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AT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Y17" i="7" l="1"/>
  <c r="Y15" i="7"/>
  <c r="X15" i="7"/>
  <c r="Y31" i="12"/>
  <c r="Y30" i="12"/>
  <c r="Y27" i="8"/>
  <c r="X29" i="12"/>
  <c r="Y26" i="12"/>
  <c r="X25" i="12"/>
  <c r="Y23" i="12"/>
  <c r="Y22" i="12"/>
  <c r="X21" i="12"/>
  <c r="Y19" i="12"/>
  <c r="X17" i="8"/>
  <c r="Y15" i="8"/>
  <c r="X15" i="8"/>
  <c r="X13" i="12"/>
  <c r="Y11" i="12"/>
  <c r="Y10" i="12"/>
  <c r="X9" i="12"/>
  <c r="Y7" i="12"/>
  <c r="Y6" i="12"/>
  <c r="X4" i="8"/>
  <c r="Y32" i="13"/>
  <c r="X31" i="13"/>
  <c r="X25" i="13"/>
  <c r="Y24" i="13"/>
  <c r="X23" i="13"/>
  <c r="X21" i="13"/>
  <c r="Y20" i="13"/>
  <c r="X19" i="13"/>
  <c r="Y17" i="9"/>
  <c r="Y15" i="9"/>
  <c r="X15" i="9"/>
  <c r="X13" i="13"/>
  <c r="Y12" i="13"/>
  <c r="X11" i="13"/>
  <c r="X9" i="13"/>
  <c r="Y8" i="13"/>
  <c r="X7" i="13"/>
  <c r="X4" i="9"/>
  <c r="X32" i="10"/>
  <c r="Y30" i="10"/>
  <c r="X30" i="10"/>
  <c r="X29" i="10"/>
  <c r="X28" i="10"/>
  <c r="Y26" i="10"/>
  <c r="X26" i="10"/>
  <c r="X25" i="10"/>
  <c r="X24" i="10"/>
  <c r="Y22" i="10"/>
  <c r="X22" i="10"/>
  <c r="X21" i="10"/>
  <c r="X20" i="10"/>
  <c r="Y19" i="10"/>
  <c r="Y18" i="10"/>
  <c r="X18" i="10"/>
  <c r="X16" i="10"/>
  <c r="Y14" i="10"/>
  <c r="X14" i="10"/>
  <c r="X13" i="10"/>
  <c r="X12" i="10"/>
  <c r="Y11" i="10"/>
  <c r="Y10" i="10"/>
  <c r="X10" i="10"/>
  <c r="X9" i="10"/>
  <c r="X8" i="10"/>
  <c r="Y7" i="10"/>
  <c r="Y6" i="10"/>
  <c r="X6" i="10"/>
  <c r="X5" i="10"/>
  <c r="Y22" i="14"/>
  <c r="Y22" i="17" s="1"/>
  <c r="Y15" i="11"/>
  <c r="X15" i="11"/>
  <c r="Y10" i="14"/>
  <c r="Y9" i="14"/>
  <c r="Y9" i="17" s="1"/>
  <c r="Y6" i="14"/>
  <c r="Y32" i="12"/>
  <c r="X32" i="12"/>
  <c r="X30" i="12"/>
  <c r="Y28" i="12"/>
  <c r="X28" i="12"/>
  <c r="X26" i="12"/>
  <c r="Y24" i="12"/>
  <c r="X24" i="12"/>
  <c r="X22" i="12"/>
  <c r="Y20" i="12"/>
  <c r="X20" i="12"/>
  <c r="X18" i="12"/>
  <c r="Y12" i="12"/>
  <c r="X12" i="12"/>
  <c r="X10" i="12"/>
  <c r="Y8" i="12"/>
  <c r="X8" i="12"/>
  <c r="X6" i="12"/>
  <c r="X32" i="13"/>
  <c r="Y31" i="13"/>
  <c r="Y30" i="13"/>
  <c r="X30" i="13"/>
  <c r="X29" i="13"/>
  <c r="X28" i="13"/>
  <c r="Y26" i="13"/>
  <c r="X26" i="13"/>
  <c r="X24" i="13"/>
  <c r="Y23" i="13"/>
  <c r="Y22" i="13"/>
  <c r="X22" i="13"/>
  <c r="X20" i="13"/>
  <c r="Y19" i="13"/>
  <c r="Y18" i="13"/>
  <c r="X18" i="13"/>
  <c r="X12" i="13"/>
  <c r="Y11" i="13"/>
  <c r="Y10" i="13"/>
  <c r="X10" i="13"/>
  <c r="X8" i="13"/>
  <c r="Y7" i="13"/>
  <c r="Y6" i="13"/>
  <c r="X6" i="13"/>
  <c r="Y32" i="14"/>
  <c r="Y32" i="17" s="1"/>
  <c r="X32" i="14"/>
  <c r="X32" i="17" s="1"/>
  <c r="Y31" i="14"/>
  <c r="Y31" i="17" s="1"/>
  <c r="X31" i="14"/>
  <c r="Y30" i="14"/>
  <c r="X30" i="14"/>
  <c r="X29" i="14"/>
  <c r="Y28" i="14"/>
  <c r="X28" i="14"/>
  <c r="Y26" i="14"/>
  <c r="Y26" i="17" s="1"/>
  <c r="X26" i="14"/>
  <c r="X26" i="17" s="1"/>
  <c r="Y25" i="14"/>
  <c r="X25" i="14"/>
  <c r="Y24" i="14"/>
  <c r="Y24" i="17" s="1"/>
  <c r="X24" i="14"/>
  <c r="X24" i="17" s="1"/>
  <c r="Y23" i="14"/>
  <c r="X23" i="14"/>
  <c r="X23" i="17" s="1"/>
  <c r="X22" i="14"/>
  <c r="X22" i="17" s="1"/>
  <c r="X21" i="14"/>
  <c r="Y20" i="14"/>
  <c r="X20" i="14"/>
  <c r="Y19" i="14"/>
  <c r="X18" i="14"/>
  <c r="Y16" i="14"/>
  <c r="X16" i="14"/>
  <c r="X15" i="14" s="1"/>
  <c r="X15" i="17" s="1"/>
  <c r="Y14" i="14"/>
  <c r="X14" i="14"/>
  <c r="Y13" i="14"/>
  <c r="X13" i="14"/>
  <c r="X13" i="17" s="1"/>
  <c r="Y12" i="14"/>
  <c r="Y12" i="17" s="1"/>
  <c r="X12" i="14"/>
  <c r="X12" i="17" s="1"/>
  <c r="Y11" i="14"/>
  <c r="Y11" i="17" s="1"/>
  <c r="X11" i="14"/>
  <c r="X11" i="17" s="1"/>
  <c r="X10" i="14"/>
  <c r="X9" i="14"/>
  <c r="X9" i="17" s="1"/>
  <c r="Y8" i="14"/>
  <c r="X8" i="14"/>
  <c r="Y7" i="14"/>
  <c r="X6" i="14"/>
  <c r="X5" i="14"/>
  <c r="X31" i="17"/>
  <c r="Y25" i="17"/>
  <c r="X25" i="17"/>
  <c r="Y23" i="17"/>
  <c r="Y14" i="17"/>
  <c r="X14" i="17"/>
  <c r="Y13" i="17"/>
  <c r="Y10" i="17"/>
  <c r="X10" i="17"/>
  <c r="Y27" i="18"/>
  <c r="X27" i="18"/>
  <c r="X17" i="18"/>
  <c r="Y15" i="18"/>
  <c r="X15" i="18"/>
  <c r="X14" i="18"/>
  <c r="X14" i="24" s="1"/>
  <c r="Y14" i="18"/>
  <c r="Y14" i="24" s="1"/>
  <c r="Y4" i="18"/>
  <c r="Y3" i="18" s="1"/>
  <c r="Y16" i="23" s="1"/>
  <c r="Y15" i="23" s="1"/>
  <c r="X4" i="18"/>
  <c r="X3" i="18" s="1"/>
  <c r="X32" i="23"/>
  <c r="X30" i="23"/>
  <c r="Y26" i="23"/>
  <c r="X26" i="23"/>
  <c r="X24" i="23"/>
  <c r="Y22" i="23"/>
  <c r="X22" i="23"/>
  <c r="X20" i="23"/>
  <c r="Y15" i="19"/>
  <c r="X15" i="19"/>
  <c r="X12" i="23"/>
  <c r="Y10" i="23"/>
  <c r="X10" i="23"/>
  <c r="X8" i="23"/>
  <c r="Y6" i="23"/>
  <c r="X30" i="24"/>
  <c r="Y29" i="21"/>
  <c r="X26" i="24"/>
  <c r="Y25" i="21"/>
  <c r="X22" i="24"/>
  <c r="Y21" i="21"/>
  <c r="Y17" i="20"/>
  <c r="Y13" i="21"/>
  <c r="X10" i="24"/>
  <c r="Y9" i="21"/>
  <c r="X6" i="24"/>
  <c r="Y5" i="21"/>
  <c r="Y31" i="21"/>
  <c r="X31" i="21"/>
  <c r="Y30" i="21"/>
  <c r="X30" i="21"/>
  <c r="X29" i="21"/>
  <c r="X26" i="21"/>
  <c r="X25" i="21"/>
  <c r="Y23" i="21"/>
  <c r="X23" i="21"/>
  <c r="X22" i="21"/>
  <c r="X21" i="21"/>
  <c r="Y19" i="21"/>
  <c r="X19" i="21"/>
  <c r="Y14" i="21"/>
  <c r="X13" i="21"/>
  <c r="Y11" i="21"/>
  <c r="X11" i="21"/>
  <c r="Y10" i="21"/>
  <c r="X9" i="21"/>
  <c r="Y7" i="21"/>
  <c r="X7" i="21"/>
  <c r="Y6" i="21"/>
  <c r="X5" i="21"/>
  <c r="X31" i="25"/>
  <c r="X31" i="28" s="1"/>
  <c r="X27" i="22"/>
  <c r="Y22" i="25"/>
  <c r="Y22" i="28" s="1"/>
  <c r="Y21" i="25"/>
  <c r="X21" i="25"/>
  <c r="Y18" i="25"/>
  <c r="Y15" i="22"/>
  <c r="X15" i="22"/>
  <c r="Y10" i="25"/>
  <c r="Y10" i="28" s="1"/>
  <c r="Y9" i="25"/>
  <c r="Y9" i="28" s="1"/>
  <c r="Y6" i="25"/>
  <c r="Y32" i="23"/>
  <c r="Y31" i="23"/>
  <c r="X31" i="23"/>
  <c r="Y29" i="23"/>
  <c r="X29" i="23"/>
  <c r="Y28" i="23"/>
  <c r="Y25" i="23"/>
  <c r="X25" i="23"/>
  <c r="Y24" i="23"/>
  <c r="Y23" i="23"/>
  <c r="X23" i="23"/>
  <c r="Y21" i="23"/>
  <c r="X21" i="23"/>
  <c r="Y20" i="23"/>
  <c r="Y19" i="23"/>
  <c r="X19" i="23"/>
  <c r="Y13" i="23"/>
  <c r="X13" i="23"/>
  <c r="Y12" i="23"/>
  <c r="Y11" i="23"/>
  <c r="X11" i="23"/>
  <c r="Y9" i="23"/>
  <c r="X9" i="23"/>
  <c r="Y8" i="23"/>
  <c r="Y7" i="23"/>
  <c r="X7" i="23"/>
  <c r="Y5" i="23"/>
  <c r="X5" i="23"/>
  <c r="Y31" i="24"/>
  <c r="X31" i="24"/>
  <c r="Y30" i="24"/>
  <c r="Y29" i="24"/>
  <c r="X29" i="24"/>
  <c r="Y26" i="24"/>
  <c r="Y25" i="24"/>
  <c r="X25" i="24"/>
  <c r="Y23" i="24"/>
  <c r="X23" i="24"/>
  <c r="Y22" i="24"/>
  <c r="Y21" i="24"/>
  <c r="X21" i="24"/>
  <c r="Y19" i="24"/>
  <c r="X19" i="24"/>
  <c r="Y18" i="24"/>
  <c r="Y13" i="24"/>
  <c r="X13" i="24"/>
  <c r="Y11" i="24"/>
  <c r="X11" i="24"/>
  <c r="Y10" i="24"/>
  <c r="Y9" i="24"/>
  <c r="X9" i="24"/>
  <c r="Y7" i="24"/>
  <c r="X7" i="24"/>
  <c r="Y6" i="24"/>
  <c r="Y5" i="24"/>
  <c r="X5" i="24"/>
  <c r="Y32" i="25"/>
  <c r="Y32" i="28" s="1"/>
  <c r="X32" i="25"/>
  <c r="X32" i="28" s="1"/>
  <c r="Y31" i="25"/>
  <c r="Y31" i="28" s="1"/>
  <c r="Y30" i="25"/>
  <c r="X30" i="25"/>
  <c r="Y29" i="25"/>
  <c r="X29" i="25"/>
  <c r="Y28" i="25"/>
  <c r="Y26" i="25"/>
  <c r="Y26" i="28" s="1"/>
  <c r="X26" i="25"/>
  <c r="Y25" i="25"/>
  <c r="Y25" i="28" s="1"/>
  <c r="X25" i="25"/>
  <c r="X25" i="28" s="1"/>
  <c r="Y24" i="25"/>
  <c r="Y24" i="28" s="1"/>
  <c r="X24" i="25"/>
  <c r="X24" i="28" s="1"/>
  <c r="Y23" i="25"/>
  <c r="Y23" i="28" s="1"/>
  <c r="X23" i="25"/>
  <c r="X23" i="28" s="1"/>
  <c r="X22" i="25"/>
  <c r="X22" i="28" s="1"/>
  <c r="Y20" i="25"/>
  <c r="Y19" i="25"/>
  <c r="X19" i="25"/>
  <c r="X18" i="25"/>
  <c r="Y16" i="25"/>
  <c r="Y15" i="25" s="1"/>
  <c r="Y15" i="28" s="1"/>
  <c r="X16" i="25"/>
  <c r="X15" i="25" s="1"/>
  <c r="X15" i="28" s="1"/>
  <c r="Y14" i="25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1" i="25"/>
  <c r="X10" i="25"/>
  <c r="X10" i="28" s="1"/>
  <c r="X9" i="25"/>
  <c r="X9" i="28" s="1"/>
  <c r="Y8" i="25"/>
  <c r="Y7" i="25"/>
  <c r="X7" i="25"/>
  <c r="X6" i="25"/>
  <c r="X26" i="28"/>
  <c r="Y14" i="28"/>
  <c r="X11" i="28"/>
  <c r="X23" i="29"/>
  <c r="Y19" i="29"/>
  <c r="X19" i="29"/>
  <c r="X6" i="29" s="1"/>
  <c r="X18" i="29"/>
  <c r="Y27" i="29"/>
  <c r="Y14" i="29" s="1"/>
  <c r="X27" i="29"/>
  <c r="Y26" i="29"/>
  <c r="Y13" i="29" s="1"/>
  <c r="X26" i="29"/>
  <c r="X24" i="29"/>
  <c r="X11" i="29" s="1"/>
  <c r="Y23" i="29"/>
  <c r="Y10" i="29" s="1"/>
  <c r="Y21" i="29"/>
  <c r="Y8" i="29" s="1"/>
  <c r="X21" i="29"/>
  <c r="X20" i="29"/>
  <c r="X7" i="29" s="1"/>
  <c r="Y18" i="29"/>
  <c r="X13" i="29"/>
  <c r="X8" i="29"/>
  <c r="Y5" i="29"/>
  <c r="Y5" i="30"/>
  <c r="Y3" i="30" s="1"/>
  <c r="X5" i="30"/>
  <c r="X3" i="30" s="1"/>
  <c r="Y5" i="31"/>
  <c r="Y3" i="31" s="1"/>
  <c r="X5" i="32"/>
  <c r="X3" i="32" s="1"/>
  <c r="Y5" i="33"/>
  <c r="Y3" i="33" s="1"/>
  <c r="X5" i="33"/>
  <c r="X3" i="33" s="1"/>
  <c r="Y5" i="34"/>
  <c r="Y3" i="34" s="1"/>
  <c r="X5" i="34"/>
  <c r="X3" i="34" s="1"/>
  <c r="Y5" i="35"/>
  <c r="Y3" i="35" s="1"/>
  <c r="Y5" i="36"/>
  <c r="Y3" i="36" s="1"/>
  <c r="X5" i="37"/>
  <c r="X172" i="42"/>
  <c r="Y167" i="42"/>
  <c r="X154" i="42"/>
  <c r="Y149" i="42"/>
  <c r="X136" i="42"/>
  <c r="Y131" i="42"/>
  <c r="X117" i="42"/>
  <c r="Y112" i="42"/>
  <c r="Y93" i="42"/>
  <c r="X92" i="42"/>
  <c r="Y74" i="42"/>
  <c r="X73" i="42"/>
  <c r="Y55" i="42"/>
  <c r="X54" i="42"/>
  <c r="Y36" i="42"/>
  <c r="X35" i="42"/>
  <c r="X16" i="42"/>
  <c r="Y11" i="42"/>
  <c r="X10" i="42"/>
  <c r="Y171" i="42"/>
  <c r="Y170" i="42"/>
  <c r="X170" i="42"/>
  <c r="Y169" i="42"/>
  <c r="X169" i="42"/>
  <c r="Y168" i="42"/>
  <c r="X168" i="42"/>
  <c r="X167" i="42"/>
  <c r="Y153" i="42"/>
  <c r="Y152" i="42"/>
  <c r="X152" i="42"/>
  <c r="Y151" i="42"/>
  <c r="X151" i="42"/>
  <c r="Y150" i="42"/>
  <c r="X150" i="42"/>
  <c r="X149" i="42"/>
  <c r="Y135" i="42"/>
  <c r="Y134" i="42"/>
  <c r="X134" i="42"/>
  <c r="Y133" i="42"/>
  <c r="X133" i="42"/>
  <c r="Y132" i="42"/>
  <c r="X132" i="42"/>
  <c r="X131" i="42"/>
  <c r="Y117" i="42"/>
  <c r="Y116" i="42"/>
  <c r="Y115" i="42"/>
  <c r="X115" i="42"/>
  <c r="Y114" i="42"/>
  <c r="X114" i="42"/>
  <c r="Y113" i="42"/>
  <c r="X113" i="42"/>
  <c r="X112" i="42"/>
  <c r="Y97" i="42"/>
  <c r="Y96" i="42"/>
  <c r="X96" i="42"/>
  <c r="Y95" i="42"/>
  <c r="X95" i="42"/>
  <c r="Y94" i="42"/>
  <c r="X94" i="42"/>
  <c r="X93" i="42"/>
  <c r="Y92" i="42"/>
  <c r="Y91" i="42"/>
  <c r="X91" i="42"/>
  <c r="Y90" i="42"/>
  <c r="X90" i="42"/>
  <c r="Y89" i="42"/>
  <c r="Y88" i="42"/>
  <c r="X88" i="42"/>
  <c r="X74" i="42"/>
  <c r="Y72" i="42"/>
  <c r="X72" i="42"/>
  <c r="Y71" i="42"/>
  <c r="X71" i="42"/>
  <c r="Y70" i="42"/>
  <c r="Y69" i="42"/>
  <c r="X69" i="42"/>
  <c r="X55" i="42"/>
  <c r="Y53" i="42"/>
  <c r="X53" i="42"/>
  <c r="Y52" i="42"/>
  <c r="X52" i="42"/>
  <c r="Y51" i="42"/>
  <c r="Y50" i="42"/>
  <c r="X50" i="42"/>
  <c r="X36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Y12" i="42"/>
  <c r="X12" i="42"/>
  <c r="X11" i="42"/>
  <c r="Y164" i="44"/>
  <c r="X164" i="44"/>
  <c r="X162" i="44"/>
  <c r="Y146" i="44"/>
  <c r="X146" i="44"/>
  <c r="Y144" i="44"/>
  <c r="Y128" i="44"/>
  <c r="X128" i="44"/>
  <c r="Y109" i="44"/>
  <c r="X109" i="44"/>
  <c r="X106" i="44"/>
  <c r="Y85" i="44"/>
  <c r="X85" i="44"/>
  <c r="X82" i="44"/>
  <c r="X66" i="44"/>
  <c r="Y66" i="44"/>
  <c r="X47" i="44"/>
  <c r="Y47" i="44"/>
  <c r="Y44" i="44"/>
  <c r="X44" i="44"/>
  <c r="X28" i="44"/>
  <c r="Y28" i="44"/>
  <c r="Y25" i="44"/>
  <c r="Y7" i="44"/>
  <c r="X7" i="44"/>
  <c r="X4" i="44"/>
  <c r="X3" i="44" s="1"/>
  <c r="Y4" i="44"/>
  <c r="X177" i="46"/>
  <c r="Y174" i="46"/>
  <c r="X173" i="46"/>
  <c r="Y170" i="46"/>
  <c r="X169" i="46"/>
  <c r="Y166" i="46"/>
  <c r="Y164" i="45"/>
  <c r="Y162" i="45"/>
  <c r="X162" i="45"/>
  <c r="Y157" i="46"/>
  <c r="X156" i="46"/>
  <c r="Y153" i="46"/>
  <c r="X152" i="46"/>
  <c r="Y149" i="46"/>
  <c r="X148" i="46"/>
  <c r="Y146" i="45"/>
  <c r="X146" i="45"/>
  <c r="X144" i="45"/>
  <c r="Y140" i="46"/>
  <c r="X139" i="46"/>
  <c r="Y136" i="46"/>
  <c r="X135" i="46"/>
  <c r="Y132" i="46"/>
  <c r="X131" i="46"/>
  <c r="X128" i="45"/>
  <c r="Y128" i="45"/>
  <c r="Y125" i="45"/>
  <c r="Y124" i="45" s="1"/>
  <c r="X122" i="46"/>
  <c r="X118" i="46"/>
  <c r="Y109" i="45"/>
  <c r="Y109" i="46" s="1"/>
  <c r="X109" i="45"/>
  <c r="X109" i="46" s="1"/>
  <c r="Y106" i="45"/>
  <c r="X106" i="45"/>
  <c r="Y85" i="45"/>
  <c r="Y85" i="46" s="1"/>
  <c r="X85" i="45"/>
  <c r="Y82" i="45"/>
  <c r="X82" i="45"/>
  <c r="Y77" i="46"/>
  <c r="Y73" i="46"/>
  <c r="Y69" i="46"/>
  <c r="Y66" i="45"/>
  <c r="X66" i="45"/>
  <c r="X63" i="45"/>
  <c r="Y60" i="46"/>
  <c r="Y56" i="46"/>
  <c r="Y52" i="46"/>
  <c r="Y47" i="45"/>
  <c r="Y47" i="46" s="1"/>
  <c r="X47" i="45"/>
  <c r="X44" i="45"/>
  <c r="Y44" i="45"/>
  <c r="Y39" i="46"/>
  <c r="Y35" i="46"/>
  <c r="Y31" i="46"/>
  <c r="Y28" i="45"/>
  <c r="X28" i="45"/>
  <c r="X28" i="46" s="1"/>
  <c r="Y27" i="46"/>
  <c r="X25" i="45"/>
  <c r="X21" i="46"/>
  <c r="X17" i="46"/>
  <c r="X13" i="46"/>
  <c r="X9" i="46"/>
  <c r="Y7" i="45"/>
  <c r="X7" i="45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63" i="46"/>
  <c r="Y159" i="46"/>
  <c r="X159" i="46"/>
  <c r="X158" i="46"/>
  <c r="Y156" i="46"/>
  <c r="Y155" i="46"/>
  <c r="X155" i="46"/>
  <c r="X154" i="46"/>
  <c r="Y152" i="46"/>
  <c r="Y151" i="46"/>
  <c r="X151" i="46"/>
  <c r="X150" i="46"/>
  <c r="Y148" i="46"/>
  <c r="Y147" i="46"/>
  <c r="X147" i="46"/>
  <c r="X141" i="46"/>
  <c r="X140" i="46"/>
  <c r="Y139" i="46"/>
  <c r="Y138" i="46"/>
  <c r="X138" i="46"/>
  <c r="X137" i="46"/>
  <c r="Y135" i="46"/>
  <c r="Y134" i="46"/>
  <c r="X134" i="46"/>
  <c r="X133" i="46"/>
  <c r="X132" i="46"/>
  <c r="Y131" i="46"/>
  <c r="Y130" i="46"/>
  <c r="X130" i="46"/>
  <c r="Y129" i="46"/>
  <c r="X129" i="46"/>
  <c r="Y127" i="46"/>
  <c r="Y126" i="46"/>
  <c r="X126" i="46"/>
  <c r="Y122" i="46"/>
  <c r="Y121" i="46"/>
  <c r="X121" i="46"/>
  <c r="X120" i="46"/>
  <c r="Y119" i="46"/>
  <c r="X119" i="46"/>
  <c r="Y118" i="46"/>
  <c r="Y117" i="46"/>
  <c r="X117" i="46"/>
  <c r="Y116" i="46"/>
  <c r="X116" i="46"/>
  <c r="Y115" i="46"/>
  <c r="Y114" i="46"/>
  <c r="X114" i="46"/>
  <c r="Y113" i="46"/>
  <c r="X113" i="46"/>
  <c r="Y112" i="46"/>
  <c r="X112" i="46"/>
  <c r="Y111" i="46"/>
  <c r="Y110" i="46"/>
  <c r="X110" i="46"/>
  <c r="Y108" i="46"/>
  <c r="X108" i="46"/>
  <c r="Y107" i="46"/>
  <c r="Y103" i="46"/>
  <c r="X103" i="46"/>
  <c r="Y102" i="46"/>
  <c r="X102" i="46"/>
  <c r="Y101" i="46"/>
  <c r="X101" i="46"/>
  <c r="Y100" i="46"/>
  <c r="X100" i="46"/>
  <c r="Y99" i="46"/>
  <c r="X99" i="46"/>
  <c r="Y98" i="46"/>
  <c r="X98" i="46"/>
  <c r="Y97" i="46"/>
  <c r="X97" i="46"/>
  <c r="Y96" i="46"/>
  <c r="X96" i="46"/>
  <c r="Y95" i="46"/>
  <c r="X95" i="46"/>
  <c r="Y94" i="46"/>
  <c r="X94" i="46"/>
  <c r="Y93" i="46"/>
  <c r="X93" i="46"/>
  <c r="Y92" i="46"/>
  <c r="X92" i="46"/>
  <c r="Y91" i="46"/>
  <c r="X91" i="46"/>
  <c r="Y90" i="46"/>
  <c r="X90" i="46"/>
  <c r="Y89" i="46"/>
  <c r="X89" i="46"/>
  <c r="Y88" i="46"/>
  <c r="X88" i="46"/>
  <c r="Y87" i="46"/>
  <c r="X87" i="46"/>
  <c r="Y86" i="46"/>
  <c r="X86" i="46"/>
  <c r="Y84" i="46"/>
  <c r="X84" i="46"/>
  <c r="X83" i="46"/>
  <c r="Y79" i="46"/>
  <c r="X79" i="46"/>
  <c r="Y78" i="46"/>
  <c r="X78" i="46"/>
  <c r="Y76" i="46"/>
  <c r="X76" i="46"/>
  <c r="Y75" i="46"/>
  <c r="X75" i="46"/>
  <c r="Y74" i="46"/>
  <c r="X74" i="46"/>
  <c r="Y72" i="46"/>
  <c r="X72" i="46"/>
  <c r="Y71" i="46"/>
  <c r="X71" i="46"/>
  <c r="Y70" i="46"/>
  <c r="X70" i="46"/>
  <c r="Y68" i="46"/>
  <c r="X68" i="46"/>
  <c r="Y67" i="46"/>
  <c r="X67" i="46"/>
  <c r="X65" i="46"/>
  <c r="Y64" i="46"/>
  <c r="X64" i="46"/>
  <c r="X60" i="46"/>
  <c r="Y59" i="46"/>
  <c r="X59" i="46"/>
  <c r="Y58" i="46"/>
  <c r="X58" i="46"/>
  <c r="Y57" i="46"/>
  <c r="X57" i="46"/>
  <c r="X56" i="46"/>
  <c r="Y55" i="46"/>
  <c r="X55" i="46"/>
  <c r="Y54" i="46"/>
  <c r="X54" i="46"/>
  <c r="Y53" i="46"/>
  <c r="X53" i="46"/>
  <c r="X52" i="46"/>
  <c r="Y51" i="46"/>
  <c r="X51" i="46"/>
  <c r="Y50" i="46"/>
  <c r="X50" i="46"/>
  <c r="Y49" i="46"/>
  <c r="X49" i="46"/>
  <c r="X48" i="46"/>
  <c r="Y46" i="46"/>
  <c r="X46" i="46"/>
  <c r="X45" i="46"/>
  <c r="X44" i="46"/>
  <c r="Y41" i="46"/>
  <c r="X41" i="46"/>
  <c r="Y40" i="46"/>
  <c r="X40" i="46"/>
  <c r="Y38" i="46"/>
  <c r="X38" i="46"/>
  <c r="Y37" i="46"/>
  <c r="X37" i="46"/>
  <c r="Y36" i="46"/>
  <c r="X36" i="46"/>
  <c r="Y34" i="46"/>
  <c r="X34" i="46"/>
  <c r="Y33" i="46"/>
  <c r="X33" i="46"/>
  <c r="Y32" i="46"/>
  <c r="X32" i="46"/>
  <c r="Y30" i="46"/>
  <c r="X30" i="46"/>
  <c r="Y29" i="46"/>
  <c r="X29" i="46"/>
  <c r="Y26" i="46"/>
  <c r="X26" i="46"/>
  <c r="Y22" i="46"/>
  <c r="Y21" i="46"/>
  <c r="Y20" i="46"/>
  <c r="X20" i="46"/>
  <c r="Y19" i="46"/>
  <c r="X19" i="46"/>
  <c r="Y18" i="46"/>
  <c r="Y17" i="46"/>
  <c r="Y16" i="46"/>
  <c r="X16" i="46"/>
  <c r="Y15" i="46"/>
  <c r="X15" i="46"/>
  <c r="Y14" i="46"/>
  <c r="Y13" i="46"/>
  <c r="Y12" i="46"/>
  <c r="X12" i="46"/>
  <c r="Y11" i="46"/>
  <c r="X11" i="46"/>
  <c r="Y10" i="46"/>
  <c r="Y9" i="46"/>
  <c r="Y8" i="46"/>
  <c r="X8" i="46"/>
  <c r="Y6" i="46"/>
  <c r="X6" i="46"/>
  <c r="Y5" i="46"/>
  <c r="Y164" i="47"/>
  <c r="X164" i="47"/>
  <c r="Y162" i="47"/>
  <c r="Y161" i="47" s="1"/>
  <c r="X162" i="47"/>
  <c r="X161" i="47" s="1"/>
  <c r="Y146" i="47"/>
  <c r="X146" i="47"/>
  <c r="Y144" i="47"/>
  <c r="Y143" i="47" s="1"/>
  <c r="X144" i="47"/>
  <c r="X143" i="47" s="1"/>
  <c r="Y128" i="47"/>
  <c r="X128" i="47"/>
  <c r="Y125" i="47"/>
  <c r="Y124" i="47" s="1"/>
  <c r="X125" i="47"/>
  <c r="X124" i="47" s="1"/>
  <c r="Y109" i="47"/>
  <c r="X109" i="47"/>
  <c r="Y106" i="47"/>
  <c r="X106" i="47"/>
  <c r="X105" i="47" s="1"/>
  <c r="Y85" i="47"/>
  <c r="X85" i="47"/>
  <c r="Y82" i="47"/>
  <c r="Y81" i="47" s="1"/>
  <c r="X82" i="47"/>
  <c r="X81" i="47" s="1"/>
  <c r="Y66" i="47"/>
  <c r="X66" i="47"/>
  <c r="Y63" i="47"/>
  <c r="Y62" i="47" s="1"/>
  <c r="X63" i="47"/>
  <c r="X62" i="47" s="1"/>
  <c r="Y47" i="47"/>
  <c r="X47" i="47"/>
  <c r="Y44" i="47"/>
  <c r="Y43" i="47" s="1"/>
  <c r="X44" i="47"/>
  <c r="X43" i="47" s="1"/>
  <c r="Y28" i="47"/>
  <c r="X28" i="47"/>
  <c r="Y25" i="47"/>
  <c r="Y24" i="47" s="1"/>
  <c r="X25" i="47"/>
  <c r="X24" i="47" s="1"/>
  <c r="Y7" i="47"/>
  <c r="X7" i="47"/>
  <c r="Y4" i="47"/>
  <c r="X4" i="47"/>
  <c r="X3" i="47" s="1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X125" i="48"/>
  <c r="Y110" i="48"/>
  <c r="Y109" i="48" s="1"/>
  <c r="X110" i="48"/>
  <c r="X109" i="48" s="1"/>
  <c r="Y106" i="48"/>
  <c r="X106" i="48"/>
  <c r="Y86" i="48"/>
  <c r="Y85" i="48" s="1"/>
  <c r="X86" i="48"/>
  <c r="X85" i="48" s="1"/>
  <c r="Y82" i="48"/>
  <c r="X82" i="48"/>
  <c r="Y67" i="48"/>
  <c r="Y66" i="48" s="1"/>
  <c r="X67" i="48"/>
  <c r="X66" i="48" s="1"/>
  <c r="Y63" i="48"/>
  <c r="X63" i="48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4" i="48"/>
  <c r="X4" i="48"/>
  <c r="Y165" i="49"/>
  <c r="Y164" i="49" s="1"/>
  <c r="X165" i="49"/>
  <c r="X164" i="49" s="1"/>
  <c r="Y162" i="49"/>
  <c r="X162" i="49"/>
  <c r="Y147" i="49"/>
  <c r="Y191" i="71" s="1"/>
  <c r="Y190" i="71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198" i="66" s="1"/>
  <c r="X197" i="66" s="1"/>
  <c r="Y44" i="49"/>
  <c r="X44" i="49"/>
  <c r="Y29" i="49"/>
  <c r="Y28" i="49" s="1"/>
  <c r="X29" i="49"/>
  <c r="X28" i="49" s="1"/>
  <c r="Y25" i="49"/>
  <c r="X25" i="49"/>
  <c r="Y8" i="49"/>
  <c r="Y7" i="49" s="1"/>
  <c r="X8" i="49"/>
  <c r="X7" i="49" s="1"/>
  <c r="Y4" i="49"/>
  <c r="X4" i="49"/>
  <c r="Y164" i="50"/>
  <c r="X164" i="50"/>
  <c r="Y162" i="50"/>
  <c r="Y161" i="50" s="1"/>
  <c r="X162" i="50"/>
  <c r="X161" i="50" s="1"/>
  <c r="Y146" i="50"/>
  <c r="X146" i="50"/>
  <c r="Y144" i="50"/>
  <c r="Y143" i="50" s="1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X82" i="50"/>
  <c r="X81" i="50" s="1"/>
  <c r="Y66" i="50"/>
  <c r="X66" i="50"/>
  <c r="Y63" i="50"/>
  <c r="Y62" i="50" s="1"/>
  <c r="X63" i="50"/>
  <c r="X62" i="50" s="1"/>
  <c r="Y47" i="50"/>
  <c r="X47" i="50"/>
  <c r="Y44" i="50"/>
  <c r="Y43" i="50" s="1"/>
  <c r="X44" i="50"/>
  <c r="X43" i="50" s="1"/>
  <c r="Y28" i="50"/>
  <c r="X28" i="50"/>
  <c r="Y25" i="50"/>
  <c r="Y24" i="50" s="1"/>
  <c r="X25" i="50"/>
  <c r="X24" i="50" s="1"/>
  <c r="Y7" i="50"/>
  <c r="X7" i="50"/>
  <c r="Y4" i="50"/>
  <c r="X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Y128" i="54"/>
  <c r="X128" i="54"/>
  <c r="Y125" i="54"/>
  <c r="Y109" i="54"/>
  <c r="X109" i="54"/>
  <c r="X106" i="54"/>
  <c r="Y106" i="54"/>
  <c r="X85" i="54"/>
  <c r="Y85" i="54"/>
  <c r="X82" i="54"/>
  <c r="Y66" i="54"/>
  <c r="X66" i="54"/>
  <c r="Y63" i="54"/>
  <c r="X63" i="54"/>
  <c r="X47" i="54"/>
  <c r="Y47" i="54"/>
  <c r="X44" i="54"/>
  <c r="Y28" i="54"/>
  <c r="X28" i="54"/>
  <c r="Y25" i="54"/>
  <c r="X25" i="54"/>
  <c r="Y7" i="54"/>
  <c r="X7" i="54"/>
  <c r="X4" i="54"/>
  <c r="Y4" i="54"/>
  <c r="X175" i="56"/>
  <c r="X171" i="56"/>
  <c r="X167" i="56"/>
  <c r="X164" i="55"/>
  <c r="Y164" i="55"/>
  <c r="Y164" i="56" s="1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5" i="55"/>
  <c r="X125" i="55"/>
  <c r="X120" i="56"/>
  <c r="X116" i="56"/>
  <c r="X112" i="56"/>
  <c r="X109" i="55"/>
  <c r="X109" i="56" s="1"/>
  <c r="Y109" i="55"/>
  <c r="Y109" i="56" s="1"/>
  <c r="Y106" i="55"/>
  <c r="Y106" i="56" s="1"/>
  <c r="X103" i="56"/>
  <c r="X99" i="56"/>
  <c r="X95" i="56"/>
  <c r="X91" i="56"/>
  <c r="X87" i="56"/>
  <c r="X85" i="55"/>
  <c r="Y85" i="55"/>
  <c r="X78" i="56"/>
  <c r="X74" i="56"/>
  <c r="X70" i="56"/>
  <c r="Y66" i="55"/>
  <c r="X66" i="55"/>
  <c r="Y63" i="55"/>
  <c r="X63" i="55"/>
  <c r="Y47" i="55"/>
  <c r="X47" i="55"/>
  <c r="X44" i="55"/>
  <c r="Y28" i="55"/>
  <c r="X28" i="55"/>
  <c r="Y25" i="55"/>
  <c r="X25" i="55"/>
  <c r="Y7" i="55"/>
  <c r="Y7" i="56" s="1"/>
  <c r="X7" i="55"/>
  <c r="X7" i="56" s="1"/>
  <c r="Y4" i="55"/>
  <c r="Y4" i="56" s="1"/>
  <c r="X4" i="55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Y144" i="57"/>
  <c r="Y143" i="57" s="1"/>
  <c r="X144" i="57"/>
  <c r="X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Y82" i="57"/>
  <c r="Y81" i="57" s="1"/>
  <c r="X82" i="57"/>
  <c r="X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X24" i="57" s="1"/>
  <c r="Y7" i="57"/>
  <c r="X7" i="57"/>
  <c r="Y4" i="57"/>
  <c r="Y3" i="57" s="1"/>
  <c r="X4" i="57"/>
  <c r="X3" i="57" s="1"/>
  <c r="Y165" i="58"/>
  <c r="Y164" i="58" s="1"/>
  <c r="X165" i="58"/>
  <c r="X164" i="58" s="1"/>
  <c r="Y162" i="58"/>
  <c r="X162" i="58"/>
  <c r="Y147" i="58"/>
  <c r="Y146" i="58" s="1"/>
  <c r="X147" i="58"/>
  <c r="X146" i="58" s="1"/>
  <c r="Y144" i="58"/>
  <c r="X144" i="58"/>
  <c r="Y129" i="58"/>
  <c r="Y128" i="58" s="1"/>
  <c r="X129" i="58"/>
  <c r="X128" i="58" s="1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X82" i="58"/>
  <c r="Y82" i="58"/>
  <c r="Y67" i="58"/>
  <c r="Y66" i="58" s="1"/>
  <c r="X67" i="58"/>
  <c r="X66" i="58" s="1"/>
  <c r="Y63" i="58"/>
  <c r="X63" i="58"/>
  <c r="Y48" i="58"/>
  <c r="Y47" i="58" s="1"/>
  <c r="X48" i="58"/>
  <c r="X47" i="58" s="1"/>
  <c r="X44" i="58"/>
  <c r="Y44" i="58"/>
  <c r="Y29" i="58"/>
  <c r="Y28" i="58" s="1"/>
  <c r="X29" i="58"/>
  <c r="X28" i="58" s="1"/>
  <c r="Y25" i="58"/>
  <c r="X25" i="58"/>
  <c r="Y8" i="58"/>
  <c r="Y7" i="58" s="1"/>
  <c r="X8" i="58"/>
  <c r="Y4" i="58"/>
  <c r="X4" i="58"/>
  <c r="Y165" i="59"/>
  <c r="Y164" i="59" s="1"/>
  <c r="X165" i="59"/>
  <c r="X164" i="59" s="1"/>
  <c r="Y162" i="59"/>
  <c r="X162" i="59"/>
  <c r="Y147" i="59"/>
  <c r="Y146" i="59" s="1"/>
  <c r="X147" i="59"/>
  <c r="X146" i="59" s="1"/>
  <c r="Y144" i="59"/>
  <c r="X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X82" i="59"/>
  <c r="Y82" i="59"/>
  <c r="Y67" i="59"/>
  <c r="Y66" i="59" s="1"/>
  <c r="X67" i="59"/>
  <c r="X66" i="59" s="1"/>
  <c r="Y63" i="59"/>
  <c r="X63" i="59"/>
  <c r="Y48" i="59"/>
  <c r="Y47" i="59" s="1"/>
  <c r="X48" i="59"/>
  <c r="X47" i="59" s="1"/>
  <c r="Y44" i="59"/>
  <c r="X44" i="59"/>
  <c r="Y29" i="59"/>
  <c r="Y28" i="59" s="1"/>
  <c r="X29" i="59"/>
  <c r="X390" i="65" s="1"/>
  <c r="X389" i="65" s="1"/>
  <c r="X25" i="59"/>
  <c r="Y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82" i="60"/>
  <c r="Y81" i="60" s="1"/>
  <c r="X82" i="60"/>
  <c r="X81" i="60" s="1"/>
  <c r="Y66" i="60"/>
  <c r="X66" i="60"/>
  <c r="Y63" i="60"/>
  <c r="Y62" i="60" s="1"/>
  <c r="X63" i="60"/>
  <c r="X62" i="60" s="1"/>
  <c r="Y47" i="60"/>
  <c r="X47" i="60"/>
  <c r="X44" i="60"/>
  <c r="X43" i="60" s="1"/>
  <c r="Y44" i="60"/>
  <c r="Y43" i="60" s="1"/>
  <c r="Y28" i="60"/>
  <c r="X28" i="60"/>
  <c r="Y25" i="60"/>
  <c r="Y24" i="60" s="1"/>
  <c r="X25" i="60"/>
  <c r="X24" i="60" s="1"/>
  <c r="Y7" i="60"/>
  <c r="X7" i="60"/>
  <c r="Y4" i="60"/>
  <c r="Y3" i="60" s="1"/>
  <c r="X4" i="60"/>
  <c r="X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X449" i="64"/>
  <c r="X432" i="64"/>
  <c r="X431" i="64"/>
  <c r="X428" i="64"/>
  <c r="Y407" i="64"/>
  <c r="Y389" i="64"/>
  <c r="X389" i="64"/>
  <c r="Y386" i="64"/>
  <c r="X386" i="64"/>
  <c r="X385" i="64" s="1"/>
  <c r="Y347" i="64"/>
  <c r="Y344" i="64"/>
  <c r="X380" i="64"/>
  <c r="X374" i="64"/>
  <c r="Y369" i="64"/>
  <c r="X326" i="64"/>
  <c r="Y326" i="64"/>
  <c r="Y323" i="64"/>
  <c r="X323" i="64"/>
  <c r="Y303" i="64"/>
  <c r="X303" i="64"/>
  <c r="Y240" i="64"/>
  <c r="X240" i="64"/>
  <c r="Y237" i="64"/>
  <c r="Y236" i="64" s="1"/>
  <c r="X237" i="64"/>
  <c r="X236" i="64" s="1"/>
  <c r="Y220" i="64"/>
  <c r="Y219" i="64" s="1"/>
  <c r="X216" i="64"/>
  <c r="Y216" i="64"/>
  <c r="Y195" i="64"/>
  <c r="X195" i="64"/>
  <c r="Y177" i="64"/>
  <c r="X177" i="64"/>
  <c r="X174" i="64"/>
  <c r="X173" i="64" s="1"/>
  <c r="Y174" i="64"/>
  <c r="Y173" i="64" s="1"/>
  <c r="Y135" i="64"/>
  <c r="X135" i="64"/>
  <c r="Y114" i="64"/>
  <c r="X114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7" i="64"/>
  <c r="X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Y371" i="65"/>
  <c r="Y370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Y294" i="65"/>
  <c r="X294" i="65"/>
  <c r="Y291" i="65"/>
  <c r="X291" i="65"/>
  <c r="Y273" i="65"/>
  <c r="X273" i="65"/>
  <c r="Y216" i="65"/>
  <c r="X216" i="65"/>
  <c r="Y213" i="65"/>
  <c r="Y212" i="65" s="1"/>
  <c r="X213" i="65"/>
  <c r="X212" i="65" s="1"/>
  <c r="Y194" i="65"/>
  <c r="X194" i="65"/>
  <c r="Y175" i="65"/>
  <c r="X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73" i="66"/>
  <c r="X273" i="66"/>
  <c r="Y216" i="66"/>
  <c r="X216" i="66"/>
  <c r="Y213" i="66"/>
  <c r="Y212" i="66" s="1"/>
  <c r="X213" i="66"/>
  <c r="X212" i="66" s="1"/>
  <c r="X175" i="66"/>
  <c r="Y175" i="66"/>
  <c r="Y159" i="66"/>
  <c r="X159" i="66"/>
  <c r="Y156" i="66"/>
  <c r="Y155" i="66" s="1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Y99" i="66"/>
  <c r="X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67" i="67"/>
  <c r="X367" i="67"/>
  <c r="Y351" i="67"/>
  <c r="X351" i="67"/>
  <c r="Y348" i="67"/>
  <c r="Y347" i="67" s="1"/>
  <c r="X348" i="67"/>
  <c r="X347" i="67" s="1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4" i="67"/>
  <c r="Y291" i="67"/>
  <c r="X291" i="67"/>
  <c r="Y273" i="67"/>
  <c r="X273" i="67"/>
  <c r="Y216" i="67"/>
  <c r="X216" i="67"/>
  <c r="Y213" i="67"/>
  <c r="Y212" i="67" s="1"/>
  <c r="X213" i="67"/>
  <c r="X212" i="67" s="1"/>
  <c r="Y194" i="67"/>
  <c r="X194" i="67"/>
  <c r="Y175" i="67"/>
  <c r="X175" i="67"/>
  <c r="Y159" i="67"/>
  <c r="X159" i="67"/>
  <c r="Y156" i="67"/>
  <c r="Y155" i="67" s="1"/>
  <c r="X156" i="67"/>
  <c r="X155" i="67" s="1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481" i="68"/>
  <c r="Y457" i="68"/>
  <c r="X457" i="68"/>
  <c r="Y436" i="68"/>
  <c r="X436" i="68"/>
  <c r="Y433" i="68"/>
  <c r="Y432" i="68" s="1"/>
  <c r="X433" i="68"/>
  <c r="X432" i="68" s="1"/>
  <c r="Y385" i="68"/>
  <c r="X385" i="68"/>
  <c r="Y364" i="68"/>
  <c r="X364" i="68"/>
  <c r="Y361" i="68"/>
  <c r="Y338" i="68"/>
  <c r="X338" i="68"/>
  <c r="Y266" i="68"/>
  <c r="X266" i="68"/>
  <c r="Y263" i="68"/>
  <c r="Y262" i="68" s="1"/>
  <c r="X263" i="68"/>
  <c r="X262" i="68" s="1"/>
  <c r="X243" i="68"/>
  <c r="X242" i="68"/>
  <c r="Y239" i="68"/>
  <c r="X239" i="68"/>
  <c r="X219" i="68"/>
  <c r="X218" i="68" s="1"/>
  <c r="Y215" i="68"/>
  <c r="X215" i="68"/>
  <c r="Y194" i="68"/>
  <c r="X194" i="68"/>
  <c r="Y191" i="68"/>
  <c r="Y190" i="68" s="1"/>
  <c r="X191" i="68"/>
  <c r="X190" i="68" s="1"/>
  <c r="X146" i="68"/>
  <c r="Y143" i="68"/>
  <c r="Y122" i="68"/>
  <c r="X122" i="68"/>
  <c r="Y119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3" i="68"/>
  <c r="Y82" i="68"/>
  <c r="X82" i="68"/>
  <c r="Y81" i="68"/>
  <c r="X81" i="68"/>
  <c r="Y80" i="68"/>
  <c r="X80" i="68"/>
  <c r="Y79" i="68"/>
  <c r="X79" i="68"/>
  <c r="Y465" i="69"/>
  <c r="X465" i="69"/>
  <c r="Y408" i="69"/>
  <c r="X408" i="69"/>
  <c r="Y405" i="69"/>
  <c r="Y404" i="69" s="1"/>
  <c r="X405" i="69"/>
  <c r="X404" i="69" s="1"/>
  <c r="Y371" i="69"/>
  <c r="Y370" i="69" s="1"/>
  <c r="Y367" i="69"/>
  <c r="Y351" i="69"/>
  <c r="X351" i="69"/>
  <c r="X348" i="69"/>
  <c r="X347" i="69" s="1"/>
  <c r="Y348" i="69"/>
  <c r="Y347" i="69" s="1"/>
  <c r="Y313" i="69"/>
  <c r="X313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1" i="69"/>
  <c r="X330" i="69"/>
  <c r="X291" i="69"/>
  <c r="Y273" i="69"/>
  <c r="X273" i="69"/>
  <c r="Y216" i="69"/>
  <c r="X216" i="69"/>
  <c r="X213" i="69"/>
  <c r="X212" i="69" s="1"/>
  <c r="Y213" i="69"/>
  <c r="Y212" i="69" s="1"/>
  <c r="Y198" i="69"/>
  <c r="Y197" i="69" s="1"/>
  <c r="Y194" i="69"/>
  <c r="X194" i="69"/>
  <c r="X179" i="69"/>
  <c r="X178" i="69" s="1"/>
  <c r="X175" i="69"/>
  <c r="Y175" i="69"/>
  <c r="Y159" i="69"/>
  <c r="X159" i="69"/>
  <c r="Y156" i="69"/>
  <c r="Y155" i="69" s="1"/>
  <c r="X156" i="69"/>
  <c r="X155" i="69" s="1"/>
  <c r="Y121" i="69"/>
  <c r="X121" i="69"/>
  <c r="Y153" i="69"/>
  <c r="Y150" i="69"/>
  <c r="X150" i="69"/>
  <c r="Y149" i="69"/>
  <c r="Y146" i="69"/>
  <c r="X146" i="69"/>
  <c r="Y145" i="69"/>
  <c r="Y142" i="69"/>
  <c r="X142" i="69"/>
  <c r="Y141" i="69"/>
  <c r="X102" i="69"/>
  <c r="Y138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Y386" i="70"/>
  <c r="X386" i="70"/>
  <c r="Y367" i="70"/>
  <c r="X367" i="70"/>
  <c r="Y351" i="70"/>
  <c r="X351" i="70"/>
  <c r="X348" i="70"/>
  <c r="X347" i="70" s="1"/>
  <c r="Y348" i="70"/>
  <c r="Y347" i="70" s="1"/>
  <c r="Y313" i="70"/>
  <c r="X313" i="70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Y213" i="70"/>
  <c r="Y212" i="70" s="1"/>
  <c r="X213" i="70"/>
  <c r="X212" i="70" s="1"/>
  <c r="X198" i="70"/>
  <c r="X197" i="70"/>
  <c r="X194" i="70"/>
  <c r="Y194" i="70"/>
  <c r="Y175" i="70"/>
  <c r="X175" i="70"/>
  <c r="Y159" i="70"/>
  <c r="X159" i="70"/>
  <c r="Y156" i="70"/>
  <c r="Y155" i="70" s="1"/>
  <c r="X156" i="70"/>
  <c r="X155" i="70" s="1"/>
  <c r="X121" i="70"/>
  <c r="Y121" i="70"/>
  <c r="Y118" i="70"/>
  <c r="Y117" i="70" s="1"/>
  <c r="X118" i="70"/>
  <c r="X151" i="70"/>
  <c r="Y150" i="70"/>
  <c r="X147" i="70"/>
  <c r="Y146" i="70"/>
  <c r="X143" i="70"/>
  <c r="Y142" i="70"/>
  <c r="Y102" i="70"/>
  <c r="X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2" i="71"/>
  <c r="Y352" i="71"/>
  <c r="Y336" i="71"/>
  <c r="X336" i="71"/>
  <c r="X334" i="71"/>
  <c r="X333" i="71" s="1"/>
  <c r="Y334" i="71"/>
  <c r="Y333" i="71" s="1"/>
  <c r="Y300" i="71"/>
  <c r="X300" i="71"/>
  <c r="X298" i="71"/>
  <c r="Y298" i="71"/>
  <c r="Y282" i="71"/>
  <c r="X282" i="71"/>
  <c r="Y280" i="71"/>
  <c r="X280" i="71"/>
  <c r="Y262" i="71"/>
  <c r="X262" i="71"/>
  <c r="Y208" i="71"/>
  <c r="X208" i="71"/>
  <c r="Y206" i="71"/>
  <c r="Y205" i="71" s="1"/>
  <c r="X206" i="71"/>
  <c r="X205" i="71" s="1"/>
  <c r="X191" i="71"/>
  <c r="X190" i="71" s="1"/>
  <c r="Y188" i="71"/>
  <c r="X188" i="71"/>
  <c r="Y170" i="71"/>
  <c r="X170" i="71"/>
  <c r="Y154" i="71"/>
  <c r="X154" i="71"/>
  <c r="Y152" i="71"/>
  <c r="Y151" i="71" s="1"/>
  <c r="X152" i="71"/>
  <c r="X151" i="71" s="1"/>
  <c r="X118" i="71"/>
  <c r="Y116" i="71"/>
  <c r="X116" i="71"/>
  <c r="X147" i="71"/>
  <c r="X143" i="71"/>
  <c r="Y100" i="71"/>
  <c r="X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Y352" i="72"/>
  <c r="X352" i="72"/>
  <c r="Y336" i="72"/>
  <c r="X336" i="72"/>
  <c r="Y334" i="72"/>
  <c r="Y333" i="72" s="1"/>
  <c r="X334" i="72"/>
  <c r="X333" i="72" s="1"/>
  <c r="Y300" i="72"/>
  <c r="X300" i="72"/>
  <c r="Y320" i="72"/>
  <c r="Y282" i="72"/>
  <c r="X282" i="72"/>
  <c r="Y280" i="72"/>
  <c r="X280" i="72"/>
  <c r="Y262" i="72"/>
  <c r="X262" i="72"/>
  <c r="Y208" i="72"/>
  <c r="X208" i="72"/>
  <c r="Y206" i="72"/>
  <c r="Y205" i="72" s="1"/>
  <c r="X206" i="72"/>
  <c r="X205" i="72" s="1"/>
  <c r="Y188" i="72"/>
  <c r="X188" i="72"/>
  <c r="Y170" i="72"/>
  <c r="X170" i="72"/>
  <c r="Y154" i="72"/>
  <c r="X154" i="72"/>
  <c r="X152" i="72"/>
  <c r="X151" i="72" s="1"/>
  <c r="Y152" i="72"/>
  <c r="X118" i="72"/>
  <c r="Y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104" i="6"/>
  <c r="Y92" i="6"/>
  <c r="X92" i="6"/>
  <c r="Y89" i="6"/>
  <c r="X89" i="6"/>
  <c r="Y21" i="6"/>
  <c r="X21" i="6"/>
  <c r="Y17" i="6"/>
  <c r="Y159" i="6" s="1"/>
  <c r="X17" i="6"/>
  <c r="X160" i="6" s="1"/>
  <c r="Y12" i="6"/>
  <c r="Y13" i="6" s="1"/>
  <c r="X355" i="71" l="1"/>
  <c r="X354" i="71" s="1"/>
  <c r="X47" i="49"/>
  <c r="X179" i="70"/>
  <c r="X178" i="70" s="1"/>
  <c r="Y355" i="71"/>
  <c r="Y354" i="71" s="1"/>
  <c r="X117" i="70"/>
  <c r="X371" i="65"/>
  <c r="X370" i="65" s="1"/>
  <c r="X199" i="64"/>
  <c r="X198" i="64" s="1"/>
  <c r="Y432" i="64"/>
  <c r="Y431" i="64" s="1"/>
  <c r="Y199" i="64"/>
  <c r="Y198" i="64" s="1"/>
  <c r="X390" i="66"/>
  <c r="X389" i="66" s="1"/>
  <c r="X105" i="58"/>
  <c r="X28" i="56"/>
  <c r="Y28" i="56"/>
  <c r="X44" i="56"/>
  <c r="Y47" i="56"/>
  <c r="X193" i="70"/>
  <c r="X371" i="67"/>
  <c r="X370" i="67" s="1"/>
  <c r="Y390" i="66"/>
  <c r="Y389" i="66" s="1"/>
  <c r="Y371" i="67"/>
  <c r="Y370" i="67" s="1"/>
  <c r="X390" i="67"/>
  <c r="X389" i="67" s="1"/>
  <c r="Y332" i="67"/>
  <c r="Y485" i="68"/>
  <c r="Y484" i="68" s="1"/>
  <c r="Y173" i="72"/>
  <c r="Y172" i="72" s="1"/>
  <c r="Y322" i="64"/>
  <c r="X25" i="29"/>
  <c r="Y173" i="71"/>
  <c r="Y172" i="71" s="1"/>
  <c r="Y366" i="67"/>
  <c r="Y371" i="66"/>
  <c r="Y370" i="66" s="1"/>
  <c r="X62" i="49"/>
  <c r="X66" i="56"/>
  <c r="X105" i="54"/>
  <c r="Y66" i="56"/>
  <c r="X279" i="71"/>
  <c r="Y85" i="56"/>
  <c r="X85" i="56"/>
  <c r="X485" i="68"/>
  <c r="X484" i="68" s="1"/>
  <c r="X390" i="70"/>
  <c r="X389" i="70" s="1"/>
  <c r="X198" i="67"/>
  <c r="X197" i="67" s="1"/>
  <c r="Y390" i="70"/>
  <c r="Y389" i="70" s="1"/>
  <c r="Y198" i="67"/>
  <c r="Y197" i="67" s="1"/>
  <c r="X179" i="66"/>
  <c r="X178" i="66" s="1"/>
  <c r="X174" i="66" s="1"/>
  <c r="X371" i="69"/>
  <c r="X370" i="69" s="1"/>
  <c r="Y179" i="65"/>
  <c r="Y178" i="65" s="1"/>
  <c r="X7" i="46"/>
  <c r="X85" i="46"/>
  <c r="Y164" i="46"/>
  <c r="X373" i="72"/>
  <c r="X372" i="72" s="1"/>
  <c r="Y373" i="72"/>
  <c r="Y372" i="72" s="1"/>
  <c r="Y198" i="66"/>
  <c r="Y197" i="66" s="1"/>
  <c r="Y7" i="46"/>
  <c r="X146" i="46"/>
  <c r="Y3" i="59"/>
  <c r="X47" i="56"/>
  <c r="Y28" i="46"/>
  <c r="X63" i="56"/>
  <c r="X164" i="56"/>
  <c r="Y62" i="54"/>
  <c r="Y146" i="49"/>
  <c r="Y143" i="49" s="1"/>
  <c r="Y3" i="48"/>
  <c r="Y43" i="48"/>
  <c r="Y81" i="45"/>
  <c r="X14" i="23"/>
  <c r="X28" i="59"/>
  <c r="X143" i="59"/>
  <c r="X220" i="64"/>
  <c r="X219" i="64" s="1"/>
  <c r="X215" i="64" s="1"/>
  <c r="Y81" i="59"/>
  <c r="Y14" i="23"/>
  <c r="Y14" i="26" s="1"/>
  <c r="Y373" i="71"/>
  <c r="Y372" i="71" s="1"/>
  <c r="Y369" i="71" s="1"/>
  <c r="Y461" i="68"/>
  <c r="Y460" i="68" s="1"/>
  <c r="Y456" i="68" s="1"/>
  <c r="Y179" i="66"/>
  <c r="Y178" i="66" s="1"/>
  <c r="Y390" i="65"/>
  <c r="Y389" i="65" s="1"/>
  <c r="X14" i="29"/>
  <c r="X173" i="72"/>
  <c r="X172" i="72" s="1"/>
  <c r="X169" i="72" s="1"/>
  <c r="Y219" i="68"/>
  <c r="Y218" i="68" s="1"/>
  <c r="X309" i="66"/>
  <c r="X98" i="65"/>
  <c r="X117" i="65"/>
  <c r="Y110" i="64"/>
  <c r="Y128" i="56"/>
  <c r="Y161" i="49"/>
  <c r="Y62" i="48"/>
  <c r="Y25" i="29"/>
  <c r="Y191" i="72"/>
  <c r="Y190" i="72" s="1"/>
  <c r="Y187" i="72" s="1"/>
  <c r="Y179" i="69"/>
  <c r="Y178" i="69" s="1"/>
  <c r="Y97" i="72"/>
  <c r="X351" i="71"/>
  <c r="X198" i="69"/>
  <c r="X197" i="69" s="1"/>
  <c r="X193" i="69" s="1"/>
  <c r="X238" i="68"/>
  <c r="Y179" i="67"/>
  <c r="Y178" i="67" s="1"/>
  <c r="Y98" i="65"/>
  <c r="X47" i="46"/>
  <c r="Y43" i="44"/>
  <c r="Y193" i="69"/>
  <c r="X143" i="49"/>
  <c r="Y187" i="71"/>
  <c r="Y309" i="66"/>
  <c r="X81" i="59"/>
  <c r="Y24" i="54"/>
  <c r="X43" i="49"/>
  <c r="Y12" i="29"/>
  <c r="X355" i="72"/>
  <c r="X354" i="72" s="1"/>
  <c r="X174" i="70"/>
  <c r="Y198" i="70"/>
  <c r="Y197" i="70" s="1"/>
  <c r="X461" i="68"/>
  <c r="X460" i="68" s="1"/>
  <c r="X456" i="68" s="1"/>
  <c r="Y390" i="67"/>
  <c r="Y389" i="67" s="1"/>
  <c r="X371" i="66"/>
  <c r="X370" i="66" s="1"/>
  <c r="X198" i="65"/>
  <c r="X197" i="65" s="1"/>
  <c r="X193" i="65" s="1"/>
  <c r="Y124" i="55"/>
  <c r="Y43" i="49"/>
  <c r="X3" i="48"/>
  <c r="X81" i="45"/>
  <c r="X27" i="25"/>
  <c r="X27" i="28" s="1"/>
  <c r="Y355" i="72"/>
  <c r="Y354" i="72" s="1"/>
  <c r="X187" i="71"/>
  <c r="Y290" i="67"/>
  <c r="Y198" i="65"/>
  <c r="Y197" i="65" s="1"/>
  <c r="Y193" i="65" s="1"/>
  <c r="Y62" i="58"/>
  <c r="Y24" i="44"/>
  <c r="X16" i="17"/>
  <c r="X371" i="70"/>
  <c r="X370" i="70" s="1"/>
  <c r="X390" i="69"/>
  <c r="X389" i="69" s="1"/>
  <c r="Y98" i="66"/>
  <c r="X179" i="65"/>
  <c r="X178" i="65" s="1"/>
  <c r="X16" i="28"/>
  <c r="X191" i="72"/>
  <c r="X190" i="72" s="1"/>
  <c r="Y371" i="70"/>
  <c r="Y370" i="70" s="1"/>
  <c r="Y390" i="69"/>
  <c r="Y389" i="69" s="1"/>
  <c r="Y140" i="66"/>
  <c r="Y411" i="64"/>
  <c r="Y410" i="64" s="1"/>
  <c r="Y406" i="64" s="1"/>
  <c r="Y62" i="59"/>
  <c r="Y24" i="49"/>
  <c r="Y16" i="28"/>
  <c r="Y169" i="72"/>
  <c r="Y279" i="72"/>
  <c r="X173" i="71"/>
  <c r="X172" i="71" s="1"/>
  <c r="X373" i="71"/>
  <c r="X372" i="71" s="1"/>
  <c r="Y243" i="68"/>
  <c r="Y242" i="68" s="1"/>
  <c r="X179" i="67"/>
  <c r="X178" i="67" s="1"/>
  <c r="X174" i="67" s="1"/>
  <c r="X427" i="64"/>
  <c r="X62" i="59"/>
  <c r="Y43" i="58"/>
  <c r="X161" i="49"/>
  <c r="X24" i="48"/>
  <c r="X24" i="45"/>
  <c r="X43" i="45"/>
  <c r="Y66" i="46"/>
  <c r="X162" i="46"/>
  <c r="X424" i="72"/>
  <c r="X406" i="71"/>
  <c r="X424" i="71"/>
  <c r="X462" i="65"/>
  <c r="X162" i="62"/>
  <c r="X125" i="62"/>
  <c r="Y424" i="72"/>
  <c r="Y424" i="71"/>
  <c r="Y406" i="71"/>
  <c r="Y442" i="71"/>
  <c r="Y443" i="70"/>
  <c r="Y424" i="65"/>
  <c r="Y162" i="63"/>
  <c r="Y144" i="62"/>
  <c r="Y162" i="61"/>
  <c r="Y144" i="61"/>
  <c r="Y25" i="62"/>
  <c r="X351" i="72"/>
  <c r="X174" i="69"/>
  <c r="Y238" i="68"/>
  <c r="X366" i="66"/>
  <c r="X143" i="48"/>
  <c r="X214" i="68"/>
  <c r="Y366" i="66"/>
  <c r="X366" i="65"/>
  <c r="Y24" i="58"/>
  <c r="Y3" i="49"/>
  <c r="Y214" i="68"/>
  <c r="Y174" i="67"/>
  <c r="Y366" i="65"/>
  <c r="X128" i="46"/>
  <c r="Y194" i="64"/>
  <c r="X143" i="58"/>
  <c r="Y161" i="54"/>
  <c r="Y3" i="44"/>
  <c r="X174" i="65"/>
  <c r="X4" i="56"/>
  <c r="X24" i="49"/>
  <c r="Y105" i="54"/>
  <c r="X81" i="49"/>
  <c r="X15" i="10"/>
  <c r="Y193" i="70"/>
  <c r="Y174" i="69"/>
  <c r="Y193" i="67"/>
  <c r="Y215" i="64"/>
  <c r="Y124" i="59"/>
  <c r="X161" i="58"/>
  <c r="X322" i="71"/>
  <c r="X326" i="71"/>
  <c r="X330" i="71"/>
  <c r="X105" i="44"/>
  <c r="X27" i="19"/>
  <c r="X27" i="23" s="1"/>
  <c r="X27" i="26" s="1"/>
  <c r="Y15" i="10"/>
  <c r="Y317" i="71"/>
  <c r="Y370" i="64"/>
  <c r="Y378" i="64"/>
  <c r="Y385" i="64"/>
  <c r="Y81" i="58"/>
  <c r="Y105" i="55"/>
  <c r="Y105" i="56" s="1"/>
  <c r="X125" i="44"/>
  <c r="X124" i="44" s="1"/>
  <c r="X27" i="9"/>
  <c r="X371" i="64"/>
  <c r="X375" i="64"/>
  <c r="X383" i="64"/>
  <c r="X62" i="58"/>
  <c r="Y63" i="44"/>
  <c r="Y62" i="44" s="1"/>
  <c r="Y125" i="44"/>
  <c r="Y125" i="46" s="1"/>
  <c r="X17" i="22"/>
  <c r="X17" i="25" s="1"/>
  <c r="X17" i="28" s="1"/>
  <c r="Y27" i="9"/>
  <c r="Y27" i="10" s="1"/>
  <c r="Y174" i="65"/>
  <c r="Y366" i="64"/>
  <c r="Y375" i="64"/>
  <c r="Y379" i="64"/>
  <c r="Y428" i="64"/>
  <c r="Y427" i="64" s="1"/>
  <c r="Y143" i="58"/>
  <c r="Y138" i="71"/>
  <c r="Y142" i="71"/>
  <c r="Y146" i="71"/>
  <c r="Y154" i="64"/>
  <c r="X81" i="58"/>
  <c r="X161" i="48"/>
  <c r="X139" i="71"/>
  <c r="X386" i="69"/>
  <c r="X385" i="69" s="1"/>
  <c r="X386" i="67"/>
  <c r="X155" i="64"/>
  <c r="X322" i="64"/>
  <c r="Y125" i="58"/>
  <c r="Y124" i="58" s="1"/>
  <c r="Y161" i="58"/>
  <c r="Y81" i="49"/>
  <c r="X4" i="11"/>
  <c r="Y386" i="67"/>
  <c r="X27" i="7"/>
  <c r="Y321" i="71"/>
  <c r="Y325" i="71"/>
  <c r="Y329" i="71"/>
  <c r="Y343" i="64"/>
  <c r="Y364" i="64" s="1"/>
  <c r="Y448" i="64"/>
  <c r="X43" i="48"/>
  <c r="X62" i="48"/>
  <c r="X4" i="7"/>
  <c r="X3" i="7" s="1"/>
  <c r="X114" i="6"/>
  <c r="X168" i="6" s="1"/>
  <c r="Y34" i="6"/>
  <c r="Y101" i="6"/>
  <c r="Y122" i="6" s="1"/>
  <c r="Y112" i="6"/>
  <c r="Y166" i="6" s="1"/>
  <c r="X97" i="72"/>
  <c r="X140" i="72"/>
  <c r="X144" i="72"/>
  <c r="X148" i="72"/>
  <c r="Y324" i="72"/>
  <c r="Y328" i="72"/>
  <c r="X369" i="72"/>
  <c r="X140" i="71"/>
  <c r="X144" i="71"/>
  <c r="X148" i="71"/>
  <c r="Y351" i="71"/>
  <c r="Y143" i="70"/>
  <c r="Y147" i="70"/>
  <c r="Y151" i="70"/>
  <c r="X333" i="70"/>
  <c r="X337" i="70"/>
  <c r="X341" i="70"/>
  <c r="X345" i="70"/>
  <c r="X405" i="70"/>
  <c r="X404" i="70" s="1"/>
  <c r="X139" i="69"/>
  <c r="X143" i="69"/>
  <c r="X147" i="69"/>
  <c r="X151" i="69"/>
  <c r="X168" i="68"/>
  <c r="Y172" i="68"/>
  <c r="Y176" i="68"/>
  <c r="Y180" i="68"/>
  <c r="Y184" i="68"/>
  <c r="Y188" i="68"/>
  <c r="Y360" i="68"/>
  <c r="Y413" i="68"/>
  <c r="Y417" i="68"/>
  <c r="Y421" i="68"/>
  <c r="Y425" i="68"/>
  <c r="Y429" i="68"/>
  <c r="X481" i="68"/>
  <c r="X480" i="68" s="1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385" i="66"/>
  <c r="X140" i="65"/>
  <c r="X145" i="65"/>
  <c r="X149" i="65"/>
  <c r="X153" i="65"/>
  <c r="X332" i="65"/>
  <c r="X337" i="65"/>
  <c r="X341" i="65"/>
  <c r="X345" i="65"/>
  <c r="X157" i="64"/>
  <c r="X12" i="6"/>
  <c r="X13" i="6" s="1"/>
  <c r="Y30" i="6"/>
  <c r="X34" i="6"/>
  <c r="X98" i="6"/>
  <c r="X119" i="6" s="1"/>
  <c r="X102" i="6"/>
  <c r="X156" i="6" s="1"/>
  <c r="Y136" i="72"/>
  <c r="Y140" i="72"/>
  <c r="Y144" i="72"/>
  <c r="Y148" i="72"/>
  <c r="X321" i="72"/>
  <c r="X325" i="72"/>
  <c r="X329" i="72"/>
  <c r="Y140" i="71"/>
  <c r="Y144" i="71"/>
  <c r="Y148" i="71"/>
  <c r="Y322" i="71"/>
  <c r="Y326" i="71"/>
  <c r="Y330" i="71"/>
  <c r="Y139" i="70"/>
  <c r="X144" i="70"/>
  <c r="X148" i="70"/>
  <c r="X152" i="70"/>
  <c r="Y139" i="69"/>
  <c r="Y143" i="69"/>
  <c r="Y147" i="69"/>
  <c r="Y151" i="69"/>
  <c r="X367" i="69"/>
  <c r="X366" i="69" s="1"/>
  <c r="Y168" i="68"/>
  <c r="X173" i="68"/>
  <c r="X177" i="68"/>
  <c r="X181" i="68"/>
  <c r="X185" i="68"/>
  <c r="X414" i="68"/>
  <c r="X418" i="68"/>
  <c r="X422" i="68"/>
  <c r="X426" i="68"/>
  <c r="X430" i="68"/>
  <c r="Y505" i="68"/>
  <c r="Y504" i="68" s="1"/>
  <c r="Y139" i="67"/>
  <c r="Y143" i="67"/>
  <c r="Y147" i="67"/>
  <c r="Y151" i="67"/>
  <c r="Y331" i="67"/>
  <c r="Y385" i="66"/>
  <c r="Y140" i="65"/>
  <c r="Y145" i="65"/>
  <c r="Y149" i="65"/>
  <c r="Y153" i="65"/>
  <c r="Y332" i="65"/>
  <c r="Y337" i="65"/>
  <c r="Y341" i="65"/>
  <c r="Y345" i="65"/>
  <c r="Y156" i="64"/>
  <c r="X194" i="64"/>
  <c r="Y19" i="6"/>
  <c r="Y7" i="17" s="1"/>
  <c r="X30" i="6"/>
  <c r="Y98" i="6"/>
  <c r="Y102" i="6"/>
  <c r="Y113" i="6"/>
  <c r="Y143" i="6" s="1"/>
  <c r="X141" i="72"/>
  <c r="X145" i="72"/>
  <c r="X149" i="72"/>
  <c r="Y321" i="72"/>
  <c r="Y325" i="72"/>
  <c r="Y329" i="72"/>
  <c r="X137" i="71"/>
  <c r="X141" i="71"/>
  <c r="X145" i="71"/>
  <c r="X149" i="71"/>
  <c r="X323" i="71"/>
  <c r="X327" i="71"/>
  <c r="X331" i="71"/>
  <c r="Y140" i="70"/>
  <c r="Y144" i="70"/>
  <c r="Y148" i="70"/>
  <c r="Y152" i="70"/>
  <c r="Y385" i="70"/>
  <c r="X140" i="69"/>
  <c r="X144" i="69"/>
  <c r="X148" i="69"/>
  <c r="X152" i="69"/>
  <c r="X169" i="68"/>
  <c r="Y173" i="68"/>
  <c r="Y177" i="68"/>
  <c r="Y181" i="68"/>
  <c r="Y185" i="68"/>
  <c r="Y414" i="68"/>
  <c r="Y418" i="68"/>
  <c r="Y422" i="68"/>
  <c r="Y426" i="68"/>
  <c r="Y430" i="68"/>
  <c r="X144" i="67"/>
  <c r="X148" i="67"/>
  <c r="X152" i="67"/>
  <c r="X332" i="66"/>
  <c r="X337" i="66"/>
  <c r="X341" i="66"/>
  <c r="X345" i="66"/>
  <c r="X142" i="65"/>
  <c r="X146" i="65"/>
  <c r="X150" i="65"/>
  <c r="X290" i="65"/>
  <c r="X334" i="65"/>
  <c r="X338" i="65"/>
  <c r="X342" i="65"/>
  <c r="Y132" i="64"/>
  <c r="Y153" i="64" s="1"/>
  <c r="X158" i="64"/>
  <c r="Y146" i="46"/>
  <c r="X23" i="6"/>
  <c r="X99" i="6"/>
  <c r="X153" i="6" s="1"/>
  <c r="Y145" i="72"/>
  <c r="Y149" i="72"/>
  <c r="X279" i="72"/>
  <c r="X317" i="72"/>
  <c r="X322" i="72"/>
  <c r="X326" i="72"/>
  <c r="X330" i="72"/>
  <c r="Y97" i="71"/>
  <c r="Y137" i="71"/>
  <c r="Y141" i="71"/>
  <c r="Y145" i="71"/>
  <c r="Y149" i="71"/>
  <c r="Y323" i="71"/>
  <c r="Y327" i="71"/>
  <c r="Y331" i="71"/>
  <c r="X140" i="70"/>
  <c r="X145" i="70"/>
  <c r="X149" i="70"/>
  <c r="X153" i="70"/>
  <c r="Y334" i="70"/>
  <c r="Y338" i="70"/>
  <c r="Y342" i="70"/>
  <c r="Y144" i="69"/>
  <c r="Y148" i="69"/>
  <c r="Y152" i="69"/>
  <c r="Y334" i="69"/>
  <c r="Y338" i="69"/>
  <c r="Y342" i="69"/>
  <c r="Y169" i="68"/>
  <c r="X174" i="68"/>
  <c r="X178" i="68"/>
  <c r="X182" i="68"/>
  <c r="X186" i="68"/>
  <c r="X410" i="68"/>
  <c r="X415" i="68"/>
  <c r="X419" i="68"/>
  <c r="X423" i="68"/>
  <c r="X427" i="68"/>
  <c r="Y144" i="67"/>
  <c r="Y148" i="67"/>
  <c r="Y152" i="67"/>
  <c r="Y332" i="66"/>
  <c r="Y337" i="66"/>
  <c r="Y341" i="66"/>
  <c r="Y345" i="66"/>
  <c r="Y142" i="65"/>
  <c r="Y146" i="65"/>
  <c r="Y150" i="65"/>
  <c r="Y290" i="65"/>
  <c r="Y334" i="65"/>
  <c r="Y338" i="65"/>
  <c r="Y342" i="65"/>
  <c r="X154" i="64"/>
  <c r="Y158" i="64"/>
  <c r="Y22" i="6"/>
  <c r="Y23" i="6"/>
  <c r="Y99" i="6"/>
  <c r="Y153" i="6" s="1"/>
  <c r="Y115" i="6"/>
  <c r="Y169" i="6" s="1"/>
  <c r="X142" i="72"/>
  <c r="X146" i="72"/>
  <c r="Y151" i="72"/>
  <c r="Y317" i="72"/>
  <c r="Y322" i="72"/>
  <c r="Y326" i="72"/>
  <c r="Y330" i="72"/>
  <c r="X138" i="71"/>
  <c r="X142" i="71"/>
  <c r="X146" i="71"/>
  <c r="X135" i="71"/>
  <c r="X320" i="71"/>
  <c r="X324" i="71"/>
  <c r="X328" i="71"/>
  <c r="Y141" i="70"/>
  <c r="Y145" i="70"/>
  <c r="Y149" i="70"/>
  <c r="Y153" i="70"/>
  <c r="X331" i="70"/>
  <c r="X335" i="70"/>
  <c r="X339" i="70"/>
  <c r="X343" i="70"/>
  <c r="X141" i="69"/>
  <c r="X145" i="69"/>
  <c r="X149" i="69"/>
  <c r="X153" i="69"/>
  <c r="X331" i="69"/>
  <c r="X335" i="69"/>
  <c r="X339" i="69"/>
  <c r="X343" i="69"/>
  <c r="X170" i="68"/>
  <c r="Y174" i="68"/>
  <c r="Y178" i="68"/>
  <c r="Y182" i="68"/>
  <c r="Y186" i="68"/>
  <c r="Y410" i="68"/>
  <c r="Y415" i="68"/>
  <c r="Y419" i="68"/>
  <c r="Y423" i="68"/>
  <c r="Y427" i="68"/>
  <c r="X194" i="66"/>
  <c r="X193" i="66" s="1"/>
  <c r="X334" i="66"/>
  <c r="X338" i="66"/>
  <c r="X342" i="66"/>
  <c r="X138" i="65"/>
  <c r="X335" i="65"/>
  <c r="X339" i="65"/>
  <c r="X343" i="65"/>
  <c r="X100" i="6"/>
  <c r="X121" i="6" s="1"/>
  <c r="Y136" i="6"/>
  <c r="Y134" i="72"/>
  <c r="Y138" i="72"/>
  <c r="Y142" i="72"/>
  <c r="Y146" i="72"/>
  <c r="X318" i="72"/>
  <c r="X323" i="72"/>
  <c r="X327" i="72"/>
  <c r="X331" i="72"/>
  <c r="X97" i="71"/>
  <c r="X316" i="71"/>
  <c r="Y320" i="71"/>
  <c r="Y324" i="71"/>
  <c r="Y328" i="71"/>
  <c r="X142" i="70"/>
  <c r="X146" i="70"/>
  <c r="X150" i="70"/>
  <c r="Y331" i="70"/>
  <c r="Y335" i="70"/>
  <c r="Y339" i="70"/>
  <c r="Y343" i="70"/>
  <c r="X118" i="69"/>
  <c r="X117" i="69" s="1"/>
  <c r="Y331" i="69"/>
  <c r="Y335" i="69"/>
  <c r="Y339" i="69"/>
  <c r="Y343" i="69"/>
  <c r="Y386" i="69"/>
  <c r="Y385" i="69" s="1"/>
  <c r="X118" i="68"/>
  <c r="X171" i="68"/>
  <c r="X175" i="68"/>
  <c r="X179" i="68"/>
  <c r="X183" i="68"/>
  <c r="X187" i="68"/>
  <c r="X411" i="68"/>
  <c r="X416" i="68"/>
  <c r="X420" i="68"/>
  <c r="X424" i="68"/>
  <c r="X428" i="68"/>
  <c r="X334" i="67"/>
  <c r="X338" i="67"/>
  <c r="X342" i="67"/>
  <c r="X142" i="66"/>
  <c r="X146" i="66"/>
  <c r="X150" i="66"/>
  <c r="Y194" i="66"/>
  <c r="Y193" i="66" s="1"/>
  <c r="Y334" i="66"/>
  <c r="Y338" i="66"/>
  <c r="Y342" i="66"/>
  <c r="Y138" i="65"/>
  <c r="Y339" i="65"/>
  <c r="Y343" i="65"/>
  <c r="Y100" i="6"/>
  <c r="Y121" i="6" s="1"/>
  <c r="X147" i="72"/>
  <c r="Y318" i="72"/>
  <c r="Y323" i="72"/>
  <c r="Y327" i="72"/>
  <c r="Y331" i="72"/>
  <c r="Y351" i="72"/>
  <c r="X321" i="71"/>
  <c r="X325" i="71"/>
  <c r="X329" i="71"/>
  <c r="X138" i="70"/>
  <c r="X332" i="70"/>
  <c r="X336" i="70"/>
  <c r="X340" i="70"/>
  <c r="X344" i="70"/>
  <c r="X336" i="69"/>
  <c r="X340" i="69"/>
  <c r="X344" i="69"/>
  <c r="Y118" i="68"/>
  <c r="Y171" i="68"/>
  <c r="Y175" i="68"/>
  <c r="Y179" i="68"/>
  <c r="Y183" i="68"/>
  <c r="Y187" i="68"/>
  <c r="Y411" i="68"/>
  <c r="Y416" i="68"/>
  <c r="Y420" i="68"/>
  <c r="Y424" i="68"/>
  <c r="Y428" i="68"/>
  <c r="Y334" i="67"/>
  <c r="Y338" i="67"/>
  <c r="Y342" i="67"/>
  <c r="Y142" i="66"/>
  <c r="Y146" i="66"/>
  <c r="Y150" i="66"/>
  <c r="X291" i="66"/>
  <c r="X290" i="66" s="1"/>
  <c r="X330" i="66"/>
  <c r="X331" i="65"/>
  <c r="X336" i="65"/>
  <c r="X340" i="65"/>
  <c r="X344" i="65"/>
  <c r="X386" i="65"/>
  <c r="X385" i="65" s="1"/>
  <c r="X111" i="64"/>
  <c r="X110" i="64" s="1"/>
  <c r="Y155" i="64"/>
  <c r="X101" i="6"/>
  <c r="X155" i="6" s="1"/>
  <c r="Y143" i="72"/>
  <c r="Y147" i="72"/>
  <c r="X320" i="72"/>
  <c r="X324" i="72"/>
  <c r="X328" i="72"/>
  <c r="Y369" i="72"/>
  <c r="Y139" i="71"/>
  <c r="Y143" i="71"/>
  <c r="Y147" i="71"/>
  <c r="X317" i="71"/>
  <c r="Y336" i="70"/>
  <c r="Y340" i="70"/>
  <c r="Y344" i="70"/>
  <c r="Y294" i="69"/>
  <c r="X172" i="68"/>
  <c r="X176" i="68"/>
  <c r="X180" i="68"/>
  <c r="X184" i="68"/>
  <c r="X188" i="68"/>
  <c r="X361" i="68"/>
  <c r="X360" i="68" s="1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291" i="66"/>
  <c r="Y290" i="66" s="1"/>
  <c r="Y328" i="66" s="1"/>
  <c r="Y330" i="66"/>
  <c r="Y331" i="65"/>
  <c r="Y336" i="65"/>
  <c r="Y340" i="65"/>
  <c r="Y344" i="65"/>
  <c r="Y386" i="65"/>
  <c r="Y385" i="65" s="1"/>
  <c r="X156" i="64"/>
  <c r="Y161" i="64"/>
  <c r="Y165" i="64"/>
  <c r="Y169" i="64"/>
  <c r="X367" i="64"/>
  <c r="Y371" i="64"/>
  <c r="Y383" i="64"/>
  <c r="X124" i="58"/>
  <c r="Y44" i="54"/>
  <c r="Y43" i="54" s="1"/>
  <c r="X130" i="56"/>
  <c r="X134" i="56"/>
  <c r="X138" i="56"/>
  <c r="X105" i="48"/>
  <c r="X124" i="48"/>
  <c r="Y120" i="46"/>
  <c r="Y150" i="46"/>
  <c r="Y154" i="46"/>
  <c r="Y158" i="46"/>
  <c r="X4" i="22"/>
  <c r="X4" i="25" s="1"/>
  <c r="X4" i="28" s="1"/>
  <c r="X20" i="25"/>
  <c r="X20" i="28" s="1"/>
  <c r="X27" i="11"/>
  <c r="X162" i="64"/>
  <c r="X166" i="64"/>
  <c r="X170" i="64"/>
  <c r="Y367" i="64"/>
  <c r="X372" i="64"/>
  <c r="X376" i="64"/>
  <c r="X448" i="64"/>
  <c r="Y43" i="59"/>
  <c r="X3" i="55"/>
  <c r="X24" i="55"/>
  <c r="X144" i="56"/>
  <c r="X168" i="56"/>
  <c r="X172" i="56"/>
  <c r="X176" i="56"/>
  <c r="Y105" i="48"/>
  <c r="X10" i="46"/>
  <c r="X14" i="46"/>
  <c r="X18" i="46"/>
  <c r="X22" i="46"/>
  <c r="Y10" i="42"/>
  <c r="Y16" i="42"/>
  <c r="Y35" i="42"/>
  <c r="Y54" i="42"/>
  <c r="Y73" i="42"/>
  <c r="Y136" i="42"/>
  <c r="Y154" i="42"/>
  <c r="Y172" i="42"/>
  <c r="Y27" i="22"/>
  <c r="Y27" i="25" s="1"/>
  <c r="Y27" i="28" s="1"/>
  <c r="Y17" i="18"/>
  <c r="Y17" i="24" s="1"/>
  <c r="Y17" i="27" s="1"/>
  <c r="Y27" i="11"/>
  <c r="X31" i="12"/>
  <c r="Y162" i="64"/>
  <c r="Y166" i="64"/>
  <c r="Y170" i="64"/>
  <c r="Y3" i="55"/>
  <c r="Y105" i="45"/>
  <c r="X66" i="46"/>
  <c r="X136" i="46"/>
  <c r="X166" i="46"/>
  <c r="X170" i="46"/>
  <c r="X174" i="46"/>
  <c r="X17" i="11"/>
  <c r="X19" i="12"/>
  <c r="X23" i="12"/>
  <c r="X23" i="15" s="1"/>
  <c r="X159" i="64"/>
  <c r="X163" i="64"/>
  <c r="X167" i="64"/>
  <c r="X171" i="64"/>
  <c r="X369" i="64"/>
  <c r="X373" i="64"/>
  <c r="X377" i="64"/>
  <c r="X381" i="64"/>
  <c r="X24" i="59"/>
  <c r="X151" i="56"/>
  <c r="X155" i="56"/>
  <c r="X159" i="56"/>
  <c r="Y161" i="48"/>
  <c r="Y9" i="12"/>
  <c r="Y13" i="12"/>
  <c r="Y13" i="15" s="1"/>
  <c r="Y159" i="64"/>
  <c r="Y163" i="64"/>
  <c r="Y167" i="64"/>
  <c r="Y171" i="64"/>
  <c r="Y373" i="64"/>
  <c r="Y377" i="64"/>
  <c r="Y381" i="64"/>
  <c r="Y161" i="59"/>
  <c r="X113" i="56"/>
  <c r="X117" i="56"/>
  <c r="X121" i="56"/>
  <c r="X3" i="50"/>
  <c r="X160" i="64"/>
  <c r="X164" i="64"/>
  <c r="X168" i="64"/>
  <c r="Y365" i="64"/>
  <c r="X370" i="64"/>
  <c r="X378" i="64"/>
  <c r="X382" i="64"/>
  <c r="X43" i="58"/>
  <c r="Y82" i="55"/>
  <c r="Y81" i="55" s="1"/>
  <c r="X143" i="55"/>
  <c r="X88" i="56"/>
  <c r="X92" i="56"/>
  <c r="X96" i="56"/>
  <c r="X161" i="54"/>
  <c r="Y3" i="50"/>
  <c r="Y105" i="47"/>
  <c r="X111" i="46"/>
  <c r="X115" i="46"/>
  <c r="Y133" i="46"/>
  <c r="Y137" i="46"/>
  <c r="Y141" i="46"/>
  <c r="X149" i="46"/>
  <c r="X153" i="46"/>
  <c r="X157" i="46"/>
  <c r="Y167" i="46"/>
  <c r="Y171" i="46"/>
  <c r="Y175" i="46"/>
  <c r="Y160" i="64"/>
  <c r="Y164" i="64"/>
  <c r="Y168" i="64"/>
  <c r="X366" i="64"/>
  <c r="Y374" i="64"/>
  <c r="Y382" i="64"/>
  <c r="X3" i="59"/>
  <c r="Y44" i="55"/>
  <c r="X62" i="45"/>
  <c r="X31" i="46"/>
  <c r="X35" i="46"/>
  <c r="X39" i="46"/>
  <c r="X69" i="46"/>
  <c r="X73" i="46"/>
  <c r="X77" i="46"/>
  <c r="Y106" i="44"/>
  <c r="X15" i="42"/>
  <c r="X51" i="42"/>
  <c r="X70" i="42"/>
  <c r="X89" i="42"/>
  <c r="X97" i="42"/>
  <c r="X116" i="42"/>
  <c r="X135" i="42"/>
  <c r="X153" i="42"/>
  <c r="X171" i="42"/>
  <c r="X8" i="25"/>
  <c r="X8" i="28" s="1"/>
  <c r="X7" i="12"/>
  <c r="X11" i="12"/>
  <c r="X161" i="64"/>
  <c r="X165" i="64"/>
  <c r="X169" i="64"/>
  <c r="X379" i="64"/>
  <c r="Y3" i="58"/>
  <c r="Y82" i="54"/>
  <c r="Y81" i="54" s="1"/>
  <c r="Y3" i="47"/>
  <c r="X63" i="44"/>
  <c r="X63" i="46" s="1"/>
  <c r="X4" i="20"/>
  <c r="Y21" i="12"/>
  <c r="Y25" i="12"/>
  <c r="Y6" i="26"/>
  <c r="Y29" i="28"/>
  <c r="Y7" i="28"/>
  <c r="Y5" i="26"/>
  <c r="Y30" i="27"/>
  <c r="Y19" i="27"/>
  <c r="Y20" i="28"/>
  <c r="Y10" i="26"/>
  <c r="Y29" i="27"/>
  <c r="Y13" i="27"/>
  <c r="Y28" i="28"/>
  <c r="Y19" i="28"/>
  <c r="Y6" i="28"/>
  <c r="Y25" i="26"/>
  <c r="Y9" i="26"/>
  <c r="Y23" i="27"/>
  <c r="Y18" i="27"/>
  <c r="Y7" i="27"/>
  <c r="Y18" i="28"/>
  <c r="Y8" i="26"/>
  <c r="Y22" i="27"/>
  <c r="Y11" i="27"/>
  <c r="Y6" i="27"/>
  <c r="Y31" i="27"/>
  <c r="Y30" i="28"/>
  <c r="Y8" i="28"/>
  <c r="Y26" i="27"/>
  <c r="Y21" i="28"/>
  <c r="Y29" i="26"/>
  <c r="Y10" i="27"/>
  <c r="Y21" i="26"/>
  <c r="Y13" i="26"/>
  <c r="Y129" i="61"/>
  <c r="Y86" i="61"/>
  <c r="Y48" i="61"/>
  <c r="Y165" i="62"/>
  <c r="Y165" i="61"/>
  <c r="Y110" i="61"/>
  <c r="Y147" i="62"/>
  <c r="Y147" i="61"/>
  <c r="Y67" i="61"/>
  <c r="Y29" i="61"/>
  <c r="Y8" i="61"/>
  <c r="Y162" i="62"/>
  <c r="Y129" i="62"/>
  <c r="Y110" i="62"/>
  <c r="Y67" i="62"/>
  <c r="Y29" i="62"/>
  <c r="Y8" i="62"/>
  <c r="Y86" i="62"/>
  <c r="Y48" i="62"/>
  <c r="Y144" i="63"/>
  <c r="Y406" i="72"/>
  <c r="Y442" i="72"/>
  <c r="Y20" i="6"/>
  <c r="Y155" i="6"/>
  <c r="X152" i="6"/>
  <c r="Y23" i="16"/>
  <c r="Y11" i="16"/>
  <c r="Y10" i="15"/>
  <c r="Y67" i="52"/>
  <c r="Y29" i="52"/>
  <c r="X28" i="6"/>
  <c r="Y152" i="6"/>
  <c r="Y156" i="6"/>
  <c r="Y135" i="6"/>
  <c r="X30" i="28"/>
  <c r="X18" i="28"/>
  <c r="X6" i="28"/>
  <c r="X11" i="26"/>
  <c r="X25" i="27"/>
  <c r="X9" i="27"/>
  <c r="X19" i="27"/>
  <c r="X13" i="27"/>
  <c r="X9" i="26"/>
  <c r="X23" i="27"/>
  <c r="X7" i="27"/>
  <c r="X31" i="26"/>
  <c r="X11" i="27"/>
  <c r="X7" i="26"/>
  <c r="X21" i="27"/>
  <c r="X5" i="27"/>
  <c r="X162" i="61"/>
  <c r="X129" i="61"/>
  <c r="X144" i="62"/>
  <c r="X144" i="61"/>
  <c r="X86" i="61"/>
  <c r="X48" i="61"/>
  <c r="X165" i="62"/>
  <c r="X110" i="62"/>
  <c r="X165" i="61"/>
  <c r="X110" i="61"/>
  <c r="X147" i="62"/>
  <c r="X67" i="62"/>
  <c r="X29" i="62"/>
  <c r="X8" i="62"/>
  <c r="X106" i="63"/>
  <c r="X67" i="61"/>
  <c r="X86" i="62"/>
  <c r="X48" i="62"/>
  <c r="X125" i="61"/>
  <c r="X144" i="63"/>
  <c r="X63" i="62"/>
  <c r="X162" i="63"/>
  <c r="X147" i="61"/>
  <c r="X462" i="67"/>
  <c r="X529" i="68"/>
  <c r="X553" i="68"/>
  <c r="X462" i="69"/>
  <c r="X442" i="71"/>
  <c r="X442" i="72"/>
  <c r="X406" i="72"/>
  <c r="X20" i="6"/>
  <c r="Y114" i="6"/>
  <c r="Y119" i="6"/>
  <c r="Y160" i="6"/>
  <c r="X135" i="72"/>
  <c r="X139" i="72"/>
  <c r="X143" i="72"/>
  <c r="X169" i="71"/>
  <c r="Y316" i="71"/>
  <c r="X385" i="70"/>
  <c r="X45" i="6"/>
  <c r="X79" i="6"/>
  <c r="X115" i="6"/>
  <c r="X161" i="6"/>
  <c r="Y135" i="72"/>
  <c r="Y139" i="72"/>
  <c r="X187" i="72"/>
  <c r="X134" i="71"/>
  <c r="X115" i="71"/>
  <c r="X369" i="71"/>
  <c r="Y45" i="6"/>
  <c r="Y79" i="6"/>
  <c r="Y161" i="6"/>
  <c r="X136" i="72"/>
  <c r="Y134" i="71"/>
  <c r="Y169" i="71"/>
  <c r="X366" i="70"/>
  <c r="Y366" i="69"/>
  <c r="X16" i="30"/>
  <c r="X16" i="34"/>
  <c r="X114" i="29"/>
  <c r="X16" i="33"/>
  <c r="X17" i="33" s="1"/>
  <c r="X18" i="6"/>
  <c r="X22" i="6"/>
  <c r="X112" i="6"/>
  <c r="X116" i="6"/>
  <c r="X162" i="6"/>
  <c r="X136" i="71"/>
  <c r="Y318" i="71"/>
  <c r="Y366" i="70"/>
  <c r="Y16" i="31"/>
  <c r="Y17" i="31" s="1"/>
  <c r="Y16" i="35"/>
  <c r="Y17" i="35" s="1"/>
  <c r="Y16" i="36"/>
  <c r="Y17" i="36" s="1"/>
  <c r="Y16" i="34"/>
  <c r="Y16" i="30"/>
  <c r="Y18" i="6"/>
  <c r="Y116" i="6"/>
  <c r="Y158" i="6"/>
  <c r="Y162" i="6"/>
  <c r="Y167" i="6"/>
  <c r="X137" i="72"/>
  <c r="Y279" i="71"/>
  <c r="X318" i="71"/>
  <c r="X297" i="71"/>
  <c r="X315" i="71" s="1"/>
  <c r="X19" i="6"/>
  <c r="X9" i="15" s="1"/>
  <c r="X104" i="6"/>
  <c r="X113" i="6"/>
  <c r="X159" i="6"/>
  <c r="Y137" i="72"/>
  <c r="Y141" i="72"/>
  <c r="Y329" i="70"/>
  <c r="Y309" i="70"/>
  <c r="Y309" i="69"/>
  <c r="Y329" i="69"/>
  <c r="X134" i="72"/>
  <c r="X138" i="72"/>
  <c r="Y118" i="71"/>
  <c r="Y136" i="71" s="1"/>
  <c r="Y135" i="71"/>
  <c r="Y297" i="71"/>
  <c r="Y330" i="70"/>
  <c r="X309" i="67"/>
  <c r="X329" i="67"/>
  <c r="Y117" i="66"/>
  <c r="Y136" i="66" s="1"/>
  <c r="Y137" i="66"/>
  <c r="X115" i="72"/>
  <c r="X298" i="72"/>
  <c r="X319" i="72"/>
  <c r="X319" i="71"/>
  <c r="X310" i="70"/>
  <c r="Y167" i="68"/>
  <c r="Y480" i="68"/>
  <c r="Y309" i="67"/>
  <c r="Y328" i="67" s="1"/>
  <c r="Y329" i="67"/>
  <c r="Y115" i="72"/>
  <c r="Y133" i="72" s="1"/>
  <c r="Y298" i="72"/>
  <c r="Y319" i="72"/>
  <c r="Y319" i="71"/>
  <c r="Y118" i="69"/>
  <c r="Y330" i="69"/>
  <c r="X99" i="70"/>
  <c r="X98" i="70" s="1"/>
  <c r="X141" i="70"/>
  <c r="X310" i="69"/>
  <c r="Y99" i="70"/>
  <c r="Y98" i="70" s="1"/>
  <c r="Y136" i="70" s="1"/>
  <c r="Y294" i="70"/>
  <c r="Y290" i="70" s="1"/>
  <c r="Y102" i="69"/>
  <c r="Y98" i="69" s="1"/>
  <c r="Y409" i="68"/>
  <c r="X140" i="67"/>
  <c r="X136" i="65"/>
  <c r="X291" i="70"/>
  <c r="X290" i="70" s="1"/>
  <c r="X99" i="69"/>
  <c r="X98" i="69" s="1"/>
  <c r="X294" i="69"/>
  <c r="X290" i="69" s="1"/>
  <c r="Y140" i="67"/>
  <c r="X193" i="67"/>
  <c r="X366" i="67"/>
  <c r="Y174" i="66"/>
  <c r="Y117" i="65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33" i="66"/>
  <c r="X137" i="65"/>
  <c r="X141" i="65"/>
  <c r="X309" i="65"/>
  <c r="Y118" i="67"/>
  <c r="Y330" i="67"/>
  <c r="Y138" i="66"/>
  <c r="Y333" i="66"/>
  <c r="Y137" i="65"/>
  <c r="Y141" i="65"/>
  <c r="Y309" i="65"/>
  <c r="X330" i="65"/>
  <c r="Y330" i="65"/>
  <c r="Y335" i="65"/>
  <c r="X329" i="65"/>
  <c r="X333" i="65"/>
  <c r="X132" i="64"/>
  <c r="X347" i="64"/>
  <c r="X368" i="64" s="1"/>
  <c r="Y329" i="65"/>
  <c r="Y333" i="65"/>
  <c r="Y157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62" i="55"/>
  <c r="Y62" i="56" s="1"/>
  <c r="Y63" i="56"/>
  <c r="Y161" i="55"/>
  <c r="Y162" i="56"/>
  <c r="X24" i="54"/>
  <c r="X25" i="56"/>
  <c r="X62" i="57"/>
  <c r="X124" i="57"/>
  <c r="Y24" i="55"/>
  <c r="Y25" i="56"/>
  <c r="Y24" i="59"/>
  <c r="X43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X81" i="54"/>
  <c r="Y144" i="56"/>
  <c r="Y143" i="55"/>
  <c r="X43" i="54"/>
  <c r="X106" i="55"/>
  <c r="X108" i="56"/>
  <c r="X125" i="54"/>
  <c r="X124" i="54" s="1"/>
  <c r="X126" i="56"/>
  <c r="X3" i="54"/>
  <c r="Y124" i="54"/>
  <c r="Y124" i="56" s="1"/>
  <c r="Y125" i="56"/>
  <c r="Y3" i="54"/>
  <c r="X62" i="55"/>
  <c r="X128" i="55"/>
  <c r="X128" i="56" s="1"/>
  <c r="X129" i="56"/>
  <c r="X43" i="55"/>
  <c r="X82" i="55"/>
  <c r="X83" i="56"/>
  <c r="X162" i="55"/>
  <c r="X163" i="56"/>
  <c r="X62" i="54"/>
  <c r="X146" i="54"/>
  <c r="X143" i="54" s="1"/>
  <c r="X147" i="56"/>
  <c r="X30" i="26"/>
  <c r="Y109" i="49"/>
  <c r="Y105" i="49" s="1"/>
  <c r="Y62" i="49"/>
  <c r="X138" i="29"/>
  <c r="X3" i="49"/>
  <c r="X105" i="49"/>
  <c r="Y9" i="27"/>
  <c r="X5" i="26"/>
  <c r="Y11" i="26"/>
  <c r="Y24" i="48"/>
  <c r="X125" i="50"/>
  <c r="X124" i="50" s="1"/>
  <c r="X124" i="49"/>
  <c r="X81" i="48"/>
  <c r="Y125" i="50"/>
  <c r="Y124" i="50" s="1"/>
  <c r="Y124" i="49"/>
  <c r="Y81" i="48"/>
  <c r="Y82" i="44"/>
  <c r="Y83" i="46"/>
  <c r="X144" i="44"/>
  <c r="X143" i="44" s="1"/>
  <c r="X145" i="46"/>
  <c r="X141" i="29"/>
  <c r="X105" i="45"/>
  <c r="X105" i="46" s="1"/>
  <c r="X106" i="46"/>
  <c r="X25" i="44"/>
  <c r="X24" i="44" s="1"/>
  <c r="X24" i="46" s="1"/>
  <c r="X27" i="46"/>
  <c r="Y16" i="32"/>
  <c r="Y17" i="32" s="1"/>
  <c r="Y5" i="32"/>
  <c r="Y3" i="32" s="1"/>
  <c r="Y18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X143" i="45"/>
  <c r="Y161" i="45"/>
  <c r="Y143" i="44"/>
  <c r="Y16" i="33"/>
  <c r="Y138" i="29"/>
  <c r="Y6" i="29"/>
  <c r="Y115" i="29"/>
  <c r="Y25" i="27"/>
  <c r="X21" i="26"/>
  <c r="Y17" i="13"/>
  <c r="Y21" i="13"/>
  <c r="Y21" i="10"/>
  <c r="Y25" i="13"/>
  <c r="Y25" i="10"/>
  <c r="Y129" i="48"/>
  <c r="Y44" i="46"/>
  <c r="Y48" i="46"/>
  <c r="Y140" i="29"/>
  <c r="X111" i="29"/>
  <c r="X117" i="29"/>
  <c r="X13" i="26"/>
  <c r="X29" i="26"/>
  <c r="Y145" i="46"/>
  <c r="Y144" i="45"/>
  <c r="Y111" i="29"/>
  <c r="Y117" i="29"/>
  <c r="X29" i="28"/>
  <c r="Y5" i="27"/>
  <c r="X29" i="27"/>
  <c r="Y7" i="26"/>
  <c r="X23" i="26"/>
  <c r="Y22" i="26"/>
  <c r="Y26" i="26"/>
  <c r="Y45" i="46"/>
  <c r="X125" i="45"/>
  <c r="X127" i="46"/>
  <c r="Y18" i="36"/>
  <c r="X18" i="34"/>
  <c r="Y18" i="30"/>
  <c r="X112" i="29"/>
  <c r="X118" i="29"/>
  <c r="X7" i="28"/>
  <c r="Y21" i="27"/>
  <c r="Y25" i="45"/>
  <c r="Y43" i="45"/>
  <c r="Y43" i="46" s="1"/>
  <c r="X164" i="45"/>
  <c r="X165" i="46"/>
  <c r="X43" i="44"/>
  <c r="X43" i="46" s="1"/>
  <c r="X161" i="44"/>
  <c r="X3" i="37"/>
  <c r="X18" i="37" s="1"/>
  <c r="Y18" i="35"/>
  <c r="Y18" i="34"/>
  <c r="X18" i="33"/>
  <c r="Y18" i="31"/>
  <c r="X18" i="30"/>
  <c r="X143" i="29"/>
  <c r="Y112" i="29"/>
  <c r="Y118" i="29"/>
  <c r="X19" i="28"/>
  <c r="Y31" i="26"/>
  <c r="Y128" i="46"/>
  <c r="X81" i="44"/>
  <c r="X16" i="37"/>
  <c r="X5" i="36"/>
  <c r="X3" i="36" s="1"/>
  <c r="X18" i="36" s="1"/>
  <c r="X16" i="36"/>
  <c r="X18" i="32"/>
  <c r="Y135" i="29"/>
  <c r="Y143" i="29"/>
  <c r="X5" i="29"/>
  <c r="X17" i="29"/>
  <c r="X10" i="29"/>
  <c r="X22" i="29"/>
  <c r="X109" i="29"/>
  <c r="Y14" i="27"/>
  <c r="X31" i="27"/>
  <c r="X19" i="26"/>
  <c r="X25" i="26"/>
  <c r="X21" i="28"/>
  <c r="Y163" i="46"/>
  <c r="Y162" i="44"/>
  <c r="Y161" i="44" s="1"/>
  <c r="Y16" i="37"/>
  <c r="Y17" i="37" s="1"/>
  <c r="Y5" i="37"/>
  <c r="Y3" i="37" s="1"/>
  <c r="Y18" i="37" s="1"/>
  <c r="X5" i="35"/>
  <c r="X3" i="35" s="1"/>
  <c r="X18" i="35" s="1"/>
  <c r="X16" i="35"/>
  <c r="Y18" i="33"/>
  <c r="X16" i="32"/>
  <c r="X5" i="31"/>
  <c r="X3" i="31" s="1"/>
  <c r="X18" i="31" s="1"/>
  <c r="X16" i="31"/>
  <c r="X144" i="29"/>
  <c r="Y109" i="29"/>
  <c r="Y114" i="29"/>
  <c r="Y20" i="29"/>
  <c r="Y7" i="29" s="1"/>
  <c r="Y137" i="29" s="1"/>
  <c r="Y24" i="29"/>
  <c r="Y12" i="26"/>
  <c r="Y19" i="26"/>
  <c r="Y32" i="26"/>
  <c r="X14" i="21"/>
  <c r="X27" i="20"/>
  <c r="X28" i="24"/>
  <c r="X28" i="27" s="1"/>
  <c r="X28" i="21"/>
  <c r="X32" i="24"/>
  <c r="X32" i="27" s="1"/>
  <c r="X32" i="21"/>
  <c r="X8" i="26"/>
  <c r="X12" i="26"/>
  <c r="Y30" i="23"/>
  <c r="Y30" i="26" s="1"/>
  <c r="Y27" i="19"/>
  <c r="Y27" i="23" s="1"/>
  <c r="Y27" i="26" s="1"/>
  <c r="Y4" i="11"/>
  <c r="Y17" i="11"/>
  <c r="Y17" i="14" s="1"/>
  <c r="Y18" i="14"/>
  <c r="X4" i="10"/>
  <c r="Y17" i="8"/>
  <c r="Y17" i="12" s="1"/>
  <c r="Y29" i="12"/>
  <c r="Y29" i="14"/>
  <c r="X12" i="29"/>
  <c r="X110" i="29"/>
  <c r="Y20" i="26"/>
  <c r="Y22" i="21"/>
  <c r="X6" i="27"/>
  <c r="X10" i="27"/>
  <c r="X14" i="27"/>
  <c r="Y27" i="20"/>
  <c r="Y28" i="24"/>
  <c r="Y28" i="27" s="1"/>
  <c r="Y28" i="21"/>
  <c r="Y32" i="24"/>
  <c r="Y32" i="27" s="1"/>
  <c r="Y32" i="21"/>
  <c r="X17" i="19"/>
  <c r="X17" i="23" s="1"/>
  <c r="X17" i="26" s="1"/>
  <c r="X18" i="23"/>
  <c r="X18" i="26" s="1"/>
  <c r="X22" i="26"/>
  <c r="X26" i="26"/>
  <c r="Y15" i="14"/>
  <c r="Y15" i="17" s="1"/>
  <c r="Y16" i="17"/>
  <c r="Y4" i="9"/>
  <c r="Y5" i="13"/>
  <c r="Y5" i="10"/>
  <c r="Y9" i="13"/>
  <c r="Y9" i="10"/>
  <c r="Y13" i="13"/>
  <c r="Y13" i="10"/>
  <c r="Y110" i="29"/>
  <c r="X20" i="24"/>
  <c r="X20" i="27" s="1"/>
  <c r="X20" i="21"/>
  <c r="X24" i="24"/>
  <c r="X24" i="27" s="1"/>
  <c r="X24" i="21"/>
  <c r="Y17" i="19"/>
  <c r="Y18" i="23"/>
  <c r="Y18" i="26" s="1"/>
  <c r="X23" i="16"/>
  <c r="Y23" i="15"/>
  <c r="Y28" i="26"/>
  <c r="Y4" i="22"/>
  <c r="Y5" i="25"/>
  <c r="Y5" i="28" s="1"/>
  <c r="Y17" i="22"/>
  <c r="X10" i="21"/>
  <c r="X18" i="21"/>
  <c r="X15" i="20"/>
  <c r="X15" i="21" s="1"/>
  <c r="X16" i="24"/>
  <c r="X16" i="21"/>
  <c r="Y20" i="24"/>
  <c r="Y20" i="27" s="1"/>
  <c r="Y20" i="21"/>
  <c r="Y24" i="24"/>
  <c r="Y24" i="27" s="1"/>
  <c r="Y24" i="21"/>
  <c r="Y4" i="19"/>
  <c r="X32" i="26"/>
  <c r="Y15" i="26"/>
  <c r="Y18" i="21"/>
  <c r="Y15" i="20"/>
  <c r="Y15" i="21" s="1"/>
  <c r="Y16" i="24"/>
  <c r="Y16" i="21"/>
  <c r="X30" i="27"/>
  <c r="X6" i="23"/>
  <c r="X6" i="26" s="1"/>
  <c r="X4" i="19"/>
  <c r="X10" i="26"/>
  <c r="X14" i="26"/>
  <c r="Y23" i="10"/>
  <c r="X5" i="25"/>
  <c r="X5" i="28" s="1"/>
  <c r="Y16" i="26"/>
  <c r="Y23" i="26"/>
  <c r="X4" i="24"/>
  <c r="X4" i="27" s="1"/>
  <c r="X8" i="24"/>
  <c r="X8" i="27" s="1"/>
  <c r="X8" i="21"/>
  <c r="X12" i="24"/>
  <c r="X12" i="27" s="1"/>
  <c r="X12" i="21"/>
  <c r="X20" i="26"/>
  <c r="X24" i="26"/>
  <c r="Y4" i="7"/>
  <c r="Y3" i="7" s="1"/>
  <c r="Y16" i="13" s="1"/>
  <c r="Y14" i="7"/>
  <c r="Y14" i="13" s="1"/>
  <c r="Y5" i="12"/>
  <c r="Y24" i="26"/>
  <c r="X6" i="21"/>
  <c r="Y26" i="21"/>
  <c r="Y4" i="20"/>
  <c r="Y8" i="24"/>
  <c r="Y8" i="27" s="1"/>
  <c r="Y8" i="21"/>
  <c r="Y12" i="24"/>
  <c r="Y12" i="27" s="1"/>
  <c r="Y12" i="21"/>
  <c r="X17" i="20"/>
  <c r="X22" i="27"/>
  <c r="X26" i="27"/>
  <c r="Y10" i="16"/>
  <c r="Y21" i="14"/>
  <c r="Y31" i="10"/>
  <c r="Y29" i="13"/>
  <c r="Y29" i="10"/>
  <c r="X4" i="12"/>
  <c r="Y27" i="7"/>
  <c r="X7" i="10"/>
  <c r="X11" i="10"/>
  <c r="X19" i="10"/>
  <c r="X23" i="10"/>
  <c r="X31" i="10"/>
  <c r="X17" i="9"/>
  <c r="X27" i="8"/>
  <c r="X17" i="7"/>
  <c r="X17" i="12" s="1"/>
  <c r="X28" i="25"/>
  <c r="X28" i="28" s="1"/>
  <c r="X18" i="24"/>
  <c r="X18" i="27" s="1"/>
  <c r="X16" i="23"/>
  <c r="X28" i="23"/>
  <c r="X28" i="26" s="1"/>
  <c r="X5" i="12"/>
  <c r="X14" i="7"/>
  <c r="Y5" i="14"/>
  <c r="Y8" i="10"/>
  <c r="Y12" i="10"/>
  <c r="Y16" i="10"/>
  <c r="Y20" i="10"/>
  <c r="Y24" i="10"/>
  <c r="Y28" i="10"/>
  <c r="Y32" i="10"/>
  <c r="Y4" i="8"/>
  <c r="Y28" i="13"/>
  <c r="Y18" i="12"/>
  <c r="X7" i="14"/>
  <c r="X19" i="14"/>
  <c r="X5" i="13"/>
  <c r="X154" i="6" l="1"/>
  <c r="X385" i="67"/>
  <c r="Y28" i="6"/>
  <c r="Y328" i="65"/>
  <c r="Y81" i="56"/>
  <c r="X443" i="67"/>
  <c r="X25" i="61"/>
  <c r="X24" i="56"/>
  <c r="Y161" i="56"/>
  <c r="Y120" i="6"/>
  <c r="Y154" i="6"/>
  <c r="Y9" i="16"/>
  <c r="Y5" i="15"/>
  <c r="Y424" i="69"/>
  <c r="X424" i="65"/>
  <c r="Y5" i="17"/>
  <c r="X136" i="69"/>
  <c r="X27" i="12"/>
  <c r="X27" i="15" s="1"/>
  <c r="Y131" i="64"/>
  <c r="Y152" i="64" s="1"/>
  <c r="X3" i="9"/>
  <c r="X11" i="15"/>
  <c r="X7" i="15"/>
  <c r="X329" i="66"/>
  <c r="X424" i="67"/>
  <c r="X25" i="62"/>
  <c r="X44" i="62"/>
  <c r="Y462" i="65"/>
  <c r="Y461" i="65" s="1"/>
  <c r="X3" i="11"/>
  <c r="X13" i="16"/>
  <c r="Y25" i="61"/>
  <c r="Y82" i="63"/>
  <c r="Y63" i="61"/>
  <c r="Y125" i="61"/>
  <c r="Y4" i="63"/>
  <c r="Y3" i="63" s="1"/>
  <c r="X409" i="68"/>
  <c r="Y28" i="16"/>
  <c r="X25" i="16"/>
  <c r="Y44" i="56"/>
  <c r="Y462" i="67"/>
  <c r="Y25" i="16"/>
  <c r="X4" i="15"/>
  <c r="Y21" i="17"/>
  <c r="Y6" i="16"/>
  <c r="X9" i="16"/>
  <c r="Y553" i="68"/>
  <c r="X461" i="69"/>
  <c r="X21" i="16"/>
  <c r="Y443" i="67"/>
  <c r="X11" i="16"/>
  <c r="X133" i="71"/>
  <c r="X7" i="16"/>
  <c r="X4" i="14"/>
  <c r="X4" i="17" s="1"/>
  <c r="X19" i="16"/>
  <c r="X4" i="13"/>
  <c r="X4" i="16" s="1"/>
  <c r="X5" i="15"/>
  <c r="X29" i="15"/>
  <c r="X17" i="15"/>
  <c r="X4" i="21"/>
  <c r="Y17" i="23"/>
  <c r="Y17" i="26" s="1"/>
  <c r="X5" i="16"/>
  <c r="X25" i="15"/>
  <c r="Y29" i="17"/>
  <c r="X43" i="56"/>
  <c r="X3" i="20"/>
  <c r="X19" i="17"/>
  <c r="Y27" i="13"/>
  <c r="Y27" i="16" s="1"/>
  <c r="X21" i="15"/>
  <c r="X143" i="56"/>
  <c r="X7" i="17"/>
  <c r="X13" i="15"/>
  <c r="Y8" i="17"/>
  <c r="Y11" i="15"/>
  <c r="X31" i="16"/>
  <c r="Y9" i="15"/>
  <c r="X144" i="46"/>
  <c r="Y4" i="62"/>
  <c r="Y443" i="66"/>
  <c r="Y577" i="68"/>
  <c r="Y576" i="68" s="1"/>
  <c r="X19" i="15"/>
  <c r="Y13" i="16"/>
  <c r="Y43" i="55"/>
  <c r="Y43" i="56" s="1"/>
  <c r="X122" i="6"/>
  <c r="X120" i="6"/>
  <c r="Y8" i="51"/>
  <c r="Y29" i="51"/>
  <c r="Y165" i="51"/>
  <c r="Y19" i="17"/>
  <c r="Y8" i="15"/>
  <c r="Y26" i="15"/>
  <c r="Y124" i="44"/>
  <c r="Y124" i="46" s="1"/>
  <c r="Y20" i="17"/>
  <c r="Y28" i="15"/>
  <c r="Y24" i="15"/>
  <c r="Y82" i="56"/>
  <c r="Y129" i="6"/>
  <c r="Y8" i="52"/>
  <c r="Y7" i="52" s="1"/>
  <c r="Y86" i="51"/>
  <c r="Y6" i="15"/>
  <c r="Y7" i="16"/>
  <c r="Y142" i="6"/>
  <c r="Y14" i="16"/>
  <c r="Y7" i="15"/>
  <c r="Y25" i="15"/>
  <c r="Y29" i="15"/>
  <c r="Y18" i="17"/>
  <c r="Y30" i="15"/>
  <c r="Y129" i="52"/>
  <c r="Y147" i="52"/>
  <c r="Y146" i="52" s="1"/>
  <c r="Y30" i="17"/>
  <c r="Y19" i="16"/>
  <c r="Y131" i="6"/>
  <c r="X328" i="66"/>
  <c r="X82" i="62"/>
  <c r="X4" i="63"/>
  <c r="X82" i="63"/>
  <c r="Y21" i="15"/>
  <c r="Y5" i="16"/>
  <c r="Y17" i="17"/>
  <c r="Y21" i="16"/>
  <c r="X328" i="65"/>
  <c r="Y136" i="65"/>
  <c r="Y6" i="17"/>
  <c r="Y165" i="52"/>
  <c r="Y164" i="52" s="1"/>
  <c r="Y20" i="16"/>
  <c r="Y137" i="6"/>
  <c r="Y125" i="62"/>
  <c r="Y106" i="63"/>
  <c r="Y105" i="63" s="1"/>
  <c r="Y529" i="68"/>
  <c r="Y441" i="71"/>
  <c r="X25" i="63"/>
  <c r="X24" i="63" s="1"/>
  <c r="X443" i="66"/>
  <c r="Y26" i="16"/>
  <c r="Y18" i="16"/>
  <c r="Y31" i="15"/>
  <c r="Y17" i="16"/>
  <c r="Y86" i="52"/>
  <c r="Y48" i="51"/>
  <c r="Y47" i="51" s="1"/>
  <c r="Y22" i="15"/>
  <c r="Y31" i="16"/>
  <c r="Y29" i="16"/>
  <c r="Y17" i="21"/>
  <c r="Y19" i="15"/>
  <c r="Y28" i="17"/>
  <c r="X3" i="22"/>
  <c r="X3" i="25" s="1"/>
  <c r="Y17" i="15"/>
  <c r="Y12" i="15"/>
  <c r="Y30" i="16"/>
  <c r="Y32" i="16"/>
  <c r="Y12" i="16"/>
  <c r="Y128" i="6"/>
  <c r="Y67" i="51"/>
  <c r="Y66" i="51" s="1"/>
  <c r="Y147" i="51"/>
  <c r="Y146" i="51" s="1"/>
  <c r="Y24" i="16"/>
  <c r="Y130" i="6"/>
  <c r="Y132" i="6"/>
  <c r="X27" i="13"/>
  <c r="X27" i="16" s="1"/>
  <c r="Y63" i="62"/>
  <c r="X44" i="63"/>
  <c r="X43" i="63" s="1"/>
  <c r="X577" i="68"/>
  <c r="X576" i="68" s="1"/>
  <c r="Y18" i="15"/>
  <c r="Y32" i="15"/>
  <c r="Y20" i="15"/>
  <c r="Y22" i="16"/>
  <c r="Y8" i="16"/>
  <c r="Y110" i="52"/>
  <c r="Y329" i="66"/>
  <c r="Y145" i="6"/>
  <c r="Y48" i="52"/>
  <c r="Y110" i="51"/>
  <c r="X31" i="15"/>
  <c r="Y24" i="56"/>
  <c r="X27" i="14"/>
  <c r="X27" i="17" s="1"/>
  <c r="Y17" i="25"/>
  <c r="Y17" i="28" s="1"/>
  <c r="X81" i="46"/>
  <c r="Y315" i="71"/>
  <c r="Y385" i="67"/>
  <c r="X62" i="44"/>
  <c r="X62" i="46" s="1"/>
  <c r="Y142" i="68"/>
  <c r="Y166" i="68" s="1"/>
  <c r="X133" i="72"/>
  <c r="X161" i="63"/>
  <c r="X128" i="29"/>
  <c r="X130" i="6"/>
  <c r="X224" i="72"/>
  <c r="X242" i="71"/>
  <c r="X224" i="71"/>
  <c r="X162" i="53"/>
  <c r="X144" i="53"/>
  <c r="X162" i="52"/>
  <c r="X144" i="52"/>
  <c r="X125" i="52"/>
  <c r="X162" i="51"/>
  <c r="X44" i="51"/>
  <c r="Y134" i="6"/>
  <c r="Y260" i="72"/>
  <c r="Y242" i="72"/>
  <c r="Y224" i="72"/>
  <c r="Y260" i="71"/>
  <c r="Y242" i="71"/>
  <c r="Y270" i="70"/>
  <c r="Y224" i="71"/>
  <c r="Y162" i="53"/>
  <c r="Y144" i="53"/>
  <c r="Y162" i="52"/>
  <c r="Y144" i="52"/>
  <c r="Y106" i="52"/>
  <c r="Y25" i="52"/>
  <c r="Y162" i="51"/>
  <c r="Y144" i="51"/>
  <c r="Y82" i="51"/>
  <c r="X125" i="29"/>
  <c r="X16" i="29"/>
  <c r="Y131" i="29"/>
  <c r="X130" i="29"/>
  <c r="Y16" i="12"/>
  <c r="Y15" i="12" s="1"/>
  <c r="Y15" i="15" s="1"/>
  <c r="X17" i="32"/>
  <c r="X122" i="29"/>
  <c r="X17" i="36"/>
  <c r="X3" i="56"/>
  <c r="X137" i="70"/>
  <c r="Y17" i="30"/>
  <c r="X17" i="34"/>
  <c r="X332" i="69"/>
  <c r="X424" i="66"/>
  <c r="X123" i="29"/>
  <c r="Y17" i="34"/>
  <c r="X17" i="30"/>
  <c r="Y123" i="29"/>
  <c r="Y127" i="29"/>
  <c r="X17" i="35"/>
  <c r="X17" i="37"/>
  <c r="Y125" i="29"/>
  <c r="X131" i="29"/>
  <c r="X124" i="55"/>
  <c r="X124" i="56" s="1"/>
  <c r="Y105" i="44"/>
  <c r="Y105" i="46" s="1"/>
  <c r="Y106" i="46"/>
  <c r="Y130" i="29"/>
  <c r="Y162" i="46"/>
  <c r="X406" i="64"/>
  <c r="Y140" i="69"/>
  <c r="X105" i="63"/>
  <c r="X512" i="64"/>
  <c r="X511" i="64" s="1"/>
  <c r="X63" i="63"/>
  <c r="X62" i="63" s="1"/>
  <c r="Y122" i="29"/>
  <c r="X124" i="29"/>
  <c r="Y128" i="29"/>
  <c r="Y138" i="6"/>
  <c r="Y142" i="29"/>
  <c r="Y124" i="29"/>
  <c r="X143" i="46"/>
  <c r="Y3" i="56"/>
  <c r="X136" i="70"/>
  <c r="Y115" i="71"/>
  <c r="Y14" i="12"/>
  <c r="Y14" i="15" s="1"/>
  <c r="X17" i="31"/>
  <c r="X491" i="64"/>
  <c r="Y461" i="67"/>
  <c r="Y443" i="65"/>
  <c r="Y106" i="62"/>
  <c r="Y17" i="33"/>
  <c r="X127" i="29"/>
  <c r="Y332" i="69"/>
  <c r="Y290" i="69"/>
  <c r="Y328" i="69" s="1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441" i="72"/>
  <c r="Y81" i="63"/>
  <c r="Y161" i="63"/>
  <c r="Y512" i="64"/>
  <c r="Y511" i="64" s="1"/>
  <c r="Y63" i="63"/>
  <c r="Y62" i="63" s="1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85" i="51"/>
  <c r="Y291" i="68"/>
  <c r="Y290" i="68" s="1"/>
  <c r="Y82" i="61"/>
  <c r="X3" i="8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X166" i="68" s="1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8" i="64"/>
  <c r="Y66" i="52"/>
  <c r="Y255" i="67"/>
  <c r="Y254" i="67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106" i="6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2" i="64" s="1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5" i="63"/>
  <c r="Y24" i="63" s="1"/>
  <c r="Y491" i="64"/>
  <c r="Y447" i="65"/>
  <c r="Y446" i="65" s="1"/>
  <c r="Y28" i="62"/>
  <c r="Y24" i="62" s="1"/>
  <c r="Y66" i="62"/>
  <c r="Y447" i="67"/>
  <c r="Y446" i="67" s="1"/>
  <c r="Y442" i="67" s="1"/>
  <c r="Y4" i="61"/>
  <c r="Y128" i="61"/>
  <c r="Y124" i="61" s="1"/>
  <c r="Y428" i="70"/>
  <c r="Y427" i="70" s="1"/>
  <c r="Y15" i="13"/>
  <c r="Y15" i="16" s="1"/>
  <c r="Y16" i="16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29" i="51"/>
  <c r="X48" i="51"/>
  <c r="X165" i="52"/>
  <c r="X110" i="52"/>
  <c r="X147" i="52"/>
  <c r="X67" i="52"/>
  <c r="X29" i="52"/>
  <c r="X8" i="52"/>
  <c r="X67" i="51"/>
  <c r="X29" i="51"/>
  <c r="X8" i="51"/>
  <c r="X129" i="52"/>
  <c r="X48" i="52"/>
  <c r="X86" i="51"/>
  <c r="X144" i="51"/>
  <c r="X86" i="52"/>
  <c r="X242" i="72"/>
  <c r="X260" i="71"/>
  <c r="X260" i="72"/>
  <c r="X146" i="6"/>
  <c r="X170" i="6"/>
  <c r="X144" i="6"/>
  <c r="Y28" i="51"/>
  <c r="Y236" i="65"/>
  <c r="Y235" i="65" s="1"/>
  <c r="Y109" i="51"/>
  <c r="Y236" i="69"/>
  <c r="Y235" i="69" s="1"/>
  <c r="X128" i="6"/>
  <c r="X131" i="6"/>
  <c r="Y109" i="62"/>
  <c r="Y447" i="69"/>
  <c r="Y446" i="69" s="1"/>
  <c r="Y146" i="62"/>
  <c r="Y143" i="62" s="1"/>
  <c r="Y427" i="71"/>
  <c r="Y426" i="71" s="1"/>
  <c r="Y423" i="71" s="1"/>
  <c r="Y3" i="8"/>
  <c r="Y4" i="12"/>
  <c r="Y4" i="15" s="1"/>
  <c r="X3" i="24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7" i="51"/>
  <c r="Y262" i="64"/>
  <c r="Y261" i="64" s="1"/>
  <c r="Y47" i="52"/>
  <c r="Y255" i="66"/>
  <c r="Y254" i="66" s="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461" i="65"/>
  <c r="X63" i="61"/>
  <c r="X109" i="61"/>
  <c r="X428" i="69"/>
  <c r="X427" i="69" s="1"/>
  <c r="Y128" i="52"/>
  <c r="Y255" i="70"/>
  <c r="Y254" i="70" s="1"/>
  <c r="Y85" i="52"/>
  <c r="Y315" i="68"/>
  <c r="Y314" i="68" s="1"/>
  <c r="X137" i="6"/>
  <c r="Y424" i="70"/>
  <c r="Y424" i="66"/>
  <c r="Y143" i="63"/>
  <c r="Y470" i="64"/>
  <c r="Y28" i="61"/>
  <c r="Y24" i="61" s="1"/>
  <c r="Y428" i="65"/>
  <c r="Y427" i="65" s="1"/>
  <c r="Y423" i="65" s="1"/>
  <c r="Y66" i="61"/>
  <c r="Y62" i="61" s="1"/>
  <c r="Y428" i="67"/>
  <c r="Y427" i="67" s="1"/>
  <c r="Y146" i="61"/>
  <c r="Y143" i="61" s="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164" i="51"/>
  <c r="Y227" i="72"/>
  <c r="Y226" i="72" s="1"/>
  <c r="Y443" i="69"/>
  <c r="Y47" i="62"/>
  <c r="Y447" i="66"/>
  <c r="Y446" i="66" s="1"/>
  <c r="Y442" i="66" s="1"/>
  <c r="Y85" i="62"/>
  <c r="Y557" i="68"/>
  <c r="Y556" i="68" s="1"/>
  <c r="Y552" i="68" s="1"/>
  <c r="Y7" i="62"/>
  <c r="Y3" i="62" s="1"/>
  <c r="Y495" i="64"/>
  <c r="Y494" i="64" s="1"/>
  <c r="Y128" i="62"/>
  <c r="Y124" i="62" s="1"/>
  <c r="Y447" i="70"/>
  <c r="Y446" i="70" s="1"/>
  <c r="Y442" i="70" s="1"/>
  <c r="Y109" i="61"/>
  <c r="Y428" i="69"/>
  <c r="Y427" i="69" s="1"/>
  <c r="Y423" i="69" s="1"/>
  <c r="X251" i="69" l="1"/>
  <c r="X490" i="64"/>
  <c r="X4" i="53"/>
  <c r="Y25" i="51"/>
  <c r="Y236" i="66"/>
  <c r="Y235" i="66" s="1"/>
  <c r="X3" i="14"/>
  <c r="X106" i="51"/>
  <c r="X44" i="52"/>
  <c r="X82" i="52"/>
  <c r="Y300" i="64"/>
  <c r="Y125" i="51"/>
  <c r="Y270" i="67"/>
  <c r="Y4" i="52"/>
  <c r="Y63" i="53"/>
  <c r="Y62" i="53" s="1"/>
  <c r="Y125" i="52"/>
  <c r="Y124" i="52" s="1"/>
  <c r="X251" i="70"/>
  <c r="Y269" i="67"/>
  <c r="Y232" i="70"/>
  <c r="Y232" i="69"/>
  <c r="Y231" i="69" s="1"/>
  <c r="Y270" i="69"/>
  <c r="Y269" i="69" s="1"/>
  <c r="Y24" i="52"/>
  <c r="X3" i="53"/>
  <c r="X232" i="70"/>
  <c r="Y63" i="51"/>
  <c r="Y259" i="72"/>
  <c r="Y279" i="64"/>
  <c r="Y143" i="51"/>
  <c r="Y232" i="65"/>
  <c r="Y231" i="65" s="1"/>
  <c r="X251" i="65"/>
  <c r="Y528" i="68"/>
  <c r="Y227" i="71"/>
  <c r="Y226" i="71" s="1"/>
  <c r="Y223" i="71" s="1"/>
  <c r="Y63" i="52"/>
  <c r="Y62" i="52" s="1"/>
  <c r="Y283" i="64"/>
  <c r="Y282" i="64" s="1"/>
  <c r="Y236" i="67"/>
  <c r="Y235" i="67" s="1"/>
  <c r="Y442" i="69"/>
  <c r="Y4" i="51"/>
  <c r="Y3" i="51" s="1"/>
  <c r="X335" i="68"/>
  <c r="X334" i="68" s="1"/>
  <c r="X311" i="68"/>
  <c r="X3" i="62"/>
  <c r="Y442" i="65"/>
  <c r="Y245" i="72"/>
  <c r="Y244" i="72" s="1"/>
  <c r="Y241" i="72" s="1"/>
  <c r="Y251" i="70"/>
  <c r="Y250" i="70" s="1"/>
  <c r="X423" i="66"/>
  <c r="Y299" i="64"/>
  <c r="Y81" i="51"/>
  <c r="Y251" i="67"/>
  <c r="Y250" i="67" s="1"/>
  <c r="X4" i="51"/>
  <c r="X25" i="51"/>
  <c r="X106" i="52"/>
  <c r="X232" i="67"/>
  <c r="Y143" i="52"/>
  <c r="Y44" i="51"/>
  <c r="Y43" i="51" s="1"/>
  <c r="Y25" i="53"/>
  <c r="Y24" i="53" s="1"/>
  <c r="X270" i="67"/>
  <c r="X269" i="67" s="1"/>
  <c r="Y24" i="51"/>
  <c r="Y469" i="64"/>
  <c r="Y62" i="62"/>
  <c r="Y245" i="71"/>
  <c r="Y244" i="71" s="1"/>
  <c r="Y241" i="71" s="1"/>
  <c r="Y161" i="53"/>
  <c r="Y270" i="65"/>
  <c r="Y269" i="65" s="1"/>
  <c r="Y269" i="70"/>
  <c r="Y161" i="52"/>
  <c r="Y105" i="52"/>
  <c r="Y44" i="52"/>
  <c r="Y43" i="52" s="1"/>
  <c r="Y143" i="53"/>
  <c r="Y251" i="65"/>
  <c r="Y250" i="65" s="1"/>
  <c r="Y270" i="66"/>
  <c r="Y269" i="66" s="1"/>
  <c r="Y287" i="68"/>
  <c r="Y286" i="68" s="1"/>
  <c r="X63" i="51"/>
  <c r="X270" i="66"/>
  <c r="X269" i="66" s="1"/>
  <c r="Y82" i="53"/>
  <c r="Y81" i="53" s="1"/>
  <c r="Y259" i="71"/>
  <c r="Y223" i="72"/>
  <c r="Y423" i="70"/>
  <c r="X442" i="69"/>
  <c r="X259" i="71"/>
  <c r="Y125" i="53"/>
  <c r="Y124" i="53" s="1"/>
  <c r="Y251" i="66"/>
  <c r="Y250" i="66" s="1"/>
  <c r="Y161" i="51"/>
  <c r="Y16" i="15"/>
  <c r="Y423" i="66"/>
  <c r="Y105" i="62"/>
  <c r="Y311" i="68"/>
  <c r="Y310" i="68" s="1"/>
  <c r="X3" i="29"/>
  <c r="X423" i="70"/>
  <c r="X259" i="72"/>
  <c r="Y106" i="51"/>
  <c r="Y105" i="51" s="1"/>
  <c r="Y4" i="53"/>
  <c r="Y3" i="53" s="1"/>
  <c r="Y251" i="69"/>
  <c r="Y250" i="69" s="1"/>
  <c r="Y82" i="52"/>
  <c r="Y81" i="52" s="1"/>
  <c r="Y106" i="53"/>
  <c r="Y105" i="53" s="1"/>
  <c r="Y232" i="66"/>
  <c r="Y231" i="66" s="1"/>
  <c r="Y44" i="53"/>
  <c r="Y43" i="53" s="1"/>
  <c r="Y232" i="67"/>
  <c r="Y335" i="68"/>
  <c r="Y334" i="68" s="1"/>
  <c r="Y3" i="61"/>
  <c r="Y423" i="67"/>
  <c r="X3" i="17"/>
  <c r="X134" i="29"/>
  <c r="Y3" i="14"/>
  <c r="X3" i="12"/>
  <c r="X3" i="28"/>
  <c r="X136" i="66"/>
  <c r="X3" i="61"/>
  <c r="Y133" i="71"/>
  <c r="X118" i="6"/>
  <c r="X3" i="23"/>
  <c r="X3" i="46"/>
  <c r="X3" i="10"/>
  <c r="X3" i="27"/>
  <c r="X139" i="29"/>
  <c r="X3" i="16"/>
  <c r="Y3" i="25"/>
  <c r="X3" i="21"/>
  <c r="X270" i="69"/>
  <c r="X269" i="69" s="1"/>
  <c r="X232" i="65"/>
  <c r="X161" i="53"/>
  <c r="X63" i="52"/>
  <c r="X125" i="51"/>
  <c r="Y3" i="46"/>
  <c r="X25" i="52"/>
  <c r="Y134" i="29"/>
  <c r="X62" i="61"/>
  <c r="Y3" i="12"/>
  <c r="Y3" i="23"/>
  <c r="X96" i="6"/>
  <c r="X57" i="6"/>
  <c r="X52" i="6"/>
  <c r="X55" i="6"/>
  <c r="X54" i="6"/>
  <c r="X58" i="6"/>
  <c r="X56" i="6"/>
  <c r="X279" i="64"/>
  <c r="X143" i="53"/>
  <c r="X82" i="53"/>
  <c r="X81" i="53" s="1"/>
  <c r="X28" i="51"/>
  <c r="X236" i="65"/>
  <c r="X235" i="65" s="1"/>
  <c r="X66" i="51"/>
  <c r="X236" i="67"/>
  <c r="X235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124" i="52" s="1"/>
  <c r="X255" i="70"/>
  <c r="X254" i="70" s="1"/>
  <c r="X250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315" i="68"/>
  <c r="X314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58" i="64"/>
  <c r="X7" i="52"/>
  <c r="X283" i="64"/>
  <c r="X282" i="64" s="1"/>
  <c r="Y3" i="13"/>
  <c r="Y3" i="10"/>
  <c r="Y43" i="61"/>
  <c r="Y81" i="62"/>
  <c r="X105" i="62"/>
  <c r="Y81" i="61"/>
  <c r="X442" i="65"/>
  <c r="X442" i="70"/>
  <c r="Y62" i="51"/>
  <c r="X251" i="67"/>
  <c r="X47" i="52"/>
  <c r="X255" i="66"/>
  <c r="X254" i="66" s="1"/>
  <c r="X7" i="5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105" i="51" s="1"/>
  <c r="X236" i="69"/>
  <c r="X235" i="69" s="1"/>
  <c r="X15" i="13"/>
  <c r="X15" i="16" s="1"/>
  <c r="X16" i="16"/>
  <c r="X109" i="52"/>
  <c r="X255" i="69"/>
  <c r="X254" i="69" s="1"/>
  <c r="X250" i="69" s="1"/>
  <c r="X47" i="51"/>
  <c r="X43" i="51" s="1"/>
  <c r="X236" i="66"/>
  <c r="X235" i="66" s="1"/>
  <c r="X128" i="51"/>
  <c r="X236" i="70"/>
  <c r="X235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55" i="65"/>
  <c r="X254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Y231" i="70" l="1"/>
  <c r="X81" i="52"/>
  <c r="X231" i="70"/>
  <c r="X43" i="52"/>
  <c r="Y278" i="64"/>
  <c r="X250" i="65"/>
  <c r="Y231" i="67"/>
  <c r="X310" i="68"/>
  <c r="X231" i="67"/>
  <c r="X3" i="51"/>
  <c r="X62" i="51"/>
  <c r="X105" i="52"/>
  <c r="X24" i="51"/>
  <c r="X231" i="65"/>
  <c r="X62" i="52"/>
  <c r="X124" i="51"/>
  <c r="X3" i="52"/>
  <c r="X24" i="52"/>
  <c r="X250" i="66"/>
  <c r="Y3" i="16"/>
  <c r="Y3" i="17"/>
  <c r="X231" i="66"/>
  <c r="Y3" i="26"/>
  <c r="X3" i="26"/>
  <c r="X133" i="29"/>
  <c r="Y3" i="15"/>
  <c r="X3" i="15"/>
  <c r="Y3" i="27"/>
  <c r="Y139" i="29"/>
  <c r="Y133" i="29" s="1"/>
  <c r="Y3" i="28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F28" i="6" l="1"/>
  <c r="N28" i="6"/>
  <c r="T28" i="6"/>
  <c r="L28" i="6"/>
  <c r="B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131" i="64" s="1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125" i="56"/>
  <c r="W81" i="54"/>
  <c r="W214" i="68"/>
  <c r="W164" i="49"/>
  <c r="W161" i="49" s="1"/>
  <c r="W193" i="69"/>
  <c r="W442" i="72"/>
  <c r="W424" i="72"/>
  <c r="W442" i="71"/>
  <c r="W406" i="71"/>
  <c r="W144" i="63"/>
  <c r="W162" i="62"/>
  <c r="W144" i="62"/>
  <c r="W162" i="61"/>
  <c r="W144" i="61"/>
  <c r="W260" i="72"/>
  <c r="W242" i="72"/>
  <c r="W224" i="72"/>
  <c r="W260" i="71"/>
  <c r="W242" i="71"/>
  <c r="W162" i="53"/>
  <c r="W144" i="53"/>
  <c r="W162" i="52"/>
  <c r="W144" i="52"/>
  <c r="W162" i="51"/>
  <c r="W144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06" i="72"/>
  <c r="W162" i="63"/>
  <c r="W424" i="71"/>
  <c r="W12" i="15"/>
  <c r="W224" i="7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3" i="56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40" i="4"/>
  <c r="B64" i="4"/>
  <c r="B41" i="4"/>
  <c r="B73" i="4"/>
  <c r="B46" i="4"/>
  <c r="B44" i="4"/>
  <c r="B78" i="4"/>
  <c r="B52" i="4"/>
  <c r="B66" i="4"/>
  <c r="B33" i="4"/>
  <c r="B65" i="4"/>
  <c r="B76" i="4"/>
  <c r="B68" i="4"/>
  <c r="B84" i="4"/>
  <c r="B30" i="4"/>
  <c r="B83" i="4"/>
  <c r="B58" i="4"/>
  <c r="B15" i="4"/>
  <c r="B21" i="4"/>
  <c r="B55" i="4"/>
  <c r="B71" i="4"/>
  <c r="B26" i="4"/>
  <c r="B70" i="4"/>
  <c r="B10" i="4"/>
  <c r="B16" i="4"/>
  <c r="B17" i="4"/>
  <c r="B59" i="4"/>
  <c r="B34" i="4"/>
  <c r="B45" i="4"/>
  <c r="B77" i="4"/>
  <c r="B12" i="4"/>
  <c r="B79" i="4"/>
  <c r="B7" i="4"/>
  <c r="B23" i="4"/>
  <c r="B22" i="4"/>
  <c r="B14" i="4"/>
  <c r="B61" i="4"/>
  <c r="B28" i="4"/>
  <c r="B37" i="4"/>
  <c r="B36" i="4"/>
  <c r="B54" i="4"/>
  <c r="B39" i="4"/>
  <c r="B60" i="4"/>
  <c r="B27" i="4"/>
  <c r="B9" i="4"/>
  <c r="B38" i="4"/>
  <c r="B13" i="4"/>
  <c r="B49" i="4"/>
  <c r="B24" i="4"/>
  <c r="B80" i="4"/>
  <c r="B8" i="4"/>
  <c r="B47" i="4"/>
  <c r="B25" i="4"/>
  <c r="B53" i="4"/>
  <c r="B69" i="4"/>
  <c r="B48" i="4"/>
  <c r="B29" i="4"/>
  <c r="B67" i="4"/>
  <c r="B72" i="4"/>
  <c r="B35" i="4"/>
  <c r="B4" i="4"/>
  <c r="B82" i="4"/>
  <c r="B81" i="4"/>
  <c r="B57" i="4"/>
  <c r="B11" i="4"/>
  <c r="B56" i="4"/>
  <c r="B20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V53" i="6"/>
  <c r="D53" i="6"/>
  <c r="O53" i="6"/>
  <c r="P53" i="6"/>
  <c r="G53" i="6"/>
  <c r="L53" i="6"/>
  <c r="B53" i="6"/>
  <c r="K53" i="6"/>
  <c r="T53" i="6"/>
  <c r="C53" i="6"/>
  <c r="E53" i="6"/>
  <c r="M53" i="6"/>
  <c r="U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E17" i="13" l="1"/>
  <c r="E17" i="16" s="1"/>
  <c r="F3" i="10"/>
  <c r="L3" i="13"/>
  <c r="E17" i="10"/>
  <c r="L3" i="10"/>
  <c r="P3" i="13"/>
  <c r="P3" i="16" s="1"/>
  <c r="O3" i="13"/>
  <c r="O3" i="16" s="1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<sst xmlns="http://schemas.openxmlformats.org/spreadsheetml/2006/main" count="18216" uniqueCount="4948">
  <si>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</si>
  <si>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</si>
  <si>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</si>
  <si>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</si>
  <si>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</si>
  <si>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</si>
  <si>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</si>
  <si>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</si>
  <si>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</si>
  <si>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</si>
  <si>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</si>
  <si>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</si>
  <si>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</si>
  <si>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</si>
  <si>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</si>
  <si>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</si>
  <si>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</si>
  <si>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</si>
  <si>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</si>
  <si>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</si>
  <si>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</si>
  <si>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</si>
  <si>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</si>
  <si>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</si>
  <si>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</si>
  <si>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</si>
  <si>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</si>
  <si>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</si>
  <si>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</si>
  <si>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</si>
  <si>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</si>
  <si>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</si>
  <si>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</si>
  <si>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</si>
  <si>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</si>
  <si>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</si>
  <si>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</si>
  <si>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</si>
  <si>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</si>
  <si>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</si>
  <si>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</si>
  <si>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</si>
  <si>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</si>
  <si>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</si>
  <si>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</si>
  <si>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</si>
  <si>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</si>
  <si>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</si>
  <si>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</si>
  <si>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</si>
  <si>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</si>
  <si>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</si>
  <si>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</si>
  <si>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</si>
  <si>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</si>
  <si>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</si>
  <si>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</si>
  <si>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</si>
  <si>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</si>
  <si>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</si>
  <si>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</si>
  <si>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</si>
  <si>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</si>
  <si>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</si>
  <si>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</si>
  <si>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</si>
  <si>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</si>
  <si>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</si>
  <si>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</si>
  <si>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</si>
  <si>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</si>
  <si>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</si>
  <si>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</si>
  <si>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</si>
  <si>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</si>
  <si>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</si>
  <si>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</si>
  <si>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</si>
  <si>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</si>
  <si>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</si>
  <si>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</si>
  <si>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</si>
  <si>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</si>
  <si>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</si>
  <si>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</si>
  <si>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</si>
  <si>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</si>
  <si>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</si>
  <si>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</si>
  <si>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</si>
  <si>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</si>
  <si>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</si>
  <si>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</si>
  <si>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</si>
  <si>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</si>
  <si>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</si>
  <si>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</si>
  <si>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</si>
  <si>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</si>
  <si>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</si>
  <si>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</si>
  <si>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</si>
  <si>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</si>
  <si>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</si>
  <si>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</si>
  <si>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</si>
  <si>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</si>
  <si>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</si>
  <si>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</si>
  <si>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</si>
  <si>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</si>
  <si>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</si>
  <si>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</si>
  <si>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</si>
  <si>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</si>
  <si>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</si>
  <si>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</si>
  <si>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</si>
  <si>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</si>
  <si>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</si>
  <si>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</si>
  <si>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</si>
  <si>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</si>
  <si>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</si>
  <si>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</si>
  <si>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</si>
  <si>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</si>
  <si>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</si>
  <si>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</si>
  <si>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</si>
  <si>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</si>
  <si>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</si>
  <si>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</si>
  <si>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</si>
  <si>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</si>
  <si>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</si>
  <si>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</si>
  <si>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</si>
  <si>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</si>
  <si>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</si>
  <si>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</si>
  <si>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</si>
  <si>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</si>
  <si>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</si>
  <si>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</si>
  <si>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</si>
  <si>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</si>
  <si>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</si>
  <si>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</si>
  <si>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</si>
  <si>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</si>
  <si>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</si>
  <si>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</si>
  <si>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</si>
  <si>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</si>
  <si>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</si>
  <si>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</si>
  <si>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</si>
  <si>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</si>
  <si>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</si>
  <si>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</si>
  <si>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</si>
  <si>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</si>
  <si>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</si>
  <si>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</si>
  <si>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</si>
  <si>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</si>
  <si>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</si>
  <si>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</si>
  <si>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</si>
  <si>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</si>
  <si>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</si>
  <si>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</si>
  <si>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</si>
  <si>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</si>
  <si>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</si>
  <si>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</si>
  <si>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</si>
  <si>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</si>
  <si>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</si>
  <si>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</si>
  <si>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</si>
  <si>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</si>
  <si>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</si>
  <si>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</si>
  <si>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</si>
  <si>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</si>
  <si>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</si>
  <si>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</si>
  <si>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</si>
  <si>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</si>
  <si>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</si>
  <si>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</si>
  <si>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</si>
  <si>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</si>
  <si>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</si>
  <si>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</si>
  <si>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</si>
  <si>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</si>
  <si>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</si>
  <si>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</si>
  <si>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</si>
  <si>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</si>
  <si>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</si>
  <si>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</si>
  <si>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</si>
  <si>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</si>
  <si>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</si>
  <si>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</si>
  <si>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</si>
  <si>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</si>
  <si>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</si>
  <si>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</si>
  <si>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</si>
  <si>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</si>
  <si>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</si>
  <si>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AT</t>
  </si>
  <si>
    <t>Austria</t>
  </si>
  <si>
    <t>Household consumption expenditure (M€2023)</t>
  </si>
  <si>
    <t>Household consumption expenditure per capita (€2023)</t>
  </si>
  <si>
    <t>Household consumption expenditure per household (€2023)</t>
  </si>
  <si>
    <t>AT - Residential sector summary</t>
  </si>
  <si>
    <t>Macro.Meuro2015.AT.ConsumptionExpenditure</t>
  </si>
  <si>
    <t>Macro.number.AT.Population</t>
  </si>
  <si>
    <t>NUM.number.AT.Res.HH</t>
  </si>
  <si>
    <t>SurfaceArea.ksqm.AT.Res.HH</t>
  </si>
  <si>
    <t>NUM.number.AT.Res.HHnew</t>
  </si>
  <si>
    <t>SurfaceArea.ksqm.AT.Res.HHnew</t>
  </si>
  <si>
    <t>HDD.Celsius.AT.Actual</t>
  </si>
  <si>
    <t>HDD.Celsius.AT.Mean</t>
  </si>
  <si>
    <t>HDD.ratio.AT.Relative</t>
  </si>
  <si>
    <t>FEC.ktoe.AT.ES.Res</t>
  </si>
  <si>
    <t>FEC.ktoe.AT.ES.Res.Solids</t>
  </si>
  <si>
    <t>FEC.ktoe.AT.ES.Res.LPG</t>
  </si>
  <si>
    <t>FEC.ktoe.AT.ES.Res.Oil</t>
  </si>
  <si>
    <t>FEC.ktoe.AT.ES.Res.NG</t>
  </si>
  <si>
    <t>FEC.ktoe.AT.ES.Res.Biomass_Waste</t>
  </si>
  <si>
    <t>FEC.ktoe.AT.ES.Res.Biogas</t>
  </si>
  <si>
    <t>FEC.ktoe.AT.ES.Res.LiqBio</t>
  </si>
  <si>
    <t>FEC.ktoe.AT.ES.Res.Solar</t>
  </si>
  <si>
    <t>FEC.ktoe.AT.ES.Res.Geo</t>
  </si>
  <si>
    <t>FEC.ktoe.AT.ES.Res.Ambient</t>
  </si>
  <si>
    <t>FEC.ktoe.AT.ES.Res.Steam_Distr</t>
  </si>
  <si>
    <t>FEC.ktoe.AT.ES.Res.Elec</t>
  </si>
  <si>
    <t>FEC.ktoe.AT.Res.HH</t>
  </si>
  <si>
    <t>FEC.ktoe.AT.Res.HH.Thermal</t>
  </si>
  <si>
    <t>FEC.ktoe.AT.Res.HH.Thermal.SH</t>
  </si>
  <si>
    <t>FEC.ktoe.AT.Res.HH.Thermal.SC</t>
  </si>
  <si>
    <t>FEC.ktoe.AT.Res.HH.Thermal.WH</t>
  </si>
  <si>
    <t>FEC.ktoe.AT.Res.HH.Thermal.CO</t>
  </si>
  <si>
    <t>FEC.ktoe.AT.Res.HH.Appl</t>
  </si>
  <si>
    <t>EMI.ktCO2.AT.ES.Res</t>
  </si>
  <si>
    <t>EMI.ktCO2.AT.ES.Res.Solids</t>
  </si>
  <si>
    <t>EMI.ktCO2.AT.ES.Res.LPG</t>
  </si>
  <si>
    <t>EMI.ktCO2.AT.ES.Res.Oil</t>
  </si>
  <si>
    <t>EMI.ktCO2.AT.ES.Res.NG</t>
  </si>
  <si>
    <t>EMI.ktCO2.AT.ES.Res.Biomass_Waste</t>
  </si>
  <si>
    <t>EMI.ktCO2.AT.ES.Res.Biogas</t>
  </si>
  <si>
    <t>EMI.ktCO2.AT.ES.Res.LiqBio</t>
  </si>
  <si>
    <t>EMI.ktCO2.AT.ES.Res.Solar</t>
  </si>
  <si>
    <t>EMI.ktCO2.AT.ES.Res.Geo</t>
  </si>
  <si>
    <t>EMI.ktCO2.AT.ES.Res.Ambient</t>
  </si>
  <si>
    <t>EMI.ktCO2.AT.ES.Res.Steam_Distr</t>
  </si>
  <si>
    <t>EMI.ktCO2.AT.ES.Res.Elec</t>
  </si>
  <si>
    <t>EMI.ktCO2.AT.Res.HH</t>
  </si>
  <si>
    <t>EMI.ktCO2.AT.Res.HH.Thermal</t>
  </si>
  <si>
    <t>EMI.ktCO2.AT.Res.HH.Thermal.SH</t>
  </si>
  <si>
    <t>EMI.ktCO2.AT.Res.HH.Thermal.SC</t>
  </si>
  <si>
    <t>EMI.ktCO2.AT.Res.HH.Thermal.WH</t>
  </si>
  <si>
    <t>EMI.ktCO2.AT.Res.HH.Thermal.CO</t>
  </si>
  <si>
    <t>EMI.ktCO2.AT.Res.HH.Appl</t>
  </si>
  <si>
    <t>FEC_per_household.kWh.AT.Res.HH</t>
  </si>
  <si>
    <t>FEC_per_household.kWh.AT.Res.HH.Thermal</t>
  </si>
  <si>
    <t>FEC_per_household.kWh.AT.Res.HH.Thermal.SH</t>
  </si>
  <si>
    <t>FEC_per_household.kWh.AT.Res.HH.Thermal.SC</t>
  </si>
  <si>
    <t>FEC_per_household.kWh.AT.Res.HH.Thermal.WH</t>
  </si>
  <si>
    <t>FEC_per_household.kWh.AT.Res.HH.Thermal.CO</t>
  </si>
  <si>
    <t>FEC_per_household.kWh.AT.Res.HH.Appl</t>
  </si>
  <si>
    <t>TES_per_household.kWh.AT.Res.HH.Thermal</t>
  </si>
  <si>
    <t>TES_per_household.kWh.AT.Res.HH.Thermal.SH</t>
  </si>
  <si>
    <t>TES_per_household.kWh.AT.Res.HH.Thermal.SC</t>
  </si>
  <si>
    <t>TES_per_household.kWh.AT.Res.HH.Thermal.WH</t>
  </si>
  <si>
    <t>TES_per_household.kWh.AT.Res.HH.Thermal.CO</t>
  </si>
  <si>
    <t>EMI_per_household.kgCO2.AT.Res.HH</t>
  </si>
  <si>
    <t>EMI_per_household.kgCO2.AT.Res.HH.Thermal</t>
  </si>
  <si>
    <t>EMI_per_household.kgCO2.AT.Res.HH.Thermal.SH</t>
  </si>
  <si>
    <t>EMI_per_household.kgCO2.AT.Res.HH.Thermal.SC</t>
  </si>
  <si>
    <t>EMI_per_household.kgCO2.AT.Res.HH.Thermal.WH</t>
  </si>
  <si>
    <t>EMI_per_household.kgCO2.AT.Res.HH.Thermal.CO</t>
  </si>
  <si>
    <t>EMI_per_household.kgCO2.AT.Res.HH.Appl</t>
  </si>
  <si>
    <t>Eff.ratio.AT.Res.HH.Thermal</t>
  </si>
  <si>
    <t>Eff.ratio.AT.Res.HH.Thermal.SH</t>
  </si>
  <si>
    <t>Eff.ratio.AT.Res.HH.Thermal.SC</t>
  </si>
  <si>
    <t>Eff.ratio.AT.Res.HH.Thermal.WH</t>
  </si>
  <si>
    <t>Eff.ratio.AT.Res.HH.Thermal.CO</t>
  </si>
  <si>
    <t>FEC_per_sqm.kWh.AT.Res.HH</t>
  </si>
  <si>
    <t>FEC_per_sqm.kWh.AT.Res.HH.Thermal</t>
  </si>
  <si>
    <t>FEC_per_sqm.kWh.AT.Res.HH.Thermal.SH</t>
  </si>
  <si>
    <t>FEC_per_sqm.kWh.AT.Res.HH.Thermal.SC</t>
  </si>
  <si>
    <t>FEC_per_sqm.kWh.AT.Res.HH.Thermal.WH</t>
  </si>
  <si>
    <t>FEC_per_sqm.kWh.AT.Res.HH.Thermal.CO</t>
  </si>
  <si>
    <t>FEC_per_sqm.kWh.AT.Res.HH.Appl</t>
  </si>
  <si>
    <t>TES_per_sqm.kWh.AT.Res.HH.Thermal</t>
  </si>
  <si>
    <t>TES_per_sqm.kWh.AT.Res.HH.Thermal.SH</t>
  </si>
  <si>
    <t>TES_per_sqm.kWh.AT.Res.HH.Thermal.SC</t>
  </si>
  <si>
    <t>TES_per_sqm.kWh.AT.Res.HH.Thermal.WH</t>
  </si>
  <si>
    <t>TES_per_sqm.kWh.AT.Res.HH.Thermal.CO</t>
  </si>
  <si>
    <t>EMI_per_sqm.kgCO2.AT.Res.HH</t>
  </si>
  <si>
    <t>EMI_per_sqm.kgCO2.AT.Res.HH.Thermal</t>
  </si>
  <si>
    <t>EMI_per_sqm.kgCO2.AT.Res.HH.Thermal.SH</t>
  </si>
  <si>
    <t>EMI_per_sqm.kgCO2.AT.Res.HH.Thermal.SC</t>
  </si>
  <si>
    <t>EMI_per_sqm.kgCO2.AT.Res.HH.Thermal.WH</t>
  </si>
  <si>
    <t>EMI_per_sqm.kgCO2.AT.Res.HH.Thermal.CO</t>
  </si>
  <si>
    <t>EMI_per_sqm.kgCO2.AT.Res.HH.Appl</t>
  </si>
  <si>
    <t>FEC_per_capita.kWh.AT.Res.HH</t>
  </si>
  <si>
    <t>FEC_per_capita.kWh.AT.Res.HH.Thermal</t>
  </si>
  <si>
    <t>FEC_per_capita.kWh.AT.Res.HH.Thermal.SH</t>
  </si>
  <si>
    <t>FEC_per_capita.kWh.AT.Res.HH.Thermal.SC</t>
  </si>
  <si>
    <t>FEC_per_capita.kWh.AT.Res.HH.Thermal.WH</t>
  </si>
  <si>
    <t>FEC_per_capita.kWh.AT.Res.HH.Thermal.CO</t>
  </si>
  <si>
    <t>FEC_per_capita.kWh.AT.Res.HH.Appl</t>
  </si>
  <si>
    <t>TES_per_capita.kWh.AT.Res.HH.Thermal</t>
  </si>
  <si>
    <t>TES_per_capita.kWh.AT.Res.HH.Thermal.SH</t>
  </si>
  <si>
    <t>TES_per_capita.kWh.AT.Res.HH.Thermal.SC</t>
  </si>
  <si>
    <t>TES_per_capita.kWh.AT.Res.HH.Thermal.WH</t>
  </si>
  <si>
    <t>TES_per_capita.kWh.AT.Res.HH.Thermal.CO</t>
  </si>
  <si>
    <t>EMI_per_capita.kgCO2.AT.Res.HH</t>
  </si>
  <si>
    <t>EMI_per_capita.kgCO2.AT.Res.HH.Thermal</t>
  </si>
  <si>
    <t>EMI_per_capita.kgCO2.AT.Res.HH.Thermal.SH</t>
  </si>
  <si>
    <t>EMI_per_capita.kgCO2.AT.Res.HH.Thermal.SC</t>
  </si>
  <si>
    <t>EMI_per_capita.kgCO2.AT.Res.HH.Thermal.WH</t>
  </si>
  <si>
    <t>EMI_per_capita.kgCO2.AT.Res.HH.Thermal.CO</t>
  </si>
  <si>
    <t>EMI_per_capita.kgCO2.AT.Res.HH.Appl</t>
  </si>
  <si>
    <t>AT - Number of households</t>
  </si>
  <si>
    <t>NUM.number.AT.Res.HH.Thermal</t>
  </si>
  <si>
    <t>NUM.number.AT.Res.HH.Thermal.SH</t>
  </si>
  <si>
    <t>NUM.number.AT.Res.HH.Thermal.SH.Solids</t>
  </si>
  <si>
    <t>NUM.number.AT.Res.HH.Thermal.SH.LPG</t>
  </si>
  <si>
    <t>NUM.number.AT.Res.HH.Thermal.SH.Oil</t>
  </si>
  <si>
    <t>NUM.number.AT.Res.HH.Thermal.SH.Gas</t>
  </si>
  <si>
    <t>NUM.number.AT.Res.HH.Thermal.SH.Biomass</t>
  </si>
  <si>
    <t>NUM.number.AT.Res.HH.Thermal.SH.Geo</t>
  </si>
  <si>
    <t>NUM.number.AT.Res.HH.Thermal.SH.DistrHeat</t>
  </si>
  <si>
    <t>NUM.number.AT.Res.HH.Thermal.SH.AdvElc</t>
  </si>
  <si>
    <t>NUM.number.AT.Res.HH.Thermal.SH.ConvElc</t>
  </si>
  <si>
    <t>NUM.number.AT.Res.HH.Thermal.SC</t>
  </si>
  <si>
    <t>NUM.number.AT.Res.HH.Thermal.SC.AC</t>
  </si>
  <si>
    <t>NUM.number.AT.Res.HH.Thermal.WH</t>
  </si>
  <si>
    <t>NUM.number.AT.Res.HH.Thermal.WH.Solids</t>
  </si>
  <si>
    <t>NUM.number.AT.Res.HH.Thermal.WH.LPG</t>
  </si>
  <si>
    <t>NUM.number.AT.Res.HH.Thermal.WH.Oil</t>
  </si>
  <si>
    <t>NUM.number.AT.Res.HH.Thermal.WH.Gas</t>
  </si>
  <si>
    <t>NUM.number.AT.Res.HH.Thermal.WH.Biomass</t>
  </si>
  <si>
    <t>NUM.number.AT.Res.HH.Thermal.WH.Geo</t>
  </si>
  <si>
    <t>NUM.number.AT.Res.HH.Thermal.WH.DistrHeat</t>
  </si>
  <si>
    <t>NUM.number.AT.Res.HH.Thermal.WH.Elc</t>
  </si>
  <si>
    <t>NUM.number.AT.Res.HH.Thermal.WH.Solar</t>
  </si>
  <si>
    <t>NUM.number.AT.Res.HH.Thermal.CO</t>
  </si>
  <si>
    <t>NUM.number.AT.Res.HH.Thermal.CO.Solids</t>
  </si>
  <si>
    <t>NUM.number.AT.Res.HH.Thermal.CO.LPG</t>
  </si>
  <si>
    <t>NUM.number.AT.Res.HH.Thermal.CO.Gas</t>
  </si>
  <si>
    <t>NUM.number.AT.Res.HH.Thermal.CO.Biomass</t>
  </si>
  <si>
    <t>NUM.number.AT.Res.HH.Thermal.CO.Elc</t>
  </si>
  <si>
    <t>AT - Final energy consumption</t>
  </si>
  <si>
    <t>FEC.ktoe.AT.Res.HH.Thermal.SH.Solids.Solids</t>
  </si>
  <si>
    <t>FEC.ktoe.AT.Res.HH.Thermal.SH.LPG.LPG</t>
  </si>
  <si>
    <t>FEC.ktoe.AT.Res.HH.Thermal.SH.Oil.Oil_LiqBio</t>
  </si>
  <si>
    <t>FEC.ktoe.AT.Res.HH.Thermal.SH.Gas.NG_Biogas</t>
  </si>
  <si>
    <t>FEC.ktoe.AT.Res.HH.Thermal.SH.Biomass.Biomass_Waste</t>
  </si>
  <si>
    <t>FEC.ktoe.AT.Res.HH.Thermal.SH.Geo.Geo</t>
  </si>
  <si>
    <t>FEC.ktoe.AT.Res.HH.Thermal.SH.DistrHeat.Steam_Distr</t>
  </si>
  <si>
    <t>FEC.ktoe.AT.Res.HH.Thermal.SH.AdvElc.Elec</t>
  </si>
  <si>
    <t>FEC.ktoe.AT.Res.HH.Thermal.SH.ConvElc.Elec</t>
  </si>
  <si>
    <t>FEC.ktoe.AT.Res.HH.Thermal.SH.TotalCirculation.Elec</t>
  </si>
  <si>
    <t>FEC.ktoe.AT.Res.HH.Thermal.SC.AC.Elec</t>
  </si>
  <si>
    <t>FEC.ktoe.AT.Res.HH.Thermal.WH.Solids.Solids</t>
  </si>
  <si>
    <t>FEC.ktoe.AT.Res.HH.Thermal.WH.LPG.LPG</t>
  </si>
  <si>
    <t>FEC.ktoe.AT.Res.HH.Thermal.WH.Oil.Oil_LiqBio</t>
  </si>
  <si>
    <t>FEC.ktoe.AT.Res.HH.Thermal.WH.Gas.NG_Biogas</t>
  </si>
  <si>
    <t>FEC.ktoe.AT.Res.HH.Thermal.WH.Biomass.Biomass_Waste</t>
  </si>
  <si>
    <t>FEC.ktoe.AT.Res.HH.Thermal.WH.Geo.Geo</t>
  </si>
  <si>
    <t>FEC.ktoe.AT.Res.HH.Thermal.WH.DistrHeat.Steam_Distr</t>
  </si>
  <si>
    <t>FEC.ktoe.AT.Res.HH.Thermal.WH.Elc.Elec</t>
  </si>
  <si>
    <t>FEC.ktoe.AT.Res.HH.Thermal.WH.TotalSolar.Solar</t>
  </si>
  <si>
    <t>FEC.ktoe.AT.Res.HH.Thermal.CO.Solids.Solids</t>
  </si>
  <si>
    <t>FEC.ktoe.AT.Res.HH.Thermal.CO.LPG.LPG</t>
  </si>
  <si>
    <t>FEC.ktoe.AT.Res.HH.Thermal.CO.Gas.NG_Biogas</t>
  </si>
  <si>
    <t>FEC.ktoe.AT.Res.HH.Thermal.CO.Biomass.Biomass_Waste</t>
  </si>
  <si>
    <t>FEC.ktoe.AT.Res.HH.Thermal.CO.Elc.Elec</t>
  </si>
  <si>
    <t>AT - Thermal energy service</t>
  </si>
  <si>
    <t>TES.ktoe.AT.Res.HH.Thermal</t>
  </si>
  <si>
    <t>TES.ktoe.AT.Res.HH.Thermal.SH</t>
  </si>
  <si>
    <t>TES.ktoe.AT.Res.HH.Thermal.SH.Solids.Solids</t>
  </si>
  <si>
    <t>TES.ktoe.AT.Res.HH.Thermal.SH.LPG.LPG</t>
  </si>
  <si>
    <t>TES.ktoe.AT.Res.HH.Thermal.SH.Oil.Oil_LiqBio</t>
  </si>
  <si>
    <t>TES.ktoe.AT.Res.HH.Thermal.SH.Gas.NG_Biogas</t>
  </si>
  <si>
    <t>TES.ktoe.AT.Res.HH.Thermal.SH.Biomass.Biomass_Waste</t>
  </si>
  <si>
    <t>TES.ktoe.AT.Res.HH.Thermal.SH.Geo.Geo</t>
  </si>
  <si>
    <t>TES.ktoe.AT.Res.HH.Thermal.SH.DistrHeat.Steam_Distr</t>
  </si>
  <si>
    <t>TES.ktoe.AT.Res.HH.Thermal.SH.AdvElc.Elec</t>
  </si>
  <si>
    <t>TES.ktoe.AT.Res.HH.Thermal.SH.ConvElc.Elec</t>
  </si>
  <si>
    <t>TES.ktoe.AT.Res.HH.Thermal.SH.TotalCirculation.Elec</t>
  </si>
  <si>
    <t>TES.ktoe.AT.Res.HH.Thermal.SC</t>
  </si>
  <si>
    <t>TES.ktoe.AT.Res.HH.Thermal.SC.AC.Elec</t>
  </si>
  <si>
    <t>TES.ktoe.AT.Res.HH.Thermal.WH</t>
  </si>
  <si>
    <t>TES.ktoe.AT.Res.HH.Thermal.WH.Solids.Solids</t>
  </si>
  <si>
    <t>TES.ktoe.AT.Res.HH.Thermal.WH.LPG.LPG</t>
  </si>
  <si>
    <t>TES.ktoe.AT.Res.HH.Thermal.WH.Oil.Oil_LiqBio</t>
  </si>
  <si>
    <t>TES.ktoe.AT.Res.HH.Thermal.WH.Gas.NG_Biogas</t>
  </si>
  <si>
    <t>TES.ktoe.AT.Res.HH.Thermal.WH.Biomass.Biomass_Waste</t>
  </si>
  <si>
    <t>TES.ktoe.AT.Res.HH.Thermal.WH.Geo.Geo</t>
  </si>
  <si>
    <t>TES.ktoe.AT.Res.HH.Thermal.WH.DistrHeat.Steam_Distr</t>
  </si>
  <si>
    <t>TES.ktoe.AT.Res.HH.Thermal.WH.Elc.Elec</t>
  </si>
  <si>
    <t>TES.ktoe.AT.Res.HH.Thermal.WH.TotalSolar.Solar</t>
  </si>
  <si>
    <t>TES.ktoe.AT.Res.HH.Thermal.CO</t>
  </si>
  <si>
    <t>TES.ktoe.AT.Res.HH.Thermal.CO.Solids.Solids</t>
  </si>
  <si>
    <t>TES.ktoe.AT.Res.HH.Thermal.CO.LPG.LPG</t>
  </si>
  <si>
    <t>TES.ktoe.AT.Res.HH.Thermal.CO.Gas.NG_Biogas</t>
  </si>
  <si>
    <t>TES.ktoe.AT.Res.HH.Thermal.CO.Biomass.Biomass_Waste</t>
  </si>
  <si>
    <t>TES.ktoe.AT.Res.HH.Thermal.CO.Elc.Elec</t>
  </si>
  <si>
    <t>AT - System efficiency indicator of total stock</t>
  </si>
  <si>
    <t>Eff.ratio.AT.Res.HH.Thermal.SH.Solids.Solids</t>
  </si>
  <si>
    <t>Eff.ratio.AT.Res.HH.Thermal.SH.LPG.LPG</t>
  </si>
  <si>
    <t>Eff.ratio.AT.Res.HH.Thermal.SH.Oil.Oil_LiqBio</t>
  </si>
  <si>
    <t>Eff.ratio.AT.Res.HH.Thermal.SH.Gas.NG_Biogas</t>
  </si>
  <si>
    <t>Eff.ratio.AT.Res.HH.Thermal.SH.Biomass.Biomass_Waste</t>
  </si>
  <si>
    <t>Eff.ratio.AT.Res.HH.Thermal.SH.Geo.Geo</t>
  </si>
  <si>
    <t>Eff.ratio.AT.Res.HH.Thermal.SH.DistrHeat.Steam_Distr</t>
  </si>
  <si>
    <t>Eff.ratio.AT.Res.HH.Thermal.SH.AdvElc.Elec</t>
  </si>
  <si>
    <t>Eff.ratio.AT.Res.HH.Thermal.SH.ConvElc.Elec</t>
  </si>
  <si>
    <t>Eff.ratio.AT.Res.HH.Thermal.SH.TotalCirculation.Elec</t>
  </si>
  <si>
    <t>Eff.ratio.AT.Res.HH.Thermal.SC.AC.Elec</t>
  </si>
  <si>
    <t>Eff.ratio.AT.Res.HH.Thermal.WH.Solids.Solids</t>
  </si>
  <si>
    <t>Eff.ratio.AT.Res.HH.Thermal.WH.LPG.LPG</t>
  </si>
  <si>
    <t>Eff.ratio.AT.Res.HH.Thermal.WH.Oil.Oil_LiqBio</t>
  </si>
  <si>
    <t>Eff.ratio.AT.Res.HH.Thermal.WH.Gas.NG_Biogas</t>
  </si>
  <si>
    <t>Eff.ratio.AT.Res.HH.Thermal.WH.Biomass.Biomass_Waste</t>
  </si>
  <si>
    <t>Eff.ratio.AT.Res.HH.Thermal.WH.Geo.Geo</t>
  </si>
  <si>
    <t>Eff.ratio.AT.Res.HH.Thermal.WH.DistrHeat.Steam_Distr</t>
  </si>
  <si>
    <t>Eff.ratio.AT.Res.HH.Thermal.WH.Elc.Elec</t>
  </si>
  <si>
    <t>Eff.ratio.AT.Res.HH.Thermal.WH.TotalSolar.Solar</t>
  </si>
  <si>
    <t>Eff.ratio.AT.Res.HH.Thermal.CO.Solids.Solids</t>
  </si>
  <si>
    <t>Eff.ratio.AT.Res.HH.Thermal.CO.LPG.LPG</t>
  </si>
  <si>
    <t>Eff.ratio.AT.Res.HH.Thermal.CO.Gas.NG_Biogas</t>
  </si>
  <si>
    <t>Eff.ratio.AT.Res.HH.Thermal.CO.Biomass.Biomass_Waste</t>
  </si>
  <si>
    <t>Eff.ratio.AT.Res.HH.Thermal.CO.Elc.Elec</t>
  </si>
  <si>
    <t>AT - CO2 emissions</t>
  </si>
  <si>
    <t>EMI.ktCO2.AT.Res.HH.Thermal.SH.Solids.Solids</t>
  </si>
  <si>
    <t>EMI.ktCO2.AT.Res.HH.Thermal.SH.LPG.LPG</t>
  </si>
  <si>
    <t>EMI.ktCO2.AT.Res.HH.Thermal.SH.Oil.Oil_LiqBio</t>
  </si>
  <si>
    <t>EMI.ktCO2.AT.Res.HH.Thermal.SH.Gas.NG_Biogas</t>
  </si>
  <si>
    <t>EMI.ktCO2.AT.Res.HH.Thermal.SH.Biomass.Biomass_Waste</t>
  </si>
  <si>
    <t>EMI.ktCO2.AT.Res.HH.Thermal.SH.Geo.Geo</t>
  </si>
  <si>
    <t>EMI.ktCO2.AT.Res.HH.Thermal.SH.DistrHeat.Steam_Distr</t>
  </si>
  <si>
    <t>EMI.ktCO2.AT.Res.HH.Thermal.SH.AdvElc.Elec</t>
  </si>
  <si>
    <t>EMI.ktCO2.AT.Res.HH.Thermal.SH.ConvElc.Elec</t>
  </si>
  <si>
    <t>EMI.ktCO2.AT.Res.HH.Thermal.SH.TotalCirculation.Elec</t>
  </si>
  <si>
    <t>EMI.ktCO2.AT.Res.HH.Thermal.SC.AC.Elec</t>
  </si>
  <si>
    <t>EMI.ktCO2.AT.Res.HH.Thermal.WH.Solids.Solids</t>
  </si>
  <si>
    <t>EMI.ktCO2.AT.Res.HH.Thermal.WH.LPG.LPG</t>
  </si>
  <si>
    <t>EMI.ktCO2.AT.Res.HH.Thermal.WH.Oil.Oil_LiqBio</t>
  </si>
  <si>
    <t>EMI.ktCO2.AT.Res.HH.Thermal.WH.Gas.NG_Biogas</t>
  </si>
  <si>
    <t>EMI.ktCO2.AT.Res.HH.Thermal.WH.Biomass.Biomass_Waste</t>
  </si>
  <si>
    <t>EMI.ktCO2.AT.Res.HH.Thermal.WH.Geo.Geo</t>
  </si>
  <si>
    <t>EMI.ktCO2.AT.Res.HH.Thermal.WH.DistrHeat.Steam_Distr</t>
  </si>
  <si>
    <t>EMI.ktCO2.AT.Res.HH.Thermal.WH.Elc.Elec</t>
  </si>
  <si>
    <t>EMI.ktCO2.AT.Res.HH.Thermal.WH.TotalSolar.Solar</t>
  </si>
  <si>
    <t>EMI.ktCO2.AT.Res.HH.Thermal.CO.Solids.Solids</t>
  </si>
  <si>
    <t>EMI.ktCO2.AT.Res.HH.Thermal.CO.LPG.LPG</t>
  </si>
  <si>
    <t>EMI.ktCO2.AT.Res.HH.Thermal.CO.Gas.NG_Biogas</t>
  </si>
  <si>
    <t>EMI.ktCO2.AT.Res.HH.Thermal.CO.Biomass.Biomass_Waste</t>
  </si>
  <si>
    <t>EMI.ktCO2.AT.Res.HH.Thermal.CO.Elc.Elec</t>
  </si>
  <si>
    <t>AT - Final energy consumption per household</t>
  </si>
  <si>
    <t>FEC_per_household.kWh.AT.Res.HH.Thermal.SH.Solids.Solids</t>
  </si>
  <si>
    <t>FEC_per_household.kWh.AT.Res.HH.Thermal.SH.LPG.LPG</t>
  </si>
  <si>
    <t>FEC_per_household.kWh.AT.Res.HH.Thermal.SH.Oil.Oil_LiqBio</t>
  </si>
  <si>
    <t>FEC_per_household.kWh.AT.Res.HH.Thermal.SH.Gas.NG_Biogas</t>
  </si>
  <si>
    <t>FEC_per_household.kWh.AT.Res.HH.Thermal.SH.Biomass.Biomass_Waste</t>
  </si>
  <si>
    <t>FEC_per_household.kWh.AT.Res.HH.Thermal.SH.Geo.Geo</t>
  </si>
  <si>
    <t>FEC_per_household.kWh.AT.Res.HH.Thermal.SH.DistrHeat.Steam_Distr</t>
  </si>
  <si>
    <t>FEC_per_household.kWh.AT.Res.HH.Thermal.SH.AdvElc.Elec</t>
  </si>
  <si>
    <t>FEC_per_household.kWh.AT.Res.HH.Thermal.SH.ConvElc.Elec</t>
  </si>
  <si>
    <t>FEC_per_household.kWh.AT.Res.HH.Thermal.SH.TotalCirculation.Elec</t>
  </si>
  <si>
    <t>FEC_per_household.kWh.AT.Res.HH.Thermal.SC.AC.Elec</t>
  </si>
  <si>
    <t>FEC_per_household.kWh.AT.Res.HH.Thermal.WH.Solids.Solids</t>
  </si>
  <si>
    <t>FEC_per_household.kWh.AT.Res.HH.Thermal.WH.LPG.LPG</t>
  </si>
  <si>
    <t>FEC_per_household.kWh.AT.Res.HH.Thermal.WH.Oil.Oil_LiqBio</t>
  </si>
  <si>
    <t>FEC_per_household.kWh.AT.Res.HH.Thermal.WH.Gas.NG_Biogas</t>
  </si>
  <si>
    <t>FEC_per_household.kWh.AT.Res.HH.Thermal.WH.Biomass.Biomass_Waste</t>
  </si>
  <si>
    <t>FEC_per_household.kWh.AT.Res.HH.Thermal.WH.Geo.Geo</t>
  </si>
  <si>
    <t>FEC_per_household.kWh.AT.Res.HH.Thermal.WH.DistrHeat.Steam_Distr</t>
  </si>
  <si>
    <t>FEC_per_household.kWh.AT.Res.HH.Thermal.WH.Elc.Elec</t>
  </si>
  <si>
    <t>FEC_per_household.kWh.AT.Res.HH.Thermal.WH.TotalSolar.Solar</t>
  </si>
  <si>
    <t>FEC_per_household.kWh.AT.Res.HH.Thermal.CO.Solids.Solids</t>
  </si>
  <si>
    <t>FEC_per_household.kWh.AT.Res.HH.Thermal.CO.LPG.LPG</t>
  </si>
  <si>
    <t>FEC_per_household.kWh.AT.Res.HH.Thermal.CO.Gas.NG_Biogas</t>
  </si>
  <si>
    <t>FEC_per_household.kWh.AT.Res.HH.Thermal.CO.Biomass.Biomass_Waste</t>
  </si>
  <si>
    <t>FEC_per_household.kWh.AT.Res.HH.Thermal.CO.Elc.Elec</t>
  </si>
  <si>
    <t>AT - Thermal energy service per household</t>
  </si>
  <si>
    <t>TES_per_household.kWh.AT.Res.HH.Thermal.SH.Solids.Solids</t>
  </si>
  <si>
    <t>TES_per_household.kWh.AT.Res.HH.Thermal.SH.LPG.LPG</t>
  </si>
  <si>
    <t>TES_per_household.kWh.AT.Res.HH.Thermal.SH.Oil.Oil_LiqBio</t>
  </si>
  <si>
    <t>TES_per_household.kWh.AT.Res.HH.Thermal.SH.Gas.NG_Biogas</t>
  </si>
  <si>
    <t>TES_per_household.kWh.AT.Res.HH.Thermal.SH.Biomass.Biomass_Waste</t>
  </si>
  <si>
    <t>TES_per_household.kWh.AT.Res.HH.Thermal.SH.Geo.Geo</t>
  </si>
  <si>
    <t>TES_per_household.kWh.AT.Res.HH.Thermal.SH.DistrHeat.Steam_Distr</t>
  </si>
  <si>
    <t>TES_per_household.kWh.AT.Res.HH.Thermal.SH.AdvElc.Elec</t>
  </si>
  <si>
    <t>TES_per_household.kWh.AT.Res.HH.Thermal.SH.ConvElc.Elec</t>
  </si>
  <si>
    <t>TES_per_household.kWh.AT.Res.HH.Thermal.SH.TotalCirculation.Elec</t>
  </si>
  <si>
    <t>TES_per_household.kWh.AT.Res.HH.Thermal.SC.AC.Elec</t>
  </si>
  <si>
    <t>TES_per_household.kWh.AT.Res.HH.Thermal.WH.Solids.Solids</t>
  </si>
  <si>
    <t>TES_per_household.kWh.AT.Res.HH.Thermal.WH.LPG.LPG</t>
  </si>
  <si>
    <t>TES_per_household.kWh.AT.Res.HH.Thermal.WH.Oil.Oil_LiqBio</t>
  </si>
  <si>
    <t>TES_per_household.kWh.AT.Res.HH.Thermal.WH.Gas.NG_Biogas</t>
  </si>
  <si>
    <t>TES_per_household.kWh.AT.Res.HH.Thermal.WH.Biomass.Biomass_Waste</t>
  </si>
  <si>
    <t>TES_per_household.kWh.AT.Res.HH.Thermal.WH.Geo.Geo</t>
  </si>
  <si>
    <t>TES_per_household.kWh.AT.Res.HH.Thermal.WH.DistrHeat.Steam_Distr</t>
  </si>
  <si>
    <t>TES_per_household.kWh.AT.Res.HH.Thermal.WH.Elc.Elec</t>
  </si>
  <si>
    <t>TES_per_household.kWh.AT.Res.HH.Thermal.WH.TotalSolar.Solar</t>
  </si>
  <si>
    <t>TES_per_household.kWh.AT.Res.HH.Thermal.CO.Solids.Solids</t>
  </si>
  <si>
    <t>TES_per_household.kWh.AT.Res.HH.Thermal.CO.LPG.LPG</t>
  </si>
  <si>
    <t>TES_per_household.kWh.AT.Res.HH.Thermal.CO.Gas.NG_Biogas</t>
  </si>
  <si>
    <t>TES_per_household.kWh.AT.Res.HH.Thermal.CO.Biomass.Biomass_Waste</t>
  </si>
  <si>
    <t>TES_per_household.kWh.AT.Res.HH.Thermal.CO.Elc.Elec</t>
  </si>
  <si>
    <t>AT - CO2 emissions per household</t>
  </si>
  <si>
    <t>EMI_per_household.kgCO2.AT.Res.HH.Thermal.SH.Solids.Solids</t>
  </si>
  <si>
    <t>EMI_per_household.kgCO2.AT.Res.HH.Thermal.SH.LPG.LPG</t>
  </si>
  <si>
    <t>EMI_per_household.kgCO2.AT.Res.HH.Thermal.SH.Oil.Oil_LiqBio</t>
  </si>
  <si>
    <t>EMI_per_household.kgCO2.AT.Res.HH.Thermal.SH.Gas.NG_Biogas</t>
  </si>
  <si>
    <t>EMI_per_household.kgCO2.AT.Res.HH.Thermal.SH.Biomass.Biomass_Waste</t>
  </si>
  <si>
    <t>EMI_per_household.kgCO2.AT.Res.HH.Thermal.SH.Geo.Geo</t>
  </si>
  <si>
    <t>EMI_per_household.kgCO2.AT.Res.HH.Thermal.SH.DistrHeat.Steam_Distr</t>
  </si>
  <si>
    <t>EMI_per_household.kgCO2.AT.Res.HH.Thermal.SH.AdvElc.Elec</t>
  </si>
  <si>
    <t>EMI_per_household.kgCO2.AT.Res.HH.Thermal.SH.ConvElc.Elec</t>
  </si>
  <si>
    <t>EMI_per_household.kgCO2.AT.Res.HH.Thermal.SH.TotalCirculation.Elec</t>
  </si>
  <si>
    <t>EMI_per_household.kgCO2.AT.Res.HH.Thermal.SC.AC.Elec</t>
  </si>
  <si>
    <t>EMI_per_household.kgCO2.AT.Res.HH.Thermal.WH.Solids.Solids</t>
  </si>
  <si>
    <t>EMI_per_household.kgCO2.AT.Res.HH.Thermal.WH.LPG.LPG</t>
  </si>
  <si>
    <t>EMI_per_household.kgCO2.AT.Res.HH.Thermal.WH.Oil.Oil_LiqBio</t>
  </si>
  <si>
    <t>EMI_per_household.kgCO2.AT.Res.HH.Thermal.WH.Gas.NG_Biogas</t>
  </si>
  <si>
    <t>EMI_per_household.kgCO2.AT.Res.HH.Thermal.WH.Biomass.Biomass_Waste</t>
  </si>
  <si>
    <t>EMI_per_household.kgCO2.AT.Res.HH.Thermal.WH.Geo.Geo</t>
  </si>
  <si>
    <t>EMI_per_household.kgCO2.AT.Res.HH.Thermal.WH.DistrHeat.Steam_Distr</t>
  </si>
  <si>
    <t>EMI_per_household.kgCO2.AT.Res.HH.Thermal.WH.Elc.Elec</t>
  </si>
  <si>
    <t>EMI_per_household.kgCO2.AT.Res.HH.Thermal.WH.TotalSolar.Solar</t>
  </si>
  <si>
    <t>EMI_per_household.kgCO2.AT.Res.HH.Thermal.CO.Solids.Solids</t>
  </si>
  <si>
    <t>EMI_per_household.kgCO2.AT.Res.HH.Thermal.CO.LPG.LPG</t>
  </si>
  <si>
    <t>EMI_per_household.kgCO2.AT.Res.HH.Thermal.CO.Gas.NG_Biogas</t>
  </si>
  <si>
    <t>EMI_per_household.kgCO2.AT.Res.HH.Thermal.CO.Biomass.Biomass_Waste</t>
  </si>
  <si>
    <t>EMI_per_household.kgCO2.AT.Res.HH.Thermal.CO.Elc.Elec</t>
  </si>
  <si>
    <t>AT - Final energy consumption per surface area</t>
  </si>
  <si>
    <t>FEC_per_sqm.kWh.AT.Res.HH.Thermal.SH.Solids.Solids</t>
  </si>
  <si>
    <t>FEC_per_sqm.kWh.AT.Res.HH.Thermal.SH.LPG.LPG</t>
  </si>
  <si>
    <t>FEC_per_sqm.kWh.AT.Res.HH.Thermal.SH.Oil.Oil_LiqBio</t>
  </si>
  <si>
    <t>FEC_per_sqm.kWh.AT.Res.HH.Thermal.SH.Gas.NG_Biogas</t>
  </si>
  <si>
    <t>FEC_per_sqm.kWh.AT.Res.HH.Thermal.SH.Biomass.Biomass_Waste</t>
  </si>
  <si>
    <t>FEC_per_sqm.kWh.AT.Res.HH.Thermal.SH.Geo.Geo</t>
  </si>
  <si>
    <t>FEC_per_sqm.kWh.AT.Res.HH.Thermal.SH.DistrHeat.Steam_Distr</t>
  </si>
  <si>
    <t>FEC_per_sqm.kWh.AT.Res.HH.Thermal.SH.AdvElc.Elec</t>
  </si>
  <si>
    <t>FEC_per_sqm.kWh.AT.Res.HH.Thermal.SH.ConvElc.Elec</t>
  </si>
  <si>
    <t>FEC_per_sqm.kWh.AT.Res.HH.Thermal.SH.TotalCirculation.Elec</t>
  </si>
  <si>
    <t>FEC_per_sqm.kWh.AT.Res.HH.Thermal.SC.AC.Elec</t>
  </si>
  <si>
    <t>FEC_per_sqm.kWh.AT.Res.HH.Thermal.WH.Solids.Solids</t>
  </si>
  <si>
    <t>FEC_per_sqm.kWh.AT.Res.HH.Thermal.WH.LPG.LPG</t>
  </si>
  <si>
    <t>FEC_per_sqm.kWh.AT.Res.HH.Thermal.WH.Oil.Oil_LiqBio</t>
  </si>
  <si>
    <t>FEC_per_sqm.kWh.AT.Res.HH.Thermal.WH.Gas.NG_Biogas</t>
  </si>
  <si>
    <t>FEC_per_sqm.kWh.AT.Res.HH.Thermal.WH.Biomass.Biomass_Waste</t>
  </si>
  <si>
    <t>FEC_per_sqm.kWh.AT.Res.HH.Thermal.WH.Geo.Geo</t>
  </si>
  <si>
    <t>FEC_per_sqm.kWh.AT.Res.HH.Thermal.WH.DistrHeat.Steam_Distr</t>
  </si>
  <si>
    <t>FEC_per_sqm.kWh.AT.Res.HH.Thermal.WH.Elc.Elec</t>
  </si>
  <si>
    <t>FEC_per_sqm.kWh.AT.Res.HH.Thermal.WH.TotalSolar.Solar</t>
  </si>
  <si>
    <t>FEC_per_sqm.kWh.AT.Res.HH.Thermal.CO.Solids.Solids</t>
  </si>
  <si>
    <t>FEC_per_sqm.kWh.AT.Res.HH.Thermal.CO.LPG.LPG</t>
  </si>
  <si>
    <t>FEC_per_sqm.kWh.AT.Res.HH.Thermal.CO.Gas.NG_Biogas</t>
  </si>
  <si>
    <t>FEC_per_sqm.kWh.AT.Res.HH.Thermal.CO.Biomass.Biomass_Waste</t>
  </si>
  <si>
    <t>FEC_per_sqm.kWh.AT.Res.HH.Thermal.CO.Elc.Elec</t>
  </si>
  <si>
    <t>AT - Thermal energy service per surface area</t>
  </si>
  <si>
    <t>TES_per_sqm.kWh.AT.Res.HH.Thermal.SH.Solids.Solids</t>
  </si>
  <si>
    <t>TES_per_sqm.kWh.AT.Res.HH.Thermal.SH.LPG.LPG</t>
  </si>
  <si>
    <t>TES_per_sqm.kWh.AT.Res.HH.Thermal.SH.Oil.Oil_LiqBio</t>
  </si>
  <si>
    <t>TES_per_sqm.kWh.AT.Res.HH.Thermal.SH.Gas.NG_Biogas</t>
  </si>
  <si>
    <t>TES_per_sqm.kWh.AT.Res.HH.Thermal.SH.Biomass.Biomass_Waste</t>
  </si>
  <si>
    <t>TES_per_sqm.kWh.AT.Res.HH.Thermal.SH.Geo.Geo</t>
  </si>
  <si>
    <t>TES_per_sqm.kWh.AT.Res.HH.Thermal.SH.DistrHeat.Steam_Distr</t>
  </si>
  <si>
    <t>TES_per_sqm.kWh.AT.Res.HH.Thermal.SH.AdvElc.Elec</t>
  </si>
  <si>
    <t>TES_per_sqm.kWh.AT.Res.HH.Thermal.SH.ConvElc.Elec</t>
  </si>
  <si>
    <t>TES_per_sqm.kWh.AT.Res.HH.Thermal.SH.TotalCirculation.Elec</t>
  </si>
  <si>
    <t>TES_per_sqm.kWh.AT.Res.HH.Thermal.SC.AC.Elec</t>
  </si>
  <si>
    <t>TES_per_sqm.kWh.AT.Res.HH.Thermal.WH.Solids.Solids</t>
  </si>
  <si>
    <t>TES_per_sqm.kWh.AT.Res.HH.Thermal.WH.LPG.LPG</t>
  </si>
  <si>
    <t>TES_per_sqm.kWh.AT.Res.HH.Thermal.WH.Oil.Oil_LiqBio</t>
  </si>
  <si>
    <t>TES_per_sqm.kWh.AT.Res.HH.Thermal.WH.Gas.NG_Biogas</t>
  </si>
  <si>
    <t>TES_per_sqm.kWh.AT.Res.HH.Thermal.WH.Biomass.Biomass_Waste</t>
  </si>
  <si>
    <t>TES_per_sqm.kWh.AT.Res.HH.Thermal.WH.Geo.Geo</t>
  </si>
  <si>
    <t>TES_per_sqm.kWh.AT.Res.HH.Thermal.WH.DistrHeat.Steam_Distr</t>
  </si>
  <si>
    <t>TES_per_sqm.kWh.AT.Res.HH.Thermal.WH.Elc.Elec</t>
  </si>
  <si>
    <t>TES_per_sqm.kWh.AT.Res.HH.Thermal.WH.TotalSolar.Solar</t>
  </si>
  <si>
    <t>TES_per_sqm.kWh.AT.Res.HH.Thermal.CO.Solids.Solids</t>
  </si>
  <si>
    <t>TES_per_sqm.kWh.AT.Res.HH.Thermal.CO.LPG.LPG</t>
  </si>
  <si>
    <t>TES_per_sqm.kWh.AT.Res.HH.Thermal.CO.Gas.NG_Biogas</t>
  </si>
  <si>
    <t>TES_per_sqm.kWh.AT.Res.HH.Thermal.CO.Biomass.Biomass_Waste</t>
  </si>
  <si>
    <t>TES_per_sqm.kWh.AT.Res.HH.Thermal.CO.Elc.Elec</t>
  </si>
  <si>
    <t>AT - CO2 emissions per surface area</t>
  </si>
  <si>
    <t>EMI_per_sqm.kgCO2.AT.Res.HH.Thermal.SH.Solids.Solids</t>
  </si>
  <si>
    <t>EMI_per_sqm.kgCO2.AT.Res.HH.Thermal.SH.LPG.LPG</t>
  </si>
  <si>
    <t>EMI_per_sqm.kgCO2.AT.Res.HH.Thermal.SH.Oil.Oil_LiqBio</t>
  </si>
  <si>
    <t>EMI_per_sqm.kgCO2.AT.Res.HH.Thermal.SH.Gas.NG_Biogas</t>
  </si>
  <si>
    <t>EMI_per_sqm.kgCO2.AT.Res.HH.Thermal.SH.Biomass.Biomass_Waste</t>
  </si>
  <si>
    <t>EMI_per_sqm.kgCO2.AT.Res.HH.Thermal.SH.Geo.Geo</t>
  </si>
  <si>
    <t>EMI_per_sqm.kgCO2.AT.Res.HH.Thermal.SH.DistrHeat.Steam_Distr</t>
  </si>
  <si>
    <t>EMI_per_sqm.kgCO2.AT.Res.HH.Thermal.SH.AdvElc.Elec</t>
  </si>
  <si>
    <t>EMI_per_sqm.kgCO2.AT.Res.HH.Thermal.SH.ConvElc.Elec</t>
  </si>
  <si>
    <t>EMI_per_sqm.kgCO2.AT.Res.HH.Thermal.SH.TotalCirculation.Elec</t>
  </si>
  <si>
    <t>EMI_per_sqm.kgCO2.AT.Res.HH.Thermal.SC.AC.Elec</t>
  </si>
  <si>
    <t>EMI_per_sqm.kgCO2.AT.Res.HH.Thermal.WH.Solids.Solids</t>
  </si>
  <si>
    <t>EMI_per_sqm.kgCO2.AT.Res.HH.Thermal.WH.LPG.LPG</t>
  </si>
  <si>
    <t>EMI_per_sqm.kgCO2.AT.Res.HH.Thermal.WH.Oil.Oil_LiqBio</t>
  </si>
  <si>
    <t>EMI_per_sqm.kgCO2.AT.Res.HH.Thermal.WH.Gas.NG_Biogas</t>
  </si>
  <si>
    <t>EMI_per_sqm.kgCO2.AT.Res.HH.Thermal.WH.Biomass.Biomass_Waste</t>
  </si>
  <si>
    <t>EMI_per_sqm.kgCO2.AT.Res.HH.Thermal.WH.Geo.Geo</t>
  </si>
  <si>
    <t>EMI_per_sqm.kgCO2.AT.Res.HH.Thermal.WH.DistrHeat.Steam_Distr</t>
  </si>
  <si>
    <t>EMI_per_sqm.kgCO2.AT.Res.HH.Thermal.WH.Elc.Elec</t>
  </si>
  <si>
    <t>EMI_per_sqm.kgCO2.AT.Res.HH.Thermal.WH.TotalSolar.Solar</t>
  </si>
  <si>
    <t>EMI_per_sqm.kgCO2.AT.Res.HH.Thermal.CO.Solids.Solids</t>
  </si>
  <si>
    <t>EMI_per_sqm.kgCO2.AT.Res.HH.Thermal.CO.LPG.LPG</t>
  </si>
  <si>
    <t>EMI_per_sqm.kgCO2.AT.Res.HH.Thermal.CO.Gas.NG_Biogas</t>
  </si>
  <si>
    <t>EMI_per_sqm.kgCO2.AT.Res.HH.Thermal.CO.Biomass.Biomass_Waste</t>
  </si>
  <si>
    <t>EMI_per_sqm.kgCO2.AT.Res.HH.Thermal.CO.Elc.Elec</t>
  </si>
  <si>
    <t>AT - Number of new and renovated households</t>
  </si>
  <si>
    <t>NUM.number.AT.Res.HHnew.Thermal</t>
  </si>
  <si>
    <t>NUM.number.AT.Res.HHnew.Thermal.SH</t>
  </si>
  <si>
    <t>NUM.number.AT.Res.HHnew.Thermal.SH.Solids</t>
  </si>
  <si>
    <t>NUM.number.AT.Res.HHnew.Thermal.SH.LPG</t>
  </si>
  <si>
    <t>NUM.number.AT.Res.HHnew.Thermal.SH.Oil</t>
  </si>
  <si>
    <t>NUM.number.AT.Res.HHnew.Thermal.SH.Gas</t>
  </si>
  <si>
    <t>NUM.number.AT.Res.HHnew.Thermal.SH.Biomass</t>
  </si>
  <si>
    <t>NUM.number.AT.Res.HHnew.Thermal.SH.Geo</t>
  </si>
  <si>
    <t>NUM.number.AT.Res.HHnew.Thermal.SH.DistrHeat</t>
  </si>
  <si>
    <t>NUM.number.AT.Res.HHnew.Thermal.SH.AdvElc</t>
  </si>
  <si>
    <t>NUM.number.AT.Res.HHnew.Thermal.SH.ConvElc</t>
  </si>
  <si>
    <t>NUM.number.AT.Res.HHnew.Thermal.SC</t>
  </si>
  <si>
    <t>NUM.number.AT.Res.HHnew.Thermal.SC.AC</t>
  </si>
  <si>
    <t>NUM.number.AT.Res.HHnew.Thermal.WH</t>
  </si>
  <si>
    <t>NUM.number.AT.Res.HHnew.Thermal.WH.Solids</t>
  </si>
  <si>
    <t>NUM.number.AT.Res.HHnew.Thermal.WH.LPG</t>
  </si>
  <si>
    <t>NUM.number.AT.Res.HHnew.Thermal.WH.Oil</t>
  </si>
  <si>
    <t>NUM.number.AT.Res.HHnew.Thermal.WH.Gas</t>
  </si>
  <si>
    <t>NUM.number.AT.Res.HHnew.Thermal.WH.Biomass</t>
  </si>
  <si>
    <t>NUM.number.AT.Res.HHnew.Thermal.WH.Geo</t>
  </si>
  <si>
    <t>NUM.number.AT.Res.HHnew.Thermal.WH.DistrHeat</t>
  </si>
  <si>
    <t>NUM.number.AT.Res.HHnew.Thermal.WH.Elc</t>
  </si>
  <si>
    <t>NUM.number.AT.Res.HHnew.Thermal.WH.Solar</t>
  </si>
  <si>
    <t>NUM.number.AT.Res.HHnew.Thermal.CO</t>
  </si>
  <si>
    <t>NUM.number.AT.Res.HHnew.Thermal.CO.Solids</t>
  </si>
  <si>
    <t>NUM.number.AT.Res.HHnew.Thermal.CO.LPG</t>
  </si>
  <si>
    <t>NUM.number.AT.Res.HHnew.Thermal.CO.Gas</t>
  </si>
  <si>
    <t>NUM.number.AT.Res.HHnew.Thermal.CO.Biomass</t>
  </si>
  <si>
    <t>NUM.number.AT.Res.HHnew.Thermal.CO.Elc</t>
  </si>
  <si>
    <t>AT - Final energy consumption in new and renovated households</t>
  </si>
  <si>
    <t>FEC.ktoe.AT.Res.HHnew.Thermal</t>
  </si>
  <si>
    <t>FEC.ktoe.AT.Res.HHnew.Thermal.SH</t>
  </si>
  <si>
    <t>FEC.ktoe.AT.Res.HHnew.Thermal.SH.Solids.Solids</t>
  </si>
  <si>
    <t>FEC.ktoe.AT.Res.HHnew.Thermal.SH.LPG.LPG</t>
  </si>
  <si>
    <t>FEC.ktoe.AT.Res.HHnew.Thermal.SH.Oil.Oil_LiqBio</t>
  </si>
  <si>
    <t>FEC.ktoe.AT.Res.HHnew.Thermal.SH.Gas.NG_Biogas</t>
  </si>
  <si>
    <t>FEC.ktoe.AT.Res.HHnew.Thermal.SH.Biomass.Biomass_Waste</t>
  </si>
  <si>
    <t>FEC.ktoe.AT.Res.HHnew.Thermal.SH.Geo.Geo</t>
  </si>
  <si>
    <t>FEC.ktoe.AT.Res.HHnew.Thermal.SH.DistrHeat.Steam_Distr</t>
  </si>
  <si>
    <t>FEC.ktoe.AT.Res.HHnew.Thermal.SH.AdvElc.Elec</t>
  </si>
  <si>
    <t>FEC.ktoe.AT.Res.HHnew.Thermal.SH.ConvElc.Elec</t>
  </si>
  <si>
    <t>FEC.ktoe.AT.Res.HHnew.Thermal.SH.TotalCirculation.Elec</t>
  </si>
  <si>
    <t>FEC.ktoe.AT.Res.HHnew.Thermal.SC</t>
  </si>
  <si>
    <t>FEC.ktoe.AT.Res.HHnew.Thermal.SC.AC.Elec</t>
  </si>
  <si>
    <t>FEC.ktoe.AT.Res.HHnew.Thermal.WH</t>
  </si>
  <si>
    <t>FEC.ktoe.AT.Res.HHnew.Thermal.WH.Solids.Solids</t>
  </si>
  <si>
    <t>FEC.ktoe.AT.Res.HHnew.Thermal.WH.LPG.LPG</t>
  </si>
  <si>
    <t>FEC.ktoe.AT.Res.HHnew.Thermal.WH.Oil.Oil_LiqBio</t>
  </si>
  <si>
    <t>FEC.ktoe.AT.Res.HHnew.Thermal.WH.Gas.NG_Biogas</t>
  </si>
  <si>
    <t>FEC.ktoe.AT.Res.HHnew.Thermal.WH.Biomass.Biomass_Waste</t>
  </si>
  <si>
    <t>FEC.ktoe.AT.Res.HHnew.Thermal.WH.Geo.Geo</t>
  </si>
  <si>
    <t>FEC.ktoe.AT.Res.HHnew.Thermal.WH.DistrHeat.Steam_Distr</t>
  </si>
  <si>
    <t>FEC.ktoe.AT.Res.HHnew.Thermal.WH.Elc.Elec</t>
  </si>
  <si>
    <t>FEC.ktoe.AT.Res.HHnew.Thermal.WH.TotalSolar.Solar</t>
  </si>
  <si>
    <t>FEC.ktoe.AT.Res.HHnew.Thermal.CO</t>
  </si>
  <si>
    <t>FEC.ktoe.AT.Res.HHnew.Thermal.CO.Solids.Solids</t>
  </si>
  <si>
    <t>FEC.ktoe.AT.Res.HHnew.Thermal.CO.LPG.LPG</t>
  </si>
  <si>
    <t>FEC.ktoe.AT.Res.HHnew.Thermal.CO.Gas.NG_Biogas</t>
  </si>
  <si>
    <t>FEC.ktoe.AT.Res.HHnew.Thermal.CO.Biomass.Biomass_Waste</t>
  </si>
  <si>
    <t>FEC.ktoe.AT.Res.HHnew.Thermal.CO.Elc.Elec</t>
  </si>
  <si>
    <t>AT - Thermal energy service in new and renovated households</t>
  </si>
  <si>
    <t>TES.ktoe.AT.Res.HHnew.Thermal</t>
  </si>
  <si>
    <t>TES.ktoe.AT.Res.HHnew.Thermal.SH</t>
  </si>
  <si>
    <t>TES.ktoe.AT.Res.HHnew.Thermal.SH.Solids.Solids</t>
  </si>
  <si>
    <t>TES.ktoe.AT.Res.HHnew.Thermal.SH.LPG.LPG</t>
  </si>
  <si>
    <t>TES.ktoe.AT.Res.HHnew.Thermal.SH.Oil.Oil_LiqBio</t>
  </si>
  <si>
    <t>TES.ktoe.AT.Res.HHnew.Thermal.SH.Gas.NG_Biogas</t>
  </si>
  <si>
    <t>TES.ktoe.AT.Res.HHnew.Thermal.SH.Biomass.Biomass_Waste</t>
  </si>
  <si>
    <t>TES.ktoe.AT.Res.HHnew.Thermal.SH.Geo.Geo</t>
  </si>
  <si>
    <t>TES.ktoe.AT.Res.HHnew.Thermal.SH.DistrHeat.Steam_Distr</t>
  </si>
  <si>
    <t>TES.ktoe.AT.Res.HHnew.Thermal.SH.AdvElc.Elec</t>
  </si>
  <si>
    <t>TES.ktoe.AT.Res.HHnew.Thermal.SH.ConvElc.Elec</t>
  </si>
  <si>
    <t>TES.ktoe.AT.Res.HHnew.Thermal.SH.TotalCirculation.Elec</t>
  </si>
  <si>
    <t>TES.ktoe.AT.Res.HHnew.Thermal.SC</t>
  </si>
  <si>
    <t>TES.ktoe.AT.Res.HHnew.Thermal.SC.AC.Elec</t>
  </si>
  <si>
    <t>TES.ktoe.AT.Res.HHnew.Thermal.WH</t>
  </si>
  <si>
    <t>TES.ktoe.AT.Res.HHnew.Thermal.WH.Solids.Solids</t>
  </si>
  <si>
    <t>TES.ktoe.AT.Res.HHnew.Thermal.WH.LPG.LPG</t>
  </si>
  <si>
    <t>TES.ktoe.AT.Res.HHnew.Thermal.WH.Oil.Oil_LiqBio</t>
  </si>
  <si>
    <t>TES.ktoe.AT.Res.HHnew.Thermal.WH.Gas.NG_Biogas</t>
  </si>
  <si>
    <t>TES.ktoe.AT.Res.HHnew.Thermal.WH.Biomass.Biomass_Waste</t>
  </si>
  <si>
    <t>TES.ktoe.AT.Res.HHnew.Thermal.WH.Geo.Geo</t>
  </si>
  <si>
    <t>TES.ktoe.AT.Res.HHnew.Thermal.WH.DistrHeat.Steam_Distr</t>
  </si>
  <si>
    <t>TES.ktoe.AT.Res.HHnew.Thermal.WH.Elc.Elec</t>
  </si>
  <si>
    <t>TES.ktoe.AT.Res.HHnew.Thermal.WH.TotalSolar.Solar</t>
  </si>
  <si>
    <t>TES.ktoe.AT.Res.HHnew.Thermal.CO</t>
  </si>
  <si>
    <t>TES.ktoe.AT.Res.HHnew.Thermal.CO.Solids.Solids</t>
  </si>
  <si>
    <t>TES.ktoe.AT.Res.HHnew.Thermal.CO.LPG.LPG</t>
  </si>
  <si>
    <t>TES.ktoe.AT.Res.HHnew.Thermal.CO.Gas.NG_Biogas</t>
  </si>
  <si>
    <t>TES.ktoe.AT.Res.HHnew.Thermal.CO.Biomass.Biomass_Waste</t>
  </si>
  <si>
    <t>TES.ktoe.AT.Res.HHnew.Thermal.CO.Elc.Elec</t>
  </si>
  <si>
    <t>AT - System efficiency indicator of new and renovated households</t>
  </si>
  <si>
    <t>Eff.ratio.AT.Res.HHnew.Thermal</t>
  </si>
  <si>
    <t>Eff.ratio.AT.Res.HHnew.Thermal.SH</t>
  </si>
  <si>
    <t>Eff.ratio.AT.Res.HHnew.Thermal.SH.Solids.Solids</t>
  </si>
  <si>
    <t>Eff.ratio.AT.Res.HHnew.Thermal.SH.LPG.LPG</t>
  </si>
  <si>
    <t>Eff.ratio.AT.Res.HHnew.Thermal.SH.Oil.Oil_LiqBio</t>
  </si>
  <si>
    <t>Eff.ratio.AT.Res.HHnew.Thermal.SH.Gas.NG_Biogas</t>
  </si>
  <si>
    <t>Eff.ratio.AT.Res.HHnew.Thermal.SH.Biomass.Biomass_Waste</t>
  </si>
  <si>
    <t>Eff.ratio.AT.Res.HHnew.Thermal.SH.Geo.Geo</t>
  </si>
  <si>
    <t>Eff.ratio.AT.Res.HHnew.Thermal.SH.DistrHeat.Steam_Distr</t>
  </si>
  <si>
    <t>Eff.ratio.AT.Res.HHnew.Thermal.SH.AdvElc.Elec</t>
  </si>
  <si>
    <t>Eff.ratio.AT.Res.HHnew.Thermal.SH.ConvElc.Elec</t>
  </si>
  <si>
    <t>Eff.ratio.AT.Res.HHnew.Thermal.SH.TotalCirculation.Elec</t>
  </si>
  <si>
    <t>Eff.ratio.AT.Res.HHnew.Thermal.SC</t>
  </si>
  <si>
    <t>Eff.ratio.AT.Res.HHnew.Thermal.SC.AC.Elec</t>
  </si>
  <si>
    <t>Eff.ratio.AT.Res.HHnew.Thermal.WH</t>
  </si>
  <si>
    <t>Eff.ratio.AT.Res.HHnew.Thermal.WH.Solids.Solids</t>
  </si>
  <si>
    <t>Eff.ratio.AT.Res.HHnew.Thermal.WH.LPG.LPG</t>
  </si>
  <si>
    <t>Eff.ratio.AT.Res.HHnew.Thermal.WH.Oil.Oil_LiqBio</t>
  </si>
  <si>
    <t>Eff.ratio.AT.Res.HHnew.Thermal.WH.Gas.NG_Biogas</t>
  </si>
  <si>
    <t>Eff.ratio.AT.Res.HHnew.Thermal.WH.Biomass.Biomass_Waste</t>
  </si>
  <si>
    <t>Eff.ratio.AT.Res.HHnew.Thermal.WH.Geo.Geo</t>
  </si>
  <si>
    <t>Eff.ratio.AT.Res.HHnew.Thermal.WH.DistrHeat.Steam_Distr</t>
  </si>
  <si>
    <t>Eff.ratio.AT.Res.HHnew.Thermal.WH.Elc.Elec</t>
  </si>
  <si>
    <t>Eff.ratio.AT.Res.HHnew.Thermal.WH.TotalSolar.Solar</t>
  </si>
  <si>
    <t>Eff.ratio.AT.Res.HHnew.Thermal.CO</t>
  </si>
  <si>
    <t>Eff.ratio.AT.Res.HHnew.Thermal.CO.Solids.Solids</t>
  </si>
  <si>
    <t>Eff.ratio.AT.Res.HHnew.Thermal.CO.LPG.LPG</t>
  </si>
  <si>
    <t>Eff.ratio.AT.Res.HHnew.Thermal.CO.Gas.NG_Biogas</t>
  </si>
  <si>
    <t>Eff.ratio.AT.Res.HHnew.Thermal.CO.Biomass.Biomass_Waste</t>
  </si>
  <si>
    <t>Eff.ratio.AT.Res.HHnew.Thermal.CO.Elc.Elec</t>
  </si>
  <si>
    <t>AT - CO2 emissions in new and renovated households</t>
  </si>
  <si>
    <t>EMI.ktCO2.AT.Res.HHnew.Thermal</t>
  </si>
  <si>
    <t>EMI.ktCO2.AT.Res.HHnew.Thermal.SH</t>
  </si>
  <si>
    <t>EMI.ktCO2.AT.Res.HHnew.Thermal.SH.Solids.Solids</t>
  </si>
  <si>
    <t>EMI.ktCO2.AT.Res.HHnew.Thermal.SH.LPG.LPG</t>
  </si>
  <si>
    <t>EMI.ktCO2.AT.Res.HHnew.Thermal.SH.Oil.Oil_LiqBio</t>
  </si>
  <si>
    <t>EMI.ktCO2.AT.Res.HHnew.Thermal.SH.Gas.NG_Biogas</t>
  </si>
  <si>
    <t>EMI.ktCO2.AT.Res.HHnew.Thermal.SH.Biomass.Biomass_Waste</t>
  </si>
  <si>
    <t>EMI.ktCO2.AT.Res.HHnew.Thermal.SH.Geo.Geo</t>
  </si>
  <si>
    <t>EMI.ktCO2.AT.Res.HHnew.Thermal.SH.DistrHeat.Steam_Distr</t>
  </si>
  <si>
    <t>EMI.ktCO2.AT.Res.HHnew.Thermal.SH.AdvElc.Elec</t>
  </si>
  <si>
    <t>EMI.ktCO2.AT.Res.HHnew.Thermal.SH.ConvElc.Elec</t>
  </si>
  <si>
    <t>EMI.ktCO2.AT.Res.HHnew.Thermal.SH.TotalCirculation.Elec</t>
  </si>
  <si>
    <t>EMI.ktCO2.AT.Res.HHnew.Thermal.SC</t>
  </si>
  <si>
    <t>EMI.ktCO2.AT.Res.HHnew.Thermal.SC.AC.Elec</t>
  </si>
  <si>
    <t>EMI.ktCO2.AT.Res.HHnew.Thermal.WH</t>
  </si>
  <si>
    <t>EMI.ktCO2.AT.Res.HHnew.Thermal.WH.Solids.Solids</t>
  </si>
  <si>
    <t>EMI.ktCO2.AT.Res.HHnew.Thermal.WH.LPG.LPG</t>
  </si>
  <si>
    <t>EMI.ktCO2.AT.Res.HHnew.Thermal.WH.Oil.Oil_LiqBio</t>
  </si>
  <si>
    <t>EMI.ktCO2.AT.Res.HHnew.Thermal.WH.Gas.NG_Biogas</t>
  </si>
  <si>
    <t>EMI.ktCO2.AT.Res.HHnew.Thermal.WH.Biomass.Biomass_Waste</t>
  </si>
  <si>
    <t>EMI.ktCO2.AT.Res.HHnew.Thermal.WH.Geo.Geo</t>
  </si>
  <si>
    <t>EMI.ktCO2.AT.Res.HHnew.Thermal.WH.DistrHeat.Steam_Distr</t>
  </si>
  <si>
    <t>EMI.ktCO2.AT.Res.HHnew.Thermal.WH.Elc.Elec</t>
  </si>
  <si>
    <t>EMI.ktCO2.AT.Res.HHnew.Thermal.WH.TotalSolar.Solar</t>
  </si>
  <si>
    <t>EMI.ktCO2.AT.Res.HHnew.Thermal.CO</t>
  </si>
  <si>
    <t>EMI.ktCO2.AT.Res.HHnew.Thermal.CO.Solids.Solids</t>
  </si>
  <si>
    <t>EMI.ktCO2.AT.Res.HHnew.Thermal.CO.LPG.LPG</t>
  </si>
  <si>
    <t>EMI.ktCO2.AT.Res.HHnew.Thermal.CO.Gas.NG_Biogas</t>
  </si>
  <si>
    <t>EMI.ktCO2.AT.Res.HHnew.Thermal.CO.Biomass.Biomass_Waste</t>
  </si>
  <si>
    <t>EMI.ktCO2.AT.Res.HHnew.Thermal.CO.Elc.Elec</t>
  </si>
  <si>
    <t>AT - Final energy consumption of new and renovated households (per household)</t>
  </si>
  <si>
    <t>FEC_per_household.kWh.AT.Res.HHnew.Thermal</t>
  </si>
  <si>
    <t>FEC_per_household.kWh.AT.Res.HHnew.Thermal.SH</t>
  </si>
  <si>
    <t>FEC_per_household.kWh.AT.Res.HHnew.Thermal.SH.Solids.Solids</t>
  </si>
  <si>
    <t>FEC_per_household.kWh.AT.Res.HHnew.Thermal.SH.LPG.LPG</t>
  </si>
  <si>
    <t>FEC_per_household.kWh.AT.Res.HHnew.Thermal.SH.Oil.Oil_LiqBio</t>
  </si>
  <si>
    <t>FEC_per_household.kWh.AT.Res.HHnew.Thermal.SH.Gas.NG_Biogas</t>
  </si>
  <si>
    <t>FEC_per_household.kWh.AT.Res.HHnew.Thermal.SH.Biomass.Biomass_Waste</t>
  </si>
  <si>
    <t>FEC_per_household.kWh.AT.Res.HHnew.Thermal.SH.Geo.Geo</t>
  </si>
  <si>
    <t>FEC_per_household.kWh.AT.Res.HHnew.Thermal.SH.DistrHeat.Steam_Distr</t>
  </si>
  <si>
    <t>FEC_per_household.kWh.AT.Res.HHnew.Thermal.SH.AdvElc.Elec</t>
  </si>
  <si>
    <t>FEC_per_household.kWh.AT.Res.HHnew.Thermal.SH.ConvElc.Elec</t>
  </si>
  <si>
    <t>FEC_per_household.kWh.AT.Res.HHnew.Thermal.SH.TotalCirculation.Elec</t>
  </si>
  <si>
    <t>FEC_per_household.kWh.AT.Res.HHnew.Thermal.SC</t>
  </si>
  <si>
    <t>FEC_per_household.kWh.AT.Res.HHnew.Thermal.SC.AC.Elec</t>
  </si>
  <si>
    <t>FEC_per_household.kWh.AT.Res.HHnew.Thermal.WH</t>
  </si>
  <si>
    <t>FEC_per_household.kWh.AT.Res.HHnew.Thermal.WH.Solids.Solids</t>
  </si>
  <si>
    <t>FEC_per_household.kWh.AT.Res.HHnew.Thermal.WH.LPG.LPG</t>
  </si>
  <si>
    <t>FEC_per_household.kWh.AT.Res.HHnew.Thermal.WH.Oil.Oil_LiqBio</t>
  </si>
  <si>
    <t>FEC_per_household.kWh.AT.Res.HHnew.Thermal.WH.Gas.NG_Biogas</t>
  </si>
  <si>
    <t>FEC_per_household.kWh.AT.Res.HHnew.Thermal.WH.Biomass.Biomass_Waste</t>
  </si>
  <si>
    <t>FEC_per_household.kWh.AT.Res.HHnew.Thermal.WH.Geo.Geo</t>
  </si>
  <si>
    <t>FEC_per_household.kWh.AT.Res.HHnew.Thermal.WH.DistrHeat.Steam_Distr</t>
  </si>
  <si>
    <t>FEC_per_household.kWh.AT.Res.HHnew.Thermal.WH.Elc.Elec</t>
  </si>
  <si>
    <t>FEC_per_household.kWh.AT.Res.HHnew.Thermal.WH.TotalSolar.Solar</t>
  </si>
  <si>
    <t>FEC_per_household.kWh.AT.Res.HHnew.Thermal.CO</t>
  </si>
  <si>
    <t>FEC_per_household.kWh.AT.Res.HHnew.Thermal.CO.Solids.Solids</t>
  </si>
  <si>
    <t>FEC_per_household.kWh.AT.Res.HHnew.Thermal.CO.LPG.LPG</t>
  </si>
  <si>
    <t>FEC_per_household.kWh.AT.Res.HHnew.Thermal.CO.Gas.NG_Biogas</t>
  </si>
  <si>
    <t>FEC_per_household.kWh.AT.Res.HHnew.Thermal.CO.Biomass.Biomass_Waste</t>
  </si>
  <si>
    <t>FEC_per_household.kWh.AT.Res.HHnew.Thermal.CO.Elc.Elec</t>
  </si>
  <si>
    <t>AT - Thermal energy service of new and renovated households (per household)</t>
  </si>
  <si>
    <t>TES_per_household.kWh.AT.Res.HHnew.Thermal</t>
  </si>
  <si>
    <t>TES_per_household.kWh.AT.Res.HHnew.Thermal.SH</t>
  </si>
  <si>
    <t>TES_per_household.kWh.AT.Res.HHnew.Thermal.SH.Solids.Solids</t>
  </si>
  <si>
    <t>TES_per_household.kWh.AT.Res.HHnew.Thermal.SH.LPG.LPG</t>
  </si>
  <si>
    <t>TES_per_household.kWh.AT.Res.HHnew.Thermal.SH.Oil.Oil_LiqBio</t>
  </si>
  <si>
    <t>TES_per_household.kWh.AT.Res.HHnew.Thermal.SH.Gas.NG_Biogas</t>
  </si>
  <si>
    <t>TES_per_household.kWh.AT.Res.HHnew.Thermal.SH.Biomass.Biomass_Waste</t>
  </si>
  <si>
    <t>TES_per_household.kWh.AT.Res.HHnew.Thermal.SH.Geo.Geo</t>
  </si>
  <si>
    <t>TES_per_household.kWh.AT.Res.HHnew.Thermal.SH.DistrHeat.Steam_Distr</t>
  </si>
  <si>
    <t>TES_per_household.kWh.AT.Res.HHnew.Thermal.SH.AdvElc.Elec</t>
  </si>
  <si>
    <t>TES_per_household.kWh.AT.Res.HHnew.Thermal.SH.ConvElc.Elec</t>
  </si>
  <si>
    <t>TES_per_household.kWh.AT.Res.HHnew.Thermal.SH.TotalCirculation.Elec</t>
  </si>
  <si>
    <t>TES_per_household.kWh.AT.Res.HHnew.Thermal.SC</t>
  </si>
  <si>
    <t>TES_per_household.kWh.AT.Res.HHnew.Thermal.SC.AC.Elec</t>
  </si>
  <si>
    <t>TES_per_household.kWh.AT.Res.HHnew.Thermal.WH</t>
  </si>
  <si>
    <t>TES_per_household.kWh.AT.Res.HHnew.Thermal.WH.Solids.Solids</t>
  </si>
  <si>
    <t>TES_per_household.kWh.AT.Res.HHnew.Thermal.WH.LPG.LPG</t>
  </si>
  <si>
    <t>TES_per_household.kWh.AT.Res.HHnew.Thermal.WH.Oil.Oil_LiqBio</t>
  </si>
  <si>
    <t>TES_per_household.kWh.AT.Res.HHnew.Thermal.WH.Gas.NG_Biogas</t>
  </si>
  <si>
    <t>TES_per_household.kWh.AT.Res.HHnew.Thermal.WH.Biomass.Biomass_Waste</t>
  </si>
  <si>
    <t>TES_per_household.kWh.AT.Res.HHnew.Thermal.WH.Geo.Geo</t>
  </si>
  <si>
    <t>TES_per_household.kWh.AT.Res.HHnew.Thermal.WH.DistrHeat.Steam_Distr</t>
  </si>
  <si>
    <t>TES_per_household.kWh.AT.Res.HHnew.Thermal.WH.Elc.Elec</t>
  </si>
  <si>
    <t>TES_per_household.kWh.AT.Res.HHnew.Thermal.WH.TotalSolar.Solar</t>
  </si>
  <si>
    <t>TES_per_household.kWh.AT.Res.HHnew.Thermal.CO</t>
  </si>
  <si>
    <t>TES_per_household.kWh.AT.Res.HHnew.Thermal.CO.Solids.Solids</t>
  </si>
  <si>
    <t>TES_per_household.kWh.AT.Res.HHnew.Thermal.CO.LPG.LPG</t>
  </si>
  <si>
    <t>TES_per_household.kWh.AT.Res.HHnew.Thermal.CO.Gas.NG_Biogas</t>
  </si>
  <si>
    <t>TES_per_household.kWh.AT.Res.HHnew.Thermal.CO.Biomass.Biomass_Waste</t>
  </si>
  <si>
    <t>TES_per_household.kWh.AT.Res.HHnew.Thermal.CO.Elc.Elec</t>
  </si>
  <si>
    <t>AT - CO2 emissions in new and renovated households (per household)</t>
  </si>
  <si>
    <t>EMI_per_household.kgCO2.AT.Res.HHnew.Thermal</t>
  </si>
  <si>
    <t>EMI_per_household.kgCO2.AT.Res.HHnew.Thermal.SH</t>
  </si>
  <si>
    <t>EMI_per_household.kgCO2.AT.Res.HHnew.Thermal.SH.Solids.Solids</t>
  </si>
  <si>
    <t>EMI_per_household.kgCO2.AT.Res.HHnew.Thermal.SH.LPG.LPG</t>
  </si>
  <si>
    <t>EMI_per_household.kgCO2.AT.Res.HHnew.Thermal.SH.Oil.Oil_LiqBio</t>
  </si>
  <si>
    <t>EMI_per_household.kgCO2.AT.Res.HHnew.Thermal.SH.Gas.NG_Biogas</t>
  </si>
  <si>
    <t>EMI_per_household.kgCO2.AT.Res.HHnew.Thermal.SH.Biomass.Biomass_Waste</t>
  </si>
  <si>
    <t>EMI_per_household.kgCO2.AT.Res.HHnew.Thermal.SH.Geo.Geo</t>
  </si>
  <si>
    <t>EMI_per_household.kgCO2.AT.Res.HHnew.Thermal.SH.DistrHeat.Steam_Distr</t>
  </si>
  <si>
    <t>EMI_per_household.kgCO2.AT.Res.HHnew.Thermal.SH.AdvElc.Elec</t>
  </si>
  <si>
    <t>EMI_per_household.kgCO2.AT.Res.HHnew.Thermal.SH.ConvElc.Elec</t>
  </si>
  <si>
    <t>EMI_per_household.kgCO2.AT.Res.HHnew.Thermal.SH.TotalCirculation.Elec</t>
  </si>
  <si>
    <t>EMI_per_household.kgCO2.AT.Res.HHnew.Thermal.SC</t>
  </si>
  <si>
    <t>EMI_per_household.kgCO2.AT.Res.HHnew.Thermal.SC.AC.Elec</t>
  </si>
  <si>
    <t>EMI_per_household.kgCO2.AT.Res.HHnew.Thermal.WH</t>
  </si>
  <si>
    <t>EMI_per_household.kgCO2.AT.Res.HHnew.Thermal.WH.Solids.Solids</t>
  </si>
  <si>
    <t>EMI_per_household.kgCO2.AT.Res.HHnew.Thermal.WH.LPG.LPG</t>
  </si>
  <si>
    <t>EMI_per_household.kgCO2.AT.Res.HHnew.Thermal.WH.Oil.Oil_LiqBio</t>
  </si>
  <si>
    <t>EMI_per_household.kgCO2.AT.Res.HHnew.Thermal.WH.Gas.NG_Biogas</t>
  </si>
  <si>
    <t>EMI_per_household.kgCO2.AT.Res.HHnew.Thermal.WH.Biomass.Biomass_Waste</t>
  </si>
  <si>
    <t>EMI_per_household.kgCO2.AT.Res.HHnew.Thermal.WH.Geo.Geo</t>
  </si>
  <si>
    <t>EMI_per_household.kgCO2.AT.Res.HHnew.Thermal.WH.DistrHeat.Steam_Distr</t>
  </si>
  <si>
    <t>EMI_per_household.kgCO2.AT.Res.HHnew.Thermal.WH.Elc.Elec</t>
  </si>
  <si>
    <t>EMI_per_household.kgCO2.AT.Res.HHnew.Thermal.WH.TotalSolar.Solar</t>
  </si>
  <si>
    <t>EMI_per_household.kgCO2.AT.Res.HHnew.Thermal.CO</t>
  </si>
  <si>
    <t>EMI_per_household.kgCO2.AT.Res.HHnew.Thermal.CO.Solids.Solids</t>
  </si>
  <si>
    <t>EMI_per_household.kgCO2.AT.Res.HHnew.Thermal.CO.LPG.LPG</t>
  </si>
  <si>
    <t>EMI_per_household.kgCO2.AT.Res.HHnew.Thermal.CO.Gas.NG_Biogas</t>
  </si>
  <si>
    <t>EMI_per_household.kgCO2.AT.Res.HHnew.Thermal.CO.Biomass.Biomass_Waste</t>
  </si>
  <si>
    <t>EMI_per_household.kgCO2.AT.Res.HHnew.Thermal.CO.Elc.Elec</t>
  </si>
  <si>
    <t>AT - Final energy consumption in new and renovated households per surface area</t>
  </si>
  <si>
    <t>FEC_per_sqm.kWh.AT.Res.HHnew.Thermal</t>
  </si>
  <si>
    <t>FEC_per_sqm.kWh.AT.Res.HHnew.Thermal.SH</t>
  </si>
  <si>
    <t>FEC_per_sqm.kWh.AT.Res.HHnew.Thermal.SH.Solids.Solids</t>
  </si>
  <si>
    <t>FEC_per_sqm.kWh.AT.Res.HHnew.Thermal.SH.LPG.LPG</t>
  </si>
  <si>
    <t>FEC_per_sqm.kWh.AT.Res.HHnew.Thermal.SH.Oil.Oil_LiqBio</t>
  </si>
  <si>
    <t>FEC_per_sqm.kWh.AT.Res.HHnew.Thermal.SH.Gas.NG_Biogas</t>
  </si>
  <si>
    <t>FEC_per_sqm.kWh.AT.Res.HHnew.Thermal.SH.Biomass.Biomass_Waste</t>
  </si>
  <si>
    <t>FEC_per_sqm.kWh.AT.Res.HHnew.Thermal.SH.Geo.Geo</t>
  </si>
  <si>
    <t>FEC_per_sqm.kWh.AT.Res.HHnew.Thermal.SH.DistrHeat.Steam_Distr</t>
  </si>
  <si>
    <t>FEC_per_sqm.kWh.AT.Res.HHnew.Thermal.SH.AdvElc.Elec</t>
  </si>
  <si>
    <t>FEC_per_sqm.kWh.AT.Res.HHnew.Thermal.SH.ConvElc.Elec</t>
  </si>
  <si>
    <t>FEC_per_sqm.kWh.AT.Res.HHnew.Thermal.SH.TotalCirculation.Elec</t>
  </si>
  <si>
    <t>FEC_per_sqm.kWh.AT.Res.HHnew.Thermal.SC</t>
  </si>
  <si>
    <t>FEC_per_sqm.kWh.AT.Res.HHnew.Thermal.SC.AC.Elec</t>
  </si>
  <si>
    <t>FEC_per_sqm.kWh.AT.Res.HHnew.Thermal.WH</t>
  </si>
  <si>
    <t>FEC_per_sqm.kWh.AT.Res.HHnew.Thermal.WH.Solids.Solids</t>
  </si>
  <si>
    <t>FEC_per_sqm.kWh.AT.Res.HHnew.Thermal.WH.LPG.LPG</t>
  </si>
  <si>
    <t>FEC_per_sqm.kWh.AT.Res.HHnew.Thermal.WH.Oil.Oil_LiqBio</t>
  </si>
  <si>
    <t>FEC_per_sqm.kWh.AT.Res.HHnew.Thermal.WH.Gas.NG_Biogas</t>
  </si>
  <si>
    <t>FEC_per_sqm.kWh.AT.Res.HHnew.Thermal.WH.Biomass.Biomass_Waste</t>
  </si>
  <si>
    <t>FEC_per_sqm.kWh.AT.Res.HHnew.Thermal.WH.Geo.Geo</t>
  </si>
  <si>
    <t>FEC_per_sqm.kWh.AT.Res.HHnew.Thermal.WH.DistrHeat.Steam_Distr</t>
  </si>
  <si>
    <t>FEC_per_sqm.kWh.AT.Res.HHnew.Thermal.WH.Elc.Elec</t>
  </si>
  <si>
    <t>FEC_per_sqm.kWh.AT.Res.HHnew.Thermal.WH.TotalSolar.Solar</t>
  </si>
  <si>
    <t>FEC_per_sqm.kWh.AT.Res.HHnew.Thermal.CO</t>
  </si>
  <si>
    <t>FEC_per_sqm.kWh.AT.Res.HHnew.Thermal.CO.Solids.Solids</t>
  </si>
  <si>
    <t>FEC_per_sqm.kWh.AT.Res.HHnew.Thermal.CO.LPG.LPG</t>
  </si>
  <si>
    <t>FEC_per_sqm.kWh.AT.Res.HHnew.Thermal.CO.Gas.NG_Biogas</t>
  </si>
  <si>
    <t>FEC_per_sqm.kWh.AT.Res.HHnew.Thermal.CO.Biomass.Biomass_Waste</t>
  </si>
  <si>
    <t>FEC_per_sqm.kWh.AT.Res.HHnew.Thermal.CO.Elc.Elec</t>
  </si>
  <si>
    <t>AT - Thermal energy service in new and renovated households per surface area</t>
  </si>
  <si>
    <t>TES_per_sqm.kWh.AT.Res.HHnew.Thermal</t>
  </si>
  <si>
    <t>TES_per_sqm.kWh.AT.Res.HHnew.Thermal.SH</t>
  </si>
  <si>
    <t>TES_per_sqm.kWh.AT.Res.HHnew.Thermal.SH.Solids.Solids</t>
  </si>
  <si>
    <t>TES_per_sqm.kWh.AT.Res.HHnew.Thermal.SH.LPG.LPG</t>
  </si>
  <si>
    <t>TES_per_sqm.kWh.AT.Res.HHnew.Thermal.SH.Oil.Oil_LiqBio</t>
  </si>
  <si>
    <t>TES_per_sqm.kWh.AT.Res.HHnew.Thermal.SH.Gas.NG_Biogas</t>
  </si>
  <si>
    <t>TES_per_sqm.kWh.AT.Res.HHnew.Thermal.SH.Biomass.Biomass_Waste</t>
  </si>
  <si>
    <t>TES_per_sqm.kWh.AT.Res.HHnew.Thermal.SH.Geo.Geo</t>
  </si>
  <si>
    <t>TES_per_sqm.kWh.AT.Res.HHnew.Thermal.SH.DistrHeat.Steam_Distr</t>
  </si>
  <si>
    <t>TES_per_sqm.kWh.AT.Res.HHnew.Thermal.SH.AdvElc.Elec</t>
  </si>
  <si>
    <t>TES_per_sqm.kWh.AT.Res.HHnew.Thermal.SH.ConvElc.Elec</t>
  </si>
  <si>
    <t>TES_per_sqm.kWh.AT.Res.HHnew.Thermal.SH.TotalCirculation.Elec</t>
  </si>
  <si>
    <t>TES_per_sqm.kWh.AT.Res.HHnew.Thermal.SC</t>
  </si>
  <si>
    <t>TES_per_sqm.kWh.AT.Res.HHnew.Thermal.SC.AC.Elec</t>
  </si>
  <si>
    <t>TES_per_sqm.kWh.AT.Res.HHnew.Thermal.WH</t>
  </si>
  <si>
    <t>TES_per_sqm.kWh.AT.Res.HHnew.Thermal.WH.Solids.Solids</t>
  </si>
  <si>
    <t>TES_per_sqm.kWh.AT.Res.HHnew.Thermal.WH.LPG.LPG</t>
  </si>
  <si>
    <t>TES_per_sqm.kWh.AT.Res.HHnew.Thermal.WH.Oil.Oil_LiqBio</t>
  </si>
  <si>
    <t>TES_per_sqm.kWh.AT.Res.HHnew.Thermal.WH.Gas.NG_Biogas</t>
  </si>
  <si>
    <t>TES_per_sqm.kWh.AT.Res.HHnew.Thermal.WH.Biomass.Biomass_Waste</t>
  </si>
  <si>
    <t>TES_per_sqm.kWh.AT.Res.HHnew.Thermal.WH.Geo.Geo</t>
  </si>
  <si>
    <t>TES_per_sqm.kWh.AT.Res.HHnew.Thermal.WH.DistrHeat.Steam_Distr</t>
  </si>
  <si>
    <t>TES_per_sqm.kWh.AT.Res.HHnew.Thermal.WH.Elc.Elec</t>
  </si>
  <si>
    <t>TES_per_sqm.kWh.AT.Res.HHnew.Thermal.WH.TotalSolar.Solar</t>
  </si>
  <si>
    <t>TES_per_sqm.kWh.AT.Res.HHnew.Thermal.CO</t>
  </si>
  <si>
    <t>TES_per_sqm.kWh.AT.Res.HHnew.Thermal.CO.Solids.Solids</t>
  </si>
  <si>
    <t>TES_per_sqm.kWh.AT.Res.HHnew.Thermal.CO.LPG.LPG</t>
  </si>
  <si>
    <t>TES_per_sqm.kWh.AT.Res.HHnew.Thermal.CO.Gas.NG_Biogas</t>
  </si>
  <si>
    <t>TES_per_sqm.kWh.AT.Res.HHnew.Thermal.CO.Biomass.Biomass_Waste</t>
  </si>
  <si>
    <t>TES_per_sqm.kWh.AT.Res.HHnew.Thermal.CO.Elc.Elec</t>
  </si>
  <si>
    <t>AT - CO2 emissions in new and renovated households per surface area</t>
  </si>
  <si>
    <t>EMI_per_sqm.kgCO2.AT.Res.HHnew.Thermal</t>
  </si>
  <si>
    <t>EMI_per_sqm.kgCO2.AT.Res.HHnew.Thermal.SH</t>
  </si>
  <si>
    <t>EMI_per_sqm.kgCO2.AT.Res.HHnew.Thermal.SH.Solids.Solids</t>
  </si>
  <si>
    <t>EMI_per_sqm.kgCO2.AT.Res.HHnew.Thermal.SH.LPG.LPG</t>
  </si>
  <si>
    <t>EMI_per_sqm.kgCO2.AT.Res.HHnew.Thermal.SH.Oil.Oil_LiqBio</t>
  </si>
  <si>
    <t>EMI_per_sqm.kgCO2.AT.Res.HHnew.Thermal.SH.Gas.NG_Biogas</t>
  </si>
  <si>
    <t>EMI_per_sqm.kgCO2.AT.Res.HHnew.Thermal.SH.Biomass.Biomass_Waste</t>
  </si>
  <si>
    <t>EMI_per_sqm.kgCO2.AT.Res.HHnew.Thermal.SH.Geo.Geo</t>
  </si>
  <si>
    <t>EMI_per_sqm.kgCO2.AT.Res.HHnew.Thermal.SH.DistrHeat.Steam_Distr</t>
  </si>
  <si>
    <t>EMI_per_sqm.kgCO2.AT.Res.HHnew.Thermal.SH.AdvElc.Elec</t>
  </si>
  <si>
    <t>EMI_per_sqm.kgCO2.AT.Res.HHnew.Thermal.SH.ConvElc.Elec</t>
  </si>
  <si>
    <t>EMI_per_sqm.kgCO2.AT.Res.HHnew.Thermal.SH.TotalCirculation.Elec</t>
  </si>
  <si>
    <t>EMI_per_sqm.kgCO2.AT.Res.HHnew.Thermal.SC</t>
  </si>
  <si>
    <t>EMI_per_sqm.kgCO2.AT.Res.HHnew.Thermal.SC.AC.Elec</t>
  </si>
  <si>
    <t>EMI_per_sqm.kgCO2.AT.Res.HHnew.Thermal.WH</t>
  </si>
  <si>
    <t>EMI_per_sqm.kgCO2.AT.Res.HHnew.Thermal.WH.Solids.Solids</t>
  </si>
  <si>
    <t>EMI_per_sqm.kgCO2.AT.Res.HHnew.Thermal.WH.LPG.LPG</t>
  </si>
  <si>
    <t>EMI_per_sqm.kgCO2.AT.Res.HHnew.Thermal.WH.Oil.Oil_LiqBio</t>
  </si>
  <si>
    <t>EMI_per_sqm.kgCO2.AT.Res.HHnew.Thermal.WH.Gas.NG_Biogas</t>
  </si>
  <si>
    <t>EMI_per_sqm.kgCO2.AT.Res.HHnew.Thermal.WH.Biomass.Biomass_Waste</t>
  </si>
  <si>
    <t>EMI_per_sqm.kgCO2.AT.Res.HHnew.Thermal.WH.Geo.Geo</t>
  </si>
  <si>
    <t>EMI_per_sqm.kgCO2.AT.Res.HHnew.Thermal.WH.DistrHeat.Steam_Distr</t>
  </si>
  <si>
    <t>EMI_per_sqm.kgCO2.AT.Res.HHnew.Thermal.WH.Elc.Elec</t>
  </si>
  <si>
    <t>EMI_per_sqm.kgCO2.AT.Res.HHnew.Thermal.WH.TotalSolar.Solar</t>
  </si>
  <si>
    <t>EMI_per_sqm.kgCO2.AT.Res.HHnew.Thermal.CO</t>
  </si>
  <si>
    <t>EMI_per_sqm.kgCO2.AT.Res.HHnew.Thermal.CO.Solids.Solids</t>
  </si>
  <si>
    <t>EMI_per_sqm.kgCO2.AT.Res.HHnew.Thermal.CO.LPG.LPG</t>
  </si>
  <si>
    <t>EMI_per_sqm.kgCO2.AT.Res.HHnew.Thermal.CO.Gas.NG_Biogas</t>
  </si>
  <si>
    <t>EMI_per_sqm.kgCO2.AT.Res.HHnew.Thermal.CO.Biomass.Biomass_Waste</t>
  </si>
  <si>
    <t>EMI_per_sqm.kgCO2.AT.Res.HHnew.Thermal.CO.Elc.Elec</t>
  </si>
  <si>
    <t>FEC.ktoe.AT.Res.HH.Appl.RF</t>
  </si>
  <si>
    <t>FEC.ktoe.AT.Res.HH.Appl.WM</t>
  </si>
  <si>
    <t>FEC.ktoe.AT.Res.HH.Appl.DR</t>
  </si>
  <si>
    <t>FEC.ktoe.AT.Res.HH.Appl.DW</t>
  </si>
  <si>
    <t>FEC.ktoe.AT.Res.HH.Appl.TV</t>
  </si>
  <si>
    <t>FEC.ktoe.AT.Res.HH.Appl.IT</t>
  </si>
  <si>
    <t>FEC.ktoe.AT.Res.HH.Appl.LI</t>
  </si>
  <si>
    <t>FEC.ktoe.AT.Res.HH.Appl.OA</t>
  </si>
  <si>
    <t>Size.MW.AT.Res.HH.Appl</t>
  </si>
  <si>
    <t>Size.MW.AT.Res.HH.Appl.RF</t>
  </si>
  <si>
    <t>Size.MW.AT.Res.HH.Appl.WM</t>
  </si>
  <si>
    <t>Size.MW.AT.Res.HH.Appl.DR</t>
  </si>
  <si>
    <t>Size.MW.AT.Res.HH.Appl.DW</t>
  </si>
  <si>
    <t>Size.MW.AT.Res.HH.Appl.TV</t>
  </si>
  <si>
    <t>Size.MW.AT.Res.HH.Appl.IT</t>
  </si>
  <si>
    <t>Size.MW.AT.Res.HH.Appl.LI</t>
  </si>
  <si>
    <t>Size.MW.AT.Res.HH.Appl.OA</t>
  </si>
  <si>
    <t>NUM.number.AT.Res.HH.Appl.RF</t>
  </si>
  <si>
    <t>NUM.number.AT.Res.HH.Appl.WM</t>
  </si>
  <si>
    <t>NUM.number.AT.Res.HH.Appl.DR</t>
  </si>
  <si>
    <t>NUM.number.AT.Res.HH.Appl.DW</t>
  </si>
  <si>
    <t>NUM.number.AT.Res.HH.Appl.TV</t>
  </si>
  <si>
    <t>NUM.number.AT.Res.HH.Appl.IT</t>
  </si>
  <si>
    <t>NUM.number.AT.Res.HH.Appl.LI</t>
  </si>
  <si>
    <t>NUM.number.AT.Res.HH.Appl.OA</t>
  </si>
  <si>
    <t>NUM.number.AT.Res.HH.Applnew.RF</t>
  </si>
  <si>
    <t>NUM.number.AT.Res.HH.Applnew.WM</t>
  </si>
  <si>
    <t>NUM.number.AT.Res.HH.Applnew.DR</t>
  </si>
  <si>
    <t>NUM.number.AT.Res.HH.Applnew.DW</t>
  </si>
  <si>
    <t>NUM.number.AT.Res.HH.Applnew.TV</t>
  </si>
  <si>
    <t>NUM.number.AT.Res.HH.Applnew.IT</t>
  </si>
  <si>
    <t>NUM.number.AT.Res.HH.Applnew.LI</t>
  </si>
  <si>
    <t>NUM.number.AT.Res.HH.Applnew.OA</t>
  </si>
  <si>
    <t>NUM.number.AT.Res.HH.Applrepl.RF</t>
  </si>
  <si>
    <t>NUM.number.AT.Res.HH.Applrepl.WM</t>
  </si>
  <si>
    <t>NUM.number.AT.Res.HH.Applrepl.DR</t>
  </si>
  <si>
    <t>NUM.number.AT.Res.HH.Applrepl.DW</t>
  </si>
  <si>
    <t>NUM.number.AT.Res.HH.Applrepl.TV</t>
  </si>
  <si>
    <t>NUM.number.AT.Res.HH.Applrepl.IT</t>
  </si>
  <si>
    <t>NUM.number.AT.Res.HH.Applrepl.LI</t>
  </si>
  <si>
    <t>NUM.number.AT.Res.HH.Applrepl.OA</t>
  </si>
  <si>
    <t>Op.hours.AT.Res.HH.Appl.RF</t>
  </si>
  <si>
    <t>Op.hours.AT.Res.HH.Appl.WM</t>
  </si>
  <si>
    <t>Op.hours.AT.Res.HH.Appl.DR</t>
  </si>
  <si>
    <t>Op.hours.AT.Res.HH.Appl.DW</t>
  </si>
  <si>
    <t>Op.hours.AT.Res.HH.Appl.TV</t>
  </si>
  <si>
    <t>Op.hours.AT.Res.HH.Appl.IT</t>
  </si>
  <si>
    <t>Op.hours.AT.Res.HH.Appl.LI</t>
  </si>
  <si>
    <t>Op.hours.AT.Res.HH.Appl.OA</t>
  </si>
  <si>
    <t>Size_per_appl.W.AT.Res.HH.Appl.RF</t>
  </si>
  <si>
    <t>Size_per_appl.W.AT.Res.HH.Appl.WM</t>
  </si>
  <si>
    <t>Size_per_appl.W.AT.Res.HH.Appl.DR</t>
  </si>
  <si>
    <t>Size_per_appl.W.AT.Res.HH.Appl.DW</t>
  </si>
  <si>
    <t>Size_per_appl.W.AT.Res.HH.Appl.TV</t>
  </si>
  <si>
    <t>Size_per_appl.W.AT.Res.HH.Appl.IT</t>
  </si>
  <si>
    <t>Size_per_appl.W.AT.Res.HH.Appl.LI</t>
  </si>
  <si>
    <t>Size_per_appl.W.AT.Res.HH.Appl.OA</t>
  </si>
  <si>
    <t>Size_per_appl.W.AT.Res.HH.Applnew.RF</t>
  </si>
  <si>
    <t>Size_per_appl.W.AT.Res.HH.Applnew.WM</t>
  </si>
  <si>
    <t>Size_per_appl.W.AT.Res.HH.Applnew.DR</t>
  </si>
  <si>
    <t>Size_per_appl.W.AT.Res.HH.Applnew.DW</t>
  </si>
  <si>
    <t>Size_per_appl.W.AT.Res.HH.Applnew.TV</t>
  </si>
  <si>
    <t>Size_per_appl.W.AT.Res.HH.Applnew.IT</t>
  </si>
  <si>
    <t>Size_per_appl.W.AT.Res.HH.Applnew.LI</t>
  </si>
  <si>
    <t>Size_per_appl.W.AT.Res.HH.Applnew.OA</t>
  </si>
  <si>
    <t>NUM.number_per_household.AT.Res.HH.Appl.RF</t>
  </si>
  <si>
    <t>NUM.number_per_household.AT.Res.HH.Appl.WM</t>
  </si>
  <si>
    <t>NUM.number_per_household.AT.Res.HH.Appl.DR</t>
  </si>
  <si>
    <t>NUM.number_per_household.AT.Res.HH.Appl.DW</t>
  </si>
  <si>
    <t>NUM.number_per_household.AT.Res.HH.Appl.TV</t>
  </si>
  <si>
    <t>NUM.number_per_household.AT.Res.HH.Appl.IT</t>
  </si>
  <si>
    <t>NUM.number_per_household.AT.Res.HH.Appl.LI</t>
  </si>
  <si>
    <t>NUM.number_per_household.AT.Res.HH.Appl.OA</t>
  </si>
  <si>
    <t>Size_per_household.W.AT.Res.HH.Appl.RF</t>
  </si>
  <si>
    <t>Size_per_household.W.AT.Res.HH.Appl.WM</t>
  </si>
  <si>
    <t>Size_per_household.W.AT.Res.HH.Appl.DR</t>
  </si>
  <si>
    <t>Size_per_household.W.AT.Res.HH.Appl.DW</t>
  </si>
  <si>
    <t>Size_per_household.W.AT.Res.HH.Appl.TV</t>
  </si>
  <si>
    <t>Size_per_household.W.AT.Res.HH.Appl.IT</t>
  </si>
  <si>
    <t>Size_per_household.W.AT.Res.HH.Appl.LI</t>
  </si>
  <si>
    <t>Size_per_household.W.AT.Res.HH.Appl.OA</t>
  </si>
  <si>
    <t>FEC_per_household.kWh.AT.Res.HH.Appl.RF</t>
  </si>
  <si>
    <t>FEC_per_household.kWh.AT.Res.HH.Appl.WM</t>
  </si>
  <si>
    <t>FEC_per_household.kWh.AT.Res.HH.Appl.DR</t>
  </si>
  <si>
    <t>FEC_per_household.kWh.AT.Res.HH.Appl.DW</t>
  </si>
  <si>
    <t>FEC_per_household.kWh.AT.Res.HH.Appl.TV</t>
  </si>
  <si>
    <t>FEC_per_household.kWh.AT.Res.HH.Appl.IT</t>
  </si>
  <si>
    <t>FEC_per_household.kWh.AT.Res.HH.Appl.LI</t>
  </si>
  <si>
    <t>FEC_per_household.kWh.AT.Res.HH.Appl.OA</t>
  </si>
  <si>
    <t>Lumens_per_household.lumen.AT.Res.HH.Appl.LI</t>
  </si>
  <si>
    <t>AT - Number of households (detailed structure)</t>
  </si>
  <si>
    <t>NUM.number.AT.Res.HH.Thermal.SH.Solids.SH</t>
  </si>
  <si>
    <t>NUM.number.AT.Res.HH.Thermal.SH.Solids.SC.AC</t>
  </si>
  <si>
    <t>NUM.number.AT.Res.HH.Thermal.SH.Solids.WH.Solids.NoSolar</t>
  </si>
  <si>
    <t>NUM.number.AT.Res.HH.Thermal.SH.Solids.WH.LPG.NoSolar</t>
  </si>
  <si>
    <t>NUM.number.AT.Res.HH.Thermal.SH.Solids.WH.LPG.Solar</t>
  </si>
  <si>
    <t>NUM.number.AT.Res.HH.Thermal.SH.Solids.WH.Elc.NoSolar</t>
  </si>
  <si>
    <t>NUM.number.AT.Res.HH.Thermal.SH.Solids.WH.Elc.Solar</t>
  </si>
  <si>
    <t>NUM.number.AT.Res.HH.Thermal.SH.Solids.CO.Solids</t>
  </si>
  <si>
    <t>NUM.number.AT.Res.HH.Thermal.SH.Solids.CO.LPG</t>
  </si>
  <si>
    <t>NUM.number.AT.Res.HH.Thermal.SH.Solids.CO.Elc</t>
  </si>
  <si>
    <t>NUM.number.AT.Res.HH.Thermal.SH.LPG.SH</t>
  </si>
  <si>
    <t>NUM.number.AT.Res.HH.Thermal.SH.LPG.SC.AC</t>
  </si>
  <si>
    <t>NUM.number.AT.Res.HH.Thermal.SH.LPG.WH.LPG.NoSolar</t>
  </si>
  <si>
    <t>NUM.number.AT.Res.HH.Thermal.SH.LPG.WH.LPG.Solar</t>
  </si>
  <si>
    <t>NUM.number.AT.Res.HH.Thermal.SH.LPG.WH.Elc.NoSolar</t>
  </si>
  <si>
    <t>NUM.number.AT.Res.HH.Thermal.SH.LPG.WH.Elc.Solar</t>
  </si>
  <si>
    <t>NUM.number.AT.Res.HH.Thermal.SH.LPG.CO.LPG</t>
  </si>
  <si>
    <t>NUM.number.AT.Res.HH.Thermal.SH.LPG.CO.Elc</t>
  </si>
  <si>
    <t>NUM.number.AT.Res.HH.Thermal.SH.Oil.SH</t>
  </si>
  <si>
    <t>NUM.number.AT.Res.HH.Thermal.SH.Oil.SC.AC</t>
  </si>
  <si>
    <t>NUM.number.AT.Res.HH.Thermal.SH.Oil.WH.Oil.NoSolar</t>
  </si>
  <si>
    <t>NUM.number.AT.Res.HH.Thermal.SH.Oil.WH.Oil.Solar</t>
  </si>
  <si>
    <t>NUM.number.AT.Res.HH.Thermal.SH.Oil.WH.Elc.NoSolar</t>
  </si>
  <si>
    <t>NUM.number.AT.Res.HH.Thermal.SH.Oil.WH.Elc.Solar</t>
  </si>
  <si>
    <t>NUM.number.AT.Res.HH.Thermal.SH.Oil.CO.LPG</t>
  </si>
  <si>
    <t>NUM.number.AT.Res.HH.Thermal.SH.Oil.CO.Elc</t>
  </si>
  <si>
    <t>NUM.number.AT.Res.HH.Thermal.SH.Gas.SH</t>
  </si>
  <si>
    <t>NUM.number.AT.Res.HH.Thermal.SH.Gas.SC.AC</t>
  </si>
  <si>
    <t>NUM.number.AT.Res.HH.Thermal.SH.Gas.WH.Gas.NoSolar</t>
  </si>
  <si>
    <t>NUM.number.AT.Res.HH.Thermal.SH.Gas.WH.Gas.Solar</t>
  </si>
  <si>
    <t>NUM.number.AT.Res.HH.Thermal.SH.Gas.WH.Elc.NoSolar</t>
  </si>
  <si>
    <t>NUM.number.AT.Res.HH.Thermal.SH.Gas.WH.Elc.Solar</t>
  </si>
  <si>
    <t>NUM.number.AT.Res.HH.Thermal.SH.Gas.CO.Gas</t>
  </si>
  <si>
    <t>NUM.number.AT.Res.HH.Thermal.SH.Gas.CO.Elc</t>
  </si>
  <si>
    <t>NUM.number.AT.Res.HH.Thermal.SH.Biomass.SH</t>
  </si>
  <si>
    <t>NUM.number.AT.Res.HH.Thermal.SH.Biomass.SC.AC</t>
  </si>
  <si>
    <t>NUM.number.AT.Res.HH.Thermal.SH.Biomass.WH.Biomass.NoSolar</t>
  </si>
  <si>
    <t>NUM.number.AT.Res.HH.Thermal.SH.Biomass.WH.Biomass.Solar</t>
  </si>
  <si>
    <t>NUM.number.AT.Res.HH.Thermal.SH.Biomass.WH.LPG.NoSolar</t>
  </si>
  <si>
    <t>NUM.number.AT.Res.HH.Thermal.SH.Biomass.WH.LPG.Solar</t>
  </si>
  <si>
    <t>NUM.number.AT.Res.HH.Thermal.SH.Biomass.WH.Elc.NoSolar</t>
  </si>
  <si>
    <t>NUM.number.AT.Res.HH.Thermal.SH.Biomass.WH.Elc.Solar</t>
  </si>
  <si>
    <t>NUM.number.AT.Res.HH.Thermal.SH.Biomass.CO.Biomass</t>
  </si>
  <si>
    <t>NUM.number.AT.Res.HH.Thermal.SH.Biomass.CO.LPG</t>
  </si>
  <si>
    <t>NUM.number.AT.Res.HH.Thermal.SH.Biomass.CO.Elc</t>
  </si>
  <si>
    <t>NUM.number.AT.Res.HH.Thermal.SH.Geo.SH</t>
  </si>
  <si>
    <t>NUM.number.AT.Res.HH.Thermal.SH.Geo.SC.AC</t>
  </si>
  <si>
    <t>NUM.number.AT.Res.HH.Thermal.SH.Geo.WH.Geo.NoSolar</t>
  </si>
  <si>
    <t>NUM.number.AT.Res.HH.Thermal.SH.Geo.WH.Geo.Solar</t>
  </si>
  <si>
    <t>NUM.number.AT.Res.HH.Thermal.SH.Geo.WH.Elc.NoSolar</t>
  </si>
  <si>
    <t>NUM.number.AT.Res.HH.Thermal.SH.Geo.WH.Elc.Solar</t>
  </si>
  <si>
    <t>NUM.number.AT.Res.HH.Thermal.SH.Geo.CO.LPG</t>
  </si>
  <si>
    <t>NUM.number.AT.Res.HH.Thermal.SH.Geo.CO.Elc</t>
  </si>
  <si>
    <t>NUM.number.AT.Res.HH.Thermal.SH.DistrHeat.SH</t>
  </si>
  <si>
    <t>NUM.number.AT.Res.HH.Thermal.SH.DistrHeat.SC.AC</t>
  </si>
  <si>
    <t>NUM.number.AT.Res.HH.Thermal.SH.DistrHeat.WH.DistrHeat.NoSolar</t>
  </si>
  <si>
    <t>NUM.number.AT.Res.HH.Thermal.SH.DistrHeat.WH.DistrHeat.Solar</t>
  </si>
  <si>
    <t>NUM.number.AT.Res.HH.Thermal.SH.DistrHeat.WH.Elc.NoSolar</t>
  </si>
  <si>
    <t>NUM.number.AT.Res.HH.Thermal.SH.DistrHeat.WH.Elc.Solar</t>
  </si>
  <si>
    <t>NUM.number.AT.Res.HH.Thermal.SH.DistrHeat.CO.LPG</t>
  </si>
  <si>
    <t>NUM.number.AT.Res.HH.Thermal.SH.DistrHeat.CO.Elc</t>
  </si>
  <si>
    <t>NUM.number.AT.Res.HH.Thermal.SH.AdvElc.SH</t>
  </si>
  <si>
    <t>NUM.number.AT.Res.HH.Thermal.SH.AdvElc.SC.AC</t>
  </si>
  <si>
    <t>NUM.number.AT.Res.HH.Thermal.SH.AdvElc.WH.LPG.NoSolar</t>
  </si>
  <si>
    <t>NUM.number.AT.Res.HH.Thermal.SH.AdvElc.WH.LPG.Solar</t>
  </si>
  <si>
    <t>NUM.number.AT.Res.HH.Thermal.SH.AdvElc.WH.Elc.NoSolar</t>
  </si>
  <si>
    <t>NUM.number.AT.Res.HH.Thermal.SH.AdvElc.WH.Elc.Solar</t>
  </si>
  <si>
    <t>NUM.number.AT.Res.HH.Thermal.SH.AdvElc.CO.LPG</t>
  </si>
  <si>
    <t>NUM.number.AT.Res.HH.Thermal.SH.AdvElc.CO.Elc</t>
  </si>
  <si>
    <t>NUM.number.AT.Res.HH.Thermal.SH.ConvElc.SH</t>
  </si>
  <si>
    <t>NUM.number.AT.Res.HH.Thermal.SH.ConvElc.SC.AC</t>
  </si>
  <si>
    <t>NUM.number.AT.Res.HH.Thermal.SH.ConvElc.WH.LPG.NoSolar</t>
  </si>
  <si>
    <t>NUM.number.AT.Res.HH.Thermal.SH.ConvElc.WH.LPG.Solar</t>
  </si>
  <si>
    <t>NUM.number.AT.Res.HH.Thermal.SH.ConvElc.WH.Elc.NoSolar</t>
  </si>
  <si>
    <t>NUM.number.AT.Res.HH.Thermal.SH.ConvElc.WH.Elc.Solar</t>
  </si>
  <si>
    <t>NUM.number.AT.Res.HH.Thermal.SH.ConvElc.CO.LPG</t>
  </si>
  <si>
    <t>NUM.number.AT.Res.HH.Thermal.SH.ConvElc.CO.Elc</t>
  </si>
  <si>
    <t>AT - Retired equipment (detailed structure)</t>
  </si>
  <si>
    <t>NUM.number.AT.Res.HH.ThermalOut.SH.Solids</t>
  </si>
  <si>
    <t>NUM.number.AT.Res.HH.ThermalOut.SH.Solids.SH</t>
  </si>
  <si>
    <t>NUM.number.AT.Res.HH.ThermalOut.SH.Solids.SC.AC</t>
  </si>
  <si>
    <t>NUM.number.AT.Res.HH.ThermalOut.SH.Solids.WH.Solids.NoSolar</t>
  </si>
  <si>
    <t>NUM.number.AT.Res.HH.ThermalOut.SH.Solids.WH.LPG.NoSolar</t>
  </si>
  <si>
    <t>NUM.number.AT.Res.HH.ThermalOut.SH.Solids.WH.LPG.Solar</t>
  </si>
  <si>
    <t>NUM.number.AT.Res.HH.ThermalOut.SH.Solids.WH.Elc.NoSolar</t>
  </si>
  <si>
    <t>NUM.number.AT.Res.HH.ThermalOut.SH.Solids.WH.Elc.Solar</t>
  </si>
  <si>
    <t>NUM.number.AT.Res.HH.ThermalOut.SH.Solids.CO.Solids</t>
  </si>
  <si>
    <t>NUM.number.AT.Res.HH.ThermalOut.SH.Solids.CO.LPG</t>
  </si>
  <si>
    <t>NUM.number.AT.Res.HH.ThermalOut.SH.Solids.CO.Elc</t>
  </si>
  <si>
    <t>NUM.number.AT.Res.HH.ThermalOut.SH.LPG</t>
  </si>
  <si>
    <t>NUM.number.AT.Res.HH.ThermalOut.SH.LPG.SH</t>
  </si>
  <si>
    <t>NUM.number.AT.Res.HH.ThermalOut.SH.LPG.SC.AC</t>
  </si>
  <si>
    <t>NUM.number.AT.Res.HH.ThermalOut.SH.LPG.WH.LPG.NoSolar</t>
  </si>
  <si>
    <t>NUM.number.AT.Res.HH.ThermalOut.SH.LPG.WH.LPG.Solar</t>
  </si>
  <si>
    <t>NUM.number.AT.Res.HH.ThermalOut.SH.LPG.WH.Elc.NoSolar</t>
  </si>
  <si>
    <t>NUM.number.AT.Res.HH.ThermalOut.SH.LPG.WH.Elc.Solar</t>
  </si>
  <si>
    <t>NUM.number.AT.Res.HH.ThermalOut.SH.LPG.CO.LPG</t>
  </si>
  <si>
    <t>NUM.number.AT.Res.HH.ThermalOut.SH.LPG.CO.Elc</t>
  </si>
  <si>
    <t>NUM.number.AT.Res.HH.ThermalOut.SH.Oil</t>
  </si>
  <si>
    <t>NUM.number.AT.Res.HH.ThermalOut.SH.Oil.SH</t>
  </si>
  <si>
    <t>NUM.number.AT.Res.HH.ThermalOut.SH.Oil.SC.AC</t>
  </si>
  <si>
    <t>NUM.number.AT.Res.HH.ThermalOut.SH.Oil.WH.Oil.NoSolar</t>
  </si>
  <si>
    <t>NUM.number.AT.Res.HH.ThermalOut.SH.Oil.WH.Oil.Solar</t>
  </si>
  <si>
    <t>NUM.number.AT.Res.HH.ThermalOut.SH.Oil.WH.Elc.NoSolar</t>
  </si>
  <si>
    <t>NUM.number.AT.Res.HH.ThermalOut.SH.Oil.WH.Elc.Solar</t>
  </si>
  <si>
    <t>NUM.number.AT.Res.HH.ThermalOut.SH.Oil.CO.LPG</t>
  </si>
  <si>
    <t>NUM.number.AT.Res.HH.ThermalOut.SH.Oil.CO.Elc</t>
  </si>
  <si>
    <t>NUM.number.AT.Res.HH.ThermalOut.SH.Gas</t>
  </si>
  <si>
    <t>NUM.number.AT.Res.HH.ThermalOut.SH.Gas.SH</t>
  </si>
  <si>
    <t>NUM.number.AT.Res.HH.ThermalOut.SH.Gas.SC.AC</t>
  </si>
  <si>
    <t>NUM.number.AT.Res.HH.ThermalOut.SH.Gas.WH.Gas.NoSolar</t>
  </si>
  <si>
    <t>NUM.number.AT.Res.HH.ThermalOut.SH.Gas.WH.Gas.Solar</t>
  </si>
  <si>
    <t>NUM.number.AT.Res.HH.ThermalOut.SH.Gas.WH.Elc.NoSolar</t>
  </si>
  <si>
    <t>NUM.number.AT.Res.HH.ThermalOut.SH.Gas.WH.Elc.Solar</t>
  </si>
  <si>
    <t>NUM.number.AT.Res.HH.ThermalOut.SH.Gas.CO.Gas</t>
  </si>
  <si>
    <t>NUM.number.AT.Res.HH.ThermalOut.SH.Gas.CO.Elc</t>
  </si>
  <si>
    <t>NUM.number.AT.Res.HH.ThermalOut.SH.Biomass</t>
  </si>
  <si>
    <t>NUM.number.AT.Res.HH.ThermalOut.SH.Biomass.SH</t>
  </si>
  <si>
    <t>NUM.number.AT.Res.HH.ThermalOut.SH.Biomass.SC.AC</t>
  </si>
  <si>
    <t>NUM.number.AT.Res.HH.ThermalOut.SH.Biomass.WH.Biomass.NoSolar</t>
  </si>
  <si>
    <t>NUM.number.AT.Res.HH.ThermalOut.SH.Biomass.WH.Biomass.Solar</t>
  </si>
  <si>
    <t>NUM.number.AT.Res.HH.ThermalOut.SH.Biomass.WH.LPG.NoSolar</t>
  </si>
  <si>
    <t>NUM.number.AT.Res.HH.ThermalOut.SH.Biomass.WH.LPG.Solar</t>
  </si>
  <si>
    <t>NUM.number.AT.Res.HH.ThermalOut.SH.Biomass.WH.Elc.NoSolar</t>
  </si>
  <si>
    <t>NUM.number.AT.Res.HH.ThermalOut.SH.Biomass.WH.Elc.Solar</t>
  </si>
  <si>
    <t>NUM.number.AT.Res.HH.ThermalOut.SH.Biomass.CO.Biomass</t>
  </si>
  <si>
    <t>NUM.number.AT.Res.HH.ThermalOut.SH.Biomass.CO.LPG</t>
  </si>
  <si>
    <t>NUM.number.AT.Res.HH.ThermalOut.SH.Biomass.CO.Elc</t>
  </si>
  <si>
    <t>NUM.number.AT.Res.HH.ThermalOut.SH.Geo</t>
  </si>
  <si>
    <t>NUM.number.AT.Res.HH.ThermalOut.SH.Geo.SH</t>
  </si>
  <si>
    <t>NUM.number.AT.Res.HH.ThermalOut.SH.Geo.SC.AC</t>
  </si>
  <si>
    <t>NUM.number.AT.Res.HH.ThermalOut.SH.Geo.WH.Geo.NoSolar</t>
  </si>
  <si>
    <t>NUM.number.AT.Res.HH.ThermalOut.SH.Geo.WH.Geo.Solar</t>
  </si>
  <si>
    <t>NUM.number.AT.Res.HH.ThermalOut.SH.Geo.WH.Elc.NoSolar</t>
  </si>
  <si>
    <t>NUM.number.AT.Res.HH.ThermalOut.SH.Geo.WH.Elc.Solar</t>
  </si>
  <si>
    <t>NUM.number.AT.Res.HH.ThermalOut.SH.Geo.CO.LPG</t>
  </si>
  <si>
    <t>NUM.number.AT.Res.HH.ThermalOut.SH.Geo.CO.Elc</t>
  </si>
  <si>
    <t>NUM.number.AT.Res.HH.ThermalOut.SH.DistrHeat</t>
  </si>
  <si>
    <t>NUM.number.AT.Res.HH.ThermalOut.SH.DistrHeat.SH</t>
  </si>
  <si>
    <t>NUM.number.AT.Res.HH.ThermalOut.SH.DistrHeat.SC.AC</t>
  </si>
  <si>
    <t>NUM.number.AT.Res.HH.ThermalOut.SH.DistrHeat.WH.DistrHeat.NoSolar</t>
  </si>
  <si>
    <t>NUM.number.AT.Res.HH.ThermalOut.SH.DistrHeat.WH.DistrHeat.Solar</t>
  </si>
  <si>
    <t>NUM.number.AT.Res.HH.ThermalOut.SH.DistrHeat.WH.Elc.NoSolar</t>
  </si>
  <si>
    <t>NUM.number.AT.Res.HH.ThermalOut.SH.DistrHeat.WH.Elc.Solar</t>
  </si>
  <si>
    <t>NUM.number.AT.Res.HH.ThermalOut.SH.DistrHeat.CO.LPG</t>
  </si>
  <si>
    <t>NUM.number.AT.Res.HH.ThermalOut.SH.DistrHeat.CO.Elc</t>
  </si>
  <si>
    <t>NUM.number.AT.Res.HH.ThermalOut.SH.AdvElc</t>
  </si>
  <si>
    <t>NUM.number.AT.Res.HH.ThermalOut.SH.AdvElc.SH</t>
  </si>
  <si>
    <t>NUM.number.AT.Res.HH.ThermalOut.SH.AdvElc.SC.AC</t>
  </si>
  <si>
    <t>NUM.number.AT.Res.HH.ThermalOut.SH.AdvElc.WH.LPG.NoSolar</t>
  </si>
  <si>
    <t>NUM.number.AT.Res.HH.ThermalOut.SH.AdvElc.WH.LPG.Solar</t>
  </si>
  <si>
    <t>NUM.number.AT.Res.HH.ThermalOut.SH.AdvElc.WH.Elc.NoSolar</t>
  </si>
  <si>
    <t>NUM.number.AT.Res.HH.ThermalOut.SH.AdvElc.WH.Elc.Solar</t>
  </si>
  <si>
    <t>NUM.number.AT.Res.HH.ThermalOut.SH.AdvElc.CO.LPG</t>
  </si>
  <si>
    <t>NUM.number.AT.Res.HH.ThermalOut.SH.AdvElc.CO.Elc</t>
  </si>
  <si>
    <t>NUM.number.AT.Res.HH.ThermalOut.SH.ConvElc</t>
  </si>
  <si>
    <t>NUM.number.AT.Res.HH.ThermalOut.SH.ConvElc.SH</t>
  </si>
  <si>
    <t>NUM.number.AT.Res.HH.ThermalOut.SH.ConvElc.SC.AC</t>
  </si>
  <si>
    <t>NUM.number.AT.Res.HH.ThermalOut.SH.ConvElc.WH.LPG.NoSolar</t>
  </si>
  <si>
    <t>NUM.number.AT.Res.HH.ThermalOut.SH.ConvElc.WH.LPG.Solar</t>
  </si>
  <si>
    <t>NUM.number.AT.Res.HH.ThermalOut.SH.ConvElc.WH.Elc.NoSolar</t>
  </si>
  <si>
    <t>NUM.number.AT.Res.HH.ThermalOut.SH.ConvElc.WH.Elc.Solar</t>
  </si>
  <si>
    <t>NUM.number.AT.Res.HH.ThermalOut.SH.ConvElc.CO.LPG</t>
  </si>
  <si>
    <t>NUM.number.AT.Res.HH.ThermalOut.SH.ConvElc.CO.Elc</t>
  </si>
  <si>
    <t>AT - New equipment installations (detailed structure)</t>
  </si>
  <si>
    <t>NUM.number.AT.Res.HH.ThermalNew.SH.Solids</t>
  </si>
  <si>
    <t>NUM.number.AT.Res.HH.ThermalNew.SH.Solids.SH</t>
  </si>
  <si>
    <t>NUM.number.AT.Res.HH.ThermalNew.SH.Solids.SC.AC</t>
  </si>
  <si>
    <t>NUM.number.AT.Res.HH.ThermalNew.SH.Solids.WH.Solids.NoSolar</t>
  </si>
  <si>
    <t>NUM.number.AT.Res.HH.ThermalNew.SH.Solids.WH.LPG.NoSolar</t>
  </si>
  <si>
    <t>NUM.number.AT.Res.HH.ThermalNew.SH.Solids.WH.LPG.Solar</t>
  </si>
  <si>
    <t>NUM.number.AT.Res.HH.ThermalNew.SH.Solids.WH.Elc.NoSolar</t>
  </si>
  <si>
    <t>NUM.number.AT.Res.HH.ThermalNew.SH.Solids.WH.Elc.Solar</t>
  </si>
  <si>
    <t>NUM.number.AT.Res.HH.ThermalNew.SH.Solids.CO.Solids</t>
  </si>
  <si>
    <t>NUM.number.AT.Res.HH.ThermalNew.SH.Solids.CO.LPG</t>
  </si>
  <si>
    <t>NUM.number.AT.Res.HH.ThermalNew.SH.Solids.CO.Elc</t>
  </si>
  <si>
    <t>NUM.number.AT.Res.HH.ThermalNew.SH.LPG</t>
  </si>
  <si>
    <t>NUM.number.AT.Res.HH.ThermalNew.SH.LPG.SH</t>
  </si>
  <si>
    <t>NUM.number.AT.Res.HH.ThermalNew.SH.LPG.SC.AC</t>
  </si>
  <si>
    <t>NUM.number.AT.Res.HH.ThermalNew.SH.LPG.WH.LPG.NoSolar</t>
  </si>
  <si>
    <t>NUM.number.AT.Res.HH.ThermalNew.SH.LPG.WH.LPG.Solar</t>
  </si>
  <si>
    <t>NUM.number.AT.Res.HH.ThermalNew.SH.LPG.WH.Elc.NoSolar</t>
  </si>
  <si>
    <t>NUM.number.AT.Res.HH.ThermalNew.SH.LPG.WH.Elc.Solar</t>
  </si>
  <si>
    <t>NUM.number.AT.Res.HH.ThermalNew.SH.LPG.CO.LPG</t>
  </si>
  <si>
    <t>NUM.number.AT.Res.HH.ThermalNew.SH.LPG.CO.Elc</t>
  </si>
  <si>
    <t>NUM.number.AT.Res.HH.ThermalNew.SH.Oil</t>
  </si>
  <si>
    <t>NUM.number.AT.Res.HH.ThermalNew.SH.Oil.SH</t>
  </si>
  <si>
    <t>NUM.number.AT.Res.HH.ThermalNew.SH.Oil.SC.AC</t>
  </si>
  <si>
    <t>NUM.number.AT.Res.HH.ThermalNew.SH.Oil.WH.Oil.NoSolar</t>
  </si>
  <si>
    <t>NUM.number.AT.Res.HH.ThermalNew.SH.Oil.WH.Oil.Solar</t>
  </si>
  <si>
    <t>NUM.number.AT.Res.HH.ThermalNew.SH.Oil.WH.Elc.NoSolar</t>
  </si>
  <si>
    <t>NUM.number.AT.Res.HH.ThermalNew.SH.Oil.WH.Elc.Solar</t>
  </si>
  <si>
    <t>NUM.number.AT.Res.HH.ThermalNew.SH.Oil.CO.LPG</t>
  </si>
  <si>
    <t>NUM.number.AT.Res.HH.ThermalNew.SH.Oil.CO.Elc</t>
  </si>
  <si>
    <t>NUM.number.AT.Res.HH.ThermalNew.SH.Gas</t>
  </si>
  <si>
    <t>NUM.number.AT.Res.HH.ThermalNew.SH.Gas.SH</t>
  </si>
  <si>
    <t>NUM.number.AT.Res.HH.ThermalNew.SH.Gas.SC.AC</t>
  </si>
  <si>
    <t>NUM.number.AT.Res.HH.ThermalNew.SH.Gas.WH.Gas.NoSolar</t>
  </si>
  <si>
    <t>NUM.number.AT.Res.HH.ThermalNew.SH.Gas.WH.Gas.Solar</t>
  </si>
  <si>
    <t>NUM.number.AT.Res.HH.ThermalNew.SH.Gas.WH.Elc.NoSolar</t>
  </si>
  <si>
    <t>NUM.number.AT.Res.HH.ThermalNew.SH.Gas.WH.Elc.Solar</t>
  </si>
  <si>
    <t>NUM.number.AT.Res.HH.ThermalNew.SH.Gas.CO.Gas</t>
  </si>
  <si>
    <t>NUM.number.AT.Res.HH.ThermalNew.SH.Gas.CO.Elc</t>
  </si>
  <si>
    <t>NUM.number.AT.Res.HH.ThermalNew.SH.Biomass</t>
  </si>
  <si>
    <t>NUM.number.AT.Res.HH.ThermalNew.SH.Biomass.SH</t>
  </si>
  <si>
    <t>NUM.number.AT.Res.HH.ThermalNew.SH.Biomass.SC.AC</t>
  </si>
  <si>
    <t>NUM.number.AT.Res.HH.ThermalNew.SH.Biomass.WH.Biomass.NoSolar</t>
  </si>
  <si>
    <t>NUM.number.AT.Res.HH.ThermalNew.SH.Biomass.WH.Biomass.Solar</t>
  </si>
  <si>
    <t>NUM.number.AT.Res.HH.ThermalNew.SH.Biomass.WH.LPG.NoSolar</t>
  </si>
  <si>
    <t>NUM.number.AT.Res.HH.ThermalNew.SH.Biomass.WH.LPG.Solar</t>
  </si>
  <si>
    <t>NUM.number.AT.Res.HH.ThermalNew.SH.Biomass.WH.Elc.NoSolar</t>
  </si>
  <si>
    <t>NUM.number.AT.Res.HH.ThermalNew.SH.Biomass.WH.Elc.Solar</t>
  </si>
  <si>
    <t>NUM.number.AT.Res.HH.ThermalNew.SH.Biomass.CO.Biomass</t>
  </si>
  <si>
    <t>NUM.number.AT.Res.HH.ThermalNew.SH.Biomass.CO.LPG</t>
  </si>
  <si>
    <t>NUM.number.AT.Res.HH.ThermalNew.SH.Biomass.CO.Elc</t>
  </si>
  <si>
    <t>NUM.number.AT.Res.HH.ThermalNew.SH.Geo</t>
  </si>
  <si>
    <t>NUM.number.AT.Res.HH.ThermalNew.SH.Geo.SH</t>
  </si>
  <si>
    <t>NUM.number.AT.Res.HH.ThermalNew.SH.Geo.SC.AC</t>
  </si>
  <si>
    <t>NUM.number.AT.Res.HH.ThermalNew.SH.Geo.WH.Geo.NoSolar</t>
  </si>
  <si>
    <t>NUM.number.AT.Res.HH.ThermalNew.SH.Geo.WH.Geo.Solar</t>
  </si>
  <si>
    <t>NUM.number.AT.Res.HH.ThermalNew.SH.Geo.WH.Elc.NoSolar</t>
  </si>
  <si>
    <t>NUM.number.AT.Res.HH.ThermalNew.SH.Geo.WH.Elc.Solar</t>
  </si>
  <si>
    <t>NUM.number.AT.Res.HH.ThermalNew.SH.Geo.CO.LPG</t>
  </si>
  <si>
    <t>NUM.number.AT.Res.HH.ThermalNew.SH.Geo.CO.Elc</t>
  </si>
  <si>
    <t>NUM.number.AT.Res.HH.ThermalNew.SH.DistrHeat</t>
  </si>
  <si>
    <t>NUM.number.AT.Res.HH.ThermalNew.SH.DistrHeat.SH</t>
  </si>
  <si>
    <t>NUM.number.AT.Res.HH.ThermalNew.SH.DistrHeat.SC.AC</t>
  </si>
  <si>
    <t>NUM.number.AT.Res.HH.ThermalNew.SH.DistrHeat.WH.DistrHeat.NoSolar</t>
  </si>
  <si>
    <t>NUM.number.AT.Res.HH.ThermalNew.SH.DistrHeat.WH.DistrHeat.Solar</t>
  </si>
  <si>
    <t>NUM.number.AT.Res.HH.ThermalNew.SH.DistrHeat.WH.Elc.NoSolar</t>
  </si>
  <si>
    <t>NUM.number.AT.Res.HH.ThermalNew.SH.DistrHeat.WH.Elc.Solar</t>
  </si>
  <si>
    <t>NUM.number.AT.Res.HH.ThermalNew.SH.DistrHeat.CO.LPG</t>
  </si>
  <si>
    <t>NUM.number.AT.Res.HH.ThermalNew.SH.DistrHeat.CO.Elc</t>
  </si>
  <si>
    <t>NUM.number.AT.Res.HH.ThermalNew.SH.AdvElc</t>
  </si>
  <si>
    <t>NUM.number.AT.Res.HH.ThermalNew.SH.AdvElc.SH</t>
  </si>
  <si>
    <t>NUM.number.AT.Res.HH.ThermalNew.SH.AdvElc.SC.AC</t>
  </si>
  <si>
    <t>NUM.number.AT.Res.HH.ThermalNew.SH.AdvElc.WH.LPG.NoSolar</t>
  </si>
  <si>
    <t>NUM.number.AT.Res.HH.ThermalNew.SH.AdvElc.WH.LPG.Solar</t>
  </si>
  <si>
    <t>NUM.number.AT.Res.HH.ThermalNew.SH.AdvElc.WH.Elc.NoSolar</t>
  </si>
  <si>
    <t>NUM.number.AT.Res.HH.ThermalNew.SH.AdvElc.WH.Elc.Solar</t>
  </si>
  <si>
    <t>NUM.number.AT.Res.HH.ThermalNew.SH.AdvElc.CO.LPG</t>
  </si>
  <si>
    <t>NUM.number.AT.Res.HH.ThermalNew.SH.AdvElc.CO.Elc</t>
  </si>
  <si>
    <t>NUM.number.AT.Res.HH.ThermalNew.SH.ConvElc</t>
  </si>
  <si>
    <t>NUM.number.AT.Res.HH.ThermalNew.SH.ConvElc.SH</t>
  </si>
  <si>
    <t>NUM.number.AT.Res.HH.ThermalNew.SH.ConvElc.SC.AC</t>
  </si>
  <si>
    <t>NUM.number.AT.Res.HH.ThermalNew.SH.ConvElc.WH.LPG.NoSolar</t>
  </si>
  <si>
    <t>NUM.number.AT.Res.HH.ThermalNew.SH.ConvElc.WH.LPG.Solar</t>
  </si>
  <si>
    <t>NUM.number.AT.Res.HH.ThermalNew.SH.ConvElc.WH.Elc.NoSolar</t>
  </si>
  <si>
    <t>NUM.number.AT.Res.HH.ThermalNew.SH.ConvElc.WH.Elc.Solar</t>
  </si>
  <si>
    <t>NUM.number.AT.Res.HH.ThermalNew.SH.ConvElc.CO.LPG</t>
  </si>
  <si>
    <t>NUM.number.AT.Res.HH.ThermalNew.SH.ConvElc.CO.Elc</t>
  </si>
  <si>
    <t>AT - New equipment installations in new and renovated households (detailed structure)</t>
  </si>
  <si>
    <t>NUM.number.AT.Res.HHnew.ThermalNew.SH.Solids</t>
  </si>
  <si>
    <t>NUM.number.AT.Res.HHnew.ThermalNew.SH.Solids.SH</t>
  </si>
  <si>
    <t>NUM.number.AT.Res.HHnew.ThermalNew.SH.Solids.SC.AC</t>
  </si>
  <si>
    <t>NUM.number.AT.Res.HHnew.ThermalNew.SH.Solids.WH.Solids.NoSolar</t>
  </si>
  <si>
    <t>NUM.number.AT.Res.HHnew.ThermalNew.SH.Solids.WH.LPG.NoSolar</t>
  </si>
  <si>
    <t>NUM.number.AT.Res.HHnew.ThermalNew.SH.Solids.WH.LPG.Solar</t>
  </si>
  <si>
    <t>NUM.number.AT.Res.HHnew.ThermalNew.SH.Solids.WH.Elc.NoSolar</t>
  </si>
  <si>
    <t>NUM.number.AT.Res.HHnew.ThermalNew.SH.Solids.WH.Elc.Solar</t>
  </si>
  <si>
    <t>NUM.number.AT.Res.HHnew.ThermalNew.SH.Solids.CO.Solids</t>
  </si>
  <si>
    <t>NUM.number.AT.Res.HHnew.ThermalNew.SH.Solids.CO.LPG</t>
  </si>
  <si>
    <t>NUM.number.AT.Res.HHnew.ThermalNew.SH.Solids.CO.Elc</t>
  </si>
  <si>
    <t>NUM.number.AT.Res.HHnew.ThermalNew.SH.LPG</t>
  </si>
  <si>
    <t>NUM.number.AT.Res.HHnew.ThermalNew.SH.LPG.SH</t>
  </si>
  <si>
    <t>NUM.number.AT.Res.HHnew.ThermalNew.SH.LPG.SC.AC</t>
  </si>
  <si>
    <t>NUM.number.AT.Res.HHnew.ThermalNew.SH.LPG.WH.LPG.NoSolar</t>
  </si>
  <si>
    <t>NUM.number.AT.Res.HHnew.ThermalNew.SH.LPG.WH.LPG.Solar</t>
  </si>
  <si>
    <t>NUM.number.AT.Res.HHnew.ThermalNew.SH.LPG.WH.Elc.NoSolar</t>
  </si>
  <si>
    <t>NUM.number.AT.Res.HHnew.ThermalNew.SH.LPG.WH.Elc.Solar</t>
  </si>
  <si>
    <t>NUM.number.AT.Res.HHnew.ThermalNew.SH.LPG.CO.LPG</t>
  </si>
  <si>
    <t>NUM.number.AT.Res.HHnew.ThermalNew.SH.LPG.CO.Elc</t>
  </si>
  <si>
    <t>NUM.number.AT.Res.HHnew.ThermalNew.SH.Oil</t>
  </si>
  <si>
    <t>NUM.number.AT.Res.HHnew.ThermalNew.SH.Oil.SH</t>
  </si>
  <si>
    <t>NUM.number.AT.Res.HHnew.ThermalNew.SH.Oil.SC.AC</t>
  </si>
  <si>
    <t>NUM.number.AT.Res.HHnew.ThermalNew.SH.Oil.WH.Oil.NoSolar</t>
  </si>
  <si>
    <t>NUM.number.AT.Res.HHnew.ThermalNew.SH.Oil.WH.Oil.Solar</t>
  </si>
  <si>
    <t>NUM.number.AT.Res.HHnew.ThermalNew.SH.Oil.WH.Elc.NoSolar</t>
  </si>
  <si>
    <t>NUM.number.AT.Res.HHnew.ThermalNew.SH.Oil.WH.Elc.Solar</t>
  </si>
  <si>
    <t>NUM.number.AT.Res.HHnew.ThermalNew.SH.Oil.CO.LPG</t>
  </si>
  <si>
    <t>NUM.number.AT.Res.HHnew.ThermalNew.SH.Oil.CO.Elc</t>
  </si>
  <si>
    <t>NUM.number.AT.Res.HHnew.ThermalNew.SH.Gas</t>
  </si>
  <si>
    <t>NUM.number.AT.Res.HHnew.ThermalNew.SH.Gas.SH</t>
  </si>
  <si>
    <t>NUM.number.AT.Res.HHnew.ThermalNew.SH.Gas.SC.AC</t>
  </si>
  <si>
    <t>NUM.number.AT.Res.HHnew.ThermalNew.SH.Gas.WH.Gas.NoSolar</t>
  </si>
  <si>
    <t>NUM.number.AT.Res.HHnew.ThermalNew.SH.Gas.WH.Gas.Solar</t>
  </si>
  <si>
    <t>NUM.number.AT.Res.HHnew.ThermalNew.SH.Gas.WH.Elc.NoSolar</t>
  </si>
  <si>
    <t>NUM.number.AT.Res.HHnew.ThermalNew.SH.Gas.WH.Elc.Solar</t>
  </si>
  <si>
    <t>NUM.number.AT.Res.HHnew.ThermalNew.SH.Gas.CO.Gas</t>
  </si>
  <si>
    <t>NUM.number.AT.Res.HHnew.ThermalNew.SH.Gas.CO.Elc</t>
  </si>
  <si>
    <t>NUM.number.AT.Res.HHnew.ThermalNew.SH.Biomass</t>
  </si>
  <si>
    <t>NUM.number.AT.Res.HHnew.ThermalNew.SH.Biomass.SH</t>
  </si>
  <si>
    <t>NUM.number.AT.Res.HHnew.ThermalNew.SH.Biomass.SC.AC</t>
  </si>
  <si>
    <t>NUM.number.AT.Res.HHnew.ThermalNew.SH.Biomass.WH.Biomass.NoSolar</t>
  </si>
  <si>
    <t>NUM.number.AT.Res.HHnew.ThermalNew.SH.Biomass.WH.Biomass.Solar</t>
  </si>
  <si>
    <t>NUM.number.AT.Res.HHnew.ThermalNew.SH.Biomass.WH.LPG.NoSolar</t>
  </si>
  <si>
    <t>NUM.number.AT.Res.HHnew.ThermalNew.SH.Biomass.WH.LPG.Solar</t>
  </si>
  <si>
    <t>NUM.number.AT.Res.HHnew.ThermalNew.SH.Biomass.WH.Elc.NoSolar</t>
  </si>
  <si>
    <t>NUM.number.AT.Res.HHnew.ThermalNew.SH.Biomass.WH.Elc.Solar</t>
  </si>
  <si>
    <t>NUM.number.AT.Res.HHnew.ThermalNew.SH.Biomass.CO.Biomass</t>
  </si>
  <si>
    <t>NUM.number.AT.Res.HHnew.ThermalNew.SH.Biomass.CO.LPG</t>
  </si>
  <si>
    <t>NUM.number.AT.Res.HHnew.ThermalNew.SH.Biomass.CO.Elc</t>
  </si>
  <si>
    <t>NUM.number.AT.Res.HHnew.ThermalNew.SH.Geo</t>
  </si>
  <si>
    <t>NUM.number.AT.Res.HHnew.ThermalNew.SH.Geo.SH</t>
  </si>
  <si>
    <t>NUM.number.AT.Res.HHnew.ThermalNew.SH.Geo.SC.AC</t>
  </si>
  <si>
    <t>NUM.number.AT.Res.HHnew.ThermalNew.SH.Geo.WH.Geo.NoSolar</t>
  </si>
  <si>
    <t>NUM.number.AT.Res.HHnew.ThermalNew.SH.Geo.WH.Geo.Solar</t>
  </si>
  <si>
    <t>NUM.number.AT.Res.HHnew.ThermalNew.SH.Geo.WH.Elc.NoSolar</t>
  </si>
  <si>
    <t>NUM.number.AT.Res.HHnew.ThermalNew.SH.Geo.WH.Elc.Solar</t>
  </si>
  <si>
    <t>NUM.number.AT.Res.HHnew.ThermalNew.SH.Geo.CO.LPG</t>
  </si>
  <si>
    <t>NUM.number.AT.Res.HHnew.ThermalNew.SH.Geo.CO.Elc</t>
  </si>
  <si>
    <t>NUM.number.AT.Res.HHnew.ThermalNew.SH.DistrHeat</t>
  </si>
  <si>
    <t>NUM.number.AT.Res.HHnew.ThermalNew.SH.DistrHeat.SH</t>
  </si>
  <si>
    <t>NUM.number.AT.Res.HHnew.ThermalNew.SH.DistrHeat.SC.AC</t>
  </si>
  <si>
    <t>NUM.number.AT.Res.HHnew.ThermalNew.SH.DistrHeat.WH.DistrHeat.NoSolar</t>
  </si>
  <si>
    <t>NUM.number.AT.Res.HHnew.ThermalNew.SH.DistrHeat.WH.DistrHeat.Solar</t>
  </si>
  <si>
    <t>NUM.number.AT.Res.HHnew.ThermalNew.SH.DistrHeat.WH.Elc.NoSolar</t>
  </si>
  <si>
    <t>NUM.number.AT.Res.HHnew.ThermalNew.SH.DistrHeat.WH.Elc.Solar</t>
  </si>
  <si>
    <t>NUM.number.AT.Res.HHnew.ThermalNew.SH.DistrHeat.CO.LPG</t>
  </si>
  <si>
    <t>NUM.number.AT.Res.HHnew.ThermalNew.SH.DistrHeat.CO.Elc</t>
  </si>
  <si>
    <t>NUM.number.AT.Res.HHnew.ThermalNew.SH.AdvElc</t>
  </si>
  <si>
    <t>NUM.number.AT.Res.HHnew.ThermalNew.SH.AdvElc.SH</t>
  </si>
  <si>
    <t>NUM.number.AT.Res.HHnew.ThermalNew.SH.AdvElc.SC.AC</t>
  </si>
  <si>
    <t>NUM.number.AT.Res.HHnew.ThermalNew.SH.AdvElc.WH.LPG.NoSolar</t>
  </si>
  <si>
    <t>NUM.number.AT.Res.HHnew.ThermalNew.SH.AdvElc.WH.LPG.Solar</t>
  </si>
  <si>
    <t>NUM.number.AT.Res.HHnew.ThermalNew.SH.AdvElc.WH.Elc.NoSolar</t>
  </si>
  <si>
    <t>NUM.number.AT.Res.HHnew.ThermalNew.SH.AdvElc.WH.Elc.Solar</t>
  </si>
  <si>
    <t>NUM.number.AT.Res.HHnew.ThermalNew.SH.AdvElc.CO.LPG</t>
  </si>
  <si>
    <t>NUM.number.AT.Res.HHnew.ThermalNew.SH.AdvElc.CO.Elc</t>
  </si>
  <si>
    <t>NUM.number.AT.Res.HHnew.ThermalNew.SH.ConvElc</t>
  </si>
  <si>
    <t>NUM.number.AT.Res.HHnew.ThermalNew.SH.ConvElc.SH</t>
  </si>
  <si>
    <t>NUM.number.AT.Res.HHnew.ThermalNew.SH.ConvElc.SC.AC</t>
  </si>
  <si>
    <t>NUM.number.AT.Res.HHnew.ThermalNew.SH.ConvElc.WH.LPG.NoSolar</t>
  </si>
  <si>
    <t>NUM.number.AT.Res.HHnew.ThermalNew.SH.ConvElc.WH.LPG.Solar</t>
  </si>
  <si>
    <t>NUM.number.AT.Res.HHnew.ThermalNew.SH.ConvElc.WH.Elc.NoSolar</t>
  </si>
  <si>
    <t>NUM.number.AT.Res.HHnew.ThermalNew.SH.ConvElc.WH.Elc.Solar</t>
  </si>
  <si>
    <t>NUM.number.AT.Res.HHnew.ThermalNew.SH.ConvElc.CO.LPG</t>
  </si>
  <si>
    <t>NUM.number.AT.Res.HHnew.ThermalNew.SH.ConvElc.CO.Elc</t>
  </si>
  <si>
    <t>AT - New equipment installations via replacement (detailed structure)</t>
  </si>
  <si>
    <t>NUM.number.AT.Res.HH.ThermalRepl.SH.Solids</t>
  </si>
  <si>
    <t>NUM.number.AT.Res.HH.ThermalRepl.SH.Solids.SH</t>
  </si>
  <si>
    <t>NUM.number.AT.Res.HH.ThermalRepl.SH.Solids.SC.AC</t>
  </si>
  <si>
    <t>NUM.number.AT.Res.HH.ThermalRepl.SH.Solids.WH.Solids.NoSolar</t>
  </si>
  <si>
    <t>NUM.number.AT.Res.HH.ThermalRepl.SH.Solids.WH.LPG.NoSolar</t>
  </si>
  <si>
    <t>NUM.number.AT.Res.HH.ThermalRepl.SH.Solids.WH.LPG.Solar</t>
  </si>
  <si>
    <t>NUM.number.AT.Res.HH.ThermalRepl.SH.Solids.WH.Elc.NoSolar</t>
  </si>
  <si>
    <t>NUM.number.AT.Res.HH.ThermalRepl.SH.Solids.WH.Elc.Solar</t>
  </si>
  <si>
    <t>NUM.number.AT.Res.HH.ThermalRepl.SH.Solids.CO.Solids</t>
  </si>
  <si>
    <t>NUM.number.AT.Res.HH.ThermalRepl.SH.Solids.CO.LPG</t>
  </si>
  <si>
    <t>NUM.number.AT.Res.HH.ThermalRepl.SH.Solids.CO.Elc</t>
  </si>
  <si>
    <t>NUM.number.AT.Res.HH.ThermalRepl.SH.LPG</t>
  </si>
  <si>
    <t>NUM.number.AT.Res.HH.ThermalRepl.SH.LPG.SH</t>
  </si>
  <si>
    <t>NUM.number.AT.Res.HH.ThermalRepl.SH.LPG.SC.AC</t>
  </si>
  <si>
    <t>NUM.number.AT.Res.HH.ThermalRepl.SH.LPG.WH.LPG.NoSolar</t>
  </si>
  <si>
    <t>NUM.number.AT.Res.HH.ThermalRepl.SH.LPG.WH.LPG.Solar</t>
  </si>
  <si>
    <t>NUM.number.AT.Res.HH.ThermalRepl.SH.LPG.WH.Elc.NoSolar</t>
  </si>
  <si>
    <t>NUM.number.AT.Res.HH.ThermalRepl.SH.LPG.WH.Elc.Solar</t>
  </si>
  <si>
    <t>NUM.number.AT.Res.HH.ThermalRepl.SH.LPG.CO.LPG</t>
  </si>
  <si>
    <t>NUM.number.AT.Res.HH.ThermalRepl.SH.LPG.CO.Elc</t>
  </si>
  <si>
    <t>NUM.number.AT.Res.HH.ThermalRepl.SH.Oil</t>
  </si>
  <si>
    <t>NUM.number.AT.Res.HH.ThermalRepl.SH.Oil.SH</t>
  </si>
  <si>
    <t>NUM.number.AT.Res.HH.ThermalRepl.SH.Oil.SC.AC</t>
  </si>
  <si>
    <t>NUM.number.AT.Res.HH.ThermalRepl.SH.Oil.WH.Oil.NoSolar</t>
  </si>
  <si>
    <t>NUM.number.AT.Res.HH.ThermalRepl.SH.Oil.WH.Oil.Solar</t>
  </si>
  <si>
    <t>NUM.number.AT.Res.HH.ThermalRepl.SH.Oil.WH.Elc.NoSolar</t>
  </si>
  <si>
    <t>NUM.number.AT.Res.HH.ThermalRepl.SH.Oil.WH.Elc.Solar</t>
  </si>
  <si>
    <t>NUM.number.AT.Res.HH.ThermalRepl.SH.Oil.CO.LPG</t>
  </si>
  <si>
    <t>NUM.number.AT.Res.HH.ThermalRepl.SH.Oil.CO.Elc</t>
  </si>
  <si>
    <t>NUM.number.AT.Res.HH.ThermalRepl.SH.Gas</t>
  </si>
  <si>
    <t>NUM.number.AT.Res.HH.ThermalRepl.SH.Gas.SH</t>
  </si>
  <si>
    <t>NUM.number.AT.Res.HH.ThermalRepl.SH.Gas.SC.AC</t>
  </si>
  <si>
    <t>NUM.number.AT.Res.HH.ThermalRepl.SH.Gas.WH.Gas.NoSolar</t>
  </si>
  <si>
    <t>NUM.number.AT.Res.HH.ThermalRepl.SH.Gas.WH.Gas.Solar</t>
  </si>
  <si>
    <t>NUM.number.AT.Res.HH.ThermalRepl.SH.Gas.WH.Elc.NoSolar</t>
  </si>
  <si>
    <t>NUM.number.AT.Res.HH.ThermalRepl.SH.Gas.WH.Elc.Solar</t>
  </si>
  <si>
    <t>NUM.number.AT.Res.HH.ThermalRepl.SH.Gas.CO.Gas</t>
  </si>
  <si>
    <t>NUM.number.AT.Res.HH.ThermalRepl.SH.Gas.CO.Elc</t>
  </si>
  <si>
    <t>NUM.number.AT.Res.HH.ThermalRepl.SH.Biomass</t>
  </si>
  <si>
    <t>NUM.number.AT.Res.HH.ThermalRepl.SH.Biomass.SH</t>
  </si>
  <si>
    <t>NUM.number.AT.Res.HH.ThermalRepl.SH.Biomass.SC.AC</t>
  </si>
  <si>
    <t>NUM.number.AT.Res.HH.ThermalRepl.SH.Biomass.WH.Biomass.NoSolar</t>
  </si>
  <si>
    <t>NUM.number.AT.Res.HH.ThermalRepl.SH.Biomass.WH.Biomass.Solar</t>
  </si>
  <si>
    <t>NUM.number.AT.Res.HH.ThermalRepl.SH.Biomass.WH.LPG.NoSolar</t>
  </si>
  <si>
    <t>NUM.number.AT.Res.HH.ThermalRepl.SH.Biomass.WH.LPG.Solar</t>
  </si>
  <si>
    <t>NUM.number.AT.Res.HH.ThermalRepl.SH.Biomass.WH.Elc.NoSolar</t>
  </si>
  <si>
    <t>NUM.number.AT.Res.HH.ThermalRepl.SH.Biomass.WH.Elc.Solar</t>
  </si>
  <si>
    <t>NUM.number.AT.Res.HH.ThermalRepl.SH.Biomass.CO.Biomass</t>
  </si>
  <si>
    <t>NUM.number.AT.Res.HH.ThermalRepl.SH.Biomass.CO.LPG</t>
  </si>
  <si>
    <t>NUM.number.AT.Res.HH.ThermalRepl.SH.Biomass.CO.Elc</t>
  </si>
  <si>
    <t>NUM.number.AT.Res.HH.ThermalRepl.SH.Geo</t>
  </si>
  <si>
    <t>NUM.number.AT.Res.HH.ThermalRepl.SH.Geo.SH</t>
  </si>
  <si>
    <t>NUM.number.AT.Res.HH.ThermalRepl.SH.Geo.SC.AC</t>
  </si>
  <si>
    <t>NUM.number.AT.Res.HH.ThermalRepl.SH.Geo.WH.Geo.NoSolar</t>
  </si>
  <si>
    <t>NUM.number.AT.Res.HH.ThermalRepl.SH.Geo.WH.Geo.Solar</t>
  </si>
  <si>
    <t>NUM.number.AT.Res.HH.ThermalRepl.SH.Geo.WH.Elc.NoSolar</t>
  </si>
  <si>
    <t>NUM.number.AT.Res.HH.ThermalRepl.SH.Geo.WH.Elc.Solar</t>
  </si>
  <si>
    <t>NUM.number.AT.Res.HH.ThermalRepl.SH.Geo.CO.LPG</t>
  </si>
  <si>
    <t>NUM.number.AT.Res.HH.ThermalRepl.SH.Geo.CO.Elc</t>
  </si>
  <si>
    <t>NUM.number.AT.Res.HH.ThermalRepl.SH.DistrHeat</t>
  </si>
  <si>
    <t>NUM.number.AT.Res.HH.ThermalRepl.SH.DistrHeat.SH</t>
  </si>
  <si>
    <t>NUM.number.AT.Res.HH.ThermalRepl.SH.DistrHeat.SC.AC</t>
  </si>
  <si>
    <t>NUM.number.AT.Res.HH.ThermalRepl.SH.DistrHeat.WH.DistrHeat.NoSolar</t>
  </si>
  <si>
    <t>NUM.number.AT.Res.HH.ThermalRepl.SH.DistrHeat.WH.DistrHeat.Solar</t>
  </si>
  <si>
    <t>NUM.number.AT.Res.HH.ThermalRepl.SH.DistrHeat.WH.Elc.NoSolar</t>
  </si>
  <si>
    <t>NUM.number.AT.Res.HH.ThermalRepl.SH.DistrHeat.WH.Elc.Solar</t>
  </si>
  <si>
    <t>NUM.number.AT.Res.HH.ThermalRepl.SH.DistrHeat.CO.LPG</t>
  </si>
  <si>
    <t>NUM.number.AT.Res.HH.ThermalRepl.SH.DistrHeat.CO.Elc</t>
  </si>
  <si>
    <t>NUM.number.AT.Res.HH.ThermalRepl.SH.AdvElc</t>
  </si>
  <si>
    <t>NUM.number.AT.Res.HH.ThermalRepl.SH.AdvElc.SH</t>
  </si>
  <si>
    <t>NUM.number.AT.Res.HH.ThermalRepl.SH.AdvElc.SC.AC</t>
  </si>
  <si>
    <t>NUM.number.AT.Res.HH.ThermalRepl.SH.AdvElc.WH.LPG.NoSolar</t>
  </si>
  <si>
    <t>NUM.number.AT.Res.HH.ThermalRepl.SH.AdvElc.WH.LPG.Solar</t>
  </si>
  <si>
    <t>NUM.number.AT.Res.HH.ThermalRepl.SH.AdvElc.WH.Elc.NoSolar</t>
  </si>
  <si>
    <t>NUM.number.AT.Res.HH.ThermalRepl.SH.AdvElc.WH.Elc.Solar</t>
  </si>
  <si>
    <t>NUM.number.AT.Res.HH.ThermalRepl.SH.AdvElc.CO.LPG</t>
  </si>
  <si>
    <t>NUM.number.AT.Res.HH.ThermalRepl.SH.AdvElc.CO.Elc</t>
  </si>
  <si>
    <t>NUM.number.AT.Res.HH.ThermalRepl.SH.ConvElc</t>
  </si>
  <si>
    <t>NUM.number.AT.Res.HH.ThermalRepl.SH.ConvElc.SH</t>
  </si>
  <si>
    <t>NUM.number.AT.Res.HH.ThermalRepl.SH.ConvElc.SC.AC</t>
  </si>
  <si>
    <t>NUM.number.AT.Res.HH.ThermalRepl.SH.ConvElc.WH.LPG.NoSolar</t>
  </si>
  <si>
    <t>NUM.number.AT.Res.HH.ThermalRepl.SH.ConvElc.WH.LPG.Solar</t>
  </si>
  <si>
    <t>NUM.number.AT.Res.HH.ThermalRepl.SH.ConvElc.WH.Elc.NoSolar</t>
  </si>
  <si>
    <t>NUM.number.AT.Res.HH.ThermalRepl.SH.ConvElc.WH.Elc.Solar</t>
  </si>
  <si>
    <t>NUM.number.AT.Res.HH.ThermalRepl.SH.ConvElc.CO.LPG</t>
  </si>
  <si>
    <t>NUM.number.AT.Res.HH.ThermalRepl.SH.ConvElc.CO.Elc</t>
  </si>
  <si>
    <t>AT - Equipment installations in 2021 - vintage structure</t>
  </si>
  <si>
    <t>VIN.number.AT.Res.HH.Thermal.SH.Solids</t>
  </si>
  <si>
    <t>VIN.number.AT.Res.HH.Thermal.SH.Solids.SH</t>
  </si>
  <si>
    <t>VIN.number.AT.Res.HH.Thermal.SH.Solids.SC.AC</t>
  </si>
  <si>
    <t>VIN.number.AT.Res.HH.Thermal.SH.Solids.WH.Solids.NoSolar</t>
  </si>
  <si>
    <t>VIN.number.AT.Res.HH.Thermal.SH.Solids.WH.LPG.NoSolar</t>
  </si>
  <si>
    <t>VIN.number.AT.Res.HH.Thermal.SH.Solids.WH.LPG.Solar</t>
  </si>
  <si>
    <t>VIN.number.AT.Res.HH.Thermal.SH.Solids.WH.Elc.NoSolar</t>
  </si>
  <si>
    <t>VIN.number.AT.Res.HH.Thermal.SH.Solids.WH.Elc.Solar</t>
  </si>
  <si>
    <t>VIN.number.AT.Res.HH.Thermal.SH.Solids.CO.Solids</t>
  </si>
  <si>
    <t>VIN.number.AT.Res.HH.Thermal.SH.Solids.CO.LPG</t>
  </si>
  <si>
    <t>VIN.number.AT.Res.HH.Thermal.SH.Solids.CO.Elc</t>
  </si>
  <si>
    <t>VIN.number.AT.Res.HH.Thermal.SH.LPG</t>
  </si>
  <si>
    <t>VIN.number.AT.Res.HH.Thermal.SH.LPG.SH</t>
  </si>
  <si>
    <t>VIN.number.AT.Res.HH.Thermal.SH.LPG.SC.AC</t>
  </si>
  <si>
    <t>VIN.number.AT.Res.HH.Thermal.SH.LPG.WH.LPG.NoSolar</t>
  </si>
  <si>
    <t>VIN.number.AT.Res.HH.Thermal.SH.LPG.WH.LPG.Solar</t>
  </si>
  <si>
    <t>VIN.number.AT.Res.HH.Thermal.SH.LPG.WH.Elc.NoSolar</t>
  </si>
  <si>
    <t>VIN.number.AT.Res.HH.Thermal.SH.LPG.WH.Elc.Solar</t>
  </si>
  <si>
    <t>VIN.number.AT.Res.HH.Thermal.SH.LPG.CO.LPG</t>
  </si>
  <si>
    <t>VIN.number.AT.Res.HH.Thermal.SH.LPG.CO.Elc</t>
  </si>
  <si>
    <t>VIN.number.AT.Res.HH.Thermal.SH.Oil</t>
  </si>
  <si>
    <t>VIN.number.AT.Res.HH.Thermal.SH.Oil.SH</t>
  </si>
  <si>
    <t>VIN.number.AT.Res.HH.Thermal.SH.Oil.SC.AC</t>
  </si>
  <si>
    <t>VIN.number.AT.Res.HH.Thermal.SH.Oil.WH.Oil.NoSolar</t>
  </si>
  <si>
    <t>VIN.number.AT.Res.HH.Thermal.SH.Oil.WH.Oil.Solar</t>
  </si>
  <si>
    <t>VIN.number.AT.Res.HH.Thermal.SH.Oil.WH.Elc.NoSolar</t>
  </si>
  <si>
    <t>VIN.number.AT.Res.HH.Thermal.SH.Oil.WH.Elc.Solar</t>
  </si>
  <si>
    <t>VIN.number.AT.Res.HH.Thermal.SH.Oil.CO.LPG</t>
  </si>
  <si>
    <t>VIN.number.AT.Res.HH.Thermal.SH.Oil.CO.Elc</t>
  </si>
  <si>
    <t>VIN.number.AT.Res.HH.Thermal.SH.Gas</t>
  </si>
  <si>
    <t>VIN.number.AT.Res.HH.Thermal.SH.Gas.SH</t>
  </si>
  <si>
    <t>VIN.number.AT.Res.HH.Thermal.SH.Gas.SC.AC</t>
  </si>
  <si>
    <t>VIN.number.AT.Res.HH.Thermal.SH.Gas.WH.Gas.NoSolar</t>
  </si>
  <si>
    <t>VIN.number.AT.Res.HH.Thermal.SH.Gas.WH.Gas.Solar</t>
  </si>
  <si>
    <t>VIN.number.AT.Res.HH.Thermal.SH.Gas.WH.Elc.NoSolar</t>
  </si>
  <si>
    <t>VIN.number.AT.Res.HH.Thermal.SH.Gas.WH.Elc.Solar</t>
  </si>
  <si>
    <t>VIN.number.AT.Res.HH.Thermal.SH.Gas.CO.Gas</t>
  </si>
  <si>
    <t>VIN.number.AT.Res.HH.Thermal.SH.Gas.CO.Elc</t>
  </si>
  <si>
    <t>VIN.number.AT.Res.HH.Thermal.SH.Biomass</t>
  </si>
  <si>
    <t>VIN.number.AT.Res.HH.Thermal.SH.Biomass.SH</t>
  </si>
  <si>
    <t>VIN.number.AT.Res.HH.Thermal.SH.Biomass.SC.AC</t>
  </si>
  <si>
    <t>VIN.number.AT.Res.HH.Thermal.SH.Biomass.WH.Biomass.NoSolar</t>
  </si>
  <si>
    <t>VIN.number.AT.Res.HH.Thermal.SH.Biomass.WH.Biomass.Solar</t>
  </si>
  <si>
    <t>VIN.number.AT.Res.HH.Thermal.SH.Biomass.WH.LPG.NoSolar</t>
  </si>
  <si>
    <t>VIN.number.AT.Res.HH.Thermal.SH.Biomass.WH.LPG.Solar</t>
  </si>
  <si>
    <t>VIN.number.AT.Res.HH.Thermal.SH.Biomass.WH.Elc.NoSolar</t>
  </si>
  <si>
    <t>VIN.number.AT.Res.HH.Thermal.SH.Biomass.WH.Elc.Solar</t>
  </si>
  <si>
    <t>VIN.number.AT.Res.HH.Thermal.SH.Biomass.CO.Biomass</t>
  </si>
  <si>
    <t>VIN.number.AT.Res.HH.Thermal.SH.Biomass.CO.LPG</t>
  </si>
  <si>
    <t>VIN.number.AT.Res.HH.Thermal.SH.Biomass.CO.Elc</t>
  </si>
  <si>
    <t>VIN.number.AT.Res.HH.Thermal.SH.Geo</t>
  </si>
  <si>
    <t>VIN.number.AT.Res.HH.Thermal.SH.Geo.SH</t>
  </si>
  <si>
    <t>VIN.number.AT.Res.HH.Thermal.SH.Geo.SC.AC</t>
  </si>
  <si>
    <t>VIN.number.AT.Res.HH.Thermal.SH.Geo.WH.Geo.NoSolar</t>
  </si>
  <si>
    <t>VIN.number.AT.Res.HH.Thermal.SH.Geo.WH.Geo.Solar</t>
  </si>
  <si>
    <t>VIN.number.AT.Res.HH.Thermal.SH.Geo.WH.Elc.NoSolar</t>
  </si>
  <si>
    <t>VIN.number.AT.Res.HH.Thermal.SH.Geo.WH.Elc.Solar</t>
  </si>
  <si>
    <t>VIN.number.AT.Res.HH.Thermal.SH.Geo.CO.LPG</t>
  </si>
  <si>
    <t>VIN.number.AT.Res.HH.Thermal.SH.Geo.CO.Elc</t>
  </si>
  <si>
    <t>VIN.number.AT.Res.HH.Thermal.SH.DistrHeat</t>
  </si>
  <si>
    <t>VIN.number.AT.Res.HH.Thermal.SH.DistrHeat.SH</t>
  </si>
  <si>
    <t>VIN.number.AT.Res.HH.Thermal.SH.DistrHeat.SC.AC</t>
  </si>
  <si>
    <t>VIN.number.AT.Res.HH.Thermal.SH.DistrHeat.WH.DistrHeat.NoSolar</t>
  </si>
  <si>
    <t>VIN.number.AT.Res.HH.Thermal.SH.DistrHeat.WH.DistrHeat.Solar</t>
  </si>
  <si>
    <t>VIN.number.AT.Res.HH.Thermal.SH.DistrHeat.WH.Elc.NoSolar</t>
  </si>
  <si>
    <t>VIN.number.AT.Res.HH.Thermal.SH.DistrHeat.WH.Elc.Solar</t>
  </si>
  <si>
    <t>VIN.number.AT.Res.HH.Thermal.SH.DistrHeat.CO.LPG</t>
  </si>
  <si>
    <t>VIN.number.AT.Res.HH.Thermal.SH.DistrHeat.CO.Elc</t>
  </si>
  <si>
    <t>VIN.number.AT.Res.HH.Thermal.SH.AdvElc</t>
  </si>
  <si>
    <t>VIN.number.AT.Res.HH.Thermal.SH.AdvElc.SH</t>
  </si>
  <si>
    <t>VIN.number.AT.Res.HH.Thermal.SH.AdvElc.SC.AC</t>
  </si>
  <si>
    <t>VIN.number.AT.Res.HH.Thermal.SH.AdvElc.WH.LPG.NoSolar</t>
  </si>
  <si>
    <t>VIN.number.AT.Res.HH.Thermal.SH.AdvElc.WH.LPG.Solar</t>
  </si>
  <si>
    <t>VIN.number.AT.Res.HH.Thermal.SH.AdvElc.WH.Elc.NoSolar</t>
  </si>
  <si>
    <t>VIN.number.AT.Res.HH.Thermal.SH.AdvElc.WH.Elc.Solar</t>
  </si>
  <si>
    <t>VIN.number.AT.Res.HH.Thermal.SH.AdvElc.CO.LPG</t>
  </si>
  <si>
    <t>VIN.number.AT.Res.HH.Thermal.SH.AdvElc.CO.Elc</t>
  </si>
  <si>
    <t>VIN.number.AT.Res.HH.Thermal.SH.ConvElc</t>
  </si>
  <si>
    <t>VIN.number.AT.Res.HH.Thermal.SH.ConvElc.SH</t>
  </si>
  <si>
    <t>VIN.number.AT.Res.HH.Thermal.SH.ConvElc.SC.AC</t>
  </si>
  <si>
    <t>VIN.number.AT.Res.HH.Thermal.SH.ConvElc.WH.LPG.NoSolar</t>
  </si>
  <si>
    <t>VIN.number.AT.Res.HH.Thermal.SH.ConvElc.WH.LPG.Solar</t>
  </si>
  <si>
    <t>VIN.number.AT.Res.HH.Thermal.SH.ConvElc.WH.Elc.NoSolar</t>
  </si>
  <si>
    <t>VIN.number.AT.Res.HH.Thermal.SH.ConvElc.WH.Elc.Solar</t>
  </si>
  <si>
    <t>VIN.number.AT.Res.HH.Thermal.SH.ConvElc.CO.LPG</t>
  </si>
  <si>
    <t>VIN.number.AT.Res.HH.Thermal.SH.ConvElc.CO.Elc</t>
  </si>
  <si>
    <t>AT - Final energy consumption (detailed structure)</t>
  </si>
  <si>
    <t>FEC.ktoe.AT.Res.HH.Thermal.SH.Solids</t>
  </si>
  <si>
    <t>FEC.ktoe.AT.Res.HH.Thermal.SH.Solids.SH</t>
  </si>
  <si>
    <t>FEC.ktoe.AT.Res.HH.Thermal.SH.Solids.SH.Solids</t>
  </si>
  <si>
    <t>FEC.ktoe.AT.Res.HH.Thermal.SH.Solids.SH.Elec</t>
  </si>
  <si>
    <t>FEC.ktoe.AT.Res.HH.Thermal.SH.Solids.SC</t>
  </si>
  <si>
    <t>FEC.ktoe.AT.Res.HH.Thermal.SH.Solids.SC.AC.Elec</t>
  </si>
  <si>
    <t>FEC.ktoe.AT.Res.HH.Thermal.SH.Solids.WH</t>
  </si>
  <si>
    <t>FEC.ktoe.AT.Res.HH.Thermal.SH.Solids.WH.Solids.NoSolar.Solids</t>
  </si>
  <si>
    <t>FEC.ktoe.AT.Res.HH.Thermal.SH.Solids.WH.LPG.NoSolar.LPG</t>
  </si>
  <si>
    <t>FEC.ktoe.AT.Res.HH.Thermal.SH.Solids.WH.LPG.Solar</t>
  </si>
  <si>
    <t>FEC.ktoe.AT.Res.HH.Thermal.SH.Solids.WH.LPG.Solar.LPG</t>
  </si>
  <si>
    <t>FEC.ktoe.AT.Res.HH.Thermal.SH.Solids.WH.LPG.Solar.Solar</t>
  </si>
  <si>
    <t>FEC.ktoe.AT.Res.HH.Thermal.SH.Solids.WH.Elc.NoSolar.Elec</t>
  </si>
  <si>
    <t>FEC.ktoe.AT.Res.HH.Thermal.SH.Solids.WH.Elc.Solar</t>
  </si>
  <si>
    <t>FEC.ktoe.AT.Res.HH.Thermal.SH.Solids.WH.Elc.Solar.Elec</t>
  </si>
  <si>
    <t>FEC.ktoe.AT.Res.HH.Thermal.SH.Solids.WH.Elc.Solar.Solar</t>
  </si>
  <si>
    <t>FEC.ktoe.AT.Res.HH.Thermal.SH.Solids.CO</t>
  </si>
  <si>
    <t>FEC.ktoe.AT.Res.HH.Thermal.SH.Solids.CO.Solids.Solids</t>
  </si>
  <si>
    <t>FEC.ktoe.AT.Res.HH.Thermal.SH.Solids.CO.LPG.LPG</t>
  </si>
  <si>
    <t>FEC.ktoe.AT.Res.HH.Thermal.SH.Solids.CO.Elc.Elec</t>
  </si>
  <si>
    <t>FEC.ktoe.AT.Res.HH.Thermal.SH.LPG</t>
  </si>
  <si>
    <t>FEC.ktoe.AT.Res.HH.Thermal.SH.LPG.SH</t>
  </si>
  <si>
    <t>FEC.ktoe.AT.Res.HH.Thermal.SH.LPG.SH.LPG</t>
  </si>
  <si>
    <t>FEC.ktoe.AT.Res.HH.Thermal.SH.LPG.SH.Elec</t>
  </si>
  <si>
    <t>FEC.ktoe.AT.Res.HH.Thermal.SH.LPG.SC</t>
  </si>
  <si>
    <t>FEC.ktoe.AT.Res.HH.Thermal.SH.LPG.SC.AC.Elec</t>
  </si>
  <si>
    <t>FEC.ktoe.AT.Res.HH.Thermal.SH.LPG.WH</t>
  </si>
  <si>
    <t>FEC.ktoe.AT.Res.HH.Thermal.SH.LPG.WH.LPG.NoSolar.LPG</t>
  </si>
  <si>
    <t>FEC.ktoe.AT.Res.HH.Thermal.SH.LPG.WH.LPG.Solar</t>
  </si>
  <si>
    <t>FEC.ktoe.AT.Res.HH.Thermal.SH.LPG.WH.LPG.Solar.LPG</t>
  </si>
  <si>
    <t>FEC.ktoe.AT.Res.HH.Thermal.SH.LPG.WH.LPG.Solar.Solar</t>
  </si>
  <si>
    <t>FEC.ktoe.AT.Res.HH.Thermal.SH.LPG.WH.Elc.NoSolar.Elec</t>
  </si>
  <si>
    <t>FEC.ktoe.AT.Res.HH.Thermal.SH.LPG.WH.Elc.Solar</t>
  </si>
  <si>
    <t>FEC.ktoe.AT.Res.HH.Thermal.SH.LPG.WH.Elc.Solar.Elec</t>
  </si>
  <si>
    <t>FEC.ktoe.AT.Res.HH.Thermal.SH.LPG.WH.Elc.Solar.Solar</t>
  </si>
  <si>
    <t>FEC.ktoe.AT.Res.HH.Thermal.SH.LPG.CO</t>
  </si>
  <si>
    <t>FEC.ktoe.AT.Res.HH.Thermal.SH.LPG.CO.LPG.LPG</t>
  </si>
  <si>
    <t>FEC.ktoe.AT.Res.HH.Thermal.SH.LPG.CO.Elc.Elec</t>
  </si>
  <si>
    <t>FEC.ktoe.AT.Res.HH.Thermal.SH.Oil</t>
  </si>
  <si>
    <t>FEC.ktoe.AT.Res.HH.Thermal.SH.Oil.SH</t>
  </si>
  <si>
    <t>FEC.ktoe.AT.Res.HH.Thermal.SH.Oil.SH.Oil</t>
  </si>
  <si>
    <t>FEC.ktoe.AT.Res.HH.Thermal.SH.Oil.SH.Elec</t>
  </si>
  <si>
    <t>FEC.ktoe.AT.Res.HH.Thermal.SH.Oil.SC</t>
  </si>
  <si>
    <t>FEC.ktoe.AT.Res.HH.Thermal.SH.Oil.SC.AC.Elec</t>
  </si>
  <si>
    <t>FEC.ktoe.AT.Res.HH.Thermal.SH.Oil.WH</t>
  </si>
  <si>
    <t>FEC.ktoe.AT.Res.HH.Thermal.SH.Oil.WH.Oil.NoSolar.Oil</t>
  </si>
  <si>
    <t>FEC.ktoe.AT.Res.HH.Thermal.SH.Oil.WH.Oil.Solar</t>
  </si>
  <si>
    <t>FEC.ktoe.AT.Res.HH.Thermal.SH.Oil.WH.Oil.Solar.Oil</t>
  </si>
  <si>
    <t>FEC.ktoe.AT.Res.HH.Thermal.SH.Oil.WH.Oil.Solar.Solar</t>
  </si>
  <si>
    <t>FEC.ktoe.AT.Res.HH.Thermal.SH.Oil.WH.Elc.NoSolar.Elec</t>
  </si>
  <si>
    <t>FEC.ktoe.AT.Res.HH.Thermal.SH.Oil.WH.Elc.Solar</t>
  </si>
  <si>
    <t>FEC.ktoe.AT.Res.HH.Thermal.SH.Oil.WH.Elc.Solar.Elec</t>
  </si>
  <si>
    <t>FEC.ktoe.AT.Res.HH.Thermal.SH.Oil.WH.Elc.Solar.Solar</t>
  </si>
  <si>
    <t>FEC.ktoe.AT.Res.HH.Thermal.SH.Oil.CO</t>
  </si>
  <si>
    <t>FEC.ktoe.AT.Res.HH.Thermal.SH.Oil.CO.LPG.LPG</t>
  </si>
  <si>
    <t>FEC.ktoe.AT.Res.HH.Thermal.SH.Oil.CO.Elc.Elec</t>
  </si>
  <si>
    <t>FEC.ktoe.AT.Res.HH.Thermal.SH.Gas</t>
  </si>
  <si>
    <t>FEC.ktoe.AT.Res.HH.Thermal.SH.Gas.SH</t>
  </si>
  <si>
    <t>FEC.ktoe.AT.Res.HH.Thermal.SH.Gas.SH.Gas</t>
  </si>
  <si>
    <t>FEC.ktoe.AT.Res.HH.Thermal.SH.Gas.SH.Elec</t>
  </si>
  <si>
    <t>FEC.ktoe.AT.Res.HH.Thermal.SH.Gas.SC</t>
  </si>
  <si>
    <t>FEC.ktoe.AT.Res.HH.Thermal.SH.Gas.SC.AC.Elec</t>
  </si>
  <si>
    <t>FEC.ktoe.AT.Res.HH.Thermal.SH.Gas.WH</t>
  </si>
  <si>
    <t>FEC.ktoe.AT.Res.HH.Thermal.SH.Gas.WH.Gas.NoSolar.Gas</t>
  </si>
  <si>
    <t>FEC.ktoe.AT.Res.HH.Thermal.SH.Gas.WH.Gas.Solar</t>
  </si>
  <si>
    <t>FEC.ktoe.AT.Res.HH.Thermal.SH.Gas.WH.Gas.Solar.Gas</t>
  </si>
  <si>
    <t>FEC.ktoe.AT.Res.HH.Thermal.SH.Gas.WH.Gas.Solar.Solar</t>
  </si>
  <si>
    <t>FEC.ktoe.AT.Res.HH.Thermal.SH.Gas.WH.Elc.NoSolar.Elec</t>
  </si>
  <si>
    <t>FEC.ktoe.AT.Res.HH.Thermal.SH.Gas.WH.Elc.Solar</t>
  </si>
  <si>
    <t>FEC.ktoe.AT.Res.HH.Thermal.SH.Gas.WH.Elc.Solar.Elec</t>
  </si>
  <si>
    <t>FEC.ktoe.AT.Res.HH.Thermal.SH.Gas.WH.Elc.Solar.Solar</t>
  </si>
  <si>
    <t>FEC.ktoe.AT.Res.HH.Thermal.SH.Gas.CO</t>
  </si>
  <si>
    <t>FEC.ktoe.AT.Res.HH.Thermal.SH.Gas.CO.Gas.Gas</t>
  </si>
  <si>
    <t>FEC.ktoe.AT.Res.HH.Thermal.SH.Gas.CO.Elc.Elec</t>
  </si>
  <si>
    <t>FEC.ktoe.AT.Res.HH.Thermal.SH.Biomass</t>
  </si>
  <si>
    <t>FEC.ktoe.AT.Res.HH.Thermal.SH.Biomass.SH</t>
  </si>
  <si>
    <t>FEC.ktoe.AT.Res.HH.Thermal.SH.Biomass.SH.Biomass</t>
  </si>
  <si>
    <t>FEC.ktoe.AT.Res.HH.Thermal.SH.Biomass.SH.Elec</t>
  </si>
  <si>
    <t>FEC.ktoe.AT.Res.HH.Thermal.SH.Biomass.SC</t>
  </si>
  <si>
    <t>FEC.ktoe.AT.Res.HH.Thermal.SH.Biomass.SC.AC.Elec</t>
  </si>
  <si>
    <t>FEC.ktoe.AT.Res.HH.Thermal.SH.Biomass.WH</t>
  </si>
  <si>
    <t>FEC.ktoe.AT.Res.HH.Thermal.SH.Biomass.WH.Biomass.NoSolar.Biomass</t>
  </si>
  <si>
    <t>FEC.ktoe.AT.Res.HH.Thermal.SH.Biomass.WH.Biomass.Solar</t>
  </si>
  <si>
    <t>FEC.ktoe.AT.Res.HH.Thermal.SH.Biomass.WH.Biomass.Solar.Biomass</t>
  </si>
  <si>
    <t>FEC.ktoe.AT.Res.HH.Thermal.SH.Biomass.WH.Biomass.Solar.Solar</t>
  </si>
  <si>
    <t>FEC.ktoe.AT.Res.HH.Thermal.SH.Biomass.WH.LPG.NoSolar.LPG</t>
  </si>
  <si>
    <t>FEC.ktoe.AT.Res.HH.Thermal.SH.Biomass.WH.LPG.Solar</t>
  </si>
  <si>
    <t>FEC.ktoe.AT.Res.HH.Thermal.SH.Biomass.WH.LPG.Solar.LPG</t>
  </si>
  <si>
    <t>FEC.ktoe.AT.Res.HH.Thermal.SH.Biomass.WH.LPG.Solar.Solar</t>
  </si>
  <si>
    <t>FEC.ktoe.AT.Res.HH.Thermal.SH.Biomass.WH.Elc.NoSolar.Elec</t>
  </si>
  <si>
    <t>FEC.ktoe.AT.Res.HH.Thermal.SH.Biomass.WH.Elc.Solar</t>
  </si>
  <si>
    <t>FEC.ktoe.AT.Res.HH.Thermal.SH.Biomass.WH.Elc.Solar.Elec</t>
  </si>
  <si>
    <t>FEC.ktoe.AT.Res.HH.Thermal.SH.Biomass.WH.Elc.Solar.Solar</t>
  </si>
  <si>
    <t>FEC.ktoe.AT.Res.HH.Thermal.SH.Biomass.CO</t>
  </si>
  <si>
    <t>FEC.ktoe.AT.Res.HH.Thermal.SH.Biomass.CO.Biomass.Biomass</t>
  </si>
  <si>
    <t>FEC.ktoe.AT.Res.HH.Thermal.SH.Biomass.CO.LPG.LPG</t>
  </si>
  <si>
    <t>FEC.ktoe.AT.Res.HH.Thermal.SH.Biomass.CO.Elc.Elec</t>
  </si>
  <si>
    <t>FEC.ktoe.AT.Res.HH.Thermal.SH.Geo</t>
  </si>
  <si>
    <t>FEC.ktoe.AT.Res.HH.Thermal.SH.Geo.SH</t>
  </si>
  <si>
    <t>FEC.ktoe.AT.Res.HH.Thermal.SH.Geo.SH.Geo</t>
  </si>
  <si>
    <t>FEC.ktoe.AT.Res.HH.Thermal.SH.Geo.SH.Elec</t>
  </si>
  <si>
    <t>FEC.ktoe.AT.Res.HH.Thermal.SH.Geo.SC</t>
  </si>
  <si>
    <t>FEC.ktoe.AT.Res.HH.Thermal.SH.Geo.SC.AC.Elec</t>
  </si>
  <si>
    <t>FEC.ktoe.AT.Res.HH.Thermal.SH.Geo.WH</t>
  </si>
  <si>
    <t>FEC.ktoe.AT.Res.HH.Thermal.SH.Geo.WH.Geo.NoSolar.Geo</t>
  </si>
  <si>
    <t>FEC.ktoe.AT.Res.HH.Thermal.SH.Geo.WH.Geo.Solar</t>
  </si>
  <si>
    <t>FEC.ktoe.AT.Res.HH.Thermal.SH.Geo.WH.Geo.Solar.Geo</t>
  </si>
  <si>
    <t>FEC.ktoe.AT.Res.HH.Thermal.SH.Geo.WH.Geo.Solar.Solar</t>
  </si>
  <si>
    <t>FEC.ktoe.AT.Res.HH.Thermal.SH.Geo.WH.Elc.NoSolar.Elec</t>
  </si>
  <si>
    <t>FEC.ktoe.AT.Res.HH.Thermal.SH.Geo.WH.Elc.Solar</t>
  </si>
  <si>
    <t>FEC.ktoe.AT.Res.HH.Thermal.SH.Geo.WH.Elc.Solar.Elec</t>
  </si>
  <si>
    <t>FEC.ktoe.AT.Res.HH.Thermal.SH.Geo.WH.Elc.Solar.Solar</t>
  </si>
  <si>
    <t>FEC.ktoe.AT.Res.HH.Thermal.SH.Geo.CO</t>
  </si>
  <si>
    <t>FEC.ktoe.AT.Res.HH.Thermal.SH.Geo.CO.LPG.LPG</t>
  </si>
  <si>
    <t>FEC.ktoe.AT.Res.HH.Thermal.SH.Geo.CO.Elc.Elec</t>
  </si>
  <si>
    <t>FEC.ktoe.AT.Res.HH.Thermal.SH.DistrHeat</t>
  </si>
  <si>
    <t>FEC.ktoe.AT.Res.HH.Thermal.SH.DistrHeat.SH</t>
  </si>
  <si>
    <t>FEC.ktoe.AT.Res.HH.Thermal.SH.DistrHeat.SH.Steam_Distr</t>
  </si>
  <si>
    <t>FEC.ktoe.AT.Res.HH.Thermal.SH.DistrHeat.SH.Elec</t>
  </si>
  <si>
    <t>FEC.ktoe.AT.Res.HH.Thermal.SH.DistrHeat.SC</t>
  </si>
  <si>
    <t>FEC.ktoe.AT.Res.HH.Thermal.SH.DistrHeat.SC.AC.Elec</t>
  </si>
  <si>
    <t>FEC.ktoe.AT.Res.HH.Thermal.SH.DistrHeat.WH</t>
  </si>
  <si>
    <t>FEC.ktoe.AT.Res.HH.Thermal.SH.DistrHeat.WH.DistrHeat.NoSolar.Steam_Distr</t>
  </si>
  <si>
    <t>FEC.ktoe.AT.Res.HH.Thermal.SH.DistrHeat.WH.DistrHeat.Solar</t>
  </si>
  <si>
    <t>FEC.ktoe.AT.Res.HH.Thermal.SH.DistrHeat.WH.DistrHeat.Solar.Steam_Distr</t>
  </si>
  <si>
    <t>FEC.ktoe.AT.Res.HH.Thermal.SH.DistrHeat.WH.DistrHeat.Solar.Solar</t>
  </si>
  <si>
    <t>FEC.ktoe.AT.Res.HH.Thermal.SH.DistrHeat.WH.Elc.NoSolar.Elec</t>
  </si>
  <si>
    <t>FEC.ktoe.AT.Res.HH.Thermal.SH.DistrHeat.WH.Elc.Solar</t>
  </si>
  <si>
    <t>FEC.ktoe.AT.Res.HH.Thermal.SH.DistrHeat.WH.Elc.Solar.Elec</t>
  </si>
  <si>
    <t>FEC.ktoe.AT.Res.HH.Thermal.SH.DistrHeat.WH.Elc.Solar.Solar</t>
  </si>
  <si>
    <t>FEC.ktoe.AT.Res.HH.Thermal.SH.DistrHeat.CO</t>
  </si>
  <si>
    <t>FEC.ktoe.AT.Res.HH.Thermal.SH.DistrHeat.CO.LPG.LPG</t>
  </si>
  <si>
    <t>FEC.ktoe.AT.Res.HH.Thermal.SH.DistrHeat.CO.Elc.Elec</t>
  </si>
  <si>
    <t>FEC.ktoe.AT.Res.HH.Thermal.SH.AdvElc</t>
  </si>
  <si>
    <t>FEC.ktoe.AT.Res.HH.Thermal.SH.AdvElc.SH</t>
  </si>
  <si>
    <t>FEC.ktoe.AT.Res.HH.Thermal.SH.AdvElc.SH.Elec</t>
  </si>
  <si>
    <t>FEC.ktoe.AT.Res.HH.Thermal.SH.AdvElc.SC</t>
  </si>
  <si>
    <t>FEC.ktoe.AT.Res.HH.Thermal.SH.AdvElc.SC.AC.Elec</t>
  </si>
  <si>
    <t>FEC.ktoe.AT.Res.HH.Thermal.SH.AdvElc.WH</t>
  </si>
  <si>
    <t>FEC.ktoe.AT.Res.HH.Thermal.SH.AdvElc.WH.LPG.NoSolar.LPG</t>
  </si>
  <si>
    <t>FEC.ktoe.AT.Res.HH.Thermal.SH.AdvElc.WH.LPG.Solar</t>
  </si>
  <si>
    <t>FEC.ktoe.AT.Res.HH.Thermal.SH.AdvElc.WH.LPG.Solar.LPG</t>
  </si>
  <si>
    <t>FEC.ktoe.AT.Res.HH.Thermal.SH.AdvElc.WH.LPG.Solar.Solar</t>
  </si>
  <si>
    <t>FEC.ktoe.AT.Res.HH.Thermal.SH.AdvElc.WH.Elc.NoSolar.Elec</t>
  </si>
  <si>
    <t>FEC.ktoe.AT.Res.HH.Thermal.SH.AdvElc.WH.Elc.Solar</t>
  </si>
  <si>
    <t>FEC.ktoe.AT.Res.HH.Thermal.SH.AdvElc.WH.Elc.Solar.Elec</t>
  </si>
  <si>
    <t>FEC.ktoe.AT.Res.HH.Thermal.SH.AdvElc.WH.Elc.Solar.Solar</t>
  </si>
  <si>
    <t>FEC.ktoe.AT.Res.HH.Thermal.SH.AdvElc.CO</t>
  </si>
  <si>
    <t>FEC.ktoe.AT.Res.HH.Thermal.SH.AdvElc.CO.LPG.LPG</t>
  </si>
  <si>
    <t>FEC.ktoe.AT.Res.HH.Thermal.SH.AdvElc.CO.Elc.Elec</t>
  </si>
  <si>
    <t>FEC.ktoe.AT.Res.HH.Thermal.SH.ConvElc</t>
  </si>
  <si>
    <t>FEC.ktoe.AT.Res.HH.Thermal.SH.ConvElc.SH</t>
  </si>
  <si>
    <t>FEC.ktoe.AT.Res.HH.Thermal.SH.ConvElc.SH.Elec</t>
  </si>
  <si>
    <t>FEC.ktoe.AT.Res.HH.Thermal.SH.ConvElc.SC</t>
  </si>
  <si>
    <t>FEC.ktoe.AT.Res.HH.Thermal.SH.ConvElc.SC.AC.Elec</t>
  </si>
  <si>
    <t>FEC.ktoe.AT.Res.HH.Thermal.SH.ConvElc.WH</t>
  </si>
  <si>
    <t>FEC.ktoe.AT.Res.HH.Thermal.SH.ConvElc.WH.LPG.NoSolar.LPG</t>
  </si>
  <si>
    <t>FEC.ktoe.AT.Res.HH.Thermal.SH.ConvElc.WH.LPG.Solar</t>
  </si>
  <si>
    <t>FEC.ktoe.AT.Res.HH.Thermal.SH.ConvElc.WH.LPG.Solar.LPG</t>
  </si>
  <si>
    <t>FEC.ktoe.AT.Res.HH.Thermal.SH.ConvElc.WH.LPG.Solar.Solar</t>
  </si>
  <si>
    <t>FEC.ktoe.AT.Res.HH.Thermal.SH.ConvElc.WH.Elc.NoSolar.Elec</t>
  </si>
  <si>
    <t>FEC.ktoe.AT.Res.HH.Thermal.SH.ConvElc.WH.Elc.Solar</t>
  </si>
  <si>
    <t>FEC.ktoe.AT.Res.HH.Thermal.SH.ConvElc.WH.Elc.Solar.Elec</t>
  </si>
  <si>
    <t>FEC.ktoe.AT.Res.HH.Thermal.SH.ConvElc.WH.Elc.Solar.Solar</t>
  </si>
  <si>
    <t>FEC.ktoe.AT.Res.HH.Thermal.SH.ConvElc.CO</t>
  </si>
  <si>
    <t>FEC.ktoe.AT.Res.HH.Thermal.SH.ConvElc.CO.LPG.LPG</t>
  </si>
  <si>
    <t>FEC.ktoe.AT.Res.HH.Thermal.SH.ConvElc.CO.Elc.Elec</t>
  </si>
  <si>
    <t>AT - Thermal energy service (detailed structure)</t>
  </si>
  <si>
    <t>TES.ktoe.AT.Res.HH.Thermal.SH.Solids</t>
  </si>
  <si>
    <t>TES.ktoe.AT.Res.HH.Thermal.SH.Solids.SH</t>
  </si>
  <si>
    <t>TES.ktoe.AT.Res.HH.Thermal.SH.Solids.SH.Solids</t>
  </si>
  <si>
    <t>TES.ktoe.AT.Res.HH.Thermal.SH.Solids.SH.Elec</t>
  </si>
  <si>
    <t>TES.ktoe.AT.Res.HH.Thermal.SH.Solids.SC</t>
  </si>
  <si>
    <t>TES.ktoe.AT.Res.HH.Thermal.SH.Solids.SC.AC.Elec</t>
  </si>
  <si>
    <t>TES.ktoe.AT.Res.HH.Thermal.SH.Solids.WH</t>
  </si>
  <si>
    <t>TES.ktoe.AT.Res.HH.Thermal.SH.Solids.WH.Solids.NoSolar.Solids</t>
  </si>
  <si>
    <t>TES.ktoe.AT.Res.HH.Thermal.SH.Solids.WH.LPG.NoSolar.LPG</t>
  </si>
  <si>
    <t>TES.ktoe.AT.Res.HH.Thermal.SH.Solids.WH.LPG.Solar</t>
  </si>
  <si>
    <t>TES.ktoe.AT.Res.HH.Thermal.SH.Solids.WH.LPG.Solar.LPG</t>
  </si>
  <si>
    <t>TES.ktoe.AT.Res.HH.Thermal.SH.Solids.WH.LPG.Solar.Solar</t>
  </si>
  <si>
    <t>TES.ktoe.AT.Res.HH.Thermal.SH.Solids.WH.Elc.NoSolar.Elec</t>
  </si>
  <si>
    <t>TES.ktoe.AT.Res.HH.Thermal.SH.Solids.WH.Elc.Solar</t>
  </si>
  <si>
    <t>TES.ktoe.AT.Res.HH.Thermal.SH.Solids.WH.Elc.Solar.Elec</t>
  </si>
  <si>
    <t>TES.ktoe.AT.Res.HH.Thermal.SH.Solids.WH.Elc.Solar.Solar</t>
  </si>
  <si>
    <t>TES.ktoe.AT.Res.HH.Thermal.SH.Solids.CO</t>
  </si>
  <si>
    <t>TES.ktoe.AT.Res.HH.Thermal.SH.Solids.CO.Solids.Solids</t>
  </si>
  <si>
    <t>TES.ktoe.AT.Res.HH.Thermal.SH.Solids.CO.LPG.LPG</t>
  </si>
  <si>
    <t>TES.ktoe.AT.Res.HH.Thermal.SH.Solids.CO.Elc.Elec</t>
  </si>
  <si>
    <t>TES.ktoe.AT.Res.HH.Thermal.SH.LPG</t>
  </si>
  <si>
    <t>TES.ktoe.AT.Res.HH.Thermal.SH.LPG.SH</t>
  </si>
  <si>
    <t>TES.ktoe.AT.Res.HH.Thermal.SH.LPG.SH.LPG</t>
  </si>
  <si>
    <t>TES.ktoe.AT.Res.HH.Thermal.SH.LPG.SH.Elec</t>
  </si>
  <si>
    <t>TES.ktoe.AT.Res.HH.Thermal.SH.LPG.SC</t>
  </si>
  <si>
    <t>TES.ktoe.AT.Res.HH.Thermal.SH.LPG.SC.AC.Elec</t>
  </si>
  <si>
    <t>TES.ktoe.AT.Res.HH.Thermal.SH.LPG.WH</t>
  </si>
  <si>
    <t>TES.ktoe.AT.Res.HH.Thermal.SH.LPG.WH.LPG.NoSolar.LPG</t>
  </si>
  <si>
    <t>TES.ktoe.AT.Res.HH.Thermal.SH.LPG.WH.LPG.Solar</t>
  </si>
  <si>
    <t>TES.ktoe.AT.Res.HH.Thermal.SH.LPG.WH.LPG.Solar.LPG</t>
  </si>
  <si>
    <t>TES.ktoe.AT.Res.HH.Thermal.SH.LPG.WH.LPG.Solar.Solar</t>
  </si>
  <si>
    <t>TES.ktoe.AT.Res.HH.Thermal.SH.LPG.WH.Elc.NoSolar.Elec</t>
  </si>
  <si>
    <t>TES.ktoe.AT.Res.HH.Thermal.SH.LPG.WH.Elc.Solar</t>
  </si>
  <si>
    <t>TES.ktoe.AT.Res.HH.Thermal.SH.LPG.WH.Elc.Solar.Elec</t>
  </si>
  <si>
    <t>TES.ktoe.AT.Res.HH.Thermal.SH.LPG.WH.Elc.Solar.Solar</t>
  </si>
  <si>
    <t>TES.ktoe.AT.Res.HH.Thermal.SH.LPG.CO</t>
  </si>
  <si>
    <t>TES.ktoe.AT.Res.HH.Thermal.SH.LPG.CO.LPG.LPG</t>
  </si>
  <si>
    <t>TES.ktoe.AT.Res.HH.Thermal.SH.LPG.CO.Elc.Elec</t>
  </si>
  <si>
    <t>TES.ktoe.AT.Res.HH.Thermal.SH.Oil</t>
  </si>
  <si>
    <t>TES.ktoe.AT.Res.HH.Thermal.SH.Oil.SH</t>
  </si>
  <si>
    <t>TES.ktoe.AT.Res.HH.Thermal.SH.Oil.SH.Oil</t>
  </si>
  <si>
    <t>TES.ktoe.AT.Res.HH.Thermal.SH.Oil.SH.Elec</t>
  </si>
  <si>
    <t>TES.ktoe.AT.Res.HH.Thermal.SH.Oil.SC</t>
  </si>
  <si>
    <t>TES.ktoe.AT.Res.HH.Thermal.SH.Oil.SC.AC.Elec</t>
  </si>
  <si>
    <t>TES.ktoe.AT.Res.HH.Thermal.SH.Oil.WH</t>
  </si>
  <si>
    <t>TES.ktoe.AT.Res.HH.Thermal.SH.Oil.WH.Oil.NoSolar.Oil</t>
  </si>
  <si>
    <t>TES.ktoe.AT.Res.HH.Thermal.SH.Oil.WH.Oil.Solar</t>
  </si>
  <si>
    <t>TES.ktoe.AT.Res.HH.Thermal.SH.Oil.WH.Oil.Solar.Oil</t>
  </si>
  <si>
    <t>TES.ktoe.AT.Res.HH.Thermal.SH.Oil.WH.Oil.Solar.Solar</t>
  </si>
  <si>
    <t>TES.ktoe.AT.Res.HH.Thermal.SH.Oil.WH.Elc.NoSolar.Elec</t>
  </si>
  <si>
    <t>TES.ktoe.AT.Res.HH.Thermal.SH.Oil.WH.Elc.Solar</t>
  </si>
  <si>
    <t>TES.ktoe.AT.Res.HH.Thermal.SH.Oil.WH.Elc.Solar.Elec</t>
  </si>
  <si>
    <t>TES.ktoe.AT.Res.HH.Thermal.SH.Oil.WH.Elc.Solar.Solar</t>
  </si>
  <si>
    <t>TES.ktoe.AT.Res.HH.Thermal.SH.Oil.CO</t>
  </si>
  <si>
    <t>TES.ktoe.AT.Res.HH.Thermal.SH.Oil.CO.LPG.LPG</t>
  </si>
  <si>
    <t>TES.ktoe.AT.Res.HH.Thermal.SH.Oil.CO.Elc.Elec</t>
  </si>
  <si>
    <t>TES.ktoe.AT.Res.HH.Thermal.SH.Gas</t>
  </si>
  <si>
    <t>TES.ktoe.AT.Res.HH.Thermal.SH.Gas.SH</t>
  </si>
  <si>
    <t>TES.ktoe.AT.Res.HH.Thermal.SH.Gas.SH.Gas</t>
  </si>
  <si>
    <t>TES.ktoe.AT.Res.HH.Thermal.SH.Gas.SH.Elec</t>
  </si>
  <si>
    <t>TES.ktoe.AT.Res.HH.Thermal.SH.Gas.SC</t>
  </si>
  <si>
    <t>TES.ktoe.AT.Res.HH.Thermal.SH.Gas.SC.AC.Elec</t>
  </si>
  <si>
    <t>TES.ktoe.AT.Res.HH.Thermal.SH.Gas.WH</t>
  </si>
  <si>
    <t>TES.ktoe.AT.Res.HH.Thermal.SH.Gas.WH.Gas.NoSolar.Gas</t>
  </si>
  <si>
    <t>TES.ktoe.AT.Res.HH.Thermal.SH.Gas.WH.Gas.Solar</t>
  </si>
  <si>
    <t>TES.ktoe.AT.Res.HH.Thermal.SH.Gas.WH.Gas.Solar.Gas</t>
  </si>
  <si>
    <t>TES.ktoe.AT.Res.HH.Thermal.SH.Gas.WH.Gas.Solar.Solar</t>
  </si>
  <si>
    <t>TES.ktoe.AT.Res.HH.Thermal.SH.Gas.WH.Elc.NoSolar.Elec</t>
  </si>
  <si>
    <t>TES.ktoe.AT.Res.HH.Thermal.SH.Gas.WH.Elc.Solar</t>
  </si>
  <si>
    <t>TES.ktoe.AT.Res.HH.Thermal.SH.Gas.WH.Elc.Solar.Elec</t>
  </si>
  <si>
    <t>TES.ktoe.AT.Res.HH.Thermal.SH.Gas.WH.Elc.Solar.Solar</t>
  </si>
  <si>
    <t>TES.ktoe.AT.Res.HH.Thermal.SH.Gas.CO</t>
  </si>
  <si>
    <t>TES.ktoe.AT.Res.HH.Thermal.SH.Gas.CO.Gas.Gas</t>
  </si>
  <si>
    <t>TES.ktoe.AT.Res.HH.Thermal.SH.Gas.CO.Elc.Elec</t>
  </si>
  <si>
    <t>TES.ktoe.AT.Res.HH.Thermal.SH.Biomass</t>
  </si>
  <si>
    <t>TES.ktoe.AT.Res.HH.Thermal.SH.Biomass.SH</t>
  </si>
  <si>
    <t>TES.ktoe.AT.Res.HH.Thermal.SH.Biomass.SH.Biomass</t>
  </si>
  <si>
    <t>TES.ktoe.AT.Res.HH.Thermal.SH.Biomass.SH.Elec</t>
  </si>
  <si>
    <t>TES.ktoe.AT.Res.HH.Thermal.SH.Biomass.SC</t>
  </si>
  <si>
    <t>TES.ktoe.AT.Res.HH.Thermal.SH.Biomass.SC.AC.Elec</t>
  </si>
  <si>
    <t>TES.ktoe.AT.Res.HH.Thermal.SH.Biomass.WH</t>
  </si>
  <si>
    <t>TES.ktoe.AT.Res.HH.Thermal.SH.Biomass.WH.Biomass.NoSolar.Biomass</t>
  </si>
  <si>
    <t>TES.ktoe.AT.Res.HH.Thermal.SH.Biomass.WH.Biomass.Solar</t>
  </si>
  <si>
    <t>TES.ktoe.AT.Res.HH.Thermal.SH.Biomass.WH.Biomass.Solar.Biomass</t>
  </si>
  <si>
    <t>TES.ktoe.AT.Res.HH.Thermal.SH.Biomass.WH.Biomass.Solar.Solar</t>
  </si>
  <si>
    <t>TES.ktoe.AT.Res.HH.Thermal.SH.Biomass.WH.LPG.NoSolar.LPG</t>
  </si>
  <si>
    <t>TES.ktoe.AT.Res.HH.Thermal.SH.Biomass.WH.LPG.Solar</t>
  </si>
  <si>
    <t>TES.ktoe.AT.Res.HH.Thermal.SH.Biomass.WH.LPG.Solar.LPG</t>
  </si>
  <si>
    <t>TES.ktoe.AT.Res.HH.Thermal.SH.Biomass.WH.LPG.Solar.Solar</t>
  </si>
  <si>
    <t>TES.ktoe.AT.Res.HH.Thermal.SH.Biomass.WH.Elc.NoSolar.Elec</t>
  </si>
  <si>
    <t>TES.ktoe.AT.Res.HH.Thermal.SH.Biomass.WH.Elc.Solar</t>
  </si>
  <si>
    <t>TES.ktoe.AT.Res.HH.Thermal.SH.Biomass.WH.Elc.Solar.Elec</t>
  </si>
  <si>
    <t>TES.ktoe.AT.Res.HH.Thermal.SH.Biomass.WH.Elc.Solar.Solar</t>
  </si>
  <si>
    <t>TES.ktoe.AT.Res.HH.Thermal.SH.Biomass.CO</t>
  </si>
  <si>
    <t>TES.ktoe.AT.Res.HH.Thermal.SH.Biomass.CO.Biomass.Biomass</t>
  </si>
  <si>
    <t>TES.ktoe.AT.Res.HH.Thermal.SH.Biomass.CO.LPG.LPG</t>
  </si>
  <si>
    <t>TES.ktoe.AT.Res.HH.Thermal.SH.Biomass.CO.Elc.Elec</t>
  </si>
  <si>
    <t>TES.ktoe.AT.Res.HH.Thermal.SH.Geo</t>
  </si>
  <si>
    <t>TES.ktoe.AT.Res.HH.Thermal.SH.Geo.SH</t>
  </si>
  <si>
    <t>TES.ktoe.AT.Res.HH.Thermal.SH.Geo.SH.Geo</t>
  </si>
  <si>
    <t>TES.ktoe.AT.Res.HH.Thermal.SH.Geo.SH.Elec</t>
  </si>
  <si>
    <t>TES.ktoe.AT.Res.HH.Thermal.SH.Geo.SC</t>
  </si>
  <si>
    <t>TES.ktoe.AT.Res.HH.Thermal.SH.Geo.SC.AC.Elec</t>
  </si>
  <si>
    <t>TES.ktoe.AT.Res.HH.Thermal.SH.Geo.WH</t>
  </si>
  <si>
    <t>TES.ktoe.AT.Res.HH.Thermal.SH.Geo.WH.Geo.NoSolar.Geo</t>
  </si>
  <si>
    <t>TES.ktoe.AT.Res.HH.Thermal.SH.Geo.WH.Geo.Solar</t>
  </si>
  <si>
    <t>TES.ktoe.AT.Res.HH.Thermal.SH.Geo.WH.Geo.Solar.Geo</t>
  </si>
  <si>
    <t>TES.ktoe.AT.Res.HH.Thermal.SH.Geo.WH.Geo.Solar.Solar</t>
  </si>
  <si>
    <t>TES.ktoe.AT.Res.HH.Thermal.SH.Geo.WH.Elc.NoSolar.Elec</t>
  </si>
  <si>
    <t>TES.ktoe.AT.Res.HH.Thermal.SH.Geo.WH.Elc.Solar</t>
  </si>
  <si>
    <t>TES.ktoe.AT.Res.HH.Thermal.SH.Geo.WH.Elc.Solar.Elec</t>
  </si>
  <si>
    <t>TES.ktoe.AT.Res.HH.Thermal.SH.Geo.WH.Elc.Solar.Solar</t>
  </si>
  <si>
    <t>TES.ktoe.AT.Res.HH.Thermal.SH.Geo.CO</t>
  </si>
  <si>
    <t>TES.ktoe.AT.Res.HH.Thermal.SH.Geo.CO.LPG.LPG</t>
  </si>
  <si>
    <t>TES.ktoe.AT.Res.HH.Thermal.SH.Geo.CO.Elc.Elec</t>
  </si>
  <si>
    <t>TES.ktoe.AT.Res.HH.Thermal.SH.DistrHeat</t>
  </si>
  <si>
    <t>TES.ktoe.AT.Res.HH.Thermal.SH.DistrHeat.SH</t>
  </si>
  <si>
    <t>TES.ktoe.AT.Res.HH.Thermal.SH.DistrHeat.SH.Steam_Distr</t>
  </si>
  <si>
    <t>TES.ktoe.AT.Res.HH.Thermal.SH.DistrHeat.SH.Elec</t>
  </si>
  <si>
    <t>TES.ktoe.AT.Res.HH.Thermal.SH.DistrHeat.SC</t>
  </si>
  <si>
    <t>TES.ktoe.AT.Res.HH.Thermal.SH.DistrHeat.SC.AC.Elec</t>
  </si>
  <si>
    <t>TES.ktoe.AT.Res.HH.Thermal.SH.DistrHeat.WH</t>
  </si>
  <si>
    <t>TES.ktoe.AT.Res.HH.Thermal.SH.DistrHeat.WH.DistrHeat.NoSolar.Steam_Distr</t>
  </si>
  <si>
    <t>TES.ktoe.AT.Res.HH.Thermal.SH.DistrHeat.WH.DistrHeat.Solar</t>
  </si>
  <si>
    <t>TES.ktoe.AT.Res.HH.Thermal.SH.DistrHeat.WH.DistrHeat.Solar.Steam_Distr</t>
  </si>
  <si>
    <t>TES.ktoe.AT.Res.HH.Thermal.SH.DistrHeat.WH.DistrHeat.Solar.Solar</t>
  </si>
  <si>
    <t>TES.ktoe.AT.Res.HH.Thermal.SH.DistrHeat.WH.Elc.NoSolar.Elec</t>
  </si>
  <si>
    <t>TES.ktoe.AT.Res.HH.Thermal.SH.DistrHeat.WH.Elc.Solar</t>
  </si>
  <si>
    <t>TES.ktoe.AT.Res.HH.Thermal.SH.DistrHeat.WH.Elc.Solar.Elec</t>
  </si>
  <si>
    <t>TES.ktoe.AT.Res.HH.Thermal.SH.DistrHeat.WH.Elc.Solar.Solar</t>
  </si>
  <si>
    <t>TES.ktoe.AT.Res.HH.Thermal.SH.DistrHeat.CO</t>
  </si>
  <si>
    <t>TES.ktoe.AT.Res.HH.Thermal.SH.DistrHeat.CO.LPG.LPG</t>
  </si>
  <si>
    <t>TES.ktoe.AT.Res.HH.Thermal.SH.DistrHeat.CO.Elc.Elec</t>
  </si>
  <si>
    <t>TES.ktoe.AT.Res.HH.Thermal.SH.AdvElc</t>
  </si>
  <si>
    <t>TES.ktoe.AT.Res.HH.Thermal.SH.AdvElc.SH</t>
  </si>
  <si>
    <t>TES.ktoe.AT.Res.HH.Thermal.SH.AdvElc.SH.Elec</t>
  </si>
  <si>
    <t>TES.ktoe.AT.Res.HH.Thermal.SH.AdvElc.SC</t>
  </si>
  <si>
    <t>TES.ktoe.AT.Res.HH.Thermal.SH.AdvElc.SC.AC.Elec</t>
  </si>
  <si>
    <t>TES.ktoe.AT.Res.HH.Thermal.SH.AdvElc.WH</t>
  </si>
  <si>
    <t>TES.ktoe.AT.Res.HH.Thermal.SH.AdvElc.WH.LPG.NoSolar.LPG</t>
  </si>
  <si>
    <t>TES.ktoe.AT.Res.HH.Thermal.SH.AdvElc.WH.LPG.Solar</t>
  </si>
  <si>
    <t>TES.ktoe.AT.Res.HH.Thermal.SH.AdvElc.WH.LPG.Solar.LPG</t>
  </si>
  <si>
    <t>TES.ktoe.AT.Res.HH.Thermal.SH.AdvElc.WH.LPG.Solar.Solar</t>
  </si>
  <si>
    <t>TES.ktoe.AT.Res.HH.Thermal.SH.AdvElc.WH.Elc.NoSolar.Elec</t>
  </si>
  <si>
    <t>TES.ktoe.AT.Res.HH.Thermal.SH.AdvElc.WH.Elc.Solar</t>
  </si>
  <si>
    <t>TES.ktoe.AT.Res.HH.Thermal.SH.AdvElc.WH.Elc.Solar.Elec</t>
  </si>
  <si>
    <t>TES.ktoe.AT.Res.HH.Thermal.SH.AdvElc.WH.Elc.Solar.Solar</t>
  </si>
  <si>
    <t>TES.ktoe.AT.Res.HH.Thermal.SH.AdvElc.CO</t>
  </si>
  <si>
    <t>TES.ktoe.AT.Res.HH.Thermal.SH.AdvElc.CO.LPG.LPG</t>
  </si>
  <si>
    <t>TES.ktoe.AT.Res.HH.Thermal.SH.AdvElc.CO.Elc.Elec</t>
  </si>
  <si>
    <t>TES.ktoe.AT.Res.HH.Thermal.SH.ConvElc</t>
  </si>
  <si>
    <t>TES.ktoe.AT.Res.HH.Thermal.SH.ConvElc.SH</t>
  </si>
  <si>
    <t>TES.ktoe.AT.Res.HH.Thermal.SH.ConvElc.SH.Elec</t>
  </si>
  <si>
    <t>TES.ktoe.AT.Res.HH.Thermal.SH.ConvElc.SC</t>
  </si>
  <si>
    <t>TES.ktoe.AT.Res.HH.Thermal.SH.ConvElc.SC.AC.Elec</t>
  </si>
  <si>
    <t>TES.ktoe.AT.Res.HH.Thermal.SH.ConvElc.WH</t>
  </si>
  <si>
    <t>TES.ktoe.AT.Res.HH.Thermal.SH.ConvElc.WH.LPG.NoSolar.LPG</t>
  </si>
  <si>
    <t>TES.ktoe.AT.Res.HH.Thermal.SH.ConvElc.WH.LPG.Solar</t>
  </si>
  <si>
    <t>TES.ktoe.AT.Res.HH.Thermal.SH.ConvElc.WH.LPG.Solar.LPG</t>
  </si>
  <si>
    <t>TES.ktoe.AT.Res.HH.Thermal.SH.ConvElc.WH.LPG.Solar.Solar</t>
  </si>
  <si>
    <t>TES.ktoe.AT.Res.HH.Thermal.SH.ConvElc.WH.Elc.NoSolar.Elec</t>
  </si>
  <si>
    <t>TES.ktoe.AT.Res.HH.Thermal.SH.ConvElc.WH.Elc.Solar</t>
  </si>
  <si>
    <t>TES.ktoe.AT.Res.HH.Thermal.SH.ConvElc.WH.Elc.Solar.Elec</t>
  </si>
  <si>
    <t>TES.ktoe.AT.Res.HH.Thermal.SH.ConvElc.WH.Elc.Solar.Solar</t>
  </si>
  <si>
    <t>TES.ktoe.AT.Res.HH.Thermal.SH.ConvElc.CO</t>
  </si>
  <si>
    <t>TES.ktoe.AT.Res.HH.Thermal.SH.ConvElc.CO.LPG.LPG</t>
  </si>
  <si>
    <t>TES.ktoe.AT.Res.HH.Thermal.SH.ConvElc.CO.Elc.Elec</t>
  </si>
  <si>
    <t>AT - System efficiency indicator (detailed structure)</t>
  </si>
  <si>
    <t>Eff.ratio.AT.Res.HH.Thermal.SH.Solids</t>
  </si>
  <si>
    <t>Eff.ratio.AT.Res.HH.Thermal.SH.Solids.SH</t>
  </si>
  <si>
    <t>Eff.ratio.AT.Res.HH.Thermal.SH.Solids.SH.Solids</t>
  </si>
  <si>
    <t>Eff.ratio.AT.Res.HH.Thermal.SH.Solids.SH.Elec</t>
  </si>
  <si>
    <t>Eff.ratio.AT.Res.HH.Thermal.SH.Solids.SC</t>
  </si>
  <si>
    <t>Eff.ratio.AT.Res.HH.Thermal.SH.Solids.SC.AC.Elec</t>
  </si>
  <si>
    <t>Eff.ratio.AT.Res.HH.Thermal.SH.Solids.WH</t>
  </si>
  <si>
    <t>Eff.ratio.AT.Res.HH.Thermal.SH.Solids.WH.Solids.NoSolar.Solids</t>
  </si>
  <si>
    <t>Eff.ratio.AT.Res.HH.Thermal.SH.Solids.WH.LPG.NoSolar.LPG</t>
  </si>
  <si>
    <t>Eff.ratio.AT.Res.HH.Thermal.SH.Solids.WH.LPG.Solar</t>
  </si>
  <si>
    <t>Eff.ratio.AT.Res.HH.Thermal.SH.Solids.WH.LPG.Solar.LPG</t>
  </si>
  <si>
    <t>Eff.ratio.AT.Res.HH.Thermal.SH.Solids.WH.LPG.Solar.Solar</t>
  </si>
  <si>
    <t>Eff.ratio.AT.Res.HH.Thermal.SH.Solids.WH.Elc.NoSolar.Elec</t>
  </si>
  <si>
    <t>Eff.ratio.AT.Res.HH.Thermal.SH.Solids.WH.Elc.Solar</t>
  </si>
  <si>
    <t>Eff.ratio.AT.Res.HH.Thermal.SH.Solids.WH.Elc.Solar.Elec</t>
  </si>
  <si>
    <t>Eff.ratio.AT.Res.HH.Thermal.SH.Solids.WH.Elc.Solar.Solar</t>
  </si>
  <si>
    <t>Eff.ratio.AT.Res.HH.Thermal.SH.Solids.CO</t>
  </si>
  <si>
    <t>Eff.ratio.AT.Res.HH.Thermal.SH.Solids.CO.Solids.Solids</t>
  </si>
  <si>
    <t>Eff.ratio.AT.Res.HH.Thermal.SH.Solids.CO.LPG.LPG</t>
  </si>
  <si>
    <t>Eff.ratio.AT.Res.HH.Thermal.SH.Solids.CO.Elc.Elec</t>
  </si>
  <si>
    <t>Eff.ratio.AT.Res.HH.Thermal.SH.LPG</t>
  </si>
  <si>
    <t>Eff.ratio.AT.Res.HH.Thermal.SH.LPG.SH</t>
  </si>
  <si>
    <t>Eff.ratio.AT.Res.HH.Thermal.SH.LPG.SH.LPG</t>
  </si>
  <si>
    <t>Eff.ratio.AT.Res.HH.Thermal.SH.LPG.SH.Elec</t>
  </si>
  <si>
    <t>Eff.ratio.AT.Res.HH.Thermal.SH.LPG.SC</t>
  </si>
  <si>
    <t>Eff.ratio.AT.Res.HH.Thermal.SH.LPG.SC.AC.Elec</t>
  </si>
  <si>
    <t>Eff.ratio.AT.Res.HH.Thermal.SH.LPG.WH</t>
  </si>
  <si>
    <t>Eff.ratio.AT.Res.HH.Thermal.SH.LPG.WH.LPG.NoSolar.LPG</t>
  </si>
  <si>
    <t>Eff.ratio.AT.Res.HH.Thermal.SH.LPG.WH.LPG.Solar</t>
  </si>
  <si>
    <t>Eff.ratio.AT.Res.HH.Thermal.SH.LPG.WH.LPG.Solar.LPG</t>
  </si>
  <si>
    <t>Eff.ratio.AT.Res.HH.Thermal.SH.LPG.WH.LPG.Solar.Solar</t>
  </si>
  <si>
    <t>Eff.ratio.AT.Res.HH.Thermal.SH.LPG.WH.Elc.NoSolar.Elec</t>
  </si>
  <si>
    <t>Eff.ratio.AT.Res.HH.Thermal.SH.LPG.WH.Elc.Solar</t>
  </si>
  <si>
    <t>Eff.ratio.AT.Res.HH.Thermal.SH.LPG.WH.Elc.Solar.Elec</t>
  </si>
  <si>
    <t>Eff.ratio.AT.Res.HH.Thermal.SH.LPG.WH.Elc.Solar.Solar</t>
  </si>
  <si>
    <t>Eff.ratio.AT.Res.HH.Thermal.SH.LPG.CO</t>
  </si>
  <si>
    <t>Eff.ratio.AT.Res.HH.Thermal.SH.LPG.CO.LPG.LPG</t>
  </si>
  <si>
    <t>Eff.ratio.AT.Res.HH.Thermal.SH.LPG.CO.Elc.Elec</t>
  </si>
  <si>
    <t>Eff.ratio.AT.Res.HH.Thermal.SH.Oil</t>
  </si>
  <si>
    <t>Eff.ratio.AT.Res.HH.Thermal.SH.Oil.SH</t>
  </si>
  <si>
    <t>Eff.ratio.AT.Res.HH.Thermal.SH.Oil.SH.Oil</t>
  </si>
  <si>
    <t>Eff.ratio.AT.Res.HH.Thermal.SH.Oil.SH.Elec</t>
  </si>
  <si>
    <t>Eff.ratio.AT.Res.HH.Thermal.SH.Oil.SC</t>
  </si>
  <si>
    <t>Eff.ratio.AT.Res.HH.Thermal.SH.Oil.SC.AC.Elec</t>
  </si>
  <si>
    <t>Eff.ratio.AT.Res.HH.Thermal.SH.Oil.WH</t>
  </si>
  <si>
    <t>Eff.ratio.AT.Res.HH.Thermal.SH.Oil.WH.Oil.NoSolar.Oil</t>
  </si>
  <si>
    <t>Eff.ratio.AT.Res.HH.Thermal.SH.Oil.WH.Oil.Solar</t>
  </si>
  <si>
    <t>Eff.ratio.AT.Res.HH.Thermal.SH.Oil.WH.Oil.Solar.Oil</t>
  </si>
  <si>
    <t>Eff.ratio.AT.Res.HH.Thermal.SH.Oil.WH.Oil.Solar.Solar</t>
  </si>
  <si>
    <t>Eff.ratio.AT.Res.HH.Thermal.SH.Oil.WH.Elc.NoSolar.Elec</t>
  </si>
  <si>
    <t>Eff.ratio.AT.Res.HH.Thermal.SH.Oil.WH.Elc.Solar</t>
  </si>
  <si>
    <t>Eff.ratio.AT.Res.HH.Thermal.SH.Oil.WH.Elc.Solar.Elec</t>
  </si>
  <si>
    <t>Eff.ratio.AT.Res.HH.Thermal.SH.Oil.WH.Elc.Solar.Solar</t>
  </si>
  <si>
    <t>Eff.ratio.AT.Res.HH.Thermal.SH.Oil.CO</t>
  </si>
  <si>
    <t>Eff.ratio.AT.Res.HH.Thermal.SH.Oil.CO.LPG.LPG</t>
  </si>
  <si>
    <t>Eff.ratio.AT.Res.HH.Thermal.SH.Oil.CO.Elc.Elec</t>
  </si>
  <si>
    <t>Eff.ratio.AT.Res.HH.Thermal.SH.Gas</t>
  </si>
  <si>
    <t>Eff.ratio.AT.Res.HH.Thermal.SH.Gas.SH</t>
  </si>
  <si>
    <t>Eff.ratio.AT.Res.HH.Thermal.SH.Gas.SH.Gas</t>
  </si>
  <si>
    <t>Eff.ratio.AT.Res.HH.Thermal.SH.Gas.SH.Elec</t>
  </si>
  <si>
    <t>Eff.ratio.AT.Res.HH.Thermal.SH.Gas.SC</t>
  </si>
  <si>
    <t>Eff.ratio.AT.Res.HH.Thermal.SH.Gas.SC.AC.Elec</t>
  </si>
  <si>
    <t>Eff.ratio.AT.Res.HH.Thermal.SH.Gas.WH</t>
  </si>
  <si>
    <t>Eff.ratio.AT.Res.HH.Thermal.SH.Gas.WH.Gas.NoSolar.Gas</t>
  </si>
  <si>
    <t>Eff.ratio.AT.Res.HH.Thermal.SH.Gas.WH.Gas.Solar</t>
  </si>
  <si>
    <t>Eff.ratio.AT.Res.HH.Thermal.SH.Gas.WH.Gas.Solar.Gas</t>
  </si>
  <si>
    <t>Eff.ratio.AT.Res.HH.Thermal.SH.Gas.WH.Gas.Solar.Solar</t>
  </si>
  <si>
    <t>Eff.ratio.AT.Res.HH.Thermal.SH.Gas.WH.Elc.NoSolar.Elec</t>
  </si>
  <si>
    <t>Eff.ratio.AT.Res.HH.Thermal.SH.Gas.WH.Elc.Solar</t>
  </si>
  <si>
    <t>Eff.ratio.AT.Res.HH.Thermal.SH.Gas.WH.Elc.Solar.Elec</t>
  </si>
  <si>
    <t>Eff.ratio.AT.Res.HH.Thermal.SH.Gas.WH.Elc.Solar.Solar</t>
  </si>
  <si>
    <t>Eff.ratio.AT.Res.HH.Thermal.SH.Gas.CO</t>
  </si>
  <si>
    <t>Eff.ratio.AT.Res.HH.Thermal.SH.Gas.CO.Gas.Gas</t>
  </si>
  <si>
    <t>Eff.ratio.AT.Res.HH.Thermal.SH.Gas.CO.Elc.Elec</t>
  </si>
  <si>
    <t>Eff.ratio.AT.Res.HH.Thermal.SH.Biomass</t>
  </si>
  <si>
    <t>Eff.ratio.AT.Res.HH.Thermal.SH.Biomass.SH</t>
  </si>
  <si>
    <t>Eff.ratio.AT.Res.HH.Thermal.SH.Biomass.SH.Biomass</t>
  </si>
  <si>
    <t>Eff.ratio.AT.Res.HH.Thermal.SH.Biomass.SH.Elec</t>
  </si>
  <si>
    <t>Eff.ratio.AT.Res.HH.Thermal.SH.Biomass.SC</t>
  </si>
  <si>
    <t>Eff.ratio.AT.Res.HH.Thermal.SH.Biomass.SC.AC.Elec</t>
  </si>
  <si>
    <t>Eff.ratio.AT.Res.HH.Thermal.SH.Biomass.WH</t>
  </si>
  <si>
    <t>Eff.ratio.AT.Res.HH.Thermal.SH.Biomass.WH.Biomass.NoSolar.Biomass</t>
  </si>
  <si>
    <t>Eff.ratio.AT.Res.HH.Thermal.SH.Biomass.WH.Biomass.Solar</t>
  </si>
  <si>
    <t>Eff.ratio.AT.Res.HH.Thermal.SH.Biomass.WH.Biomass.Solar.Biomass</t>
  </si>
  <si>
    <t>Eff.ratio.AT.Res.HH.Thermal.SH.Biomass.WH.Biomass.Solar.Solar</t>
  </si>
  <si>
    <t>Eff.ratio.AT.Res.HH.Thermal.SH.Biomass.WH.LPG.NoSolar.LPG</t>
  </si>
  <si>
    <t>Eff.ratio.AT.Res.HH.Thermal.SH.Biomass.WH.LPG.Solar</t>
  </si>
  <si>
    <t>Eff.ratio.AT.Res.HH.Thermal.SH.Biomass.WH.LPG.Solar.LPG</t>
  </si>
  <si>
    <t>Eff.ratio.AT.Res.HH.Thermal.SH.Biomass.WH.LPG.Solar.Solar</t>
  </si>
  <si>
    <t>Eff.ratio.AT.Res.HH.Thermal.SH.Biomass.WH.Elc.NoSolar.Elec</t>
  </si>
  <si>
    <t>Eff.ratio.AT.Res.HH.Thermal.SH.Biomass.WH.Elc.Solar</t>
  </si>
  <si>
    <t>Eff.ratio.AT.Res.HH.Thermal.SH.Biomass.WH.Elc.Solar.Elec</t>
  </si>
  <si>
    <t>Eff.ratio.AT.Res.HH.Thermal.SH.Biomass.WH.Elc.Solar.Solar</t>
  </si>
  <si>
    <t>Eff.ratio.AT.Res.HH.Thermal.SH.Biomass.CO</t>
  </si>
  <si>
    <t>Eff.ratio.AT.Res.HH.Thermal.SH.Biomass.CO.Biomass.Biomass</t>
  </si>
  <si>
    <t>Eff.ratio.AT.Res.HH.Thermal.SH.Biomass.CO.LPG.LPG</t>
  </si>
  <si>
    <t>Eff.ratio.AT.Res.HH.Thermal.SH.Biomass.CO.Elc.Elec</t>
  </si>
  <si>
    <t>Eff.ratio.AT.Res.HH.Thermal.SH.Geo</t>
  </si>
  <si>
    <t>Eff.ratio.AT.Res.HH.Thermal.SH.Geo.SH</t>
  </si>
  <si>
    <t>Eff.ratio.AT.Res.HH.Thermal.SH.Geo.SH.Geo</t>
  </si>
  <si>
    <t>Eff.ratio.AT.Res.HH.Thermal.SH.Geo.SH.Elec</t>
  </si>
  <si>
    <t>Eff.ratio.AT.Res.HH.Thermal.SH.Geo.SC</t>
  </si>
  <si>
    <t>Eff.ratio.AT.Res.HH.Thermal.SH.Geo.SC.AC.Elec</t>
  </si>
  <si>
    <t>Eff.ratio.AT.Res.HH.Thermal.SH.Geo.WH</t>
  </si>
  <si>
    <t>Eff.ratio.AT.Res.HH.Thermal.SH.Geo.WH.Geo.NoSolar.Geo</t>
  </si>
  <si>
    <t>Eff.ratio.AT.Res.HH.Thermal.SH.Geo.WH.Geo.Solar</t>
  </si>
  <si>
    <t>Eff.ratio.AT.Res.HH.Thermal.SH.Geo.WH.Geo.Solar.Geo</t>
  </si>
  <si>
    <t>Eff.ratio.AT.Res.HH.Thermal.SH.Geo.WH.Geo.Solar.Solar</t>
  </si>
  <si>
    <t>Eff.ratio.AT.Res.HH.Thermal.SH.Geo.WH.Elc.NoSolar.Elec</t>
  </si>
  <si>
    <t>Eff.ratio.AT.Res.HH.Thermal.SH.Geo.WH.Elc.Solar</t>
  </si>
  <si>
    <t>Eff.ratio.AT.Res.HH.Thermal.SH.Geo.WH.Elc.Solar.Elec</t>
  </si>
  <si>
    <t>Eff.ratio.AT.Res.HH.Thermal.SH.Geo.WH.Elc.Solar.Solar</t>
  </si>
  <si>
    <t>Eff.ratio.AT.Res.HH.Thermal.SH.Geo.CO</t>
  </si>
  <si>
    <t>Eff.ratio.AT.Res.HH.Thermal.SH.Geo.CO.LPG.LPG</t>
  </si>
  <si>
    <t>Eff.ratio.AT.Res.HH.Thermal.SH.Geo.CO.Elc.Elec</t>
  </si>
  <si>
    <t>Eff.ratio.AT.Res.HH.Thermal.SH.DistrHeat</t>
  </si>
  <si>
    <t>Eff.ratio.AT.Res.HH.Thermal.SH.DistrHeat.SH</t>
  </si>
  <si>
    <t>Eff.ratio.AT.Res.HH.Thermal.SH.DistrHeat.SH.Steam_Distr</t>
  </si>
  <si>
    <t>Eff.ratio.AT.Res.HH.Thermal.SH.DistrHeat.SH.Elec</t>
  </si>
  <si>
    <t>Eff.ratio.AT.Res.HH.Thermal.SH.DistrHeat.SC</t>
  </si>
  <si>
    <t>Eff.ratio.AT.Res.HH.Thermal.SH.DistrHeat.SC.AC.Elec</t>
  </si>
  <si>
    <t>Eff.ratio.AT.Res.HH.Thermal.SH.DistrHeat.WH</t>
  </si>
  <si>
    <t>Eff.ratio.AT.Res.HH.Thermal.SH.DistrHeat.WH.DistrHeat.NoSolar.Steam_Distr</t>
  </si>
  <si>
    <t>Eff.ratio.AT.Res.HH.Thermal.SH.DistrHeat.WH.DistrHeat.Solar</t>
  </si>
  <si>
    <t>Eff.ratio.AT.Res.HH.Thermal.SH.DistrHeat.WH.DistrHeat.Solar.Steam_Distr</t>
  </si>
  <si>
    <t>Eff.ratio.AT.Res.HH.Thermal.SH.DistrHeat.WH.DistrHeat.Solar.Solar</t>
  </si>
  <si>
    <t>Eff.ratio.AT.Res.HH.Thermal.SH.DistrHeat.WH.Elc.NoSolar.Elec</t>
  </si>
  <si>
    <t>Eff.ratio.AT.Res.HH.Thermal.SH.DistrHeat.WH.Elc.Solar</t>
  </si>
  <si>
    <t>Eff.ratio.AT.Res.HH.Thermal.SH.DistrHeat.WH.Elc.Solar.Elec</t>
  </si>
  <si>
    <t>Eff.ratio.AT.Res.HH.Thermal.SH.DistrHeat.WH.Elc.Solar.Solar</t>
  </si>
  <si>
    <t>Eff.ratio.AT.Res.HH.Thermal.SH.DistrHeat.CO</t>
  </si>
  <si>
    <t>Eff.ratio.AT.Res.HH.Thermal.SH.DistrHeat.CO.LPG.LPG</t>
  </si>
  <si>
    <t>Eff.ratio.AT.Res.HH.Thermal.SH.DistrHeat.CO.Elc.Elec</t>
  </si>
  <si>
    <t>Eff.ratio.AT.Res.HH.Thermal.SH.AdvElc</t>
  </si>
  <si>
    <t>Eff.ratio.AT.Res.HH.Thermal.SH.AdvElc.SH</t>
  </si>
  <si>
    <t>Eff.ratio.AT.Res.HH.Thermal.SH.AdvElc.SH.Elec</t>
  </si>
  <si>
    <t>Eff.ratio.AT.Res.HH.Thermal.SH.AdvElc.SC</t>
  </si>
  <si>
    <t>Eff.ratio.AT.Res.HH.Thermal.SH.AdvElc.SC.AC.Elec</t>
  </si>
  <si>
    <t>Eff.ratio.AT.Res.HH.Thermal.SH.AdvElc.WH</t>
  </si>
  <si>
    <t>Eff.ratio.AT.Res.HH.Thermal.SH.AdvElc.WH.LPG.NoSolar.LPG</t>
  </si>
  <si>
    <t>Eff.ratio.AT.Res.HH.Thermal.SH.AdvElc.WH.LPG.Solar</t>
  </si>
  <si>
    <t>Eff.ratio.AT.Res.HH.Thermal.SH.AdvElc.WH.LPG.Solar.LPG</t>
  </si>
  <si>
    <t>Eff.ratio.AT.Res.HH.Thermal.SH.AdvElc.WH.LPG.Solar.Solar</t>
  </si>
  <si>
    <t>Eff.ratio.AT.Res.HH.Thermal.SH.AdvElc.WH.Elc.NoSolar.Elec</t>
  </si>
  <si>
    <t>Eff.ratio.AT.Res.HH.Thermal.SH.AdvElc.WH.Elc.Solar</t>
  </si>
  <si>
    <t>Eff.ratio.AT.Res.HH.Thermal.SH.AdvElc.WH.Elc.Solar.Elec</t>
  </si>
  <si>
    <t>Eff.ratio.AT.Res.HH.Thermal.SH.AdvElc.WH.Elc.Solar.Solar</t>
  </si>
  <si>
    <t>Eff.ratio.AT.Res.HH.Thermal.SH.AdvElc.CO</t>
  </si>
  <si>
    <t>Eff.ratio.AT.Res.HH.Thermal.SH.AdvElc.CO.LPG.LPG</t>
  </si>
  <si>
    <t>Eff.ratio.AT.Res.HH.Thermal.SH.AdvElc.CO.Elc.Elec</t>
  </si>
  <si>
    <t>Eff.ratio.AT.Res.HH.Thermal.SH.ConvElc</t>
  </si>
  <si>
    <t>Eff.ratio.AT.Res.HH.Thermal.SH.ConvElc.SH</t>
  </si>
  <si>
    <t>Eff.ratio.AT.Res.HH.Thermal.SH.ConvElc.SH.Elec</t>
  </si>
  <si>
    <t>Eff.ratio.AT.Res.HH.Thermal.SH.ConvElc.SC</t>
  </si>
  <si>
    <t>Eff.ratio.AT.Res.HH.Thermal.SH.ConvElc.SC.AC.Elec</t>
  </si>
  <si>
    <t>Eff.ratio.AT.Res.HH.Thermal.SH.ConvElc.WH</t>
  </si>
  <si>
    <t>Eff.ratio.AT.Res.HH.Thermal.SH.ConvElc.WH.LPG.NoSolar.LPG</t>
  </si>
  <si>
    <t>Eff.ratio.AT.Res.HH.Thermal.SH.ConvElc.WH.LPG.Solar</t>
  </si>
  <si>
    <t>Eff.ratio.AT.Res.HH.Thermal.SH.ConvElc.WH.LPG.Solar.LPG</t>
  </si>
  <si>
    <t>Eff.ratio.AT.Res.HH.Thermal.SH.ConvElc.WH.LPG.Solar.Solar</t>
  </si>
  <si>
    <t>Eff.ratio.AT.Res.HH.Thermal.SH.ConvElc.WH.Elc.NoSolar.Elec</t>
  </si>
  <si>
    <t>Eff.ratio.AT.Res.HH.Thermal.SH.ConvElc.WH.Elc.Solar</t>
  </si>
  <si>
    <t>Eff.ratio.AT.Res.HH.Thermal.SH.ConvElc.WH.Elc.Solar.Elec</t>
  </si>
  <si>
    <t>Eff.ratio.AT.Res.HH.Thermal.SH.ConvElc.WH.Elc.Solar.Solar</t>
  </si>
  <si>
    <t>Eff.ratio.AT.Res.HH.Thermal.SH.ConvElc.CO</t>
  </si>
  <si>
    <t>Eff.ratio.AT.Res.HH.Thermal.SH.ConvElc.CO.LPG.LPG</t>
  </si>
  <si>
    <t>Eff.ratio.AT.Res.HH.Thermal.SH.ConvElc.CO.Elc.Elec</t>
  </si>
  <si>
    <t>AT - CO2 emissions (detailed structure)</t>
  </si>
  <si>
    <t>EMI.ktCO2.AT.Res.HH.Thermal.SH.Solids</t>
  </si>
  <si>
    <t>EMI.ktCO2.AT.Res.HH.Thermal.SH.Solids.SH</t>
  </si>
  <si>
    <t>EMI.ktCO2.AT.Res.HH.Thermal.SH.Solids.SH.Solids</t>
  </si>
  <si>
    <t>EMI.ktCO2.AT.Res.HH.Thermal.SH.Solids.SH.Elec</t>
  </si>
  <si>
    <t>EMI.ktCO2.AT.Res.HH.Thermal.SH.Solids.SC</t>
  </si>
  <si>
    <t>EMI.ktCO2.AT.Res.HH.Thermal.SH.Solids.SC.AC.Elec</t>
  </si>
  <si>
    <t>EMI.ktCO2.AT.Res.HH.Thermal.SH.Solids.WH</t>
  </si>
  <si>
    <t>EMI.ktCO2.AT.Res.HH.Thermal.SH.Solids.WH.Solids.NoSolar.Solids</t>
  </si>
  <si>
    <t>EMI.ktCO2.AT.Res.HH.Thermal.SH.Solids.WH.LPG.NoSolar.LPG</t>
  </si>
  <si>
    <t>EMI.ktCO2.AT.Res.HH.Thermal.SH.Solids.WH.LPG.Solar</t>
  </si>
  <si>
    <t>EMI.ktCO2.AT.Res.HH.Thermal.SH.Solids.WH.LPG.Solar.LPG</t>
  </si>
  <si>
    <t>EMI.ktCO2.AT.Res.HH.Thermal.SH.Solids.WH.LPG.Solar.Solar</t>
  </si>
  <si>
    <t>EMI.ktCO2.AT.Res.HH.Thermal.SH.Solids.WH.Elc.NoSolar.Elec</t>
  </si>
  <si>
    <t>EMI.ktCO2.AT.Res.HH.Thermal.SH.Solids.WH.Elc.Solar</t>
  </si>
  <si>
    <t>EMI.ktCO2.AT.Res.HH.Thermal.SH.Solids.WH.Elc.Solar.Elec</t>
  </si>
  <si>
    <t>EMI.ktCO2.AT.Res.HH.Thermal.SH.Solids.WH.Elc.Solar.Solar</t>
  </si>
  <si>
    <t>EMI.ktCO2.AT.Res.HH.Thermal.SH.Solids.CO</t>
  </si>
  <si>
    <t>EMI.ktCO2.AT.Res.HH.Thermal.SH.Solids.CO.Solids.Solids</t>
  </si>
  <si>
    <t>EMI.ktCO2.AT.Res.HH.Thermal.SH.Solids.CO.LPG.LPG</t>
  </si>
  <si>
    <t>EMI.ktCO2.AT.Res.HH.Thermal.SH.Solids.CO.Elc.Elec</t>
  </si>
  <si>
    <t>EMI.ktCO2.AT.Res.HH.Thermal.SH.LPG</t>
  </si>
  <si>
    <t>EMI.ktCO2.AT.Res.HH.Thermal.SH.LPG.SH</t>
  </si>
  <si>
    <t>EMI.ktCO2.AT.Res.HH.Thermal.SH.LPG.SH.LPG</t>
  </si>
  <si>
    <t>EMI.ktCO2.AT.Res.HH.Thermal.SH.LPG.SH.Elec</t>
  </si>
  <si>
    <t>EMI.ktCO2.AT.Res.HH.Thermal.SH.LPG.SC</t>
  </si>
  <si>
    <t>EMI.ktCO2.AT.Res.HH.Thermal.SH.LPG.SC.AC.Elec</t>
  </si>
  <si>
    <t>EMI.ktCO2.AT.Res.HH.Thermal.SH.LPG.WH</t>
  </si>
  <si>
    <t>EMI.ktCO2.AT.Res.HH.Thermal.SH.LPG.WH.LPG.NoSolar.LPG</t>
  </si>
  <si>
    <t>EMI.ktCO2.AT.Res.HH.Thermal.SH.LPG.WH.LPG.Solar</t>
  </si>
  <si>
    <t>EMI.ktCO2.AT.Res.HH.Thermal.SH.LPG.WH.LPG.Solar.LPG</t>
  </si>
  <si>
    <t>EMI.ktCO2.AT.Res.HH.Thermal.SH.LPG.WH.LPG.Solar.Solar</t>
  </si>
  <si>
    <t>EMI.ktCO2.AT.Res.HH.Thermal.SH.LPG.WH.Elc.NoSolar.Elec</t>
  </si>
  <si>
    <t>EMI.ktCO2.AT.Res.HH.Thermal.SH.LPG.WH.Elc.Solar</t>
  </si>
  <si>
    <t>EMI.ktCO2.AT.Res.HH.Thermal.SH.LPG.WH.Elc.Solar.Elec</t>
  </si>
  <si>
    <t>EMI.ktCO2.AT.Res.HH.Thermal.SH.LPG.WH.Elc.Solar.Solar</t>
  </si>
  <si>
    <t>EMI.ktCO2.AT.Res.HH.Thermal.SH.LPG.CO</t>
  </si>
  <si>
    <t>EMI.ktCO2.AT.Res.HH.Thermal.SH.LPG.CO.LPG.LPG</t>
  </si>
  <si>
    <t>EMI.ktCO2.AT.Res.HH.Thermal.SH.LPG.CO.Elc.Elec</t>
  </si>
  <si>
    <t>EMI.ktCO2.AT.Res.HH.Thermal.SH.Oil</t>
  </si>
  <si>
    <t>EMI.ktCO2.AT.Res.HH.Thermal.SH.Oil.SH</t>
  </si>
  <si>
    <t>EMI.ktCO2.AT.Res.HH.Thermal.SH.Oil.SH.Oil</t>
  </si>
  <si>
    <t>EMI.ktCO2.AT.Res.HH.Thermal.SH.Oil.SH.Elec</t>
  </si>
  <si>
    <t>EMI.ktCO2.AT.Res.HH.Thermal.SH.Oil.SC</t>
  </si>
  <si>
    <t>EMI.ktCO2.AT.Res.HH.Thermal.SH.Oil.SC.AC.Elec</t>
  </si>
  <si>
    <t>EMI.ktCO2.AT.Res.HH.Thermal.SH.Oil.WH</t>
  </si>
  <si>
    <t>EMI.ktCO2.AT.Res.HH.Thermal.SH.Oil.WH.Oil.NoSolar.Oil</t>
  </si>
  <si>
    <t>EMI.ktCO2.AT.Res.HH.Thermal.SH.Oil.WH.Oil.Solar</t>
  </si>
  <si>
    <t>EMI.ktCO2.AT.Res.HH.Thermal.SH.Oil.WH.Oil.Solar.Oil</t>
  </si>
  <si>
    <t>EMI.ktCO2.AT.Res.HH.Thermal.SH.Oil.WH.Oil.Solar.Solar</t>
  </si>
  <si>
    <t>EMI.ktCO2.AT.Res.HH.Thermal.SH.Oil.WH.Elc.NoSolar.Elec</t>
  </si>
  <si>
    <t>EMI.ktCO2.AT.Res.HH.Thermal.SH.Oil.WH.Elc.Solar</t>
  </si>
  <si>
    <t>EMI.ktCO2.AT.Res.HH.Thermal.SH.Oil.WH.Elc.Solar.Elec</t>
  </si>
  <si>
    <t>EMI.ktCO2.AT.Res.HH.Thermal.SH.Oil.WH.Elc.Solar.Solar</t>
  </si>
  <si>
    <t>EMI.ktCO2.AT.Res.HH.Thermal.SH.Oil.CO</t>
  </si>
  <si>
    <t>EMI.ktCO2.AT.Res.HH.Thermal.SH.Oil.CO.LPG.LPG</t>
  </si>
  <si>
    <t>EMI.ktCO2.AT.Res.HH.Thermal.SH.Oil.CO.Elc.Elec</t>
  </si>
  <si>
    <t>EMI.ktCO2.AT.Res.HH.Thermal.SH.Gas</t>
  </si>
  <si>
    <t>EMI.ktCO2.AT.Res.HH.Thermal.SH.Gas.SH</t>
  </si>
  <si>
    <t>EMI.ktCO2.AT.Res.HH.Thermal.SH.Gas.SH.Gas</t>
  </si>
  <si>
    <t>EMI.ktCO2.AT.Res.HH.Thermal.SH.Gas.SH.Elec</t>
  </si>
  <si>
    <t>EMI.ktCO2.AT.Res.HH.Thermal.SH.Gas.SC</t>
  </si>
  <si>
    <t>EMI.ktCO2.AT.Res.HH.Thermal.SH.Gas.SC.AC.Elec</t>
  </si>
  <si>
    <t>EMI.ktCO2.AT.Res.HH.Thermal.SH.Gas.WH</t>
  </si>
  <si>
    <t>EMI.ktCO2.AT.Res.HH.Thermal.SH.Gas.WH.Gas.NoSolar.Gas</t>
  </si>
  <si>
    <t>EMI.ktCO2.AT.Res.HH.Thermal.SH.Gas.WH.Gas.Solar</t>
  </si>
  <si>
    <t>EMI.ktCO2.AT.Res.HH.Thermal.SH.Gas.WH.Gas.Solar.Gas</t>
  </si>
  <si>
    <t>EMI.ktCO2.AT.Res.HH.Thermal.SH.Gas.WH.Gas.Solar.Solar</t>
  </si>
  <si>
    <t>EMI.ktCO2.AT.Res.HH.Thermal.SH.Gas.WH.Elc.NoSolar.Elec</t>
  </si>
  <si>
    <t>EMI.ktCO2.AT.Res.HH.Thermal.SH.Gas.WH.Elc.Solar</t>
  </si>
  <si>
    <t>EMI.ktCO2.AT.Res.HH.Thermal.SH.Gas.WH.Elc.Solar.Elec</t>
  </si>
  <si>
    <t>EMI.ktCO2.AT.Res.HH.Thermal.SH.Gas.WH.Elc.Solar.Solar</t>
  </si>
  <si>
    <t>EMI.ktCO2.AT.Res.HH.Thermal.SH.Gas.CO</t>
  </si>
  <si>
    <t>EMI.ktCO2.AT.Res.HH.Thermal.SH.Gas.CO.Gas.Gas</t>
  </si>
  <si>
    <t>EMI.ktCO2.AT.Res.HH.Thermal.SH.Gas.CO.Elc.Elec</t>
  </si>
  <si>
    <t>EMI.ktCO2.AT.Res.HH.Thermal.SH.Biomass</t>
  </si>
  <si>
    <t>EMI.ktCO2.AT.Res.HH.Thermal.SH.Biomass.SH</t>
  </si>
  <si>
    <t>EMI.ktCO2.AT.Res.HH.Thermal.SH.Biomass.SH.Biomass</t>
  </si>
  <si>
    <t>EMI.ktCO2.AT.Res.HH.Thermal.SH.Biomass.SH.Elec</t>
  </si>
  <si>
    <t>EMI.ktCO2.AT.Res.HH.Thermal.SH.Biomass.SC</t>
  </si>
  <si>
    <t>EMI.ktCO2.AT.Res.HH.Thermal.SH.Biomass.SC.AC.Elec</t>
  </si>
  <si>
    <t>EMI.ktCO2.AT.Res.HH.Thermal.SH.Biomass.WH</t>
  </si>
  <si>
    <t>EMI.ktCO2.AT.Res.HH.Thermal.SH.Biomass.WH.Biomass.NoSolar.Biomass</t>
  </si>
  <si>
    <t>EMI.ktCO2.AT.Res.HH.Thermal.SH.Biomass.WH.Biomass.Solar</t>
  </si>
  <si>
    <t>EMI.ktCO2.AT.Res.HH.Thermal.SH.Biomass.WH.Biomass.Solar.Biomass</t>
  </si>
  <si>
    <t>EMI.ktCO2.AT.Res.HH.Thermal.SH.Biomass.WH.Biomass.Solar.Solar</t>
  </si>
  <si>
    <t>EMI.ktCO2.AT.Res.HH.Thermal.SH.Biomass.WH.LPG.NoSolar.LPG</t>
  </si>
  <si>
    <t>EMI.ktCO2.AT.Res.HH.Thermal.SH.Biomass.WH.LPG.Solar</t>
  </si>
  <si>
    <t>EMI.ktCO2.AT.Res.HH.Thermal.SH.Biomass.WH.LPG.Solar.LPG</t>
  </si>
  <si>
    <t>EMI.ktCO2.AT.Res.HH.Thermal.SH.Biomass.WH.LPG.Solar.Solar</t>
  </si>
  <si>
    <t>EMI.ktCO2.AT.Res.HH.Thermal.SH.Biomass.WH.Elc.NoSolar.Elec</t>
  </si>
  <si>
    <t>EMI.ktCO2.AT.Res.HH.Thermal.SH.Biomass.WH.Elc.Solar</t>
  </si>
  <si>
    <t>EMI.ktCO2.AT.Res.HH.Thermal.SH.Biomass.WH.Elc.Solar.Elec</t>
  </si>
  <si>
    <t>EMI.ktCO2.AT.Res.HH.Thermal.SH.Biomass.WH.Elc.Solar.Solar</t>
  </si>
  <si>
    <t>EMI.ktCO2.AT.Res.HH.Thermal.SH.Biomass.CO</t>
  </si>
  <si>
    <t>EMI.ktCO2.AT.Res.HH.Thermal.SH.Biomass.CO.Biomass.Biomass</t>
  </si>
  <si>
    <t>EMI.ktCO2.AT.Res.HH.Thermal.SH.Biomass.CO.LPG.LPG</t>
  </si>
  <si>
    <t>EMI.ktCO2.AT.Res.HH.Thermal.SH.Biomass.CO.Elc.Elec</t>
  </si>
  <si>
    <t>EMI.ktCO2.AT.Res.HH.Thermal.SH.Geo</t>
  </si>
  <si>
    <t>EMI.ktCO2.AT.Res.HH.Thermal.SH.Geo.SH</t>
  </si>
  <si>
    <t>EMI.ktCO2.AT.Res.HH.Thermal.SH.Geo.SH.Geo</t>
  </si>
  <si>
    <t>EMI.ktCO2.AT.Res.HH.Thermal.SH.Geo.SH.Elec</t>
  </si>
  <si>
    <t>EMI.ktCO2.AT.Res.HH.Thermal.SH.Geo.SC</t>
  </si>
  <si>
    <t>EMI.ktCO2.AT.Res.HH.Thermal.SH.Geo.SC.AC.Elec</t>
  </si>
  <si>
    <t>EMI.ktCO2.AT.Res.HH.Thermal.SH.Geo.WH</t>
  </si>
  <si>
    <t>EMI.ktCO2.AT.Res.HH.Thermal.SH.Geo.WH.Geo.NoSolar.Geo</t>
  </si>
  <si>
    <t>EMI.ktCO2.AT.Res.HH.Thermal.SH.Geo.WH.Geo.Solar</t>
  </si>
  <si>
    <t>EMI.ktCO2.AT.Res.HH.Thermal.SH.Geo.WH.Geo.Solar.Geo</t>
  </si>
  <si>
    <t>EMI.ktCO2.AT.Res.HH.Thermal.SH.Geo.WH.Geo.Solar.Solar</t>
  </si>
  <si>
    <t>EMI.ktCO2.AT.Res.HH.Thermal.SH.Geo.WH.Elc.NoSolar.Elec</t>
  </si>
  <si>
    <t>EMI.ktCO2.AT.Res.HH.Thermal.SH.Geo.WH.Elc.Solar</t>
  </si>
  <si>
    <t>EMI.ktCO2.AT.Res.HH.Thermal.SH.Geo.WH.Elc.Solar.Elec</t>
  </si>
  <si>
    <t>EMI.ktCO2.AT.Res.HH.Thermal.SH.Geo.WH.Elc.Solar.Solar</t>
  </si>
  <si>
    <t>EMI.ktCO2.AT.Res.HH.Thermal.SH.Geo.CO</t>
  </si>
  <si>
    <t>EMI.ktCO2.AT.Res.HH.Thermal.SH.Geo.CO.LPG.LPG</t>
  </si>
  <si>
    <t>EMI.ktCO2.AT.Res.HH.Thermal.SH.Geo.CO.Elc.Elec</t>
  </si>
  <si>
    <t>EMI.ktCO2.AT.Res.HH.Thermal.SH.DistrHeat</t>
  </si>
  <si>
    <t>EMI.ktCO2.AT.Res.HH.Thermal.SH.DistrHeat.SH</t>
  </si>
  <si>
    <t>EMI.ktCO2.AT.Res.HH.Thermal.SH.DistrHeat.SH.Steam_Distr</t>
  </si>
  <si>
    <t>EMI.ktCO2.AT.Res.HH.Thermal.SH.DistrHeat.SH.Elec</t>
  </si>
  <si>
    <t>EMI.ktCO2.AT.Res.HH.Thermal.SH.DistrHeat.SC</t>
  </si>
  <si>
    <t>EMI.ktCO2.AT.Res.HH.Thermal.SH.DistrHeat.SC.AC.Elec</t>
  </si>
  <si>
    <t>EMI.ktCO2.AT.Res.HH.Thermal.SH.DistrHeat.WH</t>
  </si>
  <si>
    <t>EMI.ktCO2.AT.Res.HH.Thermal.SH.DistrHeat.WH.DistrHeat.NoSolar.Steam_Distr</t>
  </si>
  <si>
    <t>EMI.ktCO2.AT.Res.HH.Thermal.SH.DistrHeat.WH.DistrHeat.Solar</t>
  </si>
  <si>
    <t>EMI.ktCO2.AT.Res.HH.Thermal.SH.DistrHeat.WH.DistrHeat.Solar.Steam_Distr</t>
  </si>
  <si>
    <t>EMI.ktCO2.AT.Res.HH.Thermal.SH.DistrHeat.WH.DistrHeat.Solar.Solar</t>
  </si>
  <si>
    <t>EMI.ktCO2.AT.Res.HH.Thermal.SH.DistrHeat.WH.Elc.NoSolar.Elec</t>
  </si>
  <si>
    <t>EMI.ktCO2.AT.Res.HH.Thermal.SH.DistrHeat.WH.Elc.Solar</t>
  </si>
  <si>
    <t>EMI.ktCO2.AT.Res.HH.Thermal.SH.DistrHeat.WH.Elc.Solar.Elec</t>
  </si>
  <si>
    <t>EMI.ktCO2.AT.Res.HH.Thermal.SH.DistrHeat.WH.Elc.Solar.Solar</t>
  </si>
  <si>
    <t>EMI.ktCO2.AT.Res.HH.Thermal.SH.DistrHeat.CO</t>
  </si>
  <si>
    <t>EMI.ktCO2.AT.Res.HH.Thermal.SH.DistrHeat.CO.LPG.LPG</t>
  </si>
  <si>
    <t>EMI.ktCO2.AT.Res.HH.Thermal.SH.DistrHeat.CO.Elc.Elec</t>
  </si>
  <si>
    <t>EMI.ktCO2.AT.Res.HH.Thermal.SH.AdvElc</t>
  </si>
  <si>
    <t>EMI.ktCO2.AT.Res.HH.Thermal.SH.AdvElc.SH</t>
  </si>
  <si>
    <t>EMI.ktCO2.AT.Res.HH.Thermal.SH.AdvElc.SH.Elec</t>
  </si>
  <si>
    <t>EMI.ktCO2.AT.Res.HH.Thermal.SH.AdvElc.SC</t>
  </si>
  <si>
    <t>EMI.ktCO2.AT.Res.HH.Thermal.SH.AdvElc.SC.AC.Elec</t>
  </si>
  <si>
    <t>EMI.ktCO2.AT.Res.HH.Thermal.SH.AdvElc.WH</t>
  </si>
  <si>
    <t>EMI.ktCO2.AT.Res.HH.Thermal.SH.AdvElc.WH.LPG.NoSolar.LPG</t>
  </si>
  <si>
    <t>EMI.ktCO2.AT.Res.HH.Thermal.SH.AdvElc.WH.LPG.Solar</t>
  </si>
  <si>
    <t>EMI.ktCO2.AT.Res.HH.Thermal.SH.AdvElc.WH.LPG.Solar.LPG</t>
  </si>
  <si>
    <t>EMI.ktCO2.AT.Res.HH.Thermal.SH.AdvElc.WH.LPG.Solar.Solar</t>
  </si>
  <si>
    <t>EMI.ktCO2.AT.Res.HH.Thermal.SH.AdvElc.WH.Elc.NoSolar.Elec</t>
  </si>
  <si>
    <t>EMI.ktCO2.AT.Res.HH.Thermal.SH.AdvElc.WH.Elc.Solar</t>
  </si>
  <si>
    <t>EMI.ktCO2.AT.Res.HH.Thermal.SH.AdvElc.WH.Elc.Solar.Elec</t>
  </si>
  <si>
    <t>EMI.ktCO2.AT.Res.HH.Thermal.SH.AdvElc.WH.Elc.Solar.Solar</t>
  </si>
  <si>
    <t>EMI.ktCO2.AT.Res.HH.Thermal.SH.AdvElc.CO</t>
  </si>
  <si>
    <t>EMI.ktCO2.AT.Res.HH.Thermal.SH.AdvElc.CO.LPG.LPG</t>
  </si>
  <si>
    <t>EMI.ktCO2.AT.Res.HH.Thermal.SH.AdvElc.CO.Elc.Elec</t>
  </si>
  <si>
    <t>EMI.ktCO2.AT.Res.HH.Thermal.SH.ConvElc</t>
  </si>
  <si>
    <t>EMI.ktCO2.AT.Res.HH.Thermal.SH.ConvElc.SH</t>
  </si>
  <si>
    <t>EMI.ktCO2.AT.Res.HH.Thermal.SH.ConvElc.SH.Elec</t>
  </si>
  <si>
    <t>EMI.ktCO2.AT.Res.HH.Thermal.SH.ConvElc.SC</t>
  </si>
  <si>
    <t>EMI.ktCO2.AT.Res.HH.Thermal.SH.ConvElc.SC.AC.Elec</t>
  </si>
  <si>
    <t>EMI.ktCO2.AT.Res.HH.Thermal.SH.ConvElc.WH</t>
  </si>
  <si>
    <t>EMI.ktCO2.AT.Res.HH.Thermal.SH.ConvElc.WH.LPG.NoSolar.LPG</t>
  </si>
  <si>
    <t>EMI.ktCO2.AT.Res.HH.Thermal.SH.ConvElc.WH.LPG.Solar</t>
  </si>
  <si>
    <t>EMI.ktCO2.AT.Res.HH.Thermal.SH.ConvElc.WH.LPG.Solar.LPG</t>
  </si>
  <si>
    <t>EMI.ktCO2.AT.Res.HH.Thermal.SH.ConvElc.WH.LPG.Solar.Solar</t>
  </si>
  <si>
    <t>EMI.ktCO2.AT.Res.HH.Thermal.SH.ConvElc.WH.Elc.NoSolar.Elec</t>
  </si>
  <si>
    <t>EMI.ktCO2.AT.Res.HH.Thermal.SH.ConvElc.WH.Elc.Solar</t>
  </si>
  <si>
    <t>EMI.ktCO2.AT.Res.HH.Thermal.SH.ConvElc.WH.Elc.Solar.Elec</t>
  </si>
  <si>
    <t>EMI.ktCO2.AT.Res.HH.Thermal.SH.ConvElc.WH.Elc.Solar.Solar</t>
  </si>
  <si>
    <t>EMI.ktCO2.AT.Res.HH.Thermal.SH.ConvElc.CO</t>
  </si>
  <si>
    <t>EMI.ktCO2.AT.Res.HH.Thermal.SH.ConvElc.CO.LPG.LPG</t>
  </si>
  <si>
    <t>EMI.ktCO2.AT.Res.HH.Thermal.SH.ConvElc.CO.Elc.Elec</t>
  </si>
  <si>
    <t>AT - Final energy consumption per household (detailed structure)</t>
  </si>
  <si>
    <t>FEC_per_household.kWh.AT.Res.HH.Thermal.SH.Solids</t>
  </si>
  <si>
    <t>FEC_per_household.kWh.AT.Res.HH.Thermal.SH.Solids.SH</t>
  </si>
  <si>
    <t>FEC_per_household.kWh.AT.Res.HH.Thermal.SH.Solids.SH.Solids</t>
  </si>
  <si>
    <t>FEC_per_household.kWh.AT.Res.HH.Thermal.SH.Solids.SH.Elec</t>
  </si>
  <si>
    <t>FEC_per_household.kWh.AT.Res.HH.Thermal.SH.Solids.SC</t>
  </si>
  <si>
    <t>FEC_per_household.kWh.AT.Res.HH.Thermal.SH.Solids.SC.AC.Elec</t>
  </si>
  <si>
    <t>FEC_per_household.kWh.AT.Res.HH.Thermal.SH.Solids.WH</t>
  </si>
  <si>
    <t>FEC_per_household.kWh.AT.Res.HH.Thermal.SH.Solids.WH.Solids.NoSolar.Solids</t>
  </si>
  <si>
    <t>FEC_per_household.kWh.AT.Res.HH.Thermal.SH.Solids.WH.LPG.NoSolar.LPG</t>
  </si>
  <si>
    <t>FEC_per_household.kWh.AT.Res.HH.Thermal.SH.Solids.WH.LPG.Solar</t>
  </si>
  <si>
    <t>FEC_per_household.kWh.AT.Res.HH.Thermal.SH.Solids.WH.LPG.Solar.LPG</t>
  </si>
  <si>
    <t>FEC_per_household.kWh.AT.Res.HH.Thermal.SH.Solids.WH.LPG.Solar.Solar</t>
  </si>
  <si>
    <t>FEC_per_household.kWh.AT.Res.HH.Thermal.SH.Solids.WH.Elc.NoSolar.Elec</t>
  </si>
  <si>
    <t>FEC_per_household.kWh.AT.Res.HH.Thermal.SH.Solids.WH.Elc.Solar</t>
  </si>
  <si>
    <t>FEC_per_household.kWh.AT.Res.HH.Thermal.SH.Solids.WH.Elc.Solar.Elec</t>
  </si>
  <si>
    <t>FEC_per_household.kWh.AT.Res.HH.Thermal.SH.Solids.WH.Elc.Solar.Solar</t>
  </si>
  <si>
    <t>FEC_per_household.kWh.AT.Res.HH.Thermal.SH.Solids.CO</t>
  </si>
  <si>
    <t>FEC_per_household.kWh.AT.Res.HH.Thermal.SH.Solids.CO.Solids.Solids</t>
  </si>
  <si>
    <t>FEC_per_household.kWh.AT.Res.HH.Thermal.SH.Solids.CO.LPG.LPG</t>
  </si>
  <si>
    <t>FEC_per_household.kWh.AT.Res.HH.Thermal.SH.Solids.CO.Elc.Elec</t>
  </si>
  <si>
    <t>FEC_per_household.kWh.AT.Res.HH.Thermal.SH.LPG</t>
  </si>
  <si>
    <t>FEC_per_household.kWh.AT.Res.HH.Thermal.SH.LPG.SH</t>
  </si>
  <si>
    <t>FEC_per_household.kWh.AT.Res.HH.Thermal.SH.LPG.SH.LPG</t>
  </si>
  <si>
    <t>FEC_per_household.kWh.AT.Res.HH.Thermal.SH.LPG.SH.Elec</t>
  </si>
  <si>
    <t>FEC_per_household.kWh.AT.Res.HH.Thermal.SH.LPG.SC</t>
  </si>
  <si>
    <t>FEC_per_household.kWh.AT.Res.HH.Thermal.SH.LPG.SC.AC.Elec</t>
  </si>
  <si>
    <t>FEC_per_household.kWh.AT.Res.HH.Thermal.SH.LPG.WH</t>
  </si>
  <si>
    <t>FEC_per_household.kWh.AT.Res.HH.Thermal.SH.LPG.WH.LPG.NoSolar.LPG</t>
  </si>
  <si>
    <t>FEC_per_household.kWh.AT.Res.HH.Thermal.SH.LPG.WH.LPG.Solar</t>
  </si>
  <si>
    <t>FEC_per_household.kWh.AT.Res.HH.Thermal.SH.LPG.WH.LPG.Solar.LPG</t>
  </si>
  <si>
    <t>FEC_per_household.kWh.AT.Res.HH.Thermal.SH.LPG.WH.LPG.Solar.Solar</t>
  </si>
  <si>
    <t>FEC_per_household.kWh.AT.Res.HH.Thermal.SH.LPG.WH.Elc.NoSolar.Elec</t>
  </si>
  <si>
    <t>FEC_per_household.kWh.AT.Res.HH.Thermal.SH.LPG.WH.Elc.Solar</t>
  </si>
  <si>
    <t>FEC_per_household.kWh.AT.Res.HH.Thermal.SH.LPG.WH.Elc.Solar.Elec</t>
  </si>
  <si>
    <t>FEC_per_household.kWh.AT.Res.HH.Thermal.SH.LPG.WH.Elc.Solar.Solar</t>
  </si>
  <si>
    <t>FEC_per_household.kWh.AT.Res.HH.Thermal.SH.LPG.CO</t>
  </si>
  <si>
    <t>FEC_per_household.kWh.AT.Res.HH.Thermal.SH.LPG.CO.LPG.LPG</t>
  </si>
  <si>
    <t>FEC_per_household.kWh.AT.Res.HH.Thermal.SH.LPG.CO.Elc.Elec</t>
  </si>
  <si>
    <t>FEC_per_household.kWh.AT.Res.HH.Thermal.SH.Oil</t>
  </si>
  <si>
    <t>FEC_per_household.kWh.AT.Res.HH.Thermal.SH.Oil.SH</t>
  </si>
  <si>
    <t>FEC_per_household.kWh.AT.Res.HH.Thermal.SH.Oil.SH.Oil</t>
  </si>
  <si>
    <t>FEC_per_household.kWh.AT.Res.HH.Thermal.SH.Oil.SH.Elec</t>
  </si>
  <si>
    <t>FEC_per_household.kWh.AT.Res.HH.Thermal.SH.Oil.SC</t>
  </si>
  <si>
    <t>FEC_per_household.kWh.AT.Res.HH.Thermal.SH.Oil.SC.AC.Elec</t>
  </si>
  <si>
    <t>FEC_per_household.kWh.AT.Res.HH.Thermal.SH.Oil.WH</t>
  </si>
  <si>
    <t>FEC_per_household.kWh.AT.Res.HH.Thermal.SH.Oil.WH.Oil.NoSolar.Oil</t>
  </si>
  <si>
    <t>FEC_per_household.kWh.AT.Res.HH.Thermal.SH.Oil.WH.Oil.Solar</t>
  </si>
  <si>
    <t>FEC_per_household.kWh.AT.Res.HH.Thermal.SH.Oil.WH.Oil.Solar.Oil</t>
  </si>
  <si>
    <t>FEC_per_household.kWh.AT.Res.HH.Thermal.SH.Oil.WH.Oil.Solar.Solar</t>
  </si>
  <si>
    <t>FEC_per_household.kWh.AT.Res.HH.Thermal.SH.Oil.WH.Elc.NoSolar.Elec</t>
  </si>
  <si>
    <t>FEC_per_household.kWh.AT.Res.HH.Thermal.SH.Oil.WH.Elc.Solar</t>
  </si>
  <si>
    <t>FEC_per_household.kWh.AT.Res.HH.Thermal.SH.Oil.WH.Elc.Solar.Elec</t>
  </si>
  <si>
    <t>FEC_per_household.kWh.AT.Res.HH.Thermal.SH.Oil.WH.Elc.Solar.Solar</t>
  </si>
  <si>
    <t>FEC_per_household.kWh.AT.Res.HH.Thermal.SH.Oil.CO</t>
  </si>
  <si>
    <t>FEC_per_household.kWh.AT.Res.HH.Thermal.SH.Oil.CO.LPG.LPG</t>
  </si>
  <si>
    <t>FEC_per_household.kWh.AT.Res.HH.Thermal.SH.Oil.CO.Elc.Elec</t>
  </si>
  <si>
    <t>FEC_per_household.kWh.AT.Res.HH.Thermal.SH.Gas</t>
  </si>
  <si>
    <t>FEC_per_household.kWh.AT.Res.HH.Thermal.SH.Gas.SH</t>
  </si>
  <si>
    <t>FEC_per_household.kWh.AT.Res.HH.Thermal.SH.Gas.SH.Gas</t>
  </si>
  <si>
    <t>FEC_per_household.kWh.AT.Res.HH.Thermal.SH.Gas.SH.Elec</t>
  </si>
  <si>
    <t>FEC_per_household.kWh.AT.Res.HH.Thermal.SH.Gas.SC</t>
  </si>
  <si>
    <t>FEC_per_household.kWh.AT.Res.HH.Thermal.SH.Gas.SC.AC.Elec</t>
  </si>
  <si>
    <t>FEC_per_household.kWh.AT.Res.HH.Thermal.SH.Gas.WH</t>
  </si>
  <si>
    <t>FEC_per_household.kWh.AT.Res.HH.Thermal.SH.Gas.WH.Gas.NoSolar.Gas</t>
  </si>
  <si>
    <t>FEC_per_household.kWh.AT.Res.HH.Thermal.SH.Gas.WH.Gas.Solar</t>
  </si>
  <si>
    <t>FEC_per_household.kWh.AT.Res.HH.Thermal.SH.Gas.WH.Gas.Solar.Gas</t>
  </si>
  <si>
    <t>FEC_per_household.kWh.AT.Res.HH.Thermal.SH.Gas.WH.Gas.Solar.Solar</t>
  </si>
  <si>
    <t>FEC_per_household.kWh.AT.Res.HH.Thermal.SH.Gas.WH.Elc.NoSolar.Elec</t>
  </si>
  <si>
    <t>FEC_per_household.kWh.AT.Res.HH.Thermal.SH.Gas.WH.Elc.Solar</t>
  </si>
  <si>
    <t>FEC_per_household.kWh.AT.Res.HH.Thermal.SH.Gas.WH.Elc.Solar.Elec</t>
  </si>
  <si>
    <t>FEC_per_household.kWh.AT.Res.HH.Thermal.SH.Gas.WH.Elc.Solar.Solar</t>
  </si>
  <si>
    <t>FEC_per_household.kWh.AT.Res.HH.Thermal.SH.Gas.CO</t>
  </si>
  <si>
    <t>FEC_per_household.kWh.AT.Res.HH.Thermal.SH.Gas.CO.Gas.Gas</t>
  </si>
  <si>
    <t>FEC_per_household.kWh.AT.Res.HH.Thermal.SH.Gas.CO.Elc.Elec</t>
  </si>
  <si>
    <t>FEC_per_household.kWh.AT.Res.HH.Thermal.SH.Biomass</t>
  </si>
  <si>
    <t>FEC_per_household.kWh.AT.Res.HH.Thermal.SH.Biomass.SH</t>
  </si>
  <si>
    <t>FEC_per_household.kWh.AT.Res.HH.Thermal.SH.Biomass.SH.Biomass</t>
  </si>
  <si>
    <t>FEC_per_household.kWh.AT.Res.HH.Thermal.SH.Biomass.SH.Elec</t>
  </si>
  <si>
    <t>FEC_per_household.kWh.AT.Res.HH.Thermal.SH.Biomass.SC</t>
  </si>
  <si>
    <t>FEC_per_household.kWh.AT.Res.HH.Thermal.SH.Biomass.SC.AC.Elec</t>
  </si>
  <si>
    <t>FEC_per_household.kWh.AT.Res.HH.Thermal.SH.Biomass.WH</t>
  </si>
  <si>
    <t>FEC_per_household.kWh.AT.Res.HH.Thermal.SH.Biomass.WH.Biomass.NoSolar.Biomass</t>
  </si>
  <si>
    <t>FEC_per_household.kWh.AT.Res.HH.Thermal.SH.Biomass.WH.Biomass.Solar</t>
  </si>
  <si>
    <t>FEC_per_household.kWh.AT.Res.HH.Thermal.SH.Biomass.WH.Biomass.Solar.Biomass</t>
  </si>
  <si>
    <t>FEC_per_household.kWh.AT.Res.HH.Thermal.SH.Biomass.WH.Biomass.Solar.Solar</t>
  </si>
  <si>
    <t>FEC_per_household.kWh.AT.Res.HH.Thermal.SH.Biomass.WH.LPG.NoSolar.LPG</t>
  </si>
  <si>
    <t>FEC_per_household.kWh.AT.Res.HH.Thermal.SH.Biomass.WH.LPG.Solar</t>
  </si>
  <si>
    <t>FEC_per_household.kWh.AT.Res.HH.Thermal.SH.Biomass.WH.LPG.Solar.LPG</t>
  </si>
  <si>
    <t>FEC_per_household.kWh.AT.Res.HH.Thermal.SH.Biomass.WH.LPG.Solar.Solar</t>
  </si>
  <si>
    <t>FEC_per_household.kWh.AT.Res.HH.Thermal.SH.Biomass.WH.Elc.NoSolar.Elec</t>
  </si>
  <si>
    <t>FEC_per_household.kWh.AT.Res.HH.Thermal.SH.Biomass.WH.Elc.Solar</t>
  </si>
  <si>
    <t>FEC_per_household.kWh.AT.Res.HH.Thermal.SH.Biomass.WH.Elc.Solar.Elec</t>
  </si>
  <si>
    <t>FEC_per_household.kWh.AT.Res.HH.Thermal.SH.Biomass.WH.Elc.Solar.Solar</t>
  </si>
  <si>
    <t>FEC_per_household.kWh.AT.Res.HH.Thermal.SH.Biomass.CO</t>
  </si>
  <si>
    <t>FEC_per_household.kWh.AT.Res.HH.Thermal.SH.Biomass.CO.Biomass.Biomass</t>
  </si>
  <si>
    <t>FEC_per_household.kWh.AT.Res.HH.Thermal.SH.Biomass.CO.LPG.LPG</t>
  </si>
  <si>
    <t>FEC_per_household.kWh.AT.Res.HH.Thermal.SH.Biomass.CO.Elc.Elec</t>
  </si>
  <si>
    <t>FEC_per_household.kWh.AT.Res.HH.Thermal.SH.Geo</t>
  </si>
  <si>
    <t>FEC_per_household.kWh.AT.Res.HH.Thermal.SH.Geo.SH</t>
  </si>
  <si>
    <t>FEC_per_household.kWh.AT.Res.HH.Thermal.SH.Geo.SH.Geo</t>
  </si>
  <si>
    <t>FEC_per_household.kWh.AT.Res.HH.Thermal.SH.Geo.SH.Elec</t>
  </si>
  <si>
    <t>FEC_per_household.kWh.AT.Res.HH.Thermal.SH.Geo.SC</t>
  </si>
  <si>
    <t>FEC_per_household.kWh.AT.Res.HH.Thermal.SH.Geo.SC.AC.Elec</t>
  </si>
  <si>
    <t>FEC_per_household.kWh.AT.Res.HH.Thermal.SH.Geo.WH</t>
  </si>
  <si>
    <t>FEC_per_household.kWh.AT.Res.HH.Thermal.SH.Geo.WH.Geo.NoSolar.Geo</t>
  </si>
  <si>
    <t>FEC_per_household.kWh.AT.Res.HH.Thermal.SH.Geo.WH.Geo.Solar</t>
  </si>
  <si>
    <t>FEC_per_household.kWh.AT.Res.HH.Thermal.SH.Geo.WH.Geo.Solar.Geo</t>
  </si>
  <si>
    <t>FEC_per_household.kWh.AT.Res.HH.Thermal.SH.Geo.WH.Geo.Solar.Solar</t>
  </si>
  <si>
    <t>FEC_per_household.kWh.AT.Res.HH.Thermal.SH.Geo.WH.Elc.NoSolar.Elec</t>
  </si>
  <si>
    <t>FEC_per_household.kWh.AT.Res.HH.Thermal.SH.Geo.WH.Elc.Solar</t>
  </si>
  <si>
    <t>FEC_per_household.kWh.AT.Res.HH.Thermal.SH.Geo.WH.Elc.Solar.Elec</t>
  </si>
  <si>
    <t>FEC_per_household.kWh.AT.Res.HH.Thermal.SH.Geo.WH.Elc.Solar.Solar</t>
  </si>
  <si>
    <t>FEC_per_household.kWh.AT.Res.HH.Thermal.SH.Geo.CO</t>
  </si>
  <si>
    <t>FEC_per_household.kWh.AT.Res.HH.Thermal.SH.Geo.CO.LPG.LPG</t>
  </si>
  <si>
    <t>FEC_per_household.kWh.AT.Res.HH.Thermal.SH.Geo.CO.Elc.Elec</t>
  </si>
  <si>
    <t>FEC_per_household.kWh.AT.Res.HH.Thermal.SH.DistrHeat</t>
  </si>
  <si>
    <t>FEC_per_household.kWh.AT.Res.HH.Thermal.SH.DistrHeat.SH</t>
  </si>
  <si>
    <t>FEC_per_household.kWh.AT.Res.HH.Thermal.SH.DistrHeat.SH.Steam_Distr</t>
  </si>
  <si>
    <t>FEC_per_household.kWh.AT.Res.HH.Thermal.SH.DistrHeat.SH.Elec</t>
  </si>
  <si>
    <t>FEC_per_household.kWh.AT.Res.HH.Thermal.SH.DistrHeat.SC</t>
  </si>
  <si>
    <t>FEC_per_household.kWh.AT.Res.HH.Thermal.SH.DistrHeat.SC.AC.Elec</t>
  </si>
  <si>
    <t>FEC_per_household.kWh.AT.Res.HH.Thermal.SH.DistrHeat.WH</t>
  </si>
  <si>
    <t>FEC_per_household.kWh.AT.Res.HH.Thermal.SH.DistrHeat.WH.DistrHeat.NoSolar.Steam_Distr</t>
  </si>
  <si>
    <t>FEC_per_household.kWh.AT.Res.HH.Thermal.SH.DistrHeat.WH.DistrHeat.Solar</t>
  </si>
  <si>
    <t>FEC_per_household.kWh.AT.Res.HH.Thermal.SH.DistrHeat.WH.DistrHeat.Solar.Steam_Distr</t>
  </si>
  <si>
    <t>FEC_per_household.kWh.AT.Res.HH.Thermal.SH.DistrHeat.WH.DistrHeat.Solar.Solar</t>
  </si>
  <si>
    <t>FEC_per_household.kWh.AT.Res.HH.Thermal.SH.DistrHeat.WH.Elc.NoSolar.Elec</t>
  </si>
  <si>
    <t>FEC_per_household.kWh.AT.Res.HH.Thermal.SH.DistrHeat.WH.Elc.Solar</t>
  </si>
  <si>
    <t>FEC_per_household.kWh.AT.Res.HH.Thermal.SH.DistrHeat.WH.Elc.Solar.Elec</t>
  </si>
  <si>
    <t>FEC_per_household.kWh.AT.Res.HH.Thermal.SH.DistrHeat.WH.Elc.Solar.Solar</t>
  </si>
  <si>
    <t>FEC_per_household.kWh.AT.Res.HH.Thermal.SH.DistrHeat.CO</t>
  </si>
  <si>
    <t>FEC_per_household.kWh.AT.Res.HH.Thermal.SH.DistrHeat.CO.LPG.LPG</t>
  </si>
  <si>
    <t>FEC_per_household.kWh.AT.Res.HH.Thermal.SH.DistrHeat.CO.Elc.Elec</t>
  </si>
  <si>
    <t>FEC_per_household.kWh.AT.Res.HH.Thermal.SH.AdvElc</t>
  </si>
  <si>
    <t>FEC_per_household.kWh.AT.Res.HH.Thermal.SH.AdvElc.SH</t>
  </si>
  <si>
    <t>FEC_per_household.kWh.AT.Res.HH.Thermal.SH.AdvElc.SH.Elec</t>
  </si>
  <si>
    <t>FEC_per_household.kWh.AT.Res.HH.Thermal.SH.AdvElc.SC</t>
  </si>
  <si>
    <t>FEC_per_household.kWh.AT.Res.HH.Thermal.SH.AdvElc.SC.AC.Elec</t>
  </si>
  <si>
    <t>FEC_per_household.kWh.AT.Res.HH.Thermal.SH.AdvElc.WH</t>
  </si>
  <si>
    <t>FEC_per_household.kWh.AT.Res.HH.Thermal.SH.AdvElc.WH.LPG.NoSolar.LPG</t>
  </si>
  <si>
    <t>FEC_per_household.kWh.AT.Res.HH.Thermal.SH.AdvElc.WH.LPG.Solar</t>
  </si>
  <si>
    <t>FEC_per_household.kWh.AT.Res.HH.Thermal.SH.AdvElc.WH.LPG.Solar.LPG</t>
  </si>
  <si>
    <t>FEC_per_household.kWh.AT.Res.HH.Thermal.SH.AdvElc.WH.LPG.Solar.Solar</t>
  </si>
  <si>
    <t>FEC_per_household.kWh.AT.Res.HH.Thermal.SH.AdvElc.WH.Elc.NoSolar.Elec</t>
  </si>
  <si>
    <t>FEC_per_household.kWh.AT.Res.HH.Thermal.SH.AdvElc.WH.Elc.Solar</t>
  </si>
  <si>
    <t>FEC_per_household.kWh.AT.Res.HH.Thermal.SH.AdvElc.WH.Elc.Solar.Elec</t>
  </si>
  <si>
    <t>FEC_per_household.kWh.AT.Res.HH.Thermal.SH.AdvElc.WH.Elc.Solar.Solar</t>
  </si>
  <si>
    <t>FEC_per_household.kWh.AT.Res.HH.Thermal.SH.AdvElc.CO</t>
  </si>
  <si>
    <t>FEC_per_household.kWh.AT.Res.HH.Thermal.SH.AdvElc.CO.LPG.LPG</t>
  </si>
  <si>
    <t>FEC_per_household.kWh.AT.Res.HH.Thermal.SH.AdvElc.CO.Elc.Elec</t>
  </si>
  <si>
    <t>FEC_per_household.kWh.AT.Res.HH.Thermal.SH.ConvElc</t>
  </si>
  <si>
    <t>FEC_per_household.kWh.AT.Res.HH.Thermal.SH.ConvElc.SH</t>
  </si>
  <si>
    <t>FEC_per_household.kWh.AT.Res.HH.Thermal.SH.ConvElc.SH.Elec</t>
  </si>
  <si>
    <t>FEC_per_household.kWh.AT.Res.HH.Thermal.SH.ConvElc.SC</t>
  </si>
  <si>
    <t>FEC_per_household.kWh.AT.Res.HH.Thermal.SH.ConvElc.SC.AC.Elec</t>
  </si>
  <si>
    <t>FEC_per_household.kWh.AT.Res.HH.Thermal.SH.ConvElc.WH</t>
  </si>
  <si>
    <t>FEC_per_household.kWh.AT.Res.HH.Thermal.SH.ConvElc.WH.LPG.NoSolar.LPG</t>
  </si>
  <si>
    <t>FEC_per_household.kWh.AT.Res.HH.Thermal.SH.ConvElc.WH.LPG.Solar</t>
  </si>
  <si>
    <t>FEC_per_household.kWh.AT.Res.HH.Thermal.SH.ConvElc.WH.LPG.Solar.LPG</t>
  </si>
  <si>
    <t>FEC_per_household.kWh.AT.Res.HH.Thermal.SH.ConvElc.WH.LPG.Solar.Solar</t>
  </si>
  <si>
    <t>FEC_per_household.kWh.AT.Res.HH.Thermal.SH.ConvElc.WH.Elc.NoSolar.Elec</t>
  </si>
  <si>
    <t>FEC_per_household.kWh.AT.Res.HH.Thermal.SH.ConvElc.WH.Elc.Solar</t>
  </si>
  <si>
    <t>FEC_per_household.kWh.AT.Res.HH.Thermal.SH.ConvElc.WH.Elc.Solar.Elec</t>
  </si>
  <si>
    <t>FEC_per_household.kWh.AT.Res.HH.Thermal.SH.ConvElc.WH.Elc.Solar.Solar</t>
  </si>
  <si>
    <t>FEC_per_household.kWh.AT.Res.HH.Thermal.SH.ConvElc.CO</t>
  </si>
  <si>
    <t>FEC_per_household.kWh.AT.Res.HH.Thermal.SH.ConvElc.CO.LPG.LPG</t>
  </si>
  <si>
    <t>FEC_per_household.kWh.AT.Res.HH.Thermal.SH.ConvElc.CO.Elc.Elec</t>
  </si>
  <si>
    <t>AT - Thermal energy service per household (detailed structure)</t>
  </si>
  <si>
    <t>TES_per_household.kWh.AT.Res.HH.Thermal.SH.Solids</t>
  </si>
  <si>
    <t>TES_per_household.kWh.AT.Res.HH.Thermal.SH.Solids.SH</t>
  </si>
  <si>
    <t>TES_per_household.kWh.AT.Res.HH.Thermal.SH.Solids.SH.Solids</t>
  </si>
  <si>
    <t>TES_per_household.kWh.AT.Res.HH.Thermal.SH.Solids.SH.Elec</t>
  </si>
  <si>
    <t>TES_per_household.kWh.AT.Res.HH.Thermal.SH.Solids.SC</t>
  </si>
  <si>
    <t>TES_per_household.kWh.AT.Res.HH.Thermal.SH.Solids.SC.AC.Elec</t>
  </si>
  <si>
    <t>TES_per_household.kWh.AT.Res.HH.Thermal.SH.Solids.WH</t>
  </si>
  <si>
    <t>TES_per_household.kWh.AT.Res.HH.Thermal.SH.Solids.WH.Solids.NoSolar.Solids</t>
  </si>
  <si>
    <t>TES_per_household.kWh.AT.Res.HH.Thermal.SH.Solids.WH.LPG.NoSolar.LPG</t>
  </si>
  <si>
    <t>TES_per_household.kWh.AT.Res.HH.Thermal.SH.Solids.WH.LPG.Solar</t>
  </si>
  <si>
    <t>TES_per_household.kWh.AT.Res.HH.Thermal.SH.Solids.WH.LPG.Solar.LPG</t>
  </si>
  <si>
    <t>TES_per_household.kWh.AT.Res.HH.Thermal.SH.Solids.WH.LPG.Solar.Solar</t>
  </si>
  <si>
    <t>TES_per_household.kWh.AT.Res.HH.Thermal.SH.Solids.WH.Elc.NoSolar.Elec</t>
  </si>
  <si>
    <t>TES_per_household.kWh.AT.Res.HH.Thermal.SH.Solids.WH.Elc.Solar</t>
  </si>
  <si>
    <t>TES_per_household.kWh.AT.Res.HH.Thermal.SH.Solids.WH.Elc.Solar.Elec</t>
  </si>
  <si>
    <t>TES_per_household.kWh.AT.Res.HH.Thermal.SH.Solids.WH.Elc.Solar.Solar</t>
  </si>
  <si>
    <t>TES_per_household.kWh.AT.Res.HH.Thermal.SH.Solids.CO</t>
  </si>
  <si>
    <t>TES_per_household.kWh.AT.Res.HH.Thermal.SH.Solids.CO.Solids.Solids</t>
  </si>
  <si>
    <t>TES_per_household.kWh.AT.Res.HH.Thermal.SH.Solids.CO.LPG.LPG</t>
  </si>
  <si>
    <t>TES_per_household.kWh.AT.Res.HH.Thermal.SH.Solids.CO.Elc.Elec</t>
  </si>
  <si>
    <t>TES_per_household.kWh.AT.Res.HH.Thermal.SH.LPG</t>
  </si>
  <si>
    <t>TES_per_household.kWh.AT.Res.HH.Thermal.SH.LPG.SH</t>
  </si>
  <si>
    <t>TES_per_household.kWh.AT.Res.HH.Thermal.SH.LPG.SH.LPG</t>
  </si>
  <si>
    <t>TES_per_household.kWh.AT.Res.HH.Thermal.SH.LPG.SH.Elec</t>
  </si>
  <si>
    <t>TES_per_household.kWh.AT.Res.HH.Thermal.SH.LPG.SC</t>
  </si>
  <si>
    <t>TES_per_household.kWh.AT.Res.HH.Thermal.SH.LPG.SC.AC.Elec</t>
  </si>
  <si>
    <t>TES_per_household.kWh.AT.Res.HH.Thermal.SH.LPG.WH</t>
  </si>
  <si>
    <t>TES_per_household.kWh.AT.Res.HH.Thermal.SH.LPG.WH.LPG.NoSolar.LPG</t>
  </si>
  <si>
    <t>TES_per_household.kWh.AT.Res.HH.Thermal.SH.LPG.WH.LPG.Solar</t>
  </si>
  <si>
    <t>TES_per_household.kWh.AT.Res.HH.Thermal.SH.LPG.WH.LPG.Solar.LPG</t>
  </si>
  <si>
    <t>TES_per_household.kWh.AT.Res.HH.Thermal.SH.LPG.WH.LPG.Solar.Solar</t>
  </si>
  <si>
    <t>TES_per_household.kWh.AT.Res.HH.Thermal.SH.LPG.WH.Elc.NoSolar.Elec</t>
  </si>
  <si>
    <t>TES_per_household.kWh.AT.Res.HH.Thermal.SH.LPG.WH.Elc.Solar</t>
  </si>
  <si>
    <t>TES_per_household.kWh.AT.Res.HH.Thermal.SH.LPG.WH.Elc.Solar.Elec</t>
  </si>
  <si>
    <t>TES_per_household.kWh.AT.Res.HH.Thermal.SH.LPG.WH.Elc.Solar.Solar</t>
  </si>
  <si>
    <t>TES_per_household.kWh.AT.Res.HH.Thermal.SH.LPG.CO</t>
  </si>
  <si>
    <t>TES_per_household.kWh.AT.Res.HH.Thermal.SH.LPG.CO.LPG.LPG</t>
  </si>
  <si>
    <t>TES_per_household.kWh.AT.Res.HH.Thermal.SH.LPG.CO.Elc.Elec</t>
  </si>
  <si>
    <t>TES_per_household.kWh.AT.Res.HH.Thermal.SH.Oil</t>
  </si>
  <si>
    <t>TES_per_household.kWh.AT.Res.HH.Thermal.SH.Oil.SH</t>
  </si>
  <si>
    <t>TES_per_household.kWh.AT.Res.HH.Thermal.SH.Oil.SH.Oil</t>
  </si>
  <si>
    <t>TES_per_household.kWh.AT.Res.HH.Thermal.SH.Oil.SH.Elec</t>
  </si>
  <si>
    <t>TES_per_household.kWh.AT.Res.HH.Thermal.SH.Oil.SC</t>
  </si>
  <si>
    <t>TES_per_household.kWh.AT.Res.HH.Thermal.SH.Oil.SC.AC.Elec</t>
  </si>
  <si>
    <t>TES_per_household.kWh.AT.Res.HH.Thermal.SH.Oil.WH</t>
  </si>
  <si>
    <t>TES_per_household.kWh.AT.Res.HH.Thermal.SH.Oil.WH.Oil.NoSolar.Oil</t>
  </si>
  <si>
    <t>TES_per_household.kWh.AT.Res.HH.Thermal.SH.Oil.WH.Oil.Solar</t>
  </si>
  <si>
    <t>TES_per_household.kWh.AT.Res.HH.Thermal.SH.Oil.WH.Oil.Solar.Oil</t>
  </si>
  <si>
    <t>TES_per_household.kWh.AT.Res.HH.Thermal.SH.Oil.WH.Oil.Solar.Solar</t>
  </si>
  <si>
    <t>TES_per_household.kWh.AT.Res.HH.Thermal.SH.Oil.WH.Elc.NoSolar.Elec</t>
  </si>
  <si>
    <t>TES_per_household.kWh.AT.Res.HH.Thermal.SH.Oil.WH.Elc.Solar</t>
  </si>
  <si>
    <t>TES_per_household.kWh.AT.Res.HH.Thermal.SH.Oil.WH.Elc.Solar.Elec</t>
  </si>
  <si>
    <t>TES_per_household.kWh.AT.Res.HH.Thermal.SH.Oil.WH.Elc.Solar.Solar</t>
  </si>
  <si>
    <t>TES_per_household.kWh.AT.Res.HH.Thermal.SH.Oil.CO</t>
  </si>
  <si>
    <t>TES_per_household.kWh.AT.Res.HH.Thermal.SH.Oil.CO.LPG.LPG</t>
  </si>
  <si>
    <t>TES_per_household.kWh.AT.Res.HH.Thermal.SH.Oil.CO.Elc.Elec</t>
  </si>
  <si>
    <t>TES_per_household.kWh.AT.Res.HH.Thermal.SH.Gas</t>
  </si>
  <si>
    <t>TES_per_household.kWh.AT.Res.HH.Thermal.SH.Gas.SH</t>
  </si>
  <si>
    <t>TES_per_household.kWh.AT.Res.HH.Thermal.SH.Gas.SH.Gas</t>
  </si>
  <si>
    <t>TES_per_household.kWh.AT.Res.HH.Thermal.SH.Gas.SH.Elec</t>
  </si>
  <si>
    <t>TES_per_household.kWh.AT.Res.HH.Thermal.SH.Gas.SC</t>
  </si>
  <si>
    <t>TES_per_household.kWh.AT.Res.HH.Thermal.SH.Gas.SC.AC.Elec</t>
  </si>
  <si>
    <t>TES_per_household.kWh.AT.Res.HH.Thermal.SH.Gas.WH</t>
  </si>
  <si>
    <t>TES_per_household.kWh.AT.Res.HH.Thermal.SH.Gas.WH.Gas.NoSolar.Gas</t>
  </si>
  <si>
    <t>TES_per_household.kWh.AT.Res.HH.Thermal.SH.Gas.WH.Gas.Solar</t>
  </si>
  <si>
    <t>TES_per_household.kWh.AT.Res.HH.Thermal.SH.Gas.WH.Gas.Solar.Gas</t>
  </si>
  <si>
    <t>TES_per_household.kWh.AT.Res.HH.Thermal.SH.Gas.WH.Gas.Solar.Solar</t>
  </si>
  <si>
    <t>TES_per_household.kWh.AT.Res.HH.Thermal.SH.Gas.WH.Elc.NoSolar.Elec</t>
  </si>
  <si>
    <t>TES_per_household.kWh.AT.Res.HH.Thermal.SH.Gas.WH.Elc.Solar</t>
  </si>
  <si>
    <t>TES_per_household.kWh.AT.Res.HH.Thermal.SH.Gas.WH.Elc.Solar.Elec</t>
  </si>
  <si>
    <t>TES_per_household.kWh.AT.Res.HH.Thermal.SH.Gas.WH.Elc.Solar.Solar</t>
  </si>
  <si>
    <t>TES_per_household.kWh.AT.Res.HH.Thermal.SH.Gas.CO</t>
  </si>
  <si>
    <t>TES_per_household.kWh.AT.Res.HH.Thermal.SH.Gas.CO.Gas.Gas</t>
  </si>
  <si>
    <t>TES_per_household.kWh.AT.Res.HH.Thermal.SH.Gas.CO.Elc.Elec</t>
  </si>
  <si>
    <t>TES_per_household.kWh.AT.Res.HH.Thermal.SH.Biomass</t>
  </si>
  <si>
    <t>TES_per_household.kWh.AT.Res.HH.Thermal.SH.Biomass.SH</t>
  </si>
  <si>
    <t>TES_per_household.kWh.AT.Res.HH.Thermal.SH.Biomass.SH.Biomass</t>
  </si>
  <si>
    <t>TES_per_household.kWh.AT.Res.HH.Thermal.SH.Biomass.SH.Elec</t>
  </si>
  <si>
    <t>TES_per_household.kWh.AT.Res.HH.Thermal.SH.Biomass.SC</t>
  </si>
  <si>
    <t>TES_per_household.kWh.AT.Res.HH.Thermal.SH.Biomass.SC.AC.Elec</t>
  </si>
  <si>
    <t>TES_per_household.kWh.AT.Res.HH.Thermal.SH.Biomass.WH</t>
  </si>
  <si>
    <t>TES_per_household.kWh.AT.Res.HH.Thermal.SH.Biomass.WH.Biomass.NoSolar.Biomass</t>
  </si>
  <si>
    <t>TES_per_household.kWh.AT.Res.HH.Thermal.SH.Biomass.WH.Biomass.Solar</t>
  </si>
  <si>
    <t>TES_per_household.kWh.AT.Res.HH.Thermal.SH.Biomass.WH.Biomass.Solar.Biomass</t>
  </si>
  <si>
    <t>TES_per_household.kWh.AT.Res.HH.Thermal.SH.Biomass.WH.Biomass.Solar.Solar</t>
  </si>
  <si>
    <t>TES_per_household.kWh.AT.Res.HH.Thermal.SH.Biomass.WH.LPG.NoSolar.LPG</t>
  </si>
  <si>
    <t>TES_per_household.kWh.AT.Res.HH.Thermal.SH.Biomass.WH.LPG.Solar</t>
  </si>
  <si>
    <t>TES_per_household.kWh.AT.Res.HH.Thermal.SH.Biomass.WH.LPG.Solar.LPG</t>
  </si>
  <si>
    <t>TES_per_household.kWh.AT.Res.HH.Thermal.SH.Biomass.WH.LPG.Solar.Solar</t>
  </si>
  <si>
    <t>TES_per_household.kWh.AT.Res.HH.Thermal.SH.Biomass.WH.Elc.NoSolar.Elec</t>
  </si>
  <si>
    <t>TES_per_household.kWh.AT.Res.HH.Thermal.SH.Biomass.WH.Elc.Solar</t>
  </si>
  <si>
    <t>TES_per_household.kWh.AT.Res.HH.Thermal.SH.Biomass.WH.Elc.Solar.Elec</t>
  </si>
  <si>
    <t>TES_per_household.kWh.AT.Res.HH.Thermal.SH.Biomass.WH.Elc.Solar.Solar</t>
  </si>
  <si>
    <t>TES_per_household.kWh.AT.Res.HH.Thermal.SH.Biomass.CO</t>
  </si>
  <si>
    <t>TES_per_household.kWh.AT.Res.HH.Thermal.SH.Biomass.CO.Biomass.Biomass</t>
  </si>
  <si>
    <t>TES_per_household.kWh.AT.Res.HH.Thermal.SH.Biomass.CO.LPG.LPG</t>
  </si>
  <si>
    <t>TES_per_household.kWh.AT.Res.HH.Thermal.SH.Biomass.CO.Elc.Elec</t>
  </si>
  <si>
    <t>TES_per_household.kWh.AT.Res.HH.Thermal.SH.Geo</t>
  </si>
  <si>
    <t>TES_per_household.kWh.AT.Res.HH.Thermal.SH.Geo.SH</t>
  </si>
  <si>
    <t>TES_per_household.kWh.AT.Res.HH.Thermal.SH.Geo.SH.Geo</t>
  </si>
  <si>
    <t>TES_per_household.kWh.AT.Res.HH.Thermal.SH.Geo.SH.Elec</t>
  </si>
  <si>
    <t>TES_per_household.kWh.AT.Res.HH.Thermal.SH.Geo.SC</t>
  </si>
  <si>
    <t>TES_per_household.kWh.AT.Res.HH.Thermal.SH.Geo.SC.AC.Elec</t>
  </si>
  <si>
    <t>TES_per_household.kWh.AT.Res.HH.Thermal.SH.Geo.WH</t>
  </si>
  <si>
    <t>TES_per_household.kWh.AT.Res.HH.Thermal.SH.Geo.WH.Geo.NoSolar.Geo</t>
  </si>
  <si>
    <t>TES_per_household.kWh.AT.Res.HH.Thermal.SH.Geo.WH.Geo.Solar</t>
  </si>
  <si>
    <t>TES_per_household.kWh.AT.Res.HH.Thermal.SH.Geo.WH.Geo.Solar.Geo</t>
  </si>
  <si>
    <t>TES_per_household.kWh.AT.Res.HH.Thermal.SH.Geo.WH.Geo.Solar.Solar</t>
  </si>
  <si>
    <t>TES_per_household.kWh.AT.Res.HH.Thermal.SH.Geo.WH.Elc.NoSolar.Elec</t>
  </si>
  <si>
    <t>TES_per_household.kWh.AT.Res.HH.Thermal.SH.Geo.WH.Elc.Solar</t>
  </si>
  <si>
    <t>TES_per_household.kWh.AT.Res.HH.Thermal.SH.Geo.WH.Elc.Solar.Elec</t>
  </si>
  <si>
    <t>TES_per_household.kWh.AT.Res.HH.Thermal.SH.Geo.WH.Elc.Solar.Solar</t>
  </si>
  <si>
    <t>TES_per_household.kWh.AT.Res.HH.Thermal.SH.Geo.CO</t>
  </si>
  <si>
    <t>TES_per_household.kWh.AT.Res.HH.Thermal.SH.Geo.CO.LPG.LPG</t>
  </si>
  <si>
    <t>TES_per_household.kWh.AT.Res.HH.Thermal.SH.Geo.CO.Elc.Elec</t>
  </si>
  <si>
    <t>TES_per_household.kWh.AT.Res.HH.Thermal.SH.DistrHeat</t>
  </si>
  <si>
    <t>TES_per_household.kWh.AT.Res.HH.Thermal.SH.DistrHeat.SH</t>
  </si>
  <si>
    <t>TES_per_household.kWh.AT.Res.HH.Thermal.SH.DistrHeat.SH.Steam_Distr</t>
  </si>
  <si>
    <t>TES_per_household.kWh.AT.Res.HH.Thermal.SH.DistrHeat.SH.Elec</t>
  </si>
  <si>
    <t>TES_per_household.kWh.AT.Res.HH.Thermal.SH.DistrHeat.SC</t>
  </si>
  <si>
    <t>TES_per_household.kWh.AT.Res.HH.Thermal.SH.DistrHeat.SC.AC.Elec</t>
  </si>
  <si>
    <t>TES_per_household.kWh.AT.Res.HH.Thermal.SH.DistrHeat.WH</t>
  </si>
  <si>
    <t>TES_per_household.kWh.AT.Res.HH.Thermal.SH.DistrHeat.WH.DistrHeat.NoSolar.Steam_Distr</t>
  </si>
  <si>
    <t>TES_per_household.kWh.AT.Res.HH.Thermal.SH.DistrHeat.WH.DistrHeat.Solar</t>
  </si>
  <si>
    <t>TES_per_household.kWh.AT.Res.HH.Thermal.SH.DistrHeat.WH.DistrHeat.Solar.Steam_Distr</t>
  </si>
  <si>
    <t>TES_per_household.kWh.AT.Res.HH.Thermal.SH.DistrHeat.WH.DistrHeat.Solar.Solar</t>
  </si>
  <si>
    <t>TES_per_household.kWh.AT.Res.HH.Thermal.SH.DistrHeat.WH.Elc.NoSolar.Elec</t>
  </si>
  <si>
    <t>TES_per_household.kWh.AT.Res.HH.Thermal.SH.DistrHeat.WH.Elc.Solar</t>
  </si>
  <si>
    <t>TES_per_household.kWh.AT.Res.HH.Thermal.SH.DistrHeat.WH.Elc.Solar.Elec</t>
  </si>
  <si>
    <t>TES_per_household.kWh.AT.Res.HH.Thermal.SH.DistrHeat.WH.Elc.Solar.Solar</t>
  </si>
  <si>
    <t>TES_per_household.kWh.AT.Res.HH.Thermal.SH.DistrHeat.CO</t>
  </si>
  <si>
    <t>TES_per_household.kWh.AT.Res.HH.Thermal.SH.DistrHeat.CO.LPG.LPG</t>
  </si>
  <si>
    <t>TES_per_household.kWh.AT.Res.HH.Thermal.SH.DistrHeat.CO.Elc.Elec</t>
  </si>
  <si>
    <t>TES_per_household.kWh.AT.Res.HH.Thermal.SH.AdvElc</t>
  </si>
  <si>
    <t>TES_per_household.kWh.AT.Res.HH.Thermal.SH.AdvElc.SH</t>
  </si>
  <si>
    <t>TES_per_household.kWh.AT.Res.HH.Thermal.SH.AdvElc.SH.Elec</t>
  </si>
  <si>
    <t>TES_per_household.kWh.AT.Res.HH.Thermal.SH.AdvElc.SC</t>
  </si>
  <si>
    <t>TES_per_household.kWh.AT.Res.HH.Thermal.SH.AdvElc.SC.AC.Elec</t>
  </si>
  <si>
    <t>TES_per_household.kWh.AT.Res.HH.Thermal.SH.AdvElc.WH</t>
  </si>
  <si>
    <t>TES_per_household.kWh.AT.Res.HH.Thermal.SH.AdvElc.WH.LPG.NoSolar.LPG</t>
  </si>
  <si>
    <t>TES_per_household.kWh.AT.Res.HH.Thermal.SH.AdvElc.WH.LPG.Solar</t>
  </si>
  <si>
    <t>TES_per_household.kWh.AT.Res.HH.Thermal.SH.AdvElc.WH.LPG.Solar.LPG</t>
  </si>
  <si>
    <t>TES_per_household.kWh.AT.Res.HH.Thermal.SH.AdvElc.WH.LPG.Solar.Solar</t>
  </si>
  <si>
    <t>TES_per_household.kWh.AT.Res.HH.Thermal.SH.AdvElc.WH.Elc.NoSolar.Elec</t>
  </si>
  <si>
    <t>TES_per_household.kWh.AT.Res.HH.Thermal.SH.AdvElc.WH.Elc.Solar</t>
  </si>
  <si>
    <t>TES_per_household.kWh.AT.Res.HH.Thermal.SH.AdvElc.WH.Elc.Solar.Elec</t>
  </si>
  <si>
    <t>TES_per_household.kWh.AT.Res.HH.Thermal.SH.AdvElc.WH.Elc.Solar.Solar</t>
  </si>
  <si>
    <t>TES_per_household.kWh.AT.Res.HH.Thermal.SH.AdvElc.CO</t>
  </si>
  <si>
    <t>TES_per_household.kWh.AT.Res.HH.Thermal.SH.AdvElc.CO.LPG.LPG</t>
  </si>
  <si>
    <t>TES_per_household.kWh.AT.Res.HH.Thermal.SH.AdvElc.CO.Elc.Elec</t>
  </si>
  <si>
    <t>TES_per_household.kWh.AT.Res.HH.Thermal.SH.ConvElc</t>
  </si>
  <si>
    <t>TES_per_household.kWh.AT.Res.HH.Thermal.SH.ConvElc.SH</t>
  </si>
  <si>
    <t>TES_per_household.kWh.AT.Res.HH.Thermal.SH.ConvElc.SH.Elec</t>
  </si>
  <si>
    <t>TES_per_household.kWh.AT.Res.HH.Thermal.SH.ConvElc.SC</t>
  </si>
  <si>
    <t>TES_per_household.kWh.AT.Res.HH.Thermal.SH.ConvElc.SC.AC.Elec</t>
  </si>
  <si>
    <t>TES_per_household.kWh.AT.Res.HH.Thermal.SH.ConvElc.WH</t>
  </si>
  <si>
    <t>TES_per_household.kWh.AT.Res.HH.Thermal.SH.ConvElc.WH.LPG.NoSolar.LPG</t>
  </si>
  <si>
    <t>TES_per_household.kWh.AT.Res.HH.Thermal.SH.ConvElc.WH.LPG.Solar</t>
  </si>
  <si>
    <t>TES_per_household.kWh.AT.Res.HH.Thermal.SH.ConvElc.WH.LPG.Solar.LPG</t>
  </si>
  <si>
    <t>TES_per_household.kWh.AT.Res.HH.Thermal.SH.ConvElc.WH.LPG.Solar.Solar</t>
  </si>
  <si>
    <t>TES_per_household.kWh.AT.Res.HH.Thermal.SH.ConvElc.WH.Elc.NoSolar.Elec</t>
  </si>
  <si>
    <t>TES_per_household.kWh.AT.Res.HH.Thermal.SH.ConvElc.WH.Elc.Solar</t>
  </si>
  <si>
    <t>TES_per_household.kWh.AT.Res.HH.Thermal.SH.ConvElc.WH.Elc.Solar.Elec</t>
  </si>
  <si>
    <t>TES_per_household.kWh.AT.Res.HH.Thermal.SH.ConvElc.WH.Elc.Solar.Solar</t>
  </si>
  <si>
    <t>TES_per_household.kWh.AT.Res.HH.Thermal.SH.ConvElc.CO</t>
  </si>
  <si>
    <t>TES_per_household.kWh.AT.Res.HH.Thermal.SH.ConvElc.CO.LPG.LPG</t>
  </si>
  <si>
    <t>TES_per_household.kWh.AT.Res.HH.Thermal.SH.ConvElc.CO.Elc.Elec</t>
  </si>
  <si>
    <t>AT - CO2 emissions per household (detailed structure)</t>
  </si>
  <si>
    <t>EMI_per_household.kgCO2.AT.Res.HH.Thermal.SH.Solids</t>
  </si>
  <si>
    <t>EMI_per_household.kgCO2.AT.Res.HH.Thermal.SH.Solids.SH</t>
  </si>
  <si>
    <t>EMI_per_household.kgCO2.AT.Res.HH.Thermal.SH.Solids.SH.Solids</t>
  </si>
  <si>
    <t>EMI_per_household.kgCO2.AT.Res.HH.Thermal.SH.Solids.SH.Elec</t>
  </si>
  <si>
    <t>EMI_per_household.kgCO2.AT.Res.HH.Thermal.SH.Solids.SC</t>
  </si>
  <si>
    <t>EMI_per_household.kgCO2.AT.Res.HH.Thermal.SH.Solids.SC.AC.Elec</t>
  </si>
  <si>
    <t>EMI_per_household.kgCO2.AT.Res.HH.Thermal.SH.Solids.WH</t>
  </si>
  <si>
    <t>EMI_per_household.kgCO2.AT.Res.HH.Thermal.SH.Solids.WH.Solids.NoSolar.Solids</t>
  </si>
  <si>
    <t>EMI_per_household.kgCO2.AT.Res.HH.Thermal.SH.Solids.WH.LPG.NoSolar.LPG</t>
  </si>
  <si>
    <t>EMI_per_household.kgCO2.AT.Res.HH.Thermal.SH.Solids.WH.LPG.Solar</t>
  </si>
  <si>
    <t>EMI_per_household.kgCO2.AT.Res.HH.Thermal.SH.Solids.WH.LPG.Solar.LPG</t>
  </si>
  <si>
    <t>EMI_per_household.kgCO2.AT.Res.HH.Thermal.SH.Solids.WH.LPG.Solar.Solar</t>
  </si>
  <si>
    <t>EMI_per_household.kgCO2.AT.Res.HH.Thermal.SH.Solids.WH.Elc.NoSolar.Elec</t>
  </si>
  <si>
    <t>EMI_per_household.kgCO2.AT.Res.HH.Thermal.SH.Solids.WH.Elc.Solar</t>
  </si>
  <si>
    <t>EMI_per_household.kgCO2.AT.Res.HH.Thermal.SH.Solids.WH.Elc.Solar.Elec</t>
  </si>
  <si>
    <t>EMI_per_household.kgCO2.AT.Res.HH.Thermal.SH.Solids.WH.Elc.Solar.Solar</t>
  </si>
  <si>
    <t>EMI_per_household.kgCO2.AT.Res.HH.Thermal.SH.Solids.CO</t>
  </si>
  <si>
    <t>EMI_per_household.kgCO2.AT.Res.HH.Thermal.SH.Solids.CO.Solids.Solids</t>
  </si>
  <si>
    <t>EMI_per_household.kgCO2.AT.Res.HH.Thermal.SH.Solids.CO.LPG.LPG</t>
  </si>
  <si>
    <t>EMI_per_household.kgCO2.AT.Res.HH.Thermal.SH.Solids.CO.Elc.Elec</t>
  </si>
  <si>
    <t>EMI_per_household.kgCO2.AT.Res.HH.Thermal.SH.LPG</t>
  </si>
  <si>
    <t>EMI_per_household.kgCO2.AT.Res.HH.Thermal.SH.LPG.SH</t>
  </si>
  <si>
    <t>EMI_per_household.kgCO2.AT.Res.HH.Thermal.SH.LPG.SH.LPG</t>
  </si>
  <si>
    <t>EMI_per_household.kgCO2.AT.Res.HH.Thermal.SH.LPG.SH.Elec</t>
  </si>
  <si>
    <t>EMI_per_household.kgCO2.AT.Res.HH.Thermal.SH.LPG.SC</t>
  </si>
  <si>
    <t>EMI_per_household.kgCO2.AT.Res.HH.Thermal.SH.LPG.SC.AC.Elec</t>
  </si>
  <si>
    <t>EMI_per_household.kgCO2.AT.Res.HH.Thermal.SH.LPG.WH</t>
  </si>
  <si>
    <t>EMI_per_household.kgCO2.AT.Res.HH.Thermal.SH.LPG.WH.LPG.NoSolar.LPG</t>
  </si>
  <si>
    <t>EMI_per_household.kgCO2.AT.Res.HH.Thermal.SH.LPG.WH.LPG.Solar</t>
  </si>
  <si>
    <t>EMI_per_household.kgCO2.AT.Res.HH.Thermal.SH.LPG.WH.LPG.Solar.LPG</t>
  </si>
  <si>
    <t>EMI_per_household.kgCO2.AT.Res.HH.Thermal.SH.LPG.WH.LPG.Solar.Solar</t>
  </si>
  <si>
    <t>EMI_per_household.kgCO2.AT.Res.HH.Thermal.SH.LPG.WH.Elc.NoSolar.Elec</t>
  </si>
  <si>
    <t>EMI_per_household.kgCO2.AT.Res.HH.Thermal.SH.LPG.WH.Elc.Solar</t>
  </si>
  <si>
    <t>EMI_per_household.kgCO2.AT.Res.HH.Thermal.SH.LPG.WH.Elc.Solar.Elec</t>
  </si>
  <si>
    <t>EMI_per_household.kgCO2.AT.Res.HH.Thermal.SH.LPG.WH.Elc.Solar.Solar</t>
  </si>
  <si>
    <t>EMI_per_household.kgCO2.AT.Res.HH.Thermal.SH.LPG.CO</t>
  </si>
  <si>
    <t>EMI_per_household.kgCO2.AT.Res.HH.Thermal.SH.LPG.CO.LPG.LPG</t>
  </si>
  <si>
    <t>EMI_per_household.kgCO2.AT.Res.HH.Thermal.SH.LPG.CO.Elc.Elec</t>
  </si>
  <si>
    <t>EMI_per_household.kgCO2.AT.Res.HH.Thermal.SH.Oil</t>
  </si>
  <si>
    <t>EMI_per_household.kgCO2.AT.Res.HH.Thermal.SH.Oil.SH</t>
  </si>
  <si>
    <t>EMI_per_household.kgCO2.AT.Res.HH.Thermal.SH.Oil.SH.Oil</t>
  </si>
  <si>
    <t>EMI_per_household.kgCO2.AT.Res.HH.Thermal.SH.Oil.SH.Elec</t>
  </si>
  <si>
    <t>EMI_per_household.kgCO2.AT.Res.HH.Thermal.SH.Oil.SC</t>
  </si>
  <si>
    <t>EMI_per_household.kgCO2.AT.Res.HH.Thermal.SH.Oil.SC.AC.Elec</t>
  </si>
  <si>
    <t>EMI_per_household.kgCO2.AT.Res.HH.Thermal.SH.Oil.WH</t>
  </si>
  <si>
    <t>EMI_per_household.kgCO2.AT.Res.HH.Thermal.SH.Oil.WH.Oil.NoSolar.Oil</t>
  </si>
  <si>
    <t>EMI_per_household.kgCO2.AT.Res.HH.Thermal.SH.Oil.WH.Oil.Solar</t>
  </si>
  <si>
    <t>EMI_per_household.kgCO2.AT.Res.HH.Thermal.SH.Oil.WH.Oil.Solar.Oil</t>
  </si>
  <si>
    <t>EMI_per_household.kgCO2.AT.Res.HH.Thermal.SH.Oil.WH.Oil.Solar.Solar</t>
  </si>
  <si>
    <t>EMI_per_household.kgCO2.AT.Res.HH.Thermal.SH.Oil.WH.Elc.NoSolar.Elec</t>
  </si>
  <si>
    <t>EMI_per_household.kgCO2.AT.Res.HH.Thermal.SH.Oil.WH.Elc.Solar</t>
  </si>
  <si>
    <t>EMI_per_household.kgCO2.AT.Res.HH.Thermal.SH.Oil.WH.Elc.Solar.Elec</t>
  </si>
  <si>
    <t>EMI_per_household.kgCO2.AT.Res.HH.Thermal.SH.Oil.WH.Elc.Solar.Solar</t>
  </si>
  <si>
    <t>EMI_per_household.kgCO2.AT.Res.HH.Thermal.SH.Oil.CO</t>
  </si>
  <si>
    <t>EMI_per_household.kgCO2.AT.Res.HH.Thermal.SH.Oil.CO.LPG.LPG</t>
  </si>
  <si>
    <t>EMI_per_household.kgCO2.AT.Res.HH.Thermal.SH.Oil.CO.Elc.Elec</t>
  </si>
  <si>
    <t>EMI_per_household.kgCO2.AT.Res.HH.Thermal.SH.Gas</t>
  </si>
  <si>
    <t>EMI_per_household.kgCO2.AT.Res.HH.Thermal.SH.Gas.SH</t>
  </si>
  <si>
    <t>EMI_per_household.kgCO2.AT.Res.HH.Thermal.SH.Gas.SH.Gas</t>
  </si>
  <si>
    <t>EMI_per_household.kgCO2.AT.Res.HH.Thermal.SH.Gas.SH.Elec</t>
  </si>
  <si>
    <t>EMI_per_household.kgCO2.AT.Res.HH.Thermal.SH.Gas.SC</t>
  </si>
  <si>
    <t>EMI_per_household.kgCO2.AT.Res.HH.Thermal.SH.Gas.SC.AC.Elec</t>
  </si>
  <si>
    <t>EMI_per_household.kgCO2.AT.Res.HH.Thermal.SH.Gas.WH</t>
  </si>
  <si>
    <t>EMI_per_household.kgCO2.AT.Res.HH.Thermal.SH.Gas.WH.Gas.NoSolar.Gas</t>
  </si>
  <si>
    <t>EMI_per_household.kgCO2.AT.Res.HH.Thermal.SH.Gas.WH.Gas.Solar</t>
  </si>
  <si>
    <t>EMI_per_household.kgCO2.AT.Res.HH.Thermal.SH.Gas.WH.Gas.Solar.Gas</t>
  </si>
  <si>
    <t>EMI_per_household.kgCO2.AT.Res.HH.Thermal.SH.Gas.WH.Gas.Solar.Solar</t>
  </si>
  <si>
    <t>EMI_per_household.kgCO2.AT.Res.HH.Thermal.SH.Gas.WH.Elc.NoSolar.Elec</t>
  </si>
  <si>
    <t>EMI_per_household.kgCO2.AT.Res.HH.Thermal.SH.Gas.WH.Elc.Solar</t>
  </si>
  <si>
    <t>EMI_per_household.kgCO2.AT.Res.HH.Thermal.SH.Gas.WH.Elc.Solar.Elec</t>
  </si>
  <si>
    <t>EMI_per_household.kgCO2.AT.Res.HH.Thermal.SH.Gas.WH.Elc.Solar.Solar</t>
  </si>
  <si>
    <t>EMI_per_household.kgCO2.AT.Res.HH.Thermal.SH.Gas.CO</t>
  </si>
  <si>
    <t>EMI_per_household.kgCO2.AT.Res.HH.Thermal.SH.Gas.CO.Gas.Gas</t>
  </si>
  <si>
    <t>EMI_per_household.kgCO2.AT.Res.HH.Thermal.SH.Gas.CO.Elc.Elec</t>
  </si>
  <si>
    <t>EMI_per_household.kgCO2.AT.Res.HH.Thermal.SH.Biomass</t>
  </si>
  <si>
    <t>EMI_per_household.kgCO2.AT.Res.HH.Thermal.SH.Biomass.SH</t>
  </si>
  <si>
    <t>EMI_per_household.kgCO2.AT.Res.HH.Thermal.SH.Biomass.SH.Biomass</t>
  </si>
  <si>
    <t>EMI_per_household.kgCO2.AT.Res.HH.Thermal.SH.Biomass.SH.Elec</t>
  </si>
  <si>
    <t>EMI_per_household.kgCO2.AT.Res.HH.Thermal.SH.Biomass.SC</t>
  </si>
  <si>
    <t>EMI_per_household.kgCO2.AT.Res.HH.Thermal.SH.Biomass.SC.AC.Elec</t>
  </si>
  <si>
    <t>EMI_per_household.kgCO2.AT.Res.HH.Thermal.SH.Biomass.WH</t>
  </si>
  <si>
    <t>EMI_per_household.kgCO2.AT.Res.HH.Thermal.SH.Biomass.WH.Biomass.NoSolar.Biomass</t>
  </si>
  <si>
    <t>EMI_per_household.kgCO2.AT.Res.HH.Thermal.SH.Biomass.WH.Biomass.Solar</t>
  </si>
  <si>
    <t>EMI_per_household.kgCO2.AT.Res.HH.Thermal.SH.Biomass.WH.Biomass.Solar.Biomass</t>
  </si>
  <si>
    <t>EMI_per_household.kgCO2.AT.Res.HH.Thermal.SH.Biomass.WH.Biomass.Solar.Solar</t>
  </si>
  <si>
    <t>EMI_per_household.kgCO2.AT.Res.HH.Thermal.SH.Biomass.WH.LPG.NoSolar.LPG</t>
  </si>
  <si>
    <t>EMI_per_household.kgCO2.AT.Res.HH.Thermal.SH.Biomass.WH.LPG.Solar</t>
  </si>
  <si>
    <t>EMI_per_household.kgCO2.AT.Res.HH.Thermal.SH.Biomass.WH.LPG.Solar.LPG</t>
  </si>
  <si>
    <t>EMI_per_household.kgCO2.AT.Res.HH.Thermal.SH.Biomass.WH.LPG.Solar.Solar</t>
  </si>
  <si>
    <t>EMI_per_household.kgCO2.AT.Res.HH.Thermal.SH.Biomass.WH.Elc.NoSolar.Elec</t>
  </si>
  <si>
    <t>EMI_per_household.kgCO2.AT.Res.HH.Thermal.SH.Biomass.WH.Elc.Solar</t>
  </si>
  <si>
    <t>EMI_per_household.kgCO2.AT.Res.HH.Thermal.SH.Biomass.WH.Elc.Solar.Elec</t>
  </si>
  <si>
    <t>EMI_per_household.kgCO2.AT.Res.HH.Thermal.SH.Biomass.WH.Elc.Solar.Solar</t>
  </si>
  <si>
    <t>EMI_per_household.kgCO2.AT.Res.HH.Thermal.SH.Biomass.CO</t>
  </si>
  <si>
    <t>EMI_per_household.kgCO2.AT.Res.HH.Thermal.SH.Biomass.CO.Biomass.Biomass</t>
  </si>
  <si>
    <t>EMI_per_household.kgCO2.AT.Res.HH.Thermal.SH.Biomass.CO.LPG.LPG</t>
  </si>
  <si>
    <t>EMI_per_household.kgCO2.AT.Res.HH.Thermal.SH.Biomass.CO.Elc.Elec</t>
  </si>
  <si>
    <t>EMI_per_household.kgCO2.AT.Res.HH.Thermal.SH.Geo</t>
  </si>
  <si>
    <t>EMI_per_household.kgCO2.AT.Res.HH.Thermal.SH.Geo.SH</t>
  </si>
  <si>
    <t>EMI_per_household.kgCO2.AT.Res.HH.Thermal.SH.Geo.SH.Geo</t>
  </si>
  <si>
    <t>EMI_per_household.kgCO2.AT.Res.HH.Thermal.SH.Geo.SH.Elec</t>
  </si>
  <si>
    <t>EMI_per_household.kgCO2.AT.Res.HH.Thermal.SH.Geo.SC</t>
  </si>
  <si>
    <t>EMI_per_household.kgCO2.AT.Res.HH.Thermal.SH.Geo.SC.AC.Elec</t>
  </si>
  <si>
    <t>EMI_per_household.kgCO2.AT.Res.HH.Thermal.SH.Geo.WH</t>
  </si>
  <si>
    <t>EMI_per_household.kgCO2.AT.Res.HH.Thermal.SH.Geo.WH.Geo.NoSolar.Geo</t>
  </si>
  <si>
    <t>EMI_per_household.kgCO2.AT.Res.HH.Thermal.SH.Geo.WH.Geo.Solar</t>
  </si>
  <si>
    <t>EMI_per_household.kgCO2.AT.Res.HH.Thermal.SH.Geo.WH.Geo.Solar.Geo</t>
  </si>
  <si>
    <t>EMI_per_household.kgCO2.AT.Res.HH.Thermal.SH.Geo.WH.Geo.Solar.Solar</t>
  </si>
  <si>
    <t>EMI_per_household.kgCO2.AT.Res.HH.Thermal.SH.Geo.WH.Elc.NoSolar.Elec</t>
  </si>
  <si>
    <t>EMI_per_household.kgCO2.AT.Res.HH.Thermal.SH.Geo.WH.Elc.Solar</t>
  </si>
  <si>
    <t>EMI_per_household.kgCO2.AT.Res.HH.Thermal.SH.Geo.WH.Elc.Solar.Elec</t>
  </si>
  <si>
    <t>EMI_per_household.kgCO2.AT.Res.HH.Thermal.SH.Geo.WH.Elc.Solar.Solar</t>
  </si>
  <si>
    <t>EMI_per_household.kgCO2.AT.Res.HH.Thermal.SH.Geo.CO</t>
  </si>
  <si>
    <t>EMI_per_household.kgCO2.AT.Res.HH.Thermal.SH.Geo.CO.LPG.LPG</t>
  </si>
  <si>
    <t>EMI_per_household.kgCO2.AT.Res.HH.Thermal.SH.Geo.CO.Elc.Elec</t>
  </si>
  <si>
    <t>EMI_per_household.kgCO2.AT.Res.HH.Thermal.SH.DistrHeat</t>
  </si>
  <si>
    <t>EMI_per_household.kgCO2.AT.Res.HH.Thermal.SH.DistrHeat.SH</t>
  </si>
  <si>
    <t>EMI_per_household.kgCO2.AT.Res.HH.Thermal.SH.DistrHeat.SH.Steam_Distr</t>
  </si>
  <si>
    <t>EMI_per_household.kgCO2.AT.Res.HH.Thermal.SH.DistrHeat.SH.Elec</t>
  </si>
  <si>
    <t>EMI_per_household.kgCO2.AT.Res.HH.Thermal.SH.DistrHeat.SC</t>
  </si>
  <si>
    <t>EMI_per_household.kgCO2.AT.Res.HH.Thermal.SH.DistrHeat.SC.AC.Elec</t>
  </si>
  <si>
    <t>EMI_per_household.kgCO2.AT.Res.HH.Thermal.SH.DistrHeat.WH</t>
  </si>
  <si>
    <t>EMI_per_household.kgCO2.AT.Res.HH.Thermal.SH.DistrHeat.WH.DistrHeat.NoSolar.Steam_Distr</t>
  </si>
  <si>
    <t>EMI_per_household.kgCO2.AT.Res.HH.Thermal.SH.DistrHeat.WH.DistrHeat.Solar</t>
  </si>
  <si>
    <t>EMI_per_household.kgCO2.AT.Res.HH.Thermal.SH.DistrHeat.WH.DistrHeat.Solar.Steam_Distr</t>
  </si>
  <si>
    <t>EMI_per_household.kgCO2.AT.Res.HH.Thermal.SH.DistrHeat.WH.DistrHeat.Solar.Solar</t>
  </si>
  <si>
    <t>EMI_per_household.kgCO2.AT.Res.HH.Thermal.SH.DistrHeat.WH.Elc.NoSolar.Elec</t>
  </si>
  <si>
    <t>EMI_per_household.kgCO2.AT.Res.HH.Thermal.SH.DistrHeat.WH.Elc.Solar</t>
  </si>
  <si>
    <t>EMI_per_household.kgCO2.AT.Res.HH.Thermal.SH.DistrHeat.WH.Elc.Solar.Elec</t>
  </si>
  <si>
    <t>EMI_per_household.kgCO2.AT.Res.HH.Thermal.SH.DistrHeat.WH.Elc.Solar.Solar</t>
  </si>
  <si>
    <t>EMI_per_household.kgCO2.AT.Res.HH.Thermal.SH.DistrHeat.CO</t>
  </si>
  <si>
    <t>EMI_per_household.kgCO2.AT.Res.HH.Thermal.SH.DistrHeat.CO.LPG.LPG</t>
  </si>
  <si>
    <t>EMI_per_household.kgCO2.AT.Res.HH.Thermal.SH.DistrHeat.CO.Elc.Elec</t>
  </si>
  <si>
    <t>EMI_per_household.kgCO2.AT.Res.HH.Thermal.SH.AdvElc</t>
  </si>
  <si>
    <t>EMI_per_household.kgCO2.AT.Res.HH.Thermal.SH.AdvElc.SH</t>
  </si>
  <si>
    <t>EMI_per_household.kgCO2.AT.Res.HH.Thermal.SH.AdvElc.SH.Elec</t>
  </si>
  <si>
    <t>EMI_per_household.kgCO2.AT.Res.HH.Thermal.SH.AdvElc.SC</t>
  </si>
  <si>
    <t>EMI_per_household.kgCO2.AT.Res.HH.Thermal.SH.AdvElc.SC.AC.Elec</t>
  </si>
  <si>
    <t>EMI_per_household.kgCO2.AT.Res.HH.Thermal.SH.AdvElc.WH</t>
  </si>
  <si>
    <t>EMI_per_household.kgCO2.AT.Res.HH.Thermal.SH.AdvElc.WH.LPG.NoSolar.LPG</t>
  </si>
  <si>
    <t>EMI_per_household.kgCO2.AT.Res.HH.Thermal.SH.AdvElc.WH.LPG.Solar</t>
  </si>
  <si>
    <t>EMI_per_household.kgCO2.AT.Res.HH.Thermal.SH.AdvElc.WH.LPG.Solar.LPG</t>
  </si>
  <si>
    <t>EMI_per_household.kgCO2.AT.Res.HH.Thermal.SH.AdvElc.WH.LPG.Solar.Solar</t>
  </si>
  <si>
    <t>EMI_per_household.kgCO2.AT.Res.HH.Thermal.SH.AdvElc.WH.Elc.NoSolar.Elec</t>
  </si>
  <si>
    <t>EMI_per_household.kgCO2.AT.Res.HH.Thermal.SH.AdvElc.WH.Elc.Solar</t>
  </si>
  <si>
    <t>EMI_per_household.kgCO2.AT.Res.HH.Thermal.SH.AdvElc.WH.Elc.Solar.Elec</t>
  </si>
  <si>
    <t>EMI_per_household.kgCO2.AT.Res.HH.Thermal.SH.AdvElc.WH.Elc.Solar.Solar</t>
  </si>
  <si>
    <t>EMI_per_household.kgCO2.AT.Res.HH.Thermal.SH.AdvElc.CO</t>
  </si>
  <si>
    <t>EMI_per_household.kgCO2.AT.Res.HH.Thermal.SH.AdvElc.CO.LPG.LPG</t>
  </si>
  <si>
    <t>EMI_per_household.kgCO2.AT.Res.HH.Thermal.SH.AdvElc.CO.Elc.Elec</t>
  </si>
  <si>
    <t>EMI_per_household.kgCO2.AT.Res.HH.Thermal.SH.ConvElc</t>
  </si>
  <si>
    <t>EMI_per_household.kgCO2.AT.Res.HH.Thermal.SH.ConvElc.SH</t>
  </si>
  <si>
    <t>EMI_per_household.kgCO2.AT.Res.HH.Thermal.SH.ConvElc.SH.Elec</t>
  </si>
  <si>
    <t>EMI_per_household.kgCO2.AT.Res.HH.Thermal.SH.ConvElc.SC</t>
  </si>
  <si>
    <t>EMI_per_household.kgCO2.AT.Res.HH.Thermal.SH.ConvElc.SC.AC.Elec</t>
  </si>
  <si>
    <t>EMI_per_household.kgCO2.AT.Res.HH.Thermal.SH.ConvElc.WH</t>
  </si>
  <si>
    <t>EMI_per_household.kgCO2.AT.Res.HH.Thermal.SH.ConvElc.WH.LPG.NoSolar.LPG</t>
  </si>
  <si>
    <t>EMI_per_household.kgCO2.AT.Res.HH.Thermal.SH.ConvElc.WH.LPG.Solar</t>
  </si>
  <si>
    <t>EMI_per_household.kgCO2.AT.Res.HH.Thermal.SH.ConvElc.WH.LPG.Solar.LPG</t>
  </si>
  <si>
    <t>EMI_per_household.kgCO2.AT.Res.HH.Thermal.SH.ConvElc.WH.LPG.Solar.Solar</t>
  </si>
  <si>
    <t>EMI_per_household.kgCO2.AT.Res.HH.Thermal.SH.ConvElc.WH.Elc.NoSolar.Elec</t>
  </si>
  <si>
    <t>EMI_per_household.kgCO2.AT.Res.HH.Thermal.SH.ConvElc.WH.Elc.Solar</t>
  </si>
  <si>
    <t>EMI_per_household.kgCO2.AT.Res.HH.Thermal.SH.ConvElc.WH.Elc.Solar.Elec</t>
  </si>
  <si>
    <t>EMI_per_household.kgCO2.AT.Res.HH.Thermal.SH.ConvElc.WH.Elc.Solar.Solar</t>
  </si>
  <si>
    <t>EMI_per_household.kgCO2.AT.Res.HH.Thermal.SH.ConvElc.CO</t>
  </si>
  <si>
    <t>EMI_per_household.kgCO2.AT.Res.HH.Thermal.SH.ConvElc.CO.LPG.LPG</t>
  </si>
  <si>
    <t>EMI_per_household.kgCO2.AT.Res.HH.Thermal.SH.ConvElc.CO.Elc.Elec</t>
  </si>
  <si>
    <t>AT - Final energy consumption per surface area (detailed structure)</t>
  </si>
  <si>
    <t>FEC_per_sqm.kWh.AT.Res.HH.Thermal.SH.Solids</t>
  </si>
  <si>
    <t>FEC_per_sqm.kWh.AT.Res.HH.Thermal.SH.Solids.SH</t>
  </si>
  <si>
    <t>FEC_per_sqm.kWh.AT.Res.HH.Thermal.SH.Solids.SH.Solids</t>
  </si>
  <si>
    <t>FEC_per_sqm.kWh.AT.Res.HH.Thermal.SH.Solids.SH.Elec</t>
  </si>
  <si>
    <t>FEC_per_sqm.kWh.AT.Res.HH.Thermal.SH.Solids.SC</t>
  </si>
  <si>
    <t>FEC_per_sqm.kWh.AT.Res.HH.Thermal.SH.Solids.SC.AC.Elec</t>
  </si>
  <si>
    <t>FEC_per_sqm.kWh.AT.Res.HH.Thermal.SH.Solids.WH</t>
  </si>
  <si>
    <t>FEC_per_sqm.kWh.AT.Res.HH.Thermal.SH.Solids.WH.Solids.NoSolar.Solids</t>
  </si>
  <si>
    <t>FEC_per_sqm.kWh.AT.Res.HH.Thermal.SH.Solids.WH.LPG.NoSolar.LPG</t>
  </si>
  <si>
    <t>FEC_per_sqm.kWh.AT.Res.HH.Thermal.SH.Solids.WH.LPG.Solar</t>
  </si>
  <si>
    <t>FEC_per_sqm.kWh.AT.Res.HH.Thermal.SH.Solids.WH.LPG.Solar.LPG</t>
  </si>
  <si>
    <t>FEC_per_sqm.kWh.AT.Res.HH.Thermal.SH.Solids.WH.LPG.Solar.Solar</t>
  </si>
  <si>
    <t>FEC_per_sqm.kWh.AT.Res.HH.Thermal.SH.Solids.WH.Elc.NoSolar.Elec</t>
  </si>
  <si>
    <t>FEC_per_sqm.kWh.AT.Res.HH.Thermal.SH.Solids.WH.Elc.Solar</t>
  </si>
  <si>
    <t>FEC_per_sqm.kWh.AT.Res.HH.Thermal.SH.Solids.WH.Elc.Solar.Elec</t>
  </si>
  <si>
    <t>FEC_per_sqm.kWh.AT.Res.HH.Thermal.SH.Solids.WH.Elc.Solar.Solar</t>
  </si>
  <si>
    <t>FEC_per_sqm.kWh.AT.Res.HH.Thermal.SH.Solids.CO</t>
  </si>
  <si>
    <t>FEC_per_sqm.kWh.AT.Res.HH.Thermal.SH.Solids.CO.Solids.Solids</t>
  </si>
  <si>
    <t>FEC_per_sqm.kWh.AT.Res.HH.Thermal.SH.Solids.CO.LPG.LPG</t>
  </si>
  <si>
    <t>FEC_per_sqm.kWh.AT.Res.HH.Thermal.SH.Solids.CO.Elc.Elec</t>
  </si>
  <si>
    <t>FEC_per_sqm.kWh.AT.Res.HH.Thermal.SH.LPG</t>
  </si>
  <si>
    <t>FEC_per_sqm.kWh.AT.Res.HH.Thermal.SH.LPG.SH</t>
  </si>
  <si>
    <t>FEC_per_sqm.kWh.AT.Res.HH.Thermal.SH.LPG.SH.LPG</t>
  </si>
  <si>
    <t>FEC_per_sqm.kWh.AT.Res.HH.Thermal.SH.LPG.SH.Elec</t>
  </si>
  <si>
    <t>FEC_per_sqm.kWh.AT.Res.HH.Thermal.SH.LPG.SC</t>
  </si>
  <si>
    <t>FEC_per_sqm.kWh.AT.Res.HH.Thermal.SH.LPG.SC.AC.Elec</t>
  </si>
  <si>
    <t>FEC_per_sqm.kWh.AT.Res.HH.Thermal.SH.LPG.WH</t>
  </si>
  <si>
    <t>FEC_per_sqm.kWh.AT.Res.HH.Thermal.SH.LPG.WH.LPG.NoSolar.LPG</t>
  </si>
  <si>
    <t>FEC_per_sqm.kWh.AT.Res.HH.Thermal.SH.LPG.WH.LPG.Solar</t>
  </si>
  <si>
    <t>FEC_per_sqm.kWh.AT.Res.HH.Thermal.SH.LPG.WH.LPG.Solar.LPG</t>
  </si>
  <si>
    <t>FEC_per_sqm.kWh.AT.Res.HH.Thermal.SH.LPG.WH.LPG.Solar.Solar</t>
  </si>
  <si>
    <t>FEC_per_sqm.kWh.AT.Res.HH.Thermal.SH.LPG.WH.Elc.NoSolar.Elec</t>
  </si>
  <si>
    <t>FEC_per_sqm.kWh.AT.Res.HH.Thermal.SH.LPG.WH.Elc.Solar</t>
  </si>
  <si>
    <t>FEC_per_sqm.kWh.AT.Res.HH.Thermal.SH.LPG.WH.Elc.Solar.Elec</t>
  </si>
  <si>
    <t>FEC_per_sqm.kWh.AT.Res.HH.Thermal.SH.LPG.WH.Elc.Solar.Solar</t>
  </si>
  <si>
    <t>FEC_per_sqm.kWh.AT.Res.HH.Thermal.SH.LPG.CO</t>
  </si>
  <si>
    <t>FEC_per_sqm.kWh.AT.Res.HH.Thermal.SH.LPG.CO.LPG.LPG</t>
  </si>
  <si>
    <t>FEC_per_sqm.kWh.AT.Res.HH.Thermal.SH.LPG.CO.Elc.Elec</t>
  </si>
  <si>
    <t>FEC_per_sqm.kWh.AT.Res.HH.Thermal.SH.Oil</t>
  </si>
  <si>
    <t>FEC_per_sqm.kWh.AT.Res.HH.Thermal.SH.Oil.SH</t>
  </si>
  <si>
    <t>FEC_per_sqm.kWh.AT.Res.HH.Thermal.SH.Oil.SH.Oil</t>
  </si>
  <si>
    <t>FEC_per_sqm.kWh.AT.Res.HH.Thermal.SH.Oil.SH.Elec</t>
  </si>
  <si>
    <t>FEC_per_sqm.kWh.AT.Res.HH.Thermal.SH.Oil.SC</t>
  </si>
  <si>
    <t>FEC_per_sqm.kWh.AT.Res.HH.Thermal.SH.Oil.SC.AC.Elec</t>
  </si>
  <si>
    <t>FEC_per_sqm.kWh.AT.Res.HH.Thermal.SH.Oil.WH</t>
  </si>
  <si>
    <t>FEC_per_sqm.kWh.AT.Res.HH.Thermal.SH.Oil.WH.Oil.NoSolar.Oil</t>
  </si>
  <si>
    <t>FEC_per_sqm.kWh.AT.Res.HH.Thermal.SH.Oil.WH.Oil.Solar</t>
  </si>
  <si>
    <t>FEC_per_sqm.kWh.AT.Res.HH.Thermal.SH.Oil.WH.Oil.Solar.Oil</t>
  </si>
  <si>
    <t>FEC_per_sqm.kWh.AT.Res.HH.Thermal.SH.Oil.WH.Oil.Solar.Solar</t>
  </si>
  <si>
    <t>FEC_per_sqm.kWh.AT.Res.HH.Thermal.SH.Oil.WH.Elc.NoSolar.Elec</t>
  </si>
  <si>
    <t>FEC_per_sqm.kWh.AT.Res.HH.Thermal.SH.Oil.WH.Elc.Solar</t>
  </si>
  <si>
    <t>FEC_per_sqm.kWh.AT.Res.HH.Thermal.SH.Oil.WH.Elc.Solar.Elec</t>
  </si>
  <si>
    <t>FEC_per_sqm.kWh.AT.Res.HH.Thermal.SH.Oil.WH.Elc.Solar.Solar</t>
  </si>
  <si>
    <t>FEC_per_sqm.kWh.AT.Res.HH.Thermal.SH.Oil.CO</t>
  </si>
  <si>
    <t>FEC_per_sqm.kWh.AT.Res.HH.Thermal.SH.Oil.CO.LPG.LPG</t>
  </si>
  <si>
    <t>FEC_per_sqm.kWh.AT.Res.HH.Thermal.SH.Oil.CO.Elc.Elec</t>
  </si>
  <si>
    <t>FEC_per_sqm.kWh.AT.Res.HH.Thermal.SH.Gas</t>
  </si>
  <si>
    <t>FEC_per_sqm.kWh.AT.Res.HH.Thermal.SH.Gas.SH</t>
  </si>
  <si>
    <t>FEC_per_sqm.kWh.AT.Res.HH.Thermal.SH.Gas.SH.Gas</t>
  </si>
  <si>
    <t>FEC_per_sqm.kWh.AT.Res.HH.Thermal.SH.Gas.SH.Elec</t>
  </si>
  <si>
    <t>FEC_per_sqm.kWh.AT.Res.HH.Thermal.SH.Gas.SC</t>
  </si>
  <si>
    <t>FEC_per_sqm.kWh.AT.Res.HH.Thermal.SH.Gas.SC.AC.Elec</t>
  </si>
  <si>
    <t>FEC_per_sqm.kWh.AT.Res.HH.Thermal.SH.Gas.WH</t>
  </si>
  <si>
    <t>FEC_per_sqm.kWh.AT.Res.HH.Thermal.SH.Gas.WH.Gas.NoSolar.Gas</t>
  </si>
  <si>
    <t>FEC_per_sqm.kWh.AT.Res.HH.Thermal.SH.Gas.WH.Gas.Solar</t>
  </si>
  <si>
    <t>FEC_per_sqm.kWh.AT.Res.HH.Thermal.SH.Gas.WH.Gas.Solar.Gas</t>
  </si>
  <si>
    <t>FEC_per_sqm.kWh.AT.Res.HH.Thermal.SH.Gas.WH.Gas.Solar.Solar</t>
  </si>
  <si>
    <t>FEC_per_sqm.kWh.AT.Res.HH.Thermal.SH.Gas.WH.Elc.NoSolar.Elec</t>
  </si>
  <si>
    <t>FEC_per_sqm.kWh.AT.Res.HH.Thermal.SH.Gas.WH.Elc.Solar</t>
  </si>
  <si>
    <t>FEC_per_sqm.kWh.AT.Res.HH.Thermal.SH.Gas.WH.Elc.Solar.Elec</t>
  </si>
  <si>
    <t>FEC_per_sqm.kWh.AT.Res.HH.Thermal.SH.Gas.WH.Elc.Solar.Solar</t>
  </si>
  <si>
    <t>FEC_per_sqm.kWh.AT.Res.HH.Thermal.SH.Gas.CO</t>
  </si>
  <si>
    <t>FEC_per_sqm.kWh.AT.Res.HH.Thermal.SH.Gas.CO.Gas.Gas</t>
  </si>
  <si>
    <t>FEC_per_sqm.kWh.AT.Res.HH.Thermal.SH.Gas.CO.Elc.Elec</t>
  </si>
  <si>
    <t>FEC_per_sqm.kWh.AT.Res.HH.Thermal.SH.Biomass</t>
  </si>
  <si>
    <t>FEC_per_sqm.kWh.AT.Res.HH.Thermal.SH.Biomass.SH</t>
  </si>
  <si>
    <t>FEC_per_sqm.kWh.AT.Res.HH.Thermal.SH.Biomass.SH.Biomass</t>
  </si>
  <si>
    <t>FEC_per_sqm.kWh.AT.Res.HH.Thermal.SH.Biomass.SH.Elec</t>
  </si>
  <si>
    <t>FEC_per_sqm.kWh.AT.Res.HH.Thermal.SH.Biomass.SC</t>
  </si>
  <si>
    <t>FEC_per_sqm.kWh.AT.Res.HH.Thermal.SH.Biomass.SC.AC.Elec</t>
  </si>
  <si>
    <t>FEC_per_sqm.kWh.AT.Res.HH.Thermal.SH.Biomass.WH</t>
  </si>
  <si>
    <t>FEC_per_sqm.kWh.AT.Res.HH.Thermal.SH.Biomass.WH.Biomass.NoSolar.Biomass</t>
  </si>
  <si>
    <t>FEC_per_sqm.kWh.AT.Res.HH.Thermal.SH.Biomass.WH.Biomass.Solar</t>
  </si>
  <si>
    <t>FEC_per_sqm.kWh.AT.Res.HH.Thermal.SH.Biomass.WH.Biomass.Solar.Biomass</t>
  </si>
  <si>
    <t>FEC_per_sqm.kWh.AT.Res.HH.Thermal.SH.Biomass.WH.Biomass.Solar.Solar</t>
  </si>
  <si>
    <t>FEC_per_sqm.kWh.AT.Res.HH.Thermal.SH.Biomass.WH.LPG.NoSolar.LPG</t>
  </si>
  <si>
    <t>FEC_per_sqm.kWh.AT.Res.HH.Thermal.SH.Biomass.WH.LPG.Solar</t>
  </si>
  <si>
    <t>FEC_per_sqm.kWh.AT.Res.HH.Thermal.SH.Biomass.WH.LPG.Solar.LPG</t>
  </si>
  <si>
    <t>FEC_per_sqm.kWh.AT.Res.HH.Thermal.SH.Biomass.WH.LPG.Solar.Solar</t>
  </si>
  <si>
    <t>FEC_per_sqm.kWh.AT.Res.HH.Thermal.SH.Biomass.WH.Elc.NoSolar.Elec</t>
  </si>
  <si>
    <t>FEC_per_sqm.kWh.AT.Res.HH.Thermal.SH.Biomass.WH.Elc.Solar</t>
  </si>
  <si>
    <t>FEC_per_sqm.kWh.AT.Res.HH.Thermal.SH.Biomass.WH.Elc.Solar.Elec</t>
  </si>
  <si>
    <t>FEC_per_sqm.kWh.AT.Res.HH.Thermal.SH.Biomass.WH.Elc.Solar.Solar</t>
  </si>
  <si>
    <t>FEC_per_sqm.kWh.AT.Res.HH.Thermal.SH.Biomass.CO</t>
  </si>
  <si>
    <t>FEC_per_sqm.kWh.AT.Res.HH.Thermal.SH.Biomass.CO.Biomass.Biomass</t>
  </si>
  <si>
    <t>FEC_per_sqm.kWh.AT.Res.HH.Thermal.SH.Biomass.CO.LPG.LPG</t>
  </si>
  <si>
    <t>FEC_per_sqm.kWh.AT.Res.HH.Thermal.SH.Biomass.CO.Elc.Elec</t>
  </si>
  <si>
    <t>FEC_per_sqm.kWh.AT.Res.HH.Thermal.SH.Geo</t>
  </si>
  <si>
    <t>FEC_per_sqm.kWh.AT.Res.HH.Thermal.SH.Geo.SH</t>
  </si>
  <si>
    <t>FEC_per_sqm.kWh.AT.Res.HH.Thermal.SH.Geo.SH.Geo</t>
  </si>
  <si>
    <t>FEC_per_sqm.kWh.AT.Res.HH.Thermal.SH.Geo.SH.Elec</t>
  </si>
  <si>
    <t>FEC_per_sqm.kWh.AT.Res.HH.Thermal.SH.Geo.SC</t>
  </si>
  <si>
    <t>FEC_per_sqm.kWh.AT.Res.HH.Thermal.SH.Geo.SC.AC.Elec</t>
  </si>
  <si>
    <t>FEC_per_sqm.kWh.AT.Res.HH.Thermal.SH.Geo.WH</t>
  </si>
  <si>
    <t>FEC_per_sqm.kWh.AT.Res.HH.Thermal.SH.Geo.WH.Geo.NoSolar.Geo</t>
  </si>
  <si>
    <t>FEC_per_sqm.kWh.AT.Res.HH.Thermal.SH.Geo.WH.Geo.Solar</t>
  </si>
  <si>
    <t>FEC_per_sqm.kWh.AT.Res.HH.Thermal.SH.Geo.WH.Geo.Solar.Geo</t>
  </si>
  <si>
    <t>FEC_per_sqm.kWh.AT.Res.HH.Thermal.SH.Geo.WH.Geo.Solar.Solar</t>
  </si>
  <si>
    <t>FEC_per_sqm.kWh.AT.Res.HH.Thermal.SH.Geo.WH.Elc.NoSolar.Elec</t>
  </si>
  <si>
    <t>FEC_per_sqm.kWh.AT.Res.HH.Thermal.SH.Geo.WH.Elc.Solar</t>
  </si>
  <si>
    <t>FEC_per_sqm.kWh.AT.Res.HH.Thermal.SH.Geo.WH.Elc.Solar.Elec</t>
  </si>
  <si>
    <t>FEC_per_sqm.kWh.AT.Res.HH.Thermal.SH.Geo.WH.Elc.Solar.Solar</t>
  </si>
  <si>
    <t>FEC_per_sqm.kWh.AT.Res.HH.Thermal.SH.Geo.CO</t>
  </si>
  <si>
    <t>FEC_per_sqm.kWh.AT.Res.HH.Thermal.SH.Geo.CO.LPG.LPG</t>
  </si>
  <si>
    <t>FEC_per_sqm.kWh.AT.Res.HH.Thermal.SH.Geo.CO.Elc.Elec</t>
  </si>
  <si>
    <t>FEC_per_sqm.kWh.AT.Res.HH.Thermal.SH.DistrHeat</t>
  </si>
  <si>
    <t>FEC_per_sqm.kWh.AT.Res.HH.Thermal.SH.DistrHeat.SH</t>
  </si>
  <si>
    <t>FEC_per_sqm.kWh.AT.Res.HH.Thermal.SH.DistrHeat.SH.Steam_Distr</t>
  </si>
  <si>
    <t>FEC_per_sqm.kWh.AT.Res.HH.Thermal.SH.DistrHeat.SH.Elec</t>
  </si>
  <si>
    <t>FEC_per_sqm.kWh.AT.Res.HH.Thermal.SH.DistrHeat.SC</t>
  </si>
  <si>
    <t>FEC_per_sqm.kWh.AT.Res.HH.Thermal.SH.DistrHeat.SC.AC.Elec</t>
  </si>
  <si>
    <t>FEC_per_sqm.kWh.AT.Res.HH.Thermal.SH.DistrHeat.WH</t>
  </si>
  <si>
    <t>FEC_per_sqm.kWh.AT.Res.HH.Thermal.SH.DistrHeat.WH.DistrHeat.NoSolar.Steam_Distr</t>
  </si>
  <si>
    <t>FEC_per_sqm.kWh.AT.Res.HH.Thermal.SH.DistrHeat.WH.DistrHeat.Solar</t>
  </si>
  <si>
    <t>FEC_per_sqm.kWh.AT.Res.HH.Thermal.SH.DistrHeat.WH.DistrHeat.Solar.Steam_Distr</t>
  </si>
  <si>
    <t>FEC_per_sqm.kWh.AT.Res.HH.Thermal.SH.DistrHeat.WH.DistrHeat.Solar.Solar</t>
  </si>
  <si>
    <t>FEC_per_sqm.kWh.AT.Res.HH.Thermal.SH.DistrHeat.WH.Elc.NoSolar.Elec</t>
  </si>
  <si>
    <t>FEC_per_sqm.kWh.AT.Res.HH.Thermal.SH.DistrHeat.WH.Elc.Solar</t>
  </si>
  <si>
    <t>FEC_per_sqm.kWh.AT.Res.HH.Thermal.SH.DistrHeat.WH.Elc.Solar.Elec</t>
  </si>
  <si>
    <t>FEC_per_sqm.kWh.AT.Res.HH.Thermal.SH.DistrHeat.WH.Elc.Solar.Solar</t>
  </si>
  <si>
    <t>FEC_per_sqm.kWh.AT.Res.HH.Thermal.SH.DistrHeat.CO</t>
  </si>
  <si>
    <t>FEC_per_sqm.kWh.AT.Res.HH.Thermal.SH.DistrHeat.CO.LPG.LPG</t>
  </si>
  <si>
    <t>FEC_per_sqm.kWh.AT.Res.HH.Thermal.SH.DistrHeat.CO.Elc.Elec</t>
  </si>
  <si>
    <t>FEC_per_sqm.kWh.AT.Res.HH.Thermal.SH.AdvElc</t>
  </si>
  <si>
    <t>FEC_per_sqm.kWh.AT.Res.HH.Thermal.SH.AdvElc.SH</t>
  </si>
  <si>
    <t>FEC_per_sqm.kWh.AT.Res.HH.Thermal.SH.AdvElc.SH.Elec</t>
  </si>
  <si>
    <t>FEC_per_sqm.kWh.AT.Res.HH.Thermal.SH.AdvElc.SC</t>
  </si>
  <si>
    <t>FEC_per_sqm.kWh.AT.Res.HH.Thermal.SH.AdvElc.SC.AC.Elec</t>
  </si>
  <si>
    <t>FEC_per_sqm.kWh.AT.Res.HH.Thermal.SH.AdvElc.WH</t>
  </si>
  <si>
    <t>FEC_per_sqm.kWh.AT.Res.HH.Thermal.SH.AdvElc.WH.LPG.NoSolar.LPG</t>
  </si>
  <si>
    <t>FEC_per_sqm.kWh.AT.Res.HH.Thermal.SH.AdvElc.WH.LPG.Solar</t>
  </si>
  <si>
    <t>FEC_per_sqm.kWh.AT.Res.HH.Thermal.SH.AdvElc.WH.LPG.Solar.LPG</t>
  </si>
  <si>
    <t>FEC_per_sqm.kWh.AT.Res.HH.Thermal.SH.AdvElc.WH.LPG.Solar.Solar</t>
  </si>
  <si>
    <t>FEC_per_sqm.kWh.AT.Res.HH.Thermal.SH.AdvElc.WH.Elc.NoSolar.Elec</t>
  </si>
  <si>
    <t>FEC_per_sqm.kWh.AT.Res.HH.Thermal.SH.AdvElc.WH.Elc.Solar</t>
  </si>
  <si>
    <t>FEC_per_sqm.kWh.AT.Res.HH.Thermal.SH.AdvElc.WH.Elc.Solar.Elec</t>
  </si>
  <si>
    <t>FEC_per_sqm.kWh.AT.Res.HH.Thermal.SH.AdvElc.WH.Elc.Solar.Solar</t>
  </si>
  <si>
    <t>FEC_per_sqm.kWh.AT.Res.HH.Thermal.SH.AdvElc.CO</t>
  </si>
  <si>
    <t>FEC_per_sqm.kWh.AT.Res.HH.Thermal.SH.AdvElc.CO.LPG.LPG</t>
  </si>
  <si>
    <t>FEC_per_sqm.kWh.AT.Res.HH.Thermal.SH.AdvElc.CO.Elc.Elec</t>
  </si>
  <si>
    <t>FEC_per_sqm.kWh.AT.Res.HH.Thermal.SH.ConvElc</t>
  </si>
  <si>
    <t>FEC_per_sqm.kWh.AT.Res.HH.Thermal.SH.ConvElc.SH</t>
  </si>
  <si>
    <t>FEC_per_sqm.kWh.AT.Res.HH.Thermal.SH.ConvElc.SH.Elec</t>
  </si>
  <si>
    <t>FEC_per_sqm.kWh.AT.Res.HH.Thermal.SH.ConvElc.SC</t>
  </si>
  <si>
    <t>FEC_per_sqm.kWh.AT.Res.HH.Thermal.SH.ConvElc.SC.AC.Elec</t>
  </si>
  <si>
    <t>FEC_per_sqm.kWh.AT.Res.HH.Thermal.SH.ConvElc.WH</t>
  </si>
  <si>
    <t>FEC_per_sqm.kWh.AT.Res.HH.Thermal.SH.ConvElc.WH.LPG.NoSolar.LPG</t>
  </si>
  <si>
    <t>FEC_per_sqm.kWh.AT.Res.HH.Thermal.SH.ConvElc.WH.LPG.Solar</t>
  </si>
  <si>
    <t>FEC_per_sqm.kWh.AT.Res.HH.Thermal.SH.ConvElc.WH.LPG.Solar.LPG</t>
  </si>
  <si>
    <t>FEC_per_sqm.kWh.AT.Res.HH.Thermal.SH.ConvElc.WH.LPG.Solar.Solar</t>
  </si>
  <si>
    <t>FEC_per_sqm.kWh.AT.Res.HH.Thermal.SH.ConvElc.WH.Elc.NoSolar.Elec</t>
  </si>
  <si>
    <t>FEC_per_sqm.kWh.AT.Res.HH.Thermal.SH.ConvElc.WH.Elc.Solar</t>
  </si>
  <si>
    <t>FEC_per_sqm.kWh.AT.Res.HH.Thermal.SH.ConvElc.WH.Elc.Solar.Elec</t>
  </si>
  <si>
    <t>FEC_per_sqm.kWh.AT.Res.HH.Thermal.SH.ConvElc.WH.Elc.Solar.Solar</t>
  </si>
  <si>
    <t>FEC_per_sqm.kWh.AT.Res.HH.Thermal.SH.ConvElc.CO</t>
  </si>
  <si>
    <t>FEC_per_sqm.kWh.AT.Res.HH.Thermal.SH.ConvElc.CO.LPG.LPG</t>
  </si>
  <si>
    <t>FEC_per_sqm.kWh.AT.Res.HH.Thermal.SH.ConvElc.CO.Elc.Elec</t>
  </si>
  <si>
    <t>AT - Thermal energy service per surface area (detailed structure)</t>
  </si>
  <si>
    <t>TES_per_sqm.kWh.AT.Res.HH.Thermal.SH.Solids</t>
  </si>
  <si>
    <t>TES_per_sqm.kWh.AT.Res.HH.Thermal.SH.Solids.SH</t>
  </si>
  <si>
    <t>TES_per_sqm.kWh.AT.Res.HH.Thermal.SH.Solids.SH.Solids</t>
  </si>
  <si>
    <t>TES_per_sqm.kWh.AT.Res.HH.Thermal.SH.Solids.SH.Elec</t>
  </si>
  <si>
    <t>TES_per_sqm.kWh.AT.Res.HH.Thermal.SH.Solids.SC</t>
  </si>
  <si>
    <t>TES_per_sqm.kWh.AT.Res.HH.Thermal.SH.Solids.SC.AC.Elec</t>
  </si>
  <si>
    <t>TES_per_sqm.kWh.AT.Res.HH.Thermal.SH.Solids.WH</t>
  </si>
  <si>
    <t>TES_per_sqm.kWh.AT.Res.HH.Thermal.SH.Solids.WH.Solids.NoSolar.Solids</t>
  </si>
  <si>
    <t>TES_per_sqm.kWh.AT.Res.HH.Thermal.SH.Solids.WH.LPG.NoSolar.LPG</t>
  </si>
  <si>
    <t>TES_per_sqm.kWh.AT.Res.HH.Thermal.SH.Solids.WH.LPG.Solar</t>
  </si>
  <si>
    <t>TES_per_sqm.kWh.AT.Res.HH.Thermal.SH.Solids.WH.LPG.Solar.LPG</t>
  </si>
  <si>
    <t>TES_per_sqm.kWh.AT.Res.HH.Thermal.SH.Solids.WH.LPG.Solar.Solar</t>
  </si>
  <si>
    <t>TES_per_sqm.kWh.AT.Res.HH.Thermal.SH.Solids.WH.Elc.NoSolar.Elec</t>
  </si>
  <si>
    <t>TES_per_sqm.kWh.AT.Res.HH.Thermal.SH.Solids.WH.Elc.Solar</t>
  </si>
  <si>
    <t>TES_per_sqm.kWh.AT.Res.HH.Thermal.SH.Solids.WH.Elc.Solar.Elec</t>
  </si>
  <si>
    <t>TES_per_sqm.kWh.AT.Res.HH.Thermal.SH.Solids.WH.Elc.Solar.Solar</t>
  </si>
  <si>
    <t>TES_per_sqm.kWh.AT.Res.HH.Thermal.SH.Solids.CO</t>
  </si>
  <si>
    <t>TES_per_sqm.kWh.AT.Res.HH.Thermal.SH.Solids.CO.Solids.Solids</t>
  </si>
  <si>
    <t>TES_per_sqm.kWh.AT.Res.HH.Thermal.SH.Solids.CO.LPG.LPG</t>
  </si>
  <si>
    <t>TES_per_sqm.kWh.AT.Res.HH.Thermal.SH.Solids.CO.Elc.Elec</t>
  </si>
  <si>
    <t>TES_per_sqm.kWh.AT.Res.HH.Thermal.SH.LPG</t>
  </si>
  <si>
    <t>TES_per_sqm.kWh.AT.Res.HH.Thermal.SH.LPG.SH</t>
  </si>
  <si>
    <t>TES_per_sqm.kWh.AT.Res.HH.Thermal.SH.LPG.SH.LPG</t>
  </si>
  <si>
    <t>TES_per_sqm.kWh.AT.Res.HH.Thermal.SH.LPG.SH.Elec</t>
  </si>
  <si>
    <t>TES_per_sqm.kWh.AT.Res.HH.Thermal.SH.LPG.SC</t>
  </si>
  <si>
    <t>TES_per_sqm.kWh.AT.Res.HH.Thermal.SH.LPG.SC.AC.Elec</t>
  </si>
  <si>
    <t>TES_per_sqm.kWh.AT.Res.HH.Thermal.SH.LPG.WH</t>
  </si>
  <si>
    <t>TES_per_sqm.kWh.AT.Res.HH.Thermal.SH.LPG.WH.LPG.NoSolar.LPG</t>
  </si>
  <si>
    <t>TES_per_sqm.kWh.AT.Res.HH.Thermal.SH.LPG.WH.LPG.Solar</t>
  </si>
  <si>
    <t>TES_per_sqm.kWh.AT.Res.HH.Thermal.SH.LPG.WH.LPG.Solar.LPG</t>
  </si>
  <si>
    <t>TES_per_sqm.kWh.AT.Res.HH.Thermal.SH.LPG.WH.LPG.Solar.Solar</t>
  </si>
  <si>
    <t>TES_per_sqm.kWh.AT.Res.HH.Thermal.SH.LPG.WH.Elc.NoSolar.Elec</t>
  </si>
  <si>
    <t>TES_per_sqm.kWh.AT.Res.HH.Thermal.SH.LPG.WH.Elc.Solar</t>
  </si>
  <si>
    <t>TES_per_sqm.kWh.AT.Res.HH.Thermal.SH.LPG.WH.Elc.Solar.Elec</t>
  </si>
  <si>
    <t>TES_per_sqm.kWh.AT.Res.HH.Thermal.SH.LPG.WH.Elc.Solar.Solar</t>
  </si>
  <si>
    <t>TES_per_sqm.kWh.AT.Res.HH.Thermal.SH.LPG.CO</t>
  </si>
  <si>
    <t>TES_per_sqm.kWh.AT.Res.HH.Thermal.SH.LPG.CO.LPG.LPG</t>
  </si>
  <si>
    <t>TES_per_sqm.kWh.AT.Res.HH.Thermal.SH.LPG.CO.Elc.Elec</t>
  </si>
  <si>
    <t>TES_per_sqm.kWh.AT.Res.HH.Thermal.SH.Oil</t>
  </si>
  <si>
    <t>TES_per_sqm.kWh.AT.Res.HH.Thermal.SH.Oil.SH</t>
  </si>
  <si>
    <t>TES_per_sqm.kWh.AT.Res.HH.Thermal.SH.Oil.SH.Oil</t>
  </si>
  <si>
    <t>TES_per_sqm.kWh.AT.Res.HH.Thermal.SH.Oil.SH.Elec</t>
  </si>
  <si>
    <t>TES_per_sqm.kWh.AT.Res.HH.Thermal.SH.Oil.SC</t>
  </si>
  <si>
    <t>TES_per_sqm.kWh.AT.Res.HH.Thermal.SH.Oil.SC.AC.Elec</t>
  </si>
  <si>
    <t>TES_per_sqm.kWh.AT.Res.HH.Thermal.SH.Oil.WH</t>
  </si>
  <si>
    <t>TES_per_sqm.kWh.AT.Res.HH.Thermal.SH.Oil.WH.Oil.NoSolar.Oil</t>
  </si>
  <si>
    <t>TES_per_sqm.kWh.AT.Res.HH.Thermal.SH.Oil.WH.Oil.Solar</t>
  </si>
  <si>
    <t>TES_per_sqm.kWh.AT.Res.HH.Thermal.SH.Oil.WH.Oil.Solar.Oil</t>
  </si>
  <si>
    <t>TES_per_sqm.kWh.AT.Res.HH.Thermal.SH.Oil.WH.Oil.Solar.Solar</t>
  </si>
  <si>
    <t>TES_per_sqm.kWh.AT.Res.HH.Thermal.SH.Oil.WH.Elc.NoSolar.Elec</t>
  </si>
  <si>
    <t>TES_per_sqm.kWh.AT.Res.HH.Thermal.SH.Oil.WH.Elc.Solar</t>
  </si>
  <si>
    <t>TES_per_sqm.kWh.AT.Res.HH.Thermal.SH.Oil.WH.Elc.Solar.Elec</t>
  </si>
  <si>
    <t>TES_per_sqm.kWh.AT.Res.HH.Thermal.SH.Oil.WH.Elc.Solar.Solar</t>
  </si>
  <si>
    <t>TES_per_sqm.kWh.AT.Res.HH.Thermal.SH.Oil.CO</t>
  </si>
  <si>
    <t>TES_per_sqm.kWh.AT.Res.HH.Thermal.SH.Oil.CO.LPG.LPG</t>
  </si>
  <si>
    <t>TES_per_sqm.kWh.AT.Res.HH.Thermal.SH.Oil.CO.Elc.Elec</t>
  </si>
  <si>
    <t>TES_per_sqm.kWh.AT.Res.HH.Thermal.SH.Gas</t>
  </si>
  <si>
    <t>TES_per_sqm.kWh.AT.Res.HH.Thermal.SH.Gas.SH</t>
  </si>
  <si>
    <t>TES_per_sqm.kWh.AT.Res.HH.Thermal.SH.Gas.SH.Gas</t>
  </si>
  <si>
    <t>TES_per_sqm.kWh.AT.Res.HH.Thermal.SH.Gas.SH.Elec</t>
  </si>
  <si>
    <t>TES_per_sqm.kWh.AT.Res.HH.Thermal.SH.Gas.SC</t>
  </si>
  <si>
    <t>TES_per_sqm.kWh.AT.Res.HH.Thermal.SH.Gas.SC.AC.Elec</t>
  </si>
  <si>
    <t>TES_per_sqm.kWh.AT.Res.HH.Thermal.SH.Gas.WH</t>
  </si>
  <si>
    <t>TES_per_sqm.kWh.AT.Res.HH.Thermal.SH.Gas.WH.Gas.NoSolar.Gas</t>
  </si>
  <si>
    <t>TES_per_sqm.kWh.AT.Res.HH.Thermal.SH.Gas.WH.Gas.Solar</t>
  </si>
  <si>
    <t>TES_per_sqm.kWh.AT.Res.HH.Thermal.SH.Gas.WH.Gas.Solar.Gas</t>
  </si>
  <si>
    <t>TES_per_sqm.kWh.AT.Res.HH.Thermal.SH.Gas.WH.Gas.Solar.Solar</t>
  </si>
  <si>
    <t>TES_per_sqm.kWh.AT.Res.HH.Thermal.SH.Gas.WH.Elc.NoSolar.Elec</t>
  </si>
  <si>
    <t>TES_per_sqm.kWh.AT.Res.HH.Thermal.SH.Gas.WH.Elc.Solar</t>
  </si>
  <si>
    <t>TES_per_sqm.kWh.AT.Res.HH.Thermal.SH.Gas.WH.Elc.Solar.Elec</t>
  </si>
  <si>
    <t>TES_per_sqm.kWh.AT.Res.HH.Thermal.SH.Gas.WH.Elc.Solar.Solar</t>
  </si>
  <si>
    <t>TES_per_sqm.kWh.AT.Res.HH.Thermal.SH.Gas.CO</t>
  </si>
  <si>
    <t>TES_per_sqm.kWh.AT.Res.HH.Thermal.SH.Gas.CO.Gas.Gas</t>
  </si>
  <si>
    <t>TES_per_sqm.kWh.AT.Res.HH.Thermal.SH.Gas.CO.Elc.Elec</t>
  </si>
  <si>
    <t>TES_per_sqm.kWh.AT.Res.HH.Thermal.SH.Biomass</t>
  </si>
  <si>
    <t>TES_per_sqm.kWh.AT.Res.HH.Thermal.SH.Biomass.SH</t>
  </si>
  <si>
    <t>TES_per_sqm.kWh.AT.Res.HH.Thermal.SH.Biomass.SH.Biomass</t>
  </si>
  <si>
    <t>TES_per_sqm.kWh.AT.Res.HH.Thermal.SH.Biomass.SH.Elec</t>
  </si>
  <si>
    <t>TES_per_sqm.kWh.AT.Res.HH.Thermal.SH.Biomass.SC</t>
  </si>
  <si>
    <t>TES_per_sqm.kWh.AT.Res.HH.Thermal.SH.Biomass.SC.AC.Elec</t>
  </si>
  <si>
    <t>TES_per_sqm.kWh.AT.Res.HH.Thermal.SH.Biomass.WH</t>
  </si>
  <si>
    <t>TES_per_sqm.kWh.AT.Res.HH.Thermal.SH.Biomass.WH.Biomass.NoSolar.Biomass</t>
  </si>
  <si>
    <t>TES_per_sqm.kWh.AT.Res.HH.Thermal.SH.Biomass.WH.Biomass.Solar</t>
  </si>
  <si>
    <t>TES_per_sqm.kWh.AT.Res.HH.Thermal.SH.Biomass.WH.Biomass.Solar.Biomass</t>
  </si>
  <si>
    <t>TES_per_sqm.kWh.AT.Res.HH.Thermal.SH.Biomass.WH.Biomass.Solar.Solar</t>
  </si>
  <si>
    <t>TES_per_sqm.kWh.AT.Res.HH.Thermal.SH.Biomass.WH.LPG.NoSolar.LPG</t>
  </si>
  <si>
    <t>TES_per_sqm.kWh.AT.Res.HH.Thermal.SH.Biomass.WH.LPG.Solar</t>
  </si>
  <si>
    <t>TES_per_sqm.kWh.AT.Res.HH.Thermal.SH.Biomass.WH.LPG.Solar.LPG</t>
  </si>
  <si>
    <t>TES_per_sqm.kWh.AT.Res.HH.Thermal.SH.Biomass.WH.LPG.Solar.Solar</t>
  </si>
  <si>
    <t>TES_per_sqm.kWh.AT.Res.HH.Thermal.SH.Biomass.WH.Elc.NoSolar.Elec</t>
  </si>
  <si>
    <t>TES_per_sqm.kWh.AT.Res.HH.Thermal.SH.Biomass.WH.Elc.Solar</t>
  </si>
  <si>
    <t>TES_per_sqm.kWh.AT.Res.HH.Thermal.SH.Biomass.WH.Elc.Solar.Elec</t>
  </si>
  <si>
    <t>TES_per_sqm.kWh.AT.Res.HH.Thermal.SH.Biomass.WH.Elc.Solar.Solar</t>
  </si>
  <si>
    <t>TES_per_sqm.kWh.AT.Res.HH.Thermal.SH.Biomass.CO</t>
  </si>
  <si>
    <t>TES_per_sqm.kWh.AT.Res.HH.Thermal.SH.Biomass.CO.Biomass.Biomass</t>
  </si>
  <si>
    <t>TES_per_sqm.kWh.AT.Res.HH.Thermal.SH.Biomass.CO.LPG.LPG</t>
  </si>
  <si>
    <t>TES_per_sqm.kWh.AT.Res.HH.Thermal.SH.Biomass.CO.Elc.Elec</t>
  </si>
  <si>
    <t>TES_per_sqm.kWh.AT.Res.HH.Thermal.SH.Geo</t>
  </si>
  <si>
    <t>TES_per_sqm.kWh.AT.Res.HH.Thermal.SH.Geo.SH</t>
  </si>
  <si>
    <t>TES_per_sqm.kWh.AT.Res.HH.Thermal.SH.Geo.SH.Geo</t>
  </si>
  <si>
    <t>TES_per_sqm.kWh.AT.Res.HH.Thermal.SH.Geo.SH.Elec</t>
  </si>
  <si>
    <t>TES_per_sqm.kWh.AT.Res.HH.Thermal.SH.Geo.SC</t>
  </si>
  <si>
    <t>TES_per_sqm.kWh.AT.Res.HH.Thermal.SH.Geo.SC.AC.Elec</t>
  </si>
  <si>
    <t>TES_per_sqm.kWh.AT.Res.HH.Thermal.SH.Geo.WH</t>
  </si>
  <si>
    <t>TES_per_sqm.kWh.AT.Res.HH.Thermal.SH.Geo.WH.Geo.NoSolar.Geo</t>
  </si>
  <si>
    <t>TES_per_sqm.kWh.AT.Res.HH.Thermal.SH.Geo.WH.Geo.Solar</t>
  </si>
  <si>
    <t>TES_per_sqm.kWh.AT.Res.HH.Thermal.SH.Geo.WH.Geo.Solar.Geo</t>
  </si>
  <si>
    <t>TES_per_sqm.kWh.AT.Res.HH.Thermal.SH.Geo.WH.Geo.Solar.Solar</t>
  </si>
  <si>
    <t>TES_per_sqm.kWh.AT.Res.HH.Thermal.SH.Geo.WH.Elc.NoSolar.Elec</t>
  </si>
  <si>
    <t>TES_per_sqm.kWh.AT.Res.HH.Thermal.SH.Geo.WH.Elc.Solar</t>
  </si>
  <si>
    <t>TES_per_sqm.kWh.AT.Res.HH.Thermal.SH.Geo.WH.Elc.Solar.Elec</t>
  </si>
  <si>
    <t>TES_per_sqm.kWh.AT.Res.HH.Thermal.SH.Geo.WH.Elc.Solar.Solar</t>
  </si>
  <si>
    <t>TES_per_sqm.kWh.AT.Res.HH.Thermal.SH.Geo.CO</t>
  </si>
  <si>
    <t>TES_per_sqm.kWh.AT.Res.HH.Thermal.SH.Geo.CO.LPG.LPG</t>
  </si>
  <si>
    <t>TES_per_sqm.kWh.AT.Res.HH.Thermal.SH.Geo.CO.Elc.Elec</t>
  </si>
  <si>
    <t>TES_per_sqm.kWh.AT.Res.HH.Thermal.SH.DistrHeat</t>
  </si>
  <si>
    <t>TES_per_sqm.kWh.AT.Res.HH.Thermal.SH.DistrHeat.SH</t>
  </si>
  <si>
    <t>TES_per_sqm.kWh.AT.Res.HH.Thermal.SH.DistrHeat.SH.Steam_Distr</t>
  </si>
  <si>
    <t>TES_per_sqm.kWh.AT.Res.HH.Thermal.SH.DistrHeat.SH.Elec</t>
  </si>
  <si>
    <t>TES_per_sqm.kWh.AT.Res.HH.Thermal.SH.DistrHeat.SC</t>
  </si>
  <si>
    <t>TES_per_sqm.kWh.AT.Res.HH.Thermal.SH.DistrHeat.SC.AC.Elec</t>
  </si>
  <si>
    <t>TES_per_sqm.kWh.AT.Res.HH.Thermal.SH.DistrHeat.WH</t>
  </si>
  <si>
    <t>TES_per_sqm.kWh.AT.Res.HH.Thermal.SH.DistrHeat.WH.DistrHeat.NoSolar.Steam_Distr</t>
  </si>
  <si>
    <t>TES_per_sqm.kWh.AT.Res.HH.Thermal.SH.DistrHeat.WH.DistrHeat.Solar</t>
  </si>
  <si>
    <t>TES_per_sqm.kWh.AT.Res.HH.Thermal.SH.DistrHeat.WH.DistrHeat.Solar.Steam_Distr</t>
  </si>
  <si>
    <t>TES_per_sqm.kWh.AT.Res.HH.Thermal.SH.DistrHeat.WH.DistrHeat.Solar.Solar</t>
  </si>
  <si>
    <t>TES_per_sqm.kWh.AT.Res.HH.Thermal.SH.DistrHeat.WH.Elc.NoSolar.Elec</t>
  </si>
  <si>
    <t>TES_per_sqm.kWh.AT.Res.HH.Thermal.SH.DistrHeat.WH.Elc.Solar</t>
  </si>
  <si>
    <t>TES_per_sqm.kWh.AT.Res.HH.Thermal.SH.DistrHeat.WH.Elc.Solar.Elec</t>
  </si>
  <si>
    <t>TES_per_sqm.kWh.AT.Res.HH.Thermal.SH.DistrHeat.WH.Elc.Solar.Solar</t>
  </si>
  <si>
    <t>TES_per_sqm.kWh.AT.Res.HH.Thermal.SH.DistrHeat.CO</t>
  </si>
  <si>
    <t>TES_per_sqm.kWh.AT.Res.HH.Thermal.SH.DistrHeat.CO.LPG.LPG</t>
  </si>
  <si>
    <t>TES_per_sqm.kWh.AT.Res.HH.Thermal.SH.DistrHeat.CO.Elc.Elec</t>
  </si>
  <si>
    <t>TES_per_sqm.kWh.AT.Res.HH.Thermal.SH.AdvElc</t>
  </si>
  <si>
    <t>TES_per_sqm.kWh.AT.Res.HH.Thermal.SH.AdvElc.SH</t>
  </si>
  <si>
    <t>TES_per_sqm.kWh.AT.Res.HH.Thermal.SH.AdvElc.SH.Elec</t>
  </si>
  <si>
    <t>TES_per_sqm.kWh.AT.Res.HH.Thermal.SH.AdvElc.SC</t>
  </si>
  <si>
    <t>TES_per_sqm.kWh.AT.Res.HH.Thermal.SH.AdvElc.SC.AC.Elec</t>
  </si>
  <si>
    <t>TES_per_sqm.kWh.AT.Res.HH.Thermal.SH.AdvElc.WH</t>
  </si>
  <si>
    <t>TES_per_sqm.kWh.AT.Res.HH.Thermal.SH.AdvElc.WH.LPG.NoSolar.LPG</t>
  </si>
  <si>
    <t>TES_per_sqm.kWh.AT.Res.HH.Thermal.SH.AdvElc.WH.LPG.Solar</t>
  </si>
  <si>
    <t>TES_per_sqm.kWh.AT.Res.HH.Thermal.SH.AdvElc.WH.LPG.Solar.LPG</t>
  </si>
  <si>
    <t>TES_per_sqm.kWh.AT.Res.HH.Thermal.SH.AdvElc.WH.LPG.Solar.Solar</t>
  </si>
  <si>
    <t>TES_per_sqm.kWh.AT.Res.HH.Thermal.SH.AdvElc.WH.Elc.NoSolar.Elec</t>
  </si>
  <si>
    <t>TES_per_sqm.kWh.AT.Res.HH.Thermal.SH.AdvElc.WH.Elc.Solar</t>
  </si>
  <si>
    <t>TES_per_sqm.kWh.AT.Res.HH.Thermal.SH.AdvElc.WH.Elc.Solar.Elec</t>
  </si>
  <si>
    <t>TES_per_sqm.kWh.AT.Res.HH.Thermal.SH.AdvElc.WH.Elc.Solar.Solar</t>
  </si>
  <si>
    <t>TES_per_sqm.kWh.AT.Res.HH.Thermal.SH.AdvElc.CO</t>
  </si>
  <si>
    <t>TES_per_sqm.kWh.AT.Res.HH.Thermal.SH.AdvElc.CO.LPG.LPG</t>
  </si>
  <si>
    <t>TES_per_sqm.kWh.AT.Res.HH.Thermal.SH.AdvElc.CO.Elc.Elec</t>
  </si>
  <si>
    <t>TES_per_sqm.kWh.AT.Res.HH.Thermal.SH.ConvElc</t>
  </si>
  <si>
    <t>TES_per_sqm.kWh.AT.Res.HH.Thermal.SH.ConvElc.SH</t>
  </si>
  <si>
    <t>TES_per_sqm.kWh.AT.Res.HH.Thermal.SH.ConvElc.SH.Elec</t>
  </si>
  <si>
    <t>TES_per_sqm.kWh.AT.Res.HH.Thermal.SH.ConvElc.SC</t>
  </si>
  <si>
    <t>TES_per_sqm.kWh.AT.Res.HH.Thermal.SH.ConvElc.SC.AC.Elec</t>
  </si>
  <si>
    <t>TES_per_sqm.kWh.AT.Res.HH.Thermal.SH.ConvElc.WH</t>
  </si>
  <si>
    <t>TES_per_sqm.kWh.AT.Res.HH.Thermal.SH.ConvElc.WH.LPG.NoSolar.LPG</t>
  </si>
  <si>
    <t>TES_per_sqm.kWh.AT.Res.HH.Thermal.SH.ConvElc.WH.LPG.Solar</t>
  </si>
  <si>
    <t>TES_per_sqm.kWh.AT.Res.HH.Thermal.SH.ConvElc.WH.LPG.Solar.LPG</t>
  </si>
  <si>
    <t>TES_per_sqm.kWh.AT.Res.HH.Thermal.SH.ConvElc.WH.LPG.Solar.Solar</t>
  </si>
  <si>
    <t>TES_per_sqm.kWh.AT.Res.HH.Thermal.SH.ConvElc.WH.Elc.NoSolar.Elec</t>
  </si>
  <si>
    <t>TES_per_sqm.kWh.AT.Res.HH.Thermal.SH.ConvElc.WH.Elc.Solar</t>
  </si>
  <si>
    <t>TES_per_sqm.kWh.AT.Res.HH.Thermal.SH.ConvElc.WH.Elc.Solar.Elec</t>
  </si>
  <si>
    <t>TES_per_sqm.kWh.AT.Res.HH.Thermal.SH.ConvElc.WH.Elc.Solar.Solar</t>
  </si>
  <si>
    <t>TES_per_sqm.kWh.AT.Res.HH.Thermal.SH.ConvElc.CO</t>
  </si>
  <si>
    <t>TES_per_sqm.kWh.AT.Res.HH.Thermal.SH.ConvElc.CO.LPG.LPG</t>
  </si>
  <si>
    <t>TES_per_sqm.kWh.AT.Res.HH.Thermal.SH.ConvElc.CO.Elc.Elec</t>
  </si>
  <si>
    <t>AT - CO2 emissions per surface area (detailed structure)</t>
  </si>
  <si>
    <t>EMI_per_sqm.kgCO2.AT.Res.HH.Thermal.SH.Solids</t>
  </si>
  <si>
    <t>EMI_per_sqm.kgCO2.AT.Res.HH.Thermal.SH.Solids.SH</t>
  </si>
  <si>
    <t>EMI_per_sqm.kgCO2.AT.Res.HH.Thermal.SH.Solids.SH.Solids</t>
  </si>
  <si>
    <t>EMI_per_sqm.kgCO2.AT.Res.HH.Thermal.SH.Solids.SH.Elec</t>
  </si>
  <si>
    <t>EMI_per_sqm.kgCO2.AT.Res.HH.Thermal.SH.Solids.SC</t>
  </si>
  <si>
    <t>EMI_per_sqm.kgCO2.AT.Res.HH.Thermal.SH.Solids.SC.AC.Elec</t>
  </si>
  <si>
    <t>EMI_per_sqm.kgCO2.AT.Res.HH.Thermal.SH.Solids.WH</t>
  </si>
  <si>
    <t>EMI_per_sqm.kgCO2.AT.Res.HH.Thermal.SH.Solids.WH.Solids.NoSolar.Solids</t>
  </si>
  <si>
    <t>EMI_per_sqm.kgCO2.AT.Res.HH.Thermal.SH.Solids.WH.LPG.NoSolar.LPG</t>
  </si>
  <si>
    <t>EMI_per_sqm.kgCO2.AT.Res.HH.Thermal.SH.Solids.WH.LPG.Solar</t>
  </si>
  <si>
    <t>EMI_per_sqm.kgCO2.AT.Res.HH.Thermal.SH.Solids.WH.LPG.Solar.LPG</t>
  </si>
  <si>
    <t>EMI_per_sqm.kgCO2.AT.Res.HH.Thermal.SH.Solids.WH.LPG.Solar.Solar</t>
  </si>
  <si>
    <t>EMI_per_sqm.kgCO2.AT.Res.HH.Thermal.SH.Solids.WH.Elc.NoSolar.Elec</t>
  </si>
  <si>
    <t>EMI_per_sqm.kgCO2.AT.Res.HH.Thermal.SH.Solids.WH.Elc.Solar</t>
  </si>
  <si>
    <t>EMI_per_sqm.kgCO2.AT.Res.HH.Thermal.SH.Solids.WH.Elc.Solar.Elec</t>
  </si>
  <si>
    <t>EMI_per_sqm.kgCO2.AT.Res.HH.Thermal.SH.Solids.WH.Elc.Solar.Solar</t>
  </si>
  <si>
    <t>EMI_per_sqm.kgCO2.AT.Res.HH.Thermal.SH.Solids.CO</t>
  </si>
  <si>
    <t>EMI_per_sqm.kgCO2.AT.Res.HH.Thermal.SH.Solids.CO.Solids.Solids</t>
  </si>
  <si>
    <t>EMI_per_sqm.kgCO2.AT.Res.HH.Thermal.SH.Solids.CO.LPG.LPG</t>
  </si>
  <si>
    <t>EMI_per_sqm.kgCO2.AT.Res.HH.Thermal.SH.Solids.CO.Elc.Elec</t>
  </si>
  <si>
    <t>EMI_per_sqm.kgCO2.AT.Res.HH.Thermal.SH.LPG</t>
  </si>
  <si>
    <t>EMI_per_sqm.kgCO2.AT.Res.HH.Thermal.SH.LPG.SH</t>
  </si>
  <si>
    <t>EMI_per_sqm.kgCO2.AT.Res.HH.Thermal.SH.LPG.SH.LPG</t>
  </si>
  <si>
    <t>EMI_per_sqm.kgCO2.AT.Res.HH.Thermal.SH.LPG.SH.Elec</t>
  </si>
  <si>
    <t>EMI_per_sqm.kgCO2.AT.Res.HH.Thermal.SH.LPG.SC</t>
  </si>
  <si>
    <t>EMI_per_sqm.kgCO2.AT.Res.HH.Thermal.SH.LPG.SC.AC.Elec</t>
  </si>
  <si>
    <t>EMI_per_sqm.kgCO2.AT.Res.HH.Thermal.SH.LPG.WH</t>
  </si>
  <si>
    <t>EMI_per_sqm.kgCO2.AT.Res.HH.Thermal.SH.LPG.WH.LPG.NoSolar.LPG</t>
  </si>
  <si>
    <t>EMI_per_sqm.kgCO2.AT.Res.HH.Thermal.SH.LPG.WH.LPG.Solar</t>
  </si>
  <si>
    <t>EMI_per_sqm.kgCO2.AT.Res.HH.Thermal.SH.LPG.WH.LPG.Solar.LPG</t>
  </si>
  <si>
    <t>EMI_per_sqm.kgCO2.AT.Res.HH.Thermal.SH.LPG.WH.LPG.Solar.Solar</t>
  </si>
  <si>
    <t>EMI_per_sqm.kgCO2.AT.Res.HH.Thermal.SH.LPG.WH.Elc.NoSolar.Elec</t>
  </si>
  <si>
    <t>EMI_per_sqm.kgCO2.AT.Res.HH.Thermal.SH.LPG.WH.Elc.Solar</t>
  </si>
  <si>
    <t>EMI_per_sqm.kgCO2.AT.Res.HH.Thermal.SH.LPG.WH.Elc.Solar.Elec</t>
  </si>
  <si>
    <t>EMI_per_sqm.kgCO2.AT.Res.HH.Thermal.SH.LPG.WH.Elc.Solar.Solar</t>
  </si>
  <si>
    <t>EMI_per_sqm.kgCO2.AT.Res.HH.Thermal.SH.LPG.CO</t>
  </si>
  <si>
    <t>EMI_per_sqm.kgCO2.AT.Res.HH.Thermal.SH.LPG.CO.LPG.LPG</t>
  </si>
  <si>
    <t>EMI_per_sqm.kgCO2.AT.Res.HH.Thermal.SH.LPG.CO.Elc.Elec</t>
  </si>
  <si>
    <t>EMI_per_sqm.kgCO2.AT.Res.HH.Thermal.SH.Oil</t>
  </si>
  <si>
    <t>EMI_per_sqm.kgCO2.AT.Res.HH.Thermal.SH.Oil.SH</t>
  </si>
  <si>
    <t>EMI_per_sqm.kgCO2.AT.Res.HH.Thermal.SH.Oil.SH.Oil</t>
  </si>
  <si>
    <t>EMI_per_sqm.kgCO2.AT.Res.HH.Thermal.SH.Oil.SH.Elec</t>
  </si>
  <si>
    <t>EMI_per_sqm.kgCO2.AT.Res.HH.Thermal.SH.Oil.SC</t>
  </si>
  <si>
    <t>EMI_per_sqm.kgCO2.AT.Res.HH.Thermal.SH.Oil.SC.AC.Elec</t>
  </si>
  <si>
    <t>EMI_per_sqm.kgCO2.AT.Res.HH.Thermal.SH.Oil.WH</t>
  </si>
  <si>
    <t>EMI_per_sqm.kgCO2.AT.Res.HH.Thermal.SH.Oil.WH.Oil.NoSolar.Oil</t>
  </si>
  <si>
    <t>EMI_per_sqm.kgCO2.AT.Res.HH.Thermal.SH.Oil.WH.Oil.Solar</t>
  </si>
  <si>
    <t>EMI_per_sqm.kgCO2.AT.Res.HH.Thermal.SH.Oil.WH.Oil.Solar.Oil</t>
  </si>
  <si>
    <t>EMI_per_sqm.kgCO2.AT.Res.HH.Thermal.SH.Oil.WH.Oil.Solar.Solar</t>
  </si>
  <si>
    <t>EMI_per_sqm.kgCO2.AT.Res.HH.Thermal.SH.Oil.WH.Elc.NoSolar.Elec</t>
  </si>
  <si>
    <t>EMI_per_sqm.kgCO2.AT.Res.HH.Thermal.SH.Oil.WH.Elc.Solar</t>
  </si>
  <si>
    <t>EMI_per_sqm.kgCO2.AT.Res.HH.Thermal.SH.Oil.WH.Elc.Solar.Elec</t>
  </si>
  <si>
    <t>EMI_per_sqm.kgCO2.AT.Res.HH.Thermal.SH.Oil.WH.Elc.Solar.Solar</t>
  </si>
  <si>
    <t>EMI_per_sqm.kgCO2.AT.Res.HH.Thermal.SH.Oil.CO</t>
  </si>
  <si>
    <t>EMI_per_sqm.kgCO2.AT.Res.HH.Thermal.SH.Oil.CO.LPG.LPG</t>
  </si>
  <si>
    <t>EMI_per_sqm.kgCO2.AT.Res.HH.Thermal.SH.Oil.CO.Elc.Elec</t>
  </si>
  <si>
    <t>EMI_per_sqm.kgCO2.AT.Res.HH.Thermal.SH.Gas</t>
  </si>
  <si>
    <t>EMI_per_sqm.kgCO2.AT.Res.HH.Thermal.SH.Gas.SH</t>
  </si>
  <si>
    <t>EMI_per_sqm.kgCO2.AT.Res.HH.Thermal.SH.Gas.SH.Gas</t>
  </si>
  <si>
    <t>EMI_per_sqm.kgCO2.AT.Res.HH.Thermal.SH.Gas.SH.Elec</t>
  </si>
  <si>
    <t>EMI_per_sqm.kgCO2.AT.Res.HH.Thermal.SH.Gas.SC</t>
  </si>
  <si>
    <t>EMI_per_sqm.kgCO2.AT.Res.HH.Thermal.SH.Gas.SC.AC.Elec</t>
  </si>
  <si>
    <t>EMI_per_sqm.kgCO2.AT.Res.HH.Thermal.SH.Gas.WH</t>
  </si>
  <si>
    <t>EMI_per_sqm.kgCO2.AT.Res.HH.Thermal.SH.Gas.WH.Gas.NoSolar.Gas</t>
  </si>
  <si>
    <t>EMI_per_sqm.kgCO2.AT.Res.HH.Thermal.SH.Gas.WH.Gas.Solar</t>
  </si>
  <si>
    <t>EMI_per_sqm.kgCO2.AT.Res.HH.Thermal.SH.Gas.WH.Gas.Solar.Gas</t>
  </si>
  <si>
    <t>EMI_per_sqm.kgCO2.AT.Res.HH.Thermal.SH.Gas.WH.Gas.Solar.Solar</t>
  </si>
  <si>
    <t>EMI_per_sqm.kgCO2.AT.Res.HH.Thermal.SH.Gas.WH.Elc.NoSolar.Elec</t>
  </si>
  <si>
    <t>EMI_per_sqm.kgCO2.AT.Res.HH.Thermal.SH.Gas.WH.Elc.Solar</t>
  </si>
  <si>
    <t>EMI_per_sqm.kgCO2.AT.Res.HH.Thermal.SH.Gas.WH.Elc.Solar.Elec</t>
  </si>
  <si>
    <t>EMI_per_sqm.kgCO2.AT.Res.HH.Thermal.SH.Gas.WH.Elc.Solar.Solar</t>
  </si>
  <si>
    <t>EMI_per_sqm.kgCO2.AT.Res.HH.Thermal.SH.Gas.CO</t>
  </si>
  <si>
    <t>EMI_per_sqm.kgCO2.AT.Res.HH.Thermal.SH.Gas.CO.Gas.Gas</t>
  </si>
  <si>
    <t>EMI_per_sqm.kgCO2.AT.Res.HH.Thermal.SH.Gas.CO.Elc.Elec</t>
  </si>
  <si>
    <t>EMI_per_sqm.kgCO2.AT.Res.HH.Thermal.SH.Biomass</t>
  </si>
  <si>
    <t>EMI_per_sqm.kgCO2.AT.Res.HH.Thermal.SH.Biomass.SH</t>
  </si>
  <si>
    <t>EMI_per_sqm.kgCO2.AT.Res.HH.Thermal.SH.Biomass.SH.Biomass</t>
  </si>
  <si>
    <t>EMI_per_sqm.kgCO2.AT.Res.HH.Thermal.SH.Biomass.SH.Elec</t>
  </si>
  <si>
    <t>EMI_per_sqm.kgCO2.AT.Res.HH.Thermal.SH.Biomass.SC</t>
  </si>
  <si>
    <t>EMI_per_sqm.kgCO2.AT.Res.HH.Thermal.SH.Biomass.SC.AC.Elec</t>
  </si>
  <si>
    <t>EMI_per_sqm.kgCO2.AT.Res.HH.Thermal.SH.Biomass.WH</t>
  </si>
  <si>
    <t>EMI_per_sqm.kgCO2.AT.Res.HH.Thermal.SH.Biomass.WH.Biomass.NoSolar.Biomass</t>
  </si>
  <si>
    <t>EMI_per_sqm.kgCO2.AT.Res.HH.Thermal.SH.Biomass.WH.Biomass.Solar</t>
  </si>
  <si>
    <t>EMI_per_sqm.kgCO2.AT.Res.HH.Thermal.SH.Biomass.WH.Biomass.Solar.Biomass</t>
  </si>
  <si>
    <t>EMI_per_sqm.kgCO2.AT.Res.HH.Thermal.SH.Biomass.WH.Biomass.Solar.Solar</t>
  </si>
  <si>
    <t>EMI_per_sqm.kgCO2.AT.Res.HH.Thermal.SH.Biomass.WH.LPG.NoSolar.LPG</t>
  </si>
  <si>
    <t>EMI_per_sqm.kgCO2.AT.Res.HH.Thermal.SH.Biomass.WH.LPG.Solar</t>
  </si>
  <si>
    <t>EMI_per_sqm.kgCO2.AT.Res.HH.Thermal.SH.Biomass.WH.LPG.Solar.LPG</t>
  </si>
  <si>
    <t>EMI_per_sqm.kgCO2.AT.Res.HH.Thermal.SH.Biomass.WH.LPG.Solar.Solar</t>
  </si>
  <si>
    <t>EMI_per_sqm.kgCO2.AT.Res.HH.Thermal.SH.Biomass.WH.Elc.NoSolar.Elec</t>
  </si>
  <si>
    <t>EMI_per_sqm.kgCO2.AT.Res.HH.Thermal.SH.Biomass.WH.Elc.Solar</t>
  </si>
  <si>
    <t>EMI_per_sqm.kgCO2.AT.Res.HH.Thermal.SH.Biomass.WH.Elc.Solar.Elec</t>
  </si>
  <si>
    <t>EMI_per_sqm.kgCO2.AT.Res.HH.Thermal.SH.Biomass.WH.Elc.Solar.Solar</t>
  </si>
  <si>
    <t>EMI_per_sqm.kgCO2.AT.Res.HH.Thermal.SH.Biomass.CO</t>
  </si>
  <si>
    <t>EMI_per_sqm.kgCO2.AT.Res.HH.Thermal.SH.Biomass.CO.Biomass.Biomass</t>
  </si>
  <si>
    <t>EMI_per_sqm.kgCO2.AT.Res.HH.Thermal.SH.Biomass.CO.LPG.LPG</t>
  </si>
  <si>
    <t>EMI_per_sqm.kgCO2.AT.Res.HH.Thermal.SH.Biomass.CO.Elc.Elec</t>
  </si>
  <si>
    <t>EMI_per_sqm.kgCO2.AT.Res.HH.Thermal.SH.Geo</t>
  </si>
  <si>
    <t>EMI_per_sqm.kgCO2.AT.Res.HH.Thermal.SH.Geo.SH</t>
  </si>
  <si>
    <t>EMI_per_sqm.kgCO2.AT.Res.HH.Thermal.SH.Geo.SH.Geo</t>
  </si>
  <si>
    <t>EMI_per_sqm.kgCO2.AT.Res.HH.Thermal.SH.Geo.SH.Elec</t>
  </si>
  <si>
    <t>EMI_per_sqm.kgCO2.AT.Res.HH.Thermal.SH.Geo.SC</t>
  </si>
  <si>
    <t>EMI_per_sqm.kgCO2.AT.Res.HH.Thermal.SH.Geo.SC.AC.Elec</t>
  </si>
  <si>
    <t>EMI_per_sqm.kgCO2.AT.Res.HH.Thermal.SH.Geo.WH</t>
  </si>
  <si>
    <t>EMI_per_sqm.kgCO2.AT.Res.HH.Thermal.SH.Geo.WH.Geo.NoSolar.Geo</t>
  </si>
  <si>
    <t>EMI_per_sqm.kgCO2.AT.Res.HH.Thermal.SH.Geo.WH.Geo.Solar</t>
  </si>
  <si>
    <t>EMI_per_sqm.kgCO2.AT.Res.HH.Thermal.SH.Geo.WH.Geo.Solar.Geo</t>
  </si>
  <si>
    <t>EMI_per_sqm.kgCO2.AT.Res.HH.Thermal.SH.Geo.WH.Geo.Solar.Solar</t>
  </si>
  <si>
    <t>EMI_per_sqm.kgCO2.AT.Res.HH.Thermal.SH.Geo.WH.Elc.NoSolar.Elec</t>
  </si>
  <si>
    <t>EMI_per_sqm.kgCO2.AT.Res.HH.Thermal.SH.Geo.WH.Elc.Solar</t>
  </si>
  <si>
    <t>EMI_per_sqm.kgCO2.AT.Res.HH.Thermal.SH.Geo.WH.Elc.Solar.Elec</t>
  </si>
  <si>
    <t>EMI_per_sqm.kgCO2.AT.Res.HH.Thermal.SH.Geo.WH.Elc.Solar.Solar</t>
  </si>
  <si>
    <t>EMI_per_sqm.kgCO2.AT.Res.HH.Thermal.SH.Geo.CO</t>
  </si>
  <si>
    <t>EMI_per_sqm.kgCO2.AT.Res.HH.Thermal.SH.Geo.CO.LPG.LPG</t>
  </si>
  <si>
    <t>EMI_per_sqm.kgCO2.AT.Res.HH.Thermal.SH.Geo.CO.Elc.Elec</t>
  </si>
  <si>
    <t>EMI_per_sqm.kgCO2.AT.Res.HH.Thermal.SH.DistrHeat</t>
  </si>
  <si>
    <t>EMI_per_sqm.kgCO2.AT.Res.HH.Thermal.SH.DistrHeat.SH</t>
  </si>
  <si>
    <t>EMI_per_sqm.kgCO2.AT.Res.HH.Thermal.SH.DistrHeat.SH.Steam_Distr</t>
  </si>
  <si>
    <t>EMI_per_sqm.kgCO2.AT.Res.HH.Thermal.SH.DistrHeat.SH.Elec</t>
  </si>
  <si>
    <t>EMI_per_sqm.kgCO2.AT.Res.HH.Thermal.SH.DistrHeat.SC</t>
  </si>
  <si>
    <t>EMI_per_sqm.kgCO2.AT.Res.HH.Thermal.SH.DistrHeat.SC.AC.Elec</t>
  </si>
  <si>
    <t>EMI_per_sqm.kgCO2.AT.Res.HH.Thermal.SH.DistrHeat.WH</t>
  </si>
  <si>
    <t>EMI_per_sqm.kgCO2.AT.Res.HH.Thermal.SH.DistrHeat.WH.DistrHeat.NoSolar.Steam_Distr</t>
  </si>
  <si>
    <t>EMI_per_sqm.kgCO2.AT.Res.HH.Thermal.SH.DistrHeat.WH.DistrHeat.Solar</t>
  </si>
  <si>
    <t>EMI_per_sqm.kgCO2.AT.Res.HH.Thermal.SH.DistrHeat.WH.DistrHeat.Solar.Steam_Distr</t>
  </si>
  <si>
    <t>EMI_per_sqm.kgCO2.AT.Res.HH.Thermal.SH.DistrHeat.WH.DistrHeat.Solar.Solar</t>
  </si>
  <si>
    <t>EMI_per_sqm.kgCO2.AT.Res.HH.Thermal.SH.DistrHeat.WH.Elc.NoSolar.Elec</t>
  </si>
  <si>
    <t>EMI_per_sqm.kgCO2.AT.Res.HH.Thermal.SH.DistrHeat.WH.Elc.Solar</t>
  </si>
  <si>
    <t>EMI_per_sqm.kgCO2.AT.Res.HH.Thermal.SH.DistrHeat.WH.Elc.Solar.Elec</t>
  </si>
  <si>
    <t>EMI_per_sqm.kgCO2.AT.Res.HH.Thermal.SH.DistrHeat.WH.Elc.Solar.Solar</t>
  </si>
  <si>
    <t>EMI_per_sqm.kgCO2.AT.Res.HH.Thermal.SH.DistrHeat.CO</t>
  </si>
  <si>
    <t>EMI_per_sqm.kgCO2.AT.Res.HH.Thermal.SH.DistrHeat.CO.LPG.LPG</t>
  </si>
  <si>
    <t>EMI_per_sqm.kgCO2.AT.Res.HH.Thermal.SH.DistrHeat.CO.Elc.Elec</t>
  </si>
  <si>
    <t>EMI_per_sqm.kgCO2.AT.Res.HH.Thermal.SH.AdvElc</t>
  </si>
  <si>
    <t>EMI_per_sqm.kgCO2.AT.Res.HH.Thermal.SH.AdvElc.SH</t>
  </si>
  <si>
    <t>EMI_per_sqm.kgCO2.AT.Res.HH.Thermal.SH.AdvElc.SH.Elec</t>
  </si>
  <si>
    <t>EMI_per_sqm.kgCO2.AT.Res.HH.Thermal.SH.AdvElc.SC</t>
  </si>
  <si>
    <t>EMI_per_sqm.kgCO2.AT.Res.HH.Thermal.SH.AdvElc.SC.AC.Elec</t>
  </si>
  <si>
    <t>EMI_per_sqm.kgCO2.AT.Res.HH.Thermal.SH.AdvElc.WH</t>
  </si>
  <si>
    <t>EMI_per_sqm.kgCO2.AT.Res.HH.Thermal.SH.AdvElc.WH.LPG.NoSolar.LPG</t>
  </si>
  <si>
    <t>EMI_per_sqm.kgCO2.AT.Res.HH.Thermal.SH.AdvElc.WH.LPG.Solar</t>
  </si>
  <si>
    <t>EMI_per_sqm.kgCO2.AT.Res.HH.Thermal.SH.AdvElc.WH.LPG.Solar.LPG</t>
  </si>
  <si>
    <t>EMI_per_sqm.kgCO2.AT.Res.HH.Thermal.SH.AdvElc.WH.LPG.Solar.Solar</t>
  </si>
  <si>
    <t>EMI_per_sqm.kgCO2.AT.Res.HH.Thermal.SH.AdvElc.WH.Elc.NoSolar.Elec</t>
  </si>
  <si>
    <t>EMI_per_sqm.kgCO2.AT.Res.HH.Thermal.SH.AdvElc.WH.Elc.Solar</t>
  </si>
  <si>
    <t>EMI_per_sqm.kgCO2.AT.Res.HH.Thermal.SH.AdvElc.WH.Elc.Solar.Elec</t>
  </si>
  <si>
    <t>EMI_per_sqm.kgCO2.AT.Res.HH.Thermal.SH.AdvElc.WH.Elc.Solar.Solar</t>
  </si>
  <si>
    <t>EMI_per_sqm.kgCO2.AT.Res.HH.Thermal.SH.AdvElc.CO</t>
  </si>
  <si>
    <t>EMI_per_sqm.kgCO2.AT.Res.HH.Thermal.SH.AdvElc.CO.LPG.LPG</t>
  </si>
  <si>
    <t>EMI_per_sqm.kgCO2.AT.Res.HH.Thermal.SH.AdvElc.CO.Elc.Elec</t>
  </si>
  <si>
    <t>EMI_per_sqm.kgCO2.AT.Res.HH.Thermal.SH.ConvElc</t>
  </si>
  <si>
    <t>EMI_per_sqm.kgCO2.AT.Res.HH.Thermal.SH.ConvElc.SH</t>
  </si>
  <si>
    <t>EMI_per_sqm.kgCO2.AT.Res.HH.Thermal.SH.ConvElc.SH.Elec</t>
  </si>
  <si>
    <t>EMI_per_sqm.kgCO2.AT.Res.HH.Thermal.SH.ConvElc.SC</t>
  </si>
  <si>
    <t>EMI_per_sqm.kgCO2.AT.Res.HH.Thermal.SH.ConvElc.SC.AC.Elec</t>
  </si>
  <si>
    <t>EMI_per_sqm.kgCO2.AT.Res.HH.Thermal.SH.ConvElc.WH</t>
  </si>
  <si>
    <t>EMI_per_sqm.kgCO2.AT.Res.HH.Thermal.SH.ConvElc.WH.LPG.NoSolar.LPG</t>
  </si>
  <si>
    <t>EMI_per_sqm.kgCO2.AT.Res.HH.Thermal.SH.ConvElc.WH.LPG.Solar</t>
  </si>
  <si>
    <t>EMI_per_sqm.kgCO2.AT.Res.HH.Thermal.SH.ConvElc.WH.LPG.Solar.LPG</t>
  </si>
  <si>
    <t>EMI_per_sqm.kgCO2.AT.Res.HH.Thermal.SH.ConvElc.WH.LPG.Solar.Solar</t>
  </si>
  <si>
    <t>EMI_per_sqm.kgCO2.AT.Res.HH.Thermal.SH.ConvElc.WH.Elc.NoSolar.Elec</t>
  </si>
  <si>
    <t>EMI_per_sqm.kgCO2.AT.Res.HH.Thermal.SH.ConvElc.WH.Elc.Solar</t>
  </si>
  <si>
    <t>EMI_per_sqm.kgCO2.AT.Res.HH.Thermal.SH.ConvElc.WH.Elc.Solar.Elec</t>
  </si>
  <si>
    <t>EMI_per_sqm.kgCO2.AT.Res.HH.Thermal.SH.ConvElc.WH.Elc.Solar.Solar</t>
  </si>
  <si>
    <t>EMI_per_sqm.kgCO2.AT.Res.HH.Thermal.SH.ConvElc.CO</t>
  </si>
  <si>
    <t>EMI_per_sqm.kgCO2.AT.Res.HH.Thermal.SH.ConvElc.CO.LPG.LPG</t>
  </si>
  <si>
    <t>EMI_per_sqm.kgCO2.AT.Res.HH.Thermal.SH.ConvElc.CO.Elc.Elec</t>
  </si>
  <si>
    <t>AT - Final energy consumption in new and renovated households (detailed structure)</t>
  </si>
  <si>
    <t>FEC.ktoe.AT.Res.HHnew.Thermal.SH.Solids</t>
  </si>
  <si>
    <t>FEC.ktoe.AT.Res.HHnew.Thermal.SH.Solids.SH</t>
  </si>
  <si>
    <t>FEC.ktoe.AT.Res.HHnew.Thermal.SH.Solids.SH.Solids</t>
  </si>
  <si>
    <t>FEC.ktoe.AT.Res.HHnew.Thermal.SH.Solids.SH.Elec</t>
  </si>
  <si>
    <t>FEC.ktoe.AT.Res.HHnew.Thermal.SH.Solids.SC</t>
  </si>
  <si>
    <t>FEC.ktoe.AT.Res.HHnew.Thermal.SH.Solids.SC.AC.Elec</t>
  </si>
  <si>
    <t>FEC.ktoe.AT.Res.HHnew.Thermal.SH.Solids.WH</t>
  </si>
  <si>
    <t>FEC.ktoe.AT.Res.HHnew.Thermal.SH.Solids.WH.Solids.NoSolar.Solids</t>
  </si>
  <si>
    <t>FEC.ktoe.AT.Res.HHnew.Thermal.SH.Solids.WH.LPG.NoSolar.LPG</t>
  </si>
  <si>
    <t>FEC.ktoe.AT.Res.HHnew.Thermal.SH.Solids.WH.LPG.Solar</t>
  </si>
  <si>
    <t>FEC.ktoe.AT.Res.HHnew.Thermal.SH.Solids.WH.LPG.Solar.LPG</t>
  </si>
  <si>
    <t>FEC.ktoe.AT.Res.HHnew.Thermal.SH.Solids.WH.LPG.Solar.Solar</t>
  </si>
  <si>
    <t>FEC.ktoe.AT.Res.HHnew.Thermal.SH.Solids.WH.Elc.NoSolar.Elec</t>
  </si>
  <si>
    <t>FEC.ktoe.AT.Res.HHnew.Thermal.SH.Solids.WH.Elc.Solar</t>
  </si>
  <si>
    <t>FEC.ktoe.AT.Res.HHnew.Thermal.SH.Solids.WH.Elc.Solar.Elec</t>
  </si>
  <si>
    <t>FEC.ktoe.AT.Res.HHnew.Thermal.SH.Solids.WH.Elc.Solar.Solar</t>
  </si>
  <si>
    <t>FEC.ktoe.AT.Res.HHnew.Thermal.SH.Solids.CO</t>
  </si>
  <si>
    <t>FEC.ktoe.AT.Res.HHnew.Thermal.SH.Solids.CO.Solids.Solids</t>
  </si>
  <si>
    <t>FEC.ktoe.AT.Res.HHnew.Thermal.SH.Solids.CO.LPG.LPG</t>
  </si>
  <si>
    <t>FEC.ktoe.AT.Res.HHnew.Thermal.SH.Solids.CO.Elc.Elec</t>
  </si>
  <si>
    <t>FEC.ktoe.AT.Res.HHnew.Thermal.SH.LPG</t>
  </si>
  <si>
    <t>FEC.ktoe.AT.Res.HHnew.Thermal.SH.LPG.SH</t>
  </si>
  <si>
    <t>FEC.ktoe.AT.Res.HHnew.Thermal.SH.LPG.SH.LPG</t>
  </si>
  <si>
    <t>FEC.ktoe.AT.Res.HHnew.Thermal.SH.LPG.SH.Elec</t>
  </si>
  <si>
    <t>FEC.ktoe.AT.Res.HHnew.Thermal.SH.LPG.SC</t>
  </si>
  <si>
    <t>FEC.ktoe.AT.Res.HHnew.Thermal.SH.LPG.SC.AC.Elec</t>
  </si>
  <si>
    <t>FEC.ktoe.AT.Res.HHnew.Thermal.SH.LPG.WH</t>
  </si>
  <si>
    <t>FEC.ktoe.AT.Res.HHnew.Thermal.SH.LPG.WH.LPG.NoSolar.LPG</t>
  </si>
  <si>
    <t>FEC.ktoe.AT.Res.HHnew.Thermal.SH.LPG.WH.LPG.Solar</t>
  </si>
  <si>
    <t>FEC.ktoe.AT.Res.HHnew.Thermal.SH.LPG.WH.LPG.Solar.LPG</t>
  </si>
  <si>
    <t>FEC.ktoe.AT.Res.HHnew.Thermal.SH.LPG.WH.LPG.Solar.Solar</t>
  </si>
  <si>
    <t>FEC.ktoe.AT.Res.HHnew.Thermal.SH.LPG.WH.Elc.NoSolar.Elec</t>
  </si>
  <si>
    <t>FEC.ktoe.AT.Res.HHnew.Thermal.SH.LPG.WH.Elc.Solar</t>
  </si>
  <si>
    <t>FEC.ktoe.AT.Res.HHnew.Thermal.SH.LPG.WH.Elc.Solar.Elec</t>
  </si>
  <si>
    <t>FEC.ktoe.AT.Res.HHnew.Thermal.SH.LPG.WH.Elc.Solar.Solar</t>
  </si>
  <si>
    <t>FEC.ktoe.AT.Res.HHnew.Thermal.SH.LPG.CO</t>
  </si>
  <si>
    <t>FEC.ktoe.AT.Res.HHnew.Thermal.SH.LPG.CO.LPG.LPG</t>
  </si>
  <si>
    <t>FEC.ktoe.AT.Res.HHnew.Thermal.SH.LPG.CO.Elc.Elec</t>
  </si>
  <si>
    <t>FEC.ktoe.AT.Res.HHnew.Thermal.SH.Oil</t>
  </si>
  <si>
    <t>FEC.ktoe.AT.Res.HHnew.Thermal.SH.Oil.SH</t>
  </si>
  <si>
    <t>FEC.ktoe.AT.Res.HHnew.Thermal.SH.Oil.SH.Oil</t>
  </si>
  <si>
    <t>FEC.ktoe.AT.Res.HHnew.Thermal.SH.Oil.SH.Elec</t>
  </si>
  <si>
    <t>FEC.ktoe.AT.Res.HHnew.Thermal.SH.Oil.SC</t>
  </si>
  <si>
    <t>FEC.ktoe.AT.Res.HHnew.Thermal.SH.Oil.SC.AC.Elec</t>
  </si>
  <si>
    <t>FEC.ktoe.AT.Res.HHnew.Thermal.SH.Oil.WH</t>
  </si>
  <si>
    <t>FEC.ktoe.AT.Res.HHnew.Thermal.SH.Oil.WH.Oil.NoSolar.Oil</t>
  </si>
  <si>
    <t>FEC.ktoe.AT.Res.HHnew.Thermal.SH.Oil.WH.Oil.Solar</t>
  </si>
  <si>
    <t>FEC.ktoe.AT.Res.HHnew.Thermal.SH.Oil.WH.Oil.Solar.Oil</t>
  </si>
  <si>
    <t>FEC.ktoe.AT.Res.HHnew.Thermal.SH.Oil.WH.Oil.Solar.Solar</t>
  </si>
  <si>
    <t>FEC.ktoe.AT.Res.HHnew.Thermal.SH.Oil.WH.Elc.NoSolar.Elec</t>
  </si>
  <si>
    <t>FEC.ktoe.AT.Res.HHnew.Thermal.SH.Oil.WH.Elc.Solar</t>
  </si>
  <si>
    <t>FEC.ktoe.AT.Res.HHnew.Thermal.SH.Oil.WH.Elc.Solar.Elec</t>
  </si>
  <si>
    <t>FEC.ktoe.AT.Res.HHnew.Thermal.SH.Oil.WH.Elc.Solar.Solar</t>
  </si>
  <si>
    <t>FEC.ktoe.AT.Res.HHnew.Thermal.SH.Oil.CO</t>
  </si>
  <si>
    <t>FEC.ktoe.AT.Res.HHnew.Thermal.SH.Oil.CO.LPG.LPG</t>
  </si>
  <si>
    <t>FEC.ktoe.AT.Res.HHnew.Thermal.SH.Oil.CO.Elc.Elec</t>
  </si>
  <si>
    <t>FEC.ktoe.AT.Res.HHnew.Thermal.SH.Gas</t>
  </si>
  <si>
    <t>FEC.ktoe.AT.Res.HHnew.Thermal.SH.Gas.SH</t>
  </si>
  <si>
    <t>FEC.ktoe.AT.Res.HHnew.Thermal.SH.Gas.SH.Gas</t>
  </si>
  <si>
    <t>FEC.ktoe.AT.Res.HHnew.Thermal.SH.Gas.SH.Elec</t>
  </si>
  <si>
    <t>FEC.ktoe.AT.Res.HHnew.Thermal.SH.Gas.SC</t>
  </si>
  <si>
    <t>FEC.ktoe.AT.Res.HHnew.Thermal.SH.Gas.SC.AC.Elec</t>
  </si>
  <si>
    <t>FEC.ktoe.AT.Res.HHnew.Thermal.SH.Gas.WH</t>
  </si>
  <si>
    <t>FEC.ktoe.AT.Res.HHnew.Thermal.SH.Gas.WH.Gas.NoSolar.Gas</t>
  </si>
  <si>
    <t>FEC.ktoe.AT.Res.HHnew.Thermal.SH.Gas.WH.Gas.Solar</t>
  </si>
  <si>
    <t>FEC.ktoe.AT.Res.HHnew.Thermal.SH.Gas.WH.Gas.Solar.Gas</t>
  </si>
  <si>
    <t>FEC.ktoe.AT.Res.HHnew.Thermal.SH.Gas.WH.Gas.Solar.Solar</t>
  </si>
  <si>
    <t>FEC.ktoe.AT.Res.HHnew.Thermal.SH.Gas.WH.Elc.NoSolar.Elec</t>
  </si>
  <si>
    <t>FEC.ktoe.AT.Res.HHnew.Thermal.SH.Gas.WH.Elc.Solar</t>
  </si>
  <si>
    <t>FEC.ktoe.AT.Res.HHnew.Thermal.SH.Gas.WH.Elc.Solar.Elec</t>
  </si>
  <si>
    <t>FEC.ktoe.AT.Res.HHnew.Thermal.SH.Gas.WH.Elc.Solar.Solar</t>
  </si>
  <si>
    <t>FEC.ktoe.AT.Res.HHnew.Thermal.SH.Gas.CO</t>
  </si>
  <si>
    <t>FEC.ktoe.AT.Res.HHnew.Thermal.SH.Gas.CO.Gas.Gas</t>
  </si>
  <si>
    <t>FEC.ktoe.AT.Res.HHnew.Thermal.SH.Gas.CO.Elc.Elec</t>
  </si>
  <si>
    <t>FEC.ktoe.AT.Res.HHnew.Thermal.SH.Biomass</t>
  </si>
  <si>
    <t>FEC.ktoe.AT.Res.HHnew.Thermal.SH.Biomass.SH</t>
  </si>
  <si>
    <t>FEC.ktoe.AT.Res.HHnew.Thermal.SH.Biomass.SH.Biomass</t>
  </si>
  <si>
    <t>FEC.ktoe.AT.Res.HHnew.Thermal.SH.Biomass.SH.Elec</t>
  </si>
  <si>
    <t>FEC.ktoe.AT.Res.HHnew.Thermal.SH.Biomass.SC</t>
  </si>
  <si>
    <t>FEC.ktoe.AT.Res.HHnew.Thermal.SH.Biomass.SC.AC.Elec</t>
  </si>
  <si>
    <t>FEC.ktoe.AT.Res.HHnew.Thermal.SH.Biomass.WH</t>
  </si>
  <si>
    <t>FEC.ktoe.AT.Res.HHnew.Thermal.SH.Biomass.WH.Biomass.NoSolar.Biomass</t>
  </si>
  <si>
    <t>FEC.ktoe.AT.Res.HHnew.Thermal.SH.Biomass.WH.Biomass.Solar</t>
  </si>
  <si>
    <t>FEC.ktoe.AT.Res.HHnew.Thermal.SH.Biomass.WH.Biomass.Solar.Biomass</t>
  </si>
  <si>
    <t>FEC.ktoe.AT.Res.HHnew.Thermal.SH.Biomass.WH.Biomass.Solar.Solar</t>
  </si>
  <si>
    <t>FEC.ktoe.AT.Res.HHnew.Thermal.SH.Biomass.WH.LPG.NoSolar.LPG</t>
  </si>
  <si>
    <t>FEC.ktoe.AT.Res.HHnew.Thermal.SH.Biomass.WH.LPG.Solar</t>
  </si>
  <si>
    <t>FEC.ktoe.AT.Res.HHnew.Thermal.SH.Biomass.WH.LPG.Solar.LPG</t>
  </si>
  <si>
    <t>FEC.ktoe.AT.Res.HHnew.Thermal.SH.Biomass.WH.LPG.Solar.Solar</t>
  </si>
  <si>
    <t>FEC.ktoe.AT.Res.HHnew.Thermal.SH.Biomass.WH.Elc.NoSolar.Elec</t>
  </si>
  <si>
    <t>FEC.ktoe.AT.Res.HHnew.Thermal.SH.Biomass.WH.Elc.Solar</t>
  </si>
  <si>
    <t>FEC.ktoe.AT.Res.HHnew.Thermal.SH.Biomass.WH.Elc.Solar.Elec</t>
  </si>
  <si>
    <t>FEC.ktoe.AT.Res.HHnew.Thermal.SH.Biomass.WH.Elc.Solar.Solar</t>
  </si>
  <si>
    <t>FEC.ktoe.AT.Res.HHnew.Thermal.SH.Biomass.CO</t>
  </si>
  <si>
    <t>FEC.ktoe.AT.Res.HHnew.Thermal.SH.Biomass.CO.Biomass.Biomass</t>
  </si>
  <si>
    <t>FEC.ktoe.AT.Res.HHnew.Thermal.SH.Biomass.CO.LPG.LPG</t>
  </si>
  <si>
    <t>FEC.ktoe.AT.Res.HHnew.Thermal.SH.Biomass.CO.Elc.Elec</t>
  </si>
  <si>
    <t>FEC.ktoe.AT.Res.HHnew.Thermal.SH.Geo</t>
  </si>
  <si>
    <t>FEC.ktoe.AT.Res.HHnew.Thermal.SH.Geo.SH</t>
  </si>
  <si>
    <t>FEC.ktoe.AT.Res.HHnew.Thermal.SH.Geo.SH.Geo</t>
  </si>
  <si>
    <t>FEC.ktoe.AT.Res.HHnew.Thermal.SH.Geo.SH.Elec</t>
  </si>
  <si>
    <t>FEC.ktoe.AT.Res.HHnew.Thermal.SH.Geo.SC</t>
  </si>
  <si>
    <t>FEC.ktoe.AT.Res.HHnew.Thermal.SH.Geo.SC.AC.Elec</t>
  </si>
  <si>
    <t>FEC.ktoe.AT.Res.HHnew.Thermal.SH.Geo.WH</t>
  </si>
  <si>
    <t>FEC.ktoe.AT.Res.HHnew.Thermal.SH.Geo.WH.Geo.NoSolar.Geo</t>
  </si>
  <si>
    <t>FEC.ktoe.AT.Res.HHnew.Thermal.SH.Geo.WH.Geo.Solar</t>
  </si>
  <si>
    <t>FEC.ktoe.AT.Res.HHnew.Thermal.SH.Geo.WH.Geo.Solar.Geo</t>
  </si>
  <si>
    <t>FEC.ktoe.AT.Res.HHnew.Thermal.SH.Geo.WH.Geo.Solar.Solar</t>
  </si>
  <si>
    <t>FEC.ktoe.AT.Res.HHnew.Thermal.SH.Geo.WH.Elc.NoSolar.Elec</t>
  </si>
  <si>
    <t>FEC.ktoe.AT.Res.HHnew.Thermal.SH.Geo.WH.Elc.Solar</t>
  </si>
  <si>
    <t>FEC.ktoe.AT.Res.HHnew.Thermal.SH.Geo.WH.Elc.Solar.Elec</t>
  </si>
  <si>
    <t>FEC.ktoe.AT.Res.HHnew.Thermal.SH.Geo.WH.Elc.Solar.Solar</t>
  </si>
  <si>
    <t>FEC.ktoe.AT.Res.HHnew.Thermal.SH.Geo.CO</t>
  </si>
  <si>
    <t>FEC.ktoe.AT.Res.HHnew.Thermal.SH.Geo.CO.LPG.LPG</t>
  </si>
  <si>
    <t>FEC.ktoe.AT.Res.HHnew.Thermal.SH.Geo.CO.Elc.Elec</t>
  </si>
  <si>
    <t>FEC.ktoe.AT.Res.HHnew.Thermal.SH.DistrHeat</t>
  </si>
  <si>
    <t>FEC.ktoe.AT.Res.HHnew.Thermal.SH.DistrHeat.SH</t>
  </si>
  <si>
    <t>FEC.ktoe.AT.Res.HHnew.Thermal.SH.DistrHeat.SH.Steam_Distr</t>
  </si>
  <si>
    <t>FEC.ktoe.AT.Res.HHnew.Thermal.SH.DistrHeat.SH.Elec</t>
  </si>
  <si>
    <t>FEC.ktoe.AT.Res.HHnew.Thermal.SH.DistrHeat.SC</t>
  </si>
  <si>
    <t>FEC.ktoe.AT.Res.HHnew.Thermal.SH.DistrHeat.SC.AC.Elec</t>
  </si>
  <si>
    <t>FEC.ktoe.AT.Res.HHnew.Thermal.SH.DistrHeat.WH</t>
  </si>
  <si>
    <t>FEC.ktoe.AT.Res.HHnew.Thermal.SH.DistrHeat.WH.DistrHeat.NoSolar.Steam_Distr</t>
  </si>
  <si>
    <t>FEC.ktoe.AT.Res.HHnew.Thermal.SH.DistrHeat.WH.DistrHeat.Solar</t>
  </si>
  <si>
    <t>FEC.ktoe.AT.Res.HHnew.Thermal.SH.DistrHeat.WH.DistrHeat.Solar.Steam_Distr</t>
  </si>
  <si>
    <t>FEC.ktoe.AT.Res.HHnew.Thermal.SH.DistrHeat.WH.DistrHeat.Solar.Solar</t>
  </si>
  <si>
    <t>FEC.ktoe.AT.Res.HHnew.Thermal.SH.DistrHeat.WH.Elc.NoSolar.Elec</t>
  </si>
  <si>
    <t>FEC.ktoe.AT.Res.HHnew.Thermal.SH.DistrHeat.WH.Elc.Solar</t>
  </si>
  <si>
    <t>FEC.ktoe.AT.Res.HHnew.Thermal.SH.DistrHeat.WH.Elc.Solar.Elec</t>
  </si>
  <si>
    <t>FEC.ktoe.AT.Res.HHnew.Thermal.SH.DistrHeat.WH.Elc.Solar.Solar</t>
  </si>
  <si>
    <t>FEC.ktoe.AT.Res.HHnew.Thermal.SH.DistrHeat.CO</t>
  </si>
  <si>
    <t>FEC.ktoe.AT.Res.HHnew.Thermal.SH.DistrHeat.CO.LPG.LPG</t>
  </si>
  <si>
    <t>FEC.ktoe.AT.Res.HHnew.Thermal.SH.DistrHeat.CO.Elc.Elec</t>
  </si>
  <si>
    <t>FEC.ktoe.AT.Res.HHnew.Thermal.SH.AdvElc</t>
  </si>
  <si>
    <t>FEC.ktoe.AT.Res.HHnew.Thermal.SH.AdvElc.SH</t>
  </si>
  <si>
    <t>FEC.ktoe.AT.Res.HHnew.Thermal.SH.AdvElc.SH.Elec</t>
  </si>
  <si>
    <t>FEC.ktoe.AT.Res.HHnew.Thermal.SH.AdvElc.SC</t>
  </si>
  <si>
    <t>FEC.ktoe.AT.Res.HHnew.Thermal.SH.AdvElc.SC.AC.Elec</t>
  </si>
  <si>
    <t>FEC.ktoe.AT.Res.HHnew.Thermal.SH.AdvElc.WH</t>
  </si>
  <si>
    <t>FEC.ktoe.AT.Res.HHnew.Thermal.SH.AdvElc.WH.LPG.NoSolar.LPG</t>
  </si>
  <si>
    <t>FEC.ktoe.AT.Res.HHnew.Thermal.SH.AdvElc.WH.LPG.Solar</t>
  </si>
  <si>
    <t>FEC.ktoe.AT.Res.HHnew.Thermal.SH.AdvElc.WH.LPG.Solar.LPG</t>
  </si>
  <si>
    <t>FEC.ktoe.AT.Res.HHnew.Thermal.SH.AdvElc.WH.LPG.Solar.Solar</t>
  </si>
  <si>
    <t>FEC.ktoe.AT.Res.HHnew.Thermal.SH.AdvElc.WH.Elc.NoSolar.Elec</t>
  </si>
  <si>
    <t>FEC.ktoe.AT.Res.HHnew.Thermal.SH.AdvElc.WH.Elc.Solar</t>
  </si>
  <si>
    <t>FEC.ktoe.AT.Res.HHnew.Thermal.SH.AdvElc.WH.Elc.Solar.Elec</t>
  </si>
  <si>
    <t>FEC.ktoe.AT.Res.HHnew.Thermal.SH.AdvElc.WH.Elc.Solar.Solar</t>
  </si>
  <si>
    <t>FEC.ktoe.AT.Res.HHnew.Thermal.SH.AdvElc.CO</t>
  </si>
  <si>
    <t>FEC.ktoe.AT.Res.HHnew.Thermal.SH.AdvElc.CO.LPG.LPG</t>
  </si>
  <si>
    <t>FEC.ktoe.AT.Res.HHnew.Thermal.SH.AdvElc.CO.Elc.Elec</t>
  </si>
  <si>
    <t>FEC.ktoe.AT.Res.HHnew.Thermal.SH.ConvElc</t>
  </si>
  <si>
    <t>FEC.ktoe.AT.Res.HHnew.Thermal.SH.ConvElc.SH</t>
  </si>
  <si>
    <t>FEC.ktoe.AT.Res.HHnew.Thermal.SH.ConvElc.SH.Elec</t>
  </si>
  <si>
    <t>FEC.ktoe.AT.Res.HHnew.Thermal.SH.ConvElc.SC</t>
  </si>
  <si>
    <t>FEC.ktoe.AT.Res.HHnew.Thermal.SH.ConvElc.SC.AC.Elec</t>
  </si>
  <si>
    <t>FEC.ktoe.AT.Res.HHnew.Thermal.SH.ConvElc.WH</t>
  </si>
  <si>
    <t>FEC.ktoe.AT.Res.HHnew.Thermal.SH.ConvElc.WH.LPG.NoSolar.LPG</t>
  </si>
  <si>
    <t>FEC.ktoe.AT.Res.HHnew.Thermal.SH.ConvElc.WH.LPG.Solar</t>
  </si>
  <si>
    <t>FEC.ktoe.AT.Res.HHnew.Thermal.SH.ConvElc.WH.LPG.Solar.LPG</t>
  </si>
  <si>
    <t>FEC.ktoe.AT.Res.HHnew.Thermal.SH.ConvElc.WH.LPG.Solar.Solar</t>
  </si>
  <si>
    <t>FEC.ktoe.AT.Res.HHnew.Thermal.SH.ConvElc.WH.Elc.NoSolar.Elec</t>
  </si>
  <si>
    <t>FEC.ktoe.AT.Res.HHnew.Thermal.SH.ConvElc.WH.Elc.Solar</t>
  </si>
  <si>
    <t>FEC.ktoe.AT.Res.HHnew.Thermal.SH.ConvElc.WH.Elc.Solar.Elec</t>
  </si>
  <si>
    <t>FEC.ktoe.AT.Res.HHnew.Thermal.SH.ConvElc.WH.Elc.Solar.Solar</t>
  </si>
  <si>
    <t>FEC.ktoe.AT.Res.HHnew.Thermal.SH.ConvElc.CO</t>
  </si>
  <si>
    <t>FEC.ktoe.AT.Res.HHnew.Thermal.SH.ConvElc.CO.LPG.LPG</t>
  </si>
  <si>
    <t>FEC.ktoe.AT.Res.HHnew.Thermal.SH.ConvElc.CO.Elc.Elec</t>
  </si>
  <si>
    <t>AT - Thermal energy service in new and renovated households (detailed structure)</t>
  </si>
  <si>
    <t>TES.ktoe.AT.Res.HHnew.Thermal.SH.Solids</t>
  </si>
  <si>
    <t>TES.ktoe.AT.Res.HHnew.Thermal.SH.Solids.SH</t>
  </si>
  <si>
    <t>TES.ktoe.AT.Res.HHnew.Thermal.SH.Solids.SH.Solids</t>
  </si>
  <si>
    <t>TES.ktoe.AT.Res.HHnew.Thermal.SH.Solids.SH.Elec</t>
  </si>
  <si>
    <t>TES.ktoe.AT.Res.HHnew.Thermal.SH.Solids.SC</t>
  </si>
  <si>
    <t>TES.ktoe.AT.Res.HHnew.Thermal.SH.Solids.SC.AC.Elec</t>
  </si>
  <si>
    <t>TES.ktoe.AT.Res.HHnew.Thermal.SH.Solids.WH</t>
  </si>
  <si>
    <t>TES.ktoe.AT.Res.HHnew.Thermal.SH.Solids.WH.Solids.NoSolar.Solids</t>
  </si>
  <si>
    <t>TES.ktoe.AT.Res.HHnew.Thermal.SH.Solids.WH.LPG.NoSolar.LPG</t>
  </si>
  <si>
    <t>TES.ktoe.AT.Res.HHnew.Thermal.SH.Solids.WH.LPG.Solar</t>
  </si>
  <si>
    <t>TES.ktoe.AT.Res.HHnew.Thermal.SH.Solids.WH.LPG.Solar.LPG</t>
  </si>
  <si>
    <t>TES.ktoe.AT.Res.HHnew.Thermal.SH.Solids.WH.LPG.Solar.Solar</t>
  </si>
  <si>
    <t>TES.ktoe.AT.Res.HHnew.Thermal.SH.Solids.WH.Elc.NoSolar.Elec</t>
  </si>
  <si>
    <t>TES.ktoe.AT.Res.HHnew.Thermal.SH.Solids.WH.Elc.Solar</t>
  </si>
  <si>
    <t>TES.ktoe.AT.Res.HHnew.Thermal.SH.Solids.WH.Elc.Solar.Elec</t>
  </si>
  <si>
    <t>TES.ktoe.AT.Res.HHnew.Thermal.SH.Solids.WH.Elc.Solar.Solar</t>
  </si>
  <si>
    <t>TES.ktoe.AT.Res.HHnew.Thermal.SH.Solids.CO</t>
  </si>
  <si>
    <t>TES.ktoe.AT.Res.HHnew.Thermal.SH.Solids.CO.Solids.Solids</t>
  </si>
  <si>
    <t>TES.ktoe.AT.Res.HHnew.Thermal.SH.Solids.CO.LPG.LPG</t>
  </si>
  <si>
    <t>TES.ktoe.AT.Res.HHnew.Thermal.SH.Solids.CO.Elc.Elec</t>
  </si>
  <si>
    <t>TES.ktoe.AT.Res.HHnew.Thermal.SH.LPG</t>
  </si>
  <si>
    <t>TES.ktoe.AT.Res.HHnew.Thermal.SH.LPG.SH</t>
  </si>
  <si>
    <t>TES.ktoe.AT.Res.HHnew.Thermal.SH.LPG.SH.LPG</t>
  </si>
  <si>
    <t>TES.ktoe.AT.Res.HHnew.Thermal.SH.LPG.SH.Elec</t>
  </si>
  <si>
    <t>TES.ktoe.AT.Res.HHnew.Thermal.SH.LPG.SC</t>
  </si>
  <si>
    <t>TES.ktoe.AT.Res.HHnew.Thermal.SH.LPG.SC.AC.Elec</t>
  </si>
  <si>
    <t>TES.ktoe.AT.Res.HHnew.Thermal.SH.LPG.WH</t>
  </si>
  <si>
    <t>TES.ktoe.AT.Res.HHnew.Thermal.SH.LPG.WH.LPG.NoSolar.LPG</t>
  </si>
  <si>
    <t>TES.ktoe.AT.Res.HHnew.Thermal.SH.LPG.WH.LPG.Solar</t>
  </si>
  <si>
    <t>TES.ktoe.AT.Res.HHnew.Thermal.SH.LPG.WH.LPG.Solar.LPG</t>
  </si>
  <si>
    <t>TES.ktoe.AT.Res.HHnew.Thermal.SH.LPG.WH.LPG.Solar.Solar</t>
  </si>
  <si>
    <t>TES.ktoe.AT.Res.HHnew.Thermal.SH.LPG.WH.Elc.NoSolar.Elec</t>
  </si>
  <si>
    <t>TES.ktoe.AT.Res.HHnew.Thermal.SH.LPG.WH.Elc.Solar</t>
  </si>
  <si>
    <t>TES.ktoe.AT.Res.HHnew.Thermal.SH.LPG.WH.Elc.Solar.Elec</t>
  </si>
  <si>
    <t>TES.ktoe.AT.Res.HHnew.Thermal.SH.LPG.WH.Elc.Solar.Solar</t>
  </si>
  <si>
    <t>TES.ktoe.AT.Res.HHnew.Thermal.SH.LPG.CO</t>
  </si>
  <si>
    <t>TES.ktoe.AT.Res.HHnew.Thermal.SH.LPG.CO.LPG.LPG</t>
  </si>
  <si>
    <t>TES.ktoe.AT.Res.HHnew.Thermal.SH.LPG.CO.Elc.Elec</t>
  </si>
  <si>
    <t>TES.ktoe.AT.Res.HHnew.Thermal.SH.Oil</t>
  </si>
  <si>
    <t>TES.ktoe.AT.Res.HHnew.Thermal.SH.Oil.SH</t>
  </si>
  <si>
    <t>TES.ktoe.AT.Res.HHnew.Thermal.SH.Oil.SH.Oil</t>
  </si>
  <si>
    <t>TES.ktoe.AT.Res.HHnew.Thermal.SH.Oil.SH.Elec</t>
  </si>
  <si>
    <t>TES.ktoe.AT.Res.HHnew.Thermal.SH.Oil.SC</t>
  </si>
  <si>
    <t>TES.ktoe.AT.Res.HHnew.Thermal.SH.Oil.SC.AC.Elec</t>
  </si>
  <si>
    <t>TES.ktoe.AT.Res.HHnew.Thermal.SH.Oil.WH</t>
  </si>
  <si>
    <t>TES.ktoe.AT.Res.HHnew.Thermal.SH.Oil.WH.Oil.NoSolar.Oil</t>
  </si>
  <si>
    <t>TES.ktoe.AT.Res.HHnew.Thermal.SH.Oil.WH.Oil.Solar</t>
  </si>
  <si>
    <t>TES.ktoe.AT.Res.HHnew.Thermal.SH.Oil.WH.Oil.Solar.Oil</t>
  </si>
  <si>
    <t>TES.ktoe.AT.Res.HHnew.Thermal.SH.Oil.WH.Oil.Solar.Solar</t>
  </si>
  <si>
    <t>TES.ktoe.AT.Res.HHnew.Thermal.SH.Oil.WH.Elc.NoSolar.Elec</t>
  </si>
  <si>
    <t>TES.ktoe.AT.Res.HHnew.Thermal.SH.Oil.WH.Elc.Solar</t>
  </si>
  <si>
    <t>TES.ktoe.AT.Res.HHnew.Thermal.SH.Oil.WH.Elc.Solar.Elec</t>
  </si>
  <si>
    <t>TES.ktoe.AT.Res.HHnew.Thermal.SH.Oil.WH.Elc.Solar.Solar</t>
  </si>
  <si>
    <t>TES.ktoe.AT.Res.HHnew.Thermal.SH.Oil.CO</t>
  </si>
  <si>
    <t>TES.ktoe.AT.Res.HHnew.Thermal.SH.Oil.CO.LPG.LPG</t>
  </si>
  <si>
    <t>TES.ktoe.AT.Res.HHnew.Thermal.SH.Oil.CO.Elc.Elec</t>
  </si>
  <si>
    <t>TES.ktoe.AT.Res.HHnew.Thermal.SH.Gas</t>
  </si>
  <si>
    <t>TES.ktoe.AT.Res.HHnew.Thermal.SH.Gas.SH</t>
  </si>
  <si>
    <t>TES.ktoe.AT.Res.HHnew.Thermal.SH.Gas.SH.Gas</t>
  </si>
  <si>
    <t>TES.ktoe.AT.Res.HHnew.Thermal.SH.Gas.SH.Elec</t>
  </si>
  <si>
    <t>TES.ktoe.AT.Res.HHnew.Thermal.SH.Gas.SC</t>
  </si>
  <si>
    <t>TES.ktoe.AT.Res.HHnew.Thermal.SH.Gas.SC.AC.Elec</t>
  </si>
  <si>
    <t>TES.ktoe.AT.Res.HHnew.Thermal.SH.Gas.WH</t>
  </si>
  <si>
    <t>TES.ktoe.AT.Res.HHnew.Thermal.SH.Gas.WH.Gas.NoSolar.Gas</t>
  </si>
  <si>
    <t>TES.ktoe.AT.Res.HHnew.Thermal.SH.Gas.WH.Gas.Solar</t>
  </si>
  <si>
    <t>TES.ktoe.AT.Res.HHnew.Thermal.SH.Gas.WH.Gas.Solar.Gas</t>
  </si>
  <si>
    <t>TES.ktoe.AT.Res.HHnew.Thermal.SH.Gas.WH.Gas.Solar.Solar</t>
  </si>
  <si>
    <t>TES.ktoe.AT.Res.HHnew.Thermal.SH.Gas.WH.Elc.NoSolar.Elec</t>
  </si>
  <si>
    <t>TES.ktoe.AT.Res.HHnew.Thermal.SH.Gas.WH.Elc.Solar</t>
  </si>
  <si>
    <t>TES.ktoe.AT.Res.HHnew.Thermal.SH.Gas.WH.Elc.Solar.Elec</t>
  </si>
  <si>
    <t>TES.ktoe.AT.Res.HHnew.Thermal.SH.Gas.WH.Elc.Solar.Solar</t>
  </si>
  <si>
    <t>TES.ktoe.AT.Res.HHnew.Thermal.SH.Gas.CO</t>
  </si>
  <si>
    <t>TES.ktoe.AT.Res.HHnew.Thermal.SH.Gas.CO.Gas.Gas</t>
  </si>
  <si>
    <t>TES.ktoe.AT.Res.HHnew.Thermal.SH.Gas.CO.Elc.Elec</t>
  </si>
  <si>
    <t>TES.ktoe.AT.Res.HHnew.Thermal.SH.Biomass</t>
  </si>
  <si>
    <t>TES.ktoe.AT.Res.HHnew.Thermal.SH.Biomass.SH</t>
  </si>
  <si>
    <t>TES.ktoe.AT.Res.HHnew.Thermal.SH.Biomass.SH.Biomass</t>
  </si>
  <si>
    <t>TES.ktoe.AT.Res.HHnew.Thermal.SH.Biomass.SH.Elec</t>
  </si>
  <si>
    <t>TES.ktoe.AT.Res.HHnew.Thermal.SH.Biomass.SC</t>
  </si>
  <si>
    <t>TES.ktoe.AT.Res.HHnew.Thermal.SH.Biomass.SC.AC.Elec</t>
  </si>
  <si>
    <t>TES.ktoe.AT.Res.HHnew.Thermal.SH.Biomass.WH</t>
  </si>
  <si>
    <t>TES.ktoe.AT.Res.HHnew.Thermal.SH.Biomass.WH.Biomass.NoSolar.Biomass</t>
  </si>
  <si>
    <t>TES.ktoe.AT.Res.HHnew.Thermal.SH.Biomass.WH.Biomass.Solar</t>
  </si>
  <si>
    <t>TES.ktoe.AT.Res.HHnew.Thermal.SH.Biomass.WH.Biomass.Solar.Biomass</t>
  </si>
  <si>
    <t>TES.ktoe.AT.Res.HHnew.Thermal.SH.Biomass.WH.Biomass.Solar.Solar</t>
  </si>
  <si>
    <t>TES.ktoe.AT.Res.HHnew.Thermal.SH.Biomass.WH.LPG.NoSolar.LPG</t>
  </si>
  <si>
    <t>TES.ktoe.AT.Res.HHnew.Thermal.SH.Biomass.WH.LPG.Solar</t>
  </si>
  <si>
    <t>TES.ktoe.AT.Res.HHnew.Thermal.SH.Biomass.WH.LPG.Solar.LPG</t>
  </si>
  <si>
    <t>TES.ktoe.AT.Res.HHnew.Thermal.SH.Biomass.WH.LPG.Solar.Solar</t>
  </si>
  <si>
    <t>TES.ktoe.AT.Res.HHnew.Thermal.SH.Biomass.WH.Elc.NoSolar.Elec</t>
  </si>
  <si>
    <t>TES.ktoe.AT.Res.HHnew.Thermal.SH.Biomass.WH.Elc.Solar</t>
  </si>
  <si>
    <t>TES.ktoe.AT.Res.HHnew.Thermal.SH.Biomass.WH.Elc.Solar.Elec</t>
  </si>
  <si>
    <t>TES.ktoe.AT.Res.HHnew.Thermal.SH.Biomass.WH.Elc.Solar.Solar</t>
  </si>
  <si>
    <t>TES.ktoe.AT.Res.HHnew.Thermal.SH.Biomass.CO</t>
  </si>
  <si>
    <t>TES.ktoe.AT.Res.HHnew.Thermal.SH.Biomass.CO.Biomass.Biomass</t>
  </si>
  <si>
    <t>TES.ktoe.AT.Res.HHnew.Thermal.SH.Biomass.CO.LPG.LPG</t>
  </si>
  <si>
    <t>TES.ktoe.AT.Res.HHnew.Thermal.SH.Biomass.CO.Elc.Elec</t>
  </si>
  <si>
    <t>TES.ktoe.AT.Res.HHnew.Thermal.SH.Geo</t>
  </si>
  <si>
    <t>TES.ktoe.AT.Res.HHnew.Thermal.SH.Geo.SH</t>
  </si>
  <si>
    <t>TES.ktoe.AT.Res.HHnew.Thermal.SH.Geo.SH.Geo</t>
  </si>
  <si>
    <t>TES.ktoe.AT.Res.HHnew.Thermal.SH.Geo.SH.Elec</t>
  </si>
  <si>
    <t>TES.ktoe.AT.Res.HHnew.Thermal.SH.Geo.SC</t>
  </si>
  <si>
    <t>TES.ktoe.AT.Res.HHnew.Thermal.SH.Geo.SC.AC.Elec</t>
  </si>
  <si>
    <t>TES.ktoe.AT.Res.HHnew.Thermal.SH.Geo.WH</t>
  </si>
  <si>
    <t>TES.ktoe.AT.Res.HHnew.Thermal.SH.Geo.WH.Geo.NoSolar.Geo</t>
  </si>
  <si>
    <t>TES.ktoe.AT.Res.HHnew.Thermal.SH.Geo.WH.Geo.Solar</t>
  </si>
  <si>
    <t>TES.ktoe.AT.Res.HHnew.Thermal.SH.Geo.WH.Geo.Solar.Geo</t>
  </si>
  <si>
    <t>TES.ktoe.AT.Res.HHnew.Thermal.SH.Geo.WH.Geo.Solar.Solar</t>
  </si>
  <si>
    <t>TES.ktoe.AT.Res.HHnew.Thermal.SH.Geo.WH.Elc.NoSolar.Elec</t>
  </si>
  <si>
    <t>TES.ktoe.AT.Res.HHnew.Thermal.SH.Geo.WH.Elc.Solar</t>
  </si>
  <si>
    <t>TES.ktoe.AT.Res.HHnew.Thermal.SH.Geo.WH.Elc.Solar.Elec</t>
  </si>
  <si>
    <t>TES.ktoe.AT.Res.HHnew.Thermal.SH.Geo.WH.Elc.Solar.Solar</t>
  </si>
  <si>
    <t>TES.ktoe.AT.Res.HHnew.Thermal.SH.Geo.CO</t>
  </si>
  <si>
    <t>TES.ktoe.AT.Res.HHnew.Thermal.SH.Geo.CO.LPG.LPG</t>
  </si>
  <si>
    <t>TES.ktoe.AT.Res.HHnew.Thermal.SH.Geo.CO.Elc.Elec</t>
  </si>
  <si>
    <t>TES.ktoe.AT.Res.HHnew.Thermal.SH.DistrHeat</t>
  </si>
  <si>
    <t>TES.ktoe.AT.Res.HHnew.Thermal.SH.DistrHeat.SH</t>
  </si>
  <si>
    <t>TES.ktoe.AT.Res.HHnew.Thermal.SH.DistrHeat.SH.Steam_Distr</t>
  </si>
  <si>
    <t>TES.ktoe.AT.Res.HHnew.Thermal.SH.DistrHeat.SH.Elec</t>
  </si>
  <si>
    <t>TES.ktoe.AT.Res.HHnew.Thermal.SH.DistrHeat.SC</t>
  </si>
  <si>
    <t>TES.ktoe.AT.Res.HHnew.Thermal.SH.DistrHeat.SC.AC.Elec</t>
  </si>
  <si>
    <t>TES.ktoe.AT.Res.HHnew.Thermal.SH.DistrHeat.WH</t>
  </si>
  <si>
    <t>TES.ktoe.AT.Res.HHnew.Thermal.SH.DistrHeat.WH.DistrHeat.NoSolar.Steam_Distr</t>
  </si>
  <si>
    <t>TES.ktoe.AT.Res.HHnew.Thermal.SH.DistrHeat.WH.DistrHeat.Solar</t>
  </si>
  <si>
    <t>TES.ktoe.AT.Res.HHnew.Thermal.SH.DistrHeat.WH.DistrHeat.Solar.Steam_Distr</t>
  </si>
  <si>
    <t>TES.ktoe.AT.Res.HHnew.Thermal.SH.DistrHeat.WH.DistrHeat.Solar.Solar</t>
  </si>
  <si>
    <t>TES.ktoe.AT.Res.HHnew.Thermal.SH.DistrHeat.WH.Elc.NoSolar.Elec</t>
  </si>
  <si>
    <t>TES.ktoe.AT.Res.HHnew.Thermal.SH.DistrHeat.WH.Elc.Solar</t>
  </si>
  <si>
    <t>TES.ktoe.AT.Res.HHnew.Thermal.SH.DistrHeat.WH.Elc.Solar.Elec</t>
  </si>
  <si>
    <t>TES.ktoe.AT.Res.HHnew.Thermal.SH.DistrHeat.WH.Elc.Solar.Solar</t>
  </si>
  <si>
    <t>TES.ktoe.AT.Res.HHnew.Thermal.SH.DistrHeat.CO</t>
  </si>
  <si>
    <t>TES.ktoe.AT.Res.HHnew.Thermal.SH.DistrHeat.CO.LPG.LPG</t>
  </si>
  <si>
    <t>TES.ktoe.AT.Res.HHnew.Thermal.SH.DistrHeat.CO.Elc.Elec</t>
  </si>
  <si>
    <t>TES.ktoe.AT.Res.HHnew.Thermal.SH.AdvElc</t>
  </si>
  <si>
    <t>TES.ktoe.AT.Res.HHnew.Thermal.SH.AdvElc.SH</t>
  </si>
  <si>
    <t>TES.ktoe.AT.Res.HHnew.Thermal.SH.AdvElc.SH.Elec</t>
  </si>
  <si>
    <t>TES.ktoe.AT.Res.HHnew.Thermal.SH.AdvElc.SC</t>
  </si>
  <si>
    <t>TES.ktoe.AT.Res.HHnew.Thermal.SH.AdvElc.SC.AC.Elec</t>
  </si>
  <si>
    <t>TES.ktoe.AT.Res.HHnew.Thermal.SH.AdvElc.WH</t>
  </si>
  <si>
    <t>TES.ktoe.AT.Res.HHnew.Thermal.SH.AdvElc.WH.LPG.NoSolar.LPG</t>
  </si>
  <si>
    <t>TES.ktoe.AT.Res.HHnew.Thermal.SH.AdvElc.WH.LPG.Solar</t>
  </si>
  <si>
    <t>TES.ktoe.AT.Res.HHnew.Thermal.SH.AdvElc.WH.LPG.Solar.LPG</t>
  </si>
  <si>
    <t>TES.ktoe.AT.Res.HHnew.Thermal.SH.AdvElc.WH.LPG.Solar.Solar</t>
  </si>
  <si>
    <t>TES.ktoe.AT.Res.HHnew.Thermal.SH.AdvElc.WH.Elc.NoSolar.Elec</t>
  </si>
  <si>
    <t>TES.ktoe.AT.Res.HHnew.Thermal.SH.AdvElc.WH.Elc.Solar</t>
  </si>
  <si>
    <t>TES.ktoe.AT.Res.HHnew.Thermal.SH.AdvElc.WH.Elc.Solar.Elec</t>
  </si>
  <si>
    <t>TES.ktoe.AT.Res.HHnew.Thermal.SH.AdvElc.WH.Elc.Solar.Solar</t>
  </si>
  <si>
    <t>TES.ktoe.AT.Res.HHnew.Thermal.SH.AdvElc.CO</t>
  </si>
  <si>
    <t>TES.ktoe.AT.Res.HHnew.Thermal.SH.AdvElc.CO.LPG.LPG</t>
  </si>
  <si>
    <t>TES.ktoe.AT.Res.HHnew.Thermal.SH.AdvElc.CO.Elc.Elec</t>
  </si>
  <si>
    <t>TES.ktoe.AT.Res.HHnew.Thermal.SH.ConvElc</t>
  </si>
  <si>
    <t>TES.ktoe.AT.Res.HHnew.Thermal.SH.ConvElc.SH</t>
  </si>
  <si>
    <t>TES.ktoe.AT.Res.HHnew.Thermal.SH.ConvElc.SH.Elec</t>
  </si>
  <si>
    <t>TES.ktoe.AT.Res.HHnew.Thermal.SH.ConvElc.SC</t>
  </si>
  <si>
    <t>TES.ktoe.AT.Res.HHnew.Thermal.SH.ConvElc.SC.AC.Elec</t>
  </si>
  <si>
    <t>TES.ktoe.AT.Res.HHnew.Thermal.SH.ConvElc.WH</t>
  </si>
  <si>
    <t>TES.ktoe.AT.Res.HHnew.Thermal.SH.ConvElc.WH.LPG.NoSolar.LPG</t>
  </si>
  <si>
    <t>TES.ktoe.AT.Res.HHnew.Thermal.SH.ConvElc.WH.LPG.Solar</t>
  </si>
  <si>
    <t>TES.ktoe.AT.Res.HHnew.Thermal.SH.ConvElc.WH.LPG.Solar.LPG</t>
  </si>
  <si>
    <t>TES.ktoe.AT.Res.HHnew.Thermal.SH.ConvElc.WH.LPG.Solar.Solar</t>
  </si>
  <si>
    <t>TES.ktoe.AT.Res.HHnew.Thermal.SH.ConvElc.WH.Elc.NoSolar.Elec</t>
  </si>
  <si>
    <t>TES.ktoe.AT.Res.HHnew.Thermal.SH.ConvElc.WH.Elc.Solar</t>
  </si>
  <si>
    <t>TES.ktoe.AT.Res.HHnew.Thermal.SH.ConvElc.WH.Elc.Solar.Elec</t>
  </si>
  <si>
    <t>TES.ktoe.AT.Res.HHnew.Thermal.SH.ConvElc.WH.Elc.Solar.Solar</t>
  </si>
  <si>
    <t>TES.ktoe.AT.Res.HHnew.Thermal.SH.ConvElc.CO</t>
  </si>
  <si>
    <t>TES.ktoe.AT.Res.HHnew.Thermal.SH.ConvElc.CO.LPG.LPG</t>
  </si>
  <si>
    <t>TES.ktoe.AT.Res.HHnew.Thermal.SH.ConvElc.CO.Elc.Elec</t>
  </si>
  <si>
    <t>AT - System efficiency indicator of new and renovated households (detailed structure)</t>
  </si>
  <si>
    <t>Eff.ratio.AT.Res.HHnew.Thermal.SH.Solids</t>
  </si>
  <si>
    <t>Eff.ratio.AT.Res.HHnew.Thermal.SH.Solids.SH</t>
  </si>
  <si>
    <t>Eff.ratio.AT.Res.HHnew.Thermal.SH.Solids.SH.Solids</t>
  </si>
  <si>
    <t>Eff.ratio.AT.Res.HHnew.Thermal.SH.Solids.SH.Elec</t>
  </si>
  <si>
    <t>Eff.ratio.AT.Res.HHnew.Thermal.SH.Solids.SC</t>
  </si>
  <si>
    <t>Eff.ratio.AT.Res.HHnew.Thermal.SH.Solids.SC.AC.Elec</t>
  </si>
  <si>
    <t>Eff.ratio.AT.Res.HHnew.Thermal.SH.Solids.WH</t>
  </si>
  <si>
    <t>Eff.ratio.AT.Res.HHnew.Thermal.SH.Solids.WH.Solids.NoSolar.Solids</t>
  </si>
  <si>
    <t>Eff.ratio.AT.Res.HHnew.Thermal.SH.Solids.WH.LPG.NoSolar.LPG</t>
  </si>
  <si>
    <t>Eff.ratio.AT.Res.HHnew.Thermal.SH.Solids.WH.LPG.Solar</t>
  </si>
  <si>
    <t>Eff.ratio.AT.Res.HHnew.Thermal.SH.Solids.WH.LPG.Solar.LPG</t>
  </si>
  <si>
    <t>Eff.ratio.AT.Res.HHnew.Thermal.SH.Solids.WH.LPG.Solar.Solar</t>
  </si>
  <si>
    <t>Eff.ratio.AT.Res.HHnew.Thermal.SH.Solids.WH.Elc.NoSolar.Elec</t>
  </si>
  <si>
    <t>Eff.ratio.AT.Res.HHnew.Thermal.SH.Solids.WH.Elc.Solar</t>
  </si>
  <si>
    <t>Eff.ratio.AT.Res.HHnew.Thermal.SH.Solids.WH.Elc.Solar.Elec</t>
  </si>
  <si>
    <t>Eff.ratio.AT.Res.HHnew.Thermal.SH.Solids.WH.Elc.Solar.Solar</t>
  </si>
  <si>
    <t>Eff.ratio.AT.Res.HHnew.Thermal.SH.Solids.CO</t>
  </si>
  <si>
    <t>Eff.ratio.AT.Res.HHnew.Thermal.SH.Solids.CO.Solids.Solids</t>
  </si>
  <si>
    <t>Eff.ratio.AT.Res.HHnew.Thermal.SH.Solids.CO.LPG.LPG</t>
  </si>
  <si>
    <t>Eff.ratio.AT.Res.HHnew.Thermal.SH.Solids.CO.Elc.Elec</t>
  </si>
  <si>
    <t>Eff.ratio.AT.Res.HHnew.Thermal.SH.LPG</t>
  </si>
  <si>
    <t>Eff.ratio.AT.Res.HHnew.Thermal.SH.LPG.SH</t>
  </si>
  <si>
    <t>Eff.ratio.AT.Res.HHnew.Thermal.SH.LPG.SH.LPG</t>
  </si>
  <si>
    <t>Eff.ratio.AT.Res.HHnew.Thermal.SH.LPG.SH.Elec</t>
  </si>
  <si>
    <t>Eff.ratio.AT.Res.HHnew.Thermal.SH.LPG.SC</t>
  </si>
  <si>
    <t>Eff.ratio.AT.Res.HHnew.Thermal.SH.LPG.SC.AC.Elec</t>
  </si>
  <si>
    <t>Eff.ratio.AT.Res.HHnew.Thermal.SH.LPG.WH</t>
  </si>
  <si>
    <t>Eff.ratio.AT.Res.HHnew.Thermal.SH.LPG.WH.LPG.NoSolar.LPG</t>
  </si>
  <si>
    <t>Eff.ratio.AT.Res.HHnew.Thermal.SH.LPG.WH.LPG.Solar</t>
  </si>
  <si>
    <t>Eff.ratio.AT.Res.HHnew.Thermal.SH.LPG.WH.LPG.Solar.LPG</t>
  </si>
  <si>
    <t>Eff.ratio.AT.Res.HHnew.Thermal.SH.LPG.WH.LPG.Solar.Solar</t>
  </si>
  <si>
    <t>Eff.ratio.AT.Res.HHnew.Thermal.SH.LPG.WH.Elc.NoSolar.Elec</t>
  </si>
  <si>
    <t>Eff.ratio.AT.Res.HHnew.Thermal.SH.LPG.WH.Elc.Solar</t>
  </si>
  <si>
    <t>Eff.ratio.AT.Res.HHnew.Thermal.SH.LPG.WH.Elc.Solar.Elec</t>
  </si>
  <si>
    <t>Eff.ratio.AT.Res.HHnew.Thermal.SH.LPG.WH.Elc.Solar.Solar</t>
  </si>
  <si>
    <t>Eff.ratio.AT.Res.HHnew.Thermal.SH.LPG.CO</t>
  </si>
  <si>
    <t>Eff.ratio.AT.Res.HHnew.Thermal.SH.LPG.CO.LPG.LPG</t>
  </si>
  <si>
    <t>Eff.ratio.AT.Res.HHnew.Thermal.SH.LPG.CO.Elc.Elec</t>
  </si>
  <si>
    <t>Eff.ratio.AT.Res.HHnew.Thermal.SH.Oil</t>
  </si>
  <si>
    <t>Eff.ratio.AT.Res.HHnew.Thermal.SH.Oil.SH</t>
  </si>
  <si>
    <t>Eff.ratio.AT.Res.HHnew.Thermal.SH.Oil.SH.Oil</t>
  </si>
  <si>
    <t>Eff.ratio.AT.Res.HHnew.Thermal.SH.Oil.SH.Elec</t>
  </si>
  <si>
    <t>Eff.ratio.AT.Res.HHnew.Thermal.SH.Oil.SC</t>
  </si>
  <si>
    <t>Eff.ratio.AT.Res.HHnew.Thermal.SH.Oil.SC.AC.Elec</t>
  </si>
  <si>
    <t>Eff.ratio.AT.Res.HHnew.Thermal.SH.Oil.WH</t>
  </si>
  <si>
    <t>Eff.ratio.AT.Res.HHnew.Thermal.SH.Oil.WH.Oil.NoSolar.Oil</t>
  </si>
  <si>
    <t>Eff.ratio.AT.Res.HHnew.Thermal.SH.Oil.WH.Oil.Solar</t>
  </si>
  <si>
    <t>Eff.ratio.AT.Res.HHnew.Thermal.SH.Oil.WH.Oil.Solar.Oil</t>
  </si>
  <si>
    <t>Eff.ratio.AT.Res.HHnew.Thermal.SH.Oil.WH.Oil.Solar.Solar</t>
  </si>
  <si>
    <t>Eff.ratio.AT.Res.HHnew.Thermal.SH.Oil.WH.Elc.NoSolar.Elec</t>
  </si>
  <si>
    <t>Eff.ratio.AT.Res.HHnew.Thermal.SH.Oil.WH.Elc.Solar</t>
  </si>
  <si>
    <t>Eff.ratio.AT.Res.HHnew.Thermal.SH.Oil.WH.Elc.Solar.Elec</t>
  </si>
  <si>
    <t>Eff.ratio.AT.Res.HHnew.Thermal.SH.Oil.WH.Elc.Solar.Solar</t>
  </si>
  <si>
    <t>Eff.ratio.AT.Res.HHnew.Thermal.SH.Oil.CO</t>
  </si>
  <si>
    <t>Eff.ratio.AT.Res.HHnew.Thermal.SH.Oil.CO.LPG.LPG</t>
  </si>
  <si>
    <t>Eff.ratio.AT.Res.HHnew.Thermal.SH.Oil.CO.Elc.Elec</t>
  </si>
  <si>
    <t>Eff.ratio.AT.Res.HHnew.Thermal.SH.Gas</t>
  </si>
  <si>
    <t>Eff.ratio.AT.Res.HHnew.Thermal.SH.Gas.SH</t>
  </si>
  <si>
    <t>Eff.ratio.AT.Res.HHnew.Thermal.SH.Gas.SH.Gas</t>
  </si>
  <si>
    <t>Eff.ratio.AT.Res.HHnew.Thermal.SH.Gas.SH.Elec</t>
  </si>
  <si>
    <t>Eff.ratio.AT.Res.HHnew.Thermal.SH.Gas.SC</t>
  </si>
  <si>
    <t>Eff.ratio.AT.Res.HHnew.Thermal.SH.Gas.SC.AC.Elec</t>
  </si>
  <si>
    <t>Eff.ratio.AT.Res.HHnew.Thermal.SH.Gas.WH</t>
  </si>
  <si>
    <t>Eff.ratio.AT.Res.HHnew.Thermal.SH.Gas.WH.Gas.NoSolar.Gas</t>
  </si>
  <si>
    <t>Eff.ratio.AT.Res.HHnew.Thermal.SH.Gas.WH.Gas.Solar</t>
  </si>
  <si>
    <t>Eff.ratio.AT.Res.HHnew.Thermal.SH.Gas.WH.Gas.Solar.Gas</t>
  </si>
  <si>
    <t>Eff.ratio.AT.Res.HHnew.Thermal.SH.Gas.WH.Gas.Solar.Solar</t>
  </si>
  <si>
    <t>Eff.ratio.AT.Res.HHnew.Thermal.SH.Gas.WH.Elc.NoSolar.Elec</t>
  </si>
  <si>
    <t>Eff.ratio.AT.Res.HHnew.Thermal.SH.Gas.WH.Elc.Solar</t>
  </si>
  <si>
    <t>Eff.ratio.AT.Res.HHnew.Thermal.SH.Gas.WH.Elc.Solar.Elec</t>
  </si>
  <si>
    <t>Eff.ratio.AT.Res.HHnew.Thermal.SH.Gas.WH.Elc.Solar.Solar</t>
  </si>
  <si>
    <t>Eff.ratio.AT.Res.HHnew.Thermal.SH.Gas.CO</t>
  </si>
  <si>
    <t>Eff.ratio.AT.Res.HHnew.Thermal.SH.Gas.CO.Gas.Gas</t>
  </si>
  <si>
    <t>Eff.ratio.AT.Res.HHnew.Thermal.SH.Gas.CO.Elc.Elec</t>
  </si>
  <si>
    <t>Eff.ratio.AT.Res.HHnew.Thermal.SH.Biomass</t>
  </si>
  <si>
    <t>Eff.ratio.AT.Res.HHnew.Thermal.SH.Biomass.SH</t>
  </si>
  <si>
    <t>Eff.ratio.AT.Res.HHnew.Thermal.SH.Biomass.SH.Biomass</t>
  </si>
  <si>
    <t>Eff.ratio.AT.Res.HHnew.Thermal.SH.Biomass.SH.Elec</t>
  </si>
  <si>
    <t>Eff.ratio.AT.Res.HHnew.Thermal.SH.Biomass.SC</t>
  </si>
  <si>
    <t>Eff.ratio.AT.Res.HHnew.Thermal.SH.Biomass.SC.AC.Elec</t>
  </si>
  <si>
    <t>Eff.ratio.AT.Res.HHnew.Thermal.SH.Biomass.WH</t>
  </si>
  <si>
    <t>Eff.ratio.AT.Res.HHnew.Thermal.SH.Biomass.WH.Biomass.NoSolar.Biomass</t>
  </si>
  <si>
    <t>Eff.ratio.AT.Res.HHnew.Thermal.SH.Biomass.WH.Biomass.Solar</t>
  </si>
  <si>
    <t>Eff.ratio.AT.Res.HHnew.Thermal.SH.Biomass.WH.Biomass.Solar.Biomass</t>
  </si>
  <si>
    <t>Eff.ratio.AT.Res.HHnew.Thermal.SH.Biomass.WH.Biomass.Solar.Solar</t>
  </si>
  <si>
    <t>Eff.ratio.AT.Res.HHnew.Thermal.SH.Biomass.WH.LPG.NoSolar.LPG</t>
  </si>
  <si>
    <t>Eff.ratio.AT.Res.HHnew.Thermal.SH.Biomass.WH.LPG.Solar</t>
  </si>
  <si>
    <t>Eff.ratio.AT.Res.HHnew.Thermal.SH.Biomass.WH.LPG.Solar.LPG</t>
  </si>
  <si>
    <t>Eff.ratio.AT.Res.HHnew.Thermal.SH.Biomass.WH.LPG.Solar.Solar</t>
  </si>
  <si>
    <t>Eff.ratio.AT.Res.HHnew.Thermal.SH.Biomass.WH.Elc.NoSolar.Elec</t>
  </si>
  <si>
    <t>Eff.ratio.AT.Res.HHnew.Thermal.SH.Biomass.WH.Elc.Solar</t>
  </si>
  <si>
    <t>Eff.ratio.AT.Res.HHnew.Thermal.SH.Biomass.WH.Elc.Solar.Elec</t>
  </si>
  <si>
    <t>Eff.ratio.AT.Res.HHnew.Thermal.SH.Biomass.WH.Elc.Solar.Solar</t>
  </si>
  <si>
    <t>Eff.ratio.AT.Res.HHnew.Thermal.SH.Biomass.CO</t>
  </si>
  <si>
    <t>Eff.ratio.AT.Res.HHnew.Thermal.SH.Biomass.CO.Biomass.Biomass</t>
  </si>
  <si>
    <t>Eff.ratio.AT.Res.HHnew.Thermal.SH.Biomass.CO.LPG.LPG</t>
  </si>
  <si>
    <t>Eff.ratio.AT.Res.HHnew.Thermal.SH.Biomass.CO.Elc.Elec</t>
  </si>
  <si>
    <t>Eff.ratio.AT.Res.HHnew.Thermal.SH.Geo</t>
  </si>
  <si>
    <t>Eff.ratio.AT.Res.HHnew.Thermal.SH.Geo.SH</t>
  </si>
  <si>
    <t>Eff.ratio.AT.Res.HHnew.Thermal.SH.Geo.SH.Geo</t>
  </si>
  <si>
    <t>Eff.ratio.AT.Res.HHnew.Thermal.SH.Geo.SH.Elec</t>
  </si>
  <si>
    <t>Eff.ratio.AT.Res.HHnew.Thermal.SH.Geo.SC</t>
  </si>
  <si>
    <t>Eff.ratio.AT.Res.HHnew.Thermal.SH.Geo.SC.AC.Elec</t>
  </si>
  <si>
    <t>Eff.ratio.AT.Res.HHnew.Thermal.SH.Geo.WH</t>
  </si>
  <si>
    <t>Eff.ratio.AT.Res.HHnew.Thermal.SH.Geo.WH.Geo.NoSolar.Geo</t>
  </si>
  <si>
    <t>Eff.ratio.AT.Res.HHnew.Thermal.SH.Geo.WH.Geo.Solar</t>
  </si>
  <si>
    <t>Eff.ratio.AT.Res.HHnew.Thermal.SH.Geo.WH.Geo.Solar.Geo</t>
  </si>
  <si>
    <t>Eff.ratio.AT.Res.HHnew.Thermal.SH.Geo.WH.Geo.Solar.Solar</t>
  </si>
  <si>
    <t>Eff.ratio.AT.Res.HHnew.Thermal.SH.Geo.WH.Elc.NoSolar.Elec</t>
  </si>
  <si>
    <t>Eff.ratio.AT.Res.HHnew.Thermal.SH.Geo.WH.Elc.Solar</t>
  </si>
  <si>
    <t>Eff.ratio.AT.Res.HHnew.Thermal.SH.Geo.WH.Elc.Solar.Elec</t>
  </si>
  <si>
    <t>Eff.ratio.AT.Res.HHnew.Thermal.SH.Geo.WH.Elc.Solar.Solar</t>
  </si>
  <si>
    <t>Eff.ratio.AT.Res.HHnew.Thermal.SH.Geo.CO</t>
  </si>
  <si>
    <t>Eff.ratio.AT.Res.HHnew.Thermal.SH.Geo.CO.LPG.LPG</t>
  </si>
  <si>
    <t>Eff.ratio.AT.Res.HHnew.Thermal.SH.Geo.CO.Elc.Elec</t>
  </si>
  <si>
    <t>Eff.ratio.AT.Res.HHnew.Thermal.SH.DistrHeat</t>
  </si>
  <si>
    <t>Eff.ratio.AT.Res.HHnew.Thermal.SH.DistrHeat.SH</t>
  </si>
  <si>
    <t>Eff.ratio.AT.Res.HHnew.Thermal.SH.DistrHeat.SH.Steam_Distr</t>
  </si>
  <si>
    <t>Eff.ratio.AT.Res.HHnew.Thermal.SH.DistrHeat.SH.Elec</t>
  </si>
  <si>
    <t>Eff.ratio.AT.Res.HHnew.Thermal.SH.DistrHeat.SC</t>
  </si>
  <si>
    <t>Eff.ratio.AT.Res.HHnew.Thermal.SH.DistrHeat.SC.AC.Elec</t>
  </si>
  <si>
    <t>Eff.ratio.AT.Res.HHnew.Thermal.SH.DistrHeat.WH</t>
  </si>
  <si>
    <t>Eff.ratio.AT.Res.HHnew.Thermal.SH.DistrHeat.WH.DistrHeat.NoSolar.Steam_Distr</t>
  </si>
  <si>
    <t>Eff.ratio.AT.Res.HHnew.Thermal.SH.DistrHeat.WH.DistrHeat.Solar</t>
  </si>
  <si>
    <t>Eff.ratio.AT.Res.HHnew.Thermal.SH.DistrHeat.WH.DistrHeat.Solar.Steam_Distr</t>
  </si>
  <si>
    <t>Eff.ratio.AT.Res.HHnew.Thermal.SH.DistrHeat.WH.DistrHeat.Solar.Solar</t>
  </si>
  <si>
    <t>Eff.ratio.AT.Res.HHnew.Thermal.SH.DistrHeat.WH.Elc.NoSolar.Elec</t>
  </si>
  <si>
    <t>Eff.ratio.AT.Res.HHnew.Thermal.SH.DistrHeat.WH.Elc.Solar</t>
  </si>
  <si>
    <t>Eff.ratio.AT.Res.HHnew.Thermal.SH.DistrHeat.WH.Elc.Solar.Elec</t>
  </si>
  <si>
    <t>Eff.ratio.AT.Res.HHnew.Thermal.SH.DistrHeat.WH.Elc.Solar.Solar</t>
  </si>
  <si>
    <t>Eff.ratio.AT.Res.HHnew.Thermal.SH.DistrHeat.CO</t>
  </si>
  <si>
    <t>Eff.ratio.AT.Res.HHnew.Thermal.SH.DistrHeat.CO.LPG.LPG</t>
  </si>
  <si>
    <t>Eff.ratio.AT.Res.HHnew.Thermal.SH.DistrHeat.CO.Elc.Elec</t>
  </si>
  <si>
    <t>Eff.ratio.AT.Res.HHnew.Thermal.SH.AdvElc</t>
  </si>
  <si>
    <t>Eff.ratio.AT.Res.HHnew.Thermal.SH.AdvElc.SH</t>
  </si>
  <si>
    <t>Eff.ratio.AT.Res.HHnew.Thermal.SH.AdvElc.SH.Elec</t>
  </si>
  <si>
    <t>Eff.ratio.AT.Res.HHnew.Thermal.SH.AdvElc.SC</t>
  </si>
  <si>
    <t>Eff.ratio.AT.Res.HHnew.Thermal.SH.AdvElc.SC.AC.Elec</t>
  </si>
  <si>
    <t>Eff.ratio.AT.Res.HHnew.Thermal.SH.AdvElc.WH</t>
  </si>
  <si>
    <t>Eff.ratio.AT.Res.HHnew.Thermal.SH.AdvElc.WH.LPG.NoSolar.LPG</t>
  </si>
  <si>
    <t>Eff.ratio.AT.Res.HHnew.Thermal.SH.AdvElc.WH.LPG.Solar</t>
  </si>
  <si>
    <t>Eff.ratio.AT.Res.HHnew.Thermal.SH.AdvElc.WH.LPG.Solar.LPG</t>
  </si>
  <si>
    <t>Eff.ratio.AT.Res.HHnew.Thermal.SH.AdvElc.WH.LPG.Solar.Solar</t>
  </si>
  <si>
    <t>Eff.ratio.AT.Res.HHnew.Thermal.SH.AdvElc.WH.Elc.NoSolar.Elec</t>
  </si>
  <si>
    <t>Eff.ratio.AT.Res.HHnew.Thermal.SH.AdvElc.WH.Elc.Solar</t>
  </si>
  <si>
    <t>Eff.ratio.AT.Res.HHnew.Thermal.SH.AdvElc.WH.Elc.Solar.Elec</t>
  </si>
  <si>
    <t>Eff.ratio.AT.Res.HHnew.Thermal.SH.AdvElc.WH.Elc.Solar.Solar</t>
  </si>
  <si>
    <t>Eff.ratio.AT.Res.HHnew.Thermal.SH.AdvElc.CO</t>
  </si>
  <si>
    <t>Eff.ratio.AT.Res.HHnew.Thermal.SH.AdvElc.CO.LPG.LPG</t>
  </si>
  <si>
    <t>Eff.ratio.AT.Res.HHnew.Thermal.SH.AdvElc.CO.Elc.Elec</t>
  </si>
  <si>
    <t>Eff.ratio.AT.Res.HHnew.Thermal.SH.ConvElc</t>
  </si>
  <si>
    <t>Eff.ratio.AT.Res.HHnew.Thermal.SH.ConvElc.SH</t>
  </si>
  <si>
    <t>Eff.ratio.AT.Res.HHnew.Thermal.SH.ConvElc.SH.Elec</t>
  </si>
  <si>
    <t>Eff.ratio.AT.Res.HHnew.Thermal.SH.ConvElc.SC</t>
  </si>
  <si>
    <t>Eff.ratio.AT.Res.HHnew.Thermal.SH.ConvElc.SC.AC.Elec</t>
  </si>
  <si>
    <t>Eff.ratio.AT.Res.HHnew.Thermal.SH.ConvElc.WH</t>
  </si>
  <si>
    <t>Eff.ratio.AT.Res.HHnew.Thermal.SH.ConvElc.WH.LPG.NoSolar.LPG</t>
  </si>
  <si>
    <t>Eff.ratio.AT.Res.HHnew.Thermal.SH.ConvElc.WH.LPG.Solar</t>
  </si>
  <si>
    <t>Eff.ratio.AT.Res.HHnew.Thermal.SH.ConvElc.WH.LPG.Solar.LPG</t>
  </si>
  <si>
    <t>Eff.ratio.AT.Res.HHnew.Thermal.SH.ConvElc.WH.LPG.Solar.Solar</t>
  </si>
  <si>
    <t>Eff.ratio.AT.Res.HHnew.Thermal.SH.ConvElc.WH.Elc.NoSolar.Elec</t>
  </si>
  <si>
    <t>Eff.ratio.AT.Res.HHnew.Thermal.SH.ConvElc.WH.Elc.Solar</t>
  </si>
  <si>
    <t>Eff.ratio.AT.Res.HHnew.Thermal.SH.ConvElc.WH.Elc.Solar.Elec</t>
  </si>
  <si>
    <t>Eff.ratio.AT.Res.HHnew.Thermal.SH.ConvElc.WH.Elc.Solar.Solar</t>
  </si>
  <si>
    <t>Eff.ratio.AT.Res.HHnew.Thermal.SH.ConvElc.CO</t>
  </si>
  <si>
    <t>Eff.ratio.AT.Res.HHnew.Thermal.SH.ConvElc.CO.LPG.LPG</t>
  </si>
  <si>
    <t>Eff.ratio.AT.Res.HHnew.Thermal.SH.ConvElc.CO.Elc.Elec</t>
  </si>
  <si>
    <t>AT - CO2 emissions in new and renovated households (detailed structure)</t>
  </si>
  <si>
    <t>EMI.ktCO2.AT.Res.HHnew.Thermal.SH.Solids</t>
  </si>
  <si>
    <t>EMI.ktCO2.AT.Res.HHnew.Thermal.SH.Solids.SH</t>
  </si>
  <si>
    <t>EMI.ktCO2.AT.Res.HHnew.Thermal.SH.Solids.SH.Solids</t>
  </si>
  <si>
    <t>EMI.ktCO2.AT.Res.HHnew.Thermal.SH.Solids.SH.Elec</t>
  </si>
  <si>
    <t>EMI.ktCO2.AT.Res.HHnew.Thermal.SH.Solids.SC</t>
  </si>
  <si>
    <t>EMI.ktCO2.AT.Res.HHnew.Thermal.SH.Solids.SC.AC.Elec</t>
  </si>
  <si>
    <t>EMI.ktCO2.AT.Res.HHnew.Thermal.SH.Solids.WH</t>
  </si>
  <si>
    <t>EMI.ktCO2.AT.Res.HHnew.Thermal.SH.Solids.WH.Solids.NoSolar.Solids</t>
  </si>
  <si>
    <t>EMI.ktCO2.AT.Res.HHnew.Thermal.SH.Solids.WH.LPG.NoSolar.LPG</t>
  </si>
  <si>
    <t>EMI.ktCO2.AT.Res.HHnew.Thermal.SH.Solids.WH.LPG.Solar</t>
  </si>
  <si>
    <t>EMI.ktCO2.AT.Res.HHnew.Thermal.SH.Solids.WH.LPG.Solar.LPG</t>
  </si>
  <si>
    <t>EMI.ktCO2.AT.Res.HHnew.Thermal.SH.Solids.WH.LPG.Solar.Solar</t>
  </si>
  <si>
    <t>EMI.ktCO2.AT.Res.HHnew.Thermal.SH.Solids.WH.Elc.NoSolar.Elec</t>
  </si>
  <si>
    <t>EMI.ktCO2.AT.Res.HHnew.Thermal.SH.Solids.WH.Elc.Solar</t>
  </si>
  <si>
    <t>EMI.ktCO2.AT.Res.HHnew.Thermal.SH.Solids.WH.Elc.Solar.Elec</t>
  </si>
  <si>
    <t>EMI.ktCO2.AT.Res.HHnew.Thermal.SH.Solids.WH.Elc.Solar.Solar</t>
  </si>
  <si>
    <t>EMI.ktCO2.AT.Res.HHnew.Thermal.SH.Solids.CO</t>
  </si>
  <si>
    <t>EMI.ktCO2.AT.Res.HHnew.Thermal.SH.Solids.CO.Solids.Solids</t>
  </si>
  <si>
    <t>EMI.ktCO2.AT.Res.HHnew.Thermal.SH.Solids.CO.LPG.LPG</t>
  </si>
  <si>
    <t>EMI.ktCO2.AT.Res.HHnew.Thermal.SH.Solids.CO.Elc.Elec</t>
  </si>
  <si>
    <t>EMI.ktCO2.AT.Res.HHnew.Thermal.SH.LPG</t>
  </si>
  <si>
    <t>EMI.ktCO2.AT.Res.HHnew.Thermal.SH.LPG.SH</t>
  </si>
  <si>
    <t>EMI.ktCO2.AT.Res.HHnew.Thermal.SH.LPG.SH.LPG</t>
  </si>
  <si>
    <t>EMI.ktCO2.AT.Res.HHnew.Thermal.SH.LPG.SH.Elec</t>
  </si>
  <si>
    <t>EMI.ktCO2.AT.Res.HHnew.Thermal.SH.LPG.SC</t>
  </si>
  <si>
    <t>EMI.ktCO2.AT.Res.HHnew.Thermal.SH.LPG.SC.AC.Elec</t>
  </si>
  <si>
    <t>EMI.ktCO2.AT.Res.HHnew.Thermal.SH.LPG.WH</t>
  </si>
  <si>
    <t>EMI.ktCO2.AT.Res.HHnew.Thermal.SH.LPG.WH.LPG.NoSolar.LPG</t>
  </si>
  <si>
    <t>EMI.ktCO2.AT.Res.HHnew.Thermal.SH.LPG.WH.LPG.Solar</t>
  </si>
  <si>
    <t>EMI.ktCO2.AT.Res.HHnew.Thermal.SH.LPG.WH.LPG.Solar.LPG</t>
  </si>
  <si>
    <t>EMI.ktCO2.AT.Res.HHnew.Thermal.SH.LPG.WH.LPG.Solar.Solar</t>
  </si>
  <si>
    <t>EMI.ktCO2.AT.Res.HHnew.Thermal.SH.LPG.WH.Elc.NoSolar.Elec</t>
  </si>
  <si>
    <t>EMI.ktCO2.AT.Res.HHnew.Thermal.SH.LPG.WH.Elc.Solar</t>
  </si>
  <si>
    <t>EMI.ktCO2.AT.Res.HHnew.Thermal.SH.LPG.WH.Elc.Solar.Elec</t>
  </si>
  <si>
    <t>EMI.ktCO2.AT.Res.HHnew.Thermal.SH.LPG.WH.Elc.Solar.Solar</t>
  </si>
  <si>
    <t>EMI.ktCO2.AT.Res.HHnew.Thermal.SH.LPG.CO</t>
  </si>
  <si>
    <t>EMI.ktCO2.AT.Res.HHnew.Thermal.SH.LPG.CO.LPG.LPG</t>
  </si>
  <si>
    <t>EMI.ktCO2.AT.Res.HHnew.Thermal.SH.LPG.CO.Elc.Elec</t>
  </si>
  <si>
    <t>EMI.ktCO2.AT.Res.HHnew.Thermal.SH.Oil</t>
  </si>
  <si>
    <t>EMI.ktCO2.AT.Res.HHnew.Thermal.SH.Oil.SH</t>
  </si>
  <si>
    <t>EMI.ktCO2.AT.Res.HHnew.Thermal.SH.Oil.SH.Oil</t>
  </si>
  <si>
    <t>EMI.ktCO2.AT.Res.HHnew.Thermal.SH.Oil.SH.Elec</t>
  </si>
  <si>
    <t>EMI.ktCO2.AT.Res.HHnew.Thermal.SH.Oil.SC</t>
  </si>
  <si>
    <t>EMI.ktCO2.AT.Res.HHnew.Thermal.SH.Oil.SC.AC.Elec</t>
  </si>
  <si>
    <t>EMI.ktCO2.AT.Res.HHnew.Thermal.SH.Oil.WH</t>
  </si>
  <si>
    <t>EMI.ktCO2.AT.Res.HHnew.Thermal.SH.Oil.WH.Oil.NoSolar.Oil</t>
  </si>
  <si>
    <t>EMI.ktCO2.AT.Res.HHnew.Thermal.SH.Oil.WH.Oil.Solar</t>
  </si>
  <si>
    <t>EMI.ktCO2.AT.Res.HHnew.Thermal.SH.Oil.WH.Oil.Solar.Oil</t>
  </si>
  <si>
    <t>EMI.ktCO2.AT.Res.HHnew.Thermal.SH.Oil.WH.Oil.Solar.Solar</t>
  </si>
  <si>
    <t>EMI.ktCO2.AT.Res.HHnew.Thermal.SH.Oil.WH.Elc.NoSolar.Elec</t>
  </si>
  <si>
    <t>EMI.ktCO2.AT.Res.HHnew.Thermal.SH.Oil.WH.Elc.Solar</t>
  </si>
  <si>
    <t>EMI.ktCO2.AT.Res.HHnew.Thermal.SH.Oil.WH.Elc.Solar.Elec</t>
  </si>
  <si>
    <t>EMI.ktCO2.AT.Res.HHnew.Thermal.SH.Oil.WH.Elc.Solar.Solar</t>
  </si>
  <si>
    <t>EMI.ktCO2.AT.Res.HHnew.Thermal.SH.Oil.CO</t>
  </si>
  <si>
    <t>EMI.ktCO2.AT.Res.HHnew.Thermal.SH.Oil.CO.LPG.LPG</t>
  </si>
  <si>
    <t>EMI.ktCO2.AT.Res.HHnew.Thermal.SH.Oil.CO.Elc.Elec</t>
  </si>
  <si>
    <t>EMI.ktCO2.AT.Res.HHnew.Thermal.SH.Gas</t>
  </si>
  <si>
    <t>EMI.ktCO2.AT.Res.HHnew.Thermal.SH.Gas.SH</t>
  </si>
  <si>
    <t>EMI.ktCO2.AT.Res.HHnew.Thermal.SH.Gas.SH.Gas</t>
  </si>
  <si>
    <t>EMI.ktCO2.AT.Res.HHnew.Thermal.SH.Gas.SH.Elec</t>
  </si>
  <si>
    <t>EMI.ktCO2.AT.Res.HHnew.Thermal.SH.Gas.SC</t>
  </si>
  <si>
    <t>EMI.ktCO2.AT.Res.HHnew.Thermal.SH.Gas.SC.AC.Elec</t>
  </si>
  <si>
    <t>EMI.ktCO2.AT.Res.HHnew.Thermal.SH.Gas.WH</t>
  </si>
  <si>
    <t>EMI.ktCO2.AT.Res.HHnew.Thermal.SH.Gas.WH.Gas.NoSolar.Gas</t>
  </si>
  <si>
    <t>EMI.ktCO2.AT.Res.HHnew.Thermal.SH.Gas.WH.Gas.Solar</t>
  </si>
  <si>
    <t>EMI.ktCO2.AT.Res.HHnew.Thermal.SH.Gas.WH.Gas.Solar.Gas</t>
  </si>
  <si>
    <t>EMI.ktCO2.AT.Res.HHnew.Thermal.SH.Gas.WH.Gas.Solar.Solar</t>
  </si>
  <si>
    <t>EMI.ktCO2.AT.Res.HHnew.Thermal.SH.Gas.WH.Elc.NoSolar.Elec</t>
  </si>
  <si>
    <t>EMI.ktCO2.AT.Res.HHnew.Thermal.SH.Gas.WH.Elc.Solar</t>
  </si>
  <si>
    <t>EMI.ktCO2.AT.Res.HHnew.Thermal.SH.Gas.WH.Elc.Solar.Elec</t>
  </si>
  <si>
    <t>EMI.ktCO2.AT.Res.HHnew.Thermal.SH.Gas.WH.Elc.Solar.Solar</t>
  </si>
  <si>
    <t>EMI.ktCO2.AT.Res.HHnew.Thermal.SH.Gas.CO</t>
  </si>
  <si>
    <t>EMI.ktCO2.AT.Res.HHnew.Thermal.SH.Gas.CO.Gas.Gas</t>
  </si>
  <si>
    <t>EMI.ktCO2.AT.Res.HHnew.Thermal.SH.Gas.CO.Elc.Elec</t>
  </si>
  <si>
    <t>EMI.ktCO2.AT.Res.HHnew.Thermal.SH.Biomass</t>
  </si>
  <si>
    <t>EMI.ktCO2.AT.Res.HHnew.Thermal.SH.Biomass.SH</t>
  </si>
  <si>
    <t>EMI.ktCO2.AT.Res.HHnew.Thermal.SH.Biomass.SH.Biomass</t>
  </si>
  <si>
    <t>EMI.ktCO2.AT.Res.HHnew.Thermal.SH.Biomass.SH.Elec</t>
  </si>
  <si>
    <t>EMI.ktCO2.AT.Res.HHnew.Thermal.SH.Biomass.SC</t>
  </si>
  <si>
    <t>EMI.ktCO2.AT.Res.HHnew.Thermal.SH.Biomass.SC.AC.Elec</t>
  </si>
  <si>
    <t>EMI.ktCO2.AT.Res.HHnew.Thermal.SH.Biomass.WH</t>
  </si>
  <si>
    <t>EMI.ktCO2.AT.Res.HHnew.Thermal.SH.Biomass.WH.Biomass.NoSolar.Biomass</t>
  </si>
  <si>
    <t>EMI.ktCO2.AT.Res.HHnew.Thermal.SH.Biomass.WH.Biomass.Solar</t>
  </si>
  <si>
    <t>EMI.ktCO2.AT.Res.HHnew.Thermal.SH.Biomass.WH.Biomass.Solar.Biomass</t>
  </si>
  <si>
    <t>EMI.ktCO2.AT.Res.HHnew.Thermal.SH.Biomass.WH.Biomass.Solar.Solar</t>
  </si>
  <si>
    <t>EMI.ktCO2.AT.Res.HHnew.Thermal.SH.Biomass.WH.LPG.NoSolar.LPG</t>
  </si>
  <si>
    <t>EMI.ktCO2.AT.Res.HHnew.Thermal.SH.Biomass.WH.LPG.Solar</t>
  </si>
  <si>
    <t>EMI.ktCO2.AT.Res.HHnew.Thermal.SH.Biomass.WH.LPG.Solar.LPG</t>
  </si>
  <si>
    <t>EMI.ktCO2.AT.Res.HHnew.Thermal.SH.Biomass.WH.LPG.Solar.Solar</t>
  </si>
  <si>
    <t>EMI.ktCO2.AT.Res.HHnew.Thermal.SH.Biomass.WH.Elc.NoSolar.Elec</t>
  </si>
  <si>
    <t>EMI.ktCO2.AT.Res.HHnew.Thermal.SH.Biomass.WH.Elc.Solar</t>
  </si>
  <si>
    <t>EMI.ktCO2.AT.Res.HHnew.Thermal.SH.Biomass.WH.Elc.Solar.Elec</t>
  </si>
  <si>
    <t>EMI.ktCO2.AT.Res.HHnew.Thermal.SH.Biomass.WH.Elc.Solar.Solar</t>
  </si>
  <si>
    <t>EMI.ktCO2.AT.Res.HHnew.Thermal.SH.Biomass.CO</t>
  </si>
  <si>
    <t>EMI.ktCO2.AT.Res.HHnew.Thermal.SH.Biomass.CO.Biomass.Biomass</t>
  </si>
  <si>
    <t>EMI.ktCO2.AT.Res.HHnew.Thermal.SH.Biomass.CO.LPG.LPG</t>
  </si>
  <si>
    <t>EMI.ktCO2.AT.Res.HHnew.Thermal.SH.Biomass.CO.Elc.Elec</t>
  </si>
  <si>
    <t>EMI.ktCO2.AT.Res.HHnew.Thermal.SH.Geo</t>
  </si>
  <si>
    <t>EMI.ktCO2.AT.Res.HHnew.Thermal.SH.Geo.SH</t>
  </si>
  <si>
    <t>EMI.ktCO2.AT.Res.HHnew.Thermal.SH.Geo.SH.Geo</t>
  </si>
  <si>
    <t>EMI.ktCO2.AT.Res.HHnew.Thermal.SH.Geo.SH.Elec</t>
  </si>
  <si>
    <t>EMI.ktCO2.AT.Res.HHnew.Thermal.SH.Geo.SC</t>
  </si>
  <si>
    <t>EMI.ktCO2.AT.Res.HHnew.Thermal.SH.Geo.SC.AC.Elec</t>
  </si>
  <si>
    <t>EMI.ktCO2.AT.Res.HHnew.Thermal.SH.Geo.WH</t>
  </si>
  <si>
    <t>EMI.ktCO2.AT.Res.HHnew.Thermal.SH.Geo.WH.Geo.NoSolar.Geo</t>
  </si>
  <si>
    <t>EMI.ktCO2.AT.Res.HHnew.Thermal.SH.Geo.WH.Geo.Solar</t>
  </si>
  <si>
    <t>EMI.ktCO2.AT.Res.HHnew.Thermal.SH.Geo.WH.Geo.Solar.Geo</t>
  </si>
  <si>
    <t>EMI.ktCO2.AT.Res.HHnew.Thermal.SH.Geo.WH.Geo.Solar.Solar</t>
  </si>
  <si>
    <t>EMI.ktCO2.AT.Res.HHnew.Thermal.SH.Geo.WH.Elc.NoSolar.Elec</t>
  </si>
  <si>
    <t>EMI.ktCO2.AT.Res.HHnew.Thermal.SH.Geo.WH.Elc.Solar</t>
  </si>
  <si>
    <t>EMI.ktCO2.AT.Res.HHnew.Thermal.SH.Geo.WH.Elc.Solar.Elec</t>
  </si>
  <si>
    <t>EMI.ktCO2.AT.Res.HHnew.Thermal.SH.Geo.WH.Elc.Solar.Solar</t>
  </si>
  <si>
    <t>EMI.ktCO2.AT.Res.HHnew.Thermal.SH.Geo.CO</t>
  </si>
  <si>
    <t>EMI.ktCO2.AT.Res.HHnew.Thermal.SH.Geo.CO.LPG.LPG</t>
  </si>
  <si>
    <t>EMI.ktCO2.AT.Res.HHnew.Thermal.SH.Geo.CO.Elc.Elec</t>
  </si>
  <si>
    <t>EMI.ktCO2.AT.Res.HHnew.Thermal.SH.DistrHeat</t>
  </si>
  <si>
    <t>EMI.ktCO2.AT.Res.HHnew.Thermal.SH.DistrHeat.SH</t>
  </si>
  <si>
    <t>EMI.ktCO2.AT.Res.HHnew.Thermal.SH.DistrHeat.SH.Steam_Distr</t>
  </si>
  <si>
    <t>EMI.ktCO2.AT.Res.HHnew.Thermal.SH.DistrHeat.SH.Elec</t>
  </si>
  <si>
    <t>EMI.ktCO2.AT.Res.HHnew.Thermal.SH.DistrHeat.SC</t>
  </si>
  <si>
    <t>EMI.ktCO2.AT.Res.HHnew.Thermal.SH.DistrHeat.SC.AC.Elec</t>
  </si>
  <si>
    <t>EMI.ktCO2.AT.Res.HHnew.Thermal.SH.DistrHeat.WH</t>
  </si>
  <si>
    <t>EMI.ktCO2.AT.Res.HHnew.Thermal.SH.DistrHeat.WH.DistrHeat.NoSolar.Steam_Distr</t>
  </si>
  <si>
    <t>EMI.ktCO2.AT.Res.HHnew.Thermal.SH.DistrHeat.WH.DistrHeat.Solar</t>
  </si>
  <si>
    <t>EMI.ktCO2.AT.Res.HHnew.Thermal.SH.DistrHeat.WH.DistrHeat.Solar.Steam_Distr</t>
  </si>
  <si>
    <t>EMI.ktCO2.AT.Res.HHnew.Thermal.SH.DistrHeat.WH.DistrHeat.Solar.Solar</t>
  </si>
  <si>
    <t>EMI.ktCO2.AT.Res.HHnew.Thermal.SH.DistrHeat.WH.Elc.NoSolar.Elec</t>
  </si>
  <si>
    <t>EMI.ktCO2.AT.Res.HHnew.Thermal.SH.DistrHeat.WH.Elc.Solar</t>
  </si>
  <si>
    <t>EMI.ktCO2.AT.Res.HHnew.Thermal.SH.DistrHeat.WH.Elc.Solar.Elec</t>
  </si>
  <si>
    <t>EMI.ktCO2.AT.Res.HHnew.Thermal.SH.DistrHeat.WH.Elc.Solar.Solar</t>
  </si>
  <si>
    <t>EMI.ktCO2.AT.Res.HHnew.Thermal.SH.DistrHeat.CO</t>
  </si>
  <si>
    <t>EMI.ktCO2.AT.Res.HHnew.Thermal.SH.DistrHeat.CO.LPG.LPG</t>
  </si>
  <si>
    <t>EMI.ktCO2.AT.Res.HHnew.Thermal.SH.DistrHeat.CO.Elc.Elec</t>
  </si>
  <si>
    <t>EMI.ktCO2.AT.Res.HHnew.Thermal.SH.AdvElc</t>
  </si>
  <si>
    <t>EMI.ktCO2.AT.Res.HHnew.Thermal.SH.AdvElc.SH</t>
  </si>
  <si>
    <t>EMI.ktCO2.AT.Res.HHnew.Thermal.SH.AdvElc.SH.Elec</t>
  </si>
  <si>
    <t>EMI.ktCO2.AT.Res.HHnew.Thermal.SH.AdvElc.SC</t>
  </si>
  <si>
    <t>EMI.ktCO2.AT.Res.HHnew.Thermal.SH.AdvElc.SC.AC.Elec</t>
  </si>
  <si>
    <t>EMI.ktCO2.AT.Res.HHnew.Thermal.SH.AdvElc.WH</t>
  </si>
  <si>
    <t>EMI.ktCO2.AT.Res.HHnew.Thermal.SH.AdvElc.WH.LPG.NoSolar.LPG</t>
  </si>
  <si>
    <t>EMI.ktCO2.AT.Res.HHnew.Thermal.SH.AdvElc.WH.LPG.Solar</t>
  </si>
  <si>
    <t>EMI.ktCO2.AT.Res.HHnew.Thermal.SH.AdvElc.WH.LPG.Solar.LPG</t>
  </si>
  <si>
    <t>EMI.ktCO2.AT.Res.HHnew.Thermal.SH.AdvElc.WH.LPG.Solar.Solar</t>
  </si>
  <si>
    <t>EMI.ktCO2.AT.Res.HHnew.Thermal.SH.AdvElc.WH.Elc.NoSolar.Elec</t>
  </si>
  <si>
    <t>EMI.ktCO2.AT.Res.HHnew.Thermal.SH.AdvElc.WH.Elc.Solar</t>
  </si>
  <si>
    <t>EMI.ktCO2.AT.Res.HHnew.Thermal.SH.AdvElc.WH.Elc.Solar.Elec</t>
  </si>
  <si>
    <t>EMI.ktCO2.AT.Res.HHnew.Thermal.SH.AdvElc.WH.Elc.Solar.Solar</t>
  </si>
  <si>
    <t>EMI.ktCO2.AT.Res.HHnew.Thermal.SH.AdvElc.CO</t>
  </si>
  <si>
    <t>EMI.ktCO2.AT.Res.HHnew.Thermal.SH.AdvElc.CO.LPG.LPG</t>
  </si>
  <si>
    <t>EMI.ktCO2.AT.Res.HHnew.Thermal.SH.AdvElc.CO.Elc.Elec</t>
  </si>
  <si>
    <t>EMI.ktCO2.AT.Res.HHnew.Thermal.SH.ConvElc</t>
  </si>
  <si>
    <t>EMI.ktCO2.AT.Res.HHnew.Thermal.SH.ConvElc.SH</t>
  </si>
  <si>
    <t>EMI.ktCO2.AT.Res.HHnew.Thermal.SH.ConvElc.SH.Elec</t>
  </si>
  <si>
    <t>EMI.ktCO2.AT.Res.HHnew.Thermal.SH.ConvElc.SC</t>
  </si>
  <si>
    <t>EMI.ktCO2.AT.Res.HHnew.Thermal.SH.ConvElc.SC.AC.Elec</t>
  </si>
  <si>
    <t>EMI.ktCO2.AT.Res.HHnew.Thermal.SH.ConvElc.WH</t>
  </si>
  <si>
    <t>EMI.ktCO2.AT.Res.HHnew.Thermal.SH.ConvElc.WH.LPG.NoSolar.LPG</t>
  </si>
  <si>
    <t>EMI.ktCO2.AT.Res.HHnew.Thermal.SH.ConvElc.WH.LPG.Solar</t>
  </si>
  <si>
    <t>EMI.ktCO2.AT.Res.HHnew.Thermal.SH.ConvElc.WH.LPG.Solar.LPG</t>
  </si>
  <si>
    <t>EMI.ktCO2.AT.Res.HHnew.Thermal.SH.ConvElc.WH.LPG.Solar.Solar</t>
  </si>
  <si>
    <t>EMI.ktCO2.AT.Res.HHnew.Thermal.SH.ConvElc.WH.Elc.NoSolar.Elec</t>
  </si>
  <si>
    <t>EMI.ktCO2.AT.Res.HHnew.Thermal.SH.ConvElc.WH.Elc.Solar</t>
  </si>
  <si>
    <t>EMI.ktCO2.AT.Res.HHnew.Thermal.SH.ConvElc.WH.Elc.Solar.Elec</t>
  </si>
  <si>
    <t>EMI.ktCO2.AT.Res.HHnew.Thermal.SH.ConvElc.WH.Elc.Solar.Solar</t>
  </si>
  <si>
    <t>EMI.ktCO2.AT.Res.HHnew.Thermal.SH.ConvElc.CO</t>
  </si>
  <si>
    <t>EMI.ktCO2.AT.Res.HHnew.Thermal.SH.ConvElc.CO.LPG.LPG</t>
  </si>
  <si>
    <t>EMI.ktCO2.AT.Res.HHnew.Thermal.SH.ConvElc.CO.Elc.Elec</t>
  </si>
  <si>
    <t>AT - Final energy consumption of new and renovated households (detailed structure)</t>
  </si>
  <si>
    <t>FEC_per_household.kWh.AT.Res.HHnew.Thermal.SH.Solids</t>
  </si>
  <si>
    <t>FEC_per_household.kWh.AT.Res.HHnew.Thermal.SH.Solids.SH</t>
  </si>
  <si>
    <t>FEC_per_household.kWh.AT.Res.HHnew.Thermal.SH.Solids.SH.Solids</t>
  </si>
  <si>
    <t>FEC_per_household.kWh.AT.Res.HHnew.Thermal.SH.Solids.SH.Elec</t>
  </si>
  <si>
    <t>FEC_per_household.kWh.AT.Res.HHnew.Thermal.SH.Solids.SC</t>
  </si>
  <si>
    <t>FEC_per_household.kWh.AT.Res.HHnew.Thermal.SH.Solids.SC.AC.Elec</t>
  </si>
  <si>
    <t>FEC_per_household.kWh.AT.Res.HHnew.Thermal.SH.Solids.WH</t>
  </si>
  <si>
    <t>FEC_per_household.kWh.AT.Res.HHnew.Thermal.SH.Solids.WH.Solids.NoSolar.Solids</t>
  </si>
  <si>
    <t>FEC_per_household.kWh.AT.Res.HHnew.Thermal.SH.Solids.WH.LPG.NoSolar.LPG</t>
  </si>
  <si>
    <t>FEC_per_household.kWh.AT.Res.HHnew.Thermal.SH.Solids.WH.LPG.Solar</t>
  </si>
  <si>
    <t>FEC_per_household.kWh.AT.Res.HHnew.Thermal.SH.Solids.WH.LPG.Solar.LPG</t>
  </si>
  <si>
    <t>FEC_per_household.kWh.AT.Res.HHnew.Thermal.SH.Solids.WH.LPG.Solar.Solar</t>
  </si>
  <si>
    <t>FEC_per_household.kWh.AT.Res.HHnew.Thermal.SH.Solids.WH.Elc.NoSolar.Elec</t>
  </si>
  <si>
    <t>FEC_per_household.kWh.AT.Res.HHnew.Thermal.SH.Solids.WH.Elc.Solar</t>
  </si>
  <si>
    <t>FEC_per_household.kWh.AT.Res.HHnew.Thermal.SH.Solids.WH.Elc.Solar.Elec</t>
  </si>
  <si>
    <t>FEC_per_household.kWh.AT.Res.HHnew.Thermal.SH.Solids.WH.Elc.Solar.Solar</t>
  </si>
  <si>
    <t>FEC_per_household.kWh.AT.Res.HHnew.Thermal.SH.Solids.CO</t>
  </si>
  <si>
    <t>FEC_per_household.kWh.AT.Res.HHnew.Thermal.SH.Solids.CO.Solids.Solids</t>
  </si>
  <si>
    <t>FEC_per_household.kWh.AT.Res.HHnew.Thermal.SH.Solids.CO.LPG.LPG</t>
  </si>
  <si>
    <t>FEC_per_household.kWh.AT.Res.HHnew.Thermal.SH.Solids.CO.Elc.Elec</t>
  </si>
  <si>
    <t>FEC_per_household.kWh.AT.Res.HHnew.Thermal.SH.LPG</t>
  </si>
  <si>
    <t>FEC_per_household.kWh.AT.Res.HHnew.Thermal.SH.LPG.SH</t>
  </si>
  <si>
    <t>FEC_per_household.kWh.AT.Res.HHnew.Thermal.SH.LPG.SH.LPG</t>
  </si>
  <si>
    <t>FEC_per_household.kWh.AT.Res.HHnew.Thermal.SH.LPG.SH.Elec</t>
  </si>
  <si>
    <t>FEC_per_household.kWh.AT.Res.HHnew.Thermal.SH.LPG.SC</t>
  </si>
  <si>
    <t>FEC_per_household.kWh.AT.Res.HHnew.Thermal.SH.LPG.SC.AC.Elec</t>
  </si>
  <si>
    <t>FEC_per_household.kWh.AT.Res.HHnew.Thermal.SH.LPG.WH</t>
  </si>
  <si>
    <t>FEC_per_household.kWh.AT.Res.HHnew.Thermal.SH.LPG.WH.LPG.NoSolar.LPG</t>
  </si>
  <si>
    <t>FEC_per_household.kWh.AT.Res.HHnew.Thermal.SH.LPG.WH.LPG.Solar</t>
  </si>
  <si>
    <t>FEC_per_household.kWh.AT.Res.HHnew.Thermal.SH.LPG.WH.LPG.Solar.LPG</t>
  </si>
  <si>
    <t>FEC_per_household.kWh.AT.Res.HHnew.Thermal.SH.LPG.WH.LPG.Solar.Solar</t>
  </si>
  <si>
    <t>FEC_per_household.kWh.AT.Res.HHnew.Thermal.SH.LPG.WH.Elc.NoSolar.Elec</t>
  </si>
  <si>
    <t>FEC_per_household.kWh.AT.Res.HHnew.Thermal.SH.LPG.WH.Elc.Solar</t>
  </si>
  <si>
    <t>FEC_per_household.kWh.AT.Res.HHnew.Thermal.SH.LPG.WH.Elc.Solar.Elec</t>
  </si>
  <si>
    <t>FEC_per_household.kWh.AT.Res.HHnew.Thermal.SH.LPG.WH.Elc.Solar.Solar</t>
  </si>
  <si>
    <t>FEC_per_household.kWh.AT.Res.HHnew.Thermal.SH.LPG.CO</t>
  </si>
  <si>
    <t>FEC_per_household.kWh.AT.Res.HHnew.Thermal.SH.LPG.CO.LPG.LPG</t>
  </si>
  <si>
    <t>FEC_per_household.kWh.AT.Res.HHnew.Thermal.SH.LPG.CO.Elc.Elec</t>
  </si>
  <si>
    <t>FEC_per_household.kWh.AT.Res.HHnew.Thermal.SH.Oil</t>
  </si>
  <si>
    <t>FEC_per_household.kWh.AT.Res.HHnew.Thermal.SH.Oil.SH</t>
  </si>
  <si>
    <t>FEC_per_household.kWh.AT.Res.HHnew.Thermal.SH.Oil.SH.Oil</t>
  </si>
  <si>
    <t>FEC_per_household.kWh.AT.Res.HHnew.Thermal.SH.Oil.SH.Elec</t>
  </si>
  <si>
    <t>FEC_per_household.kWh.AT.Res.HHnew.Thermal.SH.Oil.SC</t>
  </si>
  <si>
    <t>FEC_per_household.kWh.AT.Res.HHnew.Thermal.SH.Oil.SC.AC.Elec</t>
  </si>
  <si>
    <t>FEC_per_household.kWh.AT.Res.HHnew.Thermal.SH.Oil.WH</t>
  </si>
  <si>
    <t>FEC_per_household.kWh.AT.Res.HHnew.Thermal.SH.Oil.WH.Oil.NoSolar.Oil</t>
  </si>
  <si>
    <t>FEC_per_household.kWh.AT.Res.HHnew.Thermal.SH.Oil.WH.Oil.Solar</t>
  </si>
  <si>
    <t>FEC_per_household.kWh.AT.Res.HHnew.Thermal.SH.Oil.WH.Oil.Solar.Oil</t>
  </si>
  <si>
    <t>FEC_per_household.kWh.AT.Res.HHnew.Thermal.SH.Oil.WH.Oil.Solar.Solar</t>
  </si>
  <si>
    <t>FEC_per_household.kWh.AT.Res.HHnew.Thermal.SH.Oil.WH.Elc.NoSolar.Elec</t>
  </si>
  <si>
    <t>FEC_per_household.kWh.AT.Res.HHnew.Thermal.SH.Oil.WH.Elc.Solar</t>
  </si>
  <si>
    <t>FEC_per_household.kWh.AT.Res.HHnew.Thermal.SH.Oil.WH.Elc.Solar.Elec</t>
  </si>
  <si>
    <t>FEC_per_household.kWh.AT.Res.HHnew.Thermal.SH.Oil.WH.Elc.Solar.Solar</t>
  </si>
  <si>
    <t>FEC_per_household.kWh.AT.Res.HHnew.Thermal.SH.Oil.CO</t>
  </si>
  <si>
    <t>FEC_per_household.kWh.AT.Res.HHnew.Thermal.SH.Oil.CO.LPG.LPG</t>
  </si>
  <si>
    <t>FEC_per_household.kWh.AT.Res.HHnew.Thermal.SH.Oil.CO.Elc.Elec</t>
  </si>
  <si>
    <t>FEC_per_household.kWh.AT.Res.HHnew.Thermal.SH.Gas</t>
  </si>
  <si>
    <t>FEC_per_household.kWh.AT.Res.HHnew.Thermal.SH.Gas.SH</t>
  </si>
  <si>
    <t>FEC_per_household.kWh.AT.Res.HHnew.Thermal.SH.Gas.SH.Gas</t>
  </si>
  <si>
    <t>FEC_per_household.kWh.AT.Res.HHnew.Thermal.SH.Gas.SH.Elec</t>
  </si>
  <si>
    <t>FEC_per_household.kWh.AT.Res.HHnew.Thermal.SH.Gas.SC</t>
  </si>
  <si>
    <t>FEC_per_household.kWh.AT.Res.HHnew.Thermal.SH.Gas.SC.AC.Elec</t>
  </si>
  <si>
    <t>FEC_per_household.kWh.AT.Res.HHnew.Thermal.SH.Gas.WH</t>
  </si>
  <si>
    <t>FEC_per_household.kWh.AT.Res.HHnew.Thermal.SH.Gas.WH.Gas.NoSolar.Gas</t>
  </si>
  <si>
    <t>FEC_per_household.kWh.AT.Res.HHnew.Thermal.SH.Gas.WH.Gas.Solar</t>
  </si>
  <si>
    <t>FEC_per_household.kWh.AT.Res.HHnew.Thermal.SH.Gas.WH.Gas.Solar.Gas</t>
  </si>
  <si>
    <t>FEC_per_household.kWh.AT.Res.HHnew.Thermal.SH.Gas.WH.Gas.Solar.Solar</t>
  </si>
  <si>
    <t>FEC_per_household.kWh.AT.Res.HHnew.Thermal.SH.Gas.WH.Elc.NoSolar.Elec</t>
  </si>
  <si>
    <t>FEC_per_household.kWh.AT.Res.HHnew.Thermal.SH.Gas.WH.Elc.Solar</t>
  </si>
  <si>
    <t>FEC_per_household.kWh.AT.Res.HHnew.Thermal.SH.Gas.WH.Elc.Solar.Elec</t>
  </si>
  <si>
    <t>FEC_per_household.kWh.AT.Res.HHnew.Thermal.SH.Gas.WH.Elc.Solar.Solar</t>
  </si>
  <si>
    <t>FEC_per_household.kWh.AT.Res.HHnew.Thermal.SH.Gas.CO</t>
  </si>
  <si>
    <t>FEC_per_household.kWh.AT.Res.HHnew.Thermal.SH.Gas.CO.Gas.Gas</t>
  </si>
  <si>
    <t>FEC_per_household.kWh.AT.Res.HHnew.Thermal.SH.Gas.CO.Elc.Elec</t>
  </si>
  <si>
    <t>FEC_per_household.kWh.AT.Res.HHnew.Thermal.SH.Biomass</t>
  </si>
  <si>
    <t>FEC_per_household.kWh.AT.Res.HHnew.Thermal.SH.Biomass.SH</t>
  </si>
  <si>
    <t>FEC_per_household.kWh.AT.Res.HHnew.Thermal.SH.Biomass.SH.Biomass</t>
  </si>
  <si>
    <t>FEC_per_household.kWh.AT.Res.HHnew.Thermal.SH.Biomass.SH.Elec</t>
  </si>
  <si>
    <t>FEC_per_household.kWh.AT.Res.HHnew.Thermal.SH.Biomass.SC</t>
  </si>
  <si>
    <t>FEC_per_household.kWh.AT.Res.HHnew.Thermal.SH.Biomass.SC.AC.Elec</t>
  </si>
  <si>
    <t>FEC_per_household.kWh.AT.Res.HHnew.Thermal.SH.Biomass.WH</t>
  </si>
  <si>
    <t>FEC_per_household.kWh.AT.Res.HHnew.Thermal.SH.Biomass.WH.Biomass.NoSolar.Biomass</t>
  </si>
  <si>
    <t>FEC_per_household.kWh.AT.Res.HHnew.Thermal.SH.Biomass.WH.Biomass.Solar</t>
  </si>
  <si>
    <t>FEC_per_household.kWh.AT.Res.HHnew.Thermal.SH.Biomass.WH.Biomass.Solar.Biomass</t>
  </si>
  <si>
    <t>FEC_per_household.kWh.AT.Res.HHnew.Thermal.SH.Biomass.WH.Biomass.Solar.Solar</t>
  </si>
  <si>
    <t>FEC_per_household.kWh.AT.Res.HHnew.Thermal.SH.Biomass.WH.LPG.NoSolar.LPG</t>
  </si>
  <si>
    <t>FEC_per_household.kWh.AT.Res.HHnew.Thermal.SH.Biomass.WH.LPG.Solar</t>
  </si>
  <si>
    <t>FEC_per_household.kWh.AT.Res.HHnew.Thermal.SH.Biomass.WH.LPG.Solar.LPG</t>
  </si>
  <si>
    <t>FEC_per_household.kWh.AT.Res.HHnew.Thermal.SH.Biomass.WH.LPG.Solar.Solar</t>
  </si>
  <si>
    <t>FEC_per_household.kWh.AT.Res.HHnew.Thermal.SH.Biomass.WH.Elc.NoSolar.Elec</t>
  </si>
  <si>
    <t>FEC_per_household.kWh.AT.Res.HHnew.Thermal.SH.Biomass.WH.Elc.Solar</t>
  </si>
  <si>
    <t>FEC_per_household.kWh.AT.Res.HHnew.Thermal.SH.Biomass.WH.Elc.Solar.Elec</t>
  </si>
  <si>
    <t>FEC_per_household.kWh.AT.Res.HHnew.Thermal.SH.Biomass.WH.Elc.Solar.Solar</t>
  </si>
  <si>
    <t>FEC_per_household.kWh.AT.Res.HHnew.Thermal.SH.Biomass.CO</t>
  </si>
  <si>
    <t>FEC_per_household.kWh.AT.Res.HHnew.Thermal.SH.Biomass.CO.Biomass.Biomass</t>
  </si>
  <si>
    <t>FEC_per_household.kWh.AT.Res.HHnew.Thermal.SH.Biomass.CO.LPG.LPG</t>
  </si>
  <si>
    <t>FEC_per_household.kWh.AT.Res.HHnew.Thermal.SH.Biomass.CO.Elc.Elec</t>
  </si>
  <si>
    <t>FEC_per_household.kWh.AT.Res.HHnew.Thermal.SH.Geo</t>
  </si>
  <si>
    <t>FEC_per_household.kWh.AT.Res.HHnew.Thermal.SH.Geo.SH</t>
  </si>
  <si>
    <t>FEC_per_household.kWh.AT.Res.HHnew.Thermal.SH.Geo.SH.Geo</t>
  </si>
  <si>
    <t>FEC_per_household.kWh.AT.Res.HHnew.Thermal.SH.Geo.SH.Elec</t>
  </si>
  <si>
    <t>FEC_per_household.kWh.AT.Res.HHnew.Thermal.SH.Geo.SC</t>
  </si>
  <si>
    <t>FEC_per_household.kWh.AT.Res.HHnew.Thermal.SH.Geo.SC.AC.Elec</t>
  </si>
  <si>
    <t>FEC_per_household.kWh.AT.Res.HHnew.Thermal.SH.Geo.WH</t>
  </si>
  <si>
    <t>FEC_per_household.kWh.AT.Res.HHnew.Thermal.SH.Geo.WH.Geo.NoSolar.Geo</t>
  </si>
  <si>
    <t>FEC_per_household.kWh.AT.Res.HHnew.Thermal.SH.Geo.WH.Geo.Solar</t>
  </si>
  <si>
    <t>FEC_per_household.kWh.AT.Res.HHnew.Thermal.SH.Geo.WH.Geo.Solar.Geo</t>
  </si>
  <si>
    <t>FEC_per_household.kWh.AT.Res.HHnew.Thermal.SH.Geo.WH.Geo.Solar.Solar</t>
  </si>
  <si>
    <t>FEC_per_household.kWh.AT.Res.HHnew.Thermal.SH.Geo.WH.Elc.NoSolar.Elec</t>
  </si>
  <si>
    <t>FEC_per_household.kWh.AT.Res.HHnew.Thermal.SH.Geo.WH.Elc.Solar</t>
  </si>
  <si>
    <t>FEC_per_household.kWh.AT.Res.HHnew.Thermal.SH.Geo.WH.Elc.Solar.Elec</t>
  </si>
  <si>
    <t>FEC_per_household.kWh.AT.Res.HHnew.Thermal.SH.Geo.WH.Elc.Solar.Solar</t>
  </si>
  <si>
    <t>FEC_per_household.kWh.AT.Res.HHnew.Thermal.SH.Geo.CO</t>
  </si>
  <si>
    <t>FEC_per_household.kWh.AT.Res.HHnew.Thermal.SH.Geo.CO.LPG.LPG</t>
  </si>
  <si>
    <t>FEC_per_household.kWh.AT.Res.HHnew.Thermal.SH.Geo.CO.Elc.Elec</t>
  </si>
  <si>
    <t>FEC_per_household.kWh.AT.Res.HHnew.Thermal.SH.DistrHeat</t>
  </si>
  <si>
    <t>FEC_per_household.kWh.AT.Res.HHnew.Thermal.SH.DistrHeat.SH</t>
  </si>
  <si>
    <t>FEC_per_household.kWh.AT.Res.HHnew.Thermal.SH.DistrHeat.SH.Steam_Distr</t>
  </si>
  <si>
    <t>FEC_per_household.kWh.AT.Res.HHnew.Thermal.SH.DistrHeat.SH.Elec</t>
  </si>
  <si>
    <t>FEC_per_household.kWh.AT.Res.HHnew.Thermal.SH.DistrHeat.SC</t>
  </si>
  <si>
    <t>FEC_per_household.kWh.AT.Res.HHnew.Thermal.SH.DistrHeat.SC.AC.Elec</t>
  </si>
  <si>
    <t>FEC_per_household.kWh.AT.Res.HHnew.Thermal.SH.DistrHeat.WH</t>
  </si>
  <si>
    <t>FEC_per_household.kWh.AT.Res.HHnew.Thermal.SH.DistrHeat.WH.DistrHeat.NoSolar.Steam_Distr</t>
  </si>
  <si>
    <t>FEC_per_household.kWh.AT.Res.HHnew.Thermal.SH.DistrHeat.WH.DistrHeat.Solar</t>
  </si>
  <si>
    <t>FEC_per_household.kWh.AT.Res.HHnew.Thermal.SH.DistrHeat.WH.DistrHeat.Solar.Steam_Distr</t>
  </si>
  <si>
    <t>FEC_per_household.kWh.AT.Res.HHnew.Thermal.SH.DistrHeat.WH.DistrHeat.Solar.Solar</t>
  </si>
  <si>
    <t>FEC_per_household.kWh.AT.Res.HHnew.Thermal.SH.DistrHeat.WH.Elc.NoSolar.Elec</t>
  </si>
  <si>
    <t>FEC_per_household.kWh.AT.Res.HHnew.Thermal.SH.DistrHeat.WH.Elc.Solar</t>
  </si>
  <si>
    <t>FEC_per_household.kWh.AT.Res.HHnew.Thermal.SH.DistrHeat.WH.Elc.Solar.Elec</t>
  </si>
  <si>
    <t>FEC_per_household.kWh.AT.Res.HHnew.Thermal.SH.DistrHeat.WH.Elc.Solar.Solar</t>
  </si>
  <si>
    <t>FEC_per_household.kWh.AT.Res.HHnew.Thermal.SH.DistrHeat.CO</t>
  </si>
  <si>
    <t>FEC_per_household.kWh.AT.Res.HHnew.Thermal.SH.DistrHeat.CO.LPG.LPG</t>
  </si>
  <si>
    <t>FEC_per_household.kWh.AT.Res.HHnew.Thermal.SH.DistrHeat.CO.Elc.Elec</t>
  </si>
  <si>
    <t>FEC_per_household.kWh.AT.Res.HHnew.Thermal.SH.AdvElc</t>
  </si>
  <si>
    <t>FEC_per_household.kWh.AT.Res.HHnew.Thermal.SH.AdvElc.SH</t>
  </si>
  <si>
    <t>FEC_per_household.kWh.AT.Res.HHnew.Thermal.SH.AdvElc.SH.Elec</t>
  </si>
  <si>
    <t>FEC_per_household.kWh.AT.Res.HHnew.Thermal.SH.AdvElc.SC</t>
  </si>
  <si>
    <t>FEC_per_household.kWh.AT.Res.HHnew.Thermal.SH.AdvElc.SC.AC.Elec</t>
  </si>
  <si>
    <t>FEC_per_household.kWh.AT.Res.HHnew.Thermal.SH.AdvElc.WH</t>
  </si>
  <si>
    <t>FEC_per_household.kWh.AT.Res.HHnew.Thermal.SH.AdvElc.WH.LPG.NoSolar.LPG</t>
  </si>
  <si>
    <t>FEC_per_household.kWh.AT.Res.HHnew.Thermal.SH.AdvElc.WH.LPG.Solar</t>
  </si>
  <si>
    <t>FEC_per_household.kWh.AT.Res.HHnew.Thermal.SH.AdvElc.WH.LPG.Solar.LPG</t>
  </si>
  <si>
    <t>FEC_per_household.kWh.AT.Res.HHnew.Thermal.SH.AdvElc.WH.LPG.Solar.Solar</t>
  </si>
  <si>
    <t>FEC_per_household.kWh.AT.Res.HHnew.Thermal.SH.AdvElc.WH.Elc.NoSolar.Elec</t>
  </si>
  <si>
    <t>FEC_per_household.kWh.AT.Res.HHnew.Thermal.SH.AdvElc.WH.Elc.Solar</t>
  </si>
  <si>
    <t>FEC_per_household.kWh.AT.Res.HHnew.Thermal.SH.AdvElc.WH.Elc.Solar.Elec</t>
  </si>
  <si>
    <t>FEC_per_household.kWh.AT.Res.HHnew.Thermal.SH.AdvElc.WH.Elc.Solar.Solar</t>
  </si>
  <si>
    <t>FEC_per_household.kWh.AT.Res.HHnew.Thermal.SH.AdvElc.CO</t>
  </si>
  <si>
    <t>FEC_per_household.kWh.AT.Res.HHnew.Thermal.SH.AdvElc.CO.LPG.LPG</t>
  </si>
  <si>
    <t>FEC_per_household.kWh.AT.Res.HHnew.Thermal.SH.AdvElc.CO.Elc.Elec</t>
  </si>
  <si>
    <t>FEC_per_household.kWh.AT.Res.HHnew.Thermal.SH.ConvElc</t>
  </si>
  <si>
    <t>FEC_per_household.kWh.AT.Res.HHnew.Thermal.SH.ConvElc.SH</t>
  </si>
  <si>
    <t>FEC_per_household.kWh.AT.Res.HHnew.Thermal.SH.ConvElc.SH.Elec</t>
  </si>
  <si>
    <t>FEC_per_household.kWh.AT.Res.HHnew.Thermal.SH.ConvElc.SC</t>
  </si>
  <si>
    <t>FEC_per_household.kWh.AT.Res.HHnew.Thermal.SH.ConvElc.SC.AC.Elec</t>
  </si>
  <si>
    <t>FEC_per_household.kWh.AT.Res.HHnew.Thermal.SH.ConvElc.WH</t>
  </si>
  <si>
    <t>FEC_per_household.kWh.AT.Res.HHnew.Thermal.SH.ConvElc.WH.LPG.NoSolar.LPG</t>
  </si>
  <si>
    <t>FEC_per_household.kWh.AT.Res.HHnew.Thermal.SH.ConvElc.WH.LPG.Solar</t>
  </si>
  <si>
    <t>FEC_per_household.kWh.AT.Res.HHnew.Thermal.SH.ConvElc.WH.LPG.Solar.LPG</t>
  </si>
  <si>
    <t>FEC_per_household.kWh.AT.Res.HHnew.Thermal.SH.ConvElc.WH.LPG.Solar.Solar</t>
  </si>
  <si>
    <t>FEC_per_household.kWh.AT.Res.HHnew.Thermal.SH.ConvElc.WH.Elc.NoSolar.Elec</t>
  </si>
  <si>
    <t>FEC_per_household.kWh.AT.Res.HHnew.Thermal.SH.ConvElc.WH.Elc.Solar</t>
  </si>
  <si>
    <t>FEC_per_household.kWh.AT.Res.HHnew.Thermal.SH.ConvElc.WH.Elc.Solar.Elec</t>
  </si>
  <si>
    <t>FEC_per_household.kWh.AT.Res.HHnew.Thermal.SH.ConvElc.WH.Elc.Solar.Solar</t>
  </si>
  <si>
    <t>FEC_per_household.kWh.AT.Res.HHnew.Thermal.SH.ConvElc.CO</t>
  </si>
  <si>
    <t>FEC_per_household.kWh.AT.Res.HHnew.Thermal.SH.ConvElc.CO.LPG.LPG</t>
  </si>
  <si>
    <t>FEC_per_household.kWh.AT.Res.HHnew.Thermal.SH.ConvElc.CO.Elc.Elec</t>
  </si>
  <si>
    <t>AT - Thermal energy service of new and renovated households (detailed structure)</t>
  </si>
  <si>
    <t>TES_per_household.kWh.AT.Res.HHnew.Thermal.SH.Solids</t>
  </si>
  <si>
    <t>TES_per_household.kWh.AT.Res.HHnew.Thermal.SH.Solids.SH</t>
  </si>
  <si>
    <t>TES_per_household.kWh.AT.Res.HHnew.Thermal.SH.Solids.SH.Solids</t>
  </si>
  <si>
    <t>TES_per_household.kWh.AT.Res.HHnew.Thermal.SH.Solids.SH.Elec</t>
  </si>
  <si>
    <t>TES_per_household.kWh.AT.Res.HHnew.Thermal.SH.Solids.SC</t>
  </si>
  <si>
    <t>TES_per_household.kWh.AT.Res.HHnew.Thermal.SH.Solids.SC.AC.Elec</t>
  </si>
  <si>
    <t>TES_per_household.kWh.AT.Res.HHnew.Thermal.SH.Solids.WH</t>
  </si>
  <si>
    <t>TES_per_household.kWh.AT.Res.HHnew.Thermal.SH.Solids.WH.Solids.NoSolar.Solids</t>
  </si>
  <si>
    <t>TES_per_household.kWh.AT.Res.HHnew.Thermal.SH.Solids.WH.LPG.NoSolar.LPG</t>
  </si>
  <si>
    <t>TES_per_household.kWh.AT.Res.HHnew.Thermal.SH.Solids.WH.LPG.Solar</t>
  </si>
  <si>
    <t>TES_per_household.kWh.AT.Res.HHnew.Thermal.SH.Solids.WH.LPG.Solar.LPG</t>
  </si>
  <si>
    <t>TES_per_household.kWh.AT.Res.HHnew.Thermal.SH.Solids.WH.LPG.Solar.Solar</t>
  </si>
  <si>
    <t>TES_per_household.kWh.AT.Res.HHnew.Thermal.SH.Solids.WH.Elc.NoSolar.Elec</t>
  </si>
  <si>
    <t>TES_per_household.kWh.AT.Res.HHnew.Thermal.SH.Solids.WH.Elc.Solar</t>
  </si>
  <si>
    <t>TES_per_household.kWh.AT.Res.HHnew.Thermal.SH.Solids.WH.Elc.Solar.Elec</t>
  </si>
  <si>
    <t>TES_per_household.kWh.AT.Res.HHnew.Thermal.SH.Solids.WH.Elc.Solar.Solar</t>
  </si>
  <si>
    <t>TES_per_household.kWh.AT.Res.HHnew.Thermal.SH.Solids.CO</t>
  </si>
  <si>
    <t>TES_per_household.kWh.AT.Res.HHnew.Thermal.SH.Solids.CO.Solids.Solids</t>
  </si>
  <si>
    <t>TES_per_household.kWh.AT.Res.HHnew.Thermal.SH.Solids.CO.LPG.LPG</t>
  </si>
  <si>
    <t>TES_per_household.kWh.AT.Res.HHnew.Thermal.SH.Solids.CO.Elc.Elec</t>
  </si>
  <si>
    <t>TES_per_household.kWh.AT.Res.HHnew.Thermal.SH.LPG</t>
  </si>
  <si>
    <t>TES_per_household.kWh.AT.Res.HHnew.Thermal.SH.LPG.SH</t>
  </si>
  <si>
    <t>TES_per_household.kWh.AT.Res.HHnew.Thermal.SH.LPG.SH.LPG</t>
  </si>
  <si>
    <t>TES_per_household.kWh.AT.Res.HHnew.Thermal.SH.LPG.SH.Elec</t>
  </si>
  <si>
    <t>TES_per_household.kWh.AT.Res.HHnew.Thermal.SH.LPG.SC</t>
  </si>
  <si>
    <t>TES_per_household.kWh.AT.Res.HHnew.Thermal.SH.LPG.SC.AC.Elec</t>
  </si>
  <si>
    <t>TES_per_household.kWh.AT.Res.HHnew.Thermal.SH.LPG.WH</t>
  </si>
  <si>
    <t>TES_per_household.kWh.AT.Res.HHnew.Thermal.SH.LPG.WH.LPG.NoSolar.LPG</t>
  </si>
  <si>
    <t>TES_per_household.kWh.AT.Res.HHnew.Thermal.SH.LPG.WH.LPG.Solar</t>
  </si>
  <si>
    <t>TES_per_household.kWh.AT.Res.HHnew.Thermal.SH.LPG.WH.LPG.Solar.LPG</t>
  </si>
  <si>
    <t>TES_per_household.kWh.AT.Res.HHnew.Thermal.SH.LPG.WH.LPG.Solar.Solar</t>
  </si>
  <si>
    <t>TES_per_household.kWh.AT.Res.HHnew.Thermal.SH.LPG.WH.Elc.NoSolar.Elec</t>
  </si>
  <si>
    <t>TES_per_household.kWh.AT.Res.HHnew.Thermal.SH.LPG.WH.Elc.Solar</t>
  </si>
  <si>
    <t>TES_per_household.kWh.AT.Res.HHnew.Thermal.SH.LPG.WH.Elc.Solar.Elec</t>
  </si>
  <si>
    <t>TES_per_household.kWh.AT.Res.HHnew.Thermal.SH.LPG.WH.Elc.Solar.Solar</t>
  </si>
  <si>
    <t>TES_per_household.kWh.AT.Res.HHnew.Thermal.SH.LPG.CO</t>
  </si>
  <si>
    <t>TES_per_household.kWh.AT.Res.HHnew.Thermal.SH.LPG.CO.LPG.LPG</t>
  </si>
  <si>
    <t>TES_per_household.kWh.AT.Res.HHnew.Thermal.SH.LPG.CO.Elc.Elec</t>
  </si>
  <si>
    <t>TES_per_household.kWh.AT.Res.HHnew.Thermal.SH.Oil</t>
  </si>
  <si>
    <t>TES_per_household.kWh.AT.Res.HHnew.Thermal.SH.Oil.SH</t>
  </si>
  <si>
    <t>TES_per_household.kWh.AT.Res.HHnew.Thermal.SH.Oil.SH.Oil</t>
  </si>
  <si>
    <t>TES_per_household.kWh.AT.Res.HHnew.Thermal.SH.Oil.SH.Elec</t>
  </si>
  <si>
    <t>TES_per_household.kWh.AT.Res.HHnew.Thermal.SH.Oil.SC</t>
  </si>
  <si>
    <t>TES_per_household.kWh.AT.Res.HHnew.Thermal.SH.Oil.SC.AC.Elec</t>
  </si>
  <si>
    <t>TES_per_household.kWh.AT.Res.HHnew.Thermal.SH.Oil.WH</t>
  </si>
  <si>
    <t>TES_per_household.kWh.AT.Res.HHnew.Thermal.SH.Oil.WH.Oil.NoSolar.Oil</t>
  </si>
  <si>
    <t>TES_per_household.kWh.AT.Res.HHnew.Thermal.SH.Oil.WH.Oil.Solar</t>
  </si>
  <si>
    <t>TES_per_household.kWh.AT.Res.HHnew.Thermal.SH.Oil.WH.Oil.Solar.Oil</t>
  </si>
  <si>
    <t>TES_per_household.kWh.AT.Res.HHnew.Thermal.SH.Oil.WH.Oil.Solar.Solar</t>
  </si>
  <si>
    <t>TES_per_household.kWh.AT.Res.HHnew.Thermal.SH.Oil.WH.Elc.NoSolar.Elec</t>
  </si>
  <si>
    <t>TES_per_household.kWh.AT.Res.HHnew.Thermal.SH.Oil.WH.Elc.Solar</t>
  </si>
  <si>
    <t>TES_per_household.kWh.AT.Res.HHnew.Thermal.SH.Oil.WH.Elc.Solar.Elec</t>
  </si>
  <si>
    <t>TES_per_household.kWh.AT.Res.HHnew.Thermal.SH.Oil.WH.Elc.Solar.Solar</t>
  </si>
  <si>
    <t>TES_per_household.kWh.AT.Res.HHnew.Thermal.SH.Oil.CO</t>
  </si>
  <si>
    <t>TES_per_household.kWh.AT.Res.HHnew.Thermal.SH.Oil.CO.LPG.LPG</t>
  </si>
  <si>
    <t>TES_per_household.kWh.AT.Res.HHnew.Thermal.SH.Oil.CO.Elc.Elec</t>
  </si>
  <si>
    <t>TES_per_household.kWh.AT.Res.HHnew.Thermal.SH.Gas</t>
  </si>
  <si>
    <t>TES_per_household.kWh.AT.Res.HHnew.Thermal.SH.Gas.SH</t>
  </si>
  <si>
    <t>TES_per_household.kWh.AT.Res.HHnew.Thermal.SH.Gas.SH.Gas</t>
  </si>
  <si>
    <t>TES_per_household.kWh.AT.Res.HHnew.Thermal.SH.Gas.SH.Elec</t>
  </si>
  <si>
    <t>TES_per_household.kWh.AT.Res.HHnew.Thermal.SH.Gas.SC</t>
  </si>
  <si>
    <t>TES_per_household.kWh.AT.Res.HHnew.Thermal.SH.Gas.SC.AC.Elec</t>
  </si>
  <si>
    <t>TES_per_household.kWh.AT.Res.HHnew.Thermal.SH.Gas.WH</t>
  </si>
  <si>
    <t>TES_per_household.kWh.AT.Res.HHnew.Thermal.SH.Gas.WH.Gas.NoSolar.Gas</t>
  </si>
  <si>
    <t>TES_per_household.kWh.AT.Res.HHnew.Thermal.SH.Gas.WH.Gas.Solar</t>
  </si>
  <si>
    <t>TES_per_household.kWh.AT.Res.HHnew.Thermal.SH.Gas.WH.Gas.Solar.Gas</t>
  </si>
  <si>
    <t>TES_per_household.kWh.AT.Res.HHnew.Thermal.SH.Gas.WH.Gas.Solar.Solar</t>
  </si>
  <si>
    <t>TES_per_household.kWh.AT.Res.HHnew.Thermal.SH.Gas.WH.Elc.NoSolar.Elec</t>
  </si>
  <si>
    <t>TES_per_household.kWh.AT.Res.HHnew.Thermal.SH.Gas.WH.Elc.Solar</t>
  </si>
  <si>
    <t>TES_per_household.kWh.AT.Res.HHnew.Thermal.SH.Gas.WH.Elc.Solar.Elec</t>
  </si>
  <si>
    <t>TES_per_household.kWh.AT.Res.HHnew.Thermal.SH.Gas.WH.Elc.Solar.Solar</t>
  </si>
  <si>
    <t>TES_per_household.kWh.AT.Res.HHnew.Thermal.SH.Gas.CO</t>
  </si>
  <si>
    <t>TES_per_household.kWh.AT.Res.HHnew.Thermal.SH.Gas.CO.Gas.Gas</t>
  </si>
  <si>
    <t>TES_per_household.kWh.AT.Res.HHnew.Thermal.SH.Gas.CO.Elc.Elec</t>
  </si>
  <si>
    <t>TES_per_household.kWh.AT.Res.HHnew.Thermal.SH.Biomass</t>
  </si>
  <si>
    <t>TES_per_household.kWh.AT.Res.HHnew.Thermal.SH.Biomass.SH</t>
  </si>
  <si>
    <t>TES_per_household.kWh.AT.Res.HHnew.Thermal.SH.Biomass.SH.Biomass</t>
  </si>
  <si>
    <t>TES_per_household.kWh.AT.Res.HHnew.Thermal.SH.Biomass.SH.Elec</t>
  </si>
  <si>
    <t>TES_per_household.kWh.AT.Res.HHnew.Thermal.SH.Biomass.SC</t>
  </si>
  <si>
    <t>TES_per_household.kWh.AT.Res.HHnew.Thermal.SH.Biomass.SC.AC.Elec</t>
  </si>
  <si>
    <t>TES_per_household.kWh.AT.Res.HHnew.Thermal.SH.Biomass.WH</t>
  </si>
  <si>
    <t>TES_per_household.kWh.AT.Res.HHnew.Thermal.SH.Biomass.WH.Biomass.NoSolar.Biomass</t>
  </si>
  <si>
    <t>TES_per_household.kWh.AT.Res.HHnew.Thermal.SH.Biomass.WH.Biomass.Solar</t>
  </si>
  <si>
    <t>TES_per_household.kWh.AT.Res.HHnew.Thermal.SH.Biomass.WH.Biomass.Solar.Biomass</t>
  </si>
  <si>
    <t>TES_per_household.kWh.AT.Res.HHnew.Thermal.SH.Biomass.WH.Biomass.Solar.Solar</t>
  </si>
  <si>
    <t>TES_per_household.kWh.AT.Res.HHnew.Thermal.SH.Biomass.WH.LPG.NoSolar.LPG</t>
  </si>
  <si>
    <t>TES_per_household.kWh.AT.Res.HHnew.Thermal.SH.Biomass.WH.LPG.Solar</t>
  </si>
  <si>
    <t>TES_per_household.kWh.AT.Res.HHnew.Thermal.SH.Biomass.WH.LPG.Solar.LPG</t>
  </si>
  <si>
    <t>TES_per_household.kWh.AT.Res.HHnew.Thermal.SH.Biomass.WH.LPG.Solar.Solar</t>
  </si>
  <si>
    <t>TES_per_household.kWh.AT.Res.HHnew.Thermal.SH.Biomass.WH.Elc.NoSolar.Elec</t>
  </si>
  <si>
    <t>TES_per_household.kWh.AT.Res.HHnew.Thermal.SH.Biomass.WH.Elc.Solar</t>
  </si>
  <si>
    <t>TES_per_household.kWh.AT.Res.HHnew.Thermal.SH.Biomass.WH.Elc.Solar.Elec</t>
  </si>
  <si>
    <t>TES_per_household.kWh.AT.Res.HHnew.Thermal.SH.Biomass.WH.Elc.Solar.Solar</t>
  </si>
  <si>
    <t>TES_per_household.kWh.AT.Res.HHnew.Thermal.SH.Biomass.CO</t>
  </si>
  <si>
    <t>TES_per_household.kWh.AT.Res.HHnew.Thermal.SH.Biomass.CO.Biomass.Biomass</t>
  </si>
  <si>
    <t>TES_per_household.kWh.AT.Res.HHnew.Thermal.SH.Biomass.CO.LPG.LPG</t>
  </si>
  <si>
    <t>TES_per_household.kWh.AT.Res.HHnew.Thermal.SH.Biomass.CO.Elc.Elec</t>
  </si>
  <si>
    <t>TES_per_household.kWh.AT.Res.HHnew.Thermal.SH.Geo</t>
  </si>
  <si>
    <t>TES_per_household.kWh.AT.Res.HHnew.Thermal.SH.Geo.SH</t>
  </si>
  <si>
    <t>TES_per_household.kWh.AT.Res.HHnew.Thermal.SH.Geo.SH.Geo</t>
  </si>
  <si>
    <t>TES_per_household.kWh.AT.Res.HHnew.Thermal.SH.Geo.SH.Elec</t>
  </si>
  <si>
    <t>TES_per_household.kWh.AT.Res.HHnew.Thermal.SH.Geo.SC</t>
  </si>
  <si>
    <t>TES_per_household.kWh.AT.Res.HHnew.Thermal.SH.Geo.SC.AC.Elec</t>
  </si>
  <si>
    <t>TES_per_household.kWh.AT.Res.HHnew.Thermal.SH.Geo.WH</t>
  </si>
  <si>
    <t>TES_per_household.kWh.AT.Res.HHnew.Thermal.SH.Geo.WH.Geo.NoSolar.Geo</t>
  </si>
  <si>
    <t>TES_per_household.kWh.AT.Res.HHnew.Thermal.SH.Geo.WH.Geo.Solar</t>
  </si>
  <si>
    <t>TES_per_household.kWh.AT.Res.HHnew.Thermal.SH.Geo.WH.Geo.Solar.Geo</t>
  </si>
  <si>
    <t>TES_per_household.kWh.AT.Res.HHnew.Thermal.SH.Geo.WH.Geo.Solar.Solar</t>
  </si>
  <si>
    <t>TES_per_household.kWh.AT.Res.HHnew.Thermal.SH.Geo.WH.Elc.NoSolar.Elec</t>
  </si>
  <si>
    <t>TES_per_household.kWh.AT.Res.HHnew.Thermal.SH.Geo.WH.Elc.Solar</t>
  </si>
  <si>
    <t>TES_per_household.kWh.AT.Res.HHnew.Thermal.SH.Geo.WH.Elc.Solar.Elec</t>
  </si>
  <si>
    <t>TES_per_household.kWh.AT.Res.HHnew.Thermal.SH.Geo.WH.Elc.Solar.Solar</t>
  </si>
  <si>
    <t>TES_per_household.kWh.AT.Res.HHnew.Thermal.SH.Geo.CO</t>
  </si>
  <si>
    <t>TES_per_household.kWh.AT.Res.HHnew.Thermal.SH.Geo.CO.LPG.LPG</t>
  </si>
  <si>
    <t>TES_per_household.kWh.AT.Res.HHnew.Thermal.SH.Geo.CO.Elc.Elec</t>
  </si>
  <si>
    <t>TES_per_household.kWh.AT.Res.HHnew.Thermal.SH.DistrHeat</t>
  </si>
  <si>
    <t>TES_per_household.kWh.AT.Res.HHnew.Thermal.SH.DistrHeat.SH</t>
  </si>
  <si>
    <t>TES_per_household.kWh.AT.Res.HHnew.Thermal.SH.DistrHeat.SH.Steam_Distr</t>
  </si>
  <si>
    <t>TES_per_household.kWh.AT.Res.HHnew.Thermal.SH.DistrHeat.SH.Elec</t>
  </si>
  <si>
    <t>TES_per_household.kWh.AT.Res.HHnew.Thermal.SH.DistrHeat.SC</t>
  </si>
  <si>
    <t>TES_per_household.kWh.AT.Res.HHnew.Thermal.SH.DistrHeat.SC.AC.Elec</t>
  </si>
  <si>
    <t>TES_per_household.kWh.AT.Res.HHnew.Thermal.SH.DistrHeat.WH</t>
  </si>
  <si>
    <t>TES_per_household.kWh.AT.Res.HHnew.Thermal.SH.DistrHeat.WH.DistrHeat.NoSolar.Steam_Distr</t>
  </si>
  <si>
    <t>TES_per_household.kWh.AT.Res.HHnew.Thermal.SH.DistrHeat.WH.DistrHeat.Solar</t>
  </si>
  <si>
    <t>TES_per_household.kWh.AT.Res.HHnew.Thermal.SH.DistrHeat.WH.DistrHeat.Solar.Steam_Distr</t>
  </si>
  <si>
    <t>TES_per_household.kWh.AT.Res.HHnew.Thermal.SH.DistrHeat.WH.DistrHeat.Solar.Solar</t>
  </si>
  <si>
    <t>TES_per_household.kWh.AT.Res.HHnew.Thermal.SH.DistrHeat.WH.Elc.NoSolar.Elec</t>
  </si>
  <si>
    <t>TES_per_household.kWh.AT.Res.HHnew.Thermal.SH.DistrHeat.WH.Elc.Solar</t>
  </si>
  <si>
    <t>TES_per_household.kWh.AT.Res.HHnew.Thermal.SH.DistrHeat.WH.Elc.Solar.Elec</t>
  </si>
  <si>
    <t>TES_per_household.kWh.AT.Res.HHnew.Thermal.SH.DistrHeat.WH.Elc.Solar.Solar</t>
  </si>
  <si>
    <t>TES_per_household.kWh.AT.Res.HHnew.Thermal.SH.DistrHeat.CO</t>
  </si>
  <si>
    <t>TES_per_household.kWh.AT.Res.HHnew.Thermal.SH.DistrHeat.CO.LPG.LPG</t>
  </si>
  <si>
    <t>TES_per_household.kWh.AT.Res.HHnew.Thermal.SH.DistrHeat.CO.Elc.Elec</t>
  </si>
  <si>
    <t>TES_per_household.kWh.AT.Res.HHnew.Thermal.SH.AdvElc</t>
  </si>
  <si>
    <t>TES_per_household.kWh.AT.Res.HHnew.Thermal.SH.AdvElc.SH</t>
  </si>
  <si>
    <t>TES_per_household.kWh.AT.Res.HHnew.Thermal.SH.AdvElc.SH.Elec</t>
  </si>
  <si>
    <t>TES_per_household.kWh.AT.Res.HHnew.Thermal.SH.AdvElc.SC</t>
  </si>
  <si>
    <t>TES_per_household.kWh.AT.Res.HHnew.Thermal.SH.AdvElc.SC.AC.Elec</t>
  </si>
  <si>
    <t>TES_per_household.kWh.AT.Res.HHnew.Thermal.SH.AdvElc.WH</t>
  </si>
  <si>
    <t>TES_per_household.kWh.AT.Res.HHnew.Thermal.SH.AdvElc.WH.LPG.NoSolar.LPG</t>
  </si>
  <si>
    <t>TES_per_household.kWh.AT.Res.HHnew.Thermal.SH.AdvElc.WH.LPG.Solar</t>
  </si>
  <si>
    <t>TES_per_household.kWh.AT.Res.HHnew.Thermal.SH.AdvElc.WH.LPG.Solar.LPG</t>
  </si>
  <si>
    <t>TES_per_household.kWh.AT.Res.HHnew.Thermal.SH.AdvElc.WH.LPG.Solar.Solar</t>
  </si>
  <si>
    <t>TES_per_household.kWh.AT.Res.HHnew.Thermal.SH.AdvElc.WH.Elc.NoSolar.Elec</t>
  </si>
  <si>
    <t>TES_per_household.kWh.AT.Res.HHnew.Thermal.SH.AdvElc.WH.Elc.Solar</t>
  </si>
  <si>
    <t>TES_per_household.kWh.AT.Res.HHnew.Thermal.SH.AdvElc.WH.Elc.Solar.Elec</t>
  </si>
  <si>
    <t>TES_per_household.kWh.AT.Res.HHnew.Thermal.SH.AdvElc.WH.Elc.Solar.Solar</t>
  </si>
  <si>
    <t>TES_per_household.kWh.AT.Res.HHnew.Thermal.SH.AdvElc.CO</t>
  </si>
  <si>
    <t>TES_per_household.kWh.AT.Res.HHnew.Thermal.SH.AdvElc.CO.LPG.LPG</t>
  </si>
  <si>
    <t>TES_per_household.kWh.AT.Res.HHnew.Thermal.SH.AdvElc.CO.Elc.Elec</t>
  </si>
  <si>
    <t>TES_per_household.kWh.AT.Res.HHnew.Thermal.SH.ConvElc</t>
  </si>
  <si>
    <t>TES_per_household.kWh.AT.Res.HHnew.Thermal.SH.ConvElc.SH</t>
  </si>
  <si>
    <t>TES_per_household.kWh.AT.Res.HHnew.Thermal.SH.ConvElc.SH.Elec</t>
  </si>
  <si>
    <t>TES_per_household.kWh.AT.Res.HHnew.Thermal.SH.ConvElc.SC</t>
  </si>
  <si>
    <t>TES_per_household.kWh.AT.Res.HHnew.Thermal.SH.ConvElc.SC.AC.Elec</t>
  </si>
  <si>
    <t>TES_per_household.kWh.AT.Res.HHnew.Thermal.SH.ConvElc.WH</t>
  </si>
  <si>
    <t>TES_per_household.kWh.AT.Res.HHnew.Thermal.SH.ConvElc.WH.LPG.NoSolar.LPG</t>
  </si>
  <si>
    <t>TES_per_household.kWh.AT.Res.HHnew.Thermal.SH.ConvElc.WH.LPG.Solar</t>
  </si>
  <si>
    <t>TES_per_household.kWh.AT.Res.HHnew.Thermal.SH.ConvElc.WH.LPG.Solar.LPG</t>
  </si>
  <si>
    <t>TES_per_household.kWh.AT.Res.HHnew.Thermal.SH.ConvElc.WH.LPG.Solar.Solar</t>
  </si>
  <si>
    <t>TES_per_household.kWh.AT.Res.HHnew.Thermal.SH.ConvElc.WH.Elc.NoSolar.Elec</t>
  </si>
  <si>
    <t>TES_per_household.kWh.AT.Res.HHnew.Thermal.SH.ConvElc.WH.Elc.Solar</t>
  </si>
  <si>
    <t>TES_per_household.kWh.AT.Res.HHnew.Thermal.SH.ConvElc.WH.Elc.Solar.Elec</t>
  </si>
  <si>
    <t>TES_per_household.kWh.AT.Res.HHnew.Thermal.SH.ConvElc.WH.Elc.Solar.Solar</t>
  </si>
  <si>
    <t>TES_per_household.kWh.AT.Res.HHnew.Thermal.SH.ConvElc.CO</t>
  </si>
  <si>
    <t>TES_per_household.kWh.AT.Res.HHnew.Thermal.SH.ConvElc.CO.LPG.LPG</t>
  </si>
  <si>
    <t>TES_per_household.kWh.AT.Res.HHnew.Thermal.SH.ConvElc.CO.Elc.Elec</t>
  </si>
  <si>
    <t>EMI_per_household.kgCO2.AT.Res.HHnew.Thermal.SH.Solids</t>
  </si>
  <si>
    <t>EMI_per_household.kgCO2.AT.Res.HHnew.Thermal.SH.Solids.SH</t>
  </si>
  <si>
    <t>EMI_per_household.kgCO2.AT.Res.HHnew.Thermal.SH.Solids.SH.Solids</t>
  </si>
  <si>
    <t>EMI_per_household.kgCO2.AT.Res.HHnew.Thermal.SH.Solids.SH.Elec</t>
  </si>
  <si>
    <t>EMI_per_household.kgCO2.AT.Res.HHnew.Thermal.SH.Solids.SC</t>
  </si>
  <si>
    <t>EMI_per_household.kgCO2.AT.Res.HHnew.Thermal.SH.Solids.SC.AC.Elec</t>
  </si>
  <si>
    <t>EMI_per_household.kgCO2.AT.Res.HHnew.Thermal.SH.Solids.WH</t>
  </si>
  <si>
    <t>EMI_per_household.kgCO2.AT.Res.HHnew.Thermal.SH.Solids.WH.Solids.NoSolar.Solids</t>
  </si>
  <si>
    <t>EMI_per_household.kgCO2.AT.Res.HHnew.Thermal.SH.Solids.WH.LPG.NoSolar.LPG</t>
  </si>
  <si>
    <t>EMI_per_household.kgCO2.AT.Res.HHnew.Thermal.SH.Solids.WH.LPG.Solar</t>
  </si>
  <si>
    <t>EMI_per_household.kgCO2.AT.Res.HHnew.Thermal.SH.Solids.WH.LPG.Solar.LPG</t>
  </si>
  <si>
    <t>EMI_per_household.kgCO2.AT.Res.HHnew.Thermal.SH.Solids.WH.LPG.Solar.Solar</t>
  </si>
  <si>
    <t>EMI_per_household.kgCO2.AT.Res.HHnew.Thermal.SH.Solids.WH.Elc.NoSolar.Elec</t>
  </si>
  <si>
    <t>EMI_per_household.kgCO2.AT.Res.HHnew.Thermal.SH.Solids.WH.Elc.Solar</t>
  </si>
  <si>
    <t>EMI_per_household.kgCO2.AT.Res.HHnew.Thermal.SH.Solids.WH.Elc.Solar.Elec</t>
  </si>
  <si>
    <t>EMI_per_household.kgCO2.AT.Res.HHnew.Thermal.SH.Solids.WH.Elc.Solar.Solar</t>
  </si>
  <si>
    <t>EMI_per_household.kgCO2.AT.Res.HHnew.Thermal.SH.Solids.CO</t>
  </si>
  <si>
    <t>EMI_per_household.kgCO2.AT.Res.HHnew.Thermal.SH.Solids.CO.Solids.Solids</t>
  </si>
  <si>
    <t>EMI_per_household.kgCO2.AT.Res.HHnew.Thermal.SH.Solids.CO.LPG.LPG</t>
  </si>
  <si>
    <t>EMI_per_household.kgCO2.AT.Res.HHnew.Thermal.SH.Solids.CO.Elc.Elec</t>
  </si>
  <si>
    <t>EMI_per_household.kgCO2.AT.Res.HHnew.Thermal.SH.LPG</t>
  </si>
  <si>
    <t>EMI_per_household.kgCO2.AT.Res.HHnew.Thermal.SH.LPG.SH</t>
  </si>
  <si>
    <t>EMI_per_household.kgCO2.AT.Res.HHnew.Thermal.SH.LPG.SH.LPG</t>
  </si>
  <si>
    <t>EMI_per_household.kgCO2.AT.Res.HHnew.Thermal.SH.LPG.SH.Elec</t>
  </si>
  <si>
    <t>EMI_per_household.kgCO2.AT.Res.HHnew.Thermal.SH.LPG.SC</t>
  </si>
  <si>
    <t>EMI_per_household.kgCO2.AT.Res.HHnew.Thermal.SH.LPG.SC.AC.Elec</t>
  </si>
  <si>
    <t>EMI_per_household.kgCO2.AT.Res.HHnew.Thermal.SH.LPG.WH</t>
  </si>
  <si>
    <t>EMI_per_household.kgCO2.AT.Res.HHnew.Thermal.SH.LPG.WH.LPG.NoSolar.LPG</t>
  </si>
  <si>
    <t>EMI_per_household.kgCO2.AT.Res.HHnew.Thermal.SH.LPG.WH.LPG.Solar</t>
  </si>
  <si>
    <t>EMI_per_household.kgCO2.AT.Res.HHnew.Thermal.SH.LPG.WH.LPG.Solar.LPG</t>
  </si>
  <si>
    <t>EMI_per_household.kgCO2.AT.Res.HHnew.Thermal.SH.LPG.WH.LPG.Solar.Solar</t>
  </si>
  <si>
    <t>EMI_per_household.kgCO2.AT.Res.HHnew.Thermal.SH.LPG.WH.Elc.NoSolar.Elec</t>
  </si>
  <si>
    <t>EMI_per_household.kgCO2.AT.Res.HHnew.Thermal.SH.LPG.WH.Elc.Solar</t>
  </si>
  <si>
    <t>EMI_per_household.kgCO2.AT.Res.HHnew.Thermal.SH.LPG.WH.Elc.Solar.Elec</t>
  </si>
  <si>
    <t>EMI_per_household.kgCO2.AT.Res.HHnew.Thermal.SH.LPG.WH.Elc.Solar.Solar</t>
  </si>
  <si>
    <t>EMI_per_household.kgCO2.AT.Res.HHnew.Thermal.SH.LPG.CO</t>
  </si>
  <si>
    <t>EMI_per_household.kgCO2.AT.Res.HHnew.Thermal.SH.LPG.CO.LPG.LPG</t>
  </si>
  <si>
    <t>EMI_per_household.kgCO2.AT.Res.HHnew.Thermal.SH.LPG.CO.Elc.Elec</t>
  </si>
  <si>
    <t>EMI_per_household.kgCO2.AT.Res.HHnew.Thermal.SH.Oil</t>
  </si>
  <si>
    <t>EMI_per_household.kgCO2.AT.Res.HHnew.Thermal.SH.Oil.SH</t>
  </si>
  <si>
    <t>EMI_per_household.kgCO2.AT.Res.HHnew.Thermal.SH.Oil.SH.Oil</t>
  </si>
  <si>
    <t>EMI_per_household.kgCO2.AT.Res.HHnew.Thermal.SH.Oil.SH.Elec</t>
  </si>
  <si>
    <t>EMI_per_household.kgCO2.AT.Res.HHnew.Thermal.SH.Oil.SC</t>
  </si>
  <si>
    <t>EMI_per_household.kgCO2.AT.Res.HHnew.Thermal.SH.Oil.SC.AC.Elec</t>
  </si>
  <si>
    <t>EMI_per_household.kgCO2.AT.Res.HHnew.Thermal.SH.Oil.WH</t>
  </si>
  <si>
    <t>EMI_per_household.kgCO2.AT.Res.HHnew.Thermal.SH.Oil.WH.Oil.NoSolar.Oil</t>
  </si>
  <si>
    <t>EMI_per_household.kgCO2.AT.Res.HHnew.Thermal.SH.Oil.WH.Oil.Solar</t>
  </si>
  <si>
    <t>EMI_per_household.kgCO2.AT.Res.HHnew.Thermal.SH.Oil.WH.Oil.Solar.Oil</t>
  </si>
  <si>
    <t>EMI_per_household.kgCO2.AT.Res.HHnew.Thermal.SH.Oil.WH.Oil.Solar.Solar</t>
  </si>
  <si>
    <t>EMI_per_household.kgCO2.AT.Res.HHnew.Thermal.SH.Oil.WH.Elc.NoSolar.Elec</t>
  </si>
  <si>
    <t>EMI_per_household.kgCO2.AT.Res.HHnew.Thermal.SH.Oil.WH.Elc.Solar</t>
  </si>
  <si>
    <t>EMI_per_household.kgCO2.AT.Res.HHnew.Thermal.SH.Oil.WH.Elc.Solar.Elec</t>
  </si>
  <si>
    <t>EMI_per_household.kgCO2.AT.Res.HHnew.Thermal.SH.Oil.WH.Elc.Solar.Solar</t>
  </si>
  <si>
    <t>EMI_per_household.kgCO2.AT.Res.HHnew.Thermal.SH.Oil.CO</t>
  </si>
  <si>
    <t>EMI_per_household.kgCO2.AT.Res.HHnew.Thermal.SH.Oil.CO.LPG.LPG</t>
  </si>
  <si>
    <t>EMI_per_household.kgCO2.AT.Res.HHnew.Thermal.SH.Oil.CO.Elc.Elec</t>
  </si>
  <si>
    <t>EMI_per_household.kgCO2.AT.Res.HHnew.Thermal.SH.Gas</t>
  </si>
  <si>
    <t>EMI_per_household.kgCO2.AT.Res.HHnew.Thermal.SH.Gas.SH</t>
  </si>
  <si>
    <t>EMI_per_household.kgCO2.AT.Res.HHnew.Thermal.SH.Gas.SH.Gas</t>
  </si>
  <si>
    <t>EMI_per_household.kgCO2.AT.Res.HHnew.Thermal.SH.Gas.SH.Elec</t>
  </si>
  <si>
    <t>EMI_per_household.kgCO2.AT.Res.HHnew.Thermal.SH.Gas.SC</t>
  </si>
  <si>
    <t>EMI_per_household.kgCO2.AT.Res.HHnew.Thermal.SH.Gas.SC.AC.Elec</t>
  </si>
  <si>
    <t>EMI_per_household.kgCO2.AT.Res.HHnew.Thermal.SH.Gas.WH</t>
  </si>
  <si>
    <t>EMI_per_household.kgCO2.AT.Res.HHnew.Thermal.SH.Gas.WH.Gas.NoSolar.Gas</t>
  </si>
  <si>
    <t>EMI_per_household.kgCO2.AT.Res.HHnew.Thermal.SH.Gas.WH.Gas.Solar</t>
  </si>
  <si>
    <t>EMI_per_household.kgCO2.AT.Res.HHnew.Thermal.SH.Gas.WH.Gas.Solar.Gas</t>
  </si>
  <si>
    <t>EMI_per_household.kgCO2.AT.Res.HHnew.Thermal.SH.Gas.WH.Gas.Solar.Solar</t>
  </si>
  <si>
    <t>EMI_per_household.kgCO2.AT.Res.HHnew.Thermal.SH.Gas.WH.Elc.NoSolar.Elec</t>
  </si>
  <si>
    <t>EMI_per_household.kgCO2.AT.Res.HHnew.Thermal.SH.Gas.WH.Elc.Solar</t>
  </si>
  <si>
    <t>EMI_per_household.kgCO2.AT.Res.HHnew.Thermal.SH.Gas.WH.Elc.Solar.Elec</t>
  </si>
  <si>
    <t>EMI_per_household.kgCO2.AT.Res.HHnew.Thermal.SH.Gas.WH.Elc.Solar.Solar</t>
  </si>
  <si>
    <t>EMI_per_household.kgCO2.AT.Res.HHnew.Thermal.SH.Gas.CO</t>
  </si>
  <si>
    <t>EMI_per_household.kgCO2.AT.Res.HHnew.Thermal.SH.Gas.CO.Gas.Gas</t>
  </si>
  <si>
    <t>EMI_per_household.kgCO2.AT.Res.HHnew.Thermal.SH.Gas.CO.Elc.Elec</t>
  </si>
  <si>
    <t>EMI_per_household.kgCO2.AT.Res.HHnew.Thermal.SH.Biomass</t>
  </si>
  <si>
    <t>EMI_per_household.kgCO2.AT.Res.HHnew.Thermal.SH.Biomass.SH</t>
  </si>
  <si>
    <t>EMI_per_household.kgCO2.AT.Res.HHnew.Thermal.SH.Biomass.SH.Biomass</t>
  </si>
  <si>
    <t>EMI_per_household.kgCO2.AT.Res.HHnew.Thermal.SH.Biomass.SH.Elec</t>
  </si>
  <si>
    <t>EMI_per_household.kgCO2.AT.Res.HHnew.Thermal.SH.Biomass.SC</t>
  </si>
  <si>
    <t>EMI_per_household.kgCO2.AT.Res.HHnew.Thermal.SH.Biomass.SC.AC.Elec</t>
  </si>
  <si>
    <t>EMI_per_household.kgCO2.AT.Res.HHnew.Thermal.SH.Biomass.WH</t>
  </si>
  <si>
    <t>EMI_per_household.kgCO2.AT.Res.HHnew.Thermal.SH.Biomass.WH.Biomass.NoSolar.Biomass</t>
  </si>
  <si>
    <t>EMI_per_household.kgCO2.AT.Res.HHnew.Thermal.SH.Biomass.WH.Biomass.Solar</t>
  </si>
  <si>
    <t>EMI_per_household.kgCO2.AT.Res.HHnew.Thermal.SH.Biomass.WH.Biomass.Solar.Biomass</t>
  </si>
  <si>
    <t>EMI_per_household.kgCO2.AT.Res.HHnew.Thermal.SH.Biomass.WH.Biomass.Solar.Solar</t>
  </si>
  <si>
    <t>EMI_per_household.kgCO2.AT.Res.HHnew.Thermal.SH.Biomass.WH.LPG.NoSolar.LPG</t>
  </si>
  <si>
    <t>EMI_per_household.kgCO2.AT.Res.HHnew.Thermal.SH.Biomass.WH.LPG.Solar</t>
  </si>
  <si>
    <t>EMI_per_household.kgCO2.AT.Res.HHnew.Thermal.SH.Biomass.WH.LPG.Solar.LPG</t>
  </si>
  <si>
    <t>EMI_per_household.kgCO2.AT.Res.HHnew.Thermal.SH.Biomass.WH.LPG.Solar.Solar</t>
  </si>
  <si>
    <t>EMI_per_household.kgCO2.AT.Res.HHnew.Thermal.SH.Biomass.WH.Elc.NoSolar.Elec</t>
  </si>
  <si>
    <t>EMI_per_household.kgCO2.AT.Res.HHnew.Thermal.SH.Biomass.WH.Elc.Solar</t>
  </si>
  <si>
    <t>EMI_per_household.kgCO2.AT.Res.HHnew.Thermal.SH.Biomass.WH.Elc.Solar.Elec</t>
  </si>
  <si>
    <t>EMI_per_household.kgCO2.AT.Res.HHnew.Thermal.SH.Biomass.WH.Elc.Solar.Solar</t>
  </si>
  <si>
    <t>EMI_per_household.kgCO2.AT.Res.HHnew.Thermal.SH.Biomass.CO</t>
  </si>
  <si>
    <t>EMI_per_household.kgCO2.AT.Res.HHnew.Thermal.SH.Biomass.CO.Biomass.Biomass</t>
  </si>
  <si>
    <t>EMI_per_household.kgCO2.AT.Res.HHnew.Thermal.SH.Biomass.CO.LPG.LPG</t>
  </si>
  <si>
    <t>EMI_per_household.kgCO2.AT.Res.HHnew.Thermal.SH.Biomass.CO.Elc.Elec</t>
  </si>
  <si>
    <t>EMI_per_household.kgCO2.AT.Res.HHnew.Thermal.SH.Geo</t>
  </si>
  <si>
    <t>EMI_per_household.kgCO2.AT.Res.HHnew.Thermal.SH.Geo.SH</t>
  </si>
  <si>
    <t>EMI_per_household.kgCO2.AT.Res.HHnew.Thermal.SH.Geo.SH.Geo</t>
  </si>
  <si>
    <t>EMI_per_household.kgCO2.AT.Res.HHnew.Thermal.SH.Geo.SH.Elec</t>
  </si>
  <si>
    <t>EMI_per_household.kgCO2.AT.Res.HHnew.Thermal.SH.Geo.SC</t>
  </si>
  <si>
    <t>EMI_per_household.kgCO2.AT.Res.HHnew.Thermal.SH.Geo.SC.AC.Elec</t>
  </si>
  <si>
    <t>EMI_per_household.kgCO2.AT.Res.HHnew.Thermal.SH.Geo.WH</t>
  </si>
  <si>
    <t>EMI_per_household.kgCO2.AT.Res.HHnew.Thermal.SH.Geo.WH.Geo.NoSolar.Geo</t>
  </si>
  <si>
    <t>EMI_per_household.kgCO2.AT.Res.HHnew.Thermal.SH.Geo.WH.Geo.Solar</t>
  </si>
  <si>
    <t>EMI_per_household.kgCO2.AT.Res.HHnew.Thermal.SH.Geo.WH.Geo.Solar.Geo</t>
  </si>
  <si>
    <t>EMI_per_household.kgCO2.AT.Res.HHnew.Thermal.SH.Geo.WH.Geo.Solar.Solar</t>
  </si>
  <si>
    <t>EMI_per_household.kgCO2.AT.Res.HHnew.Thermal.SH.Geo.WH.Elc.NoSolar.Elec</t>
  </si>
  <si>
    <t>EMI_per_household.kgCO2.AT.Res.HHnew.Thermal.SH.Geo.WH.Elc.Solar</t>
  </si>
  <si>
    <t>EMI_per_household.kgCO2.AT.Res.HHnew.Thermal.SH.Geo.WH.Elc.Solar.Elec</t>
  </si>
  <si>
    <t>EMI_per_household.kgCO2.AT.Res.HHnew.Thermal.SH.Geo.WH.Elc.Solar.Solar</t>
  </si>
  <si>
    <t>EMI_per_household.kgCO2.AT.Res.HHnew.Thermal.SH.Geo.CO</t>
  </si>
  <si>
    <t>EMI_per_household.kgCO2.AT.Res.HHnew.Thermal.SH.Geo.CO.LPG.LPG</t>
  </si>
  <si>
    <t>EMI_per_household.kgCO2.AT.Res.HHnew.Thermal.SH.Geo.CO.Elc.Elec</t>
  </si>
  <si>
    <t>EMI_per_household.kgCO2.AT.Res.HHnew.Thermal.SH.DistrHeat</t>
  </si>
  <si>
    <t>EMI_per_household.kgCO2.AT.Res.HHnew.Thermal.SH.DistrHeat.SH</t>
  </si>
  <si>
    <t>EMI_per_household.kgCO2.AT.Res.HHnew.Thermal.SH.DistrHeat.SH.Steam_Distr</t>
  </si>
  <si>
    <t>EMI_per_household.kgCO2.AT.Res.HHnew.Thermal.SH.DistrHeat.SH.Elec</t>
  </si>
  <si>
    <t>EMI_per_household.kgCO2.AT.Res.HHnew.Thermal.SH.DistrHeat.SC</t>
  </si>
  <si>
    <t>EMI_per_household.kgCO2.AT.Res.HHnew.Thermal.SH.DistrHeat.SC.AC.Elec</t>
  </si>
  <si>
    <t>EMI_per_household.kgCO2.AT.Res.HHnew.Thermal.SH.DistrHeat.WH</t>
  </si>
  <si>
    <t>EMI_per_household.kgCO2.AT.Res.HHnew.Thermal.SH.DistrHeat.WH.DistrHeat.NoSolar.Steam_Distr</t>
  </si>
  <si>
    <t>EMI_per_household.kgCO2.AT.Res.HHnew.Thermal.SH.DistrHeat.WH.DistrHeat.Solar</t>
  </si>
  <si>
    <t>EMI_per_household.kgCO2.AT.Res.HHnew.Thermal.SH.DistrHeat.WH.DistrHeat.Solar.Steam_Distr</t>
  </si>
  <si>
    <t>EMI_per_household.kgCO2.AT.Res.HHnew.Thermal.SH.DistrHeat.WH.DistrHeat.Solar.Solar</t>
  </si>
  <si>
    <t>EMI_per_household.kgCO2.AT.Res.HHnew.Thermal.SH.DistrHeat.WH.Elc.NoSolar.Elec</t>
  </si>
  <si>
    <t>EMI_per_household.kgCO2.AT.Res.HHnew.Thermal.SH.DistrHeat.WH.Elc.Solar</t>
  </si>
  <si>
    <t>EMI_per_household.kgCO2.AT.Res.HHnew.Thermal.SH.DistrHeat.WH.Elc.Solar.Elec</t>
  </si>
  <si>
    <t>EMI_per_household.kgCO2.AT.Res.HHnew.Thermal.SH.DistrHeat.WH.Elc.Solar.Solar</t>
  </si>
  <si>
    <t>EMI_per_household.kgCO2.AT.Res.HHnew.Thermal.SH.DistrHeat.CO</t>
  </si>
  <si>
    <t>EMI_per_household.kgCO2.AT.Res.HHnew.Thermal.SH.DistrHeat.CO.LPG.LPG</t>
  </si>
  <si>
    <t>EMI_per_household.kgCO2.AT.Res.HHnew.Thermal.SH.DistrHeat.CO.Elc.Elec</t>
  </si>
  <si>
    <t>EMI_per_household.kgCO2.AT.Res.HHnew.Thermal.SH.AdvElc</t>
  </si>
  <si>
    <t>EMI_per_household.kgCO2.AT.Res.HHnew.Thermal.SH.AdvElc.SH</t>
  </si>
  <si>
    <t>EMI_per_household.kgCO2.AT.Res.HHnew.Thermal.SH.AdvElc.SH.Elec</t>
  </si>
  <si>
    <t>EMI_per_household.kgCO2.AT.Res.HHnew.Thermal.SH.AdvElc.SC</t>
  </si>
  <si>
    <t>EMI_per_household.kgCO2.AT.Res.HHnew.Thermal.SH.AdvElc.SC.AC.Elec</t>
  </si>
  <si>
    <t>EMI_per_household.kgCO2.AT.Res.HHnew.Thermal.SH.AdvElc.WH</t>
  </si>
  <si>
    <t>EMI_per_household.kgCO2.AT.Res.HHnew.Thermal.SH.AdvElc.WH.LPG.NoSolar.LPG</t>
  </si>
  <si>
    <t>EMI_per_household.kgCO2.AT.Res.HHnew.Thermal.SH.AdvElc.WH.LPG.Solar</t>
  </si>
  <si>
    <t>EMI_per_household.kgCO2.AT.Res.HHnew.Thermal.SH.AdvElc.WH.LPG.Solar.LPG</t>
  </si>
  <si>
    <t>EMI_per_household.kgCO2.AT.Res.HHnew.Thermal.SH.AdvElc.WH.LPG.Solar.Solar</t>
  </si>
  <si>
    <t>EMI_per_household.kgCO2.AT.Res.HHnew.Thermal.SH.AdvElc.WH.Elc.NoSolar.Elec</t>
  </si>
  <si>
    <t>EMI_per_household.kgCO2.AT.Res.HHnew.Thermal.SH.AdvElc.WH.Elc.Solar</t>
  </si>
  <si>
    <t>EMI_per_household.kgCO2.AT.Res.HHnew.Thermal.SH.AdvElc.WH.Elc.Solar.Elec</t>
  </si>
  <si>
    <t>EMI_per_household.kgCO2.AT.Res.HHnew.Thermal.SH.AdvElc.WH.Elc.Solar.Solar</t>
  </si>
  <si>
    <t>EMI_per_household.kgCO2.AT.Res.HHnew.Thermal.SH.AdvElc.CO</t>
  </si>
  <si>
    <t>EMI_per_household.kgCO2.AT.Res.HHnew.Thermal.SH.AdvElc.CO.LPG.LPG</t>
  </si>
  <si>
    <t>EMI_per_household.kgCO2.AT.Res.HHnew.Thermal.SH.AdvElc.CO.Elc.Elec</t>
  </si>
  <si>
    <t>EMI_per_household.kgCO2.AT.Res.HHnew.Thermal.SH.ConvElc</t>
  </si>
  <si>
    <t>EMI_per_household.kgCO2.AT.Res.HHnew.Thermal.SH.ConvElc.SH</t>
  </si>
  <si>
    <t>EMI_per_household.kgCO2.AT.Res.HHnew.Thermal.SH.ConvElc.SH.Elec</t>
  </si>
  <si>
    <t>EMI_per_household.kgCO2.AT.Res.HHnew.Thermal.SH.ConvElc.SC</t>
  </si>
  <si>
    <t>EMI_per_household.kgCO2.AT.Res.HHnew.Thermal.SH.ConvElc.SC.AC.Elec</t>
  </si>
  <si>
    <t>EMI_per_household.kgCO2.AT.Res.HHnew.Thermal.SH.ConvElc.WH</t>
  </si>
  <si>
    <t>EMI_per_household.kgCO2.AT.Res.HHnew.Thermal.SH.ConvElc.WH.LPG.NoSolar.LPG</t>
  </si>
  <si>
    <t>EMI_per_household.kgCO2.AT.Res.HHnew.Thermal.SH.ConvElc.WH.LPG.Solar</t>
  </si>
  <si>
    <t>EMI_per_household.kgCO2.AT.Res.HHnew.Thermal.SH.ConvElc.WH.LPG.Solar.LPG</t>
  </si>
  <si>
    <t>EMI_per_household.kgCO2.AT.Res.HHnew.Thermal.SH.ConvElc.WH.LPG.Solar.Solar</t>
  </si>
  <si>
    <t>EMI_per_household.kgCO2.AT.Res.HHnew.Thermal.SH.ConvElc.WH.Elc.NoSolar.Elec</t>
  </si>
  <si>
    <t>EMI_per_household.kgCO2.AT.Res.HHnew.Thermal.SH.ConvElc.WH.Elc.Solar</t>
  </si>
  <si>
    <t>EMI_per_household.kgCO2.AT.Res.HHnew.Thermal.SH.ConvElc.WH.Elc.Solar.Elec</t>
  </si>
  <si>
    <t>EMI_per_household.kgCO2.AT.Res.HHnew.Thermal.SH.ConvElc.WH.Elc.Solar.Solar</t>
  </si>
  <si>
    <t>EMI_per_household.kgCO2.AT.Res.HHnew.Thermal.SH.ConvElc.CO</t>
  </si>
  <si>
    <t>EMI_per_household.kgCO2.AT.Res.HHnew.Thermal.SH.ConvElc.CO.LPG.LPG</t>
  </si>
  <si>
    <t>EMI_per_household.kgCO2.AT.Res.HHnew.Thermal.SH.ConvElc.CO.Elc.Elec</t>
  </si>
  <si>
    <t>AT - Final energy consumption of new and renovated households per surface area (detailed structure)</t>
  </si>
  <si>
    <t>FEC_per_sqm.kWh.AT.Res.HHnew.Thermal.SH.Solids</t>
  </si>
  <si>
    <t>FEC_per_sqm.kWh.AT.Res.HHnew.Thermal.SH.Solids.SH</t>
  </si>
  <si>
    <t>FEC_per_sqm.kWh.AT.Res.HHnew.Thermal.SH.Solids.SH.Solids</t>
  </si>
  <si>
    <t>FEC_per_sqm.kWh.AT.Res.HHnew.Thermal.SH.Solids.SH.Elec</t>
  </si>
  <si>
    <t>FEC_per_sqm.kWh.AT.Res.HHnew.Thermal.SH.Solids.SC</t>
  </si>
  <si>
    <t>FEC_per_sqm.kWh.AT.Res.HHnew.Thermal.SH.Solids.SC.AC.Elec</t>
  </si>
  <si>
    <t>FEC_per_sqm.kWh.AT.Res.HHnew.Thermal.SH.Solids.WH</t>
  </si>
  <si>
    <t>FEC_per_sqm.kWh.AT.Res.HHnew.Thermal.SH.Solids.WH.Solids.NoSolar.Solids</t>
  </si>
  <si>
    <t>FEC_per_sqm.kWh.AT.Res.HHnew.Thermal.SH.Solids.WH.LPG.NoSolar.LPG</t>
  </si>
  <si>
    <t>FEC_per_sqm.kWh.AT.Res.HHnew.Thermal.SH.Solids.WH.LPG.Solar</t>
  </si>
  <si>
    <t>FEC_per_sqm.kWh.AT.Res.HHnew.Thermal.SH.Solids.WH.LPG.Solar.LPG</t>
  </si>
  <si>
    <t>FEC_per_sqm.kWh.AT.Res.HHnew.Thermal.SH.Solids.WH.LPG.Solar.Solar</t>
  </si>
  <si>
    <t>FEC_per_sqm.kWh.AT.Res.HHnew.Thermal.SH.Solids.WH.Elc.NoSolar.Elec</t>
  </si>
  <si>
    <t>FEC_per_sqm.kWh.AT.Res.HHnew.Thermal.SH.Solids.WH.Elc.Solar</t>
  </si>
  <si>
    <t>FEC_per_sqm.kWh.AT.Res.HHnew.Thermal.SH.Solids.WH.Elc.Solar.Elec</t>
  </si>
  <si>
    <t>FEC_per_sqm.kWh.AT.Res.HHnew.Thermal.SH.Solids.WH.Elc.Solar.Solar</t>
  </si>
  <si>
    <t>FEC_per_sqm.kWh.AT.Res.HHnew.Thermal.SH.Solids.CO</t>
  </si>
  <si>
    <t>FEC_per_sqm.kWh.AT.Res.HHnew.Thermal.SH.Solids.CO.Solids.Solids</t>
  </si>
  <si>
    <t>FEC_per_sqm.kWh.AT.Res.HHnew.Thermal.SH.Solids.CO.LPG.LPG</t>
  </si>
  <si>
    <t>FEC_per_sqm.kWh.AT.Res.HHnew.Thermal.SH.Solids.CO.Elc.Elec</t>
  </si>
  <si>
    <t>FEC_per_sqm.kWh.AT.Res.HHnew.Thermal.SH.LPG</t>
  </si>
  <si>
    <t>FEC_per_sqm.kWh.AT.Res.HHnew.Thermal.SH.LPG.SH</t>
  </si>
  <si>
    <t>FEC_per_sqm.kWh.AT.Res.HHnew.Thermal.SH.LPG.SH.LPG</t>
  </si>
  <si>
    <t>FEC_per_sqm.kWh.AT.Res.HHnew.Thermal.SH.LPG.SH.Elec</t>
  </si>
  <si>
    <t>FEC_per_sqm.kWh.AT.Res.HHnew.Thermal.SH.LPG.SC</t>
  </si>
  <si>
    <t>FEC_per_sqm.kWh.AT.Res.HHnew.Thermal.SH.LPG.SC.AC.Elec</t>
  </si>
  <si>
    <t>FEC_per_sqm.kWh.AT.Res.HHnew.Thermal.SH.LPG.WH</t>
  </si>
  <si>
    <t>FEC_per_sqm.kWh.AT.Res.HHnew.Thermal.SH.LPG.WH.LPG.NoSolar.LPG</t>
  </si>
  <si>
    <t>FEC_per_sqm.kWh.AT.Res.HHnew.Thermal.SH.LPG.WH.LPG.Solar</t>
  </si>
  <si>
    <t>FEC_per_sqm.kWh.AT.Res.HHnew.Thermal.SH.LPG.WH.LPG.Solar.LPG</t>
  </si>
  <si>
    <t>FEC_per_sqm.kWh.AT.Res.HHnew.Thermal.SH.LPG.WH.LPG.Solar.Solar</t>
  </si>
  <si>
    <t>FEC_per_sqm.kWh.AT.Res.HHnew.Thermal.SH.LPG.WH.Elc.NoSolar.Elec</t>
  </si>
  <si>
    <t>FEC_per_sqm.kWh.AT.Res.HHnew.Thermal.SH.LPG.WH.Elc.Solar</t>
  </si>
  <si>
    <t>FEC_per_sqm.kWh.AT.Res.HHnew.Thermal.SH.LPG.WH.Elc.Solar.Elec</t>
  </si>
  <si>
    <t>FEC_per_sqm.kWh.AT.Res.HHnew.Thermal.SH.LPG.WH.Elc.Solar.Solar</t>
  </si>
  <si>
    <t>FEC_per_sqm.kWh.AT.Res.HHnew.Thermal.SH.LPG.CO</t>
  </si>
  <si>
    <t>FEC_per_sqm.kWh.AT.Res.HHnew.Thermal.SH.LPG.CO.LPG.LPG</t>
  </si>
  <si>
    <t>FEC_per_sqm.kWh.AT.Res.HHnew.Thermal.SH.LPG.CO.Elc.Elec</t>
  </si>
  <si>
    <t>FEC_per_sqm.kWh.AT.Res.HHnew.Thermal.SH.Oil</t>
  </si>
  <si>
    <t>FEC_per_sqm.kWh.AT.Res.HHnew.Thermal.SH.Oil.SH</t>
  </si>
  <si>
    <t>FEC_per_sqm.kWh.AT.Res.HHnew.Thermal.SH.Oil.SH.Oil</t>
  </si>
  <si>
    <t>FEC_per_sqm.kWh.AT.Res.HHnew.Thermal.SH.Oil.SH.Elec</t>
  </si>
  <si>
    <t>FEC_per_sqm.kWh.AT.Res.HHnew.Thermal.SH.Oil.SC</t>
  </si>
  <si>
    <t>FEC_per_sqm.kWh.AT.Res.HHnew.Thermal.SH.Oil.SC.AC.Elec</t>
  </si>
  <si>
    <t>FEC_per_sqm.kWh.AT.Res.HHnew.Thermal.SH.Oil.WH</t>
  </si>
  <si>
    <t>FEC_per_sqm.kWh.AT.Res.HHnew.Thermal.SH.Oil.WH.Oil.NoSolar.Oil</t>
  </si>
  <si>
    <t>FEC_per_sqm.kWh.AT.Res.HHnew.Thermal.SH.Oil.WH.Oil.Solar</t>
  </si>
  <si>
    <t>FEC_per_sqm.kWh.AT.Res.HHnew.Thermal.SH.Oil.WH.Oil.Solar.Oil</t>
  </si>
  <si>
    <t>FEC_per_sqm.kWh.AT.Res.HHnew.Thermal.SH.Oil.WH.Oil.Solar.Solar</t>
  </si>
  <si>
    <t>FEC_per_sqm.kWh.AT.Res.HHnew.Thermal.SH.Oil.WH.Elc.NoSolar.Elec</t>
  </si>
  <si>
    <t>FEC_per_sqm.kWh.AT.Res.HHnew.Thermal.SH.Oil.WH.Elc.Solar</t>
  </si>
  <si>
    <t>FEC_per_sqm.kWh.AT.Res.HHnew.Thermal.SH.Oil.WH.Elc.Solar.Elec</t>
  </si>
  <si>
    <t>FEC_per_sqm.kWh.AT.Res.HHnew.Thermal.SH.Oil.WH.Elc.Solar.Solar</t>
  </si>
  <si>
    <t>FEC_per_sqm.kWh.AT.Res.HHnew.Thermal.SH.Oil.CO</t>
  </si>
  <si>
    <t>FEC_per_sqm.kWh.AT.Res.HHnew.Thermal.SH.Oil.CO.LPG.LPG</t>
  </si>
  <si>
    <t>FEC_per_sqm.kWh.AT.Res.HHnew.Thermal.SH.Oil.CO.Elc.Elec</t>
  </si>
  <si>
    <t>FEC_per_sqm.kWh.AT.Res.HHnew.Thermal.SH.Gas</t>
  </si>
  <si>
    <t>FEC_per_sqm.kWh.AT.Res.HHnew.Thermal.SH.Gas.SH</t>
  </si>
  <si>
    <t>FEC_per_sqm.kWh.AT.Res.HHnew.Thermal.SH.Gas.SH.Gas</t>
  </si>
  <si>
    <t>FEC_per_sqm.kWh.AT.Res.HHnew.Thermal.SH.Gas.SH.Elec</t>
  </si>
  <si>
    <t>FEC_per_sqm.kWh.AT.Res.HHnew.Thermal.SH.Gas.SC</t>
  </si>
  <si>
    <t>FEC_per_sqm.kWh.AT.Res.HHnew.Thermal.SH.Gas.SC.AC.Elec</t>
  </si>
  <si>
    <t>FEC_per_sqm.kWh.AT.Res.HHnew.Thermal.SH.Gas.WH</t>
  </si>
  <si>
    <t>FEC_per_sqm.kWh.AT.Res.HHnew.Thermal.SH.Gas.WH.Gas.NoSolar.Gas</t>
  </si>
  <si>
    <t>FEC_per_sqm.kWh.AT.Res.HHnew.Thermal.SH.Gas.WH.Gas.Solar</t>
  </si>
  <si>
    <t>FEC_per_sqm.kWh.AT.Res.HHnew.Thermal.SH.Gas.WH.Gas.Solar.Gas</t>
  </si>
  <si>
    <t>FEC_per_sqm.kWh.AT.Res.HHnew.Thermal.SH.Gas.WH.Gas.Solar.Solar</t>
  </si>
  <si>
    <t>FEC_per_sqm.kWh.AT.Res.HHnew.Thermal.SH.Gas.WH.Elc.NoSolar.Elec</t>
  </si>
  <si>
    <t>FEC_per_sqm.kWh.AT.Res.HHnew.Thermal.SH.Gas.WH.Elc.Solar</t>
  </si>
  <si>
    <t>FEC_per_sqm.kWh.AT.Res.HHnew.Thermal.SH.Gas.WH.Elc.Solar.Elec</t>
  </si>
  <si>
    <t>FEC_per_sqm.kWh.AT.Res.HHnew.Thermal.SH.Gas.WH.Elc.Solar.Solar</t>
  </si>
  <si>
    <t>FEC_per_sqm.kWh.AT.Res.HHnew.Thermal.SH.Gas.CO</t>
  </si>
  <si>
    <t>FEC_per_sqm.kWh.AT.Res.HHnew.Thermal.SH.Gas.CO.Gas.Gas</t>
  </si>
  <si>
    <t>FEC_per_sqm.kWh.AT.Res.HHnew.Thermal.SH.Gas.CO.Elc.Elec</t>
  </si>
  <si>
    <t>FEC_per_sqm.kWh.AT.Res.HHnew.Thermal.SH.Biomass</t>
  </si>
  <si>
    <t>FEC_per_sqm.kWh.AT.Res.HHnew.Thermal.SH.Biomass.SH</t>
  </si>
  <si>
    <t>FEC_per_sqm.kWh.AT.Res.HHnew.Thermal.SH.Biomass.SH.Biomass</t>
  </si>
  <si>
    <t>FEC_per_sqm.kWh.AT.Res.HHnew.Thermal.SH.Biomass.SH.Elec</t>
  </si>
  <si>
    <t>FEC_per_sqm.kWh.AT.Res.HHnew.Thermal.SH.Biomass.SC</t>
  </si>
  <si>
    <t>FEC_per_sqm.kWh.AT.Res.HHnew.Thermal.SH.Biomass.SC.AC.Elec</t>
  </si>
  <si>
    <t>FEC_per_sqm.kWh.AT.Res.HHnew.Thermal.SH.Biomass.WH</t>
  </si>
  <si>
    <t>FEC_per_sqm.kWh.AT.Res.HHnew.Thermal.SH.Biomass.WH.Biomass.NoSolar.Biomass</t>
  </si>
  <si>
    <t>FEC_per_sqm.kWh.AT.Res.HHnew.Thermal.SH.Biomass.WH.Biomass.Solar</t>
  </si>
  <si>
    <t>FEC_per_sqm.kWh.AT.Res.HHnew.Thermal.SH.Biomass.WH.Biomass.Solar.Biomass</t>
  </si>
  <si>
    <t>FEC_per_sqm.kWh.AT.Res.HHnew.Thermal.SH.Biomass.WH.Biomass.Solar.Solar</t>
  </si>
  <si>
    <t>FEC_per_sqm.kWh.AT.Res.HHnew.Thermal.SH.Biomass.WH.LPG.NoSolar.LPG</t>
  </si>
  <si>
    <t>FEC_per_sqm.kWh.AT.Res.HHnew.Thermal.SH.Biomass.WH.LPG.Solar</t>
  </si>
  <si>
    <t>FEC_per_sqm.kWh.AT.Res.HHnew.Thermal.SH.Biomass.WH.LPG.Solar.LPG</t>
  </si>
  <si>
    <t>FEC_per_sqm.kWh.AT.Res.HHnew.Thermal.SH.Biomass.WH.LPG.Solar.Solar</t>
  </si>
  <si>
    <t>FEC_per_sqm.kWh.AT.Res.HHnew.Thermal.SH.Biomass.WH.Elc.NoSolar.Elec</t>
  </si>
  <si>
    <t>FEC_per_sqm.kWh.AT.Res.HHnew.Thermal.SH.Biomass.WH.Elc.Solar</t>
  </si>
  <si>
    <t>FEC_per_sqm.kWh.AT.Res.HHnew.Thermal.SH.Biomass.WH.Elc.Solar.Elec</t>
  </si>
  <si>
    <t>FEC_per_sqm.kWh.AT.Res.HHnew.Thermal.SH.Biomass.WH.Elc.Solar.Solar</t>
  </si>
  <si>
    <t>FEC_per_sqm.kWh.AT.Res.HHnew.Thermal.SH.Biomass.CO</t>
  </si>
  <si>
    <t>FEC_per_sqm.kWh.AT.Res.HHnew.Thermal.SH.Biomass.CO.Biomass.Biomass</t>
  </si>
  <si>
    <t>FEC_per_sqm.kWh.AT.Res.HHnew.Thermal.SH.Biomass.CO.LPG.LPG</t>
  </si>
  <si>
    <t>FEC_per_sqm.kWh.AT.Res.HHnew.Thermal.SH.Biomass.CO.Elc.Elec</t>
  </si>
  <si>
    <t>FEC_per_sqm.kWh.AT.Res.HHnew.Thermal.SH.Geo</t>
  </si>
  <si>
    <t>FEC_per_sqm.kWh.AT.Res.HHnew.Thermal.SH.Geo.SH</t>
  </si>
  <si>
    <t>FEC_per_sqm.kWh.AT.Res.HHnew.Thermal.SH.Geo.SH.Geo</t>
  </si>
  <si>
    <t>FEC_per_sqm.kWh.AT.Res.HHnew.Thermal.SH.Geo.SH.Elec</t>
  </si>
  <si>
    <t>FEC_per_sqm.kWh.AT.Res.HHnew.Thermal.SH.Geo.SC</t>
  </si>
  <si>
    <t>FEC_per_sqm.kWh.AT.Res.HHnew.Thermal.SH.Geo.SC.AC.Elec</t>
  </si>
  <si>
    <t>FEC_per_sqm.kWh.AT.Res.HHnew.Thermal.SH.Geo.WH</t>
  </si>
  <si>
    <t>FEC_per_sqm.kWh.AT.Res.HHnew.Thermal.SH.Geo.WH.Geo.NoSolar.Geo</t>
  </si>
  <si>
    <t>FEC_per_sqm.kWh.AT.Res.HHnew.Thermal.SH.Geo.WH.Geo.Solar</t>
  </si>
  <si>
    <t>FEC_per_sqm.kWh.AT.Res.HHnew.Thermal.SH.Geo.WH.Geo.Solar.Geo</t>
  </si>
  <si>
    <t>FEC_per_sqm.kWh.AT.Res.HHnew.Thermal.SH.Geo.WH.Geo.Solar.Solar</t>
  </si>
  <si>
    <t>FEC_per_sqm.kWh.AT.Res.HHnew.Thermal.SH.Geo.WH.Elc.NoSolar.Elec</t>
  </si>
  <si>
    <t>FEC_per_sqm.kWh.AT.Res.HHnew.Thermal.SH.Geo.WH.Elc.Solar</t>
  </si>
  <si>
    <t>FEC_per_sqm.kWh.AT.Res.HHnew.Thermal.SH.Geo.WH.Elc.Solar.Elec</t>
  </si>
  <si>
    <t>FEC_per_sqm.kWh.AT.Res.HHnew.Thermal.SH.Geo.WH.Elc.Solar.Solar</t>
  </si>
  <si>
    <t>FEC_per_sqm.kWh.AT.Res.HHnew.Thermal.SH.Geo.CO</t>
  </si>
  <si>
    <t>FEC_per_sqm.kWh.AT.Res.HHnew.Thermal.SH.Geo.CO.LPG.LPG</t>
  </si>
  <si>
    <t>FEC_per_sqm.kWh.AT.Res.HHnew.Thermal.SH.Geo.CO.Elc.Elec</t>
  </si>
  <si>
    <t>FEC_per_sqm.kWh.AT.Res.HHnew.Thermal.SH.DistrHeat</t>
  </si>
  <si>
    <t>FEC_per_sqm.kWh.AT.Res.HHnew.Thermal.SH.DistrHeat.SH</t>
  </si>
  <si>
    <t>FEC_per_sqm.kWh.AT.Res.HHnew.Thermal.SH.DistrHeat.SH.Steam_Distr</t>
  </si>
  <si>
    <t>FEC_per_sqm.kWh.AT.Res.HHnew.Thermal.SH.DistrHeat.SH.Elec</t>
  </si>
  <si>
    <t>FEC_per_sqm.kWh.AT.Res.HHnew.Thermal.SH.DistrHeat.SC</t>
  </si>
  <si>
    <t>FEC_per_sqm.kWh.AT.Res.HHnew.Thermal.SH.DistrHeat.SC.AC.Elec</t>
  </si>
  <si>
    <t>FEC_per_sqm.kWh.AT.Res.HHnew.Thermal.SH.DistrHeat.WH</t>
  </si>
  <si>
    <t>FEC_per_sqm.kWh.AT.Res.HHnew.Thermal.SH.DistrHeat.WH.DistrHeat.NoSolar.Steam_Distr</t>
  </si>
  <si>
    <t>FEC_per_sqm.kWh.AT.Res.HHnew.Thermal.SH.DistrHeat.WH.DistrHeat.Solar</t>
  </si>
  <si>
    <t>FEC_per_sqm.kWh.AT.Res.HHnew.Thermal.SH.DistrHeat.WH.DistrHeat.Solar.Steam_Distr</t>
  </si>
  <si>
    <t>FEC_per_sqm.kWh.AT.Res.HHnew.Thermal.SH.DistrHeat.WH.DistrHeat.Solar.Solar</t>
  </si>
  <si>
    <t>FEC_per_sqm.kWh.AT.Res.HHnew.Thermal.SH.DistrHeat.WH.Elc.NoSolar.Elec</t>
  </si>
  <si>
    <t>FEC_per_sqm.kWh.AT.Res.HHnew.Thermal.SH.DistrHeat.WH.Elc.Solar</t>
  </si>
  <si>
    <t>FEC_per_sqm.kWh.AT.Res.HHnew.Thermal.SH.DistrHeat.WH.Elc.Solar.Elec</t>
  </si>
  <si>
    <t>FEC_per_sqm.kWh.AT.Res.HHnew.Thermal.SH.DistrHeat.WH.Elc.Solar.Solar</t>
  </si>
  <si>
    <t>FEC_per_sqm.kWh.AT.Res.HHnew.Thermal.SH.DistrHeat.CO</t>
  </si>
  <si>
    <t>FEC_per_sqm.kWh.AT.Res.HHnew.Thermal.SH.DistrHeat.CO.LPG.LPG</t>
  </si>
  <si>
    <t>FEC_per_sqm.kWh.AT.Res.HHnew.Thermal.SH.DistrHeat.CO.Elc.Elec</t>
  </si>
  <si>
    <t>FEC_per_sqm.kWh.AT.Res.HHnew.Thermal.SH.AdvElc</t>
  </si>
  <si>
    <t>FEC_per_sqm.kWh.AT.Res.HHnew.Thermal.SH.AdvElc.SH</t>
  </si>
  <si>
    <t>FEC_per_sqm.kWh.AT.Res.HHnew.Thermal.SH.AdvElc.SH.Elec</t>
  </si>
  <si>
    <t>FEC_per_sqm.kWh.AT.Res.HHnew.Thermal.SH.AdvElc.SC</t>
  </si>
  <si>
    <t>FEC_per_sqm.kWh.AT.Res.HHnew.Thermal.SH.AdvElc.SC.AC.Elec</t>
  </si>
  <si>
    <t>FEC_per_sqm.kWh.AT.Res.HHnew.Thermal.SH.AdvElc.WH</t>
  </si>
  <si>
    <t>FEC_per_sqm.kWh.AT.Res.HHnew.Thermal.SH.AdvElc.WH.LPG.NoSolar.LPG</t>
  </si>
  <si>
    <t>FEC_per_sqm.kWh.AT.Res.HHnew.Thermal.SH.AdvElc.WH.LPG.Solar</t>
  </si>
  <si>
    <t>FEC_per_sqm.kWh.AT.Res.HHnew.Thermal.SH.AdvElc.WH.LPG.Solar.LPG</t>
  </si>
  <si>
    <t>FEC_per_sqm.kWh.AT.Res.HHnew.Thermal.SH.AdvElc.WH.LPG.Solar.Solar</t>
  </si>
  <si>
    <t>FEC_per_sqm.kWh.AT.Res.HHnew.Thermal.SH.AdvElc.WH.Elc.NoSolar.Elec</t>
  </si>
  <si>
    <t>FEC_per_sqm.kWh.AT.Res.HHnew.Thermal.SH.AdvElc.WH.Elc.Solar</t>
  </si>
  <si>
    <t>FEC_per_sqm.kWh.AT.Res.HHnew.Thermal.SH.AdvElc.WH.Elc.Solar.Elec</t>
  </si>
  <si>
    <t>FEC_per_sqm.kWh.AT.Res.HHnew.Thermal.SH.AdvElc.WH.Elc.Solar.Solar</t>
  </si>
  <si>
    <t>FEC_per_sqm.kWh.AT.Res.HHnew.Thermal.SH.AdvElc.CO</t>
  </si>
  <si>
    <t>FEC_per_sqm.kWh.AT.Res.HHnew.Thermal.SH.AdvElc.CO.LPG.LPG</t>
  </si>
  <si>
    <t>FEC_per_sqm.kWh.AT.Res.HHnew.Thermal.SH.AdvElc.CO.Elc.Elec</t>
  </si>
  <si>
    <t>FEC_per_sqm.kWh.AT.Res.HHnew.Thermal.SH.ConvElc</t>
  </si>
  <si>
    <t>FEC_per_sqm.kWh.AT.Res.HHnew.Thermal.SH.ConvElc.SH</t>
  </si>
  <si>
    <t>FEC_per_sqm.kWh.AT.Res.HHnew.Thermal.SH.ConvElc.SH.Elec</t>
  </si>
  <si>
    <t>FEC_per_sqm.kWh.AT.Res.HHnew.Thermal.SH.ConvElc.SC</t>
  </si>
  <si>
    <t>FEC_per_sqm.kWh.AT.Res.HHnew.Thermal.SH.ConvElc.SC.AC.Elec</t>
  </si>
  <si>
    <t>FEC_per_sqm.kWh.AT.Res.HHnew.Thermal.SH.ConvElc.WH</t>
  </si>
  <si>
    <t>FEC_per_sqm.kWh.AT.Res.HHnew.Thermal.SH.ConvElc.WH.LPG.NoSolar.LPG</t>
  </si>
  <si>
    <t>FEC_per_sqm.kWh.AT.Res.HHnew.Thermal.SH.ConvElc.WH.LPG.Solar</t>
  </si>
  <si>
    <t>FEC_per_sqm.kWh.AT.Res.HHnew.Thermal.SH.ConvElc.WH.LPG.Solar.LPG</t>
  </si>
  <si>
    <t>FEC_per_sqm.kWh.AT.Res.HHnew.Thermal.SH.ConvElc.WH.LPG.Solar.Solar</t>
  </si>
  <si>
    <t>FEC_per_sqm.kWh.AT.Res.HHnew.Thermal.SH.ConvElc.WH.Elc.NoSolar.Elec</t>
  </si>
  <si>
    <t>FEC_per_sqm.kWh.AT.Res.HHnew.Thermal.SH.ConvElc.WH.Elc.Solar</t>
  </si>
  <si>
    <t>FEC_per_sqm.kWh.AT.Res.HHnew.Thermal.SH.ConvElc.WH.Elc.Solar.Elec</t>
  </si>
  <si>
    <t>FEC_per_sqm.kWh.AT.Res.HHnew.Thermal.SH.ConvElc.WH.Elc.Solar.Solar</t>
  </si>
  <si>
    <t>FEC_per_sqm.kWh.AT.Res.HHnew.Thermal.SH.ConvElc.CO</t>
  </si>
  <si>
    <t>FEC_per_sqm.kWh.AT.Res.HHnew.Thermal.SH.ConvElc.CO.LPG.LPG</t>
  </si>
  <si>
    <t>FEC_per_sqm.kWh.AT.Res.HHnew.Thermal.SH.ConvElc.CO.Elc.Elec</t>
  </si>
  <si>
    <t>AT - Thermal energy service of new and renovated households per surface area (detailed structure)</t>
  </si>
  <si>
    <t>TES_per_sqm.kWh.AT.Res.HHnew.Thermal.SH.Solids</t>
  </si>
  <si>
    <t>TES_per_sqm.kWh.AT.Res.HHnew.Thermal.SH.Solids.SH</t>
  </si>
  <si>
    <t>TES_per_sqm.kWh.AT.Res.HHnew.Thermal.SH.Solids.SH.Solids</t>
  </si>
  <si>
    <t>TES_per_sqm.kWh.AT.Res.HHnew.Thermal.SH.Solids.SH.Elec</t>
  </si>
  <si>
    <t>TES_per_sqm.kWh.AT.Res.HHnew.Thermal.SH.Solids.SC</t>
  </si>
  <si>
    <t>TES_per_sqm.kWh.AT.Res.HHnew.Thermal.SH.Solids.SC.AC.Elec</t>
  </si>
  <si>
    <t>TES_per_sqm.kWh.AT.Res.HHnew.Thermal.SH.Solids.WH</t>
  </si>
  <si>
    <t>TES_per_sqm.kWh.AT.Res.HHnew.Thermal.SH.Solids.WH.Solids.NoSolar.Solids</t>
  </si>
  <si>
    <t>TES_per_sqm.kWh.AT.Res.HHnew.Thermal.SH.Solids.WH.LPG.NoSolar.LPG</t>
  </si>
  <si>
    <t>TES_per_sqm.kWh.AT.Res.HHnew.Thermal.SH.Solids.WH.LPG.Solar</t>
  </si>
  <si>
    <t>TES_per_sqm.kWh.AT.Res.HHnew.Thermal.SH.Solids.WH.LPG.Solar.LPG</t>
  </si>
  <si>
    <t>TES_per_sqm.kWh.AT.Res.HHnew.Thermal.SH.Solids.WH.LPG.Solar.Solar</t>
  </si>
  <si>
    <t>TES_per_sqm.kWh.AT.Res.HHnew.Thermal.SH.Solids.WH.Elc.NoSolar.Elec</t>
  </si>
  <si>
    <t>TES_per_sqm.kWh.AT.Res.HHnew.Thermal.SH.Solids.WH.Elc.Solar</t>
  </si>
  <si>
    <t>TES_per_sqm.kWh.AT.Res.HHnew.Thermal.SH.Solids.WH.Elc.Solar.Elec</t>
  </si>
  <si>
    <t>TES_per_sqm.kWh.AT.Res.HHnew.Thermal.SH.Solids.WH.Elc.Solar.Solar</t>
  </si>
  <si>
    <t>TES_per_sqm.kWh.AT.Res.HHnew.Thermal.SH.Solids.CO</t>
  </si>
  <si>
    <t>TES_per_sqm.kWh.AT.Res.HHnew.Thermal.SH.Solids.CO.Solids.Solids</t>
  </si>
  <si>
    <t>TES_per_sqm.kWh.AT.Res.HHnew.Thermal.SH.Solids.CO.LPG.LPG</t>
  </si>
  <si>
    <t>TES_per_sqm.kWh.AT.Res.HHnew.Thermal.SH.Solids.CO.Elc.Elec</t>
  </si>
  <si>
    <t>TES_per_sqm.kWh.AT.Res.HHnew.Thermal.SH.LPG</t>
  </si>
  <si>
    <t>TES_per_sqm.kWh.AT.Res.HHnew.Thermal.SH.LPG.SH</t>
  </si>
  <si>
    <t>TES_per_sqm.kWh.AT.Res.HHnew.Thermal.SH.LPG.SH.LPG</t>
  </si>
  <si>
    <t>TES_per_sqm.kWh.AT.Res.HHnew.Thermal.SH.LPG.SH.Elec</t>
  </si>
  <si>
    <t>TES_per_sqm.kWh.AT.Res.HHnew.Thermal.SH.LPG.SC</t>
  </si>
  <si>
    <t>TES_per_sqm.kWh.AT.Res.HHnew.Thermal.SH.LPG.SC.AC.Elec</t>
  </si>
  <si>
    <t>TES_per_sqm.kWh.AT.Res.HHnew.Thermal.SH.LPG.WH</t>
  </si>
  <si>
    <t>TES_per_sqm.kWh.AT.Res.HHnew.Thermal.SH.LPG.WH.LPG.NoSolar.LPG</t>
  </si>
  <si>
    <t>TES_per_sqm.kWh.AT.Res.HHnew.Thermal.SH.LPG.WH.LPG.Solar</t>
  </si>
  <si>
    <t>TES_per_sqm.kWh.AT.Res.HHnew.Thermal.SH.LPG.WH.LPG.Solar.LPG</t>
  </si>
  <si>
    <t>TES_per_sqm.kWh.AT.Res.HHnew.Thermal.SH.LPG.WH.LPG.Solar.Solar</t>
  </si>
  <si>
    <t>TES_per_sqm.kWh.AT.Res.HHnew.Thermal.SH.LPG.WH.Elc.NoSolar.Elec</t>
  </si>
  <si>
    <t>TES_per_sqm.kWh.AT.Res.HHnew.Thermal.SH.LPG.WH.Elc.Solar</t>
  </si>
  <si>
    <t>TES_per_sqm.kWh.AT.Res.HHnew.Thermal.SH.LPG.WH.Elc.Solar.Elec</t>
  </si>
  <si>
    <t>TES_per_sqm.kWh.AT.Res.HHnew.Thermal.SH.LPG.WH.Elc.Solar.Solar</t>
  </si>
  <si>
    <t>TES_per_sqm.kWh.AT.Res.HHnew.Thermal.SH.LPG.CO</t>
  </si>
  <si>
    <t>TES_per_sqm.kWh.AT.Res.HHnew.Thermal.SH.LPG.CO.LPG.LPG</t>
  </si>
  <si>
    <t>TES_per_sqm.kWh.AT.Res.HHnew.Thermal.SH.LPG.CO.Elc.Elec</t>
  </si>
  <si>
    <t>TES_per_sqm.kWh.AT.Res.HHnew.Thermal.SH.Oil</t>
  </si>
  <si>
    <t>TES_per_sqm.kWh.AT.Res.HHnew.Thermal.SH.Oil.SH</t>
  </si>
  <si>
    <t>TES_per_sqm.kWh.AT.Res.HHnew.Thermal.SH.Oil.SH.Oil</t>
  </si>
  <si>
    <t>TES_per_sqm.kWh.AT.Res.HHnew.Thermal.SH.Oil.SH.Elec</t>
  </si>
  <si>
    <t>TES_per_sqm.kWh.AT.Res.HHnew.Thermal.SH.Oil.SC</t>
  </si>
  <si>
    <t>TES_per_sqm.kWh.AT.Res.HHnew.Thermal.SH.Oil.SC.AC.Elec</t>
  </si>
  <si>
    <t>TES_per_sqm.kWh.AT.Res.HHnew.Thermal.SH.Oil.WH</t>
  </si>
  <si>
    <t>TES_per_sqm.kWh.AT.Res.HHnew.Thermal.SH.Oil.WH.Oil.NoSolar.Oil</t>
  </si>
  <si>
    <t>TES_per_sqm.kWh.AT.Res.HHnew.Thermal.SH.Oil.WH.Oil.Solar</t>
  </si>
  <si>
    <t>TES_per_sqm.kWh.AT.Res.HHnew.Thermal.SH.Oil.WH.Oil.Solar.Oil</t>
  </si>
  <si>
    <t>TES_per_sqm.kWh.AT.Res.HHnew.Thermal.SH.Oil.WH.Oil.Solar.Solar</t>
  </si>
  <si>
    <t>TES_per_sqm.kWh.AT.Res.HHnew.Thermal.SH.Oil.WH.Elc.NoSolar.Elec</t>
  </si>
  <si>
    <t>TES_per_sqm.kWh.AT.Res.HHnew.Thermal.SH.Oil.WH.Elc.Solar</t>
  </si>
  <si>
    <t>TES_per_sqm.kWh.AT.Res.HHnew.Thermal.SH.Oil.WH.Elc.Solar.Elec</t>
  </si>
  <si>
    <t>TES_per_sqm.kWh.AT.Res.HHnew.Thermal.SH.Oil.WH.Elc.Solar.Solar</t>
  </si>
  <si>
    <t>TES_per_sqm.kWh.AT.Res.HHnew.Thermal.SH.Oil.CO</t>
  </si>
  <si>
    <t>TES_per_sqm.kWh.AT.Res.HHnew.Thermal.SH.Oil.CO.LPG.LPG</t>
  </si>
  <si>
    <t>TES_per_sqm.kWh.AT.Res.HHnew.Thermal.SH.Oil.CO.Elc.Elec</t>
  </si>
  <si>
    <t>TES_per_sqm.kWh.AT.Res.HHnew.Thermal.SH.Gas</t>
  </si>
  <si>
    <t>TES_per_sqm.kWh.AT.Res.HHnew.Thermal.SH.Gas.SH</t>
  </si>
  <si>
    <t>TES_per_sqm.kWh.AT.Res.HHnew.Thermal.SH.Gas.SH.Gas</t>
  </si>
  <si>
    <t>TES_per_sqm.kWh.AT.Res.HHnew.Thermal.SH.Gas.SH.Elec</t>
  </si>
  <si>
    <t>TES_per_sqm.kWh.AT.Res.HHnew.Thermal.SH.Gas.SC</t>
  </si>
  <si>
    <t>TES_per_sqm.kWh.AT.Res.HHnew.Thermal.SH.Gas.SC.AC.Elec</t>
  </si>
  <si>
    <t>TES_per_sqm.kWh.AT.Res.HHnew.Thermal.SH.Gas.WH</t>
  </si>
  <si>
    <t>TES_per_sqm.kWh.AT.Res.HHnew.Thermal.SH.Gas.WH.Gas.NoSolar.Gas</t>
  </si>
  <si>
    <t>TES_per_sqm.kWh.AT.Res.HHnew.Thermal.SH.Gas.WH.Gas.Solar</t>
  </si>
  <si>
    <t>TES_per_sqm.kWh.AT.Res.HHnew.Thermal.SH.Gas.WH.Gas.Solar.Gas</t>
  </si>
  <si>
    <t>TES_per_sqm.kWh.AT.Res.HHnew.Thermal.SH.Gas.WH.Gas.Solar.Solar</t>
  </si>
  <si>
    <t>TES_per_sqm.kWh.AT.Res.HHnew.Thermal.SH.Gas.WH.Elc.NoSolar.Elec</t>
  </si>
  <si>
    <t>TES_per_sqm.kWh.AT.Res.HHnew.Thermal.SH.Gas.WH.Elc.Solar</t>
  </si>
  <si>
    <t>TES_per_sqm.kWh.AT.Res.HHnew.Thermal.SH.Gas.WH.Elc.Solar.Elec</t>
  </si>
  <si>
    <t>TES_per_sqm.kWh.AT.Res.HHnew.Thermal.SH.Gas.WH.Elc.Solar.Solar</t>
  </si>
  <si>
    <t>TES_per_sqm.kWh.AT.Res.HHnew.Thermal.SH.Gas.CO</t>
  </si>
  <si>
    <t>TES_per_sqm.kWh.AT.Res.HHnew.Thermal.SH.Gas.CO.Gas.Gas</t>
  </si>
  <si>
    <t>TES_per_sqm.kWh.AT.Res.HHnew.Thermal.SH.Gas.CO.Elc.Elec</t>
  </si>
  <si>
    <t>TES_per_sqm.kWh.AT.Res.HHnew.Thermal.SH.Biomass</t>
  </si>
  <si>
    <t>TES_per_sqm.kWh.AT.Res.HHnew.Thermal.SH.Biomass.SH</t>
  </si>
  <si>
    <t>TES_per_sqm.kWh.AT.Res.HHnew.Thermal.SH.Biomass.SH.Biomass</t>
  </si>
  <si>
    <t>TES_per_sqm.kWh.AT.Res.HHnew.Thermal.SH.Biomass.SH.Elec</t>
  </si>
  <si>
    <t>TES_per_sqm.kWh.AT.Res.HHnew.Thermal.SH.Biomass.SC</t>
  </si>
  <si>
    <t>TES_per_sqm.kWh.AT.Res.HHnew.Thermal.SH.Biomass.SC.AC.Elec</t>
  </si>
  <si>
    <t>TES_per_sqm.kWh.AT.Res.HHnew.Thermal.SH.Biomass.WH</t>
  </si>
  <si>
    <t>TES_per_sqm.kWh.AT.Res.HHnew.Thermal.SH.Biomass.WH.Biomass.NoSolar.Biomass</t>
  </si>
  <si>
    <t>TES_per_sqm.kWh.AT.Res.HHnew.Thermal.SH.Biomass.WH.Biomass.Solar</t>
  </si>
  <si>
    <t>TES_per_sqm.kWh.AT.Res.HHnew.Thermal.SH.Biomass.WH.Biomass.Solar.Biomass</t>
  </si>
  <si>
    <t>TES_per_sqm.kWh.AT.Res.HHnew.Thermal.SH.Biomass.WH.Biomass.Solar.Solar</t>
  </si>
  <si>
    <t>TES_per_sqm.kWh.AT.Res.HHnew.Thermal.SH.Biomass.WH.LPG.NoSolar.LPG</t>
  </si>
  <si>
    <t>TES_per_sqm.kWh.AT.Res.HHnew.Thermal.SH.Biomass.WH.LPG.Solar</t>
  </si>
  <si>
    <t>TES_per_sqm.kWh.AT.Res.HHnew.Thermal.SH.Biomass.WH.LPG.Solar.LPG</t>
  </si>
  <si>
    <t>TES_per_sqm.kWh.AT.Res.HHnew.Thermal.SH.Biomass.WH.LPG.Solar.Solar</t>
  </si>
  <si>
    <t>TES_per_sqm.kWh.AT.Res.HHnew.Thermal.SH.Biomass.WH.Elc.NoSolar.Elec</t>
  </si>
  <si>
    <t>TES_per_sqm.kWh.AT.Res.HHnew.Thermal.SH.Biomass.WH.Elc.Solar</t>
  </si>
  <si>
    <t>TES_per_sqm.kWh.AT.Res.HHnew.Thermal.SH.Biomass.WH.Elc.Solar.Elec</t>
  </si>
  <si>
    <t>TES_per_sqm.kWh.AT.Res.HHnew.Thermal.SH.Biomass.WH.Elc.Solar.Solar</t>
  </si>
  <si>
    <t>TES_per_sqm.kWh.AT.Res.HHnew.Thermal.SH.Biomass.CO</t>
  </si>
  <si>
    <t>TES_per_sqm.kWh.AT.Res.HHnew.Thermal.SH.Biomass.CO.Biomass.Biomass</t>
  </si>
  <si>
    <t>TES_per_sqm.kWh.AT.Res.HHnew.Thermal.SH.Biomass.CO.LPG.LPG</t>
  </si>
  <si>
    <t>TES_per_sqm.kWh.AT.Res.HHnew.Thermal.SH.Biomass.CO.Elc.Elec</t>
  </si>
  <si>
    <t>TES_per_sqm.kWh.AT.Res.HHnew.Thermal.SH.Geo</t>
  </si>
  <si>
    <t>TES_per_sqm.kWh.AT.Res.HHnew.Thermal.SH.Geo.SH</t>
  </si>
  <si>
    <t>TES_per_sqm.kWh.AT.Res.HHnew.Thermal.SH.Geo.SH.Geo</t>
  </si>
  <si>
    <t>TES_per_sqm.kWh.AT.Res.HHnew.Thermal.SH.Geo.SH.Elec</t>
  </si>
  <si>
    <t>TES_per_sqm.kWh.AT.Res.HHnew.Thermal.SH.Geo.SC</t>
  </si>
  <si>
    <t>TES_per_sqm.kWh.AT.Res.HHnew.Thermal.SH.Geo.SC.AC.Elec</t>
  </si>
  <si>
    <t>TES_per_sqm.kWh.AT.Res.HHnew.Thermal.SH.Geo.WH</t>
  </si>
  <si>
    <t>TES_per_sqm.kWh.AT.Res.HHnew.Thermal.SH.Geo.WH.Geo.NoSolar.Geo</t>
  </si>
  <si>
    <t>TES_per_sqm.kWh.AT.Res.HHnew.Thermal.SH.Geo.WH.Geo.Solar</t>
  </si>
  <si>
    <t>TES_per_sqm.kWh.AT.Res.HHnew.Thermal.SH.Geo.WH.Geo.Solar.Geo</t>
  </si>
  <si>
    <t>TES_per_sqm.kWh.AT.Res.HHnew.Thermal.SH.Geo.WH.Geo.Solar.Solar</t>
  </si>
  <si>
    <t>TES_per_sqm.kWh.AT.Res.HHnew.Thermal.SH.Geo.WH.Elc.NoSolar.Elec</t>
  </si>
  <si>
    <t>TES_per_sqm.kWh.AT.Res.HHnew.Thermal.SH.Geo.WH.Elc.Solar</t>
  </si>
  <si>
    <t>TES_per_sqm.kWh.AT.Res.HHnew.Thermal.SH.Geo.WH.Elc.Solar.Elec</t>
  </si>
  <si>
    <t>TES_per_sqm.kWh.AT.Res.HHnew.Thermal.SH.Geo.WH.Elc.Solar.Solar</t>
  </si>
  <si>
    <t>TES_per_sqm.kWh.AT.Res.HHnew.Thermal.SH.Geo.CO</t>
  </si>
  <si>
    <t>TES_per_sqm.kWh.AT.Res.HHnew.Thermal.SH.Geo.CO.LPG.LPG</t>
  </si>
  <si>
    <t>TES_per_sqm.kWh.AT.Res.HHnew.Thermal.SH.Geo.CO.Elc.Elec</t>
  </si>
  <si>
    <t>TES_per_sqm.kWh.AT.Res.HHnew.Thermal.SH.DistrHeat</t>
  </si>
  <si>
    <t>TES_per_sqm.kWh.AT.Res.HHnew.Thermal.SH.DistrHeat.SH</t>
  </si>
  <si>
    <t>TES_per_sqm.kWh.AT.Res.HHnew.Thermal.SH.DistrHeat.SH.Steam_Distr</t>
  </si>
  <si>
    <t>TES_per_sqm.kWh.AT.Res.HHnew.Thermal.SH.DistrHeat.SH.Elec</t>
  </si>
  <si>
    <t>TES_per_sqm.kWh.AT.Res.HHnew.Thermal.SH.DistrHeat.SC</t>
  </si>
  <si>
    <t>TES_per_sqm.kWh.AT.Res.HHnew.Thermal.SH.DistrHeat.SC.AC.Elec</t>
  </si>
  <si>
    <t>TES_per_sqm.kWh.AT.Res.HHnew.Thermal.SH.DistrHeat.WH</t>
  </si>
  <si>
    <t>TES_per_sqm.kWh.AT.Res.HHnew.Thermal.SH.DistrHeat.WH.DistrHeat.NoSolar.Steam_Distr</t>
  </si>
  <si>
    <t>TES_per_sqm.kWh.AT.Res.HHnew.Thermal.SH.DistrHeat.WH.DistrHeat.Solar</t>
  </si>
  <si>
    <t>TES_per_sqm.kWh.AT.Res.HHnew.Thermal.SH.DistrHeat.WH.DistrHeat.Solar.Steam_Distr</t>
  </si>
  <si>
    <t>TES_per_sqm.kWh.AT.Res.HHnew.Thermal.SH.DistrHeat.WH.DistrHeat.Solar.Solar</t>
  </si>
  <si>
    <t>TES_per_sqm.kWh.AT.Res.HHnew.Thermal.SH.DistrHeat.WH.Elc.NoSolar.Elec</t>
  </si>
  <si>
    <t>TES_per_sqm.kWh.AT.Res.HHnew.Thermal.SH.DistrHeat.WH.Elc.Solar</t>
  </si>
  <si>
    <t>TES_per_sqm.kWh.AT.Res.HHnew.Thermal.SH.DistrHeat.WH.Elc.Solar.Elec</t>
  </si>
  <si>
    <t>TES_per_sqm.kWh.AT.Res.HHnew.Thermal.SH.DistrHeat.WH.Elc.Solar.Solar</t>
  </si>
  <si>
    <t>TES_per_sqm.kWh.AT.Res.HHnew.Thermal.SH.DistrHeat.CO</t>
  </si>
  <si>
    <t>TES_per_sqm.kWh.AT.Res.HHnew.Thermal.SH.DistrHeat.CO.LPG.LPG</t>
  </si>
  <si>
    <t>TES_per_sqm.kWh.AT.Res.HHnew.Thermal.SH.DistrHeat.CO.Elc.Elec</t>
  </si>
  <si>
    <t>TES_per_sqm.kWh.AT.Res.HHnew.Thermal.SH.AdvElc</t>
  </si>
  <si>
    <t>TES_per_sqm.kWh.AT.Res.HHnew.Thermal.SH.AdvElc.SH</t>
  </si>
  <si>
    <t>TES_per_sqm.kWh.AT.Res.HHnew.Thermal.SH.AdvElc.SH.Elec</t>
  </si>
  <si>
    <t>TES_per_sqm.kWh.AT.Res.HHnew.Thermal.SH.AdvElc.SC</t>
  </si>
  <si>
    <t>TES_per_sqm.kWh.AT.Res.HHnew.Thermal.SH.AdvElc.SC.AC.Elec</t>
  </si>
  <si>
    <t>TES_per_sqm.kWh.AT.Res.HHnew.Thermal.SH.AdvElc.WH</t>
  </si>
  <si>
    <t>TES_per_sqm.kWh.AT.Res.HHnew.Thermal.SH.AdvElc.WH.LPG.NoSolar.LPG</t>
  </si>
  <si>
    <t>TES_per_sqm.kWh.AT.Res.HHnew.Thermal.SH.AdvElc.WH.LPG.Solar</t>
  </si>
  <si>
    <t>TES_per_sqm.kWh.AT.Res.HHnew.Thermal.SH.AdvElc.WH.LPG.Solar.LPG</t>
  </si>
  <si>
    <t>TES_per_sqm.kWh.AT.Res.HHnew.Thermal.SH.AdvElc.WH.LPG.Solar.Solar</t>
  </si>
  <si>
    <t>TES_per_sqm.kWh.AT.Res.HHnew.Thermal.SH.AdvElc.WH.Elc.NoSolar.Elec</t>
  </si>
  <si>
    <t>TES_per_sqm.kWh.AT.Res.HHnew.Thermal.SH.AdvElc.WH.Elc.Solar</t>
  </si>
  <si>
    <t>TES_per_sqm.kWh.AT.Res.HHnew.Thermal.SH.AdvElc.WH.Elc.Solar.Elec</t>
  </si>
  <si>
    <t>TES_per_sqm.kWh.AT.Res.HHnew.Thermal.SH.AdvElc.WH.Elc.Solar.Solar</t>
  </si>
  <si>
    <t>TES_per_sqm.kWh.AT.Res.HHnew.Thermal.SH.AdvElc.CO</t>
  </si>
  <si>
    <t>TES_per_sqm.kWh.AT.Res.HHnew.Thermal.SH.AdvElc.CO.LPG.LPG</t>
  </si>
  <si>
    <t>TES_per_sqm.kWh.AT.Res.HHnew.Thermal.SH.AdvElc.CO.Elc.Elec</t>
  </si>
  <si>
    <t>TES_per_sqm.kWh.AT.Res.HHnew.Thermal.SH.ConvElc</t>
  </si>
  <si>
    <t>TES_per_sqm.kWh.AT.Res.HHnew.Thermal.SH.ConvElc.SH</t>
  </si>
  <si>
    <t>TES_per_sqm.kWh.AT.Res.HHnew.Thermal.SH.ConvElc.SH.Elec</t>
  </si>
  <si>
    <t>TES_per_sqm.kWh.AT.Res.HHnew.Thermal.SH.ConvElc.SC</t>
  </si>
  <si>
    <t>TES_per_sqm.kWh.AT.Res.HHnew.Thermal.SH.ConvElc.SC.AC.Elec</t>
  </si>
  <si>
    <t>TES_per_sqm.kWh.AT.Res.HHnew.Thermal.SH.ConvElc.WH</t>
  </si>
  <si>
    <t>TES_per_sqm.kWh.AT.Res.HHnew.Thermal.SH.ConvElc.WH.LPG.NoSolar.LPG</t>
  </si>
  <si>
    <t>TES_per_sqm.kWh.AT.Res.HHnew.Thermal.SH.ConvElc.WH.LPG.Solar</t>
  </si>
  <si>
    <t>TES_per_sqm.kWh.AT.Res.HHnew.Thermal.SH.ConvElc.WH.LPG.Solar.LPG</t>
  </si>
  <si>
    <t>TES_per_sqm.kWh.AT.Res.HHnew.Thermal.SH.ConvElc.WH.LPG.Solar.Solar</t>
  </si>
  <si>
    <t>TES_per_sqm.kWh.AT.Res.HHnew.Thermal.SH.ConvElc.WH.Elc.NoSolar.Elec</t>
  </si>
  <si>
    <t>TES_per_sqm.kWh.AT.Res.HHnew.Thermal.SH.ConvElc.WH.Elc.Solar</t>
  </si>
  <si>
    <t>TES_per_sqm.kWh.AT.Res.HHnew.Thermal.SH.ConvElc.WH.Elc.Solar.Elec</t>
  </si>
  <si>
    <t>TES_per_sqm.kWh.AT.Res.HHnew.Thermal.SH.ConvElc.WH.Elc.Solar.Solar</t>
  </si>
  <si>
    <t>TES_per_sqm.kWh.AT.Res.HHnew.Thermal.SH.ConvElc.CO</t>
  </si>
  <si>
    <t>TES_per_sqm.kWh.AT.Res.HHnew.Thermal.SH.ConvElc.CO.LPG.LPG</t>
  </si>
  <si>
    <t>TES_per_sqm.kWh.AT.Res.HHnew.Thermal.SH.ConvElc.CO.Elc.Elec</t>
  </si>
  <si>
    <t>AT - CO2 emissions in new and renovated households per surface area (detailed structure)</t>
  </si>
  <si>
    <t>EMI_per_sqm.kgCO2.AT.Res.HHnew.Thermal.SH.Solids</t>
  </si>
  <si>
    <t>EMI_per_sqm.kgCO2.AT.Res.HHnew.Thermal.SH.Solids.SH</t>
  </si>
  <si>
    <t>EMI_per_sqm.kgCO2.AT.Res.HHnew.Thermal.SH.Solids.SH.Solids</t>
  </si>
  <si>
    <t>EMI_per_sqm.kgCO2.AT.Res.HHnew.Thermal.SH.Solids.SH.Elec</t>
  </si>
  <si>
    <t>EMI_per_sqm.kgCO2.AT.Res.HHnew.Thermal.SH.Solids.SC</t>
  </si>
  <si>
    <t>EMI_per_sqm.kgCO2.AT.Res.HHnew.Thermal.SH.Solids.SC.AC.Elec</t>
  </si>
  <si>
    <t>EMI_per_sqm.kgCO2.AT.Res.HHnew.Thermal.SH.Solids.WH</t>
  </si>
  <si>
    <t>EMI_per_sqm.kgCO2.AT.Res.HHnew.Thermal.SH.Solids.WH.Solids.NoSolar.Solids</t>
  </si>
  <si>
    <t>EMI_per_sqm.kgCO2.AT.Res.HHnew.Thermal.SH.Solids.WH.LPG.NoSolar.LPG</t>
  </si>
  <si>
    <t>EMI_per_sqm.kgCO2.AT.Res.HHnew.Thermal.SH.Solids.WH.LPG.Solar</t>
  </si>
  <si>
    <t>EMI_per_sqm.kgCO2.AT.Res.HHnew.Thermal.SH.Solids.WH.LPG.Solar.LPG</t>
  </si>
  <si>
    <t>EMI_per_sqm.kgCO2.AT.Res.HHnew.Thermal.SH.Solids.WH.LPG.Solar.Solar</t>
  </si>
  <si>
    <t>EMI_per_sqm.kgCO2.AT.Res.HHnew.Thermal.SH.Solids.WH.Elc.NoSolar.Elec</t>
  </si>
  <si>
    <t>EMI_per_sqm.kgCO2.AT.Res.HHnew.Thermal.SH.Solids.WH.Elc.Solar</t>
  </si>
  <si>
    <t>EMI_per_sqm.kgCO2.AT.Res.HHnew.Thermal.SH.Solids.WH.Elc.Solar.Elec</t>
  </si>
  <si>
    <t>EMI_per_sqm.kgCO2.AT.Res.HHnew.Thermal.SH.Solids.WH.Elc.Solar.Solar</t>
  </si>
  <si>
    <t>EMI_per_sqm.kgCO2.AT.Res.HHnew.Thermal.SH.Solids.CO</t>
  </si>
  <si>
    <t>EMI_per_sqm.kgCO2.AT.Res.HHnew.Thermal.SH.Solids.CO.Solids.Solids</t>
  </si>
  <si>
    <t>EMI_per_sqm.kgCO2.AT.Res.HHnew.Thermal.SH.Solids.CO.LPG.LPG</t>
  </si>
  <si>
    <t>EMI_per_sqm.kgCO2.AT.Res.HHnew.Thermal.SH.Solids.CO.Elc.Elec</t>
  </si>
  <si>
    <t>EMI_per_sqm.kgCO2.AT.Res.HHnew.Thermal.SH.LPG</t>
  </si>
  <si>
    <t>EMI_per_sqm.kgCO2.AT.Res.HHnew.Thermal.SH.LPG.SH</t>
  </si>
  <si>
    <t>EMI_per_sqm.kgCO2.AT.Res.HHnew.Thermal.SH.LPG.SH.LPG</t>
  </si>
  <si>
    <t>EMI_per_sqm.kgCO2.AT.Res.HHnew.Thermal.SH.LPG.SH.Elec</t>
  </si>
  <si>
    <t>EMI_per_sqm.kgCO2.AT.Res.HHnew.Thermal.SH.LPG.SC</t>
  </si>
  <si>
    <t>EMI_per_sqm.kgCO2.AT.Res.HHnew.Thermal.SH.LPG.SC.AC.Elec</t>
  </si>
  <si>
    <t>EMI_per_sqm.kgCO2.AT.Res.HHnew.Thermal.SH.LPG.WH</t>
  </si>
  <si>
    <t>EMI_per_sqm.kgCO2.AT.Res.HHnew.Thermal.SH.LPG.WH.LPG.NoSolar.LPG</t>
  </si>
  <si>
    <t>EMI_per_sqm.kgCO2.AT.Res.HHnew.Thermal.SH.LPG.WH.LPG.Solar</t>
  </si>
  <si>
    <t>EMI_per_sqm.kgCO2.AT.Res.HHnew.Thermal.SH.LPG.WH.LPG.Solar.LPG</t>
  </si>
  <si>
    <t>EMI_per_sqm.kgCO2.AT.Res.HHnew.Thermal.SH.LPG.WH.LPG.Solar.Solar</t>
  </si>
  <si>
    <t>EMI_per_sqm.kgCO2.AT.Res.HHnew.Thermal.SH.LPG.WH.Elc.NoSolar.Elec</t>
  </si>
  <si>
    <t>EMI_per_sqm.kgCO2.AT.Res.HHnew.Thermal.SH.LPG.WH.Elc.Solar</t>
  </si>
  <si>
    <t>EMI_per_sqm.kgCO2.AT.Res.HHnew.Thermal.SH.LPG.WH.Elc.Solar.Elec</t>
  </si>
  <si>
    <t>EMI_per_sqm.kgCO2.AT.Res.HHnew.Thermal.SH.LPG.WH.Elc.Solar.Solar</t>
  </si>
  <si>
    <t>EMI_per_sqm.kgCO2.AT.Res.HHnew.Thermal.SH.LPG.CO</t>
  </si>
  <si>
    <t>EMI_per_sqm.kgCO2.AT.Res.HHnew.Thermal.SH.LPG.CO.LPG.LPG</t>
  </si>
  <si>
    <t>EMI_per_sqm.kgCO2.AT.Res.HHnew.Thermal.SH.LPG.CO.Elc.Elec</t>
  </si>
  <si>
    <t>EMI_per_sqm.kgCO2.AT.Res.HHnew.Thermal.SH.Oil</t>
  </si>
  <si>
    <t>EMI_per_sqm.kgCO2.AT.Res.HHnew.Thermal.SH.Oil.SH</t>
  </si>
  <si>
    <t>EMI_per_sqm.kgCO2.AT.Res.HHnew.Thermal.SH.Oil.SH.Oil</t>
  </si>
  <si>
    <t>EMI_per_sqm.kgCO2.AT.Res.HHnew.Thermal.SH.Oil.SH.Elec</t>
  </si>
  <si>
    <t>EMI_per_sqm.kgCO2.AT.Res.HHnew.Thermal.SH.Oil.SC</t>
  </si>
  <si>
    <t>EMI_per_sqm.kgCO2.AT.Res.HHnew.Thermal.SH.Oil.SC.AC.Elec</t>
  </si>
  <si>
    <t>EMI_per_sqm.kgCO2.AT.Res.HHnew.Thermal.SH.Oil.WH</t>
  </si>
  <si>
    <t>EMI_per_sqm.kgCO2.AT.Res.HHnew.Thermal.SH.Oil.WH.Oil.NoSolar.Oil</t>
  </si>
  <si>
    <t>EMI_per_sqm.kgCO2.AT.Res.HHnew.Thermal.SH.Oil.WH.Oil.Solar</t>
  </si>
  <si>
    <t>EMI_per_sqm.kgCO2.AT.Res.HHnew.Thermal.SH.Oil.WH.Oil.Solar.Oil</t>
  </si>
  <si>
    <t>EMI_per_sqm.kgCO2.AT.Res.HHnew.Thermal.SH.Oil.WH.Oil.Solar.Solar</t>
  </si>
  <si>
    <t>EMI_per_sqm.kgCO2.AT.Res.HHnew.Thermal.SH.Oil.WH.Elc.NoSolar.Elec</t>
  </si>
  <si>
    <t>EMI_per_sqm.kgCO2.AT.Res.HHnew.Thermal.SH.Oil.WH.Elc.Solar</t>
  </si>
  <si>
    <t>EMI_per_sqm.kgCO2.AT.Res.HHnew.Thermal.SH.Oil.WH.Elc.Solar.Elec</t>
  </si>
  <si>
    <t>EMI_per_sqm.kgCO2.AT.Res.HHnew.Thermal.SH.Oil.WH.Elc.Solar.Solar</t>
  </si>
  <si>
    <t>EMI_per_sqm.kgCO2.AT.Res.HHnew.Thermal.SH.Oil.CO</t>
  </si>
  <si>
    <t>EMI_per_sqm.kgCO2.AT.Res.HHnew.Thermal.SH.Oil.CO.LPG.LPG</t>
  </si>
  <si>
    <t>EMI_per_sqm.kgCO2.AT.Res.HHnew.Thermal.SH.Oil.CO.Elc.Elec</t>
  </si>
  <si>
    <t>EMI_per_sqm.kgCO2.AT.Res.HHnew.Thermal.SH.Gas</t>
  </si>
  <si>
    <t>EMI_per_sqm.kgCO2.AT.Res.HHnew.Thermal.SH.Gas.SH</t>
  </si>
  <si>
    <t>EMI_per_sqm.kgCO2.AT.Res.HHnew.Thermal.SH.Gas.SH.Gas</t>
  </si>
  <si>
    <t>EMI_per_sqm.kgCO2.AT.Res.HHnew.Thermal.SH.Gas.SH.Elec</t>
  </si>
  <si>
    <t>EMI_per_sqm.kgCO2.AT.Res.HHnew.Thermal.SH.Gas.SC</t>
  </si>
  <si>
    <t>EMI_per_sqm.kgCO2.AT.Res.HHnew.Thermal.SH.Gas.SC.AC.Elec</t>
  </si>
  <si>
    <t>EMI_per_sqm.kgCO2.AT.Res.HHnew.Thermal.SH.Gas.WH</t>
  </si>
  <si>
    <t>EMI_per_sqm.kgCO2.AT.Res.HHnew.Thermal.SH.Gas.WH.Gas.NoSolar.Gas</t>
  </si>
  <si>
    <t>EMI_per_sqm.kgCO2.AT.Res.HHnew.Thermal.SH.Gas.WH.Gas.Solar</t>
  </si>
  <si>
    <t>EMI_per_sqm.kgCO2.AT.Res.HHnew.Thermal.SH.Gas.WH.Gas.Solar.Gas</t>
  </si>
  <si>
    <t>EMI_per_sqm.kgCO2.AT.Res.HHnew.Thermal.SH.Gas.WH.Gas.Solar.Solar</t>
  </si>
  <si>
    <t>EMI_per_sqm.kgCO2.AT.Res.HHnew.Thermal.SH.Gas.WH.Elc.NoSolar.Elec</t>
  </si>
  <si>
    <t>EMI_per_sqm.kgCO2.AT.Res.HHnew.Thermal.SH.Gas.WH.Elc.Solar</t>
  </si>
  <si>
    <t>EMI_per_sqm.kgCO2.AT.Res.HHnew.Thermal.SH.Gas.WH.Elc.Solar.Elec</t>
  </si>
  <si>
    <t>EMI_per_sqm.kgCO2.AT.Res.HHnew.Thermal.SH.Gas.WH.Elc.Solar.Solar</t>
  </si>
  <si>
    <t>EMI_per_sqm.kgCO2.AT.Res.HHnew.Thermal.SH.Gas.CO</t>
  </si>
  <si>
    <t>EMI_per_sqm.kgCO2.AT.Res.HHnew.Thermal.SH.Gas.CO.Gas.Gas</t>
  </si>
  <si>
    <t>EMI_per_sqm.kgCO2.AT.Res.HHnew.Thermal.SH.Gas.CO.Elc.Elec</t>
  </si>
  <si>
    <t>EMI_per_sqm.kgCO2.AT.Res.HHnew.Thermal.SH.Biomass</t>
  </si>
  <si>
    <t>EMI_per_sqm.kgCO2.AT.Res.HHnew.Thermal.SH.Biomass.SH</t>
  </si>
  <si>
    <t>EMI_per_sqm.kgCO2.AT.Res.HHnew.Thermal.SH.Biomass.SH.Biomass</t>
  </si>
  <si>
    <t>EMI_per_sqm.kgCO2.AT.Res.HHnew.Thermal.SH.Biomass.SH.Elec</t>
  </si>
  <si>
    <t>EMI_per_sqm.kgCO2.AT.Res.HHnew.Thermal.SH.Biomass.SC</t>
  </si>
  <si>
    <t>EMI_per_sqm.kgCO2.AT.Res.HHnew.Thermal.SH.Biomass.SC.AC.Elec</t>
  </si>
  <si>
    <t>EMI_per_sqm.kgCO2.AT.Res.HHnew.Thermal.SH.Biomass.WH</t>
  </si>
  <si>
    <t>EMI_per_sqm.kgCO2.AT.Res.HHnew.Thermal.SH.Biomass.WH.Biomass.NoSolar.Biomass</t>
  </si>
  <si>
    <t>EMI_per_sqm.kgCO2.AT.Res.HHnew.Thermal.SH.Biomass.WH.Biomass.Solar</t>
  </si>
  <si>
    <t>EMI_per_sqm.kgCO2.AT.Res.HHnew.Thermal.SH.Biomass.WH.Biomass.Solar.Biomass</t>
  </si>
  <si>
    <t>EMI_per_sqm.kgCO2.AT.Res.HHnew.Thermal.SH.Biomass.WH.Biomass.Solar.Solar</t>
  </si>
  <si>
    <t>EMI_per_sqm.kgCO2.AT.Res.HHnew.Thermal.SH.Biomass.WH.LPG.NoSolar.LPG</t>
  </si>
  <si>
    <t>EMI_per_sqm.kgCO2.AT.Res.HHnew.Thermal.SH.Biomass.WH.LPG.Solar</t>
  </si>
  <si>
    <t>EMI_per_sqm.kgCO2.AT.Res.HHnew.Thermal.SH.Biomass.WH.LPG.Solar.LPG</t>
  </si>
  <si>
    <t>EMI_per_sqm.kgCO2.AT.Res.HHnew.Thermal.SH.Biomass.WH.LPG.Solar.Solar</t>
  </si>
  <si>
    <t>EMI_per_sqm.kgCO2.AT.Res.HHnew.Thermal.SH.Biomass.WH.Elc.NoSolar.Elec</t>
  </si>
  <si>
    <t>EMI_per_sqm.kgCO2.AT.Res.HHnew.Thermal.SH.Biomass.WH.Elc.Solar</t>
  </si>
  <si>
    <t>EMI_per_sqm.kgCO2.AT.Res.HHnew.Thermal.SH.Biomass.WH.Elc.Solar.Elec</t>
  </si>
  <si>
    <t>EMI_per_sqm.kgCO2.AT.Res.HHnew.Thermal.SH.Biomass.WH.Elc.Solar.Solar</t>
  </si>
  <si>
    <t>EMI_per_sqm.kgCO2.AT.Res.HHnew.Thermal.SH.Biomass.CO</t>
  </si>
  <si>
    <t>EMI_per_sqm.kgCO2.AT.Res.HHnew.Thermal.SH.Biomass.CO.Biomass.Biomass</t>
  </si>
  <si>
    <t>EMI_per_sqm.kgCO2.AT.Res.HHnew.Thermal.SH.Biomass.CO.LPG.LPG</t>
  </si>
  <si>
    <t>EMI_per_sqm.kgCO2.AT.Res.HHnew.Thermal.SH.Biomass.CO.Elc.Elec</t>
  </si>
  <si>
    <t>EMI_per_sqm.kgCO2.AT.Res.HHnew.Thermal.SH.Geo</t>
  </si>
  <si>
    <t>EMI_per_sqm.kgCO2.AT.Res.HHnew.Thermal.SH.Geo.SH</t>
  </si>
  <si>
    <t>EMI_per_sqm.kgCO2.AT.Res.HHnew.Thermal.SH.Geo.SH.Geo</t>
  </si>
  <si>
    <t>EMI_per_sqm.kgCO2.AT.Res.HHnew.Thermal.SH.Geo.SH.Elec</t>
  </si>
  <si>
    <t>EMI_per_sqm.kgCO2.AT.Res.HHnew.Thermal.SH.Geo.SC</t>
  </si>
  <si>
    <t>EMI_per_sqm.kgCO2.AT.Res.HHnew.Thermal.SH.Geo.SC.AC.Elec</t>
  </si>
  <si>
    <t>EMI_per_sqm.kgCO2.AT.Res.HHnew.Thermal.SH.Geo.WH</t>
  </si>
  <si>
    <t>EMI_per_sqm.kgCO2.AT.Res.HHnew.Thermal.SH.Geo.WH.Geo.NoSolar.Geo</t>
  </si>
  <si>
    <t>EMI_per_sqm.kgCO2.AT.Res.HHnew.Thermal.SH.Geo.WH.Geo.Solar</t>
  </si>
  <si>
    <t>EMI_per_sqm.kgCO2.AT.Res.HHnew.Thermal.SH.Geo.WH.Geo.Solar.Geo</t>
  </si>
  <si>
    <t>EMI_per_sqm.kgCO2.AT.Res.HHnew.Thermal.SH.Geo.WH.Geo.Solar.Solar</t>
  </si>
  <si>
    <t>EMI_per_sqm.kgCO2.AT.Res.HHnew.Thermal.SH.Geo.WH.Elc.NoSolar.Elec</t>
  </si>
  <si>
    <t>EMI_per_sqm.kgCO2.AT.Res.HHnew.Thermal.SH.Geo.WH.Elc.Solar</t>
  </si>
  <si>
    <t>EMI_per_sqm.kgCO2.AT.Res.HHnew.Thermal.SH.Geo.WH.Elc.Solar.Elec</t>
  </si>
  <si>
    <t>EMI_per_sqm.kgCO2.AT.Res.HHnew.Thermal.SH.Geo.WH.Elc.Solar.Solar</t>
  </si>
  <si>
    <t>EMI_per_sqm.kgCO2.AT.Res.HHnew.Thermal.SH.Geo.CO</t>
  </si>
  <si>
    <t>EMI_per_sqm.kgCO2.AT.Res.HHnew.Thermal.SH.Geo.CO.LPG.LPG</t>
  </si>
  <si>
    <t>EMI_per_sqm.kgCO2.AT.Res.HHnew.Thermal.SH.Geo.CO.Elc.Elec</t>
  </si>
  <si>
    <t>EMI_per_sqm.kgCO2.AT.Res.HHnew.Thermal.SH.DistrHeat</t>
  </si>
  <si>
    <t>EMI_per_sqm.kgCO2.AT.Res.HHnew.Thermal.SH.DistrHeat.SH</t>
  </si>
  <si>
    <t>EMI_per_sqm.kgCO2.AT.Res.HHnew.Thermal.SH.DistrHeat.SH.Steam_Distr</t>
  </si>
  <si>
    <t>EMI_per_sqm.kgCO2.AT.Res.HHnew.Thermal.SH.DistrHeat.SH.Elec</t>
  </si>
  <si>
    <t>EMI_per_sqm.kgCO2.AT.Res.HHnew.Thermal.SH.DistrHeat.SC</t>
  </si>
  <si>
    <t>EMI_per_sqm.kgCO2.AT.Res.HHnew.Thermal.SH.DistrHeat.SC.AC.Elec</t>
  </si>
  <si>
    <t>EMI_per_sqm.kgCO2.AT.Res.HHnew.Thermal.SH.DistrHeat.WH</t>
  </si>
  <si>
    <t>EMI_per_sqm.kgCO2.AT.Res.HHnew.Thermal.SH.DistrHeat.WH.DistrHeat.NoSolar.Steam_Distr</t>
  </si>
  <si>
    <t>EMI_per_sqm.kgCO2.AT.Res.HHnew.Thermal.SH.DistrHeat.WH.DistrHeat.Solar</t>
  </si>
  <si>
    <t>EMI_per_sqm.kgCO2.AT.Res.HHnew.Thermal.SH.DistrHeat.WH.DistrHeat.Solar.Steam_Distr</t>
  </si>
  <si>
    <t>EMI_per_sqm.kgCO2.AT.Res.HHnew.Thermal.SH.DistrHeat.WH.DistrHeat.Solar.Solar</t>
  </si>
  <si>
    <t>EMI_per_sqm.kgCO2.AT.Res.HHnew.Thermal.SH.DistrHeat.WH.Elc.NoSolar.Elec</t>
  </si>
  <si>
    <t>EMI_per_sqm.kgCO2.AT.Res.HHnew.Thermal.SH.DistrHeat.WH.Elc.Solar</t>
  </si>
  <si>
    <t>EMI_per_sqm.kgCO2.AT.Res.HHnew.Thermal.SH.DistrHeat.WH.Elc.Solar.Elec</t>
  </si>
  <si>
    <t>EMI_per_sqm.kgCO2.AT.Res.HHnew.Thermal.SH.DistrHeat.WH.Elc.Solar.Solar</t>
  </si>
  <si>
    <t>EMI_per_sqm.kgCO2.AT.Res.HHnew.Thermal.SH.DistrHeat.CO</t>
  </si>
  <si>
    <t>EMI_per_sqm.kgCO2.AT.Res.HHnew.Thermal.SH.DistrHeat.CO.LPG.LPG</t>
  </si>
  <si>
    <t>EMI_per_sqm.kgCO2.AT.Res.HHnew.Thermal.SH.DistrHeat.CO.Elc.Elec</t>
  </si>
  <si>
    <t>EMI_per_sqm.kgCO2.AT.Res.HHnew.Thermal.SH.AdvElc</t>
  </si>
  <si>
    <t>EMI_per_sqm.kgCO2.AT.Res.HHnew.Thermal.SH.AdvElc.SH</t>
  </si>
  <si>
    <t>EMI_per_sqm.kgCO2.AT.Res.HHnew.Thermal.SH.AdvElc.SH.Elec</t>
  </si>
  <si>
    <t>EMI_per_sqm.kgCO2.AT.Res.HHnew.Thermal.SH.AdvElc.SC</t>
  </si>
  <si>
    <t>EMI_per_sqm.kgCO2.AT.Res.HHnew.Thermal.SH.AdvElc.SC.AC.Elec</t>
  </si>
  <si>
    <t>EMI_per_sqm.kgCO2.AT.Res.HHnew.Thermal.SH.AdvElc.WH</t>
  </si>
  <si>
    <t>EMI_per_sqm.kgCO2.AT.Res.HHnew.Thermal.SH.AdvElc.WH.LPG.NoSolar.LPG</t>
  </si>
  <si>
    <t>EMI_per_sqm.kgCO2.AT.Res.HHnew.Thermal.SH.AdvElc.WH.LPG.Solar</t>
  </si>
  <si>
    <t>EMI_per_sqm.kgCO2.AT.Res.HHnew.Thermal.SH.AdvElc.WH.LPG.Solar.LPG</t>
  </si>
  <si>
    <t>EMI_per_sqm.kgCO2.AT.Res.HHnew.Thermal.SH.AdvElc.WH.LPG.Solar.Solar</t>
  </si>
  <si>
    <t>EMI_per_sqm.kgCO2.AT.Res.HHnew.Thermal.SH.AdvElc.WH.Elc.NoSolar.Elec</t>
  </si>
  <si>
    <t>EMI_per_sqm.kgCO2.AT.Res.HHnew.Thermal.SH.AdvElc.WH.Elc.Solar</t>
  </si>
  <si>
    <t>EMI_per_sqm.kgCO2.AT.Res.HHnew.Thermal.SH.AdvElc.WH.Elc.Solar.Elec</t>
  </si>
  <si>
    <t>EMI_per_sqm.kgCO2.AT.Res.HHnew.Thermal.SH.AdvElc.WH.Elc.Solar.Solar</t>
  </si>
  <si>
    <t>EMI_per_sqm.kgCO2.AT.Res.HHnew.Thermal.SH.AdvElc.CO</t>
  </si>
  <si>
    <t>EMI_per_sqm.kgCO2.AT.Res.HHnew.Thermal.SH.AdvElc.CO.LPG.LPG</t>
  </si>
  <si>
    <t>EMI_per_sqm.kgCO2.AT.Res.HHnew.Thermal.SH.AdvElc.CO.Elc.Elec</t>
  </si>
  <si>
    <t>EMI_per_sqm.kgCO2.AT.Res.HHnew.Thermal.SH.ConvElc</t>
  </si>
  <si>
    <t>EMI_per_sqm.kgCO2.AT.Res.HHnew.Thermal.SH.ConvElc.SH</t>
  </si>
  <si>
    <t>EMI_per_sqm.kgCO2.AT.Res.HHnew.Thermal.SH.ConvElc.SH.Elec</t>
  </si>
  <si>
    <t>EMI_per_sqm.kgCO2.AT.Res.HHnew.Thermal.SH.ConvElc.SC</t>
  </si>
  <si>
    <t>EMI_per_sqm.kgCO2.AT.Res.HHnew.Thermal.SH.ConvElc.SC.AC.Elec</t>
  </si>
  <si>
    <t>EMI_per_sqm.kgCO2.AT.Res.HHnew.Thermal.SH.ConvElc.WH</t>
  </si>
  <si>
    <t>EMI_per_sqm.kgCO2.AT.Res.HHnew.Thermal.SH.ConvElc.WH.LPG.NoSolar.LPG</t>
  </si>
  <si>
    <t>EMI_per_sqm.kgCO2.AT.Res.HHnew.Thermal.SH.ConvElc.WH.LPG.Solar</t>
  </si>
  <si>
    <t>EMI_per_sqm.kgCO2.AT.Res.HHnew.Thermal.SH.ConvElc.WH.LPG.Solar.LPG</t>
  </si>
  <si>
    <t>EMI_per_sqm.kgCO2.AT.Res.HHnew.Thermal.SH.ConvElc.WH.LPG.Solar.Solar</t>
  </si>
  <si>
    <t>EMI_per_sqm.kgCO2.AT.Res.HHnew.Thermal.SH.ConvElc.WH.Elc.NoSolar.Elec</t>
  </si>
  <si>
    <t>EMI_per_sqm.kgCO2.AT.Res.HHnew.Thermal.SH.ConvElc.WH.Elc.Solar</t>
  </si>
  <si>
    <t>EMI_per_sqm.kgCO2.AT.Res.HHnew.Thermal.SH.ConvElc.WH.Elc.Solar.Elec</t>
  </si>
  <si>
    <t>EMI_per_sqm.kgCO2.AT.Res.HHnew.Thermal.SH.ConvElc.WH.Elc.Solar.Solar</t>
  </si>
  <si>
    <t>EMI_per_sqm.kgCO2.AT.Res.HHnew.Thermal.SH.ConvElc.CO</t>
  </si>
  <si>
    <t>EMI_per_sqm.kgCO2.AT.Res.HHnew.Thermal.SH.ConvElc.CO.LPG.LPG</t>
  </si>
  <si>
    <t>EMI_per_sqm.kgCO2.AT.Res.HHnew.Thermal.SH.ConvElc.CO.Elc.Elec</t>
  </si>
  <si>
    <t>AT - Household type: Solids</t>
  </si>
  <si>
    <t>AT - Household type: LPG</t>
  </si>
  <si>
    <t>AT - Household type: Diesel oil</t>
  </si>
  <si>
    <t>AT - Household type: Gas</t>
  </si>
  <si>
    <t>AT - Household type: Biomass</t>
  </si>
  <si>
    <t>AT - Household type: Geothermal</t>
  </si>
  <si>
    <t>AT - Household type: Distributed heat</t>
  </si>
  <si>
    <t>AT - Household type: Advanced electric heating</t>
  </si>
  <si>
    <t>AT - Household type: Conventional electric heating</t>
  </si>
  <si>
    <t>AT - Residential / specific electric uses</t>
  </si>
  <si>
    <t>AT - Refrigerators and freezers</t>
  </si>
  <si>
    <t>AT - Washing machines</t>
  </si>
  <si>
    <t>AT - Clothes dryers</t>
  </si>
  <si>
    <t>AT - Dishwashers</t>
  </si>
  <si>
    <t>AT - TV and multimedia</t>
  </si>
  <si>
    <t>AT - ICT equipment</t>
  </si>
  <si>
    <t>AT - Lighting</t>
  </si>
  <si>
    <t>AT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</si>
</sst>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45967.471400462964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193476.8065099266</v>
      </c>
      <c r="C3" s="182">
        <v>196523.2350514663</v>
      </c>
      <c r="D3" s="182">
        <v>197336.18226732267</v>
      </c>
      <c r="E3" s="182">
        <v>201810.49734274208</v>
      </c>
      <c r="F3" s="182">
        <v>205974.00104760131</v>
      </c>
      <c r="G3" s="182">
        <v>210467.8769290442</v>
      </c>
      <c r="H3" s="182">
        <v>214570.12271427043</v>
      </c>
      <c r="I3" s="182">
        <v>217154.6643321985</v>
      </c>
      <c r="J3" s="182">
        <v>219404.43493753049</v>
      </c>
      <c r="K3" s="182">
        <v>221293.60928548806</v>
      </c>
      <c r="L3" s="182">
        <v>224091.1773342377</v>
      </c>
      <c r="M3" s="182">
        <v>226623.50320284697</v>
      </c>
      <c r="N3" s="182">
        <v>228105.70542602974</v>
      </c>
      <c r="O3" s="182">
        <v>227418.20647480528</v>
      </c>
      <c r="P3" s="182">
        <v>227447.62767820942</v>
      </c>
      <c r="Q3" s="182">
        <v>230049.55831999998</v>
      </c>
      <c r="R3" s="182">
        <v>234224.73517544812</v>
      </c>
      <c r="S3" s="182">
        <v>238624.43800635118</v>
      </c>
      <c r="T3" s="182">
        <v>240646.66553946471</v>
      </c>
      <c r="U3" s="182">
        <v>242294.86074605319</v>
      </c>
      <c r="V3" s="182">
        <v>223940.3003899804</v>
      </c>
      <c r="W3" s="182">
        <v>234952.27082466579</v>
      </c>
      <c r="X3" s="182">
        <v>247562.27924376243</v>
      </c>
      <c r="Y3" s="182">
        <v>246995.1</v>
      </c>
      <c r="DA3" s="210" t="s">
        <v>222</v>
      </c>
    </row>
    <row r="4" spans="1:105" ht="12" customHeight="1" x14ac:dyDescent="0.25">
      <c r="A4" s="183" t="s">
        <v>90</v>
      </c>
      <c r="B4" s="36">
        <v>8002186</v>
      </c>
      <c r="C4" s="36">
        <v>8020946</v>
      </c>
      <c r="D4" s="36">
        <v>8063640</v>
      </c>
      <c r="E4" s="36">
        <v>8100273</v>
      </c>
      <c r="F4" s="36">
        <v>8142573</v>
      </c>
      <c r="G4" s="36">
        <v>8201359</v>
      </c>
      <c r="H4" s="36">
        <v>8254298</v>
      </c>
      <c r="I4" s="36">
        <v>8282984</v>
      </c>
      <c r="J4" s="36">
        <v>8307989</v>
      </c>
      <c r="K4" s="36">
        <v>8335003</v>
      </c>
      <c r="L4" s="36">
        <v>8351643</v>
      </c>
      <c r="M4" s="36">
        <v>8375164</v>
      </c>
      <c r="N4" s="36">
        <v>8408121</v>
      </c>
      <c r="O4" s="36">
        <v>8451860</v>
      </c>
      <c r="P4" s="36">
        <v>8507786</v>
      </c>
      <c r="Q4" s="36">
        <v>8584926</v>
      </c>
      <c r="R4" s="36">
        <v>8700471</v>
      </c>
      <c r="S4" s="36">
        <v>8772865</v>
      </c>
      <c r="T4" s="36">
        <v>8822267</v>
      </c>
      <c r="U4" s="36">
        <v>8858775</v>
      </c>
      <c r="V4" s="36">
        <v>8901064</v>
      </c>
      <c r="W4" s="36">
        <v>8932664</v>
      </c>
      <c r="X4" s="36">
        <v>8978929</v>
      </c>
      <c r="Y4" s="36">
        <v>9104772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3279631</v>
      </c>
      <c r="C6" s="35">
        <v>3332374</v>
      </c>
      <c r="D6" s="35">
        <v>3396664</v>
      </c>
      <c r="E6" s="35">
        <v>3460177</v>
      </c>
      <c r="F6" s="35">
        <v>3478246</v>
      </c>
      <c r="G6" s="35">
        <v>3519897</v>
      </c>
      <c r="H6" s="35">
        <v>3553292</v>
      </c>
      <c r="I6" s="35">
        <v>3577963</v>
      </c>
      <c r="J6" s="35">
        <v>3610599</v>
      </c>
      <c r="K6" s="35">
        <v>3639739</v>
      </c>
      <c r="L6" s="35">
        <v>3669439</v>
      </c>
      <c r="M6" s="35">
        <v>3687875</v>
      </c>
      <c r="N6" s="35">
        <v>3712195</v>
      </c>
      <c r="O6" s="35">
        <v>3759724</v>
      </c>
      <c r="P6" s="35">
        <v>3827164</v>
      </c>
      <c r="Q6" s="35">
        <v>3877564</v>
      </c>
      <c r="R6" s="35">
        <v>3931528</v>
      </c>
      <c r="S6" s="35">
        <v>3960661</v>
      </c>
      <c r="T6" s="35">
        <v>4001028</v>
      </c>
      <c r="U6" s="35">
        <v>4023059</v>
      </c>
      <c r="V6" s="35">
        <v>4066270</v>
      </c>
      <c r="W6" s="35">
        <v>4086306</v>
      </c>
      <c r="X6" s="35">
        <v>4105592</v>
      </c>
      <c r="Y6" s="35">
        <v>4168852</v>
      </c>
      <c r="DA6" s="59" t="s">
        <v>224</v>
      </c>
    </row>
    <row r="7" spans="1:105" ht="12" customHeight="1" x14ac:dyDescent="0.25">
      <c r="A7" s="185" t="s">
        <v>186</v>
      </c>
      <c r="B7" s="114">
        <v>306819.0757211562</v>
      </c>
      <c r="C7" s="114">
        <v>314356.20875738136</v>
      </c>
      <c r="D7" s="114">
        <v>321901.95135835203</v>
      </c>
      <c r="E7" s="114">
        <v>331671.80196702102</v>
      </c>
      <c r="F7" s="114">
        <v>335305.79317211633</v>
      </c>
      <c r="G7" s="114">
        <v>340930.49435408867</v>
      </c>
      <c r="H7" s="114">
        <v>346162.22474830557</v>
      </c>
      <c r="I7" s="114">
        <v>349875.34934883786</v>
      </c>
      <c r="J7" s="114">
        <v>353834.55397940485</v>
      </c>
      <c r="K7" s="114">
        <v>357385.39769306686</v>
      </c>
      <c r="L7" s="114">
        <v>362402.92113927368</v>
      </c>
      <c r="M7" s="114">
        <v>365100.23076133378</v>
      </c>
      <c r="N7" s="114">
        <v>367796.69383798237</v>
      </c>
      <c r="O7" s="114">
        <v>374629.76408457599</v>
      </c>
      <c r="P7" s="114">
        <v>381689.05997537746</v>
      </c>
      <c r="Q7" s="114">
        <v>384637.11879438272</v>
      </c>
      <c r="R7" s="114">
        <v>390501.7041811219</v>
      </c>
      <c r="S7" s="114">
        <v>394634.02304698993</v>
      </c>
      <c r="T7" s="114">
        <v>400349.33934024512</v>
      </c>
      <c r="U7" s="114">
        <v>402259.04800020251</v>
      </c>
      <c r="V7" s="114">
        <v>406373.13212897722</v>
      </c>
      <c r="W7" s="114">
        <v>414843.97684468981</v>
      </c>
      <c r="X7" s="114">
        <v>418580.01308708271</v>
      </c>
      <c r="Y7" s="114">
        <v>424443.80607336544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122522</v>
      </c>
      <c r="D8" s="138">
        <v>135192</v>
      </c>
      <c r="E8" s="138">
        <v>135782</v>
      </c>
      <c r="F8" s="138">
        <v>91690</v>
      </c>
      <c r="G8" s="138">
        <v>115656</v>
      </c>
      <c r="H8" s="138">
        <v>108286</v>
      </c>
      <c r="I8" s="138">
        <v>100273</v>
      </c>
      <c r="J8" s="138">
        <v>108763</v>
      </c>
      <c r="K8" s="138">
        <v>105961</v>
      </c>
      <c r="L8" s="138">
        <v>107141</v>
      </c>
      <c r="M8" s="138">
        <v>96509</v>
      </c>
      <c r="N8" s="138">
        <v>102785</v>
      </c>
      <c r="O8" s="138">
        <v>126512</v>
      </c>
      <c r="P8" s="138">
        <v>147434</v>
      </c>
      <c r="Q8" s="138">
        <v>131829</v>
      </c>
      <c r="R8" s="138">
        <v>136465</v>
      </c>
      <c r="S8" s="138">
        <v>112783</v>
      </c>
      <c r="T8" s="138">
        <v>124636</v>
      </c>
      <c r="U8" s="138">
        <v>107159</v>
      </c>
      <c r="V8" s="138">
        <v>128808</v>
      </c>
      <c r="W8" s="138">
        <v>166552</v>
      </c>
      <c r="X8" s="138">
        <v>106229</v>
      </c>
      <c r="Y8" s="138">
        <v>150613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14065.162648320722</v>
      </c>
      <c r="D9" s="39">
        <v>14178.832148783024</v>
      </c>
      <c r="E9" s="39">
        <v>16530.827006102772</v>
      </c>
      <c r="F9" s="39">
        <v>10521.451158262964</v>
      </c>
      <c r="G9" s="39">
        <v>12548.08545866207</v>
      </c>
      <c r="H9" s="39">
        <v>12238.002563199669</v>
      </c>
      <c r="I9" s="39">
        <v>10785.912899786315</v>
      </c>
      <c r="J9" s="39">
        <v>11081.108215886343</v>
      </c>
      <c r="K9" s="39">
        <v>10737.673029513389</v>
      </c>
      <c r="L9" s="39">
        <v>12262.355576078175</v>
      </c>
      <c r="M9" s="39">
        <v>10001.267201061475</v>
      </c>
      <c r="N9" s="39">
        <v>10037.093402578728</v>
      </c>
      <c r="O9" s="39">
        <v>14222.16098810814</v>
      </c>
      <c r="P9" s="39">
        <v>14542.968640338921</v>
      </c>
      <c r="Q9" s="39">
        <v>10565.980017121183</v>
      </c>
      <c r="R9" s="39">
        <v>13582.795321354119</v>
      </c>
      <c r="S9" s="39">
        <v>11958.021112271585</v>
      </c>
      <c r="T9" s="39">
        <v>13598.927800752863</v>
      </c>
      <c r="U9" s="39">
        <v>9873.6821307505015</v>
      </c>
      <c r="V9" s="39">
        <v>12121.93392178614</v>
      </c>
      <c r="W9" s="39">
        <v>22177.845197889081</v>
      </c>
      <c r="X9" s="39">
        <v>11869.808273583127</v>
      </c>
      <c r="Y9" s="39">
        <v>14035.921717066842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3408.97</v>
      </c>
      <c r="C11" s="41">
        <v>3747.09</v>
      </c>
      <c r="D11" s="41">
        <v>3480.79</v>
      </c>
      <c r="E11" s="41">
        <v>3703.61</v>
      </c>
      <c r="F11" s="41">
        <v>3737.74</v>
      </c>
      <c r="G11" s="41">
        <v>3853.61</v>
      </c>
      <c r="H11" s="41">
        <v>3649.35</v>
      </c>
      <c r="I11" s="41">
        <v>3363.28</v>
      </c>
      <c r="J11" s="41">
        <v>3444.43</v>
      </c>
      <c r="K11" s="41">
        <v>3504.84</v>
      </c>
      <c r="L11" s="41">
        <v>3905.88</v>
      </c>
      <c r="M11" s="41">
        <v>3409.28</v>
      </c>
      <c r="N11" s="41">
        <v>3552.85</v>
      </c>
      <c r="O11" s="41">
        <v>3635.43</v>
      </c>
      <c r="P11" s="41">
        <v>3126.98</v>
      </c>
      <c r="Q11" s="41">
        <v>3316.42</v>
      </c>
      <c r="R11" s="41">
        <v>3419.3</v>
      </c>
      <c r="S11" s="41">
        <v>3498.07</v>
      </c>
      <c r="T11" s="41">
        <v>3193.65</v>
      </c>
      <c r="U11" s="41">
        <v>3279.5</v>
      </c>
      <c r="V11" s="41">
        <v>3322.37</v>
      </c>
      <c r="W11" s="41">
        <v>3633.44</v>
      </c>
      <c r="X11" s="41">
        <v>3228.73</v>
      </c>
      <c r="Y11" s="41">
        <v>3147.64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3502.5447619047613</v>
      </c>
      <c r="C12" s="187">
        <f t="shared" ref="C12:W12" si="0">AVERAGE($B11:$V11)</f>
        <v>3502.5447619047613</v>
      </c>
      <c r="D12" s="187">
        <f t="shared" si="0"/>
        <v>3502.5447619047613</v>
      </c>
      <c r="E12" s="187">
        <f t="shared" si="0"/>
        <v>3502.5447619047613</v>
      </c>
      <c r="F12" s="187">
        <f t="shared" si="0"/>
        <v>3502.5447619047613</v>
      </c>
      <c r="G12" s="187">
        <f t="shared" si="0"/>
        <v>3502.5447619047613</v>
      </c>
      <c r="H12" s="187">
        <f t="shared" si="0"/>
        <v>3502.5447619047613</v>
      </c>
      <c r="I12" s="187">
        <f t="shared" si="0"/>
        <v>3502.5447619047613</v>
      </c>
      <c r="J12" s="187">
        <f t="shared" si="0"/>
        <v>3502.5447619047613</v>
      </c>
      <c r="K12" s="187">
        <f t="shared" si="0"/>
        <v>3502.5447619047613</v>
      </c>
      <c r="L12" s="187">
        <f t="shared" si="0"/>
        <v>3502.5447619047613</v>
      </c>
      <c r="M12" s="187">
        <f t="shared" si="0"/>
        <v>3502.5447619047613</v>
      </c>
      <c r="N12" s="187">
        <f t="shared" si="0"/>
        <v>3502.5447619047613</v>
      </c>
      <c r="O12" s="187">
        <f t="shared" si="0"/>
        <v>3502.5447619047613</v>
      </c>
      <c r="P12" s="187">
        <f t="shared" si="0"/>
        <v>3502.5447619047613</v>
      </c>
      <c r="Q12" s="187">
        <f t="shared" si="0"/>
        <v>3502.5447619047613</v>
      </c>
      <c r="R12" s="187">
        <f t="shared" si="0"/>
        <v>3502.5447619047613</v>
      </c>
      <c r="S12" s="187">
        <f t="shared" si="0"/>
        <v>3502.5447619047613</v>
      </c>
      <c r="T12" s="187">
        <f t="shared" si="0"/>
        <v>3502.5447619047613</v>
      </c>
      <c r="U12" s="187">
        <f t="shared" si="0"/>
        <v>3502.5447619047613</v>
      </c>
      <c r="V12" s="187">
        <f t="shared" si="0"/>
        <v>3502.5447619047613</v>
      </c>
      <c r="W12" s="187">
        <f t="shared" si="0"/>
        <v>3502.5447619047613</v>
      </c>
      <c r="X12" s="187">
        <f t="shared" ref="X12:Y12" si="1">AVERAGE($B11:$V11)</f>
        <v>3502.5447619047613</v>
      </c>
      <c r="Y12" s="187">
        <f t="shared" si="1"/>
        <v>3502.5447619047613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0.97328377843374836</v>
      </c>
      <c r="C13" s="189">
        <f t="shared" si="2"/>
        <v>1.0698193041685069</v>
      </c>
      <c r="D13" s="189">
        <f t="shared" si="2"/>
        <v>0.99378886969800473</v>
      </c>
      <c r="E13" s="189">
        <f t="shared" si="2"/>
        <v>1.0574054728099735</v>
      </c>
      <c r="F13" s="189">
        <f t="shared" si="2"/>
        <v>1.0671498165143602</v>
      </c>
      <c r="G13" s="189">
        <f t="shared" si="2"/>
        <v>1.1002314779567075</v>
      </c>
      <c r="H13" s="189">
        <f t="shared" si="2"/>
        <v>1.0419138792148948</v>
      </c>
      <c r="I13" s="189">
        <f t="shared" si="2"/>
        <v>0.96023897726605334</v>
      </c>
      <c r="J13" s="189">
        <f t="shared" si="2"/>
        <v>0.98340784605043641</v>
      </c>
      <c r="K13" s="189">
        <f t="shared" si="2"/>
        <v>1.0006553058565313</v>
      </c>
      <c r="L13" s="189">
        <f t="shared" si="2"/>
        <v>1.1151549132168395</v>
      </c>
      <c r="M13" s="189">
        <f t="shared" si="2"/>
        <v>0.97337228551105182</v>
      </c>
      <c r="N13" s="189">
        <f t="shared" si="2"/>
        <v>1.0143624825704958</v>
      </c>
      <c r="O13" s="189">
        <f t="shared" si="2"/>
        <v>1.0379396259372777</v>
      </c>
      <c r="P13" s="189">
        <f t="shared" si="2"/>
        <v>0.89277374382489805</v>
      </c>
      <c r="Q13" s="189">
        <f t="shared" si="2"/>
        <v>0.9468601332582135</v>
      </c>
      <c r="R13" s="189">
        <f t="shared" ref="R13:V13" si="3">R11/R12</f>
        <v>0.97623306265485366</v>
      </c>
      <c r="S13" s="189">
        <f t="shared" si="3"/>
        <v>0.99872242549090862</v>
      </c>
      <c r="T13" s="189">
        <f t="shared" si="3"/>
        <v>0.91180847557911648</v>
      </c>
      <c r="U13" s="189">
        <f t="shared" si="3"/>
        <v>0.93631922585809735</v>
      </c>
      <c r="V13" s="189">
        <f t="shared" si="3"/>
        <v>0.94855889812903393</v>
      </c>
      <c r="W13" s="189">
        <f t="shared" ref="W13:Y13" si="4">W11/W12</f>
        <v>1.0373714676023311</v>
      </c>
      <c r="X13" s="189">
        <f t="shared" si="4"/>
        <v>0.92182405064943274</v>
      </c>
      <c r="Y13" s="189">
        <f t="shared" si="4"/>
        <v>0.8986723122671082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2.4399653497603846</v>
      </c>
      <c r="C17" s="14">
        <f t="shared" si="5"/>
        <v>2.4069765278447135</v>
      </c>
      <c r="D17" s="14">
        <f t="shared" si="5"/>
        <v>2.3739881248189398</v>
      </c>
      <c r="E17" s="14">
        <f t="shared" si="5"/>
        <v>2.3409996078235302</v>
      </c>
      <c r="F17" s="14">
        <f t="shared" si="5"/>
        <v>2.3409997452739111</v>
      </c>
      <c r="G17" s="14">
        <f t="shared" si="5"/>
        <v>2.3299997130597854</v>
      </c>
      <c r="H17" s="14">
        <f t="shared" si="5"/>
        <v>2.323000192497549</v>
      </c>
      <c r="I17" s="14">
        <f t="shared" si="5"/>
        <v>2.3149999035764206</v>
      </c>
      <c r="J17" s="14">
        <f t="shared" si="5"/>
        <v>2.3010001941506104</v>
      </c>
      <c r="K17" s="14">
        <f t="shared" si="5"/>
        <v>2.2900001895740325</v>
      </c>
      <c r="L17" s="14">
        <f t="shared" si="5"/>
        <v>2.2759999553065198</v>
      </c>
      <c r="M17" s="14">
        <f t="shared" si="5"/>
        <v>2.2709999661051419</v>
      </c>
      <c r="N17" s="14">
        <f t="shared" si="5"/>
        <v>2.2649998181668796</v>
      </c>
      <c r="O17" s="14">
        <f t="shared" si="5"/>
        <v>2.2480001191576831</v>
      </c>
      <c r="P17" s="14">
        <f t="shared" si="5"/>
        <v>2.2230001118321554</v>
      </c>
      <c r="Q17" s="14">
        <f t="shared" si="5"/>
        <v>2.213999820505864</v>
      </c>
      <c r="R17" s="14">
        <f t="shared" ref="R17:V17" si="6">R4/R6</f>
        <v>2.2129998819797292</v>
      </c>
      <c r="S17" s="14">
        <f t="shared" si="6"/>
        <v>2.215000223447551</v>
      </c>
      <c r="T17" s="14">
        <f t="shared" si="6"/>
        <v>2.2050000649832993</v>
      </c>
      <c r="U17" s="14">
        <f t="shared" si="6"/>
        <v>2.2019997718154269</v>
      </c>
      <c r="V17" s="14">
        <f t="shared" si="6"/>
        <v>2.188999746696604</v>
      </c>
      <c r="W17" s="14">
        <f t="shared" ref="W17:Y17" si="7">W4/W6</f>
        <v>2.1859997758366605</v>
      </c>
      <c r="X17" s="14">
        <f t="shared" si="7"/>
        <v>2.1869998285265559</v>
      </c>
      <c r="Y17" s="14">
        <f t="shared" si="7"/>
        <v>2.1839998157766214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38.341907538909517</v>
      </c>
      <c r="C18" s="94">
        <f t="shared" si="8"/>
        <v>39.191911871415343</v>
      </c>
      <c r="D18" s="94">
        <f t="shared" si="8"/>
        <v>39.920178896670983</v>
      </c>
      <c r="E18" s="94">
        <f t="shared" si="8"/>
        <v>40.945756021682364</v>
      </c>
      <c r="F18" s="94">
        <f t="shared" si="8"/>
        <v>41.179341366926195</v>
      </c>
      <c r="G18" s="94">
        <f t="shared" si="8"/>
        <v>41.570000088288865</v>
      </c>
      <c r="H18" s="94">
        <f t="shared" si="8"/>
        <v>41.937209529908607</v>
      </c>
      <c r="I18" s="94">
        <f t="shared" si="8"/>
        <v>42.240254158264442</v>
      </c>
      <c r="J18" s="94">
        <f t="shared" si="8"/>
        <v>42.589675308838864</v>
      </c>
      <c r="K18" s="94">
        <f t="shared" si="8"/>
        <v>42.877656755860414</v>
      </c>
      <c r="L18" s="94">
        <f t="shared" si="8"/>
        <v>43.393009152722847</v>
      </c>
      <c r="M18" s="94">
        <f t="shared" si="8"/>
        <v>43.593203758318495</v>
      </c>
      <c r="N18" s="94">
        <f t="shared" si="8"/>
        <v>43.743030557954903</v>
      </c>
      <c r="O18" s="94">
        <f t="shared" si="8"/>
        <v>44.325126550200309</v>
      </c>
      <c r="P18" s="94">
        <f t="shared" si="8"/>
        <v>44.863500324923244</v>
      </c>
      <c r="Q18" s="94">
        <f t="shared" si="8"/>
        <v>44.803778016768312</v>
      </c>
      <c r="R18" s="94">
        <f t="shared" ref="R18:V18" si="9">R7*1000/R4</f>
        <v>44.882823490949157</v>
      </c>
      <c r="S18" s="94">
        <f t="shared" si="9"/>
        <v>44.983482938240805</v>
      </c>
      <c r="T18" s="94">
        <f t="shared" si="9"/>
        <v>45.379417709784242</v>
      </c>
      <c r="U18" s="94">
        <f t="shared" si="9"/>
        <v>45.407976610784509</v>
      </c>
      <c r="V18" s="94">
        <f t="shared" si="9"/>
        <v>45.654444471916754</v>
      </c>
      <c r="W18" s="94">
        <f t="shared" ref="W18:Y18" si="10">W7*1000/W4</f>
        <v>46.44123822912065</v>
      </c>
      <c r="X18" s="94">
        <f t="shared" si="10"/>
        <v>46.618033519040267</v>
      </c>
      <c r="Y18" s="94">
        <f t="shared" si="10"/>
        <v>46.617730358691624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93.552925838655682</v>
      </c>
      <c r="C19" s="15">
        <f t="shared" si="11"/>
        <v>94.334011955855303</v>
      </c>
      <c r="D19" s="15">
        <f t="shared" si="11"/>
        <v>94.770030641344562</v>
      </c>
      <c r="E19" s="15">
        <f t="shared" si="11"/>
        <v>95.85399878879636</v>
      </c>
      <c r="F19" s="15">
        <f t="shared" si="11"/>
        <v>96.400827650521649</v>
      </c>
      <c r="G19" s="15">
        <f t="shared" si="11"/>
        <v>96.858088277608317</v>
      </c>
      <c r="H19" s="15">
        <f t="shared" si="11"/>
        <v>97.42014581078773</v>
      </c>
      <c r="I19" s="15">
        <f t="shared" si="11"/>
        <v>97.786184303425685</v>
      </c>
      <c r="J19" s="15">
        <f t="shared" si="11"/>
        <v>97.998851154449682</v>
      </c>
      <c r="K19" s="15">
        <f t="shared" si="11"/>
        <v>98.189842099410654</v>
      </c>
      <c r="L19" s="15">
        <f t="shared" si="11"/>
        <v>98.762486892212593</v>
      </c>
      <c r="M19" s="15">
        <f t="shared" si="11"/>
        <v>99.000164257555852</v>
      </c>
      <c r="N19" s="15">
        <f t="shared" si="11"/>
        <v>99.077956259836128</v>
      </c>
      <c r="O19" s="15">
        <f t="shared" si="11"/>
        <v>99.642889766529677</v>
      </c>
      <c r="P19" s="15">
        <f t="shared" si="11"/>
        <v>99.731566239486327</v>
      </c>
      <c r="Q19" s="15">
        <f t="shared" si="11"/>
        <v>99.195556487109627</v>
      </c>
      <c r="R19" s="15">
        <f t="shared" ref="R19:V19" si="12">R7*1000/R6</f>
        <v>99.325683088387493</v>
      </c>
      <c r="S19" s="15">
        <f t="shared" si="12"/>
        <v>99.638424759652466</v>
      </c>
      <c r="T19" s="15">
        <f t="shared" si="12"/>
        <v>100.06161899897855</v>
      </c>
      <c r="U19" s="15">
        <f t="shared" si="12"/>
        <v>99.988354135547738</v>
      </c>
      <c r="V19" s="15">
        <f t="shared" si="12"/>
        <v>99.937567384599944</v>
      </c>
      <c r="W19" s="15">
        <f t="shared" ref="W19:Y19" si="13">W7*1000/W6</f>
        <v>101.52053635843468</v>
      </c>
      <c r="X19" s="15">
        <f t="shared" si="13"/>
        <v>101.95363131238629</v>
      </c>
      <c r="Y19" s="15">
        <f t="shared" si="13"/>
        <v>101.81311451530672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47.693459546925325</v>
      </c>
      <c r="D20" s="4">
        <f t="shared" si="14"/>
        <v>44.178495935496649</v>
      </c>
      <c r="E20" s="4">
        <f t="shared" si="14"/>
        <v>52.005711064925187</v>
      </c>
      <c r="F20" s="4">
        <f t="shared" si="14"/>
        <v>49.017629436365446</v>
      </c>
      <c r="G20" s="4">
        <f t="shared" si="14"/>
        <v>46.56433791656697</v>
      </c>
      <c r="H20" s="4">
        <f t="shared" si="14"/>
        <v>48.650687579016406</v>
      </c>
      <c r="I20" s="4">
        <f t="shared" si="14"/>
        <v>46.464570078060326</v>
      </c>
      <c r="J20" s="4">
        <f t="shared" si="14"/>
        <v>44.277731525490886</v>
      </c>
      <c r="K20" s="4">
        <f t="shared" si="14"/>
        <v>44.251562361566592</v>
      </c>
      <c r="L20" s="4">
        <f t="shared" si="14"/>
        <v>50.285869113298887</v>
      </c>
      <c r="M20" s="4">
        <f t="shared" si="14"/>
        <v>45.632061275559536</v>
      </c>
      <c r="N20" s="4">
        <f t="shared" si="14"/>
        <v>43.113179661018421</v>
      </c>
      <c r="O20" s="4">
        <f t="shared" si="14"/>
        <v>50.007775816489158</v>
      </c>
      <c r="P20" s="4">
        <f t="shared" si="14"/>
        <v>44.372708078750598</v>
      </c>
      <c r="Q20" s="4">
        <f t="shared" si="14"/>
        <v>36.201056556540422</v>
      </c>
      <c r="R20" s="4">
        <f t="shared" ref="R20:V20" si="15">IF(SUM(R21)=0,"",R21/R17)</f>
        <v>44.976585932258551</v>
      </c>
      <c r="S20" s="4">
        <f t="shared" si="15"/>
        <v>47.867627081044681</v>
      </c>
      <c r="T20" s="4">
        <f t="shared" si="15"/>
        <v>49.482605455860075</v>
      </c>
      <c r="U20" s="4">
        <f t="shared" si="15"/>
        <v>41.844002544155188</v>
      </c>
      <c r="V20" s="4">
        <f t="shared" si="15"/>
        <v>42.991575806823555</v>
      </c>
      <c r="W20" s="4">
        <f t="shared" ref="W20:Y20" si="16">IF(SUM(W21)=0,"",W21/W17)</f>
        <v>60.91431748258578</v>
      </c>
      <c r="X20" s="4">
        <f t="shared" si="16"/>
        <v>51.091877461581959</v>
      </c>
      <c r="Y20" s="4">
        <f t="shared" si="16"/>
        <v>42.67031813327776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114.79703766116062</v>
      </c>
      <c r="D21" s="3">
        <f t="shared" si="17"/>
        <v>104.87922472323085</v>
      </c>
      <c r="E21" s="3">
        <f t="shared" si="17"/>
        <v>121.7453492075737</v>
      </c>
      <c r="F21" s="3">
        <f t="shared" si="17"/>
        <v>114.75025802446247</v>
      </c>
      <c r="G21" s="3">
        <f t="shared" si="17"/>
        <v>108.49489398441992</v>
      </c>
      <c r="H21" s="3">
        <f t="shared" si="17"/>
        <v>113.01555661119322</v>
      </c>
      <c r="I21" s="3">
        <f t="shared" si="17"/>
        <v>107.56547525042949</v>
      </c>
      <c r="J21" s="3">
        <f t="shared" si="17"/>
        <v>101.88306883670313</v>
      </c>
      <c r="K21" s="3">
        <f t="shared" si="17"/>
        <v>101.33608619693462</v>
      </c>
      <c r="L21" s="3">
        <f t="shared" si="17"/>
        <v>114.45063585441777</v>
      </c>
      <c r="M21" s="3">
        <f t="shared" si="17"/>
        <v>103.63040961010347</v>
      </c>
      <c r="N21" s="3">
        <f t="shared" si="17"/>
        <v>97.651344092802731</v>
      </c>
      <c r="O21" s="3">
        <f t="shared" si="17"/>
        <v>112.41748599427832</v>
      </c>
      <c r="P21" s="3">
        <f t="shared" si="17"/>
        <v>98.640535021358161</v>
      </c>
      <c r="Q21" s="3">
        <f t="shared" si="17"/>
        <v>80.149132718303122</v>
      </c>
      <c r="R21" s="3">
        <f t="shared" ref="R21:V21" si="18">IF(SUM(R9)=0,"",R9*1000/R8)</f>
        <v>99.533179359939325</v>
      </c>
      <c r="S21" s="3">
        <f t="shared" si="18"/>
        <v>106.02680468041801</v>
      </c>
      <c r="T21" s="3">
        <f t="shared" si="18"/>
        <v>109.10914824571442</v>
      </c>
      <c r="U21" s="3">
        <f t="shared" si="18"/>
        <v>92.140484054073866</v>
      </c>
      <c r="V21" s="3">
        <f t="shared" si="18"/>
        <v>94.108548551224615</v>
      </c>
      <c r="W21" s="3">
        <f t="shared" ref="W21:Y21" si="19">IF(SUM(W9)=0,"",W9*1000/W8)</f>
        <v>133.15868436217568</v>
      </c>
      <c r="X21" s="3">
        <f t="shared" si="19"/>
        <v>111.73792724757955</v>
      </c>
      <c r="Y21" s="3">
        <f t="shared" si="19"/>
        <v>93.191966942208452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24177.994176832006</v>
      </c>
      <c r="C22" s="13">
        <f t="shared" si="20"/>
        <v>24501.25397321791</v>
      </c>
      <c r="D22" s="13">
        <f t="shared" si="20"/>
        <v>24472.345276738874</v>
      </c>
      <c r="E22" s="13">
        <f t="shared" si="20"/>
        <v>24914.036519848414</v>
      </c>
      <c r="F22" s="13">
        <f t="shared" si="20"/>
        <v>25295.935455242627</v>
      </c>
      <c r="G22" s="13">
        <f t="shared" si="20"/>
        <v>25662.561159564433</v>
      </c>
      <c r="H22" s="13">
        <f t="shared" si="20"/>
        <v>25994.957137998947</v>
      </c>
      <c r="I22" s="13">
        <f t="shared" si="20"/>
        <v>26216.960497834902</v>
      </c>
      <c r="J22" s="13">
        <f t="shared" si="20"/>
        <v>26408.849956051999</v>
      </c>
      <c r="K22" s="13">
        <f t="shared" si="20"/>
        <v>26549.913573574966</v>
      </c>
      <c r="L22" s="13">
        <f t="shared" si="20"/>
        <v>26831.987111307044</v>
      </c>
      <c r="M22" s="13">
        <f t="shared" si="20"/>
        <v>27058.992898867054</v>
      </c>
      <c r="N22" s="13">
        <f t="shared" si="20"/>
        <v>27129.212986591148</v>
      </c>
      <c r="O22" s="13">
        <f t="shared" si="20"/>
        <v>26907.474387271592</v>
      </c>
      <c r="P22" s="13">
        <f t="shared" si="20"/>
        <v>26734.05603740026</v>
      </c>
      <c r="Q22" s="13">
        <f t="shared" si="20"/>
        <v>26796.918030510686</v>
      </c>
      <c r="R22" s="13">
        <f t="shared" ref="R22:V22" si="21">R3*1000000/R4</f>
        <v>26920.92591026947</v>
      </c>
      <c r="S22" s="13">
        <f t="shared" si="21"/>
        <v>27200.286110221823</v>
      </c>
      <c r="T22" s="13">
        <f t="shared" si="21"/>
        <v>27277.19139983688</v>
      </c>
      <c r="U22" s="13">
        <f t="shared" si="21"/>
        <v>27350.831322169623</v>
      </c>
      <c r="V22" s="13">
        <f t="shared" si="21"/>
        <v>25158.82375297834</v>
      </c>
      <c r="W22" s="13">
        <f t="shared" ref="W22:Y22" si="22">W3*1000000/W4</f>
        <v>26302.598063093581</v>
      </c>
      <c r="X22" s="13">
        <f t="shared" si="22"/>
        <v>27571.470856241587</v>
      </c>
      <c r="Y22" s="13">
        <f t="shared" si="22"/>
        <v>27128.092828683682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58993.46801817845</v>
      </c>
      <c r="C23" s="46">
        <f t="shared" si="23"/>
        <v>58973.943216297543</v>
      </c>
      <c r="D23" s="46">
        <f t="shared" si="23"/>
        <v>58097.057073446966</v>
      </c>
      <c r="E23" s="46">
        <f t="shared" si="23"/>
        <v>58323.74972226625</v>
      </c>
      <c r="F23" s="46">
        <f t="shared" si="23"/>
        <v>59217.77845718828</v>
      </c>
      <c r="G23" s="46">
        <f t="shared" si="23"/>
        <v>59793.760138164325</v>
      </c>
      <c r="H23" s="46">
        <f t="shared" si="23"/>
        <v>60386.290435537077</v>
      </c>
      <c r="I23" s="46">
        <f t="shared" si="23"/>
        <v>60692.261024554617</v>
      </c>
      <c r="J23" s="46">
        <f t="shared" si="23"/>
        <v>60766.76887616999</v>
      </c>
      <c r="K23" s="46">
        <f t="shared" si="23"/>
        <v>60799.307116660857</v>
      </c>
      <c r="L23" s="46">
        <f t="shared" si="23"/>
        <v>61069.601466119944</v>
      </c>
      <c r="M23" s="46">
        <f t="shared" si="23"/>
        <v>61450.971956166351</v>
      </c>
      <c r="N23" s="46">
        <f t="shared" si="23"/>
        <v>61447.662481639505</v>
      </c>
      <c r="O23" s="46">
        <f t="shared" si="23"/>
        <v>60488.005628818835</v>
      </c>
      <c r="P23" s="46">
        <f t="shared" si="23"/>
        <v>59429.809560867892</v>
      </c>
      <c r="Q23" s="46">
        <f t="shared" si="23"/>
        <v>59328.371709661005</v>
      </c>
      <c r="R23" s="46">
        <f t="shared" ref="R23:V23" si="24">R3*1000000/R6</f>
        <v>59576.005862211365</v>
      </c>
      <c r="S23" s="46">
        <f t="shared" si="24"/>
        <v>60248.639811978646</v>
      </c>
      <c r="T23" s="46">
        <f t="shared" si="24"/>
        <v>60146.208809202217</v>
      </c>
      <c r="U23" s="46">
        <f t="shared" si="24"/>
        <v>60226.52433037974</v>
      </c>
      <c r="V23" s="46">
        <f t="shared" si="24"/>
        <v>55072.65882245409</v>
      </c>
      <c r="W23" s="46">
        <f t="shared" ref="W23:Y23" si="25">W3*1000000/W6</f>
        <v>57497.47346984435</v>
      </c>
      <c r="X23" s="46">
        <f t="shared" si="25"/>
        <v>60298.80203482529</v>
      </c>
      <c r="Y23" s="46">
        <f t="shared" si="25"/>
        <v>59247.749740216248</v>
      </c>
      <c r="DA23" s="11"/>
    </row>
    <row r="24" spans="1:105" ht="12" customHeight="1" x14ac:dyDescent="0.25">
      <c r="A24" s="180" t="s">
        <v>188</v>
      </c>
      <c r="B24" s="15">
        <v>1.4647937093078431</v>
      </c>
      <c r="C24" s="15">
        <v>1.4460040524218336</v>
      </c>
      <c r="D24" s="15">
        <v>1.4148487394895095</v>
      </c>
      <c r="E24" s="15">
        <v>1.4110799994786685</v>
      </c>
      <c r="F24" s="15">
        <v>1.4154942594551789</v>
      </c>
      <c r="G24" s="15">
        <v>1.4067895871488847</v>
      </c>
      <c r="H24" s="15">
        <v>1.3993068623803822</v>
      </c>
      <c r="I24" s="15">
        <v>1.3868845972948975</v>
      </c>
      <c r="J24" s="15">
        <v>1.3972884822023424</v>
      </c>
      <c r="K24" s="15">
        <v>1.4233606868082518</v>
      </c>
      <c r="L24" s="15">
        <v>1.4258972780931047</v>
      </c>
      <c r="M24" s="15">
        <v>1.4335266940329712</v>
      </c>
      <c r="N24" s="15">
        <v>1.4571022890436198</v>
      </c>
      <c r="O24" s="15">
        <v>1.4495477956699205</v>
      </c>
      <c r="P24" s="15">
        <v>1.4182497381350641</v>
      </c>
      <c r="Q24" s="15">
        <v>1.3931510103739535</v>
      </c>
      <c r="R24" s="15">
        <v>1.3759972255785851</v>
      </c>
      <c r="S24" s="15">
        <v>1.3668108162382879</v>
      </c>
      <c r="T24" s="15">
        <v>1.345252816066711</v>
      </c>
      <c r="U24" s="15">
        <v>1.3336213620961106</v>
      </c>
      <c r="V24" s="15">
        <v>1.3163207050711239</v>
      </c>
      <c r="W24" s="15">
        <v>1.3129976522868305</v>
      </c>
      <c r="X24" s="15">
        <v>1.3208747757588812</v>
      </c>
      <c r="Y24" s="15">
        <v>1.3044500658901468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6351.339502437766</v>
      </c>
      <c r="C28" s="22">
        <f t="shared" ref="C28:W28" si="26">SUM(C29:C30,C33:C34,C41:C42)</f>
        <v>6700.8422061898682</v>
      </c>
      <c r="D28" s="22">
        <f t="shared" si="26"/>
        <v>6452.3251997377529</v>
      </c>
      <c r="E28" s="22">
        <f t="shared" si="26"/>
        <v>6588.9493633789025</v>
      </c>
      <c r="F28" s="22">
        <f t="shared" si="26"/>
        <v>6463.9480218002891</v>
      </c>
      <c r="G28" s="22">
        <f t="shared" si="26"/>
        <v>6579.7216680997408</v>
      </c>
      <c r="H28" s="22">
        <f t="shared" si="26"/>
        <v>6513.1023215821142</v>
      </c>
      <c r="I28" s="22">
        <f t="shared" si="26"/>
        <v>6266.4024935511598</v>
      </c>
      <c r="J28" s="22">
        <f t="shared" si="26"/>
        <v>6391.8785898538254</v>
      </c>
      <c r="K28" s="22">
        <f t="shared" si="26"/>
        <v>6482.5549441100593</v>
      </c>
      <c r="L28" s="22">
        <f t="shared" si="26"/>
        <v>7058.5179707652615</v>
      </c>
      <c r="M28" s="22">
        <f t="shared" si="26"/>
        <v>6551.5046431642286</v>
      </c>
      <c r="N28" s="22">
        <f t="shared" si="26"/>
        <v>6677.8187446259662</v>
      </c>
      <c r="O28" s="22">
        <f t="shared" si="26"/>
        <v>6911.1319862424753</v>
      </c>
      <c r="P28" s="22">
        <f t="shared" si="26"/>
        <v>6239.8697334479803</v>
      </c>
      <c r="Q28" s="22">
        <f t="shared" si="26"/>
        <v>6631.9372312983651</v>
      </c>
      <c r="R28" s="22">
        <f t="shared" si="26"/>
        <v>6919.0976784178856</v>
      </c>
      <c r="S28" s="22">
        <f t="shared" si="26"/>
        <v>6955.6010318142726</v>
      </c>
      <c r="T28" s="22">
        <f t="shared" si="26"/>
        <v>6531.091401547721</v>
      </c>
      <c r="U28" s="22">
        <f t="shared" si="26"/>
        <v>6687.8601031814269</v>
      </c>
      <c r="V28" s="22">
        <f t="shared" si="26"/>
        <v>6962.2643164230431</v>
      </c>
      <c r="W28" s="22">
        <f t="shared" si="26"/>
        <v>7752.1656921754056</v>
      </c>
      <c r="X28" s="22">
        <f t="shared" ref="X28:Y28" si="27">SUM(X29:X30,X33:X34,X41:X42)</f>
        <v>6890.52622527945</v>
      </c>
      <c r="Y28" s="22">
        <f t="shared" si="27"/>
        <v>6584.6353396388649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213.46001719690457</v>
      </c>
      <c r="C29" s="31">
        <v>201.42381771281165</v>
      </c>
      <c r="D29" s="31">
        <v>160.85348237317282</v>
      </c>
      <c r="E29" s="31">
        <v>134.18065348237317</v>
      </c>
      <c r="F29" s="31">
        <v>129.37824591573516</v>
      </c>
      <c r="G29" s="31">
        <v>93.803955288048158</v>
      </c>
      <c r="H29" s="31">
        <v>88.933963886500436</v>
      </c>
      <c r="I29" s="31">
        <v>76.683404987102321</v>
      </c>
      <c r="J29" s="31">
        <v>78.009028374892509</v>
      </c>
      <c r="K29" s="31">
        <v>55.958297506448829</v>
      </c>
      <c r="L29" s="31">
        <v>61.504987102321572</v>
      </c>
      <c r="M29" s="31">
        <v>39.994926913155631</v>
      </c>
      <c r="N29" s="31">
        <v>42.070249355116076</v>
      </c>
      <c r="O29" s="31">
        <v>31.866208082545143</v>
      </c>
      <c r="P29" s="31">
        <v>26.360189165950125</v>
      </c>
      <c r="Q29" s="31">
        <v>21.493637145313841</v>
      </c>
      <c r="R29" s="31">
        <v>20.54436801375752</v>
      </c>
      <c r="S29" s="31">
        <v>22.476182287188305</v>
      </c>
      <c r="T29" s="31">
        <v>19.278933791917453</v>
      </c>
      <c r="U29" s="31">
        <v>19.733190025795352</v>
      </c>
      <c r="V29" s="31">
        <v>13.55700773860705</v>
      </c>
      <c r="W29" s="31">
        <v>9.7028374892519338</v>
      </c>
      <c r="X29" s="31">
        <v>8.3298366294067048</v>
      </c>
      <c r="Y29" s="31">
        <v>7.3715391229578673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1733.452450558899</v>
      </c>
      <c r="C30" s="98">
        <f t="shared" ref="C30:W30" si="28">SUM(C31:C32)</f>
        <v>1712.2250214961307</v>
      </c>
      <c r="D30" s="98">
        <f t="shared" si="28"/>
        <v>1657.041960447119</v>
      </c>
      <c r="E30" s="98">
        <f t="shared" si="28"/>
        <v>1666.8130696474634</v>
      </c>
      <c r="F30" s="98">
        <f t="shared" si="28"/>
        <v>1590.0950988822005</v>
      </c>
      <c r="G30" s="98">
        <f t="shared" si="28"/>
        <v>1523.9321582115215</v>
      </c>
      <c r="H30" s="98">
        <f t="shared" si="28"/>
        <v>1464.9162510748063</v>
      </c>
      <c r="I30" s="98">
        <f t="shared" si="28"/>
        <v>1276.5239036973344</v>
      </c>
      <c r="J30" s="98">
        <f t="shared" si="28"/>
        <v>1296.4042132416164</v>
      </c>
      <c r="K30" s="98">
        <f t="shared" si="28"/>
        <v>1209.0616509028378</v>
      </c>
      <c r="L30" s="98">
        <f t="shared" si="28"/>
        <v>1334.3451418744628</v>
      </c>
      <c r="M30" s="98">
        <f t="shared" si="28"/>
        <v>1147.7836629406706</v>
      </c>
      <c r="N30" s="98">
        <f t="shared" si="28"/>
        <v>1045.5659501289772</v>
      </c>
      <c r="O30" s="98">
        <f t="shared" si="28"/>
        <v>1124.4922613929489</v>
      </c>
      <c r="P30" s="98">
        <f t="shared" si="28"/>
        <v>979.98581255374029</v>
      </c>
      <c r="Q30" s="98">
        <f t="shared" si="28"/>
        <v>1020.9733447979363</v>
      </c>
      <c r="R30" s="98">
        <f t="shared" si="28"/>
        <v>1015.1190885640583</v>
      </c>
      <c r="S30" s="98">
        <f t="shared" si="28"/>
        <v>1027.6671539122956</v>
      </c>
      <c r="T30" s="98">
        <f t="shared" si="28"/>
        <v>914.03009458297515</v>
      </c>
      <c r="U30" s="98">
        <f t="shared" si="28"/>
        <v>919.67549441100596</v>
      </c>
      <c r="V30" s="98">
        <f t="shared" si="28"/>
        <v>942.50791057609626</v>
      </c>
      <c r="W30" s="98">
        <f t="shared" si="28"/>
        <v>988.19183147033539</v>
      </c>
      <c r="X30" s="98">
        <f t="shared" ref="X30:Y30" si="29">SUM(X31:X32)</f>
        <v>836.0715391229578</v>
      </c>
      <c r="Y30" s="98">
        <f t="shared" si="29"/>
        <v>678.1865004299226</v>
      </c>
      <c r="DA30" s="63"/>
    </row>
    <row r="31" spans="1:105" ht="12" customHeight="1" x14ac:dyDescent="0.25">
      <c r="A31" s="97" t="s">
        <v>74</v>
      </c>
      <c r="B31" s="98">
        <v>56.03327601031814</v>
      </c>
      <c r="C31" s="98">
        <v>47.243680137575232</v>
      </c>
      <c r="D31" s="98">
        <v>42.848925193465178</v>
      </c>
      <c r="E31" s="98">
        <v>37.355460017196897</v>
      </c>
      <c r="F31" s="98">
        <v>37.355460017196897</v>
      </c>
      <c r="G31" s="98">
        <v>47.390971625107483</v>
      </c>
      <c r="H31" s="98">
        <v>46.298882201203782</v>
      </c>
      <c r="I31" s="98">
        <v>48.283061049011181</v>
      </c>
      <c r="J31" s="98">
        <v>49.839896818572647</v>
      </c>
      <c r="K31" s="98">
        <v>34.311006018916594</v>
      </c>
      <c r="L31" s="98">
        <v>36.273258813413577</v>
      </c>
      <c r="M31" s="98">
        <v>26.04557179707653</v>
      </c>
      <c r="N31" s="98">
        <v>27.117024935511601</v>
      </c>
      <c r="O31" s="98">
        <v>30.65124677558039</v>
      </c>
      <c r="P31" s="98">
        <v>26.196130696474629</v>
      </c>
      <c r="Q31" s="98">
        <v>26.477042132416159</v>
      </c>
      <c r="R31" s="98">
        <v>26.47919174548581</v>
      </c>
      <c r="S31" s="98">
        <v>32.025537403267407</v>
      </c>
      <c r="T31" s="98">
        <v>29.457867583834911</v>
      </c>
      <c r="U31" s="98">
        <v>30.085726569217542</v>
      </c>
      <c r="V31" s="98">
        <v>30.725709372312981</v>
      </c>
      <c r="W31" s="98">
        <v>32.353826311263973</v>
      </c>
      <c r="X31" s="98">
        <v>25.935081685296641</v>
      </c>
      <c r="Y31" s="98">
        <v>25.3006018916595</v>
      </c>
      <c r="DA31" s="63" t="s">
        <v>233</v>
      </c>
    </row>
    <row r="32" spans="1:105" ht="12" customHeight="1" x14ac:dyDescent="0.25">
      <c r="A32" s="97" t="s">
        <v>196</v>
      </c>
      <c r="B32" s="98">
        <v>1677.4191745485809</v>
      </c>
      <c r="C32" s="98">
        <v>1664.9813413585555</v>
      </c>
      <c r="D32" s="98">
        <v>1614.1930352536538</v>
      </c>
      <c r="E32" s="98">
        <v>1629.4576096302665</v>
      </c>
      <c r="F32" s="98">
        <v>1552.7396388650036</v>
      </c>
      <c r="G32" s="98">
        <v>1476.5411865864139</v>
      </c>
      <c r="H32" s="98">
        <v>1418.6173688736026</v>
      </c>
      <c r="I32" s="98">
        <v>1228.2408426483232</v>
      </c>
      <c r="J32" s="98">
        <v>1246.5643164230437</v>
      </c>
      <c r="K32" s="98">
        <v>1174.7506448839213</v>
      </c>
      <c r="L32" s="98">
        <v>1298.0718830610492</v>
      </c>
      <c r="M32" s="98">
        <v>1121.7380911435941</v>
      </c>
      <c r="N32" s="98">
        <v>1018.4489251934656</v>
      </c>
      <c r="O32" s="98">
        <v>1093.8410146173685</v>
      </c>
      <c r="P32" s="98">
        <v>953.78968185726569</v>
      </c>
      <c r="Q32" s="98">
        <v>994.49630266552015</v>
      </c>
      <c r="R32" s="98">
        <v>988.63989681857254</v>
      </c>
      <c r="S32" s="98">
        <v>995.64161650902815</v>
      </c>
      <c r="T32" s="98">
        <v>884.57222699914018</v>
      </c>
      <c r="U32" s="98">
        <v>889.58976784178844</v>
      </c>
      <c r="V32" s="98">
        <v>911.7822012037833</v>
      </c>
      <c r="W32" s="98">
        <v>955.83800515907137</v>
      </c>
      <c r="X32" s="98">
        <v>810.13645743766119</v>
      </c>
      <c r="Y32" s="98">
        <v>652.88589853826306</v>
      </c>
      <c r="DA32" s="63" t="s">
        <v>234</v>
      </c>
    </row>
    <row r="33" spans="1:105" ht="12" customHeight="1" x14ac:dyDescent="0.25">
      <c r="A33" s="73" t="s">
        <v>189</v>
      </c>
      <c r="B33" s="98">
        <v>1134.307824591574</v>
      </c>
      <c r="C33" s="98">
        <v>1268.422184006879</v>
      </c>
      <c r="D33" s="98">
        <v>1185.941530524505</v>
      </c>
      <c r="E33" s="98">
        <v>1252.837489251935</v>
      </c>
      <c r="F33" s="98">
        <v>1222.7644024075671</v>
      </c>
      <c r="G33" s="98">
        <v>1569.522699914015</v>
      </c>
      <c r="H33" s="98">
        <v>1516.4305245055889</v>
      </c>
      <c r="I33" s="98">
        <v>1375.6096302665519</v>
      </c>
      <c r="J33" s="98">
        <v>1413.0002579535681</v>
      </c>
      <c r="K33" s="98">
        <v>1442.273602751505</v>
      </c>
      <c r="L33" s="98">
        <v>1563.6995700773859</v>
      </c>
      <c r="M33" s="98">
        <v>1389.5603611349959</v>
      </c>
      <c r="N33" s="98">
        <v>1414.4495270851239</v>
      </c>
      <c r="O33" s="98">
        <v>1429.039036973345</v>
      </c>
      <c r="P33" s="98">
        <v>1251.5374032674119</v>
      </c>
      <c r="Q33" s="98">
        <v>1357.578159931212</v>
      </c>
      <c r="R33" s="98">
        <v>1500.4076526225281</v>
      </c>
      <c r="S33" s="98">
        <v>1468.812381771281</v>
      </c>
      <c r="T33" s="98">
        <v>1344.2398108340501</v>
      </c>
      <c r="U33" s="98">
        <v>1424.0583650918238</v>
      </c>
      <c r="V33" s="98">
        <v>1437.0599642950806</v>
      </c>
      <c r="W33" s="98">
        <v>1556.8678914980962</v>
      </c>
      <c r="X33" s="98">
        <v>1297.6600918643587</v>
      </c>
      <c r="Y33" s="98">
        <v>1178.7441512717719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1473.4439736329505</v>
      </c>
      <c r="C34" s="98">
        <f>SUM(C35:C40)</f>
        <v>1570.9972362844517</v>
      </c>
      <c r="D34" s="98">
        <f>SUM(D35:D40)</f>
        <v>1484.1957070464391</v>
      </c>
      <c r="E34" s="98">
        <f t="shared" ref="E34:G34" si="30">SUM(E35:E40)</f>
        <v>1483.4319085207781</v>
      </c>
      <c r="F34" s="98">
        <f t="shared" si="30"/>
        <v>1440.9947113961618</v>
      </c>
      <c r="G34" s="98">
        <f t="shared" si="30"/>
        <v>1502.2343938091144</v>
      </c>
      <c r="H34" s="98">
        <f t="shared" ref="H34" si="31">SUM(H35:H40)</f>
        <v>1591.9895098882196</v>
      </c>
      <c r="I34" s="98">
        <f t="shared" ref="I34" si="32">SUM(I35:I40)</f>
        <v>1635.9540842648323</v>
      </c>
      <c r="J34" s="98">
        <f t="shared" ref="J34" si="33">SUM(J35:J40)</f>
        <v>1672.3370593293209</v>
      </c>
      <c r="K34" s="98">
        <f t="shared" ref="K34" si="34">SUM(K35:K40)</f>
        <v>1770.9352536543418</v>
      </c>
      <c r="L34" s="98">
        <f t="shared" ref="L34" si="35">SUM(L35:L40)</f>
        <v>1995.2198624247631</v>
      </c>
      <c r="M34" s="98">
        <f t="shared" ref="M34" si="36">SUM(M35:M40)</f>
        <v>1903.9124677558034</v>
      </c>
      <c r="N34" s="98">
        <f t="shared" ref="N34" si="37">SUM(N35:N40)</f>
        <v>2013.1235597592427</v>
      </c>
      <c r="O34" s="98">
        <f t="shared" ref="O34" si="38">SUM(O35:O40)</f>
        <v>2075.5796216680992</v>
      </c>
      <c r="P34" s="98">
        <f t="shared" ref="P34" si="39">SUM(P35:P40)</f>
        <v>1851.9679277730006</v>
      </c>
      <c r="Q34" s="98">
        <f t="shared" ref="Q34" si="40">SUM(Q35:Q40)</f>
        <v>1999.8453998280308</v>
      </c>
      <c r="R34" s="98">
        <f t="shared" ref="R34" si="41">SUM(R35:R40)</f>
        <v>2060.449871023216</v>
      </c>
      <c r="S34" s="98">
        <f t="shared" ref="S34" si="42">SUM(S35:S40)</f>
        <v>2063.8866723989677</v>
      </c>
      <c r="T34" s="98">
        <f t="shared" ref="T34" si="43">SUM(T35:T40)</f>
        <v>1934.406534823732</v>
      </c>
      <c r="U34" s="98">
        <f t="shared" ref="U34" si="44">SUM(U35:U40)</f>
        <v>1970.8430966450637</v>
      </c>
      <c r="V34" s="98">
        <f t="shared" ref="V34" si="45">SUM(V35:V40)</f>
        <v>2058.2842317496311</v>
      </c>
      <c r="W34" s="98">
        <f t="shared" ref="W34:Y34" si="46">SUM(W35:W40)</f>
        <v>2461.1241119412839</v>
      </c>
      <c r="X34" s="98">
        <f t="shared" si="46"/>
        <v>2131.3988075337497</v>
      </c>
      <c r="Y34" s="98">
        <f t="shared" si="46"/>
        <v>2087.316553801315</v>
      </c>
      <c r="DA34" s="63"/>
    </row>
    <row r="35" spans="1:105" ht="12" customHeight="1" x14ac:dyDescent="0.25">
      <c r="A35" s="97" t="s">
        <v>199</v>
      </c>
      <c r="B35" s="98">
        <v>1434.675666380052</v>
      </c>
      <c r="C35" s="98">
        <v>1523.5502149613073</v>
      </c>
      <c r="D35" s="98">
        <v>1426.722098022356</v>
      </c>
      <c r="E35" s="98">
        <v>1411.8419604471194</v>
      </c>
      <c r="F35" s="98">
        <v>1358.7226999140157</v>
      </c>
      <c r="G35" s="98">
        <v>1405.9515047291488</v>
      </c>
      <c r="H35" s="98">
        <v>1479.2760103181422</v>
      </c>
      <c r="I35" s="98">
        <v>1511.1713671539123</v>
      </c>
      <c r="J35" s="98">
        <v>1545.1299226139297</v>
      </c>
      <c r="K35" s="98">
        <v>1596.5840928632842</v>
      </c>
      <c r="L35" s="98">
        <v>1800.3014617368867</v>
      </c>
      <c r="M35" s="98">
        <v>1712.788650042992</v>
      </c>
      <c r="N35" s="98">
        <v>1810.6328460877037</v>
      </c>
      <c r="O35" s="98">
        <v>1855.6717110920031</v>
      </c>
      <c r="P35" s="98">
        <v>1628.6104901117797</v>
      </c>
      <c r="Q35" s="98">
        <v>1733.244196044712</v>
      </c>
      <c r="R35" s="98">
        <v>1780.9061908856409</v>
      </c>
      <c r="S35" s="98">
        <v>1788.0606190885635</v>
      </c>
      <c r="T35" s="98">
        <v>1647.2213241616512</v>
      </c>
      <c r="U35" s="98">
        <v>1683.2563198624252</v>
      </c>
      <c r="V35" s="98">
        <v>1690.89475494411</v>
      </c>
      <c r="W35" s="98">
        <v>2051.537317282889</v>
      </c>
      <c r="X35" s="98">
        <v>1730.8830610490108</v>
      </c>
      <c r="Y35" s="98">
        <v>1671.2971625107484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8.8306104901117788E-2</v>
      </c>
      <c r="K36" s="98">
        <v>0.17024935511607911</v>
      </c>
      <c r="L36" s="98">
        <v>0.16061908856405849</v>
      </c>
      <c r="M36" s="98">
        <v>0.5231298366294066</v>
      </c>
      <c r="N36" s="98">
        <v>0.6351676698194324</v>
      </c>
      <c r="O36" s="98">
        <v>1.05116079105761</v>
      </c>
      <c r="P36" s="98">
        <v>1.586930352536543</v>
      </c>
      <c r="Q36" s="98">
        <v>2.3753224419604471</v>
      </c>
      <c r="R36" s="98">
        <v>3.625795356835769</v>
      </c>
      <c r="S36" s="98">
        <v>5.9241616509028372</v>
      </c>
      <c r="T36" s="98">
        <v>6.3310404127257076</v>
      </c>
      <c r="U36" s="98">
        <v>2.3134319847021865</v>
      </c>
      <c r="V36" s="98">
        <v>2.2376281382811354</v>
      </c>
      <c r="W36" s="98">
        <v>2.2387293101579346</v>
      </c>
      <c r="X36" s="98">
        <v>2.1103294598033067</v>
      </c>
      <c r="Y36" s="98">
        <v>2.2115666989931104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35.707480653482371</v>
      </c>
      <c r="C38" s="98">
        <v>38.716938950988819</v>
      </c>
      <c r="D38" s="98">
        <v>40.962080825451423</v>
      </c>
      <c r="E38" s="98">
        <v>45.165778159931207</v>
      </c>
      <c r="F38" s="98">
        <v>49.656061908856401</v>
      </c>
      <c r="G38" s="98">
        <v>55.045141874462587</v>
      </c>
      <c r="H38" s="98">
        <v>71.274204643164225</v>
      </c>
      <c r="I38" s="98">
        <v>71.87093723129837</v>
      </c>
      <c r="J38" s="98">
        <v>72.595786758383483</v>
      </c>
      <c r="K38" s="98">
        <v>97.87815993121238</v>
      </c>
      <c r="L38" s="98">
        <v>109.66233877901981</v>
      </c>
      <c r="M38" s="98">
        <v>103.1184006878762</v>
      </c>
      <c r="N38" s="98">
        <v>107.8962166809974</v>
      </c>
      <c r="O38" s="98">
        <v>119.2210662080825</v>
      </c>
      <c r="P38" s="98">
        <v>117.079105760963</v>
      </c>
      <c r="Q38" s="98">
        <v>127.42760103181431</v>
      </c>
      <c r="R38" s="98">
        <v>131.1207222699914</v>
      </c>
      <c r="S38" s="98">
        <v>121.6362854686157</v>
      </c>
      <c r="T38" s="98">
        <v>110.8962166809974</v>
      </c>
      <c r="U38" s="98">
        <v>112.7681857265692</v>
      </c>
      <c r="V38" s="98">
        <v>109.42811693895101</v>
      </c>
      <c r="W38" s="98">
        <v>119.61934651762679</v>
      </c>
      <c r="X38" s="98">
        <v>113.44625967325879</v>
      </c>
      <c r="Y38" s="98">
        <v>110.5897678417885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3.0608265994160764</v>
      </c>
      <c r="C40" s="98">
        <v>8.7300823721554899</v>
      </c>
      <c r="D40" s="98">
        <v>16.511528198631488</v>
      </c>
      <c r="E40" s="98">
        <v>26.424169913727447</v>
      </c>
      <c r="F40" s="98">
        <v>32.615949573289811</v>
      </c>
      <c r="G40" s="98">
        <v>41.237747205503013</v>
      </c>
      <c r="H40" s="98">
        <v>41.439294926913171</v>
      </c>
      <c r="I40" s="98">
        <v>52.911779879621676</v>
      </c>
      <c r="J40" s="98">
        <v>54.523043852106582</v>
      </c>
      <c r="K40" s="98">
        <v>76.30275150472913</v>
      </c>
      <c r="L40" s="98">
        <v>85.09544282029232</v>
      </c>
      <c r="M40" s="98">
        <v>87.482287188306032</v>
      </c>
      <c r="N40" s="98">
        <v>93.959329320722247</v>
      </c>
      <c r="O40" s="98">
        <v>99.63568357695614</v>
      </c>
      <c r="P40" s="98">
        <v>104.69140154772143</v>
      </c>
      <c r="Q40" s="98">
        <v>136.79828030954417</v>
      </c>
      <c r="R40" s="98">
        <v>144.79716251074817</v>
      </c>
      <c r="S40" s="98">
        <v>148.26560619088559</v>
      </c>
      <c r="T40" s="98">
        <v>169.95795356835762</v>
      </c>
      <c r="U40" s="98">
        <v>172.5051590713669</v>
      </c>
      <c r="V40" s="98">
        <v>255.7237317282889</v>
      </c>
      <c r="W40" s="98">
        <v>287.72871883061038</v>
      </c>
      <c r="X40" s="98">
        <v>284.95915735167694</v>
      </c>
      <c r="Y40" s="98">
        <v>303.21805674978515</v>
      </c>
      <c r="DA40" s="63" t="s">
        <v>241</v>
      </c>
    </row>
    <row r="41" spans="1:105" ht="12" customHeight="1" x14ac:dyDescent="0.25">
      <c r="A41" s="73" t="s">
        <v>198</v>
      </c>
      <c r="B41" s="98">
        <v>510.17480653482369</v>
      </c>
      <c r="C41" s="98">
        <v>554.05081685296636</v>
      </c>
      <c r="D41" s="98">
        <v>525.77145313843505</v>
      </c>
      <c r="E41" s="98">
        <v>566.30361134995701</v>
      </c>
      <c r="F41" s="98">
        <v>608.74651762682709</v>
      </c>
      <c r="G41" s="98">
        <v>478.56199484092872</v>
      </c>
      <c r="H41" s="98">
        <v>437.10429922613929</v>
      </c>
      <c r="I41" s="98">
        <v>484.27231298366303</v>
      </c>
      <c r="J41" s="98">
        <v>503.33465176268271</v>
      </c>
      <c r="K41" s="98">
        <v>522.53181427343077</v>
      </c>
      <c r="L41" s="98">
        <v>585.47730008598444</v>
      </c>
      <c r="M41" s="98">
        <v>584.98761822871882</v>
      </c>
      <c r="N41" s="98">
        <v>654.32785898538259</v>
      </c>
      <c r="O41" s="98">
        <v>732.59991401547722</v>
      </c>
      <c r="P41" s="98">
        <v>684.14118658641439</v>
      </c>
      <c r="Q41" s="98">
        <v>751.79742046431636</v>
      </c>
      <c r="R41" s="98">
        <v>788.71281169389499</v>
      </c>
      <c r="S41" s="98">
        <v>825.19045571797074</v>
      </c>
      <c r="T41" s="98">
        <v>776.34978503869297</v>
      </c>
      <c r="U41" s="98">
        <v>766.5645743766122</v>
      </c>
      <c r="V41" s="98">
        <v>835.36233877901964</v>
      </c>
      <c r="W41" s="98">
        <v>903.32622527944955</v>
      </c>
      <c r="X41" s="98">
        <v>787.06199484092861</v>
      </c>
      <c r="Y41" s="98">
        <v>747.98632846087696</v>
      </c>
      <c r="DA41" s="63" t="s">
        <v>242</v>
      </c>
    </row>
    <row r="42" spans="1:105" ht="12" customHeight="1" x14ac:dyDescent="0.25">
      <c r="A42" s="32" t="s">
        <v>53</v>
      </c>
      <c r="B42" s="33">
        <v>1286.5004299226141</v>
      </c>
      <c r="C42" s="33">
        <v>1393.7231298366289</v>
      </c>
      <c r="D42" s="33">
        <v>1438.5210662080819</v>
      </c>
      <c r="E42" s="33">
        <v>1485.382631126397</v>
      </c>
      <c r="F42" s="33">
        <v>1471.9690455717971</v>
      </c>
      <c r="G42" s="33">
        <v>1411.666466036113</v>
      </c>
      <c r="H42" s="33">
        <v>1413.72777300086</v>
      </c>
      <c r="I42" s="33">
        <v>1417.359157351676</v>
      </c>
      <c r="J42" s="33">
        <v>1428.7933791917451</v>
      </c>
      <c r="K42" s="33">
        <v>1481.794325021496</v>
      </c>
      <c r="L42" s="33">
        <v>1518.271109200344</v>
      </c>
      <c r="M42" s="33">
        <v>1485.2656061908849</v>
      </c>
      <c r="N42" s="33">
        <v>1508.2815993121239</v>
      </c>
      <c r="O42" s="33">
        <v>1517.55494411006</v>
      </c>
      <c r="P42" s="33">
        <v>1445.877214101462</v>
      </c>
      <c r="Q42" s="33">
        <v>1480.249269131556</v>
      </c>
      <c r="R42" s="33">
        <v>1533.86388650043</v>
      </c>
      <c r="S42" s="33">
        <v>1547.568185726569</v>
      </c>
      <c r="T42" s="33">
        <v>1542.7862424763539</v>
      </c>
      <c r="U42" s="33">
        <v>1586.985382631126</v>
      </c>
      <c r="V42" s="33">
        <v>1675.492863284609</v>
      </c>
      <c r="W42" s="33">
        <v>1832.95279449699</v>
      </c>
      <c r="X42" s="33">
        <v>1830.003955288048</v>
      </c>
      <c r="Y42" s="33">
        <v>1885.0302665520201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6348.2786758383509</v>
      </c>
      <c r="C44" s="205">
        <f t="shared" si="47"/>
        <v>6692.112123817712</v>
      </c>
      <c r="D44" s="205">
        <f t="shared" si="47"/>
        <v>6435.8136715391211</v>
      </c>
      <c r="E44" s="205">
        <f t="shared" si="47"/>
        <v>6562.5251934651751</v>
      </c>
      <c r="F44" s="205">
        <f t="shared" si="47"/>
        <v>6431.3320722269991</v>
      </c>
      <c r="G44" s="205">
        <f t="shared" si="47"/>
        <v>6538.4839208942376</v>
      </c>
      <c r="H44" s="205">
        <f t="shared" si="47"/>
        <v>6471.6630266552011</v>
      </c>
      <c r="I44" s="205">
        <f t="shared" si="47"/>
        <v>6213.4907136715383</v>
      </c>
      <c r="J44" s="205">
        <f t="shared" si="47"/>
        <v>6337.3555460017187</v>
      </c>
      <c r="K44" s="205">
        <f t="shared" si="47"/>
        <v>6406.2521926053305</v>
      </c>
      <c r="L44" s="205">
        <f t="shared" si="47"/>
        <v>6973.4225279449693</v>
      </c>
      <c r="M44" s="205">
        <f t="shared" si="47"/>
        <v>6464.0223559759224</v>
      </c>
      <c r="N44" s="205">
        <f t="shared" si="47"/>
        <v>6583.8594153052445</v>
      </c>
      <c r="O44" s="205">
        <f t="shared" si="47"/>
        <v>6811.4963026655214</v>
      </c>
      <c r="P44" s="205">
        <f t="shared" si="47"/>
        <v>6135.1783319002579</v>
      </c>
      <c r="Q44" s="205">
        <f t="shared" si="47"/>
        <v>6495.1389509888195</v>
      </c>
      <c r="R44" s="205">
        <f t="shared" ref="R44:V44" si="48">SUM(R45,R50)</f>
        <v>6774.3005159071372</v>
      </c>
      <c r="S44" s="205">
        <f t="shared" si="48"/>
        <v>6807.3354256233852</v>
      </c>
      <c r="T44" s="205">
        <f t="shared" si="48"/>
        <v>6361.1334479793622</v>
      </c>
      <c r="U44" s="205">
        <f t="shared" si="48"/>
        <v>6515.3549441100586</v>
      </c>
      <c r="V44" s="205">
        <f t="shared" si="48"/>
        <v>6706.5405846947524</v>
      </c>
      <c r="W44" s="205">
        <f t="shared" ref="W44:Y44" si="49">SUM(W45,W50)</f>
        <v>7464.4369733447966</v>
      </c>
      <c r="X44" s="205">
        <f t="shared" si="49"/>
        <v>6605.5670679277755</v>
      </c>
      <c r="Y44" s="205">
        <f t="shared" si="49"/>
        <v>6281.4172828890769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5750.0796713089503</v>
      </c>
      <c r="C45" s="192">
        <f t="shared" si="50"/>
        <v>6075.1343020200502</v>
      </c>
      <c r="D45" s="192">
        <f t="shared" si="50"/>
        <v>5799.7078657985567</v>
      </c>
      <c r="E45" s="192">
        <f t="shared" si="50"/>
        <v>5910.7883029766599</v>
      </c>
      <c r="F45" s="192">
        <f t="shared" si="50"/>
        <v>5765.4979189580918</v>
      </c>
      <c r="G45" s="192">
        <f t="shared" si="50"/>
        <v>5857.9776467652264</v>
      </c>
      <c r="H45" s="192">
        <f t="shared" si="50"/>
        <v>5780.9109707767366</v>
      </c>
      <c r="I45" s="192">
        <f t="shared" si="50"/>
        <v>5517.6809370315723</v>
      </c>
      <c r="J45" s="192">
        <f t="shared" si="50"/>
        <v>5637.4773125526408</v>
      </c>
      <c r="K45" s="192">
        <f t="shared" si="50"/>
        <v>5705.1205111225818</v>
      </c>
      <c r="L45" s="192">
        <f t="shared" si="50"/>
        <v>6271.2988057705161</v>
      </c>
      <c r="M45" s="192">
        <f t="shared" si="50"/>
        <v>5777.6688162797345</v>
      </c>
      <c r="N45" s="192">
        <f t="shared" si="50"/>
        <v>5879.9555746632268</v>
      </c>
      <c r="O45" s="192">
        <f t="shared" si="50"/>
        <v>6095.1876421133093</v>
      </c>
      <c r="P45" s="192">
        <f t="shared" si="50"/>
        <v>5454.8813509123911</v>
      </c>
      <c r="Q45" s="192">
        <f t="shared" si="50"/>
        <v>5816.9026368586965</v>
      </c>
      <c r="R45" s="192">
        <f t="shared" ref="R45:V45" si="51">SUM(R46:R49)</f>
        <v>6095.8539457342131</v>
      </c>
      <c r="S45" s="192">
        <f t="shared" si="51"/>
        <v>6122.8272809783102</v>
      </c>
      <c r="T45" s="192">
        <f t="shared" si="51"/>
        <v>5678.7404031718725</v>
      </c>
      <c r="U45" s="192">
        <f t="shared" si="51"/>
        <v>5813.4120999331217</v>
      </c>
      <c r="V45" s="192">
        <f t="shared" si="51"/>
        <v>5965.449799369444</v>
      </c>
      <c r="W45" s="192">
        <f t="shared" ref="W45:Y45" si="52">SUM(W46:W49)</f>
        <v>6677.33262864891</v>
      </c>
      <c r="X45" s="192">
        <f t="shared" si="52"/>
        <v>5857.7754370879939</v>
      </c>
      <c r="Y45" s="192">
        <f t="shared" si="52"/>
        <v>5561.1282361477224</v>
      </c>
      <c r="DA45" s="213" t="s">
        <v>245</v>
      </c>
    </row>
    <row r="46" spans="1:105" ht="12" customHeight="1" x14ac:dyDescent="0.25">
      <c r="A46" s="97" t="s">
        <v>215</v>
      </c>
      <c r="B46" s="74">
        <v>4826.6044238457498</v>
      </c>
      <c r="C46" s="74">
        <v>5092.4574108096404</v>
      </c>
      <c r="D46" s="74">
        <v>4765.6903373582099</v>
      </c>
      <c r="E46" s="74">
        <v>4852.6319277178891</v>
      </c>
      <c r="F46" s="74">
        <v>4700.0693220583553</v>
      </c>
      <c r="G46" s="74">
        <v>4874.9362992633432</v>
      </c>
      <c r="H46" s="74">
        <v>4744.0651416194814</v>
      </c>
      <c r="I46" s="74">
        <v>4502.8155036523003</v>
      </c>
      <c r="J46" s="74">
        <v>4607.4559939805067</v>
      </c>
      <c r="K46" s="74">
        <v>4580.3314975376143</v>
      </c>
      <c r="L46" s="74">
        <v>5129.020504681941</v>
      </c>
      <c r="M46" s="74">
        <v>4631.7199484350431</v>
      </c>
      <c r="N46" s="74">
        <v>4729.4153566733194</v>
      </c>
      <c r="O46" s="74">
        <v>4952.4257990919587</v>
      </c>
      <c r="P46" s="74">
        <v>4267.5242270933732</v>
      </c>
      <c r="Q46" s="74">
        <v>4656.1311945383804</v>
      </c>
      <c r="R46" s="74">
        <v>4938.4230084171577</v>
      </c>
      <c r="S46" s="74">
        <v>4981.1303756629095</v>
      </c>
      <c r="T46" s="74">
        <v>4584.5727941630794</v>
      </c>
      <c r="U46" s="74">
        <v>4707.7893635083738</v>
      </c>
      <c r="V46" s="74">
        <v>4863.1516018436678</v>
      </c>
      <c r="W46" s="74">
        <v>5454.8806176592934</v>
      </c>
      <c r="X46" s="74">
        <v>4744.7706427656531</v>
      </c>
      <c r="Y46" s="74">
        <v>4477.4704482664201</v>
      </c>
      <c r="DA46" s="90" t="s">
        <v>246</v>
      </c>
    </row>
    <row r="47" spans="1:105" ht="12" customHeight="1" x14ac:dyDescent="0.25">
      <c r="A47" s="97" t="s">
        <v>56</v>
      </c>
      <c r="B47" s="74">
        <v>0.16581504394228722</v>
      </c>
      <c r="C47" s="74">
        <v>0.21072226923741927</v>
      </c>
      <c r="D47" s="74">
        <v>0.24305111034988006</v>
      </c>
      <c r="E47" s="74">
        <v>0.46172366930202596</v>
      </c>
      <c r="F47" s="74">
        <v>0.30642757343327459</v>
      </c>
      <c r="G47" s="74">
        <v>0.3506667547774488</v>
      </c>
      <c r="H47" s="74">
        <v>0.45769819236511289</v>
      </c>
      <c r="I47" s="74">
        <v>0.48328873800597372</v>
      </c>
      <c r="J47" s="74">
        <v>0.45079657264507228</v>
      </c>
      <c r="K47" s="74">
        <v>0.48157997944829861</v>
      </c>
      <c r="L47" s="74">
        <v>0.56116604566733552</v>
      </c>
      <c r="M47" s="74">
        <v>0.52804624056558636</v>
      </c>
      <c r="N47" s="74">
        <v>0.61290842648323318</v>
      </c>
      <c r="O47" s="74">
        <v>0.77832115219260478</v>
      </c>
      <c r="P47" s="74">
        <v>0.49521711092003445</v>
      </c>
      <c r="Q47" s="74">
        <v>0.85983567402312122</v>
      </c>
      <c r="R47" s="74">
        <v>0.52448170440431818</v>
      </c>
      <c r="S47" s="74">
        <v>0.52387145313843531</v>
      </c>
      <c r="T47" s="74">
        <v>0.49061120664946994</v>
      </c>
      <c r="U47" s="74">
        <v>0.54263399254800837</v>
      </c>
      <c r="V47" s="74">
        <v>0.57289576765071226</v>
      </c>
      <c r="W47" s="74">
        <v>0.62675551734021162</v>
      </c>
      <c r="X47" s="74">
        <v>0.62572847998471315</v>
      </c>
      <c r="Y47" s="74">
        <v>0.64454953663896009</v>
      </c>
      <c r="DA47" s="90" t="s">
        <v>247</v>
      </c>
    </row>
    <row r="48" spans="1:105" ht="12" customHeight="1" x14ac:dyDescent="0.25">
      <c r="A48" s="97" t="s">
        <v>55</v>
      </c>
      <c r="B48" s="74">
        <v>817.90213893363477</v>
      </c>
      <c r="C48" s="74">
        <v>859.0124216581371</v>
      </c>
      <c r="D48" s="74">
        <v>902.44052508973834</v>
      </c>
      <c r="E48" s="74">
        <v>924.61352169868871</v>
      </c>
      <c r="F48" s="74">
        <v>923.54038513894477</v>
      </c>
      <c r="G48" s="74">
        <v>865.40894453024089</v>
      </c>
      <c r="H48" s="74">
        <v>899.01963744456555</v>
      </c>
      <c r="I48" s="74">
        <v>894.2402203202231</v>
      </c>
      <c r="J48" s="74">
        <v>898.4126847593601</v>
      </c>
      <c r="K48" s="74">
        <v>957.38752579219511</v>
      </c>
      <c r="L48" s="74">
        <v>971.88261667942004</v>
      </c>
      <c r="M48" s="74">
        <v>976.53601100481455</v>
      </c>
      <c r="N48" s="74">
        <v>975.76729687254624</v>
      </c>
      <c r="O48" s="74">
        <v>970.17318537092729</v>
      </c>
      <c r="P48" s="74">
        <v>1005.2544306796693</v>
      </c>
      <c r="Q48" s="74">
        <v>983.89992742982247</v>
      </c>
      <c r="R48" s="74">
        <v>976.5727947104931</v>
      </c>
      <c r="S48" s="74">
        <v>959.84230517979347</v>
      </c>
      <c r="T48" s="74">
        <v>914.65928612744744</v>
      </c>
      <c r="U48" s="74">
        <v>922.58069292667653</v>
      </c>
      <c r="V48" s="74">
        <v>922.0886207014903</v>
      </c>
      <c r="W48" s="74">
        <v>1049.3411846086724</v>
      </c>
      <c r="X48" s="74">
        <v>941.4233394639291</v>
      </c>
      <c r="Y48" s="74">
        <v>908.10965130656109</v>
      </c>
      <c r="DA48" s="90" t="s">
        <v>248</v>
      </c>
    </row>
    <row r="49" spans="1:105" ht="12" customHeight="1" x14ac:dyDescent="0.25">
      <c r="A49" s="107" t="s">
        <v>54</v>
      </c>
      <c r="B49" s="193">
        <v>105.4072934856232</v>
      </c>
      <c r="C49" s="193">
        <v>123.45374728303543</v>
      </c>
      <c r="D49" s="193">
        <v>131.33395224025884</v>
      </c>
      <c r="E49" s="193">
        <v>133.08112989078032</v>
      </c>
      <c r="F49" s="193">
        <v>141.58178418735841</v>
      </c>
      <c r="G49" s="193">
        <v>117.28173621686544</v>
      </c>
      <c r="H49" s="193">
        <v>137.36849352032456</v>
      </c>
      <c r="I49" s="193">
        <v>120.14192432104289</v>
      </c>
      <c r="J49" s="193">
        <v>131.15783724012866</v>
      </c>
      <c r="K49" s="193">
        <v>166.91990781332339</v>
      </c>
      <c r="L49" s="193">
        <v>169.83451836348866</v>
      </c>
      <c r="M49" s="193">
        <v>168.88481059931075</v>
      </c>
      <c r="N49" s="193">
        <v>174.16001269087795</v>
      </c>
      <c r="O49" s="193">
        <v>171.81033649823087</v>
      </c>
      <c r="P49" s="193">
        <v>181.60747602842901</v>
      </c>
      <c r="Q49" s="193">
        <v>176.01167921647092</v>
      </c>
      <c r="R49" s="193">
        <v>180.33366090215819</v>
      </c>
      <c r="S49" s="193">
        <v>181.33072868246819</v>
      </c>
      <c r="T49" s="193">
        <v>179.0177116746963</v>
      </c>
      <c r="U49" s="193">
        <v>182.49940950552374</v>
      </c>
      <c r="V49" s="193">
        <v>179.63668105663521</v>
      </c>
      <c r="W49" s="193">
        <v>172.48407086360356</v>
      </c>
      <c r="X49" s="193">
        <v>170.95572637842633</v>
      </c>
      <c r="Y49" s="193">
        <v>174.90358703810236</v>
      </c>
      <c r="DA49" s="214" t="s">
        <v>249</v>
      </c>
    </row>
    <row r="50" spans="1:105" ht="12" customHeight="1" x14ac:dyDescent="0.25">
      <c r="A50" s="209" t="s">
        <v>58</v>
      </c>
      <c r="B50" s="77">
        <v>598.19900452940067</v>
      </c>
      <c r="C50" s="77">
        <v>616.97782179766182</v>
      </c>
      <c r="D50" s="77">
        <v>636.10580574056416</v>
      </c>
      <c r="E50" s="77">
        <v>651.73689048851566</v>
      </c>
      <c r="F50" s="77">
        <v>665.83415326890736</v>
      </c>
      <c r="G50" s="77">
        <v>680.50627412901122</v>
      </c>
      <c r="H50" s="77">
        <v>690.75205587846426</v>
      </c>
      <c r="I50" s="77">
        <v>695.80977663996634</v>
      </c>
      <c r="J50" s="77">
        <v>699.8782334490777</v>
      </c>
      <c r="K50" s="77">
        <v>701.13168148274917</v>
      </c>
      <c r="L50" s="77">
        <v>702.12372217445272</v>
      </c>
      <c r="M50" s="77">
        <v>686.35353969618814</v>
      </c>
      <c r="N50" s="77">
        <v>703.90384064201771</v>
      </c>
      <c r="O50" s="77">
        <v>716.30866055221179</v>
      </c>
      <c r="P50" s="77">
        <v>680.29698098786662</v>
      </c>
      <c r="Q50" s="77">
        <v>678.23631413012322</v>
      </c>
      <c r="R50" s="77">
        <v>678.44657017292445</v>
      </c>
      <c r="S50" s="77">
        <v>684.50814464507494</v>
      </c>
      <c r="T50" s="77">
        <v>682.39304480749024</v>
      </c>
      <c r="U50" s="77">
        <v>701.94284417693711</v>
      </c>
      <c r="V50" s="77">
        <v>741.09078532530816</v>
      </c>
      <c r="W50" s="77">
        <v>787.1043446958862</v>
      </c>
      <c r="X50" s="77">
        <v>747.79163083978199</v>
      </c>
      <c r="Y50" s="77">
        <v>720.28904674135458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0.90576988896121469</v>
      </c>
      <c r="C53" s="195">
        <f t="shared" si="56"/>
        <v>0.90780521748854248</v>
      </c>
      <c r="D53" s="195">
        <f t="shared" si="56"/>
        <v>0.90116155653268937</v>
      </c>
      <c r="E53" s="195">
        <f t="shared" si="56"/>
        <v>0.90068809318438869</v>
      </c>
      <c r="F53" s="195">
        <f t="shared" si="56"/>
        <v>0.89647025751566478</v>
      </c>
      <c r="G53" s="195">
        <f t="shared" si="56"/>
        <v>0.89592292611527269</v>
      </c>
      <c r="H53" s="195">
        <f t="shared" si="56"/>
        <v>0.89326513864621426</v>
      </c>
      <c r="I53" s="195">
        <f t="shared" si="56"/>
        <v>0.88801628445199465</v>
      </c>
      <c r="J53" s="195">
        <f t="shared" si="56"/>
        <v>0.8895630474937396</v>
      </c>
      <c r="K53" s="195">
        <f t="shared" si="56"/>
        <v>0.89055509205646666</v>
      </c>
      <c r="L53" s="195">
        <f t="shared" si="56"/>
        <v>0.89931432960489699</v>
      </c>
      <c r="M53" s="195">
        <f t="shared" si="56"/>
        <v>0.89381943596440983</v>
      </c>
      <c r="N53" s="195">
        <f t="shared" si="56"/>
        <v>0.89308644121323744</v>
      </c>
      <c r="O53" s="195">
        <f t="shared" si="56"/>
        <v>0.89483828094101714</v>
      </c>
      <c r="P53" s="195">
        <f t="shared" si="56"/>
        <v>0.88911536972762173</v>
      </c>
      <c r="Q53" s="195">
        <f t="shared" si="56"/>
        <v>0.8955778591885446</v>
      </c>
      <c r="R53" s="195">
        <f t="shared" ref="R53:V53" si="57">IF(R45=0,0,R45/R$44)</f>
        <v>0.89984994486444414</v>
      </c>
      <c r="S53" s="195">
        <f t="shared" si="57"/>
        <v>0.89944550960886571</v>
      </c>
      <c r="T53" s="195">
        <f t="shared" si="57"/>
        <v>0.89272461419210525</v>
      </c>
      <c r="U53" s="195">
        <f t="shared" si="57"/>
        <v>0.89226329951348238</v>
      </c>
      <c r="V53" s="195">
        <f t="shared" si="57"/>
        <v>0.88949730849067266</v>
      </c>
      <c r="W53" s="195">
        <f t="shared" ref="W53:Y53" si="58">IF(W45=0,0,W45/W$44)</f>
        <v>0.89455275092996234</v>
      </c>
      <c r="X53" s="195">
        <f t="shared" si="58"/>
        <v>0.88679372669296497</v>
      </c>
      <c r="Y53" s="195">
        <f t="shared" si="58"/>
        <v>0.885330170835257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0.76030128327791957</v>
      </c>
      <c r="C54" s="196">
        <f t="shared" si="59"/>
        <v>0.76096414952242286</v>
      </c>
      <c r="D54" s="196">
        <f t="shared" si="59"/>
        <v>0.74049538730951137</v>
      </c>
      <c r="E54" s="196">
        <f t="shared" si="59"/>
        <v>0.73944583596418623</v>
      </c>
      <c r="F54" s="196">
        <f t="shared" si="59"/>
        <v>0.73080806110993524</v>
      </c>
      <c r="G54" s="196">
        <f t="shared" si="59"/>
        <v>0.7455759405762401</v>
      </c>
      <c r="H54" s="196">
        <f t="shared" si="59"/>
        <v>0.73305194075770552</v>
      </c>
      <c r="I54" s="196">
        <f t="shared" si="59"/>
        <v>0.72468371019606725</v>
      </c>
      <c r="J54" s="196">
        <f t="shared" si="59"/>
        <v>0.72703132411237092</v>
      </c>
      <c r="K54" s="196">
        <f t="shared" si="59"/>
        <v>0.71497833051665416</v>
      </c>
      <c r="L54" s="196">
        <f t="shared" si="59"/>
        <v>0.73550978506295051</v>
      </c>
      <c r="M54" s="196">
        <f t="shared" si="59"/>
        <v>0.71653835543329536</v>
      </c>
      <c r="N54" s="196">
        <f t="shared" si="59"/>
        <v>0.71833480309118225</v>
      </c>
      <c r="O54" s="196">
        <f t="shared" si="59"/>
        <v>0.72706870546988944</v>
      </c>
      <c r="P54" s="196">
        <f t="shared" si="59"/>
        <v>0.69558275183365148</v>
      </c>
      <c r="Q54" s="196">
        <f t="shared" si="59"/>
        <v>0.71686398546247132</v>
      </c>
      <c r="R54" s="196">
        <f t="shared" ref="R54:V54" si="60">IF(R46=0,0,R46/R$44)</f>
        <v>0.72899379010732601</v>
      </c>
      <c r="S54" s="196">
        <f t="shared" si="60"/>
        <v>0.73172982734382597</v>
      </c>
      <c r="T54" s="196">
        <f t="shared" si="60"/>
        <v>0.72071633642890887</v>
      </c>
      <c r="U54" s="196">
        <f t="shared" si="60"/>
        <v>0.72256836410182979</v>
      </c>
      <c r="V54" s="196">
        <f t="shared" si="60"/>
        <v>0.72513564041378475</v>
      </c>
      <c r="W54" s="196">
        <f t="shared" ref="W54:Y54" si="61">IF(W46=0,0,W46/W$44)</f>
        <v>0.73078259447275828</v>
      </c>
      <c r="X54" s="196">
        <f t="shared" si="61"/>
        <v>0.71829876132862114</v>
      </c>
      <c r="Y54" s="196">
        <f t="shared" si="61"/>
        <v>0.71281213245668196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2.6119685730461375E-5</v>
      </c>
      <c r="C55" s="197">
        <f t="shared" si="62"/>
        <v>3.148815580770732E-5</v>
      </c>
      <c r="D55" s="197">
        <f t="shared" si="62"/>
        <v>3.7765405083853913E-5</v>
      </c>
      <c r="E55" s="197">
        <f t="shared" si="62"/>
        <v>7.0357622361861663E-5</v>
      </c>
      <c r="F55" s="197">
        <f t="shared" si="62"/>
        <v>4.7646050614700552E-5</v>
      </c>
      <c r="G55" s="197">
        <f t="shared" si="62"/>
        <v>5.3631202434690662E-5</v>
      </c>
      <c r="H55" s="197">
        <f t="shared" si="62"/>
        <v>7.072342773101221E-5</v>
      </c>
      <c r="I55" s="197">
        <f t="shared" si="62"/>
        <v>7.7780552072379203E-5</v>
      </c>
      <c r="J55" s="197">
        <f t="shared" si="62"/>
        <v>7.1133230473313582E-5</v>
      </c>
      <c r="K55" s="197">
        <f t="shared" si="62"/>
        <v>7.5173434477678126E-5</v>
      </c>
      <c r="L55" s="197">
        <f t="shared" si="62"/>
        <v>8.0472113000258454E-5</v>
      </c>
      <c r="M55" s="197">
        <f t="shared" si="62"/>
        <v>8.1690039341744081E-5</v>
      </c>
      <c r="N55" s="197">
        <f t="shared" si="62"/>
        <v>9.3092575011311538E-5</v>
      </c>
      <c r="O55" s="197">
        <f t="shared" si="62"/>
        <v>1.1426581144704238E-4</v>
      </c>
      <c r="P55" s="197">
        <f t="shared" si="62"/>
        <v>8.0717639183382973E-5</v>
      </c>
      <c r="Q55" s="197">
        <f t="shared" si="62"/>
        <v>1.3238141331714233E-4</v>
      </c>
      <c r="R55" s="197">
        <f t="shared" ref="R55:V55" si="63">IF(R47=0,0,R47/R$44)</f>
        <v>7.7422267165850049E-5</v>
      </c>
      <c r="S55" s="197">
        <f t="shared" si="63"/>
        <v>7.6956903161630458E-5</v>
      </c>
      <c r="T55" s="197">
        <f t="shared" si="63"/>
        <v>7.7126381746528899E-5</v>
      </c>
      <c r="U55" s="197">
        <f t="shared" si="63"/>
        <v>8.3285407656654919E-5</v>
      </c>
      <c r="V55" s="197">
        <f t="shared" si="63"/>
        <v>8.5423440060608774E-5</v>
      </c>
      <c r="W55" s="197">
        <f t="shared" ref="W55:Y55" si="64">IF(W47=0,0,W47/W$44)</f>
        <v>8.3965544833231265E-5</v>
      </c>
      <c r="X55" s="197">
        <f t="shared" si="64"/>
        <v>9.4727443314114994E-5</v>
      </c>
      <c r="Y55" s="197">
        <f t="shared" si="64"/>
        <v>1.026121188278238E-4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0.12883841127620677</v>
      </c>
      <c r="C56" s="197">
        <f t="shared" si="65"/>
        <v>0.12836192905388563</v>
      </c>
      <c r="D56" s="197">
        <f t="shared" si="65"/>
        <v>0.14022166755395207</v>
      </c>
      <c r="E56" s="197">
        <f t="shared" si="65"/>
        <v>0.14089294813213052</v>
      </c>
      <c r="F56" s="197">
        <f t="shared" si="65"/>
        <v>0.14360017097035813</v>
      </c>
      <c r="G56" s="197">
        <f t="shared" si="65"/>
        <v>0.13235620902343415</v>
      </c>
      <c r="H56" s="197">
        <f t="shared" si="65"/>
        <v>0.13891632394049613</v>
      </c>
      <c r="I56" s="197">
        <f t="shared" si="65"/>
        <v>0.14391913684728411</v>
      </c>
      <c r="J56" s="197">
        <f t="shared" si="65"/>
        <v>0.14176460169197463</v>
      </c>
      <c r="K56" s="197">
        <f t="shared" si="65"/>
        <v>0.14944580653526213</v>
      </c>
      <c r="L56" s="197">
        <f t="shared" si="65"/>
        <v>0.13936952949355111</v>
      </c>
      <c r="M56" s="197">
        <f t="shared" si="65"/>
        <v>0.15107249901479952</v>
      </c>
      <c r="N56" s="197">
        <f t="shared" si="65"/>
        <v>0.14820597393137186</v>
      </c>
      <c r="O56" s="197">
        <f t="shared" si="65"/>
        <v>0.1424317275179717</v>
      </c>
      <c r="P56" s="197">
        <f t="shared" si="65"/>
        <v>0.16385089011231893</v>
      </c>
      <c r="Q56" s="197">
        <f t="shared" si="65"/>
        <v>0.15148250635654739</v>
      </c>
      <c r="R56" s="197">
        <f t="shared" ref="R56:V56" si="66">IF(R48=0,0,R48/R$44)</f>
        <v>0.14415846955967551</v>
      </c>
      <c r="S56" s="197">
        <f t="shared" si="66"/>
        <v>0.14100117669637169</v>
      </c>
      <c r="T56" s="197">
        <f t="shared" si="66"/>
        <v>0.14378872784346197</v>
      </c>
      <c r="U56" s="197">
        <f t="shared" si="66"/>
        <v>0.14160098733541723</v>
      </c>
      <c r="V56" s="197">
        <f t="shared" si="66"/>
        <v>0.1374909476885629</v>
      </c>
      <c r="W56" s="197">
        <f t="shared" ref="W56:Y56" si="67">IF(W48=0,0,W48/W$44)</f>
        <v>0.1405787453703243</v>
      </c>
      <c r="X56" s="197">
        <f t="shared" si="67"/>
        <v>0.14251968525682715</v>
      </c>
      <c r="Y56" s="197">
        <f t="shared" si="67"/>
        <v>0.14457082062997173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1.6604074721357939E-2</v>
      </c>
      <c r="C57" s="198">
        <f t="shared" si="68"/>
        <v>1.84476507564263E-2</v>
      </c>
      <c r="D57" s="198">
        <f t="shared" si="68"/>
        <v>2.0406736264142092E-2</v>
      </c>
      <c r="E57" s="198">
        <f t="shared" si="68"/>
        <v>2.0278951465710137E-2</v>
      </c>
      <c r="F57" s="198">
        <f t="shared" si="68"/>
        <v>2.2014379384756665E-2</v>
      </c>
      <c r="G57" s="198">
        <f t="shared" si="68"/>
        <v>1.7937145313163875E-2</v>
      </c>
      <c r="H57" s="198">
        <f t="shared" si="68"/>
        <v>2.1226150520281612E-2</v>
      </c>
      <c r="I57" s="198">
        <f t="shared" si="68"/>
        <v>1.9335656856570932E-2</v>
      </c>
      <c r="J57" s="198">
        <f t="shared" si="68"/>
        <v>2.0695988458920699E-2</v>
      </c>
      <c r="K57" s="198">
        <f t="shared" si="68"/>
        <v>2.6055781570072638E-2</v>
      </c>
      <c r="L57" s="198">
        <f t="shared" si="68"/>
        <v>2.435454293539531E-2</v>
      </c>
      <c r="M57" s="198">
        <f t="shared" si="68"/>
        <v>2.6126891476973075E-2</v>
      </c>
      <c r="N57" s="198">
        <f t="shared" si="68"/>
        <v>2.6452571615671938E-2</v>
      </c>
      <c r="O57" s="198">
        <f t="shared" si="68"/>
        <v>2.522358214170899E-2</v>
      </c>
      <c r="P57" s="198">
        <f t="shared" si="68"/>
        <v>2.960101014246793E-2</v>
      </c>
      <c r="Q57" s="198">
        <f t="shared" si="68"/>
        <v>2.7098985956208823E-2</v>
      </c>
      <c r="R57" s="198">
        <f t="shared" ref="R57:V57" si="69">IF(R49=0,0,R49/R$44)</f>
        <v>2.6620262930276861E-2</v>
      </c>
      <c r="S57" s="198">
        <f t="shared" si="69"/>
        <v>2.6637548665506335E-2</v>
      </c>
      <c r="T57" s="198">
        <f t="shared" si="69"/>
        <v>2.8142423537987862E-2</v>
      </c>
      <c r="U57" s="198">
        <f t="shared" si="69"/>
        <v>2.8010662668578771E-2</v>
      </c>
      <c r="V57" s="198">
        <f t="shared" si="69"/>
        <v>2.6785296948264328E-2</v>
      </c>
      <c r="W57" s="198">
        <f t="shared" ref="W57:Y57" si="70">IF(W49=0,0,W49/W$44)</f>
        <v>2.3107445542046537E-2</v>
      </c>
      <c r="X57" s="198">
        <f t="shared" si="70"/>
        <v>2.5880552664202475E-2</v>
      </c>
      <c r="Y57" s="198">
        <f t="shared" si="70"/>
        <v>2.7844605629775507E-2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9.42301110387853E-2</v>
      </c>
      <c r="C58" s="195">
        <f t="shared" si="71"/>
        <v>9.219478251145749E-2</v>
      </c>
      <c r="D58" s="195">
        <f t="shared" si="71"/>
        <v>9.8838443467310619E-2</v>
      </c>
      <c r="E58" s="195">
        <f t="shared" si="71"/>
        <v>9.9311906815611403E-2</v>
      </c>
      <c r="F58" s="195">
        <f t="shared" si="71"/>
        <v>0.10352974248433525</v>
      </c>
      <c r="G58" s="195">
        <f t="shared" si="71"/>
        <v>0.10407707388472733</v>
      </c>
      <c r="H58" s="195">
        <f t="shared" si="71"/>
        <v>0.10673486135378574</v>
      </c>
      <c r="I58" s="195">
        <f t="shared" si="71"/>
        <v>0.11198371554800536</v>
      </c>
      <c r="J58" s="195">
        <f t="shared" si="71"/>
        <v>0.11043695250626039</v>
      </c>
      <c r="K58" s="195">
        <f t="shared" si="71"/>
        <v>0.10944490794353337</v>
      </c>
      <c r="L58" s="195">
        <f t="shared" si="71"/>
        <v>0.10068567039510294</v>
      </c>
      <c r="M58" s="195">
        <f t="shared" si="71"/>
        <v>0.10618056403559022</v>
      </c>
      <c r="N58" s="195">
        <f t="shared" si="71"/>
        <v>0.10691355878676261</v>
      </c>
      <c r="O58" s="195">
        <f t="shared" si="71"/>
        <v>0.10516171905898282</v>
      </c>
      <c r="P58" s="195">
        <f t="shared" si="71"/>
        <v>0.11088463027237828</v>
      </c>
      <c r="Q58" s="195">
        <f t="shared" si="71"/>
        <v>0.1044221408114554</v>
      </c>
      <c r="R58" s="195">
        <f t="shared" ref="R58:V58" si="72">IF(R50=0,0,R50/R$44)</f>
        <v>0.10015005513555589</v>
      </c>
      <c r="S58" s="195">
        <f t="shared" si="72"/>
        <v>0.10055449039113432</v>
      </c>
      <c r="T58" s="195">
        <f t="shared" si="72"/>
        <v>0.10727538580789481</v>
      </c>
      <c r="U58" s="195">
        <f t="shared" si="72"/>
        <v>0.10773670048651762</v>
      </c>
      <c r="V58" s="195">
        <f t="shared" si="72"/>
        <v>0.11050269150932736</v>
      </c>
      <c r="W58" s="195">
        <f t="shared" ref="W58:Y58" si="73">IF(W50=0,0,W50/W$44)</f>
        <v>0.10544724907003758</v>
      </c>
      <c r="X58" s="195">
        <f t="shared" si="73"/>
        <v>0.11320627330703506</v>
      </c>
      <c r="Y58" s="195">
        <f t="shared" si="73"/>
        <v>0.114669829164743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8945.3453416721477</v>
      </c>
      <c r="C62" s="22">
        <v>9147.9012836466682</v>
      </c>
      <c r="D62" s="22">
        <v>8609.8007619072214</v>
      </c>
      <c r="E62" s="22">
        <v>8689.8438420678431</v>
      </c>
      <c r="F62" s="22">
        <v>8359.5580346975476</v>
      </c>
      <c r="G62" s="22">
        <v>8798.0330343158657</v>
      </c>
      <c r="H62" s="22">
        <v>8471.523710571315</v>
      </c>
      <c r="I62" s="22">
        <v>7497.7988738456988</v>
      </c>
      <c r="J62" s="22">
        <v>7654.0632992433202</v>
      </c>
      <c r="K62" s="22">
        <v>7363.4948358131778</v>
      </c>
      <c r="L62" s="22">
        <v>8058.8763563479879</v>
      </c>
      <c r="M62" s="22">
        <v>6983.0333969518833</v>
      </c>
      <c r="N62" s="22">
        <v>6731.1385274143959</v>
      </c>
      <c r="O62" s="22">
        <v>6963.8981988364621</v>
      </c>
      <c r="P62" s="22">
        <v>6078.3288962300694</v>
      </c>
      <c r="Q62" s="22">
        <v>6434.1524883564216</v>
      </c>
      <c r="R62" s="22">
        <v>6747.7924359029112</v>
      </c>
      <c r="S62" s="22">
        <v>6715.7981362899172</v>
      </c>
      <c r="T62" s="22">
        <v>6057.9007648086008</v>
      </c>
      <c r="U62" s="22">
        <v>6265.728849348201</v>
      </c>
      <c r="V62" s="22">
        <v>6342.0317134086454</v>
      </c>
      <c r="W62" s="22">
        <v>6746.718147319114</v>
      </c>
      <c r="X62" s="22">
        <v>5663.9283642588489</v>
      </c>
      <c r="Y62" s="22">
        <v>4891.7100975736294</v>
      </c>
      <c r="DA62" s="57" t="s">
        <v>251</v>
      </c>
    </row>
    <row r="63" spans="1:105" ht="12" customHeight="1" x14ac:dyDescent="0.25">
      <c r="A63" s="30" t="s">
        <v>51</v>
      </c>
      <c r="B63" s="31">
        <v>897.23579351214846</v>
      </c>
      <c r="C63" s="31">
        <v>846.75779280666552</v>
      </c>
      <c r="D63" s="31">
        <v>676.74538206722377</v>
      </c>
      <c r="E63" s="31">
        <v>563.15685342784013</v>
      </c>
      <c r="F63" s="31">
        <v>543.07816193754832</v>
      </c>
      <c r="G63" s="31">
        <v>390.38662111586797</v>
      </c>
      <c r="H63" s="31">
        <v>372.62017697131495</v>
      </c>
      <c r="I63" s="31">
        <v>319.16165436569952</v>
      </c>
      <c r="J63" s="31">
        <v>326.44377300332002</v>
      </c>
      <c r="K63" s="31">
        <v>235.24474741317493</v>
      </c>
      <c r="L63" s="31">
        <v>259.00487730798693</v>
      </c>
      <c r="M63" s="31">
        <v>168.64588027188339</v>
      </c>
      <c r="N63" s="31">
        <v>176.71954989439584</v>
      </c>
      <c r="O63" s="31">
        <v>132.25055667646203</v>
      </c>
      <c r="P63" s="31">
        <v>110.4625184300691</v>
      </c>
      <c r="Q63" s="31">
        <v>90.187015316421622</v>
      </c>
      <c r="R63" s="31">
        <v>86.513137742910075</v>
      </c>
      <c r="S63" s="31">
        <v>92.354650569916799</v>
      </c>
      <c r="T63" s="31">
        <v>78.419899968599282</v>
      </c>
      <c r="U63" s="31">
        <v>81.545343964023417</v>
      </c>
      <c r="V63" s="31">
        <v>56.769145064173912</v>
      </c>
      <c r="W63" s="31">
        <v>39.070513521420196</v>
      </c>
      <c r="X63" s="31">
        <v>34.091377200320885</v>
      </c>
      <c r="Y63" s="31">
        <v>30.715557296078103</v>
      </c>
      <c r="DA63" s="59" t="s">
        <v>252</v>
      </c>
    </row>
    <row r="64" spans="1:105" ht="12" customHeight="1" x14ac:dyDescent="0.25">
      <c r="A64" s="73" t="s">
        <v>75</v>
      </c>
      <c r="B64" s="98">
        <v>5383.8532281599983</v>
      </c>
      <c r="C64" s="98">
        <v>5321.8800608400006</v>
      </c>
      <c r="D64" s="98">
        <v>5147.5220798399987</v>
      </c>
      <c r="E64" s="98">
        <v>5184.0288086400005</v>
      </c>
      <c r="F64" s="98">
        <v>4944.4572027599979</v>
      </c>
      <c r="G64" s="98">
        <v>4721.1596571599985</v>
      </c>
      <c r="H64" s="98">
        <v>4537.1194030799998</v>
      </c>
      <c r="I64" s="98">
        <v>3947.6124730799997</v>
      </c>
      <c r="J64" s="98">
        <v>4008.7718679599998</v>
      </c>
      <c r="K64" s="98">
        <v>3740.6453500800017</v>
      </c>
      <c r="L64" s="98">
        <v>4127.0620600800003</v>
      </c>
      <c r="M64" s="98">
        <v>3550.5953661599992</v>
      </c>
      <c r="N64" s="98">
        <v>3232.1672834400015</v>
      </c>
      <c r="O64" s="98">
        <v>3475.128183119999</v>
      </c>
      <c r="P64" s="98">
        <v>3028.261833</v>
      </c>
      <c r="Q64" s="98">
        <v>3155.2929504000003</v>
      </c>
      <c r="R64" s="98">
        <v>3137.1296057999998</v>
      </c>
      <c r="S64" s="98">
        <v>3173.5046012399998</v>
      </c>
      <c r="T64" s="98">
        <v>2822.1373872000004</v>
      </c>
      <c r="U64" s="98">
        <v>2839.3626225600001</v>
      </c>
      <c r="V64" s="98">
        <v>2909.9035969199999</v>
      </c>
      <c r="W64" s="98">
        <v>3050.88442596</v>
      </c>
      <c r="X64" s="98">
        <v>2581.8997111200001</v>
      </c>
      <c r="Y64" s="98">
        <v>2092.3664072399997</v>
      </c>
      <c r="DA64" s="63"/>
    </row>
    <row r="65" spans="1:105" ht="12" customHeight="1" x14ac:dyDescent="0.25">
      <c r="A65" s="97" t="s">
        <v>74</v>
      </c>
      <c r="B65" s="98">
        <v>148.03267572000001</v>
      </c>
      <c r="C65" s="98">
        <v>124.81169904000001</v>
      </c>
      <c r="D65" s="98">
        <v>113.20132428000002</v>
      </c>
      <c r="E65" s="98">
        <v>98.68829903999999</v>
      </c>
      <c r="F65" s="98">
        <v>98.68829903999999</v>
      </c>
      <c r="G65" s="98">
        <v>125.20082412000002</v>
      </c>
      <c r="H65" s="98">
        <v>122.31566496000002</v>
      </c>
      <c r="I65" s="98">
        <v>127.55760912000002</v>
      </c>
      <c r="J65" s="98">
        <v>131.67056807999998</v>
      </c>
      <c r="K65" s="98">
        <v>90.64524492000001</v>
      </c>
      <c r="L65" s="98">
        <v>95.829263279999992</v>
      </c>
      <c r="M65" s="98">
        <v>68.809035600000016</v>
      </c>
      <c r="N65" s="98">
        <v>71.639676359999996</v>
      </c>
      <c r="O65" s="98">
        <v>80.976633839999991</v>
      </c>
      <c r="P65" s="98">
        <v>69.206792759999999</v>
      </c>
      <c r="Q65" s="98">
        <v>69.948924479999988</v>
      </c>
      <c r="R65" s="98">
        <v>69.954603480000003</v>
      </c>
      <c r="S65" s="98">
        <v>84.607332119999995</v>
      </c>
      <c r="T65" s="98">
        <v>77.823880200000019</v>
      </c>
      <c r="U65" s="98">
        <v>79.482602520000015</v>
      </c>
      <c r="V65" s="98">
        <v>81.173354400000008</v>
      </c>
      <c r="W65" s="98">
        <v>85.474629000000007</v>
      </c>
      <c r="X65" s="98">
        <v>68.517134999999996</v>
      </c>
      <c r="Y65" s="98">
        <v>66.84092136000001</v>
      </c>
      <c r="DA65" s="63" t="s">
        <v>253</v>
      </c>
    </row>
    <row r="66" spans="1:105" ht="12" customHeight="1" x14ac:dyDescent="0.25">
      <c r="A66" s="97" t="s">
        <v>196</v>
      </c>
      <c r="B66" s="98">
        <v>5235.8205524399982</v>
      </c>
      <c r="C66" s="98">
        <v>5197.0683618000003</v>
      </c>
      <c r="D66" s="98">
        <v>5034.3207555599984</v>
      </c>
      <c r="E66" s="98">
        <v>5085.3405096000006</v>
      </c>
      <c r="F66" s="98">
        <v>4845.768903719998</v>
      </c>
      <c r="G66" s="98">
        <v>4595.9588330399984</v>
      </c>
      <c r="H66" s="98">
        <v>4414.8037381200002</v>
      </c>
      <c r="I66" s="98">
        <v>3820.0548639599997</v>
      </c>
      <c r="J66" s="98">
        <v>3877.1012998799997</v>
      </c>
      <c r="K66" s="98">
        <v>3650.0001051600016</v>
      </c>
      <c r="L66" s="98">
        <v>4031.2327968000004</v>
      </c>
      <c r="M66" s="98">
        <v>3481.7863305599994</v>
      </c>
      <c r="N66" s="98">
        <v>3160.5276070800014</v>
      </c>
      <c r="O66" s="98">
        <v>3394.151549279999</v>
      </c>
      <c r="P66" s="98">
        <v>2959.0550402399999</v>
      </c>
      <c r="Q66" s="98">
        <v>3085.3440259200001</v>
      </c>
      <c r="R66" s="98">
        <v>3067.1750023199997</v>
      </c>
      <c r="S66" s="98">
        <v>3088.8972691199997</v>
      </c>
      <c r="T66" s="98">
        <v>2744.3135070000003</v>
      </c>
      <c r="U66" s="98">
        <v>2759.8800200400001</v>
      </c>
      <c r="V66" s="98">
        <v>2828.73024252</v>
      </c>
      <c r="W66" s="98">
        <v>2965.4097969600002</v>
      </c>
      <c r="X66" s="98">
        <v>2513.3825761200001</v>
      </c>
      <c r="Y66" s="98">
        <v>2025.5254858799997</v>
      </c>
      <c r="DA66" s="63" t="s">
        <v>254</v>
      </c>
    </row>
    <row r="67" spans="1:105" ht="12" customHeight="1" x14ac:dyDescent="0.25">
      <c r="A67" s="73" t="s">
        <v>189</v>
      </c>
      <c r="B67" s="98">
        <v>2664.2563200000013</v>
      </c>
      <c r="C67" s="98">
        <v>2979.2634300000009</v>
      </c>
      <c r="D67" s="98">
        <v>2785.5332999999987</v>
      </c>
      <c r="E67" s="98">
        <v>2942.6581800000013</v>
      </c>
      <c r="F67" s="98">
        <v>2872.0226700000017</v>
      </c>
      <c r="G67" s="98">
        <v>3686.4867560399994</v>
      </c>
      <c r="H67" s="98">
        <v>3561.7841305200004</v>
      </c>
      <c r="I67" s="98">
        <v>3231.0247463999999</v>
      </c>
      <c r="J67" s="98">
        <v>3318.8476582799999</v>
      </c>
      <c r="K67" s="98">
        <v>3387.6047383200012</v>
      </c>
      <c r="L67" s="98">
        <v>3672.8094189600001</v>
      </c>
      <c r="M67" s="98">
        <v>3263.7921505200011</v>
      </c>
      <c r="N67" s="98">
        <v>3322.2516940799987</v>
      </c>
      <c r="O67" s="98">
        <v>3356.519459040001</v>
      </c>
      <c r="P67" s="98">
        <v>2939.6045448000004</v>
      </c>
      <c r="Q67" s="98">
        <v>3188.6725226399994</v>
      </c>
      <c r="R67" s="98">
        <v>3524.1496923600007</v>
      </c>
      <c r="S67" s="98">
        <v>3449.9388844800001</v>
      </c>
      <c r="T67" s="98">
        <v>3157.3434776400009</v>
      </c>
      <c r="U67" s="98">
        <v>3344.8208828241777</v>
      </c>
      <c r="V67" s="98">
        <v>3375.3589714244713</v>
      </c>
      <c r="W67" s="98">
        <v>3656.7632078376932</v>
      </c>
      <c r="X67" s="98">
        <v>3047.9372759385283</v>
      </c>
      <c r="Y67" s="98">
        <v>2768.6281330375514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8945.3453416721477</v>
      </c>
      <c r="C78" s="203">
        <f t="shared" si="74"/>
        <v>9147.9012836466663</v>
      </c>
      <c r="D78" s="203">
        <f t="shared" si="74"/>
        <v>8609.8007619072214</v>
      </c>
      <c r="E78" s="203">
        <f t="shared" si="74"/>
        <v>8689.8438420678431</v>
      </c>
      <c r="F78" s="203">
        <f t="shared" si="74"/>
        <v>8359.5580346975476</v>
      </c>
      <c r="G78" s="203">
        <f t="shared" si="74"/>
        <v>8798.0330343158676</v>
      </c>
      <c r="H78" s="203">
        <f t="shared" si="74"/>
        <v>8471.5237105713131</v>
      </c>
      <c r="I78" s="203">
        <f t="shared" si="74"/>
        <v>7497.7988738456988</v>
      </c>
      <c r="J78" s="203">
        <f t="shared" si="74"/>
        <v>7654.0632992433166</v>
      </c>
      <c r="K78" s="203">
        <f t="shared" si="74"/>
        <v>7363.4948358131724</v>
      </c>
      <c r="L78" s="203">
        <f t="shared" si="74"/>
        <v>8058.876356347987</v>
      </c>
      <c r="M78" s="203">
        <f t="shared" si="74"/>
        <v>6983.0333969518815</v>
      </c>
      <c r="N78" s="203">
        <f t="shared" si="74"/>
        <v>6731.1385274143959</v>
      </c>
      <c r="O78" s="203">
        <f t="shared" si="74"/>
        <v>6963.8981988364612</v>
      </c>
      <c r="P78" s="203">
        <f t="shared" si="74"/>
        <v>6078.3288962300712</v>
      </c>
      <c r="Q78" s="203">
        <f t="shared" si="74"/>
        <v>6434.1524883564189</v>
      </c>
      <c r="R78" s="203">
        <f t="shared" ref="R78:V78" si="75">R79+R84</f>
        <v>6747.792435902913</v>
      </c>
      <c r="S78" s="203">
        <f t="shared" si="75"/>
        <v>6715.7981362899154</v>
      </c>
      <c r="T78" s="203">
        <f t="shared" si="75"/>
        <v>6057.9007648086008</v>
      </c>
      <c r="U78" s="203">
        <f t="shared" si="75"/>
        <v>6265.728849348201</v>
      </c>
      <c r="V78" s="203">
        <f t="shared" si="75"/>
        <v>6342.0317134086426</v>
      </c>
      <c r="W78" s="203">
        <f t="shared" ref="W78:Y78" si="76">W79+W84</f>
        <v>6746.7181473191158</v>
      </c>
      <c r="X78" s="203">
        <f t="shared" si="76"/>
        <v>5663.9283642588489</v>
      </c>
      <c r="Y78" s="203">
        <f t="shared" si="76"/>
        <v>4891.7100975736257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8945.3453416721477</v>
      </c>
      <c r="C79" s="192">
        <f t="shared" si="77"/>
        <v>9147.9012836466663</v>
      </c>
      <c r="D79" s="192">
        <f t="shared" si="77"/>
        <v>8609.8007619072214</v>
      </c>
      <c r="E79" s="192">
        <f t="shared" si="77"/>
        <v>8689.8438420678431</v>
      </c>
      <c r="F79" s="192">
        <f t="shared" si="77"/>
        <v>8359.5580346975476</v>
      </c>
      <c r="G79" s="192">
        <f t="shared" si="77"/>
        <v>8798.0330343158676</v>
      </c>
      <c r="H79" s="192">
        <f t="shared" si="77"/>
        <v>8471.5237105713131</v>
      </c>
      <c r="I79" s="192">
        <f t="shared" si="77"/>
        <v>7497.7988738456988</v>
      </c>
      <c r="J79" s="192">
        <f t="shared" si="77"/>
        <v>7654.0632992433166</v>
      </c>
      <c r="K79" s="192">
        <f t="shared" si="77"/>
        <v>7363.4948358131724</v>
      </c>
      <c r="L79" s="192">
        <f t="shared" si="77"/>
        <v>8058.876356347987</v>
      </c>
      <c r="M79" s="192">
        <f t="shared" si="77"/>
        <v>6983.0333969518815</v>
      </c>
      <c r="N79" s="192">
        <f t="shared" si="77"/>
        <v>6731.1385274143959</v>
      </c>
      <c r="O79" s="192">
        <f t="shared" si="77"/>
        <v>6963.8981988364612</v>
      </c>
      <c r="P79" s="192">
        <f t="shared" si="77"/>
        <v>6078.3288962300712</v>
      </c>
      <c r="Q79" s="192">
        <f t="shared" si="77"/>
        <v>6434.1524883564189</v>
      </c>
      <c r="R79" s="192">
        <f t="shared" ref="R79:V79" si="78">SUM(R80:R83)</f>
        <v>6747.792435902913</v>
      </c>
      <c r="S79" s="192">
        <f t="shared" si="78"/>
        <v>6715.7981362899154</v>
      </c>
      <c r="T79" s="192">
        <f t="shared" si="78"/>
        <v>6057.9007648086008</v>
      </c>
      <c r="U79" s="192">
        <f t="shared" si="78"/>
        <v>6265.728849348201</v>
      </c>
      <c r="V79" s="192">
        <f t="shared" si="78"/>
        <v>6342.0317134086426</v>
      </c>
      <c r="W79" s="192">
        <f t="shared" ref="W79:Y79" si="79">SUM(W80:W83)</f>
        <v>6746.7181473191158</v>
      </c>
      <c r="X79" s="192">
        <f t="shared" si="79"/>
        <v>5663.9283642588489</v>
      </c>
      <c r="Y79" s="192">
        <f t="shared" si="79"/>
        <v>4891.7100975736257</v>
      </c>
      <c r="DA79" s="213" t="s">
        <v>265</v>
      </c>
    </row>
    <row r="80" spans="1:105" ht="12" customHeight="1" x14ac:dyDescent="0.25">
      <c r="A80" s="97" t="s">
        <v>57</v>
      </c>
      <c r="B80" s="74">
        <v>8132.8797418547692</v>
      </c>
      <c r="C80" s="74">
        <v>8312.3574376928591</v>
      </c>
      <c r="D80" s="74">
        <v>7729.5042107388736</v>
      </c>
      <c r="E80" s="74">
        <v>7786.8378656917721</v>
      </c>
      <c r="F80" s="74">
        <v>7465.1679740318978</v>
      </c>
      <c r="G80" s="74">
        <v>7912.4818751558541</v>
      </c>
      <c r="H80" s="74">
        <v>7559.6483972754286</v>
      </c>
      <c r="I80" s="74">
        <v>6663.6083619704987</v>
      </c>
      <c r="J80" s="74">
        <v>6814.4303672733004</v>
      </c>
      <c r="K80" s="74">
        <v>6498.0064612149563</v>
      </c>
      <c r="L80" s="74">
        <v>7189.3105060049493</v>
      </c>
      <c r="M80" s="74">
        <v>6105.0587484377638</v>
      </c>
      <c r="N80" s="74">
        <v>5929.8402600281042</v>
      </c>
      <c r="O80" s="74">
        <v>6153.7168979344979</v>
      </c>
      <c r="P80" s="74">
        <v>5257.0668346366438</v>
      </c>
      <c r="Q80" s="74">
        <v>5663.5936480813598</v>
      </c>
      <c r="R80" s="74">
        <v>5989.7662593708737</v>
      </c>
      <c r="S80" s="74">
        <v>5964.2707422406575</v>
      </c>
      <c r="T80" s="74">
        <v>5374.9483997395528</v>
      </c>
      <c r="U80" s="74">
        <v>5585.4848391656233</v>
      </c>
      <c r="V80" s="74">
        <v>5647.6201022380174</v>
      </c>
      <c r="W80" s="74">
        <v>5954.9878491144391</v>
      </c>
      <c r="X80" s="74">
        <v>5033.3011329815236</v>
      </c>
      <c r="Y80" s="74">
        <v>4345.7797958542951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796.69527003614405</v>
      </c>
      <c r="C82" s="74">
        <v>816.41124500289186</v>
      </c>
      <c r="D82" s="74">
        <v>860.38385502469885</v>
      </c>
      <c r="E82" s="74">
        <v>882.42976576702472</v>
      </c>
      <c r="F82" s="74">
        <v>872.23644802706553</v>
      </c>
      <c r="G82" s="74">
        <v>862.99890045146253</v>
      </c>
      <c r="H82" s="74">
        <v>885.8958462401373</v>
      </c>
      <c r="I82" s="74">
        <v>812.91891973024281</v>
      </c>
      <c r="J82" s="74">
        <v>816.46759249328409</v>
      </c>
      <c r="K82" s="74">
        <v>836.21850742364961</v>
      </c>
      <c r="L82" s="74">
        <v>840.47441212330068</v>
      </c>
      <c r="M82" s="74">
        <v>849.32462869266578</v>
      </c>
      <c r="N82" s="74">
        <v>774.50496875974375</v>
      </c>
      <c r="O82" s="74">
        <v>784.21788623658642</v>
      </c>
      <c r="P82" s="74">
        <v>795.72370485256636</v>
      </c>
      <c r="Q82" s="74">
        <v>746.40926094639019</v>
      </c>
      <c r="R82" s="74">
        <v>734.67407826692352</v>
      </c>
      <c r="S82" s="74">
        <v>728.21407645095815</v>
      </c>
      <c r="T82" s="74">
        <v>660.98309136536898</v>
      </c>
      <c r="U82" s="74">
        <v>657.34860343151695</v>
      </c>
      <c r="V82" s="74">
        <v>670.83653061299651</v>
      </c>
      <c r="W82" s="74">
        <v>764.98450914148498</v>
      </c>
      <c r="X82" s="74">
        <v>616.58765815696665</v>
      </c>
      <c r="Y82" s="74">
        <v>532.99949744396599</v>
      </c>
      <c r="DA82" s="90" t="s">
        <v>268</v>
      </c>
    </row>
    <row r="83" spans="1:105" ht="12" customHeight="1" x14ac:dyDescent="0.25">
      <c r="A83" s="107" t="s">
        <v>54</v>
      </c>
      <c r="B83" s="193">
        <v>15.770329781235603</v>
      </c>
      <c r="C83" s="193">
        <v>19.132600950916032</v>
      </c>
      <c r="D83" s="193">
        <v>19.912696143648557</v>
      </c>
      <c r="E83" s="193">
        <v>20.576210609045994</v>
      </c>
      <c r="F83" s="193">
        <v>22.15361263858421</v>
      </c>
      <c r="G83" s="193">
        <v>22.552258708550262</v>
      </c>
      <c r="H83" s="193">
        <v>25.979467055747858</v>
      </c>
      <c r="I83" s="193">
        <v>21.271592144957147</v>
      </c>
      <c r="J83" s="193">
        <v>23.165339476731585</v>
      </c>
      <c r="K83" s="193">
        <v>29.269867174566553</v>
      </c>
      <c r="L83" s="193">
        <v>29.091438219736705</v>
      </c>
      <c r="M83" s="193">
        <v>28.650019821452052</v>
      </c>
      <c r="N83" s="193">
        <v>26.793298626547369</v>
      </c>
      <c r="O83" s="193">
        <v>25.963414665377009</v>
      </c>
      <c r="P83" s="193">
        <v>25.538356740860454</v>
      </c>
      <c r="Q83" s="193">
        <v>24.149579328668274</v>
      </c>
      <c r="R83" s="193">
        <v>23.352098265114932</v>
      </c>
      <c r="S83" s="193">
        <v>23.313317598299818</v>
      </c>
      <c r="T83" s="193">
        <v>21.969273703679765</v>
      </c>
      <c r="U83" s="193">
        <v>22.895406751060776</v>
      </c>
      <c r="V83" s="193">
        <v>23.575080557628581</v>
      </c>
      <c r="W83" s="193">
        <v>26.745789063191754</v>
      </c>
      <c r="X83" s="193">
        <v>14.039573120359179</v>
      </c>
      <c r="Y83" s="193">
        <v>12.930804275364435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0.90917448474208318</v>
      </c>
      <c r="C88" s="196">
        <f t="shared" si="86"/>
        <v>0.90866278285627378</v>
      </c>
      <c r="D88" s="196">
        <f t="shared" si="86"/>
        <v>0.89775645505490809</v>
      </c>
      <c r="E88" s="196">
        <f t="shared" si="86"/>
        <v>0.89608490177871936</v>
      </c>
      <c r="F88" s="196">
        <f t="shared" si="86"/>
        <v>0.89300988677232029</v>
      </c>
      <c r="G88" s="196">
        <f t="shared" si="86"/>
        <v>0.89934668854890543</v>
      </c>
      <c r="H88" s="196">
        <f t="shared" si="86"/>
        <v>0.89235994085007542</v>
      </c>
      <c r="I88" s="196">
        <f t="shared" si="86"/>
        <v>0.88874194601497292</v>
      </c>
      <c r="J88" s="196">
        <f t="shared" si="86"/>
        <v>0.89030232712433632</v>
      </c>
      <c r="K88" s="196">
        <f t="shared" si="86"/>
        <v>0.88246228266653792</v>
      </c>
      <c r="L88" s="196">
        <f t="shared" si="86"/>
        <v>0.89209837551880544</v>
      </c>
      <c r="M88" s="196">
        <f t="shared" si="86"/>
        <v>0.8742703065264793</v>
      </c>
      <c r="N88" s="196">
        <f t="shared" si="86"/>
        <v>0.88095650325382757</v>
      </c>
      <c r="O88" s="196">
        <f t="shared" si="86"/>
        <v>0.88365980119621368</v>
      </c>
      <c r="P88" s="196">
        <f t="shared" si="86"/>
        <v>0.86488686683229754</v>
      </c>
      <c r="Q88" s="196">
        <f t="shared" si="86"/>
        <v>0.88023926357519455</v>
      </c>
      <c r="R88" s="196">
        <f t="shared" ref="R88:V88" si="87">IF(R80=0,0,R80/R$78)</f>
        <v>0.88766308630081492</v>
      </c>
      <c r="S88" s="196">
        <f t="shared" si="87"/>
        <v>0.88809559507331581</v>
      </c>
      <c r="T88" s="196">
        <f t="shared" si="87"/>
        <v>0.88726253671297539</v>
      </c>
      <c r="U88" s="196">
        <f t="shared" si="87"/>
        <v>0.89143417684706527</v>
      </c>
      <c r="V88" s="196">
        <f t="shared" si="87"/>
        <v>0.89050644295857662</v>
      </c>
      <c r="W88" s="196">
        <f t="shared" ref="W88:Y88" si="88">IF(W80=0,0,W80/W$78)</f>
        <v>0.88264956666089878</v>
      </c>
      <c r="X88" s="196">
        <f t="shared" si="88"/>
        <v>0.88865903826454096</v>
      </c>
      <c r="Y88" s="196">
        <f t="shared" si="88"/>
        <v>0.88839684060792534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8.9062550366246482E-2</v>
      </c>
      <c r="C90" s="197">
        <f t="shared" si="92"/>
        <v>8.9245742787185223E-2</v>
      </c>
      <c r="D90" s="197">
        <f t="shared" si="92"/>
        <v>9.9930750875367388E-2</v>
      </c>
      <c r="E90" s="197">
        <f t="shared" si="92"/>
        <v>0.10154725237928337</v>
      </c>
      <c r="F90" s="197">
        <f t="shared" si="92"/>
        <v>0.10434001946116322</v>
      </c>
      <c r="G90" s="197">
        <f t="shared" si="92"/>
        <v>9.8089981827235662E-2</v>
      </c>
      <c r="H90" s="197">
        <f t="shared" si="92"/>
        <v>0.10457337741198308</v>
      </c>
      <c r="I90" s="197">
        <f t="shared" si="92"/>
        <v>0.10842100907319861</v>
      </c>
      <c r="J90" s="197">
        <f t="shared" si="92"/>
        <v>0.10667113147261277</v>
      </c>
      <c r="K90" s="197">
        <f t="shared" si="92"/>
        <v>0.11356272070112799</v>
      </c>
      <c r="L90" s="197">
        <f t="shared" si="92"/>
        <v>0.10429176165002928</v>
      </c>
      <c r="M90" s="197">
        <f t="shared" si="92"/>
        <v>0.12162688912004903</v>
      </c>
      <c r="N90" s="197">
        <f t="shared" si="92"/>
        <v>0.11506299649091475</v>
      </c>
      <c r="O90" s="197">
        <f t="shared" si="92"/>
        <v>0.11261191129525913</v>
      </c>
      <c r="P90" s="197">
        <f t="shared" si="92"/>
        <v>0.13091159074101663</v>
      </c>
      <c r="Q90" s="197">
        <f t="shared" si="92"/>
        <v>0.11600739371613149</v>
      </c>
      <c r="R90" s="197">
        <f t="shared" ref="R90:V90" si="93">IF(R82=0,0,R82/R$78)</f>
        <v>0.10887621177526896</v>
      </c>
      <c r="S90" s="197">
        <f t="shared" si="93"/>
        <v>0.10843299063977729</v>
      </c>
      <c r="T90" s="197">
        <f t="shared" si="93"/>
        <v>0.10911091432945463</v>
      </c>
      <c r="U90" s="197">
        <f t="shared" si="93"/>
        <v>0.10491175396137647</v>
      </c>
      <c r="V90" s="197">
        <f t="shared" si="93"/>
        <v>0.10577628131292377</v>
      </c>
      <c r="W90" s="197">
        <f t="shared" ref="W90:Y90" si="94">IF(W82=0,0,W82/W$78)</f>
        <v>0.11338616679065809</v>
      </c>
      <c r="X90" s="197">
        <f t="shared" si="94"/>
        <v>0.10886219219293569</v>
      </c>
      <c r="Y90" s="197">
        <f t="shared" si="94"/>
        <v>0.10895974757546305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1.7629648916704277E-3</v>
      </c>
      <c r="C91" s="198">
        <f t="shared" si="95"/>
        <v>2.0914743565410582E-3</v>
      </c>
      <c r="D91" s="198">
        <f t="shared" si="95"/>
        <v>2.3127940697245061E-3</v>
      </c>
      <c r="E91" s="198">
        <f t="shared" si="95"/>
        <v>2.3678458419972783E-3</v>
      </c>
      <c r="F91" s="198">
        <f t="shared" si="95"/>
        <v>2.6500937665164181E-3</v>
      </c>
      <c r="G91" s="198">
        <f t="shared" si="95"/>
        <v>2.5633296238588084E-3</v>
      </c>
      <c r="H91" s="198">
        <f t="shared" si="95"/>
        <v>3.0666817379415472E-3</v>
      </c>
      <c r="I91" s="198">
        <f t="shared" si="95"/>
        <v>2.8370449118284664E-3</v>
      </c>
      <c r="J91" s="198">
        <f t="shared" si="95"/>
        <v>3.0265414030508108E-3</v>
      </c>
      <c r="K91" s="198">
        <f t="shared" si="95"/>
        <v>3.9749966323340529E-3</v>
      </c>
      <c r="L91" s="198">
        <f t="shared" si="95"/>
        <v>3.6098628311652088E-3</v>
      </c>
      <c r="M91" s="198">
        <f t="shared" si="95"/>
        <v>4.1028043534716424E-3</v>
      </c>
      <c r="N91" s="198">
        <f t="shared" si="95"/>
        <v>3.9805002552576151E-3</v>
      </c>
      <c r="O91" s="198">
        <f t="shared" si="95"/>
        <v>3.7282875085271946E-3</v>
      </c>
      <c r="P91" s="198">
        <f t="shared" si="95"/>
        <v>4.201542426685724E-3</v>
      </c>
      <c r="Q91" s="198">
        <f t="shared" si="95"/>
        <v>3.7533427086738503E-3</v>
      </c>
      <c r="R91" s="198">
        <f t="shared" ref="R91:V91" si="96">IF(R83=0,0,R83/R$78)</f>
        <v>3.4607019239159837E-3</v>
      </c>
      <c r="S91" s="198">
        <f t="shared" si="96"/>
        <v>3.4714142869069408E-3</v>
      </c>
      <c r="T91" s="198">
        <f t="shared" si="96"/>
        <v>3.6265489575701038E-3</v>
      </c>
      <c r="U91" s="198">
        <f t="shared" si="96"/>
        <v>3.6540691915582166E-3</v>
      </c>
      <c r="V91" s="198">
        <f t="shared" si="96"/>
        <v>3.7172757284995848E-3</v>
      </c>
      <c r="W91" s="198">
        <f t="shared" ref="W91:Y91" si="97">IF(W83=0,0,W83/W$78)</f>
        <v>3.9642665484431851E-3</v>
      </c>
      <c r="X91" s="198">
        <f t="shared" si="97"/>
        <v>2.4787695425233934E-3</v>
      </c>
      <c r="Y91" s="198">
        <f t="shared" si="97"/>
        <v>2.6434118166116061E-3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22511.825568181303</v>
      </c>
      <c r="C96" s="203">
        <f t="shared" si="101"/>
        <v>23355.500913162803</v>
      </c>
      <c r="D96" s="203">
        <f t="shared" si="101"/>
        <v>22035.889625821095</v>
      </c>
      <c r="E96" s="203">
        <f t="shared" si="101"/>
        <v>22057.301692948073</v>
      </c>
      <c r="F96" s="203">
        <f t="shared" si="101"/>
        <v>21504.054629833543</v>
      </c>
      <c r="G96" s="203">
        <f t="shared" si="101"/>
        <v>21603.634424530032</v>
      </c>
      <c r="H96" s="203">
        <f t="shared" si="101"/>
        <v>21181.890202099908</v>
      </c>
      <c r="I96" s="203">
        <f t="shared" si="101"/>
        <v>20196.658545658516</v>
      </c>
      <c r="J96" s="203">
        <f t="shared" si="101"/>
        <v>20413.079657973645</v>
      </c>
      <c r="K96" s="203">
        <f t="shared" si="101"/>
        <v>20469.795499072872</v>
      </c>
      <c r="L96" s="203">
        <f t="shared" si="101"/>
        <v>22101.717455992588</v>
      </c>
      <c r="M96" s="203">
        <f t="shared" si="101"/>
        <v>20384.796122428223</v>
      </c>
      <c r="N96" s="203">
        <f t="shared" si="101"/>
        <v>20626.687175646752</v>
      </c>
      <c r="O96" s="203">
        <f t="shared" si="101"/>
        <v>21070.084399812331</v>
      </c>
      <c r="P96" s="203">
        <f t="shared" si="101"/>
        <v>18643.602416828755</v>
      </c>
      <c r="Q96" s="203">
        <f t="shared" si="101"/>
        <v>19480.90760075139</v>
      </c>
      <c r="R96" s="203">
        <f t="shared" si="101"/>
        <v>20039.311687466045</v>
      </c>
      <c r="S96" s="203">
        <f t="shared" si="101"/>
        <v>19988.913719199893</v>
      </c>
      <c r="T96" s="203">
        <f t="shared" si="101"/>
        <v>18490.243507418589</v>
      </c>
      <c r="U96" s="203">
        <f t="shared" si="101"/>
        <v>18834.816491629874</v>
      </c>
      <c r="V96" s="203">
        <f t="shared" si="101"/>
        <v>19181.477619538291</v>
      </c>
      <c r="W96" s="203">
        <f t="shared" si="101"/>
        <v>21244.469210088522</v>
      </c>
      <c r="X96" s="203">
        <f t="shared" ref="X96:Y96" si="102">X44*11630*1000/X$6</f>
        <v>18711.733898546187</v>
      </c>
      <c r="Y96" s="203">
        <f t="shared" si="102"/>
        <v>17523.501194093715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20390.533745205816</v>
      </c>
      <c r="C97" s="192">
        <f t="shared" si="103"/>
        <v>21202.245586027613</v>
      </c>
      <c r="D97" s="192">
        <f t="shared" si="103"/>
        <v>19857.896594787479</v>
      </c>
      <c r="E97" s="192">
        <f t="shared" si="103"/>
        <v>19866.74900261419</v>
      </c>
      <c r="F97" s="192">
        <f t="shared" si="103"/>
        <v>19277.7453916378</v>
      </c>
      <c r="G97" s="192">
        <f t="shared" si="103"/>
        <v>19355.19136834958</v>
      </c>
      <c r="H97" s="192">
        <f t="shared" si="103"/>
        <v>18921.044088167662</v>
      </c>
      <c r="I97" s="192">
        <f t="shared" si="103"/>
        <v>17934.961680061308</v>
      </c>
      <c r="J97" s="192">
        <f t="shared" si="103"/>
        <v>18158.721349279502</v>
      </c>
      <c r="K97" s="192">
        <f t="shared" si="103"/>
        <v>18229.480615053886</v>
      </c>
      <c r="L97" s="192">
        <f t="shared" si="103"/>
        <v>19876.391217052824</v>
      </c>
      <c r="M97" s="192">
        <f t="shared" si="103"/>
        <v>18220.326972398281</v>
      </c>
      <c r="N97" s="192">
        <f t="shared" si="103"/>
        <v>18421.414643717082</v>
      </c>
      <c r="O97" s="192">
        <f t="shared" si="103"/>
        <v>18854.318103610207</v>
      </c>
      <c r="P97" s="192">
        <f t="shared" si="103"/>
        <v>16576.31345589348</v>
      </c>
      <c r="Q97" s="192">
        <f t="shared" si="103"/>
        <v>17446.669524130779</v>
      </c>
      <c r="R97" s="192">
        <f t="shared" si="103"/>
        <v>18032.373517087733</v>
      </c>
      <c r="S97" s="192">
        <f t="shared" si="103"/>
        <v>17978.938686693393</v>
      </c>
      <c r="T97" s="192">
        <f t="shared" si="103"/>
        <v>16506.695501478338</v>
      </c>
      <c r="U97" s="192">
        <f t="shared" si="103"/>
        <v>16805.615508552622</v>
      </c>
      <c r="V97" s="192">
        <f t="shared" si="103"/>
        <v>17061.872715453381</v>
      </c>
      <c r="W97" s="192">
        <f t="shared" si="103"/>
        <v>19004.298373931568</v>
      </c>
      <c r="X97" s="192">
        <f t="shared" ref="X97:Y97" si="104">X45*11630*1000/X$6</f>
        <v>16593.448236778855</v>
      </c>
      <c r="Y97" s="192">
        <f t="shared" si="104"/>
        <v>15514.084305798817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17115.769868416923</v>
      </c>
      <c r="C98" s="74">
        <f t="shared" si="105"/>
        <v>17772.698889055104</v>
      </c>
      <c r="D98" s="74">
        <f t="shared" si="105"/>
        <v>16317.474623182035</v>
      </c>
      <c r="E98" s="74">
        <f t="shared" si="105"/>
        <v>16310.179889456247</v>
      </c>
      <c r="F98" s="74">
        <f t="shared" si="105"/>
        <v>15715.336470030777</v>
      </c>
      <c r="G98" s="74">
        <f t="shared" si="105"/>
        <v>16107.150055934217</v>
      </c>
      <c r="H98" s="74">
        <f t="shared" si="105"/>
        <v>15527.425721565964</v>
      </c>
      <c r="I98" s="74">
        <f t="shared" si="105"/>
        <v>14636.189448430923</v>
      </c>
      <c r="J98" s="74">
        <f t="shared" si="105"/>
        <v>14840.948332947883</v>
      </c>
      <c r="K98" s="74">
        <f t="shared" si="105"/>
        <v>14635.460211944444</v>
      </c>
      <c r="L98" s="74">
        <f t="shared" si="105"/>
        <v>16256.02945557917</v>
      </c>
      <c r="M98" s="74">
        <f t="shared" si="105"/>
        <v>14606.488289407736</v>
      </c>
      <c r="N98" s="74">
        <f t="shared" si="105"/>
        <v>14816.867270741624</v>
      </c>
      <c r="O98" s="74">
        <f t="shared" si="105"/>
        <v>15319.398988712863</v>
      </c>
      <c r="P98" s="74">
        <f t="shared" si="105"/>
        <v>12968.168273190258</v>
      </c>
      <c r="Q98" s="74">
        <f t="shared" si="105"/>
        <v>13965.161063100793</v>
      </c>
      <c r="R98" s="74">
        <f t="shared" si="105"/>
        <v>14608.533778187906</v>
      </c>
      <c r="S98" s="74">
        <f t="shared" si="105"/>
        <v>14626.48438454077</v>
      </c>
      <c r="T98" s="74">
        <f t="shared" si="105"/>
        <v>13326.220560345144</v>
      </c>
      <c r="U98" s="74">
        <f t="shared" si="105"/>
        <v>13609.442540515161</v>
      </c>
      <c r="V98" s="74">
        <f t="shared" si="105"/>
        <v>13909.173057726579</v>
      </c>
      <c r="W98" s="74">
        <f t="shared" si="105"/>
        <v>15525.08832754512</v>
      </c>
      <c r="X98" s="74">
        <f t="shared" ref="X98:Y98" si="106">X46*11630*1000/X$6</f>
        <v>13440.615281636497</v>
      </c>
      <c r="Y98" s="74">
        <f t="shared" si="106"/>
        <v>12490.964254269153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0.58800180905986077</v>
      </c>
      <c r="C99" s="74">
        <f t="shared" si="107"/>
        <v>0.73542165172072116</v>
      </c>
      <c r="D99" s="74">
        <f t="shared" si="107"/>
        <v>0.83219429810222767</v>
      </c>
      <c r="E99" s="74">
        <f t="shared" si="107"/>
        <v>1.5518993028340926</v>
      </c>
      <c r="F99" s="74">
        <f t="shared" si="107"/>
        <v>1.0245832753143347</v>
      </c>
      <c r="G99" s="74">
        <f t="shared" si="107"/>
        <v>1.1586288911470219</v>
      </c>
      <c r="H99" s="74">
        <f t="shared" si="107"/>
        <v>1.4980558809144486</v>
      </c>
      <c r="I99" s="74">
        <f t="shared" si="107"/>
        <v>1.5709072516986549</v>
      </c>
      <c r="J99" s="74">
        <f t="shared" si="107"/>
        <v>1.4520482999807487</v>
      </c>
      <c r="K99" s="74">
        <f t="shared" si="107"/>
        <v>1.5387848307210252</v>
      </c>
      <c r="L99" s="74">
        <f t="shared" si="107"/>
        <v>1.7785719046184203</v>
      </c>
      <c r="M99" s="74">
        <f t="shared" si="107"/>
        <v>1.6652347972145936</v>
      </c>
      <c r="N99" s="74">
        <f t="shared" si="107"/>
        <v>1.9201914231337529</v>
      </c>
      <c r="O99" s="74">
        <f t="shared" si="107"/>
        <v>2.4075902912022245</v>
      </c>
      <c r="P99" s="74">
        <f t="shared" si="107"/>
        <v>1.5048675729600303</v>
      </c>
      <c r="Q99" s="74">
        <f t="shared" si="107"/>
        <v>2.5789100808881296</v>
      </c>
      <c r="R99" s="74">
        <f t="shared" si="107"/>
        <v>1.5514889432867376</v>
      </c>
      <c r="S99" s="74">
        <f t="shared" si="107"/>
        <v>1.5382848973946528</v>
      </c>
      <c r="T99" s="74">
        <f t="shared" si="107"/>
        <v>1.4260855793394436</v>
      </c>
      <c r="U99" s="74">
        <f t="shared" si="107"/>
        <v>1.568665369643681</v>
      </c>
      <c r="V99" s="74">
        <f t="shared" si="107"/>
        <v>1.6385478037065377</v>
      </c>
      <c r="W99" s="74">
        <f t="shared" si="107"/>
        <v>1.783803431917889</v>
      </c>
      <c r="X99" s="74">
        <f t="shared" ref="X99:Y99" si="108">X47*11630*1000/X$6</f>
        <v>1.7725147121833376</v>
      </c>
      <c r="Y99" s="74">
        <f t="shared" si="108"/>
        <v>1.7981235868078562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2900.3878411315704</v>
      </c>
      <c r="C100" s="74">
        <f t="shared" si="109"/>
        <v>2997.957151233365</v>
      </c>
      <c r="D100" s="74">
        <f t="shared" si="109"/>
        <v>3089.9091893674663</v>
      </c>
      <c r="E100" s="74">
        <f t="shared" si="109"/>
        <v>3107.7182633592874</v>
      </c>
      <c r="F100" s="74">
        <f t="shared" si="109"/>
        <v>3087.9859214000185</v>
      </c>
      <c r="G100" s="74">
        <f t="shared" si="109"/>
        <v>2859.375153558954</v>
      </c>
      <c r="H100" s="74">
        <f t="shared" si="109"/>
        <v>2942.5103209869317</v>
      </c>
      <c r="I100" s="74">
        <f t="shared" si="109"/>
        <v>2906.6856650904988</v>
      </c>
      <c r="J100" s="74">
        <f t="shared" si="109"/>
        <v>2893.8521070191837</v>
      </c>
      <c r="K100" s="74">
        <f t="shared" si="109"/>
        <v>3059.1250979708238</v>
      </c>
      <c r="L100" s="74">
        <f t="shared" si="109"/>
        <v>3080.3059628410924</v>
      </c>
      <c r="M100" s="74">
        <f t="shared" si="109"/>
        <v>3079.5820921224263</v>
      </c>
      <c r="N100" s="74">
        <f t="shared" si="109"/>
        <v>3056.9982618444647</v>
      </c>
      <c r="O100" s="74">
        <f t="shared" si="109"/>
        <v>3001.0485200147368</v>
      </c>
      <c r="P100" s="74">
        <f t="shared" si="109"/>
        <v>3054.7708508975716</v>
      </c>
      <c r="Q100" s="74">
        <f t="shared" si="109"/>
        <v>2951.0167094621356</v>
      </c>
      <c r="R100" s="74">
        <f t="shared" si="109"/>
        <v>2888.8365038944235</v>
      </c>
      <c r="S100" s="74">
        <f t="shared" si="109"/>
        <v>2818.4603552894318</v>
      </c>
      <c r="T100" s="74">
        <f t="shared" si="109"/>
        <v>2658.6885914475515</v>
      </c>
      <c r="U100" s="74">
        <f t="shared" si="109"/>
        <v>2667.0286114961896</v>
      </c>
      <c r="V100" s="74">
        <f t="shared" si="109"/>
        <v>2637.2795359772799</v>
      </c>
      <c r="W100" s="74">
        <f t="shared" si="109"/>
        <v>2986.5208276127287</v>
      </c>
      <c r="X100" s="74">
        <f t="shared" ref="X100:Y100" si="110">X48*11630*1000/X$6</f>
        <v>2666.7904258303056</v>
      </c>
      <c r="Y100" s="74">
        <f t="shared" si="110"/>
        <v>2533.3869479404175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373.78803384825846</v>
      </c>
      <c r="C101" s="193">
        <f t="shared" si="111"/>
        <v>430.85412408742292</v>
      </c>
      <c r="D101" s="193">
        <f t="shared" si="111"/>
        <v>449.68058793987586</v>
      </c>
      <c r="E101" s="193">
        <f t="shared" si="111"/>
        <v>447.29895049582001</v>
      </c>
      <c r="F101" s="193">
        <f t="shared" si="111"/>
        <v>473.39841693168864</v>
      </c>
      <c r="G101" s="193">
        <f t="shared" si="111"/>
        <v>387.50752996526461</v>
      </c>
      <c r="H101" s="193">
        <f t="shared" si="111"/>
        <v>449.60998973385097</v>
      </c>
      <c r="I101" s="193">
        <f t="shared" si="111"/>
        <v>390.515659288184</v>
      </c>
      <c r="J101" s="193">
        <f t="shared" si="111"/>
        <v>422.4688610124515</v>
      </c>
      <c r="K101" s="193">
        <f t="shared" si="111"/>
        <v>533.35652030789879</v>
      </c>
      <c r="L101" s="193">
        <f t="shared" si="111"/>
        <v>538.27722672794755</v>
      </c>
      <c r="M101" s="193">
        <f t="shared" si="111"/>
        <v>532.59135607090366</v>
      </c>
      <c r="N101" s="193">
        <f t="shared" si="111"/>
        <v>545.62891970785768</v>
      </c>
      <c r="O101" s="193">
        <f t="shared" si="111"/>
        <v>531.46300459140753</v>
      </c>
      <c r="P101" s="193">
        <f t="shared" si="111"/>
        <v>551.86946423268751</v>
      </c>
      <c r="Q101" s="193">
        <f t="shared" si="111"/>
        <v>527.91284148696366</v>
      </c>
      <c r="R101" s="193">
        <f t="shared" si="111"/>
        <v>533.45174606211629</v>
      </c>
      <c r="S101" s="193">
        <f t="shared" si="111"/>
        <v>532.45566196579432</v>
      </c>
      <c r="T101" s="193">
        <f t="shared" si="111"/>
        <v>520.36026410630416</v>
      </c>
      <c r="U101" s="193">
        <f t="shared" si="111"/>
        <v>527.57569117162859</v>
      </c>
      <c r="V101" s="193">
        <f t="shared" si="111"/>
        <v>513.78157394581956</v>
      </c>
      <c r="W101" s="193">
        <f t="shared" si="111"/>
        <v>490.90541534180494</v>
      </c>
      <c r="X101" s="193">
        <f t="shared" ref="X101:Y101" si="112">X49*11630*1000/X$6</f>
        <v>484.27001459986724</v>
      </c>
      <c r="Y101" s="193">
        <f t="shared" si="112"/>
        <v>487.9349800024396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2121.2918229754905</v>
      </c>
      <c r="C102" s="77">
        <f t="shared" si="113"/>
        <v>2153.2553271351917</v>
      </c>
      <c r="D102" s="77">
        <f t="shared" si="113"/>
        <v>2177.9930310336144</v>
      </c>
      <c r="E102" s="77">
        <f t="shared" si="113"/>
        <v>2190.5526903338869</v>
      </c>
      <c r="F102" s="77">
        <f t="shared" si="113"/>
        <v>2226.3092381957435</v>
      </c>
      <c r="G102" s="77">
        <f t="shared" si="113"/>
        <v>2248.4430561804506</v>
      </c>
      <c r="H102" s="77">
        <f t="shared" si="113"/>
        <v>2260.8461139322467</v>
      </c>
      <c r="I102" s="77">
        <f t="shared" si="113"/>
        <v>2261.6968655972155</v>
      </c>
      <c r="J102" s="77">
        <f t="shared" si="113"/>
        <v>2254.3583086941458</v>
      </c>
      <c r="K102" s="77">
        <f t="shared" si="113"/>
        <v>2240.3148840189842</v>
      </c>
      <c r="L102" s="77">
        <f t="shared" si="113"/>
        <v>2225.3262389397632</v>
      </c>
      <c r="M102" s="77">
        <f t="shared" si="113"/>
        <v>2164.4691500299409</v>
      </c>
      <c r="N102" s="77">
        <f t="shared" si="113"/>
        <v>2205.2725319296715</v>
      </c>
      <c r="O102" s="77">
        <f t="shared" si="113"/>
        <v>2215.7662962021209</v>
      </c>
      <c r="P102" s="77">
        <f t="shared" si="113"/>
        <v>2067.2889609352746</v>
      </c>
      <c r="Q102" s="77">
        <f t="shared" si="113"/>
        <v>2034.2380766206136</v>
      </c>
      <c r="R102" s="77">
        <f t="shared" si="113"/>
        <v>2006.9381703783135</v>
      </c>
      <c r="S102" s="77">
        <f t="shared" si="113"/>
        <v>2009.9750325064986</v>
      </c>
      <c r="T102" s="77">
        <f t="shared" si="113"/>
        <v>1983.5480059402512</v>
      </c>
      <c r="U102" s="77">
        <f t="shared" si="113"/>
        <v>2029.2009830772502</v>
      </c>
      <c r="V102" s="77">
        <f t="shared" si="113"/>
        <v>2119.6049040849066</v>
      </c>
      <c r="W102" s="77">
        <f t="shared" si="113"/>
        <v>2240.170836156949</v>
      </c>
      <c r="X102" s="77">
        <f t="shared" ref="X102:Y102" si="114">X50*11630*1000/X$6</f>
        <v>2118.2856617673319</v>
      </c>
      <c r="Y102" s="77">
        <f t="shared" si="114"/>
        <v>2009.4168882948959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11297.331408583794</v>
      </c>
      <c r="C104" s="153">
        <f t="shared" si="115"/>
        <v>11940.446584164558</v>
      </c>
      <c r="D104" s="153">
        <f t="shared" si="115"/>
        <v>11361.64157245589</v>
      </c>
      <c r="E104" s="153">
        <f t="shared" si="115"/>
        <v>11568.235328072264</v>
      </c>
      <c r="F104" s="153">
        <f t="shared" si="115"/>
        <v>11430.652338575484</v>
      </c>
      <c r="G104" s="153">
        <f t="shared" si="115"/>
        <v>11480.356266840279</v>
      </c>
      <c r="H104" s="153">
        <f t="shared" si="115"/>
        <v>11378.53496086648</v>
      </c>
      <c r="I104" s="153">
        <f t="shared" si="115"/>
        <v>11071.01652144453</v>
      </c>
      <c r="J104" s="153">
        <f t="shared" si="115"/>
        <v>11364.012810142289</v>
      </c>
      <c r="K104" s="153">
        <f t="shared" si="115"/>
        <v>11731.964313761715</v>
      </c>
      <c r="L104" s="153">
        <f t="shared" si="115"/>
        <v>12981.784003817618</v>
      </c>
      <c r="M104" s="153">
        <f t="shared" si="115"/>
        <v>12217.010202272044</v>
      </c>
      <c r="N104" s="153">
        <f t="shared" si="115"/>
        <v>12672.103161830233</v>
      </c>
      <c r="O104" s="153">
        <f t="shared" si="115"/>
        <v>13235.213136837603</v>
      </c>
      <c r="P104" s="153">
        <f t="shared" si="115"/>
        <v>11823.591329161054</v>
      </c>
      <c r="Q104" s="153">
        <f t="shared" si="115"/>
        <v>12642.700674202229</v>
      </c>
      <c r="R104" s="153">
        <f t="shared" ref="R104:V104" si="116">SUM(R105:R108)</f>
        <v>13229.294287104671</v>
      </c>
      <c r="S104" s="153">
        <f t="shared" si="116"/>
        <v>13407.880155477609</v>
      </c>
      <c r="T104" s="153">
        <f t="shared" si="116"/>
        <v>12631.874264441061</v>
      </c>
      <c r="U104" s="153">
        <f t="shared" si="116"/>
        <v>13040.39235426983</v>
      </c>
      <c r="V104" s="153">
        <f t="shared" si="116"/>
        <v>13694.483815125845</v>
      </c>
      <c r="W104" s="153">
        <f t="shared" ref="W104:Y104" si="117">SUM(W105:W108)</f>
        <v>15485.394546292877</v>
      </c>
      <c r="X104" s="153">
        <f t="shared" si="117"/>
        <v>13843.954725787222</v>
      </c>
      <c r="Y104" s="153">
        <f t="shared" si="117"/>
        <v>13273.732319148377</v>
      </c>
      <c r="DA104" s="217" t="s">
        <v>278</v>
      </c>
    </row>
    <row r="105" spans="1:105" ht="12" customHeight="1" x14ac:dyDescent="0.25">
      <c r="A105" s="97" t="s">
        <v>57</v>
      </c>
      <c r="B105" s="74">
        <v>9189.5797425072906</v>
      </c>
      <c r="C105" s="74">
        <v>9710.5958890950551</v>
      </c>
      <c r="D105" s="74">
        <v>9043.1055802106239</v>
      </c>
      <c r="E105" s="74">
        <v>9214.5562870773538</v>
      </c>
      <c r="F105" s="74">
        <v>9043.1150900456632</v>
      </c>
      <c r="G105" s="74">
        <v>9297.1594334739766</v>
      </c>
      <c r="H105" s="74">
        <v>9064.2745078352291</v>
      </c>
      <c r="I105" s="74">
        <v>8793.867578866555</v>
      </c>
      <c r="J105" s="74">
        <v>9048.2594717093907</v>
      </c>
      <c r="K105" s="74">
        <v>9171.634647175797</v>
      </c>
      <c r="L105" s="74">
        <v>10365.711399552529</v>
      </c>
      <c r="M105" s="74">
        <v>9582.2585673967442</v>
      </c>
      <c r="N105" s="74">
        <v>9994.9185938479204</v>
      </c>
      <c r="O105" s="74">
        <v>10571.76380711299</v>
      </c>
      <c r="P105" s="74">
        <v>9089.2703622637346</v>
      </c>
      <c r="Q105" s="74">
        <v>9967.0478918078388</v>
      </c>
      <c r="R105" s="74">
        <v>10569.693547242379</v>
      </c>
      <c r="S105" s="74">
        <v>10780.145953220488</v>
      </c>
      <c r="T105" s="74">
        <v>10106.726375240743</v>
      </c>
      <c r="U105" s="74">
        <v>10468.466300279877</v>
      </c>
      <c r="V105" s="74">
        <v>11125.496556353623</v>
      </c>
      <c r="W105" s="74">
        <v>12615.85845858571</v>
      </c>
      <c r="X105" s="74">
        <v>11208.623656585733</v>
      </c>
      <c r="Y105" s="74">
        <v>10715.252308482119</v>
      </c>
      <c r="DA105" s="90" t="s">
        <v>279</v>
      </c>
    </row>
    <row r="106" spans="1:105" ht="12" customHeight="1" x14ac:dyDescent="0.25">
      <c r="A106" s="97" t="s">
        <v>56</v>
      </c>
      <c r="B106" s="74">
        <v>1.0708959283734241</v>
      </c>
      <c r="C106" s="74">
        <v>1.458549174035489</v>
      </c>
      <c r="D106" s="74">
        <v>1.7511739275305294</v>
      </c>
      <c r="E106" s="74">
        <v>3.4825732274762027</v>
      </c>
      <c r="F106" s="74">
        <v>2.4213371634376508</v>
      </c>
      <c r="G106" s="74">
        <v>2.8778872554441648</v>
      </c>
      <c r="H106" s="74">
        <v>3.9075025097571201</v>
      </c>
      <c r="I106" s="74">
        <v>4.2521157770486404</v>
      </c>
      <c r="J106" s="74">
        <v>4.0482726479312152</v>
      </c>
      <c r="K106" s="74">
        <v>4.4549093238245696</v>
      </c>
      <c r="L106" s="74">
        <v>5.338007515971773</v>
      </c>
      <c r="M106" s="74">
        <v>5.1889457475604654</v>
      </c>
      <c r="N106" s="74">
        <v>6.1934500143729032</v>
      </c>
      <c r="O106" s="74">
        <v>8.1135000784055578</v>
      </c>
      <c r="P106" s="74">
        <v>5.2694354962759062</v>
      </c>
      <c r="Q106" s="74">
        <v>9.3809352216493131</v>
      </c>
      <c r="R106" s="74">
        <v>5.847160327672194</v>
      </c>
      <c r="S106" s="74">
        <v>5.9881451234781933</v>
      </c>
      <c r="T106" s="74">
        <v>5.6885819158315396</v>
      </c>
      <c r="U106" s="74">
        <v>6.3703699400002414</v>
      </c>
      <c r="V106" s="74">
        <v>6.7340918047068028</v>
      </c>
      <c r="W106" s="74">
        <v>7.3806254008846199</v>
      </c>
      <c r="X106" s="74">
        <v>7.3638305659329095</v>
      </c>
      <c r="Y106" s="74">
        <v>7.5019192211591683</v>
      </c>
      <c r="DA106" s="90" t="s">
        <v>280</v>
      </c>
    </row>
    <row r="107" spans="1:105" ht="12" customHeight="1" x14ac:dyDescent="0.25">
      <c r="A107" s="97" t="s">
        <v>55</v>
      </c>
      <c r="B107" s="74">
        <v>1831.6399265745858</v>
      </c>
      <c r="C107" s="74">
        <v>1910.6753513820438</v>
      </c>
      <c r="D107" s="74">
        <v>1984.1057381256078</v>
      </c>
      <c r="E107" s="74">
        <v>2018.2835421861266</v>
      </c>
      <c r="F107" s="74">
        <v>2032.7799389332963</v>
      </c>
      <c r="G107" s="74">
        <v>1891.9267724952285</v>
      </c>
      <c r="H107" s="74">
        <v>1974.6520513297403</v>
      </c>
      <c r="I107" s="74">
        <v>1980.6252911366021</v>
      </c>
      <c r="J107" s="74">
        <v>1995.1703248949689</v>
      </c>
      <c r="K107" s="74">
        <v>2155.6295599497998</v>
      </c>
      <c r="L107" s="74">
        <v>2205.9952038589581</v>
      </c>
      <c r="M107" s="74">
        <v>2228.6123424230555</v>
      </c>
      <c r="N107" s="74">
        <v>2258.723972711347</v>
      </c>
      <c r="O107" s="74">
        <v>2251.9612180205895</v>
      </c>
      <c r="P107" s="74">
        <v>2308.0129590481661</v>
      </c>
      <c r="Q107" s="74">
        <v>2260.7378202052637</v>
      </c>
      <c r="R107" s="74">
        <v>2239.6862972133572</v>
      </c>
      <c r="S107" s="74">
        <v>2204.2370600624367</v>
      </c>
      <c r="T107" s="74">
        <v>2105.7732124832432</v>
      </c>
      <c r="U107" s="74">
        <v>2140.4867290028365</v>
      </c>
      <c r="V107" s="74">
        <v>2142.4496549468308</v>
      </c>
      <c r="W107" s="74">
        <v>2457.4581502045971</v>
      </c>
      <c r="X107" s="74">
        <v>2217.4435207578254</v>
      </c>
      <c r="Y107" s="74">
        <v>2131.2859912495505</v>
      </c>
      <c r="DA107" s="90" t="s">
        <v>281</v>
      </c>
    </row>
    <row r="108" spans="1:105" ht="12" customHeight="1" x14ac:dyDescent="0.25">
      <c r="A108" s="109" t="s">
        <v>54</v>
      </c>
      <c r="B108" s="77">
        <v>275.04084357354424</v>
      </c>
      <c r="C108" s="77">
        <v>317.71679451342243</v>
      </c>
      <c r="D108" s="77">
        <v>332.67908019212672</v>
      </c>
      <c r="E108" s="77">
        <v>331.91292558130561</v>
      </c>
      <c r="F108" s="77">
        <v>352.33597243308787</v>
      </c>
      <c r="G108" s="77">
        <v>288.39217361563072</v>
      </c>
      <c r="H108" s="77">
        <v>335.70089919175359</v>
      </c>
      <c r="I108" s="77">
        <v>292.27153566432332</v>
      </c>
      <c r="J108" s="77">
        <v>316.53474088999781</v>
      </c>
      <c r="K108" s="77">
        <v>400.24519731229367</v>
      </c>
      <c r="L108" s="77">
        <v>404.7393928901609</v>
      </c>
      <c r="M108" s="77">
        <v>400.95034670468414</v>
      </c>
      <c r="N108" s="77">
        <v>412.26714525659293</v>
      </c>
      <c r="O108" s="77">
        <v>403.3746116256184</v>
      </c>
      <c r="P108" s="77">
        <v>421.03857235287836</v>
      </c>
      <c r="Q108" s="77">
        <v>405.5340269674785</v>
      </c>
      <c r="R108" s="77">
        <v>414.06728232126187</v>
      </c>
      <c r="S108" s="77">
        <v>417.5089970712076</v>
      </c>
      <c r="T108" s="77">
        <v>413.68609480124167</v>
      </c>
      <c r="U108" s="77">
        <v>425.06895504711866</v>
      </c>
      <c r="V108" s="77">
        <v>419.80351202068437</v>
      </c>
      <c r="W108" s="77">
        <v>404.69731210168584</v>
      </c>
      <c r="X108" s="77">
        <v>410.52371787773109</v>
      </c>
      <c r="Y108" s="77">
        <v>419.69210019554862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2727.5462823933995</v>
      </c>
      <c r="C110" s="203">
        <f t="shared" si="118"/>
        <v>2745.1604422692849</v>
      </c>
      <c r="D110" s="203">
        <f t="shared" si="118"/>
        <v>2534.7814096146162</v>
      </c>
      <c r="E110" s="203">
        <f t="shared" si="118"/>
        <v>2511.3870885991792</v>
      </c>
      <c r="F110" s="203">
        <f t="shared" si="118"/>
        <v>2403.3832094387653</v>
      </c>
      <c r="G110" s="203">
        <f t="shared" si="118"/>
        <v>2499.5143421287239</v>
      </c>
      <c r="H110" s="203">
        <f t="shared" si="118"/>
        <v>2384.133842805858</v>
      </c>
      <c r="I110" s="203">
        <f t="shared" si="118"/>
        <v>2095.5495833371388</v>
      </c>
      <c r="J110" s="203">
        <f t="shared" si="118"/>
        <v>2119.8873924363565</v>
      </c>
      <c r="K110" s="203">
        <f t="shared" si="118"/>
        <v>2023.0832034421073</v>
      </c>
      <c r="L110" s="203">
        <f t="shared" si="118"/>
        <v>2196.2148318443192</v>
      </c>
      <c r="M110" s="203">
        <f t="shared" si="118"/>
        <v>1893.5114115722147</v>
      </c>
      <c r="N110" s="203">
        <f t="shared" si="118"/>
        <v>1813.2502542065804</v>
      </c>
      <c r="O110" s="203">
        <f t="shared" si="118"/>
        <v>1852.236546841327</v>
      </c>
      <c r="P110" s="203">
        <f t="shared" si="118"/>
        <v>1588.2070630446124</v>
      </c>
      <c r="Q110" s="203">
        <f t="shared" si="118"/>
        <v>1659.3285084028062</v>
      </c>
      <c r="R110" s="203">
        <f t="shared" ref="R110:V110" si="119">R78*1000000/R$6</f>
        <v>1716.3282153663697</v>
      </c>
      <c r="S110" s="203">
        <f t="shared" si="119"/>
        <v>1695.6255878223142</v>
      </c>
      <c r="T110" s="203">
        <f t="shared" si="119"/>
        <v>1514.086071081882</v>
      </c>
      <c r="U110" s="203">
        <f t="shared" si="119"/>
        <v>1557.4538800818484</v>
      </c>
      <c r="V110" s="203">
        <f t="shared" si="119"/>
        <v>1559.6681266636606</v>
      </c>
      <c r="W110" s="203">
        <f t="shared" ref="W110:Y110" si="120">W78*1000000/W$6</f>
        <v>1651.0555370349443</v>
      </c>
      <c r="X110" s="203">
        <f t="shared" si="120"/>
        <v>1379.5643513186037</v>
      </c>
      <c r="Y110" s="203">
        <f t="shared" si="120"/>
        <v>1173.395001207437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2727.5462823933995</v>
      </c>
      <c r="C111" s="192">
        <f t="shared" si="121"/>
        <v>2745.1604422692849</v>
      </c>
      <c r="D111" s="192">
        <f t="shared" si="121"/>
        <v>2534.7814096146162</v>
      </c>
      <c r="E111" s="192">
        <f t="shared" si="121"/>
        <v>2511.3870885991792</v>
      </c>
      <c r="F111" s="192">
        <f t="shared" si="121"/>
        <v>2403.3832094387653</v>
      </c>
      <c r="G111" s="192">
        <f t="shared" si="121"/>
        <v>2499.5143421287239</v>
      </c>
      <c r="H111" s="192">
        <f t="shared" si="121"/>
        <v>2384.133842805858</v>
      </c>
      <c r="I111" s="192">
        <f t="shared" si="121"/>
        <v>2095.5495833371388</v>
      </c>
      <c r="J111" s="192">
        <f t="shared" si="121"/>
        <v>2119.8873924363565</v>
      </c>
      <c r="K111" s="192">
        <f t="shared" si="121"/>
        <v>2023.0832034421073</v>
      </c>
      <c r="L111" s="192">
        <f t="shared" si="121"/>
        <v>2196.2148318443192</v>
      </c>
      <c r="M111" s="192">
        <f t="shared" si="121"/>
        <v>1893.5114115722147</v>
      </c>
      <c r="N111" s="192">
        <f t="shared" si="121"/>
        <v>1813.2502542065804</v>
      </c>
      <c r="O111" s="192">
        <f t="shared" si="121"/>
        <v>1852.236546841327</v>
      </c>
      <c r="P111" s="192">
        <f t="shared" si="121"/>
        <v>1588.2070630446124</v>
      </c>
      <c r="Q111" s="192">
        <f t="shared" si="121"/>
        <v>1659.3285084028062</v>
      </c>
      <c r="R111" s="192">
        <f t="shared" ref="R111:V111" si="122">R79*1000000/R$6</f>
        <v>1716.3282153663697</v>
      </c>
      <c r="S111" s="192">
        <f t="shared" si="122"/>
        <v>1695.6255878223142</v>
      </c>
      <c r="T111" s="192">
        <f t="shared" si="122"/>
        <v>1514.086071081882</v>
      </c>
      <c r="U111" s="192">
        <f t="shared" si="122"/>
        <v>1557.4538800818484</v>
      </c>
      <c r="V111" s="192">
        <f t="shared" si="122"/>
        <v>1559.6681266636606</v>
      </c>
      <c r="W111" s="192">
        <f t="shared" ref="W111:Y111" si="123">W79*1000000/W$6</f>
        <v>1651.0555370349443</v>
      </c>
      <c r="X111" s="192">
        <f t="shared" si="123"/>
        <v>1379.5643513186037</v>
      </c>
      <c r="Y111" s="192">
        <f t="shared" si="123"/>
        <v>1173.395001207437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2479.8154859052038</v>
      </c>
      <c r="C112" s="74">
        <f t="shared" si="124"/>
        <v>2494.4251268593675</v>
      </c>
      <c r="D112" s="74">
        <f t="shared" si="124"/>
        <v>2275.6163726347008</v>
      </c>
      <c r="E112" s="74">
        <f t="shared" si="124"/>
        <v>2250.4160526157398</v>
      </c>
      <c r="F112" s="74">
        <f t="shared" si="124"/>
        <v>2146.2449677314075</v>
      </c>
      <c r="G112" s="74">
        <f t="shared" si="124"/>
        <v>2247.9299465739637</v>
      </c>
      <c r="H112" s="74">
        <f t="shared" si="124"/>
        <v>2127.5055349448985</v>
      </c>
      <c r="I112" s="74">
        <f t="shared" si="124"/>
        <v>1862.4028146659143</v>
      </c>
      <c r="J112" s="74">
        <f t="shared" si="124"/>
        <v>1887.3406787276294</v>
      </c>
      <c r="K112" s="74">
        <f t="shared" si="124"/>
        <v>1785.294621733854</v>
      </c>
      <c r="L112" s="74">
        <f t="shared" si="124"/>
        <v>1959.2396837786239</v>
      </c>
      <c r="M112" s="74">
        <f t="shared" si="124"/>
        <v>1655.4408022066268</v>
      </c>
      <c r="N112" s="74">
        <f t="shared" si="124"/>
        <v>1597.3946034699427</v>
      </c>
      <c r="O112" s="74">
        <f t="shared" si="124"/>
        <v>1636.7469787501684</v>
      </c>
      <c r="P112" s="74">
        <f t="shared" si="124"/>
        <v>1373.6194306375801</v>
      </c>
      <c r="Q112" s="74">
        <f t="shared" si="124"/>
        <v>1460.6061042658123</v>
      </c>
      <c r="R112" s="74">
        <f t="shared" ref="R112:V112" si="125">R80*1000000/R$6</f>
        <v>1523.5212007572816</v>
      </c>
      <c r="S112" s="74">
        <f t="shared" si="125"/>
        <v>1505.8776154385992</v>
      </c>
      <c r="T112" s="74">
        <f t="shared" si="125"/>
        <v>1343.391848229893</v>
      </c>
      <c r="U112" s="74">
        <f t="shared" si="125"/>
        <v>1388.3676175680307</v>
      </c>
      <c r="V112" s="74">
        <f t="shared" si="125"/>
        <v>1388.8945156711229</v>
      </c>
      <c r="W112" s="74">
        <f t="shared" ref="W112:Y112" si="126">W80*1000000/W$6</f>
        <v>1457.3034542969713</v>
      </c>
      <c r="X112" s="74">
        <f t="shared" si="126"/>
        <v>1225.9623296668358</v>
      </c>
      <c r="Y112" s="74">
        <f t="shared" si="126"/>
        <v>1042.4404118578195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242.92222815193051</v>
      </c>
      <c r="C114" s="74">
        <f t="shared" si="130"/>
        <v>244.99388274032023</v>
      </c>
      <c r="D114" s="74">
        <f t="shared" si="130"/>
        <v>253.30260956771082</v>
      </c>
      <c r="E114" s="74">
        <f t="shared" si="130"/>
        <v>255.02445850805458</v>
      </c>
      <c r="F114" s="74">
        <f t="shared" si="130"/>
        <v>250.76905084547371</v>
      </c>
      <c r="G114" s="74">
        <f t="shared" si="130"/>
        <v>245.1773163963214</v>
      </c>
      <c r="H114" s="74">
        <f t="shared" si="130"/>
        <v>249.31692814441857</v>
      </c>
      <c r="I114" s="74">
        <f t="shared" si="130"/>
        <v>227.20160038833347</v>
      </c>
      <c r="J114" s="74">
        <f t="shared" si="130"/>
        <v>226.13078674571287</v>
      </c>
      <c r="K114" s="74">
        <f t="shared" si="130"/>
        <v>229.74683278763936</v>
      </c>
      <c r="L114" s="74">
        <f t="shared" si="130"/>
        <v>229.04711377496687</v>
      </c>
      <c r="M114" s="74">
        <f t="shared" si="130"/>
        <v>230.3019025028413</v>
      </c>
      <c r="N114" s="74">
        <f t="shared" si="130"/>
        <v>208.638007636922</v>
      </c>
      <c r="O114" s="74">
        <f t="shared" si="130"/>
        <v>208.5838977107326</v>
      </c>
      <c r="P114" s="74">
        <f t="shared" si="130"/>
        <v>207.91471304928828</v>
      </c>
      <c r="Q114" s="74">
        <f t="shared" si="130"/>
        <v>192.49437557868552</v>
      </c>
      <c r="R114" s="74">
        <f t="shared" ref="R114:V114" si="131">R82*1000000/R$6</f>
        <v>186.86731425209831</v>
      </c>
      <c r="S114" s="74">
        <f t="shared" si="131"/>
        <v>183.86175349290386</v>
      </c>
      <c r="T114" s="74">
        <f t="shared" si="131"/>
        <v>165.20331558923581</v>
      </c>
      <c r="U114" s="74">
        <f t="shared" si="131"/>
        <v>163.39521827333803</v>
      </c>
      <c r="V114" s="74">
        <f t="shared" si="131"/>
        <v>164.97589452077617</v>
      </c>
      <c r="W114" s="74">
        <f t="shared" ref="W114:Y114" si="132">W82*1000000/W$6</f>
        <v>187.20685850288376</v>
      </c>
      <c r="X114" s="74">
        <f t="shared" si="132"/>
        <v>150.18239955576848</v>
      </c>
      <c r="Y114" s="74">
        <f t="shared" si="132"/>
        <v>127.85282313787248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4.8085683362657576</v>
      </c>
      <c r="C115" s="193">
        <f t="shared" si="133"/>
        <v>5.7414326695971196</v>
      </c>
      <c r="D115" s="193">
        <f t="shared" si="133"/>
        <v>5.8624274122046094</v>
      </c>
      <c r="E115" s="193">
        <f t="shared" si="133"/>
        <v>5.946577475385217</v>
      </c>
      <c r="F115" s="193">
        <f t="shared" si="133"/>
        <v>6.3691908618838955</v>
      </c>
      <c r="G115" s="193">
        <f t="shared" si="133"/>
        <v>6.4070791584385178</v>
      </c>
      <c r="H115" s="193">
        <f t="shared" si="133"/>
        <v>7.3113797165411283</v>
      </c>
      <c r="I115" s="193">
        <f t="shared" si="133"/>
        <v>5.9451682828908927</v>
      </c>
      <c r="J115" s="193">
        <f t="shared" si="133"/>
        <v>6.415926963014055</v>
      </c>
      <c r="K115" s="193">
        <f t="shared" si="133"/>
        <v>8.0417489206139656</v>
      </c>
      <c r="L115" s="193">
        <f t="shared" si="133"/>
        <v>7.928034290728557</v>
      </c>
      <c r="M115" s="193">
        <f t="shared" si="133"/>
        <v>7.7687068627467175</v>
      </c>
      <c r="N115" s="193">
        <f t="shared" si="133"/>
        <v>7.2176430997152279</v>
      </c>
      <c r="O115" s="193">
        <f t="shared" si="133"/>
        <v>6.9056703804260655</v>
      </c>
      <c r="P115" s="193">
        <f t="shared" si="133"/>
        <v>6.6729193577438686</v>
      </c>
      <c r="Q115" s="193">
        <f t="shared" si="133"/>
        <v>6.2280285583083277</v>
      </c>
      <c r="R115" s="193">
        <f t="shared" ref="R115:V115" si="134">R83*1000000/R$6</f>
        <v>5.9397003569896825</v>
      </c>
      <c r="S115" s="193">
        <f t="shared" si="134"/>
        <v>5.886218890811362</v>
      </c>
      <c r="T115" s="193">
        <f t="shared" si="134"/>
        <v>5.4909072627534128</v>
      </c>
      <c r="U115" s="193">
        <f t="shared" si="134"/>
        <v>5.6910442404798873</v>
      </c>
      <c r="V115" s="193">
        <f t="shared" si="134"/>
        <v>5.7977164717612411</v>
      </c>
      <c r="W115" s="193">
        <f t="shared" ref="W115:Y115" si="135">W83*1000000/W$6</f>
        <v>6.5452242350895293</v>
      </c>
      <c r="X115" s="193">
        <f t="shared" si="135"/>
        <v>3.4196220959995971</v>
      </c>
      <c r="Y115" s="193">
        <f t="shared" si="135"/>
        <v>3.1017662117447289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0.55404785130943424</v>
      </c>
      <c r="C118" s="206">
        <f t="shared" si="139"/>
        <v>0.56316895942538148</v>
      </c>
      <c r="D118" s="206">
        <f t="shared" si="139"/>
        <v>0.57214728247896207</v>
      </c>
      <c r="E118" s="206">
        <f t="shared" si="139"/>
        <v>0.58229131130362821</v>
      </c>
      <c r="F118" s="206">
        <f t="shared" si="139"/>
        <v>0.59294549784508588</v>
      </c>
      <c r="G118" s="206">
        <f t="shared" si="139"/>
        <v>0.59314093301156601</v>
      </c>
      <c r="H118" s="206">
        <f t="shared" si="139"/>
        <v>0.6013692958932475</v>
      </c>
      <c r="I118" s="206">
        <f t="shared" si="139"/>
        <v>0.61728687905435686</v>
      </c>
      <c r="J118" s="206">
        <f t="shared" si="139"/>
        <v>0.62581569437394269</v>
      </c>
      <c r="K118" s="206">
        <f t="shared" si="139"/>
        <v>0.64357095857538971</v>
      </c>
      <c r="L118" s="206">
        <f t="shared" si="139"/>
        <v>0.65312580448104574</v>
      </c>
      <c r="M118" s="206">
        <f t="shared" si="139"/>
        <v>0.67051542053989599</v>
      </c>
      <c r="N118" s="206">
        <f t="shared" si="139"/>
        <v>0.68790065295839031</v>
      </c>
      <c r="O118" s="206">
        <f t="shared" si="139"/>
        <v>0.70197251707041775</v>
      </c>
      <c r="P118" s="206">
        <f t="shared" si="139"/>
        <v>0.71328232062101471</v>
      </c>
      <c r="Q118" s="206">
        <f t="shared" si="139"/>
        <v>0.7246483723851076</v>
      </c>
      <c r="R118" s="206">
        <f t="shared" ref="R118:V118" si="140">IF(R104=0,"",R104/R97)</f>
        <v>0.733641318740897</v>
      </c>
      <c r="S118" s="206">
        <f t="shared" si="140"/>
        <v>0.74575481840877933</v>
      </c>
      <c r="T118" s="206">
        <f t="shared" si="140"/>
        <v>0.76525760491006523</v>
      </c>
      <c r="U118" s="206">
        <f t="shared" si="140"/>
        <v>0.77595446281829927</v>
      </c>
      <c r="V118" s="206">
        <f t="shared" si="140"/>
        <v>0.80263661812002585</v>
      </c>
      <c r="W118" s="206">
        <f t="shared" ref="W118:Y118" si="141">IF(W104=0,"",W104/W97)</f>
        <v>0.81483642498132869</v>
      </c>
      <c r="X118" s="206">
        <f t="shared" si="141"/>
        <v>0.83430246252870655</v>
      </c>
      <c r="Y118" s="206">
        <f t="shared" si="141"/>
        <v>0.85559238028550311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0.53690718052154185</v>
      </c>
      <c r="C119" s="199">
        <f t="shared" si="142"/>
        <v>0.54637711186763516</v>
      </c>
      <c r="D119" s="199">
        <f t="shared" si="142"/>
        <v>0.55419761875181317</v>
      </c>
      <c r="E119" s="199">
        <f t="shared" si="142"/>
        <v>0.56495736708790834</v>
      </c>
      <c r="F119" s="199">
        <f t="shared" si="142"/>
        <v>0.57543248324914498</v>
      </c>
      <c r="G119" s="199">
        <f t="shared" si="142"/>
        <v>0.57720697958287814</v>
      </c>
      <c r="H119" s="199">
        <f t="shared" si="142"/>
        <v>0.58375899974494183</v>
      </c>
      <c r="I119" s="199">
        <f t="shared" si="142"/>
        <v>0.60083040123597908</v>
      </c>
      <c r="J119" s="199">
        <f t="shared" si="142"/>
        <v>0.60968202763846691</v>
      </c>
      <c r="K119" s="199">
        <f t="shared" si="142"/>
        <v>0.62667210421511355</v>
      </c>
      <c r="L119" s="199">
        <f t="shared" si="142"/>
        <v>0.63765333520572287</v>
      </c>
      <c r="M119" s="199">
        <f t="shared" si="142"/>
        <v>0.65602753910024769</v>
      </c>
      <c r="N119" s="199">
        <f t="shared" si="142"/>
        <v>0.67456355052761752</v>
      </c>
      <c r="O119" s="199">
        <f t="shared" si="142"/>
        <v>0.69008998426779866</v>
      </c>
      <c r="P119" s="199">
        <f t="shared" si="142"/>
        <v>0.70089084061736284</v>
      </c>
      <c r="Q119" s="199">
        <f t="shared" si="142"/>
        <v>0.71370805154142469</v>
      </c>
      <c r="R119" s="199">
        <f t="shared" ref="R119:V119" si="143">IF(R105=0,"",R105/R98)</f>
        <v>0.72352870642117795</v>
      </c>
      <c r="S119" s="199">
        <f t="shared" si="143"/>
        <v>0.73702919100740238</v>
      </c>
      <c r="T119" s="199">
        <f t="shared" si="143"/>
        <v>0.75840905750242082</v>
      </c>
      <c r="U119" s="199">
        <f t="shared" si="143"/>
        <v>0.76920610591619509</v>
      </c>
      <c r="V119" s="199">
        <f t="shared" si="143"/>
        <v>0.79986757733044256</v>
      </c>
      <c r="W119" s="199">
        <f t="shared" ref="W119:Y119" si="144">IF(W105=0,"",W105/W98)</f>
        <v>0.81261105846349624</v>
      </c>
      <c r="X119" s="199">
        <f t="shared" si="144"/>
        <v>0.83393679691879385</v>
      </c>
      <c r="Y119" s="199">
        <f t="shared" si="144"/>
        <v>0.85784028281242319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1.821245975561961</v>
      </c>
      <c r="C120" s="200">
        <f t="shared" si="145"/>
        <v>1.9832828835305736</v>
      </c>
      <c r="D120" s="200">
        <f t="shared" si="145"/>
        <v>2.1042849386543301</v>
      </c>
      <c r="E120" s="200">
        <f t="shared" si="145"/>
        <v>2.2440716489248342</v>
      </c>
      <c r="F120" s="200">
        <f t="shared" si="145"/>
        <v>2.3632409602770474</v>
      </c>
      <c r="G120" s="200">
        <f t="shared" si="145"/>
        <v>2.4838732034336792</v>
      </c>
      <c r="H120" s="200">
        <f t="shared" si="145"/>
        <v>2.6083823437693714</v>
      </c>
      <c r="I120" s="200">
        <f t="shared" si="145"/>
        <v>2.7067898327229303</v>
      </c>
      <c r="J120" s="200">
        <f t="shared" si="145"/>
        <v>2.7879738215215619</v>
      </c>
      <c r="K120" s="200">
        <f t="shared" si="145"/>
        <v>2.8950826879006484</v>
      </c>
      <c r="L120" s="200">
        <f t="shared" si="145"/>
        <v>3.0012885630941097</v>
      </c>
      <c r="M120" s="200">
        <f t="shared" si="145"/>
        <v>3.1160445099032978</v>
      </c>
      <c r="N120" s="200">
        <f t="shared" si="145"/>
        <v>3.2254336415403788</v>
      </c>
      <c r="O120" s="200">
        <f t="shared" si="145"/>
        <v>3.3699671028138685</v>
      </c>
      <c r="P120" s="200">
        <f t="shared" si="145"/>
        <v>3.5015941541693807</v>
      </c>
      <c r="Q120" s="200">
        <f t="shared" si="145"/>
        <v>3.6375580874920193</v>
      </c>
      <c r="R120" s="200">
        <f t="shared" ref="R120:V120" si="146">IF(R106=0,"",R106/R99)</f>
        <v>3.7687412166053407</v>
      </c>
      <c r="S120" s="200">
        <f t="shared" si="146"/>
        <v>3.8927412819433749</v>
      </c>
      <c r="T120" s="200">
        <f t="shared" si="146"/>
        <v>3.9889484882572512</v>
      </c>
      <c r="U120" s="200">
        <f t="shared" si="146"/>
        <v>4.0610126692904922</v>
      </c>
      <c r="V120" s="200">
        <f t="shared" si="146"/>
        <v>4.1097927014846327</v>
      </c>
      <c r="W120" s="200">
        <f t="shared" ref="W120:Y120" si="147">IF(W106=0,"",W106/W99)</f>
        <v>4.1375777559465758</v>
      </c>
      <c r="X120" s="200">
        <f t="shared" si="147"/>
        <v>4.1544538475860291</v>
      </c>
      <c r="Y120" s="200">
        <f t="shared" si="147"/>
        <v>4.1720820950227644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0.63151551685583596</v>
      </c>
      <c r="C121" s="200">
        <f t="shared" si="148"/>
        <v>0.6373257705154286</v>
      </c>
      <c r="D121" s="200">
        <f t="shared" si="148"/>
        <v>0.64212428797358057</v>
      </c>
      <c r="E121" s="200">
        <f t="shared" si="148"/>
        <v>0.6494422502780105</v>
      </c>
      <c r="F121" s="200">
        <f t="shared" si="148"/>
        <v>0.65828666019684534</v>
      </c>
      <c r="G121" s="200">
        <f t="shared" si="148"/>
        <v>0.66165741495669783</v>
      </c>
      <c r="H121" s="200">
        <f t="shared" si="148"/>
        <v>0.67107735773971144</v>
      </c>
      <c r="I121" s="200">
        <f t="shared" si="148"/>
        <v>0.68140332989013996</v>
      </c>
      <c r="J121" s="200">
        <f t="shared" si="148"/>
        <v>0.6894513786850347</v>
      </c>
      <c r="K121" s="200">
        <f t="shared" si="148"/>
        <v>0.70465557664826139</v>
      </c>
      <c r="L121" s="200">
        <f t="shared" si="148"/>
        <v>0.71616106661829082</v>
      </c>
      <c r="M121" s="200">
        <f t="shared" si="148"/>
        <v>0.72367362705603722</v>
      </c>
      <c r="N121" s="200">
        <f t="shared" si="148"/>
        <v>0.73886989106383316</v>
      </c>
      <c r="O121" s="200">
        <f t="shared" si="148"/>
        <v>0.75039147251425686</v>
      </c>
      <c r="P121" s="200">
        <f t="shared" si="148"/>
        <v>0.75554372871209363</v>
      </c>
      <c r="Q121" s="200">
        <f t="shared" si="148"/>
        <v>0.7660877733956698</v>
      </c>
      <c r="R121" s="200">
        <f t="shared" ref="R121:V121" si="149">IF(R107=0,"",R107/R100)</f>
        <v>0.77529008450081871</v>
      </c>
      <c r="S121" s="200">
        <f t="shared" si="149"/>
        <v>0.78207133761016856</v>
      </c>
      <c r="T121" s="200">
        <f t="shared" si="149"/>
        <v>0.79203454637638948</v>
      </c>
      <c r="U121" s="200">
        <f t="shared" si="149"/>
        <v>0.80257359061552558</v>
      </c>
      <c r="V121" s="200">
        <f t="shared" si="149"/>
        <v>0.81237109139168928</v>
      </c>
      <c r="W121" s="200">
        <f t="shared" ref="W121:Y121" si="150">IF(W107=0,"",W107/W100)</f>
        <v>0.82284982829634679</v>
      </c>
      <c r="X121" s="200">
        <f t="shared" si="150"/>
        <v>0.83150273050325052</v>
      </c>
      <c r="Y121" s="200">
        <f t="shared" si="150"/>
        <v>0.8412792972594394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0.73582035449855721</v>
      </c>
      <c r="C122" s="201">
        <f t="shared" si="151"/>
        <v>0.73741151993465837</v>
      </c>
      <c r="D122" s="201">
        <f t="shared" si="151"/>
        <v>0.73981196679232075</v>
      </c>
      <c r="E122" s="201">
        <f t="shared" si="151"/>
        <v>0.74203823910918687</v>
      </c>
      <c r="F122" s="201">
        <f t="shared" si="151"/>
        <v>0.74426943528188838</v>
      </c>
      <c r="G122" s="201">
        <f t="shared" si="151"/>
        <v>0.74422340552061428</v>
      </c>
      <c r="H122" s="201">
        <f t="shared" si="151"/>
        <v>0.74664911113401533</v>
      </c>
      <c r="I122" s="201">
        <f t="shared" si="151"/>
        <v>0.74842462450049752</v>
      </c>
      <c r="J122" s="201">
        <f t="shared" si="151"/>
        <v>0.74924987401774101</v>
      </c>
      <c r="K122" s="201">
        <f t="shared" si="151"/>
        <v>0.75042711970829201</v>
      </c>
      <c r="L122" s="201">
        <f t="shared" si="151"/>
        <v>0.75191624834375825</v>
      </c>
      <c r="M122" s="201">
        <f t="shared" si="151"/>
        <v>0.75282924165841281</v>
      </c>
      <c r="N122" s="201">
        <f t="shared" si="151"/>
        <v>0.75558155069443589</v>
      </c>
      <c r="O122" s="201">
        <f t="shared" si="151"/>
        <v>0.75898907005904503</v>
      </c>
      <c r="P122" s="201">
        <f t="shared" si="151"/>
        <v>0.76293145325278178</v>
      </c>
      <c r="Q122" s="201">
        <f t="shared" si="151"/>
        <v>0.76818367559542078</v>
      </c>
      <c r="R122" s="201">
        <f t="shared" ref="R122:V122" si="152">IF(R108=0,"",R108/R101)</f>
        <v>0.7762038185793978</v>
      </c>
      <c r="S122" s="201">
        <f t="shared" si="152"/>
        <v>0.7841197434727043</v>
      </c>
      <c r="T122" s="201">
        <f t="shared" si="152"/>
        <v>0.79499939433640132</v>
      </c>
      <c r="U122" s="201">
        <f t="shared" si="152"/>
        <v>0.80570231373461276</v>
      </c>
      <c r="V122" s="201">
        <f t="shared" si="152"/>
        <v>0.81708557353782096</v>
      </c>
      <c r="W122" s="201">
        <f t="shared" ref="W122:Y122" si="153">IF(W108=0,"",W108/W101)</f>
        <v>0.82438958596516076</v>
      </c>
      <c r="X122" s="201">
        <f t="shared" si="153"/>
        <v>0.84771657443405879</v>
      </c>
      <c r="Y122" s="201">
        <f t="shared" si="153"/>
        <v>0.86013939847774434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240.63197774280096</v>
      </c>
      <c r="C126" s="203">
        <f t="shared" si="154"/>
        <v>247.58303425165761</v>
      </c>
      <c r="D126" s="203">
        <f t="shared" si="154"/>
        <v>232.51960009610542</v>
      </c>
      <c r="E126" s="203">
        <f t="shared" si="154"/>
        <v>230.11352652640906</v>
      </c>
      <c r="F126" s="203">
        <f t="shared" si="154"/>
        <v>223.06919093881015</v>
      </c>
      <c r="G126" s="203">
        <f t="shared" si="154"/>
        <v>223.04419598506951</v>
      </c>
      <c r="H126" s="203">
        <f t="shared" si="154"/>
        <v>217.42823340913489</v>
      </c>
      <c r="I126" s="203">
        <f t="shared" si="154"/>
        <v>206.53897776591103</v>
      </c>
      <c r="J126" s="203">
        <f t="shared" si="154"/>
        <v>208.29917307705887</v>
      </c>
      <c r="K126" s="203">
        <f t="shared" si="154"/>
        <v>208.47162049969052</v>
      </c>
      <c r="L126" s="203">
        <f t="shared" si="154"/>
        <v>223.78656260563753</v>
      </c>
      <c r="M126" s="203">
        <f t="shared" si="154"/>
        <v>205.90668990604652</v>
      </c>
      <c r="N126" s="203">
        <f t="shared" si="154"/>
        <v>208.18644181105626</v>
      </c>
      <c r="O126" s="203">
        <f t="shared" si="154"/>
        <v>211.45597492386085</v>
      </c>
      <c r="P126" s="203">
        <f t="shared" si="154"/>
        <v>186.93782841091357</v>
      </c>
      <c r="Q126" s="203">
        <f t="shared" si="154"/>
        <v>196.38891388530007</v>
      </c>
      <c r="R126" s="203">
        <f t="shared" ref="R126:V126" si="155">IF(R96=0,0,R96/R$19)</f>
        <v>201.75357535304894</v>
      </c>
      <c r="S126" s="203">
        <f t="shared" si="155"/>
        <v>200.6145095872109</v>
      </c>
      <c r="T126" s="203">
        <f t="shared" si="155"/>
        <v>184.78857020699758</v>
      </c>
      <c r="U126" s="203">
        <f t="shared" si="155"/>
        <v>188.37010224307454</v>
      </c>
      <c r="V126" s="203">
        <f t="shared" si="155"/>
        <v>191.93460598976012</v>
      </c>
      <c r="W126" s="203">
        <f t="shared" ref="W126:Y126" si="156">IF(W96=0,0,W96/W$19)</f>
        <v>209.26277551451744</v>
      </c>
      <c r="X126" s="203">
        <f t="shared" si="156"/>
        <v>183.53180419060666</v>
      </c>
      <c r="Y126" s="203">
        <f t="shared" si="156"/>
        <v>172.11438111402836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217.95719976061434</v>
      </c>
      <c r="C127" s="192">
        <f t="shared" si="157"/>
        <v>224.75717025529934</v>
      </c>
      <c r="D127" s="192">
        <f t="shared" si="157"/>
        <v>209.53772474696481</v>
      </c>
      <c r="E127" s="192">
        <f t="shared" si="157"/>
        <v>207.26051342300664</v>
      </c>
      <c r="F127" s="192">
        <f t="shared" si="157"/>
        <v>199.97489504472614</v>
      </c>
      <c r="G127" s="192">
        <f t="shared" si="157"/>
        <v>199.83040871997181</v>
      </c>
      <c r="H127" s="192">
        <f t="shared" si="157"/>
        <v>194.22106106181232</v>
      </c>
      <c r="I127" s="192">
        <f t="shared" si="157"/>
        <v>183.40997563019752</v>
      </c>
      <c r="J127" s="192">
        <f t="shared" si="157"/>
        <v>185.29524719285442</v>
      </c>
      <c r="K127" s="192">
        <f t="shared" si="157"/>
        <v>185.65546318526265</v>
      </c>
      <c r="L127" s="192">
        <f t="shared" si="157"/>
        <v>201.25446252427321</v>
      </c>
      <c r="M127" s="192">
        <f t="shared" si="157"/>
        <v>184.04340143312112</v>
      </c>
      <c r="N127" s="192">
        <f t="shared" si="157"/>
        <v>185.92848842588299</v>
      </c>
      <c r="O127" s="192">
        <f t="shared" si="157"/>
        <v>189.21890109557447</v>
      </c>
      <c r="P127" s="192">
        <f t="shared" si="157"/>
        <v>166.20929642364811</v>
      </c>
      <c r="Q127" s="192">
        <f t="shared" si="157"/>
        <v>175.8815630657605</v>
      </c>
      <c r="R127" s="192">
        <f t="shared" ref="R127:V127" si="158">IF(R97=0,0,R97/R$19)</f>
        <v>181.54794365764559</v>
      </c>
      <c r="S127" s="192">
        <f t="shared" si="158"/>
        <v>180.44181981060157</v>
      </c>
      <c r="T127" s="192">
        <f t="shared" si="158"/>
        <v>164.96530504515266</v>
      </c>
      <c r="U127" s="192">
        <f t="shared" si="158"/>
        <v>168.07572895709771</v>
      </c>
      <c r="V127" s="192">
        <f t="shared" si="158"/>
        <v>170.72531543410932</v>
      </c>
      <c r="W127" s="192">
        <f t="shared" ref="W127:Y127" si="159">IF(W97=0,0,W97/W$19)</f>
        <v>187.19659150375071</v>
      </c>
      <c r="X127" s="192">
        <f t="shared" si="159"/>
        <v>162.75485260487162</v>
      </c>
      <c r="Y127" s="192">
        <f t="shared" si="159"/>
        <v>152.37805443488725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182.95280147555533</v>
      </c>
      <c r="C128" s="74">
        <f t="shared" si="160"/>
        <v>188.40181309549354</v>
      </c>
      <c r="D128" s="74">
        <f t="shared" si="160"/>
        <v>172.17969133021828</v>
      </c>
      <c r="E128" s="74">
        <f t="shared" si="160"/>
        <v>170.15648898898749</v>
      </c>
      <c r="F128" s="74">
        <f t="shared" si="160"/>
        <v>163.02076292335377</v>
      </c>
      <c r="G128" s="74">
        <f t="shared" si="160"/>
        <v>166.2963862116394</v>
      </c>
      <c r="H128" s="74">
        <f t="shared" si="160"/>
        <v>159.38618847608569</v>
      </c>
      <c r="I128" s="74">
        <f t="shared" si="160"/>
        <v>149.67543270750346</v>
      </c>
      <c r="J128" s="74">
        <f t="shared" si="160"/>
        <v>151.44002361372603</v>
      </c>
      <c r="K128" s="74">
        <f t="shared" si="160"/>
        <v>149.05269118497023</v>
      </c>
      <c r="L128" s="74">
        <f t="shared" si="160"/>
        <v>164.59720656204897</v>
      </c>
      <c r="M128" s="74">
        <f t="shared" si="160"/>
        <v>147.54004095799209</v>
      </c>
      <c r="N128" s="74">
        <f t="shared" si="160"/>
        <v>149.54756668459899</v>
      </c>
      <c r="O128" s="74">
        <f t="shared" si="160"/>
        <v>153.74302195176492</v>
      </c>
      <c r="P128" s="74">
        <f t="shared" si="160"/>
        <v>130.0307291078702</v>
      </c>
      <c r="Q128" s="74">
        <f t="shared" si="160"/>
        <v>140.78413950846229</v>
      </c>
      <c r="R128" s="74">
        <f t="shared" ref="R128:V128" si="161">IF(R98=0,0,R98/R$19)</f>
        <v>147.07710356432312</v>
      </c>
      <c r="S128" s="74">
        <f t="shared" si="161"/>
        <v>146.79562046291613</v>
      </c>
      <c r="T128" s="74">
        <f t="shared" si="161"/>
        <v>133.18014133352352</v>
      </c>
      <c r="U128" s="74">
        <f t="shared" si="161"/>
        <v>136.11027662347277</v>
      </c>
      <c r="V128" s="74">
        <f t="shared" si="161"/>
        <v>139.17862343195216</v>
      </c>
      <c r="W128" s="74">
        <f t="shared" ref="W128:Y128" si="162">IF(W98=0,0,W98/W$19)</f>
        <v>152.92559401706944</v>
      </c>
      <c r="X128" s="74">
        <f t="shared" si="162"/>
        <v>131.83066761451983</v>
      </c>
      <c r="Y128" s="74">
        <f t="shared" si="162"/>
        <v>122.68521902835262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6.2852316353413382E-3</v>
      </c>
      <c r="C129" s="74">
        <f t="shared" si="163"/>
        <v>7.7959331578611353E-3</v>
      </c>
      <c r="D129" s="74">
        <f t="shared" si="163"/>
        <v>8.7811968875651392E-3</v>
      </c>
      <c r="E129" s="74">
        <f t="shared" si="163"/>
        <v>1.6190240599701325E-2</v>
      </c>
      <c r="F129" s="74">
        <f t="shared" si="163"/>
        <v>1.0628365962050849E-2</v>
      </c>
      <c r="G129" s="74">
        <f t="shared" si="163"/>
        <v>1.1962128426758079E-2</v>
      </c>
      <c r="H129" s="74">
        <f t="shared" si="163"/>
        <v>1.5377269952192607E-2</v>
      </c>
      <c r="I129" s="74">
        <f t="shared" si="163"/>
        <v>1.6064715715097416E-2</v>
      </c>
      <c r="J129" s="74">
        <f t="shared" si="163"/>
        <v>1.4816993085891066E-2</v>
      </c>
      <c r="K129" s="74">
        <f t="shared" si="163"/>
        <v>1.5671527704088865E-2</v>
      </c>
      <c r="L129" s="74">
        <f t="shared" si="163"/>
        <v>1.8008577553940273E-2</v>
      </c>
      <c r="M129" s="74">
        <f t="shared" si="163"/>
        <v>1.6820525599153237E-2</v>
      </c>
      <c r="N129" s="74">
        <f t="shared" si="163"/>
        <v>1.93806119506338E-2</v>
      </c>
      <c r="O129" s="74">
        <f t="shared" si="163"/>
        <v>2.4162188560000401E-2</v>
      </c>
      <c r="P129" s="74">
        <f t="shared" si="163"/>
        <v>1.5089180183397281E-2</v>
      </c>
      <c r="Q129" s="74">
        <f t="shared" si="163"/>
        <v>2.5998241979954581E-2</v>
      </c>
      <c r="R129" s="74">
        <f t="shared" ref="R129:V129" si="164">IF(R99=0,0,R99/R$19)</f>
        <v>1.5620219212649215E-2</v>
      </c>
      <c r="S129" s="74">
        <f t="shared" si="164"/>
        <v>1.5438671387120977E-2</v>
      </c>
      <c r="T129" s="74">
        <f t="shared" si="164"/>
        <v>1.4252073808180152E-2</v>
      </c>
      <c r="U129" s="74">
        <f t="shared" si="164"/>
        <v>1.5688480755640232E-2</v>
      </c>
      <c r="V129" s="74">
        <f t="shared" si="164"/>
        <v>1.6395714310322832E-2</v>
      </c>
      <c r="W129" s="74">
        <f t="shared" ref="W129:Y129" si="165">IF(W99=0,0,W99/W$19)</f>
        <v>1.7570862959390622E-2</v>
      </c>
      <c r="X129" s="74">
        <f t="shared" si="165"/>
        <v>1.7385498577802944E-2</v>
      </c>
      <c r="Y129" s="74">
        <f t="shared" si="165"/>
        <v>1.7661021326850029E-2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31.002641714634031</v>
      </c>
      <c r="C130" s="74">
        <f t="shared" si="166"/>
        <v>31.780235877557015</v>
      </c>
      <c r="D130" s="74">
        <f t="shared" si="166"/>
        <v>32.604286064453973</v>
      </c>
      <c r="E130" s="74">
        <f t="shared" si="166"/>
        <v>32.421373157386988</v>
      </c>
      <c r="F130" s="74">
        <f t="shared" si="166"/>
        <v>32.032773957032603</v>
      </c>
      <c r="G130" s="74">
        <f t="shared" si="166"/>
        <v>29.521284225263667</v>
      </c>
      <c r="H130" s="74">
        <f t="shared" si="166"/>
        <v>30.204330906073181</v>
      </c>
      <c r="I130" s="74">
        <f t="shared" si="166"/>
        <v>29.724911405390326</v>
      </c>
      <c r="J130" s="74">
        <f t="shared" si="166"/>
        <v>29.529449304036937</v>
      </c>
      <c r="K130" s="74">
        <f t="shared" si="166"/>
        <v>31.155209465289332</v>
      </c>
      <c r="L130" s="74">
        <f t="shared" si="166"/>
        <v>31.18902793732682</v>
      </c>
      <c r="M130" s="74">
        <f t="shared" si="166"/>
        <v>31.106838207971837</v>
      </c>
      <c r="N130" s="74">
        <f t="shared" si="166"/>
        <v>30.854474367914467</v>
      </c>
      <c r="O130" s="74">
        <f t="shared" si="166"/>
        <v>30.118039802402411</v>
      </c>
      <c r="P130" s="74">
        <f t="shared" si="166"/>
        <v>30.629929580792126</v>
      </c>
      <c r="Q130" s="74">
        <f t="shared" si="166"/>
        <v>29.749484895985411</v>
      </c>
      <c r="R130" s="74">
        <f t="shared" ref="R130:V130" si="167">IF(R100=0,0,R100/R$19)</f>
        <v>29.084486651088206</v>
      </c>
      <c r="S130" s="74">
        <f t="shared" si="167"/>
        <v>28.286881914162272</v>
      </c>
      <c r="T130" s="74">
        <f t="shared" si="167"/>
        <v>26.570513430076442</v>
      </c>
      <c r="U130" s="74">
        <f t="shared" si="167"/>
        <v>26.673392462092853</v>
      </c>
      <c r="V130" s="74">
        <f t="shared" si="167"/>
        <v>26.389270871763046</v>
      </c>
      <c r="W130" s="74">
        <f t="shared" ref="W130:Y130" si="168">IF(W100=0,0,W100/W$19)</f>
        <v>29.417898434542678</v>
      </c>
      <c r="X130" s="74">
        <f t="shared" si="168"/>
        <v>26.156894967862893</v>
      </c>
      <c r="Y130" s="74">
        <f t="shared" si="168"/>
        <v>24.882717319874786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3.9954713387896073</v>
      </c>
      <c r="C131" s="193">
        <f t="shared" si="169"/>
        <v>4.5673253490909103</v>
      </c>
      <c r="D131" s="193">
        <f t="shared" si="169"/>
        <v>4.7449661554050113</v>
      </c>
      <c r="E131" s="193">
        <f t="shared" si="169"/>
        <v>4.6664610360324517</v>
      </c>
      <c r="F131" s="193">
        <f t="shared" si="169"/>
        <v>4.9107297983776901</v>
      </c>
      <c r="G131" s="193">
        <f t="shared" si="169"/>
        <v>4.0007761546419944</v>
      </c>
      <c r="H131" s="193">
        <f t="shared" si="169"/>
        <v>4.6151644097012205</v>
      </c>
      <c r="I131" s="193">
        <f t="shared" si="169"/>
        <v>3.9935668015885888</v>
      </c>
      <c r="J131" s="193">
        <f t="shared" si="169"/>
        <v>4.3109572820055364</v>
      </c>
      <c r="K131" s="193">
        <f t="shared" si="169"/>
        <v>5.4318910072990132</v>
      </c>
      <c r="L131" s="193">
        <f t="shared" si="169"/>
        <v>5.4502194473435299</v>
      </c>
      <c r="M131" s="193">
        <f t="shared" si="169"/>
        <v>5.3797017415580237</v>
      </c>
      <c r="N131" s="193">
        <f t="shared" si="169"/>
        <v>5.5070667614188853</v>
      </c>
      <c r="O131" s="193">
        <f t="shared" si="169"/>
        <v>5.3336771528471614</v>
      </c>
      <c r="P131" s="193">
        <f t="shared" si="169"/>
        <v>5.5335485548023815</v>
      </c>
      <c r="Q131" s="193">
        <f t="shared" si="169"/>
        <v>5.3219404193328508</v>
      </c>
      <c r="R131" s="193">
        <f t="shared" ref="R131:V131" si="170">IF(R101=0,0,R101/R$19)</f>
        <v>5.3707332230215892</v>
      </c>
      <c r="S131" s="193">
        <f t="shared" si="170"/>
        <v>5.3438787621360175</v>
      </c>
      <c r="T131" s="193">
        <f t="shared" si="170"/>
        <v>5.2003982077445308</v>
      </c>
      <c r="U131" s="193">
        <f t="shared" si="170"/>
        <v>5.276371390776454</v>
      </c>
      <c r="V131" s="193">
        <f t="shared" si="170"/>
        <v>5.1410254160838385</v>
      </c>
      <c r="W131" s="193">
        <f t="shared" ref="W131:Y131" si="171">IF(W101=0,0,W101/W$19)</f>
        <v>4.8355281891792208</v>
      </c>
      <c r="X131" s="193">
        <f t="shared" si="171"/>
        <v>4.7499045239110922</v>
      </c>
      <c r="Y131" s="193">
        <f t="shared" si="171"/>
        <v>4.792457065333001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22.674777982186651</v>
      </c>
      <c r="C132" s="77">
        <f t="shared" si="172"/>
        <v>22.825863996358308</v>
      </c>
      <c r="D132" s="77">
        <f t="shared" si="172"/>
        <v>22.981875349140584</v>
      </c>
      <c r="E132" s="77">
        <f t="shared" si="172"/>
        <v>22.853013103402461</v>
      </c>
      <c r="F132" s="77">
        <f t="shared" si="172"/>
        <v>23.094295894084024</v>
      </c>
      <c r="G132" s="77">
        <f t="shared" si="172"/>
        <v>23.213787265097679</v>
      </c>
      <c r="H132" s="77">
        <f t="shared" si="172"/>
        <v>23.207172347322579</v>
      </c>
      <c r="I132" s="77">
        <f t="shared" si="172"/>
        <v>23.129002135713591</v>
      </c>
      <c r="J132" s="77">
        <f t="shared" si="172"/>
        <v>23.003925884204467</v>
      </c>
      <c r="K132" s="77">
        <f t="shared" si="172"/>
        <v>22.816157314427851</v>
      </c>
      <c r="L132" s="77">
        <f t="shared" si="172"/>
        <v>22.532100081364291</v>
      </c>
      <c r="M132" s="77">
        <f t="shared" si="172"/>
        <v>21.86328847292539</v>
      </c>
      <c r="N132" s="77">
        <f t="shared" si="172"/>
        <v>22.257953385173298</v>
      </c>
      <c r="O132" s="77">
        <f t="shared" si="172"/>
        <v>22.23707382828637</v>
      </c>
      <c r="P132" s="77">
        <f t="shared" si="172"/>
        <v>20.728531987265441</v>
      </c>
      <c r="Q132" s="77">
        <f t="shared" si="172"/>
        <v>20.507350819539592</v>
      </c>
      <c r="R132" s="77">
        <f t="shared" ref="R132:V132" si="173">IF(R102=0,0,R102/R$19)</f>
        <v>20.205631695403376</v>
      </c>
      <c r="S132" s="77">
        <f t="shared" si="173"/>
        <v>20.172689776609324</v>
      </c>
      <c r="T132" s="77">
        <f t="shared" si="173"/>
        <v>19.823265161844919</v>
      </c>
      <c r="U132" s="77">
        <f t="shared" si="173"/>
        <v>20.294373285976821</v>
      </c>
      <c r="V132" s="77">
        <f t="shared" si="173"/>
        <v>21.209290555650757</v>
      </c>
      <c r="W132" s="77">
        <f t="shared" ref="W132:Y132" si="174">IF(W102=0,0,W102/W$19)</f>
        <v>22.066184010766683</v>
      </c>
      <c r="X132" s="77">
        <f t="shared" si="174"/>
        <v>20.776951585735059</v>
      </c>
      <c r="Y132" s="77">
        <f t="shared" si="174"/>
        <v>19.736326679141097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120.75871820478952</v>
      </c>
      <c r="C134" s="153">
        <f t="shared" si="175"/>
        <v>126.57626169607022</v>
      </c>
      <c r="D134" s="153">
        <f t="shared" si="175"/>
        <v>119.88643979080068</v>
      </c>
      <c r="E134" s="153">
        <f t="shared" si="175"/>
        <v>120.68599614254576</v>
      </c>
      <c r="F134" s="153">
        <f t="shared" si="175"/>
        <v>118.57421369881392</v>
      </c>
      <c r="G134" s="153">
        <f t="shared" si="175"/>
        <v>118.52759507224665</v>
      </c>
      <c r="H134" s="153">
        <f t="shared" si="175"/>
        <v>116.7985827383815</v>
      </c>
      <c r="I134" s="153">
        <f t="shared" si="175"/>
        <v>113.21657144420027</v>
      </c>
      <c r="J134" s="153">
        <f t="shared" si="175"/>
        <v>115.96067378618756</v>
      </c>
      <c r="K134" s="153">
        <f t="shared" si="175"/>
        <v>119.48246440689746</v>
      </c>
      <c r="L134" s="153">
        <f t="shared" si="175"/>
        <v>131.44448274156642</v>
      </c>
      <c r="M134" s="153">
        <f t="shared" si="175"/>
        <v>123.40393870952211</v>
      </c>
      <c r="N134" s="153">
        <f t="shared" si="175"/>
        <v>127.90032859173141</v>
      </c>
      <c r="O134" s="153">
        <f t="shared" si="175"/>
        <v>132.82646827935883</v>
      </c>
      <c r="P134" s="153">
        <f t="shared" si="175"/>
        <v>118.55415266184586</v>
      </c>
      <c r="Q134" s="153">
        <f t="shared" si="175"/>
        <v>127.452288408152</v>
      </c>
      <c r="R134" s="153">
        <f t="shared" ref="R134:V134" si="176">IF(R104=0,0,R104/R$19)</f>
        <v>133.19107279969316</v>
      </c>
      <c r="S134" s="153">
        <f t="shared" si="176"/>
        <v>134.56535656620485</v>
      </c>
      <c r="T134" s="153">
        <f t="shared" si="176"/>
        <v>126.24095423211182</v>
      </c>
      <c r="U134" s="153">
        <f t="shared" si="176"/>
        <v>130.41911197569883</v>
      </c>
      <c r="V134" s="153">
        <f t="shared" si="176"/>
        <v>137.03038980750816</v>
      </c>
      <c r="W134" s="153">
        <f t="shared" ref="W134:Y134" si="177">IF(W104=0,0,W104/W$19)</f>
        <v>152.53460138960639</v>
      </c>
      <c r="X134" s="153">
        <f t="shared" si="177"/>
        <v>135.78677431674106</v>
      </c>
      <c r="Y134" s="153">
        <f t="shared" si="177"/>
        <v>130.37350229721915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98.228672808757779</v>
      </c>
      <c r="C135" s="74">
        <f t="shared" si="178"/>
        <v>102.93843850974176</v>
      </c>
      <c r="D135" s="74">
        <f t="shared" si="178"/>
        <v>95.421574932629184</v>
      </c>
      <c r="E135" s="74">
        <f t="shared" si="178"/>
        <v>96.131162012141033</v>
      </c>
      <c r="F135" s="74">
        <f t="shared" si="178"/>
        <v>93.807442430155618</v>
      </c>
      <c r="G135" s="74">
        <f t="shared" si="178"/>
        <v>95.98743480076817</v>
      </c>
      <c r="H135" s="74">
        <f t="shared" si="178"/>
        <v>93.043121957958562</v>
      </c>
      <c r="I135" s="74">
        <f t="shared" si="178"/>
        <v>89.929550288818092</v>
      </c>
      <c r="J135" s="74">
        <f t="shared" si="178"/>
        <v>92.330260662433801</v>
      </c>
      <c r="K135" s="74">
        <f t="shared" si="178"/>
        <v>93.407163623810803</v>
      </c>
      <c r="L135" s="74">
        <f t="shared" si="178"/>
        <v>104.95595772983582</v>
      </c>
      <c r="M135" s="74">
        <f t="shared" si="178"/>
        <v>96.79032998842132</v>
      </c>
      <c r="N135" s="74">
        <f t="shared" si="178"/>
        <v>100.87933755552874</v>
      </c>
      <c r="O135" s="74">
        <f t="shared" si="178"/>
        <v>106.09651959997726</v>
      </c>
      <c r="P135" s="74">
        <f t="shared" si="178"/>
        <v>91.137347030503719</v>
      </c>
      <c r="Q135" s="74">
        <f t="shared" si="178"/>
        <v>100.47877389652074</v>
      </c>
      <c r="R135" s="74">
        <f t="shared" ref="R135:V135" si="179">IF(R105=0,0,R105/R$19)</f>
        <v>106.41450648606833</v>
      </c>
      <c r="S135" s="74">
        <f t="shared" si="179"/>
        <v>108.19265739321277</v>
      </c>
      <c r="T135" s="74">
        <f t="shared" si="179"/>
        <v>101.00502546679677</v>
      </c>
      <c r="U135" s="74">
        <f t="shared" si="179"/>
        <v>104.69685585671762</v>
      </c>
      <c r="V135" s="74">
        <f t="shared" si="179"/>
        <v>111.32446834070153</v>
      </c>
      <c r="W135" s="74">
        <f t="shared" ref="W135:Y135" si="180">IF(W105=0,0,W105/W$19)</f>
        <v>124.2690288203697</v>
      </c>
      <c r="X135" s="74">
        <f t="shared" si="180"/>
        <v>109.93844468611883</v>
      </c>
      <c r="Y135" s="74">
        <f t="shared" si="180"/>
        <v>105.2443229881861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1.1446952821340135E-2</v>
      </c>
      <c r="C136" s="74">
        <f t="shared" si="181"/>
        <v>1.5461540793134443E-2</v>
      </c>
      <c r="D136" s="74">
        <f t="shared" si="181"/>
        <v>1.84781403538616E-2</v>
      </c>
      <c r="E136" s="74">
        <f t="shared" si="181"/>
        <v>3.6332059919061549E-2</v>
      </c>
      <c r="F136" s="74">
        <f t="shared" si="181"/>
        <v>2.5117389782332935E-2</v>
      </c>
      <c r="G136" s="74">
        <f t="shared" si="181"/>
        <v>2.9712410255256665E-2</v>
      </c>
      <c r="H136" s="74">
        <f t="shared" si="181"/>
        <v>4.0109799438674487E-2</v>
      </c>
      <c r="I136" s="74">
        <f t="shared" si="181"/>
        <v>4.3483809163209965E-2</v>
      </c>
      <c r="J136" s="74">
        <f t="shared" si="181"/>
        <v>4.1309388837130277E-2</v>
      </c>
      <c r="K136" s="74">
        <f t="shared" si="181"/>
        <v>4.5370368549063067E-2</v>
      </c>
      <c r="L136" s="74">
        <f t="shared" si="181"/>
        <v>5.4048937850234249E-2</v>
      </c>
      <c r="M136" s="74">
        <f t="shared" si="181"/>
        <v>5.2413506446929319E-2</v>
      </c>
      <c r="N136" s="74">
        <f t="shared" si="181"/>
        <v>6.2510877779213755E-2</v>
      </c>
      <c r="O136" s="74">
        <f t="shared" si="181"/>
        <v>8.1425780579186952E-2</v>
      </c>
      <c r="P136" s="74">
        <f t="shared" si="181"/>
        <v>5.2836185121392383E-2</v>
      </c>
      <c r="Q136" s="74">
        <f t="shared" si="181"/>
        <v>9.4570115374758318E-2</v>
      </c>
      <c r="R136" s="74">
        <f t="shared" ref="R136:V136" si="182">IF(R106=0,0,R106/R$19)</f>
        <v>5.8868563959121725E-2</v>
      </c>
      <c r="S136" s="74">
        <f t="shared" si="182"/>
        <v>6.0098753447003807E-2</v>
      </c>
      <c r="T136" s="74">
        <f t="shared" si="182"/>
        <v>5.6850788271670977E-2</v>
      </c>
      <c r="U136" s="74">
        <f t="shared" si="182"/>
        <v>6.3711119110575046E-2</v>
      </c>
      <c r="V136" s="74">
        <f t="shared" si="182"/>
        <v>6.7382987008191925E-2</v>
      </c>
      <c r="W136" s="74">
        <f t="shared" ref="W136:Y136" si="183">IF(W106=0,0,W106/W$19)</f>
        <v>7.2700811733560272E-2</v>
      </c>
      <c r="X136" s="74">
        <f t="shared" si="183"/>
        <v>7.2227251458754874E-2</v>
      </c>
      <c r="Y136" s="74">
        <f t="shared" si="183"/>
        <v>7.3683230857566187E-2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19.578649306313409</v>
      </c>
      <c r="C137" s="74">
        <f t="shared" si="184"/>
        <v>20.254363317826094</v>
      </c>
      <c r="D137" s="74">
        <f t="shared" si="184"/>
        <v>20.936003974024441</v>
      </c>
      <c r="E137" s="74">
        <f t="shared" si="184"/>
        <v>21.055809540436496</v>
      </c>
      <c r="F137" s="74">
        <f t="shared" si="184"/>
        <v>21.086747785015479</v>
      </c>
      <c r="G137" s="74">
        <f t="shared" si="184"/>
        <v>19.5329766066899</v>
      </c>
      <c r="H137" s="74">
        <f t="shared" si="184"/>
        <v>20.269442576743497</v>
      </c>
      <c r="I137" s="74">
        <f t="shared" si="184"/>
        <v>20.254653612322368</v>
      </c>
      <c r="J137" s="74">
        <f t="shared" si="184"/>
        <v>20.359119534478108</v>
      </c>
      <c r="K137" s="74">
        <f t="shared" si="184"/>
        <v>21.953692091360825</v>
      </c>
      <c r="L137" s="74">
        <f t="shared" si="184"/>
        <v>22.336367514383646</v>
      </c>
      <c r="M137" s="74">
        <f t="shared" si="184"/>
        <v>22.5111984322083</v>
      </c>
      <c r="N137" s="74">
        <f t="shared" si="184"/>
        <v>22.797442115052796</v>
      </c>
      <c r="O137" s="74">
        <f t="shared" si="184"/>
        <v>22.600320236567743</v>
      </c>
      <c r="P137" s="74">
        <f t="shared" si="184"/>
        <v>23.142251205660536</v>
      </c>
      <c r="Q137" s="74">
        <f t="shared" si="184"/>
        <v>22.790716643633573</v>
      </c>
      <c r="R137" s="74">
        <f t="shared" ref="R137:V137" si="185">IF(R107=0,0,R107/R$19)</f>
        <v>22.548914113385106</v>
      </c>
      <c r="S137" s="74">
        <f t="shared" si="185"/>
        <v>22.122359575429773</v>
      </c>
      <c r="T137" s="74">
        <f t="shared" si="185"/>
        <v>21.044764551578357</v>
      </c>
      <c r="U137" s="74">
        <f t="shared" si="185"/>
        <v>21.407360362198954</v>
      </c>
      <c r="V137" s="74">
        <f t="shared" si="185"/>
        <v>21.437880779125063</v>
      </c>
      <c r="W137" s="74">
        <f t="shared" ref="W137:Y137" si="186">IF(W107=0,0,W107/W$19)</f>
        <v>24.206512675702811</v>
      </c>
      <c r="X137" s="74">
        <f t="shared" si="186"/>
        <v>21.749529587264728</v>
      </c>
      <c r="Y137" s="74">
        <f t="shared" si="186"/>
        <v>20.933314940769542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2.9399491368969937</v>
      </c>
      <c r="C138" s="77">
        <f t="shared" si="187"/>
        <v>3.367998327709222</v>
      </c>
      <c r="D138" s="77">
        <f t="shared" si="187"/>
        <v>3.5103827437931785</v>
      </c>
      <c r="E138" s="77">
        <f t="shared" si="187"/>
        <v>3.4626925300491518</v>
      </c>
      <c r="F138" s="77">
        <f t="shared" si="187"/>
        <v>3.6549060938605051</v>
      </c>
      <c r="G138" s="77">
        <f t="shared" si="187"/>
        <v>2.9774712545333326</v>
      </c>
      <c r="H138" s="77">
        <f t="shared" si="187"/>
        <v>3.4459084042407588</v>
      </c>
      <c r="I138" s="77">
        <f t="shared" si="187"/>
        <v>2.9888837338965923</v>
      </c>
      <c r="J138" s="77">
        <f t="shared" si="187"/>
        <v>3.2299842004385111</v>
      </c>
      <c r="K138" s="77">
        <f t="shared" si="187"/>
        <v>4.0762383231767716</v>
      </c>
      <c r="L138" s="77">
        <f t="shared" si="187"/>
        <v>4.0981085594967386</v>
      </c>
      <c r="M138" s="77">
        <f t="shared" si="187"/>
        <v>4.0499967824455698</v>
      </c>
      <c r="N138" s="77">
        <f t="shared" si="187"/>
        <v>4.1610380433706657</v>
      </c>
      <c r="O138" s="77">
        <f t="shared" si="187"/>
        <v>4.0482026622346421</v>
      </c>
      <c r="P138" s="77">
        <f t="shared" si="187"/>
        <v>4.2217182405602109</v>
      </c>
      <c r="Q138" s="77">
        <f t="shared" si="187"/>
        <v>4.0882277526229442</v>
      </c>
      <c r="R138" s="77">
        <f t="shared" ref="R138:V138" si="188">IF(R108=0,0,R108/R$19)</f>
        <v>4.1687836362805939</v>
      </c>
      <c r="S138" s="77">
        <f t="shared" si="188"/>
        <v>4.1902408441153263</v>
      </c>
      <c r="T138" s="77">
        <f t="shared" si="188"/>
        <v>4.1343134254650096</v>
      </c>
      <c r="U138" s="77">
        <f t="shared" si="188"/>
        <v>4.2511846376717051</v>
      </c>
      <c r="V138" s="77">
        <f t="shared" si="188"/>
        <v>4.2006577006733776</v>
      </c>
      <c r="W138" s="77">
        <f t="shared" ref="W138:Y138" si="189">IF(W108=0,0,W108/W$19)</f>
        <v>3.9863590818003214</v>
      </c>
      <c r="X138" s="77">
        <f t="shared" si="189"/>
        <v>4.0265727918987499</v>
      </c>
      <c r="Y138" s="77">
        <f t="shared" si="189"/>
        <v>4.1221811374059429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29.155114689811107</v>
      </c>
      <c r="C140" s="203">
        <f t="shared" si="190"/>
        <v>29.100431385807216</v>
      </c>
      <c r="D140" s="203">
        <f t="shared" si="190"/>
        <v>26.746656009930501</v>
      </c>
      <c r="E140" s="203">
        <f t="shared" si="190"/>
        <v>26.200128532276903</v>
      </c>
      <c r="F140" s="203">
        <f t="shared" si="190"/>
        <v>24.931147045248007</v>
      </c>
      <c r="G140" s="203">
        <f t="shared" si="190"/>
        <v>25.805943381463191</v>
      </c>
      <c r="H140" s="203">
        <f t="shared" si="190"/>
        <v>24.472698361962962</v>
      </c>
      <c r="I140" s="203">
        <f t="shared" si="190"/>
        <v>21.429914647602491</v>
      </c>
      <c r="J140" s="203">
        <f t="shared" si="190"/>
        <v>21.631757591681747</v>
      </c>
      <c r="K140" s="203">
        <f t="shared" si="190"/>
        <v>20.603793225310117</v>
      </c>
      <c r="L140" s="203">
        <f t="shared" si="190"/>
        <v>22.237338294662671</v>
      </c>
      <c r="M140" s="203">
        <f t="shared" si="190"/>
        <v>19.126346160862038</v>
      </c>
      <c r="N140" s="203">
        <f t="shared" si="190"/>
        <v>18.301248054120688</v>
      </c>
      <c r="O140" s="203">
        <f t="shared" si="190"/>
        <v>18.588747789041928</v>
      </c>
      <c r="P140" s="203">
        <f t="shared" si="190"/>
        <v>15.924818218845939</v>
      </c>
      <c r="Q140" s="203">
        <f t="shared" si="190"/>
        <v>16.727851197835001</v>
      </c>
      <c r="R140" s="203">
        <f t="shared" ref="R140:V140" si="191">IF(R110=0,0,R110/R$19)</f>
        <v>17.279802786143954</v>
      </c>
      <c r="S140" s="203">
        <f t="shared" si="191"/>
        <v>17.017787986035483</v>
      </c>
      <c r="T140" s="203">
        <f t="shared" si="191"/>
        <v>15.131536809306855</v>
      </c>
      <c r="U140" s="203">
        <f t="shared" si="191"/>
        <v>15.576352801752382</v>
      </c>
      <c r="V140" s="203">
        <f t="shared" si="191"/>
        <v>15.606424765788329</v>
      </c>
      <c r="W140" s="203">
        <f t="shared" ref="W140:Y140" si="192">IF(W110=0,0,W110/W$19)</f>
        <v>16.263266490295379</v>
      </c>
      <c r="X140" s="203">
        <f t="shared" si="192"/>
        <v>13.531291956552421</v>
      </c>
      <c r="Y140" s="203">
        <f t="shared" si="192"/>
        <v>11.524988767837243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29.155114689811107</v>
      </c>
      <c r="C141" s="192">
        <f t="shared" si="193"/>
        <v>29.100431385807216</v>
      </c>
      <c r="D141" s="192">
        <f t="shared" si="193"/>
        <v>26.746656009930501</v>
      </c>
      <c r="E141" s="192">
        <f t="shared" si="193"/>
        <v>26.200128532276903</v>
      </c>
      <c r="F141" s="192">
        <f t="shared" si="193"/>
        <v>24.931147045248007</v>
      </c>
      <c r="G141" s="192">
        <f t="shared" si="193"/>
        <v>25.805943381463191</v>
      </c>
      <c r="H141" s="192">
        <f t="shared" si="193"/>
        <v>24.472698361962962</v>
      </c>
      <c r="I141" s="192">
        <f t="shared" si="193"/>
        <v>21.429914647602491</v>
      </c>
      <c r="J141" s="192">
        <f t="shared" si="193"/>
        <v>21.631757591681747</v>
      </c>
      <c r="K141" s="192">
        <f t="shared" si="193"/>
        <v>20.603793225310117</v>
      </c>
      <c r="L141" s="192">
        <f t="shared" si="193"/>
        <v>22.237338294662671</v>
      </c>
      <c r="M141" s="192">
        <f t="shared" si="193"/>
        <v>19.126346160862038</v>
      </c>
      <c r="N141" s="192">
        <f t="shared" si="193"/>
        <v>18.301248054120688</v>
      </c>
      <c r="O141" s="192">
        <f t="shared" si="193"/>
        <v>18.588747789041928</v>
      </c>
      <c r="P141" s="192">
        <f t="shared" si="193"/>
        <v>15.924818218845939</v>
      </c>
      <c r="Q141" s="192">
        <f t="shared" si="193"/>
        <v>16.727851197835001</v>
      </c>
      <c r="R141" s="192">
        <f t="shared" ref="R141:V141" si="194">IF(R111=0,0,R111/R$19)</f>
        <v>17.279802786143954</v>
      </c>
      <c r="S141" s="192">
        <f t="shared" si="194"/>
        <v>17.017787986035483</v>
      </c>
      <c r="T141" s="192">
        <f t="shared" si="194"/>
        <v>15.131536809306855</v>
      </c>
      <c r="U141" s="192">
        <f t="shared" si="194"/>
        <v>15.576352801752382</v>
      </c>
      <c r="V141" s="192">
        <f t="shared" si="194"/>
        <v>15.606424765788329</v>
      </c>
      <c r="W141" s="192">
        <f t="shared" ref="W141:Y141" si="195">IF(W111=0,0,W111/W$19)</f>
        <v>16.263266490295379</v>
      </c>
      <c r="X141" s="192">
        <f t="shared" si="195"/>
        <v>13.531291956552421</v>
      </c>
      <c r="Y141" s="192">
        <f t="shared" si="195"/>
        <v>11.524988767837243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26.507086375705359</v>
      </c>
      <c r="C142" s="74">
        <f t="shared" si="196"/>
        <v>26.442478965345636</v>
      </c>
      <c r="D142" s="74">
        <f t="shared" si="196"/>
        <v>24.011983084048261</v>
      </c>
      <c r="E142" s="74">
        <f t="shared" si="196"/>
        <v>23.477539602435176</v>
      </c>
      <c r="F142" s="74">
        <f t="shared" si="196"/>
        <v>22.263760799980993</v>
      </c>
      <c r="G142" s="74">
        <f t="shared" si="196"/>
        <v>23.208489724999463</v>
      </c>
      <c r="H142" s="74">
        <f t="shared" si="196"/>
        <v>21.83845566272301</v>
      </c>
      <c r="I142" s="74">
        <f t="shared" si="196"/>
        <v>19.045664046845008</v>
      </c>
      <c r="J142" s="74">
        <f t="shared" si="196"/>
        <v>19.25880412366379</v>
      </c>
      <c r="K142" s="74">
        <f t="shared" si="196"/>
        <v>18.182070401196516</v>
      </c>
      <c r="L142" s="74">
        <f t="shared" si="196"/>
        <v>19.837893368530693</v>
      </c>
      <c r="M142" s="74">
        <f t="shared" si="196"/>
        <v>16.721596520788406</v>
      </c>
      <c r="N142" s="74">
        <f t="shared" si="196"/>
        <v>16.122603490939074</v>
      </c>
      <c r="O142" s="74">
        <f t="shared" si="196"/>
        <v>16.426129175751345</v>
      </c>
      <c r="P142" s="74">
        <f t="shared" si="196"/>
        <v>13.773166134171554</v>
      </c>
      <c r="Q142" s="74">
        <f t="shared" si="196"/>
        <v>14.724511419577718</v>
      </c>
      <c r="R142" s="74">
        <f t="shared" ref="R142:V142" si="197">IF(R112=0,0,R112/R$19)</f>
        <v>15.338643071817964</v>
      </c>
      <c r="S142" s="74">
        <f t="shared" si="197"/>
        <v>15.113422548289709</v>
      </c>
      <c r="T142" s="74">
        <f t="shared" si="197"/>
        <v>13.425645733791361</v>
      </c>
      <c r="U142" s="74">
        <f t="shared" si="197"/>
        <v>13.885293238109616</v>
      </c>
      <c r="V142" s="74">
        <f t="shared" si="197"/>
        <v>13.897621805482801</v>
      </c>
      <c r="W142" s="74">
        <f t="shared" ref="W142:Y142" si="198">IF(W112=0,0,W112/W$19)</f>
        <v>14.354765120149933</v>
      </c>
      <c r="X142" s="74">
        <f t="shared" si="198"/>
        <v>12.024704896586595</v>
      </c>
      <c r="Y142" s="74">
        <f t="shared" si="198"/>
        <v>10.238763609388432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2.5966288704949947</v>
      </c>
      <c r="C144" s="74">
        <f t="shared" si="202"/>
        <v>2.5970896144538829</v>
      </c>
      <c r="D144" s="74">
        <f t="shared" si="202"/>
        <v>2.6728134184775132</v>
      </c>
      <c r="E144" s="74">
        <f t="shared" si="202"/>
        <v>2.6605510644367865</v>
      </c>
      <c r="F144" s="74">
        <f t="shared" si="202"/>
        <v>2.6013163678902993</v>
      </c>
      <c r="G144" s="74">
        <f t="shared" si="202"/>
        <v>2.5313045173223965</v>
      </c>
      <c r="H144" s="74">
        <f t="shared" si="202"/>
        <v>2.5591927220951733</v>
      </c>
      <c r="I144" s="74">
        <f t="shared" si="202"/>
        <v>2.3234529704455813</v>
      </c>
      <c r="J144" s="74">
        <f t="shared" si="202"/>
        <v>2.3074840580459735</v>
      </c>
      <c r="K144" s="74">
        <f t="shared" si="202"/>
        <v>2.3398228154296863</v>
      </c>
      <c r="L144" s="74">
        <f t="shared" si="202"/>
        <v>2.3191711851580279</v>
      </c>
      <c r="M144" s="74">
        <f t="shared" si="202"/>
        <v>2.326277983778843</v>
      </c>
      <c r="N144" s="74">
        <f t="shared" si="202"/>
        <v>2.1057964406306486</v>
      </c>
      <c r="O144" s="74">
        <f t="shared" si="202"/>
        <v>2.0933144171095339</v>
      </c>
      <c r="P144" s="74">
        <f t="shared" si="202"/>
        <v>2.0847432852906449</v>
      </c>
      <c r="Q144" s="74">
        <f t="shared" si="202"/>
        <v>1.9405544199321065</v>
      </c>
      <c r="R144" s="74">
        <f t="shared" ref="R144:V144" si="203">IF(R114=0,0,R114/R$19)</f>
        <v>1.8813594675790919</v>
      </c>
      <c r="S144" s="74">
        <f t="shared" si="203"/>
        <v>1.8452896453995</v>
      </c>
      <c r="T144" s="74">
        <f t="shared" si="203"/>
        <v>1.6510158164732698</v>
      </c>
      <c r="U144" s="74">
        <f t="shared" si="203"/>
        <v>1.6341424927530432</v>
      </c>
      <c r="V144" s="74">
        <f t="shared" si="203"/>
        <v>1.6507895763150067</v>
      </c>
      <c r="W144" s="74">
        <f t="shared" ref="W144:Y144" si="204">IF(W114=0,0,W114/W$19)</f>
        <v>1.8440294468295524</v>
      </c>
      <c r="X144" s="74">
        <f t="shared" si="204"/>
        <v>1.4730461055929345</v>
      </c>
      <c r="Y144" s="74">
        <f t="shared" si="204"/>
        <v>1.2557598669535928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5.1399443610761743E-2</v>
      </c>
      <c r="C145" s="193">
        <f t="shared" si="205"/>
        <v>6.0862806007698368E-2</v>
      </c>
      <c r="D145" s="193">
        <f t="shared" si="205"/>
        <v>6.1859507404728592E-2</v>
      </c>
      <c r="E145" s="193">
        <f t="shared" si="205"/>
        <v>6.2037865404946123E-2</v>
      </c>
      <c r="F145" s="193">
        <f t="shared" si="205"/>
        <v>6.6069877376715963E-2</v>
      </c>
      <c r="G145" s="193">
        <f t="shared" si="205"/>
        <v>6.6149139141327737E-2</v>
      </c>
      <c r="H145" s="193">
        <f t="shared" si="205"/>
        <v>7.5049977144783842E-2</v>
      </c>
      <c r="I145" s="193">
        <f t="shared" si="205"/>
        <v>6.079763031189897E-2</v>
      </c>
      <c r="J145" s="193">
        <f t="shared" si="205"/>
        <v>6.54694099719835E-2</v>
      </c>
      <c r="K145" s="193">
        <f t="shared" si="205"/>
        <v>8.1900008683914907E-2</v>
      </c>
      <c r="L145" s="193">
        <f t="shared" si="205"/>
        <v>8.0273740973949501E-2</v>
      </c>
      <c r="M145" s="193">
        <f t="shared" si="205"/>
        <v>7.8471656294790415E-2</v>
      </c>
      <c r="N145" s="193">
        <f t="shared" si="205"/>
        <v>7.284812255096032E-2</v>
      </c>
      <c r="O145" s="193">
        <f t="shared" si="205"/>
        <v>6.9304196181047523E-2</v>
      </c>
      <c r="P145" s="193">
        <f t="shared" si="205"/>
        <v>6.6908799383739004E-2</v>
      </c>
      <c r="Q145" s="193">
        <f t="shared" si="205"/>
        <v>6.2785358325175122E-2</v>
      </c>
      <c r="R145" s="193">
        <f t="shared" ref="R145:V145" si="206">IF(R115=0,0,R115/R$19)</f>
        <v>5.9800246746897164E-2</v>
      </c>
      <c r="S145" s="193">
        <f t="shared" si="206"/>
        <v>5.9075792346276877E-2</v>
      </c>
      <c r="T145" s="193">
        <f t="shared" si="206"/>
        <v>5.4875259042225427E-2</v>
      </c>
      <c r="U145" s="193">
        <f t="shared" si="206"/>
        <v>5.6917070889724891E-2</v>
      </c>
      <c r="V145" s="193">
        <f t="shared" si="206"/>
        <v>5.8013383990519772E-2</v>
      </c>
      <c r="W145" s="193">
        <f t="shared" ref="W145:Y145" si="207">IF(W115=0,0,W115/W$19)</f>
        <v>6.4471923315894977E-2</v>
      </c>
      <c r="X145" s="193">
        <f t="shared" si="207"/>
        <v>3.3540954372893915E-2</v>
      </c>
      <c r="Y145" s="193">
        <f t="shared" si="207"/>
        <v>3.0465291495217005E-2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9226.289041519407</v>
      </c>
      <c r="C150" s="203">
        <f t="shared" si="211"/>
        <v>9703.2524592485715</v>
      </c>
      <c r="D150" s="203">
        <f t="shared" si="211"/>
        <v>9282.2240328189237</v>
      </c>
      <c r="E150" s="203">
        <f t="shared" si="211"/>
        <v>9422.1723144392781</v>
      </c>
      <c r="F150" s="203">
        <f t="shared" si="211"/>
        <v>9185.8423621133024</v>
      </c>
      <c r="G150" s="203">
        <f t="shared" si="211"/>
        <v>9271.9472467916585</v>
      </c>
      <c r="H150" s="203">
        <f t="shared" si="211"/>
        <v>9118.3333821967644</v>
      </c>
      <c r="I150" s="203">
        <f t="shared" si="211"/>
        <v>8724.2589144202102</v>
      </c>
      <c r="J150" s="203">
        <f t="shared" si="211"/>
        <v>8871.3941484515672</v>
      </c>
      <c r="K150" s="203">
        <f t="shared" si="211"/>
        <v>8938.7745871237239</v>
      </c>
      <c r="L150" s="203">
        <f t="shared" si="211"/>
        <v>9710.7723594028121</v>
      </c>
      <c r="M150" s="203">
        <f t="shared" si="211"/>
        <v>8976.1322882751883</v>
      </c>
      <c r="N150" s="203">
        <f t="shared" si="211"/>
        <v>9106.7058858929358</v>
      </c>
      <c r="O150" s="203">
        <f t="shared" si="211"/>
        <v>9372.8128482961165</v>
      </c>
      <c r="P150" s="203">
        <f t="shared" si="211"/>
        <v>8386.6853256534669</v>
      </c>
      <c r="Q150" s="203">
        <f t="shared" si="211"/>
        <v>8798.9653026712131</v>
      </c>
      <c r="R150" s="203">
        <f t="shared" ref="R150:V150" si="212">IF(R96=0,0,R96/R$17)</f>
        <v>9055.2701112388058</v>
      </c>
      <c r="S150" s="203">
        <f t="shared" si="212"/>
        <v>9024.3393691798465</v>
      </c>
      <c r="T150" s="203">
        <f t="shared" si="212"/>
        <v>8385.597715417136</v>
      </c>
      <c r="U150" s="203">
        <f t="shared" si="212"/>
        <v>8553.5051968246171</v>
      </c>
      <c r="V150" s="203">
        <f t="shared" si="212"/>
        <v>8762.6678113987236</v>
      </c>
      <c r="W150" s="203">
        <f t="shared" ref="W150:Y150" si="213">IF(W96=0,0,W96/W$17)</f>
        <v>9718.4224101566997</v>
      </c>
      <c r="X150" s="203">
        <f t="shared" si="213"/>
        <v>8555.8917995676366</v>
      </c>
      <c r="Y150" s="203">
        <f t="shared" si="213"/>
        <v>8023.5818096268613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8356.8948006611063</v>
      </c>
      <c r="C151" s="192">
        <f t="shared" si="214"/>
        <v>8808.6632091143856</v>
      </c>
      <c r="D151" s="192">
        <f t="shared" si="214"/>
        <v>8364.783457500238</v>
      </c>
      <c r="E151" s="192">
        <f t="shared" si="214"/>
        <v>8486.4384155470525</v>
      </c>
      <c r="F151" s="192">
        <f t="shared" si="214"/>
        <v>8234.8344678620142</v>
      </c>
      <c r="G151" s="192">
        <f t="shared" si="214"/>
        <v>8306.9501081320286</v>
      </c>
      <c r="H151" s="192">
        <f t="shared" si="214"/>
        <v>8145.089332870396</v>
      </c>
      <c r="I151" s="192">
        <f t="shared" si="214"/>
        <v>7747.2839857806302</v>
      </c>
      <c r="J151" s="192">
        <f t="shared" si="214"/>
        <v>7891.6644142147061</v>
      </c>
      <c r="K151" s="192">
        <f t="shared" si="214"/>
        <v>7960.4712253079715</v>
      </c>
      <c r="L151" s="192">
        <f t="shared" si="214"/>
        <v>8733.036734342104</v>
      </c>
      <c r="M151" s="192">
        <f t="shared" si="214"/>
        <v>8023.0414990480558</v>
      </c>
      <c r="N151" s="192">
        <f t="shared" si="214"/>
        <v>8133.0755508077655</v>
      </c>
      <c r="O151" s="192">
        <f t="shared" si="214"/>
        <v>8387.1517367511733</v>
      </c>
      <c r="P151" s="192">
        <f t="shared" si="214"/>
        <v>7456.7308241076025</v>
      </c>
      <c r="Q151" s="192">
        <f t="shared" si="214"/>
        <v>7880.15850884057</v>
      </c>
      <c r="R151" s="192">
        <f t="shared" ref="R151:V151" si="215">IF(R97=0,0,R97/R$17)</f>
        <v>8148.3843103308882</v>
      </c>
      <c r="S151" s="192">
        <f t="shared" si="215"/>
        <v>8116.9015227953169</v>
      </c>
      <c r="T151" s="192">
        <f t="shared" si="215"/>
        <v>7486.0294852659608</v>
      </c>
      <c r="U151" s="192">
        <f t="shared" si="215"/>
        <v>7631.9787693244507</v>
      </c>
      <c r="V151" s="192">
        <f t="shared" si="215"/>
        <v>7794.3694334370157</v>
      </c>
      <c r="W151" s="192">
        <f t="shared" ref="W151:Y151" si="216">IF(W97=0,0,W97/W$17)</f>
        <v>8693.6415017050676</v>
      </c>
      <c r="X151" s="192">
        <f t="shared" si="216"/>
        <v>7587.3111741203629</v>
      </c>
      <c r="Y151" s="192">
        <f t="shared" si="216"/>
        <v>7103.5190542276086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7014.7593981602104</v>
      </c>
      <c r="C152" s="74">
        <f t="shared" si="217"/>
        <v>7383.8272552534472</v>
      </c>
      <c r="D152" s="74">
        <f t="shared" si="217"/>
        <v>6873.4440802759036</v>
      </c>
      <c r="E152" s="74">
        <f t="shared" si="217"/>
        <v>6967.1860836491624</v>
      </c>
      <c r="F152" s="74">
        <f t="shared" si="217"/>
        <v>6713.08764631753</v>
      </c>
      <c r="G152" s="74">
        <f t="shared" si="217"/>
        <v>6912.9407894999704</v>
      </c>
      <c r="H152" s="74">
        <f t="shared" si="217"/>
        <v>6684.2119822951099</v>
      </c>
      <c r="I152" s="74">
        <f t="shared" si="217"/>
        <v>6322.3283188131536</v>
      </c>
      <c r="J152" s="74">
        <f t="shared" si="217"/>
        <v>6449.7814344714816</v>
      </c>
      <c r="K152" s="74">
        <f t="shared" si="217"/>
        <v>6391.0301311664152</v>
      </c>
      <c r="L152" s="74">
        <f t="shared" si="217"/>
        <v>7142.3680908596034</v>
      </c>
      <c r="M152" s="74">
        <f t="shared" si="217"/>
        <v>6431.7430679924064</v>
      </c>
      <c r="N152" s="74">
        <f t="shared" si="217"/>
        <v>6541.6637793522132</v>
      </c>
      <c r="O152" s="74">
        <f t="shared" si="217"/>
        <v>6814.6789042222035</v>
      </c>
      <c r="P152" s="74">
        <f t="shared" si="217"/>
        <v>5833.633657580941</v>
      </c>
      <c r="Q152" s="74">
        <f t="shared" si="217"/>
        <v>6307.6613348188866</v>
      </c>
      <c r="R152" s="74">
        <f t="shared" ref="R152:V152" si="218">IF(R98=0,0,R98/R$17)</f>
        <v>6601.2356788375637</v>
      </c>
      <c r="S152" s="74">
        <f t="shared" si="218"/>
        <v>6603.3782885020601</v>
      </c>
      <c r="T152" s="74">
        <f t="shared" si="218"/>
        <v>6043.6372642220658</v>
      </c>
      <c r="U152" s="74">
        <f t="shared" si="218"/>
        <v>6180.492257406062</v>
      </c>
      <c r="V152" s="74">
        <f t="shared" si="218"/>
        <v>6354.122735151871</v>
      </c>
      <c r="W152" s="74">
        <f t="shared" ref="W152:Y152" si="219">IF(W98=0,0,W98/W$17)</f>
        <v>7102.0539430765093</v>
      </c>
      <c r="X152" s="74">
        <f t="shared" si="219"/>
        <v>6145.6864816911402</v>
      </c>
      <c r="Y152" s="74">
        <f t="shared" si="219"/>
        <v>5719.3064596607655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0.24098777022288662</v>
      </c>
      <c r="C153" s="74">
        <f t="shared" si="220"/>
        <v>0.30553752527833833</v>
      </c>
      <c r="D153" s="74">
        <f t="shared" si="220"/>
        <v>0.35054695067849079</v>
      </c>
      <c r="E153" s="74">
        <f t="shared" si="220"/>
        <v>0.66292164152770683</v>
      </c>
      <c r="F153" s="74">
        <f t="shared" si="220"/>
        <v>0.43766911012391085</v>
      </c>
      <c r="G153" s="74">
        <f t="shared" si="220"/>
        <v>0.49726567975645614</v>
      </c>
      <c r="H153" s="74">
        <f t="shared" si="220"/>
        <v>0.644879791983069</v>
      </c>
      <c r="I153" s="74">
        <f t="shared" si="220"/>
        <v>0.67857767478597975</v>
      </c>
      <c r="J153" s="74">
        <f t="shared" si="220"/>
        <v>0.63105092458141088</v>
      </c>
      <c r="K153" s="74">
        <f t="shared" si="220"/>
        <v>0.67195838573587963</v>
      </c>
      <c r="L153" s="74">
        <f t="shared" si="220"/>
        <v>0.78144637062564948</v>
      </c>
      <c r="M153" s="74">
        <f t="shared" si="220"/>
        <v>0.73326059976589941</v>
      </c>
      <c r="N153" s="74">
        <f t="shared" si="220"/>
        <v>0.84776670078844041</v>
      </c>
      <c r="O153" s="74">
        <f t="shared" si="220"/>
        <v>1.0709920656518199</v>
      </c>
      <c r="P153" s="74">
        <f t="shared" si="220"/>
        <v>0.67695344006066938</v>
      </c>
      <c r="Q153" s="74">
        <f t="shared" si="220"/>
        <v>1.1648194624961123</v>
      </c>
      <c r="R153" s="74">
        <f t="shared" ref="R153:V153" si="221">IF(R99=0,0,R99/R$17)</f>
        <v>0.70107954181126753</v>
      </c>
      <c r="S153" s="74">
        <f t="shared" si="221"/>
        <v>0.69448521093166282</v>
      </c>
      <c r="T153" s="74">
        <f t="shared" si="221"/>
        <v>0.64675081057208261</v>
      </c>
      <c r="U153" s="74">
        <f t="shared" si="221"/>
        <v>0.71238216721085457</v>
      </c>
      <c r="V153" s="74">
        <f t="shared" si="221"/>
        <v>0.74853722855804461</v>
      </c>
      <c r="W153" s="74">
        <f t="shared" ref="W153:Y153" si="222">IF(W99=0,0,W99/W$17)</f>
        <v>0.81601263258829182</v>
      </c>
      <c r="X153" s="74">
        <f t="shared" si="222"/>
        <v>0.81047775544524447</v>
      </c>
      <c r="Y153" s="74">
        <f t="shared" si="222"/>
        <v>0.82331673007419681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1188.7004220844372</v>
      </c>
      <c r="C154" s="74">
        <f t="shared" si="223"/>
        <v>1245.5282037660065</v>
      </c>
      <c r="D154" s="74">
        <f t="shared" si="223"/>
        <v>1301.5689324912391</v>
      </c>
      <c r="E154" s="74">
        <f t="shared" si="223"/>
        <v>1327.5176351902892</v>
      </c>
      <c r="F154" s="74">
        <f t="shared" si="223"/>
        <v>1319.0885337062289</v>
      </c>
      <c r="G154" s="74">
        <f t="shared" si="223"/>
        <v>1227.1997878506113</v>
      </c>
      <c r="H154" s="74">
        <f t="shared" si="223"/>
        <v>1266.6853539186852</v>
      </c>
      <c r="I154" s="74">
        <f t="shared" si="223"/>
        <v>1255.587812595581</v>
      </c>
      <c r="J154" s="74">
        <f t="shared" si="223"/>
        <v>1257.6496579077509</v>
      </c>
      <c r="K154" s="74">
        <f t="shared" si="223"/>
        <v>1335.8623776096097</v>
      </c>
      <c r="L154" s="74">
        <f t="shared" si="223"/>
        <v>1353.3857747489512</v>
      </c>
      <c r="M154" s="74">
        <f t="shared" si="223"/>
        <v>1356.0467362771633</v>
      </c>
      <c r="N154" s="74">
        <f t="shared" si="223"/>
        <v>1349.6682151253192</v>
      </c>
      <c r="O154" s="74">
        <f t="shared" si="223"/>
        <v>1334.9859256854568</v>
      </c>
      <c r="P154" s="74">
        <f t="shared" si="223"/>
        <v>1374.1658557002438</v>
      </c>
      <c r="Q154" s="74">
        <f t="shared" si="223"/>
        <v>1332.8893173929323</v>
      </c>
      <c r="R154" s="74">
        <f t="shared" ref="R154:V154" si="224">IF(R100=0,0,R100/R$17)</f>
        <v>1305.3938806856588</v>
      </c>
      <c r="S154" s="74">
        <f t="shared" si="224"/>
        <v>1272.4424699617509</v>
      </c>
      <c r="T154" s="74">
        <f t="shared" si="224"/>
        <v>1205.7544277068712</v>
      </c>
      <c r="U154" s="74">
        <f t="shared" si="224"/>
        <v>1211.184781048988</v>
      </c>
      <c r="V154" s="74">
        <f t="shared" si="224"/>
        <v>1204.7875016692763</v>
      </c>
      <c r="W154" s="74">
        <f t="shared" ref="W154:Y154" si="225">IF(W100=0,0,W100/W$17)</f>
        <v>1366.2036293986719</v>
      </c>
      <c r="X154" s="74">
        <f t="shared" si="225"/>
        <v>1219.3830063658479</v>
      </c>
      <c r="Y154" s="74">
        <f t="shared" si="225"/>
        <v>1159.9758066094687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153.19399264623414</v>
      </c>
      <c r="C155" s="193">
        <f t="shared" si="226"/>
        <v>179.00221256965224</v>
      </c>
      <c r="D155" s="193">
        <f t="shared" si="226"/>
        <v>189.41989778241719</v>
      </c>
      <c r="E155" s="193">
        <f t="shared" si="226"/>
        <v>191.07177506607187</v>
      </c>
      <c r="F155" s="193">
        <f t="shared" si="226"/>
        <v>202.22061872813154</v>
      </c>
      <c r="G155" s="193">
        <f t="shared" si="226"/>
        <v>166.31226510169171</v>
      </c>
      <c r="H155" s="193">
        <f t="shared" si="226"/>
        <v>193.54711686461704</v>
      </c>
      <c r="I155" s="193">
        <f t="shared" si="226"/>
        <v>168.68927669710922</v>
      </c>
      <c r="J155" s="193">
        <f t="shared" si="226"/>
        <v>183.60227091089027</v>
      </c>
      <c r="K155" s="193">
        <f t="shared" si="226"/>
        <v>232.90675814621198</v>
      </c>
      <c r="L155" s="193">
        <f t="shared" si="226"/>
        <v>236.50142236292584</v>
      </c>
      <c r="M155" s="193">
        <f t="shared" si="226"/>
        <v>234.51843417871982</v>
      </c>
      <c r="N155" s="193">
        <f t="shared" si="226"/>
        <v>240.89578962944407</v>
      </c>
      <c r="O155" s="193">
        <f t="shared" si="226"/>
        <v>236.4159147778625</v>
      </c>
      <c r="P155" s="193">
        <f t="shared" si="226"/>
        <v>248.2543573863552</v>
      </c>
      <c r="Q155" s="193">
        <f t="shared" si="226"/>
        <v>238.44303716625592</v>
      </c>
      <c r="R155" s="193">
        <f t="shared" ref="R155:V155" si="227">IF(R101=0,0,R101/R$17)</f>
        <v>241.05367126585443</v>
      </c>
      <c r="S155" s="193">
        <f t="shared" si="227"/>
        <v>240.38627912057288</v>
      </c>
      <c r="T155" s="193">
        <f t="shared" si="227"/>
        <v>235.99104252645245</v>
      </c>
      <c r="U155" s="193">
        <f t="shared" si="227"/>
        <v>239.58934870218974</v>
      </c>
      <c r="V155" s="193">
        <f t="shared" si="227"/>
        <v>234.71065938731232</v>
      </c>
      <c r="W155" s="193">
        <f t="shared" ref="W155:Y155" si="228">IF(W101=0,0,W101/W$17)</f>
        <v>224.56791659730058</v>
      </c>
      <c r="X155" s="193">
        <f t="shared" si="228"/>
        <v>221.43120830792827</v>
      </c>
      <c r="Y155" s="193">
        <f t="shared" si="228"/>
        <v>223.41347122730042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869.39424085830183</v>
      </c>
      <c r="C156" s="77">
        <f t="shared" si="229"/>
        <v>894.58925013418718</v>
      </c>
      <c r="D156" s="77">
        <f t="shared" si="229"/>
        <v>917.44057531868509</v>
      </c>
      <c r="E156" s="77">
        <f t="shared" si="229"/>
        <v>935.73389889222722</v>
      </c>
      <c r="F156" s="77">
        <f t="shared" si="229"/>
        <v>951.00789425128789</v>
      </c>
      <c r="G156" s="77">
        <f t="shared" si="229"/>
        <v>964.99713865962951</v>
      </c>
      <c r="H156" s="77">
        <f t="shared" si="229"/>
        <v>973.24404932636787</v>
      </c>
      <c r="I156" s="77">
        <f t="shared" si="229"/>
        <v>976.97492863958314</v>
      </c>
      <c r="J156" s="77">
        <f t="shared" si="229"/>
        <v>979.7297342368621</v>
      </c>
      <c r="K156" s="77">
        <f t="shared" si="229"/>
        <v>978.30336181575149</v>
      </c>
      <c r="L156" s="77">
        <f t="shared" si="229"/>
        <v>977.73562506070789</v>
      </c>
      <c r="M156" s="77">
        <f t="shared" si="229"/>
        <v>953.09078922713252</v>
      </c>
      <c r="N156" s="77">
        <f t="shared" si="229"/>
        <v>973.63033508517151</v>
      </c>
      <c r="O156" s="77">
        <f t="shared" si="229"/>
        <v>985.6611115449407</v>
      </c>
      <c r="P156" s="77">
        <f t="shared" si="229"/>
        <v>929.95450154586524</v>
      </c>
      <c r="Q156" s="77">
        <f t="shared" si="229"/>
        <v>918.80679383064376</v>
      </c>
      <c r="R156" s="77">
        <f t="shared" ref="R156:V156" si="230">IF(R102=0,0,R102/R$17)</f>
        <v>906.88580090791743</v>
      </c>
      <c r="S156" s="77">
        <f t="shared" si="230"/>
        <v>907.43784638453008</v>
      </c>
      <c r="T156" s="77">
        <f t="shared" si="230"/>
        <v>899.56823015117448</v>
      </c>
      <c r="U156" s="77">
        <f t="shared" si="230"/>
        <v>921.5264275001656</v>
      </c>
      <c r="V156" s="77">
        <f t="shared" si="230"/>
        <v>968.2983779617058</v>
      </c>
      <c r="W156" s="77">
        <f t="shared" ref="W156:Y156" si="231">IF(W102=0,0,W102/W$17)</f>
        <v>1024.7809084516284</v>
      </c>
      <c r="X156" s="77">
        <f t="shared" si="231"/>
        <v>968.58062544727375</v>
      </c>
      <c r="Y156" s="77">
        <f t="shared" si="231"/>
        <v>920.0627553992515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4630.1196079252686</v>
      </c>
      <c r="C158" s="153">
        <f t="shared" si="232"/>
        <v>4960.7656934055894</v>
      </c>
      <c r="D158" s="153">
        <f t="shared" si="232"/>
        <v>4785.8881237337373</v>
      </c>
      <c r="E158" s="153">
        <f t="shared" si="232"/>
        <v>4941.5793532863772</v>
      </c>
      <c r="F158" s="153">
        <f t="shared" si="232"/>
        <v>4882.8080232183147</v>
      </c>
      <c r="G158" s="153">
        <f t="shared" si="232"/>
        <v>4927.1921376179607</v>
      </c>
      <c r="H158" s="153">
        <f t="shared" si="232"/>
        <v>4898.206637095871</v>
      </c>
      <c r="I158" s="153">
        <f t="shared" si="232"/>
        <v>4782.2967527303244</v>
      </c>
      <c r="J158" s="153">
        <f t="shared" si="232"/>
        <v>4938.7274451479097</v>
      </c>
      <c r="K158" s="153">
        <f t="shared" si="232"/>
        <v>5123.1280971832584</v>
      </c>
      <c r="L158" s="153">
        <f t="shared" si="232"/>
        <v>5703.7716426797115</v>
      </c>
      <c r="M158" s="153">
        <f t="shared" si="232"/>
        <v>5379.5730447432452</v>
      </c>
      <c r="N158" s="153">
        <f t="shared" si="232"/>
        <v>5594.7479819605815</v>
      </c>
      <c r="O158" s="153">
        <f t="shared" si="232"/>
        <v>5887.5500156987473</v>
      </c>
      <c r="P158" s="153">
        <f t="shared" si="232"/>
        <v>5318.7542664657221</v>
      </c>
      <c r="Q158" s="153">
        <f t="shared" si="232"/>
        <v>5710.3440375679756</v>
      </c>
      <c r="R158" s="153">
        <f t="shared" ref="R158:V158" si="233">IF(R104=0,0,R104/R$17)</f>
        <v>5977.9914110387872</v>
      </c>
      <c r="S158" s="153">
        <f t="shared" si="233"/>
        <v>6053.218421174166</v>
      </c>
      <c r="T158" s="153">
        <f t="shared" si="233"/>
        <v>5728.7409941807582</v>
      </c>
      <c r="U158" s="153">
        <f t="shared" si="233"/>
        <v>5922.0679861918188</v>
      </c>
      <c r="V158" s="153">
        <f t="shared" si="233"/>
        <v>6256.0463224319892</v>
      </c>
      <c r="W158" s="153">
        <f t="shared" ref="W158:Y158" si="234">IF(W104=0,0,W104/W$17)</f>
        <v>7083.8957613186676</v>
      </c>
      <c r="X158" s="153">
        <f t="shared" si="234"/>
        <v>6330.1123965401903</v>
      </c>
      <c r="Y158" s="153">
        <f t="shared" si="234"/>
        <v>6077.7167760100256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3766.2746905031859</v>
      </c>
      <c r="C159" s="74">
        <f t="shared" si="235"/>
        <v>4034.3542102549059</v>
      </c>
      <c r="D159" s="74">
        <f t="shared" si="235"/>
        <v>3809.2463419126525</v>
      </c>
      <c r="E159" s="74">
        <f t="shared" si="235"/>
        <v>3936.1631058299467</v>
      </c>
      <c r="F159" s="74">
        <f t="shared" si="235"/>
        <v>3862.9286945896547</v>
      </c>
      <c r="G159" s="74">
        <f t="shared" si="235"/>
        <v>3990.1976731425552</v>
      </c>
      <c r="H159" s="74">
        <f t="shared" si="235"/>
        <v>3901.9689008677483</v>
      </c>
      <c r="I159" s="74">
        <f t="shared" si="235"/>
        <v>3798.6470605381</v>
      </c>
      <c r="J159" s="74">
        <f t="shared" si="235"/>
        <v>3932.3158227935128</v>
      </c>
      <c r="K159" s="74">
        <f t="shared" si="235"/>
        <v>4005.0803004002505</v>
      </c>
      <c r="L159" s="74">
        <f t="shared" si="235"/>
        <v>4554.3548344035571</v>
      </c>
      <c r="M159" s="74">
        <f t="shared" si="235"/>
        <v>4219.4005770201356</v>
      </c>
      <c r="N159" s="74">
        <f t="shared" si="235"/>
        <v>4412.7679453577421</v>
      </c>
      <c r="O159" s="74">
        <f t="shared" si="235"/>
        <v>4702.7416578047996</v>
      </c>
      <c r="P159" s="74">
        <f t="shared" si="235"/>
        <v>4088.7403981156467</v>
      </c>
      <c r="Q159" s="74">
        <f t="shared" si="235"/>
        <v>4501.8286810567697</v>
      </c>
      <c r="R159" s="74">
        <f t="shared" ref="R159:V159" si="236">IF(R105=0,0,R105/R$17)</f>
        <v>4776.1835114906689</v>
      </c>
      <c r="S159" s="74">
        <f t="shared" si="236"/>
        <v>4866.8825578905189</v>
      </c>
      <c r="T159" s="74">
        <f t="shared" si="236"/>
        <v>4583.5492414451664</v>
      </c>
      <c r="U159" s="74">
        <f t="shared" si="236"/>
        <v>4754.0723819645109</v>
      </c>
      <c r="V159" s="74">
        <f t="shared" si="236"/>
        <v>5082.4567582262125</v>
      </c>
      <c r="W159" s="74">
        <f t="shared" ref="W159:Y159" si="237">IF(W105=0,0,W105/W$17)</f>
        <v>5771.2075719482491</v>
      </c>
      <c r="X159" s="74">
        <f t="shared" si="237"/>
        <v>5125.1140994086409</v>
      </c>
      <c r="Y159" s="74">
        <f t="shared" si="237"/>
        <v>4906.2514708463095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0.43889800667808287</v>
      </c>
      <c r="C160" s="74">
        <f t="shared" si="238"/>
        <v>0.60596734416081832</v>
      </c>
      <c r="D160" s="74">
        <f t="shared" si="238"/>
        <v>0.73765066860395034</v>
      </c>
      <c r="E160" s="74">
        <f t="shared" si="238"/>
        <v>1.4876436612110389</v>
      </c>
      <c r="F160" s="74">
        <f t="shared" si="238"/>
        <v>1.034317568092832</v>
      </c>
      <c r="G160" s="74">
        <f t="shared" si="238"/>
        <v>1.2351448969342946</v>
      </c>
      <c r="H160" s="74">
        <f t="shared" si="238"/>
        <v>1.6820930632623023</v>
      </c>
      <c r="I160" s="74">
        <f t="shared" si="238"/>
        <v>1.8367671508234573</v>
      </c>
      <c r="J160" s="74">
        <f t="shared" si="238"/>
        <v>1.759353457779951</v>
      </c>
      <c r="K160" s="74">
        <f t="shared" si="238"/>
        <v>1.945375089533611</v>
      </c>
      <c r="L160" s="74">
        <f t="shared" si="238"/>
        <v>2.3453460548301628</v>
      </c>
      <c r="M160" s="74">
        <f t="shared" si="238"/>
        <v>2.2848726662289303</v>
      </c>
      <c r="N160" s="74">
        <f t="shared" si="238"/>
        <v>2.7344152369007322</v>
      </c>
      <c r="O160" s="74">
        <f t="shared" si="238"/>
        <v>3.6092080286213042</v>
      </c>
      <c r="P160" s="74">
        <f t="shared" si="238"/>
        <v>2.3704162083612923</v>
      </c>
      <c r="Q160" s="74">
        <f t="shared" si="238"/>
        <v>4.2370984562708403</v>
      </c>
      <c r="R160" s="74">
        <f t="shared" ref="R160:V160" si="239">IF(R106=0,0,R106/R$17)</f>
        <v>2.6421873653429113</v>
      </c>
      <c r="S160" s="74">
        <f t="shared" si="239"/>
        <v>2.7034512502928361</v>
      </c>
      <c r="T160" s="74">
        <f t="shared" si="239"/>
        <v>2.5798556681106608</v>
      </c>
      <c r="U160" s="74">
        <f t="shared" si="239"/>
        <v>2.8929930064198981</v>
      </c>
      <c r="V160" s="74">
        <f t="shared" si="239"/>
        <v>3.0763328387173861</v>
      </c>
      <c r="W160" s="74">
        <f t="shared" ref="W160:Y160" si="240">IF(W106=0,0,W106/W$17)</f>
        <v>3.3763157171687221</v>
      </c>
      <c r="X160" s="74">
        <f t="shared" si="240"/>
        <v>3.3670924294923843</v>
      </c>
      <c r="Y160" s="74">
        <f t="shared" si="240"/>
        <v>3.4349449880752472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750.68276143940363</v>
      </c>
      <c r="C161" s="74">
        <f t="shared" si="241"/>
        <v>793.80722216386789</v>
      </c>
      <c r="D161" s="74">
        <f t="shared" si="241"/>
        <v>835.76902402447035</v>
      </c>
      <c r="E161" s="74">
        <f t="shared" si="241"/>
        <v>862.14604028172448</v>
      </c>
      <c r="F161" s="74">
        <f t="shared" si="241"/>
        <v>868.33838535742723</v>
      </c>
      <c r="G161" s="74">
        <f t="shared" si="241"/>
        <v>811.98583926464357</v>
      </c>
      <c r="H161" s="74">
        <f t="shared" si="241"/>
        <v>850.04386039534256</v>
      </c>
      <c r="I161" s="74">
        <f t="shared" si="241"/>
        <v>855.5617164721059</v>
      </c>
      <c r="J161" s="74">
        <f t="shared" si="241"/>
        <v>867.08829054726118</v>
      </c>
      <c r="K161" s="74">
        <f t="shared" si="241"/>
        <v>941.32287401721692</v>
      </c>
      <c r="L161" s="74">
        <f t="shared" si="241"/>
        <v>969.2421999902308</v>
      </c>
      <c r="M161" s="74">
        <f t="shared" si="241"/>
        <v>981.33526009919638</v>
      </c>
      <c r="N161" s="74">
        <f t="shared" si="241"/>
        <v>997.22920708196273</v>
      </c>
      <c r="O161" s="74">
        <f t="shared" si="241"/>
        <v>1001.7620545609182</v>
      </c>
      <c r="P161" s="74">
        <f t="shared" si="241"/>
        <v>1038.2423944846068</v>
      </c>
      <c r="Q161" s="74">
        <f t="shared" si="241"/>
        <v>1021.1102093444257</v>
      </c>
      <c r="R161" s="74">
        <f t="shared" ref="R161:V161" si="242">IF(R107=0,0,R107/R$17)</f>
        <v>1012.058932063636</v>
      </c>
      <c r="S161" s="74">
        <f t="shared" si="242"/>
        <v>995.14078451497312</v>
      </c>
      <c r="T161" s="74">
        <f t="shared" si="242"/>
        <v>954.99916119013471</v>
      </c>
      <c r="U161" s="74">
        <f t="shared" si="242"/>
        <v>972.06491862536552</v>
      </c>
      <c r="V161" s="74">
        <f t="shared" si="242"/>
        <v>978.73453762613656</v>
      </c>
      <c r="W161" s="74">
        <f t="shared" ref="W161:Y161" si="243">IF(W107=0,0,W107/W$17)</f>
        <v>1124.1804218685429</v>
      </c>
      <c r="X161" s="74">
        <f t="shared" si="243"/>
        <v>1013.9202993224651</v>
      </c>
      <c r="Y161" s="74">
        <f t="shared" si="243"/>
        <v>975.8636314223653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112.72325797600136</v>
      </c>
      <c r="C162" s="77">
        <f t="shared" si="244"/>
        <v>131.99829364265409</v>
      </c>
      <c r="D162" s="77">
        <f t="shared" si="244"/>
        <v>140.13510712801042</v>
      </c>
      <c r="E162" s="77">
        <f t="shared" si="244"/>
        <v>141.78256351349461</v>
      </c>
      <c r="F162" s="77">
        <f t="shared" si="244"/>
        <v>150.50662570314054</v>
      </c>
      <c r="G162" s="77">
        <f t="shared" si="244"/>
        <v>123.77348031382822</v>
      </c>
      <c r="H162" s="77">
        <f t="shared" si="244"/>
        <v>144.51178276951771</v>
      </c>
      <c r="I162" s="77">
        <f t="shared" si="244"/>
        <v>126.25120856929449</v>
      </c>
      <c r="J162" s="77">
        <f t="shared" si="244"/>
        <v>137.56397834935569</v>
      </c>
      <c r="K162" s="77">
        <f t="shared" si="244"/>
        <v>174.77954767625764</v>
      </c>
      <c r="L162" s="77">
        <f t="shared" si="244"/>
        <v>177.82926223109382</v>
      </c>
      <c r="M162" s="77">
        <f t="shared" si="244"/>
        <v>176.55233495768405</v>
      </c>
      <c r="N162" s="77">
        <f t="shared" si="244"/>
        <v>182.01641428397593</v>
      </c>
      <c r="O162" s="77">
        <f t="shared" si="244"/>
        <v>179.4370953044083</v>
      </c>
      <c r="P162" s="77">
        <f t="shared" si="244"/>
        <v>189.40105765710746</v>
      </c>
      <c r="Q162" s="77">
        <f t="shared" si="244"/>
        <v>183.16804871050999</v>
      </c>
      <c r="R162" s="77">
        <f t="shared" ref="R162:V162" si="245">IF(R108=0,0,R108/R$17)</f>
        <v>187.10678011913905</v>
      </c>
      <c r="S162" s="77">
        <f t="shared" si="245"/>
        <v>188.49162751838151</v>
      </c>
      <c r="T162" s="77">
        <f t="shared" si="245"/>
        <v>187.61273587734561</v>
      </c>
      <c r="U162" s="77">
        <f t="shared" si="245"/>
        <v>193.03769259552323</v>
      </c>
      <c r="V162" s="77">
        <f t="shared" si="245"/>
        <v>191.77869374092222</v>
      </c>
      <c r="W162" s="77">
        <f t="shared" ref="W162:Y162" si="246">IF(W108=0,0,W108/W$17)</f>
        <v>185.13145178470737</v>
      </c>
      <c r="X162" s="77">
        <f t="shared" si="246"/>
        <v>187.71090537959145</v>
      </c>
      <c r="Y162" s="77">
        <f t="shared" si="246"/>
        <v>192.16672875327501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1117.8627117230401</v>
      </c>
      <c r="C164" s="203">
        <f t="shared" si="247"/>
        <v>1140.5015422927254</v>
      </c>
      <c r="D164" s="203">
        <f t="shared" si="247"/>
        <v>1067.7312928041456</v>
      </c>
      <c r="E164" s="203">
        <f t="shared" si="247"/>
        <v>1072.7840706193288</v>
      </c>
      <c r="F164" s="203">
        <f t="shared" si="247"/>
        <v>1026.648214845301</v>
      </c>
      <c r="G164" s="203">
        <f t="shared" si="247"/>
        <v>1072.7530686458024</v>
      </c>
      <c r="H164" s="203">
        <f t="shared" si="247"/>
        <v>1026.3166789678919</v>
      </c>
      <c r="I164" s="203">
        <f t="shared" si="247"/>
        <v>905.20504130464315</v>
      </c>
      <c r="J164" s="203">
        <f t="shared" si="247"/>
        <v>921.28953218923573</v>
      </c>
      <c r="K164" s="203">
        <f t="shared" si="247"/>
        <v>883.44237378356945</v>
      </c>
      <c r="L164" s="203">
        <f t="shared" si="247"/>
        <v>964.94502415249144</v>
      </c>
      <c r="M164" s="203">
        <f t="shared" si="247"/>
        <v>833.77870534259159</v>
      </c>
      <c r="N164" s="203">
        <f t="shared" si="247"/>
        <v>800.55205288011405</v>
      </c>
      <c r="O164" s="203">
        <f t="shared" si="247"/>
        <v>823.94859815903965</v>
      </c>
      <c r="P164" s="203">
        <f t="shared" si="247"/>
        <v>714.44308733553851</v>
      </c>
      <c r="Q164" s="203">
        <f t="shared" si="247"/>
        <v>749.47093176533133</v>
      </c>
      <c r="R164" s="203">
        <f t="shared" ref="R164:V164" si="248">IF(R110=0,0,R110/R$17)</f>
        <v>775.5663384089105</v>
      </c>
      <c r="S164" s="203">
        <f t="shared" si="248"/>
        <v>765.51937551642641</v>
      </c>
      <c r="T164" s="203">
        <f t="shared" si="248"/>
        <v>686.66032946051166</v>
      </c>
      <c r="U164" s="203">
        <f t="shared" si="248"/>
        <v>707.29066370329997</v>
      </c>
      <c r="V164" s="203">
        <f t="shared" si="248"/>
        <v>712.50265287482966</v>
      </c>
      <c r="W164" s="203">
        <f t="shared" ref="W164:Y164" si="249">IF(W110=0,0,W110/W$17)</f>
        <v>755.28623345948245</v>
      </c>
      <c r="X164" s="203">
        <f t="shared" si="249"/>
        <v>630.80222198648062</v>
      </c>
      <c r="Y164" s="203">
        <f t="shared" si="249"/>
        <v>537.26881876598623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1117.8627117230401</v>
      </c>
      <c r="C165" s="192">
        <f t="shared" si="250"/>
        <v>1140.5015422927254</v>
      </c>
      <c r="D165" s="192">
        <f t="shared" si="250"/>
        <v>1067.7312928041456</v>
      </c>
      <c r="E165" s="192">
        <f t="shared" si="250"/>
        <v>1072.7840706193288</v>
      </c>
      <c r="F165" s="192">
        <f t="shared" si="250"/>
        <v>1026.648214845301</v>
      </c>
      <c r="G165" s="192">
        <f t="shared" si="250"/>
        <v>1072.7530686458024</v>
      </c>
      <c r="H165" s="192">
        <f t="shared" si="250"/>
        <v>1026.3166789678919</v>
      </c>
      <c r="I165" s="192">
        <f t="shared" si="250"/>
        <v>905.20504130464315</v>
      </c>
      <c r="J165" s="192">
        <f t="shared" si="250"/>
        <v>921.28953218923573</v>
      </c>
      <c r="K165" s="192">
        <f t="shared" si="250"/>
        <v>883.44237378356945</v>
      </c>
      <c r="L165" s="192">
        <f t="shared" si="250"/>
        <v>964.94502415249144</v>
      </c>
      <c r="M165" s="192">
        <f t="shared" si="250"/>
        <v>833.77870534259159</v>
      </c>
      <c r="N165" s="192">
        <f t="shared" si="250"/>
        <v>800.55205288011405</v>
      </c>
      <c r="O165" s="192">
        <f t="shared" si="250"/>
        <v>823.94859815903965</v>
      </c>
      <c r="P165" s="192">
        <f t="shared" si="250"/>
        <v>714.44308733553851</v>
      </c>
      <c r="Q165" s="192">
        <f t="shared" si="250"/>
        <v>749.47093176533133</v>
      </c>
      <c r="R165" s="192">
        <f t="shared" ref="R165:V165" si="251">IF(R111=0,0,R111/R$17)</f>
        <v>775.5663384089105</v>
      </c>
      <c r="S165" s="192">
        <f t="shared" si="251"/>
        <v>765.51937551642641</v>
      </c>
      <c r="T165" s="192">
        <f t="shared" si="251"/>
        <v>686.66032946051166</v>
      </c>
      <c r="U165" s="192">
        <f t="shared" si="251"/>
        <v>707.29066370329997</v>
      </c>
      <c r="V165" s="192">
        <f t="shared" si="251"/>
        <v>712.50265287482966</v>
      </c>
      <c r="W165" s="192">
        <f t="shared" ref="W165:Y165" si="252">IF(W111=0,0,W111/W$17)</f>
        <v>755.28623345948245</v>
      </c>
      <c r="X165" s="192">
        <f t="shared" si="252"/>
        <v>630.80222198648062</v>
      </c>
      <c r="Y165" s="192">
        <f t="shared" si="252"/>
        <v>537.26881876598623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1016.332254943183</v>
      </c>
      <c r="C166" s="74">
        <f t="shared" si="253"/>
        <v>1036.33130527158</v>
      </c>
      <c r="D166" s="74">
        <f t="shared" si="253"/>
        <v>958.5626603790439</v>
      </c>
      <c r="E166" s="74">
        <f t="shared" si="253"/>
        <v>961.30560855069621</v>
      </c>
      <c r="F166" s="74">
        <f t="shared" si="253"/>
        <v>916.80700609400708</v>
      </c>
      <c r="G166" s="74">
        <f t="shared" si="253"/>
        <v>964.77691991727897</v>
      </c>
      <c r="H166" s="74">
        <f t="shared" si="253"/>
        <v>915.84389093723382</v>
      </c>
      <c r="I166" s="74">
        <f t="shared" si="253"/>
        <v>804.49368995165253</v>
      </c>
      <c r="J166" s="74">
        <f t="shared" si="253"/>
        <v>820.2262144633678</v>
      </c>
      <c r="K166" s="74">
        <f t="shared" si="253"/>
        <v>779.60457377339355</v>
      </c>
      <c r="L166" s="74">
        <f t="shared" si="253"/>
        <v>860.82588851139224</v>
      </c>
      <c r="M166" s="74">
        <f t="shared" si="253"/>
        <v>728.94796429511871</v>
      </c>
      <c r="N166" s="74">
        <f t="shared" si="253"/>
        <v>705.25153717793842</v>
      </c>
      <c r="O166" s="74">
        <f t="shared" si="253"/>
        <v>728.09025444511599</v>
      </c>
      <c r="P166" s="74">
        <f t="shared" si="253"/>
        <v>617.91244333562736</v>
      </c>
      <c r="Q166" s="74">
        <f t="shared" si="253"/>
        <v>659.71374104813015</v>
      </c>
      <c r="R166" s="74">
        <f t="shared" ref="R166:V166" si="254">IF(R112=0,0,R112/R$17)</f>
        <v>688.44160958307577</v>
      </c>
      <c r="S166" s="74">
        <f t="shared" si="254"/>
        <v>679.85438533941385</v>
      </c>
      <c r="T166" s="74">
        <f t="shared" si="254"/>
        <v>609.24798577730098</v>
      </c>
      <c r="U166" s="74">
        <f t="shared" si="254"/>
        <v>630.50307058996577</v>
      </c>
      <c r="V166" s="74">
        <f t="shared" si="254"/>
        <v>634.48820301011392</v>
      </c>
      <c r="W166" s="74">
        <f t="shared" ref="W166:Y166" si="255">IF(W112=0,0,W112/W$17)</f>
        <v>666.6530666679547</v>
      </c>
      <c r="X166" s="74">
        <f t="shared" si="255"/>
        <v>560.56809592564139</v>
      </c>
      <c r="Y166" s="74">
        <f t="shared" si="255"/>
        <v>477.30792114885412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99.559704065382135</v>
      </c>
      <c r="C168" s="74">
        <f t="shared" si="259"/>
        <v>101.78490729184462</v>
      </c>
      <c r="D168" s="74">
        <f t="shared" si="259"/>
        <v>106.69918982304505</v>
      </c>
      <c r="E168" s="74">
        <f t="shared" si="259"/>
        <v>108.93827476765595</v>
      </c>
      <c r="F168" s="74">
        <f t="shared" si="259"/>
        <v>107.12049471672719</v>
      </c>
      <c r="G168" s="74">
        <f t="shared" si="259"/>
        <v>105.22632900857803</v>
      </c>
      <c r="H168" s="74">
        <f t="shared" si="259"/>
        <v>107.32540141392245</v>
      </c>
      <c r="I168" s="74">
        <f t="shared" si="259"/>
        <v>98.143243996395839</v>
      </c>
      <c r="J168" s="74">
        <f t="shared" si="259"/>
        <v>98.274996812499893</v>
      </c>
      <c r="K168" s="74">
        <f t="shared" si="259"/>
        <v>100.32611954952503</v>
      </c>
      <c r="L168" s="74">
        <f t="shared" si="259"/>
        <v>100.63581646429338</v>
      </c>
      <c r="M168" s="74">
        <f t="shared" si="259"/>
        <v>101.40991014536144</v>
      </c>
      <c r="N168" s="74">
        <f t="shared" si="259"/>
        <v>92.113918051339141</v>
      </c>
      <c r="O168" s="74">
        <f t="shared" si="259"/>
        <v>92.786426447738876</v>
      </c>
      <c r="P168" s="74">
        <f t="shared" si="259"/>
        <v>93.52888105701841</v>
      </c>
      <c r="Q168" s="74">
        <f t="shared" si="259"/>
        <v>86.944169460096703</v>
      </c>
      <c r="R168" s="74">
        <f t="shared" ref="R168:V168" si="260">IF(R114=0,0,R114/R$17)</f>
        <v>84.440724906378463</v>
      </c>
      <c r="S168" s="74">
        <f t="shared" si="260"/>
        <v>83.007555279940817</v>
      </c>
      <c r="T168" s="74">
        <f t="shared" si="260"/>
        <v>74.922136381201</v>
      </c>
      <c r="U168" s="74">
        <f t="shared" si="260"/>
        <v>74.203104089619288</v>
      </c>
      <c r="V168" s="74">
        <f t="shared" si="260"/>
        <v>75.365881046692451</v>
      </c>
      <c r="W168" s="74">
        <f t="shared" ref="W168:Y168" si="261">IF(W114=0,0,W114/W$17)</f>
        <v>85.639010841724811</v>
      </c>
      <c r="X168" s="74">
        <f t="shared" si="261"/>
        <v>68.670512725623141</v>
      </c>
      <c r="Y168" s="74">
        <f t="shared" si="261"/>
        <v>58.540674872909058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1.9707527144752202</v>
      </c>
      <c r="C169" s="193">
        <f t="shared" si="262"/>
        <v>2.3853297293007625</v>
      </c>
      <c r="D169" s="193">
        <f t="shared" si="262"/>
        <v>2.4694426020567088</v>
      </c>
      <c r="E169" s="193">
        <f t="shared" si="262"/>
        <v>2.5401873009768923</v>
      </c>
      <c r="F169" s="193">
        <f t="shared" si="262"/>
        <v>2.7207140345667411</v>
      </c>
      <c r="G169" s="193">
        <f t="shared" si="262"/>
        <v>2.749819719945227</v>
      </c>
      <c r="H169" s="193">
        <f t="shared" si="262"/>
        <v>3.1473866167356519</v>
      </c>
      <c r="I169" s="193">
        <f t="shared" si="262"/>
        <v>2.5681073565948149</v>
      </c>
      <c r="J169" s="193">
        <f t="shared" si="262"/>
        <v>2.7883209133680347</v>
      </c>
      <c r="K169" s="193">
        <f t="shared" si="262"/>
        <v>3.5116804606508909</v>
      </c>
      <c r="L169" s="193">
        <f t="shared" si="262"/>
        <v>3.4833191768058938</v>
      </c>
      <c r="M169" s="193">
        <f t="shared" si="262"/>
        <v>3.4208309021115348</v>
      </c>
      <c r="N169" s="193">
        <f t="shared" si="262"/>
        <v>3.1865976508363012</v>
      </c>
      <c r="O169" s="193">
        <f t="shared" si="262"/>
        <v>3.0719172661848404</v>
      </c>
      <c r="P169" s="193">
        <f t="shared" si="262"/>
        <v>3.0017629428925994</v>
      </c>
      <c r="Q169" s="193">
        <f t="shared" si="262"/>
        <v>2.8130212571044027</v>
      </c>
      <c r="R169" s="193">
        <f t="shared" ref="R169:V169" si="263">IF(R115=0,0,R115/R$17)</f>
        <v>2.6840039194561918</v>
      </c>
      <c r="S169" s="193">
        <f t="shared" si="263"/>
        <v>2.6574348970718025</v>
      </c>
      <c r="T169" s="193">
        <f t="shared" si="263"/>
        <v>2.4902073020097624</v>
      </c>
      <c r="U169" s="193">
        <f t="shared" si="263"/>
        <v>2.5844890237149918</v>
      </c>
      <c r="V169" s="193">
        <f t="shared" si="263"/>
        <v>2.6485688180231692</v>
      </c>
      <c r="W169" s="193">
        <f t="shared" ref="W169:Y169" si="264">IF(W115=0,0,W115/W$17)</f>
        <v>2.9941559498030768</v>
      </c>
      <c r="X169" s="193">
        <f t="shared" si="264"/>
        <v>1.5636133352161687</v>
      </c>
      <c r="Y169" s="193">
        <f t="shared" si="264"/>
        <v>1.4202227442229676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3279631</v>
      </c>
      <c r="C3" s="67">
        <f t="shared" si="0"/>
        <v>3332374</v>
      </c>
      <c r="D3" s="67">
        <f t="shared" si="0"/>
        <v>3396664</v>
      </c>
      <c r="E3" s="67">
        <f t="shared" si="0"/>
        <v>3460177</v>
      </c>
      <c r="F3" s="67">
        <f t="shared" si="0"/>
        <v>3478246</v>
      </c>
      <c r="G3" s="67">
        <f t="shared" si="0"/>
        <v>3519897</v>
      </c>
      <c r="H3" s="67">
        <f t="shared" si="0"/>
        <v>3553292</v>
      </c>
      <c r="I3" s="67">
        <f t="shared" si="0"/>
        <v>3577963</v>
      </c>
      <c r="J3" s="67">
        <f t="shared" si="0"/>
        <v>3610599</v>
      </c>
      <c r="K3" s="67">
        <f t="shared" si="0"/>
        <v>3639739</v>
      </c>
      <c r="L3" s="67">
        <f t="shared" si="0"/>
        <v>3669439</v>
      </c>
      <c r="M3" s="67">
        <f t="shared" si="0"/>
        <v>3687875</v>
      </c>
      <c r="N3" s="67">
        <f t="shared" si="0"/>
        <v>3712195</v>
      </c>
      <c r="O3" s="67">
        <f t="shared" si="0"/>
        <v>3759724</v>
      </c>
      <c r="P3" s="67">
        <f t="shared" si="0"/>
        <v>3827164</v>
      </c>
      <c r="Q3" s="67">
        <f t="shared" si="0"/>
        <v>3877564</v>
      </c>
      <c r="R3" s="67">
        <f t="shared" si="0"/>
        <v>3931528</v>
      </c>
      <c r="S3" s="67">
        <f t="shared" si="0"/>
        <v>3960661</v>
      </c>
      <c r="T3" s="67">
        <f t="shared" si="0"/>
        <v>4001028</v>
      </c>
      <c r="U3" s="67">
        <f t="shared" si="0"/>
        <v>4023059</v>
      </c>
      <c r="V3" s="67">
        <f t="shared" si="0"/>
        <v>4066270</v>
      </c>
      <c r="W3" s="67">
        <f t="shared" si="0"/>
        <v>4086306</v>
      </c>
      <c r="X3" s="67">
        <f t="shared" si="0"/>
        <v>4105592</v>
      </c>
      <c r="Y3" s="67">
        <f t="shared" si="0"/>
        <v>4168852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3279631</v>
      </c>
      <c r="C4" s="71">
        <f t="shared" si="1"/>
        <v>3332374</v>
      </c>
      <c r="D4" s="71">
        <f t="shared" si="1"/>
        <v>3396664</v>
      </c>
      <c r="E4" s="71">
        <f t="shared" si="1"/>
        <v>3460177</v>
      </c>
      <c r="F4" s="71">
        <f t="shared" si="1"/>
        <v>3478246</v>
      </c>
      <c r="G4" s="71">
        <f t="shared" si="1"/>
        <v>3519897</v>
      </c>
      <c r="H4" s="71">
        <f t="shared" si="1"/>
        <v>3553292</v>
      </c>
      <c r="I4" s="71">
        <f t="shared" si="1"/>
        <v>3577963</v>
      </c>
      <c r="J4" s="71">
        <f t="shared" si="1"/>
        <v>3610599</v>
      </c>
      <c r="K4" s="71">
        <f t="shared" si="1"/>
        <v>3639739</v>
      </c>
      <c r="L4" s="71">
        <f t="shared" si="1"/>
        <v>3669439</v>
      </c>
      <c r="M4" s="71">
        <f t="shared" si="1"/>
        <v>3687875</v>
      </c>
      <c r="N4" s="71">
        <f t="shared" si="1"/>
        <v>3712195</v>
      </c>
      <c r="O4" s="71">
        <f t="shared" si="1"/>
        <v>3759724</v>
      </c>
      <c r="P4" s="71">
        <f t="shared" si="1"/>
        <v>3827164</v>
      </c>
      <c r="Q4" s="71">
        <f t="shared" si="1"/>
        <v>3877564</v>
      </c>
      <c r="R4" s="71">
        <f t="shared" ref="R4:V4" si="2">SUM(R5:R13)</f>
        <v>3931528</v>
      </c>
      <c r="S4" s="71">
        <f t="shared" si="2"/>
        <v>3960661</v>
      </c>
      <c r="T4" s="71">
        <f t="shared" si="2"/>
        <v>4001028</v>
      </c>
      <c r="U4" s="71">
        <f t="shared" si="2"/>
        <v>4023059</v>
      </c>
      <c r="V4" s="71">
        <f t="shared" si="2"/>
        <v>4066270</v>
      </c>
      <c r="W4" s="71">
        <f t="shared" ref="W4:Y4" si="3">SUM(W5:W13)</f>
        <v>4086306</v>
      </c>
      <c r="X4" s="71">
        <f t="shared" si="3"/>
        <v>4105592</v>
      </c>
      <c r="Y4" s="71">
        <f t="shared" si="3"/>
        <v>4168852</v>
      </c>
      <c r="DA4" s="88" t="s">
        <v>335</v>
      </c>
    </row>
    <row r="5" spans="1:105" ht="12" customHeight="1" x14ac:dyDescent="0.25">
      <c r="A5" s="28" t="s">
        <v>51</v>
      </c>
      <c r="B5" s="82">
        <v>164091</v>
      </c>
      <c r="C5" s="82">
        <v>150764</v>
      </c>
      <c r="D5" s="82">
        <v>130547</v>
      </c>
      <c r="E5" s="82">
        <v>111191</v>
      </c>
      <c r="F5" s="82">
        <v>96928</v>
      </c>
      <c r="G5" s="82">
        <v>80585</v>
      </c>
      <c r="H5" s="82">
        <v>71546</v>
      </c>
      <c r="I5" s="82">
        <v>62723</v>
      </c>
      <c r="J5" s="82">
        <v>56766</v>
      </c>
      <c r="K5" s="82">
        <v>47142</v>
      </c>
      <c r="L5" s="82">
        <v>41042</v>
      </c>
      <c r="M5" s="82">
        <v>33963</v>
      </c>
      <c r="N5" s="82">
        <v>30725</v>
      </c>
      <c r="O5" s="82">
        <v>25758</v>
      </c>
      <c r="P5" s="82">
        <v>22463</v>
      </c>
      <c r="Q5" s="82">
        <v>18858</v>
      </c>
      <c r="R5" s="82">
        <v>17159</v>
      </c>
      <c r="S5" s="82">
        <v>16516</v>
      </c>
      <c r="T5" s="82">
        <v>15468</v>
      </c>
      <c r="U5" s="82">
        <v>13725</v>
      </c>
      <c r="V5" s="82">
        <v>10533</v>
      </c>
      <c r="W5" s="82">
        <v>7883</v>
      </c>
      <c r="X5" s="82">
        <v>6122</v>
      </c>
      <c r="Y5" s="82">
        <v>5895</v>
      </c>
      <c r="DA5" s="89" t="s">
        <v>336</v>
      </c>
    </row>
    <row r="6" spans="1:105" ht="12" customHeight="1" x14ac:dyDescent="0.25">
      <c r="A6" s="28" t="s">
        <v>74</v>
      </c>
      <c r="B6" s="82">
        <v>28978</v>
      </c>
      <c r="C6" s="82">
        <v>26227</v>
      </c>
      <c r="D6" s="82">
        <v>23968</v>
      </c>
      <c r="E6" s="82">
        <v>22518</v>
      </c>
      <c r="F6" s="82">
        <v>23177</v>
      </c>
      <c r="G6" s="82">
        <v>25560</v>
      </c>
      <c r="H6" s="82">
        <v>27473</v>
      </c>
      <c r="I6" s="82">
        <v>28231</v>
      </c>
      <c r="J6" s="82">
        <v>26941</v>
      </c>
      <c r="K6" s="82">
        <v>22769</v>
      </c>
      <c r="L6" s="82">
        <v>19628</v>
      </c>
      <c r="M6" s="82">
        <v>16868</v>
      </c>
      <c r="N6" s="82">
        <v>16448</v>
      </c>
      <c r="O6" s="82">
        <v>16735</v>
      </c>
      <c r="P6" s="82">
        <v>16732</v>
      </c>
      <c r="Q6" s="82">
        <v>16682</v>
      </c>
      <c r="R6" s="82">
        <v>17090</v>
      </c>
      <c r="S6" s="82">
        <v>18579</v>
      </c>
      <c r="T6" s="82">
        <v>19483</v>
      </c>
      <c r="U6" s="82">
        <v>19870</v>
      </c>
      <c r="V6" s="82">
        <v>19453</v>
      </c>
      <c r="W6" s="82">
        <v>18618</v>
      </c>
      <c r="X6" s="82">
        <v>17542</v>
      </c>
      <c r="Y6" s="82">
        <v>17389</v>
      </c>
      <c r="DA6" s="89" t="s">
        <v>337</v>
      </c>
    </row>
    <row r="7" spans="1:105" ht="12" customHeight="1" x14ac:dyDescent="0.25">
      <c r="A7" s="28" t="s">
        <v>200</v>
      </c>
      <c r="B7" s="82">
        <v>899495</v>
      </c>
      <c r="C7" s="82">
        <v>902532</v>
      </c>
      <c r="D7" s="82">
        <v>914925</v>
      </c>
      <c r="E7" s="82">
        <v>918685</v>
      </c>
      <c r="F7" s="82">
        <v>880241</v>
      </c>
      <c r="G7" s="82">
        <v>846511</v>
      </c>
      <c r="H7" s="82">
        <v>811275</v>
      </c>
      <c r="I7" s="82">
        <v>764098</v>
      </c>
      <c r="J7" s="82">
        <v>736357</v>
      </c>
      <c r="K7" s="82">
        <v>704897</v>
      </c>
      <c r="L7" s="82">
        <v>681668</v>
      </c>
      <c r="M7" s="82">
        <v>650586</v>
      </c>
      <c r="N7" s="82">
        <v>623242</v>
      </c>
      <c r="O7" s="82">
        <v>617351</v>
      </c>
      <c r="P7" s="82">
        <v>613468</v>
      </c>
      <c r="Q7" s="82">
        <v>607250</v>
      </c>
      <c r="R7" s="82">
        <v>594219</v>
      </c>
      <c r="S7" s="82">
        <v>586287</v>
      </c>
      <c r="T7" s="82">
        <v>575209</v>
      </c>
      <c r="U7" s="82">
        <v>563334</v>
      </c>
      <c r="V7" s="82">
        <v>545456</v>
      </c>
      <c r="W7" s="82">
        <v>515439</v>
      </c>
      <c r="X7" s="82">
        <v>482247</v>
      </c>
      <c r="Y7" s="82">
        <v>446794</v>
      </c>
      <c r="DA7" s="89" t="s">
        <v>338</v>
      </c>
    </row>
    <row r="8" spans="1:105" ht="12" customHeight="1" x14ac:dyDescent="0.25">
      <c r="A8" s="28" t="s">
        <v>189</v>
      </c>
      <c r="B8" s="82">
        <v>695101</v>
      </c>
      <c r="C8" s="82">
        <v>714816</v>
      </c>
      <c r="D8" s="82">
        <v>733266</v>
      </c>
      <c r="E8" s="82">
        <v>774681</v>
      </c>
      <c r="F8" s="82">
        <v>825402</v>
      </c>
      <c r="G8" s="82">
        <v>910099</v>
      </c>
      <c r="H8" s="82">
        <v>941364</v>
      </c>
      <c r="I8" s="82">
        <v>936806</v>
      </c>
      <c r="J8" s="82">
        <v>927593</v>
      </c>
      <c r="K8" s="82">
        <v>918515</v>
      </c>
      <c r="L8" s="82">
        <v>904899</v>
      </c>
      <c r="M8" s="82">
        <v>882187</v>
      </c>
      <c r="N8" s="82">
        <v>867770</v>
      </c>
      <c r="O8" s="82">
        <v>859971</v>
      </c>
      <c r="P8" s="82">
        <v>870435</v>
      </c>
      <c r="Q8" s="82">
        <v>893868</v>
      </c>
      <c r="R8" s="82">
        <v>927193</v>
      </c>
      <c r="S8" s="82">
        <v>946670</v>
      </c>
      <c r="T8" s="82">
        <v>962047</v>
      </c>
      <c r="U8" s="82">
        <v>975988</v>
      </c>
      <c r="V8" s="82">
        <v>978279</v>
      </c>
      <c r="W8" s="82">
        <v>978193</v>
      </c>
      <c r="X8" s="82">
        <v>970208</v>
      </c>
      <c r="Y8" s="82">
        <v>970455</v>
      </c>
      <c r="DA8" s="89" t="s">
        <v>339</v>
      </c>
    </row>
    <row r="9" spans="1:105" ht="12" customHeight="1" x14ac:dyDescent="0.25">
      <c r="A9" s="28" t="s">
        <v>202</v>
      </c>
      <c r="B9" s="82">
        <v>782672</v>
      </c>
      <c r="C9" s="82">
        <v>794078</v>
      </c>
      <c r="D9" s="82">
        <v>800631</v>
      </c>
      <c r="E9" s="82">
        <v>806990</v>
      </c>
      <c r="F9" s="82">
        <v>824921</v>
      </c>
      <c r="G9" s="82">
        <v>867058</v>
      </c>
      <c r="H9" s="82">
        <v>930774</v>
      </c>
      <c r="I9" s="82">
        <v>993073</v>
      </c>
      <c r="J9" s="82">
        <v>1045300</v>
      </c>
      <c r="K9" s="82">
        <v>1092108</v>
      </c>
      <c r="L9" s="82">
        <v>1141412</v>
      </c>
      <c r="M9" s="82">
        <v>1182346</v>
      </c>
      <c r="N9" s="82">
        <v>1214307</v>
      </c>
      <c r="O9" s="82">
        <v>1236815</v>
      </c>
      <c r="P9" s="82">
        <v>1254635</v>
      </c>
      <c r="Q9" s="82">
        <v>1247105</v>
      </c>
      <c r="R9" s="82">
        <v>1244442</v>
      </c>
      <c r="S9" s="82">
        <v>1228932</v>
      </c>
      <c r="T9" s="82">
        <v>1221931</v>
      </c>
      <c r="U9" s="82">
        <v>1213713</v>
      </c>
      <c r="V9" s="82">
        <v>1226217</v>
      </c>
      <c r="W9" s="82">
        <v>1222782</v>
      </c>
      <c r="X9" s="82">
        <v>1215603</v>
      </c>
      <c r="Y9" s="82">
        <v>1233960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450063</v>
      </c>
      <c r="C11" s="82">
        <v>456909</v>
      </c>
      <c r="D11" s="82">
        <v>473500</v>
      </c>
      <c r="E11" s="82">
        <v>484107</v>
      </c>
      <c r="F11" s="82">
        <v>481623</v>
      </c>
      <c r="G11" s="82">
        <v>445433</v>
      </c>
      <c r="H11" s="82">
        <v>426111</v>
      </c>
      <c r="I11" s="82">
        <v>432631</v>
      </c>
      <c r="J11" s="82">
        <v>446173</v>
      </c>
      <c r="K11" s="82">
        <v>461217</v>
      </c>
      <c r="L11" s="82">
        <v>477120</v>
      </c>
      <c r="M11" s="82">
        <v>506157</v>
      </c>
      <c r="N11" s="82">
        <v>543668</v>
      </c>
      <c r="O11" s="82">
        <v>582297</v>
      </c>
      <c r="P11" s="82">
        <v>610655</v>
      </c>
      <c r="Q11" s="82">
        <v>629164</v>
      </c>
      <c r="R11" s="82">
        <v>640252</v>
      </c>
      <c r="S11" s="82">
        <v>650659</v>
      </c>
      <c r="T11" s="82">
        <v>654237</v>
      </c>
      <c r="U11" s="82">
        <v>646235</v>
      </c>
      <c r="V11" s="82">
        <v>639737</v>
      </c>
      <c r="W11" s="82">
        <v>620446</v>
      </c>
      <c r="X11" s="82">
        <v>603337</v>
      </c>
      <c r="Y11" s="82">
        <v>599873</v>
      </c>
      <c r="DA11" s="89" t="s">
        <v>342</v>
      </c>
    </row>
    <row r="12" spans="1:105" ht="12" customHeight="1" x14ac:dyDescent="0.25">
      <c r="A12" s="28" t="s">
        <v>95</v>
      </c>
      <c r="B12" s="82">
        <v>14452</v>
      </c>
      <c r="C12" s="82">
        <v>22999</v>
      </c>
      <c r="D12" s="82">
        <v>38329</v>
      </c>
      <c r="E12" s="82">
        <v>53354</v>
      </c>
      <c r="F12" s="82">
        <v>65927</v>
      </c>
      <c r="G12" s="82">
        <v>77860</v>
      </c>
      <c r="H12" s="82">
        <v>86601</v>
      </c>
      <c r="I12" s="82">
        <v>100933</v>
      </c>
      <c r="J12" s="82">
        <v>112266</v>
      </c>
      <c r="K12" s="82">
        <v>129914</v>
      </c>
      <c r="L12" s="82">
        <v>138975</v>
      </c>
      <c r="M12" s="82">
        <v>148108</v>
      </c>
      <c r="N12" s="82">
        <v>154863</v>
      </c>
      <c r="O12" s="82">
        <v>166370</v>
      </c>
      <c r="P12" s="82">
        <v>186079</v>
      </c>
      <c r="Q12" s="82">
        <v>205561</v>
      </c>
      <c r="R12" s="82">
        <v>219243</v>
      </c>
      <c r="S12" s="82">
        <v>230458</v>
      </c>
      <c r="T12" s="82">
        <v>257095</v>
      </c>
      <c r="U12" s="82">
        <v>282900</v>
      </c>
      <c r="V12" s="82">
        <v>328804</v>
      </c>
      <c r="W12" s="82">
        <v>358276</v>
      </c>
      <c r="X12" s="82">
        <v>390772</v>
      </c>
      <c r="Y12" s="82">
        <v>418217</v>
      </c>
      <c r="DA12" s="89" t="s">
        <v>343</v>
      </c>
    </row>
    <row r="13" spans="1:105" ht="12" customHeight="1" x14ac:dyDescent="0.25">
      <c r="A13" s="73" t="s">
        <v>94</v>
      </c>
      <c r="B13" s="83">
        <v>244779</v>
      </c>
      <c r="C13" s="83">
        <v>264049</v>
      </c>
      <c r="D13" s="83">
        <v>281498</v>
      </c>
      <c r="E13" s="83">
        <v>288651</v>
      </c>
      <c r="F13" s="83">
        <v>280027</v>
      </c>
      <c r="G13" s="83">
        <v>266791</v>
      </c>
      <c r="H13" s="83">
        <v>258148</v>
      </c>
      <c r="I13" s="83">
        <v>259468</v>
      </c>
      <c r="J13" s="83">
        <v>259203</v>
      </c>
      <c r="K13" s="83">
        <v>263177</v>
      </c>
      <c r="L13" s="83">
        <v>264695</v>
      </c>
      <c r="M13" s="83">
        <v>267660</v>
      </c>
      <c r="N13" s="83">
        <v>261172</v>
      </c>
      <c r="O13" s="83">
        <v>254427</v>
      </c>
      <c r="P13" s="83">
        <v>252697</v>
      </c>
      <c r="Q13" s="83">
        <v>259076</v>
      </c>
      <c r="R13" s="83">
        <v>271930</v>
      </c>
      <c r="S13" s="83">
        <v>282560</v>
      </c>
      <c r="T13" s="83">
        <v>295558</v>
      </c>
      <c r="U13" s="83">
        <v>307294</v>
      </c>
      <c r="V13" s="83">
        <v>317791</v>
      </c>
      <c r="W13" s="83">
        <v>364669</v>
      </c>
      <c r="X13" s="83">
        <v>419761</v>
      </c>
      <c r="Y13" s="83">
        <v>476269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3020400</v>
      </c>
      <c r="C14" s="85">
        <f t="shared" si="4"/>
        <v>3045326</v>
      </c>
      <c r="D14" s="85">
        <f t="shared" si="4"/>
        <v>3076837</v>
      </c>
      <c r="E14" s="85">
        <f t="shared" si="4"/>
        <v>3118172</v>
      </c>
      <c r="F14" s="85">
        <f t="shared" si="4"/>
        <v>3132292</v>
      </c>
      <c r="G14" s="85">
        <f t="shared" si="4"/>
        <v>3175246</v>
      </c>
      <c r="H14" s="85">
        <f t="shared" si="4"/>
        <v>3208543</v>
      </c>
      <c r="I14" s="85">
        <f t="shared" si="4"/>
        <v>3217562</v>
      </c>
      <c r="J14" s="85">
        <f t="shared" si="4"/>
        <v>3239130</v>
      </c>
      <c r="K14" s="85">
        <f t="shared" si="4"/>
        <v>3246648</v>
      </c>
      <c r="L14" s="85">
        <f t="shared" si="4"/>
        <v>3265769</v>
      </c>
      <c r="M14" s="85">
        <f t="shared" si="4"/>
        <v>3272107</v>
      </c>
      <c r="N14" s="85">
        <f t="shared" si="4"/>
        <v>3296160</v>
      </c>
      <c r="O14" s="85">
        <f t="shared" si="4"/>
        <v>3338927</v>
      </c>
      <c r="P14" s="85">
        <f t="shared" si="4"/>
        <v>3388388</v>
      </c>
      <c r="Q14" s="85">
        <f t="shared" si="4"/>
        <v>3412927</v>
      </c>
      <c r="R14" s="85">
        <f t="shared" ref="R14:V14" si="5">SUM(R5:R11)</f>
        <v>3440355</v>
      </c>
      <c r="S14" s="85">
        <f t="shared" si="5"/>
        <v>3447643</v>
      </c>
      <c r="T14" s="85">
        <f t="shared" si="5"/>
        <v>3448375</v>
      </c>
      <c r="U14" s="85">
        <f t="shared" si="5"/>
        <v>3432865</v>
      </c>
      <c r="V14" s="85">
        <f t="shared" si="5"/>
        <v>3419675</v>
      </c>
      <c r="W14" s="85">
        <f t="shared" ref="W14:Y14" si="6">SUM(W5:W11)</f>
        <v>3363361</v>
      </c>
      <c r="X14" s="85">
        <f t="shared" si="6"/>
        <v>3295059</v>
      </c>
      <c r="Y14" s="85">
        <f t="shared" si="6"/>
        <v>3274366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29896</v>
      </c>
      <c r="C15" s="71">
        <f t="shared" si="7"/>
        <v>38584</v>
      </c>
      <c r="D15" s="71">
        <f t="shared" si="7"/>
        <v>45136</v>
      </c>
      <c r="E15" s="71">
        <f t="shared" si="7"/>
        <v>54314</v>
      </c>
      <c r="F15" s="71">
        <f t="shared" si="7"/>
        <v>61905</v>
      </c>
      <c r="G15" s="71">
        <f t="shared" si="7"/>
        <v>69761</v>
      </c>
      <c r="H15" s="71">
        <f t="shared" si="7"/>
        <v>77381</v>
      </c>
      <c r="I15" s="71">
        <f t="shared" si="7"/>
        <v>87460</v>
      </c>
      <c r="J15" s="71">
        <f t="shared" si="7"/>
        <v>95814</v>
      </c>
      <c r="K15" s="71">
        <f t="shared" si="7"/>
        <v>101896</v>
      </c>
      <c r="L15" s="71">
        <f t="shared" si="7"/>
        <v>108965</v>
      </c>
      <c r="M15" s="71">
        <f t="shared" si="7"/>
        <v>115792</v>
      </c>
      <c r="N15" s="71">
        <f t="shared" si="7"/>
        <v>119838</v>
      </c>
      <c r="O15" s="71">
        <f t="shared" si="7"/>
        <v>128077</v>
      </c>
      <c r="P15" s="71">
        <f t="shared" si="7"/>
        <v>134243</v>
      </c>
      <c r="Q15" s="71">
        <f t="shared" si="7"/>
        <v>140532</v>
      </c>
      <c r="R15" s="71">
        <f t="shared" si="7"/>
        <v>151604</v>
      </c>
      <c r="S15" s="71">
        <f t="shared" si="7"/>
        <v>168667</v>
      </c>
      <c r="T15" s="71">
        <f t="shared" si="7"/>
        <v>184397</v>
      </c>
      <c r="U15" s="71">
        <f t="shared" si="7"/>
        <v>212956</v>
      </c>
      <c r="V15" s="71">
        <f t="shared" si="7"/>
        <v>284616</v>
      </c>
      <c r="W15" s="71">
        <f t="shared" si="7"/>
        <v>319029</v>
      </c>
      <c r="X15" s="71">
        <f t="shared" si="7"/>
        <v>329817</v>
      </c>
      <c r="Y15" s="71">
        <f t="shared" si="7"/>
        <v>334591</v>
      </c>
      <c r="DA15" s="88" t="s">
        <v>345</v>
      </c>
    </row>
    <row r="16" spans="1:105" ht="12" customHeight="1" x14ac:dyDescent="0.25">
      <c r="A16" s="28" t="s">
        <v>91</v>
      </c>
      <c r="B16" s="82">
        <v>29896</v>
      </c>
      <c r="C16" s="82">
        <v>38584</v>
      </c>
      <c r="D16" s="82">
        <v>45136</v>
      </c>
      <c r="E16" s="82">
        <v>54314</v>
      </c>
      <c r="F16" s="82">
        <v>61905</v>
      </c>
      <c r="G16" s="82">
        <v>69761</v>
      </c>
      <c r="H16" s="82">
        <v>77381</v>
      </c>
      <c r="I16" s="82">
        <v>87460</v>
      </c>
      <c r="J16" s="82">
        <v>95814</v>
      </c>
      <c r="K16" s="82">
        <v>101896</v>
      </c>
      <c r="L16" s="82">
        <v>108965</v>
      </c>
      <c r="M16" s="82">
        <v>115792</v>
      </c>
      <c r="N16" s="82">
        <v>119838</v>
      </c>
      <c r="O16" s="82">
        <v>128077</v>
      </c>
      <c r="P16" s="82">
        <v>134243</v>
      </c>
      <c r="Q16" s="82">
        <v>140532</v>
      </c>
      <c r="R16" s="82">
        <v>151604</v>
      </c>
      <c r="S16" s="82">
        <v>168667</v>
      </c>
      <c r="T16" s="82">
        <v>184397</v>
      </c>
      <c r="U16" s="82">
        <v>212956</v>
      </c>
      <c r="V16" s="82">
        <v>284616</v>
      </c>
      <c r="W16" s="82">
        <v>319029</v>
      </c>
      <c r="X16" s="82">
        <v>329817</v>
      </c>
      <c r="Y16" s="82">
        <v>334591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3279631</v>
      </c>
      <c r="C17" s="71">
        <f t="shared" si="8"/>
        <v>3332374</v>
      </c>
      <c r="D17" s="71">
        <f t="shared" si="8"/>
        <v>3396664</v>
      </c>
      <c r="E17" s="71">
        <f t="shared" si="8"/>
        <v>3460177</v>
      </c>
      <c r="F17" s="71">
        <f t="shared" si="8"/>
        <v>3478246</v>
      </c>
      <c r="G17" s="71">
        <f t="shared" si="8"/>
        <v>3519897</v>
      </c>
      <c r="H17" s="71">
        <f t="shared" si="8"/>
        <v>3553292</v>
      </c>
      <c r="I17" s="71">
        <f t="shared" si="8"/>
        <v>3577963</v>
      </c>
      <c r="J17" s="71">
        <f t="shared" si="8"/>
        <v>3610599</v>
      </c>
      <c r="K17" s="71">
        <f t="shared" si="8"/>
        <v>3639739</v>
      </c>
      <c r="L17" s="71">
        <f t="shared" si="8"/>
        <v>3669439</v>
      </c>
      <c r="M17" s="71">
        <f t="shared" si="8"/>
        <v>3687875</v>
      </c>
      <c r="N17" s="71">
        <f t="shared" si="8"/>
        <v>3712195</v>
      </c>
      <c r="O17" s="71">
        <f t="shared" si="8"/>
        <v>3759724</v>
      </c>
      <c r="P17" s="71">
        <f t="shared" si="8"/>
        <v>3827164</v>
      </c>
      <c r="Q17" s="71">
        <f t="shared" si="8"/>
        <v>3877564</v>
      </c>
      <c r="R17" s="71">
        <f t="shared" ref="R17:V17" si="9">SUM(R18:R25)</f>
        <v>3931528</v>
      </c>
      <c r="S17" s="71">
        <f t="shared" si="9"/>
        <v>3960661</v>
      </c>
      <c r="T17" s="71">
        <f t="shared" si="9"/>
        <v>4001028</v>
      </c>
      <c r="U17" s="71">
        <f t="shared" si="9"/>
        <v>4023059</v>
      </c>
      <c r="V17" s="71">
        <f t="shared" si="9"/>
        <v>4066270</v>
      </c>
      <c r="W17" s="71">
        <f t="shared" ref="W17:Y17" si="10">SUM(W18:W25)</f>
        <v>4086306</v>
      </c>
      <c r="X17" s="71">
        <f t="shared" si="10"/>
        <v>4105592</v>
      </c>
      <c r="Y17" s="71">
        <f t="shared" si="10"/>
        <v>4168852</v>
      </c>
      <c r="DA17" s="88" t="s">
        <v>347</v>
      </c>
    </row>
    <row r="18" spans="1:105" ht="12" customHeight="1" x14ac:dyDescent="0.25">
      <c r="A18" s="28" t="s">
        <v>51</v>
      </c>
      <c r="B18" s="82">
        <v>18670</v>
      </c>
      <c r="C18" s="82">
        <v>18332</v>
      </c>
      <c r="D18" s="82">
        <v>17501</v>
      </c>
      <c r="E18" s="82">
        <v>16518</v>
      </c>
      <c r="F18" s="82">
        <v>15977</v>
      </c>
      <c r="G18" s="82">
        <v>14731</v>
      </c>
      <c r="H18" s="82">
        <v>14580</v>
      </c>
      <c r="I18" s="82">
        <v>14209</v>
      </c>
      <c r="J18" s="82">
        <v>14210</v>
      </c>
      <c r="K18" s="82">
        <v>12965</v>
      </c>
      <c r="L18" s="82">
        <v>11848</v>
      </c>
      <c r="M18" s="82">
        <v>9800</v>
      </c>
      <c r="N18" s="82">
        <v>8096</v>
      </c>
      <c r="O18" s="82">
        <v>7413</v>
      </c>
      <c r="P18" s="82">
        <v>6896</v>
      </c>
      <c r="Q18" s="82">
        <v>5967</v>
      </c>
      <c r="R18" s="82">
        <v>4656</v>
      </c>
      <c r="S18" s="82">
        <v>3915</v>
      </c>
      <c r="T18" s="82">
        <v>3429</v>
      </c>
      <c r="U18" s="82">
        <v>3231</v>
      </c>
      <c r="V18" s="82">
        <v>2845</v>
      </c>
      <c r="W18" s="82">
        <v>2045</v>
      </c>
      <c r="X18" s="82">
        <v>1307</v>
      </c>
      <c r="Y18" s="82">
        <v>1177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25373</v>
      </c>
      <c r="C19" s="82">
        <v>21949</v>
      </c>
      <c r="D19" s="82">
        <v>19261</v>
      </c>
      <c r="E19" s="82">
        <v>17775</v>
      </c>
      <c r="F19" s="82">
        <v>18474</v>
      </c>
      <c r="G19" s="82">
        <v>20962</v>
      </c>
      <c r="H19" s="82">
        <v>22398</v>
      </c>
      <c r="I19" s="82">
        <v>22722</v>
      </c>
      <c r="J19" s="82">
        <v>21084</v>
      </c>
      <c r="K19" s="82">
        <v>17247</v>
      </c>
      <c r="L19" s="82">
        <v>14794</v>
      </c>
      <c r="M19" s="82">
        <v>13224</v>
      </c>
      <c r="N19" s="82">
        <v>12652</v>
      </c>
      <c r="O19" s="82">
        <v>12227</v>
      </c>
      <c r="P19" s="82">
        <v>11937</v>
      </c>
      <c r="Q19" s="82">
        <v>11595</v>
      </c>
      <c r="R19" s="82">
        <v>10842</v>
      </c>
      <c r="S19" s="82">
        <v>10535</v>
      </c>
      <c r="T19" s="82">
        <v>10337</v>
      </c>
      <c r="U19" s="82">
        <v>10644</v>
      </c>
      <c r="V19" s="82">
        <v>11137</v>
      </c>
      <c r="W19" s="82">
        <v>12085</v>
      </c>
      <c r="X19" s="82">
        <v>12883</v>
      </c>
      <c r="Y19" s="82">
        <v>13049</v>
      </c>
      <c r="DA19" s="89" t="s">
        <v>349</v>
      </c>
    </row>
    <row r="20" spans="1:105" ht="12" customHeight="1" x14ac:dyDescent="0.25">
      <c r="A20" s="28" t="s">
        <v>200</v>
      </c>
      <c r="B20" s="82">
        <v>515799</v>
      </c>
      <c r="C20" s="82">
        <v>509704</v>
      </c>
      <c r="D20" s="82">
        <v>513989</v>
      </c>
      <c r="E20" s="82">
        <v>509983</v>
      </c>
      <c r="F20" s="82">
        <v>500078</v>
      </c>
      <c r="G20" s="82">
        <v>478788</v>
      </c>
      <c r="H20" s="82">
        <v>459369</v>
      </c>
      <c r="I20" s="82">
        <v>433366</v>
      </c>
      <c r="J20" s="82">
        <v>418576</v>
      </c>
      <c r="K20" s="82">
        <v>403474</v>
      </c>
      <c r="L20" s="82">
        <v>392341</v>
      </c>
      <c r="M20" s="82">
        <v>379789</v>
      </c>
      <c r="N20" s="82">
        <v>360338</v>
      </c>
      <c r="O20" s="82">
        <v>358335</v>
      </c>
      <c r="P20" s="82">
        <v>350156</v>
      </c>
      <c r="Q20" s="82">
        <v>345098</v>
      </c>
      <c r="R20" s="82">
        <v>338218</v>
      </c>
      <c r="S20" s="82">
        <v>336345</v>
      </c>
      <c r="T20" s="82">
        <v>332798</v>
      </c>
      <c r="U20" s="82">
        <v>333534</v>
      </c>
      <c r="V20" s="82">
        <v>336240</v>
      </c>
      <c r="W20" s="82">
        <v>332278</v>
      </c>
      <c r="X20" s="82">
        <v>325940</v>
      </c>
      <c r="Y20" s="82">
        <v>306207</v>
      </c>
      <c r="DA20" s="89" t="s">
        <v>350</v>
      </c>
    </row>
    <row r="21" spans="1:105" ht="12" customHeight="1" x14ac:dyDescent="0.25">
      <c r="A21" s="28" t="s">
        <v>189</v>
      </c>
      <c r="B21" s="82">
        <v>446126</v>
      </c>
      <c r="C21" s="82">
        <v>458721</v>
      </c>
      <c r="D21" s="82">
        <v>470459</v>
      </c>
      <c r="E21" s="82">
        <v>497028</v>
      </c>
      <c r="F21" s="82">
        <v>529651</v>
      </c>
      <c r="G21" s="82">
        <v>583107</v>
      </c>
      <c r="H21" s="82">
        <v>602136</v>
      </c>
      <c r="I21" s="82">
        <v>601441</v>
      </c>
      <c r="J21" s="82">
        <v>595518</v>
      </c>
      <c r="K21" s="82">
        <v>595976</v>
      </c>
      <c r="L21" s="82">
        <v>599613</v>
      </c>
      <c r="M21" s="82">
        <v>609131</v>
      </c>
      <c r="N21" s="82">
        <v>612607</v>
      </c>
      <c r="O21" s="82">
        <v>612359</v>
      </c>
      <c r="P21" s="82">
        <v>618007</v>
      </c>
      <c r="Q21" s="82">
        <v>624231</v>
      </c>
      <c r="R21" s="82">
        <v>640659</v>
      </c>
      <c r="S21" s="82">
        <v>653590</v>
      </c>
      <c r="T21" s="82">
        <v>661846</v>
      </c>
      <c r="U21" s="82">
        <v>670412</v>
      </c>
      <c r="V21" s="82">
        <v>675055</v>
      </c>
      <c r="W21" s="82">
        <v>664578</v>
      </c>
      <c r="X21" s="82">
        <v>616969</v>
      </c>
      <c r="Y21" s="82">
        <v>576203</v>
      </c>
      <c r="DA21" s="89" t="s">
        <v>351</v>
      </c>
    </row>
    <row r="22" spans="1:105" ht="12" customHeight="1" x14ac:dyDescent="0.25">
      <c r="A22" s="28" t="s">
        <v>202</v>
      </c>
      <c r="B22" s="82">
        <v>443101</v>
      </c>
      <c r="C22" s="82">
        <v>449050</v>
      </c>
      <c r="D22" s="82">
        <v>452270</v>
      </c>
      <c r="E22" s="82">
        <v>455179</v>
      </c>
      <c r="F22" s="82">
        <v>464532</v>
      </c>
      <c r="G22" s="82">
        <v>487085</v>
      </c>
      <c r="H22" s="82">
        <v>522375</v>
      </c>
      <c r="I22" s="82">
        <v>558166</v>
      </c>
      <c r="J22" s="82">
        <v>585832</v>
      </c>
      <c r="K22" s="82">
        <v>611377</v>
      </c>
      <c r="L22" s="82">
        <v>637867</v>
      </c>
      <c r="M22" s="82">
        <v>662920</v>
      </c>
      <c r="N22" s="82">
        <v>684437</v>
      </c>
      <c r="O22" s="82">
        <v>690463</v>
      </c>
      <c r="P22" s="82">
        <v>697151</v>
      </c>
      <c r="Q22" s="82">
        <v>691356</v>
      </c>
      <c r="R22" s="82">
        <v>683023</v>
      </c>
      <c r="S22" s="82">
        <v>687542</v>
      </c>
      <c r="T22" s="82">
        <v>703177</v>
      </c>
      <c r="U22" s="82">
        <v>716836</v>
      </c>
      <c r="V22" s="82">
        <v>712114</v>
      </c>
      <c r="W22" s="82">
        <v>684664</v>
      </c>
      <c r="X22" s="82">
        <v>633231</v>
      </c>
      <c r="Y22" s="82">
        <v>612728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385505</v>
      </c>
      <c r="C24" s="82">
        <v>390991</v>
      </c>
      <c r="D24" s="82">
        <v>404844</v>
      </c>
      <c r="E24" s="82">
        <v>413418</v>
      </c>
      <c r="F24" s="82">
        <v>410752</v>
      </c>
      <c r="G24" s="82">
        <v>378890</v>
      </c>
      <c r="H24" s="82">
        <v>361866</v>
      </c>
      <c r="I24" s="82">
        <v>366888</v>
      </c>
      <c r="J24" s="82">
        <v>378001</v>
      </c>
      <c r="K24" s="82">
        <v>390255</v>
      </c>
      <c r="L24" s="82">
        <v>402085</v>
      </c>
      <c r="M24" s="82">
        <v>419290</v>
      </c>
      <c r="N24" s="82">
        <v>439545</v>
      </c>
      <c r="O24" s="82">
        <v>457715</v>
      </c>
      <c r="P24" s="82">
        <v>485535</v>
      </c>
      <c r="Q24" s="82">
        <v>503875</v>
      </c>
      <c r="R24" s="82">
        <v>515491</v>
      </c>
      <c r="S24" s="82">
        <v>512109</v>
      </c>
      <c r="T24" s="82">
        <v>509342</v>
      </c>
      <c r="U24" s="82">
        <v>512558</v>
      </c>
      <c r="V24" s="82">
        <v>529382</v>
      </c>
      <c r="W24" s="82">
        <v>557475</v>
      </c>
      <c r="X24" s="82">
        <v>577374</v>
      </c>
      <c r="Y24" s="82">
        <v>576692</v>
      </c>
      <c r="DA24" s="89" t="s">
        <v>354</v>
      </c>
    </row>
    <row r="25" spans="1:105" ht="12" customHeight="1" x14ac:dyDescent="0.25">
      <c r="A25" s="73" t="s">
        <v>53</v>
      </c>
      <c r="B25" s="83">
        <v>1445057</v>
      </c>
      <c r="C25" s="83">
        <v>1483627</v>
      </c>
      <c r="D25" s="83">
        <v>1518340</v>
      </c>
      <c r="E25" s="83">
        <v>1550276</v>
      </c>
      <c r="F25" s="83">
        <v>1538782</v>
      </c>
      <c r="G25" s="83">
        <v>1556334</v>
      </c>
      <c r="H25" s="83">
        <v>1570568</v>
      </c>
      <c r="I25" s="83">
        <v>1581171</v>
      </c>
      <c r="J25" s="83">
        <v>1597378</v>
      </c>
      <c r="K25" s="83">
        <v>1608445</v>
      </c>
      <c r="L25" s="83">
        <v>1610891</v>
      </c>
      <c r="M25" s="83">
        <v>1593721</v>
      </c>
      <c r="N25" s="83">
        <v>1594520</v>
      </c>
      <c r="O25" s="83">
        <v>1621212</v>
      </c>
      <c r="P25" s="83">
        <v>1657482</v>
      </c>
      <c r="Q25" s="83">
        <v>1695442</v>
      </c>
      <c r="R25" s="83">
        <v>1738639</v>
      </c>
      <c r="S25" s="83">
        <v>1756625</v>
      </c>
      <c r="T25" s="83">
        <v>1780099</v>
      </c>
      <c r="U25" s="83">
        <v>1775844</v>
      </c>
      <c r="V25" s="83">
        <v>1799497</v>
      </c>
      <c r="W25" s="83">
        <v>1833181</v>
      </c>
      <c r="X25" s="83">
        <v>1937888</v>
      </c>
      <c r="Y25" s="83">
        <v>2082796</v>
      </c>
      <c r="DA25" s="90" t="s">
        <v>355</v>
      </c>
    </row>
    <row r="26" spans="1:105" ht="12" customHeight="1" x14ac:dyDescent="0.25">
      <c r="A26" s="84" t="s">
        <v>52</v>
      </c>
      <c r="B26" s="85">
        <v>360073</v>
      </c>
      <c r="C26" s="85">
        <v>374284</v>
      </c>
      <c r="D26" s="85">
        <v>381321</v>
      </c>
      <c r="E26" s="85">
        <v>413332</v>
      </c>
      <c r="F26" s="85">
        <v>451183</v>
      </c>
      <c r="G26" s="85">
        <v>537403</v>
      </c>
      <c r="H26" s="85">
        <v>606082</v>
      </c>
      <c r="I26" s="85">
        <v>621862</v>
      </c>
      <c r="J26" s="85">
        <v>656242</v>
      </c>
      <c r="K26" s="85">
        <v>818971</v>
      </c>
      <c r="L26" s="85">
        <v>837930</v>
      </c>
      <c r="M26" s="85">
        <v>849254</v>
      </c>
      <c r="N26" s="85">
        <v>842081</v>
      </c>
      <c r="O26" s="85">
        <v>854995</v>
      </c>
      <c r="P26" s="85">
        <v>854335</v>
      </c>
      <c r="Q26" s="85">
        <v>861336</v>
      </c>
      <c r="R26" s="85">
        <v>868277</v>
      </c>
      <c r="S26" s="85">
        <v>856998</v>
      </c>
      <c r="T26" s="85">
        <v>859325</v>
      </c>
      <c r="U26" s="85">
        <v>857828</v>
      </c>
      <c r="V26" s="85">
        <v>855374</v>
      </c>
      <c r="W26" s="85">
        <v>836414</v>
      </c>
      <c r="X26" s="85">
        <v>881574</v>
      </c>
      <c r="Y26" s="85">
        <v>900014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3279631</v>
      </c>
      <c r="C27" s="71">
        <f t="shared" si="11"/>
        <v>3332374</v>
      </c>
      <c r="D27" s="71">
        <f t="shared" si="11"/>
        <v>3396664</v>
      </c>
      <c r="E27" s="71">
        <f t="shared" si="11"/>
        <v>3460177</v>
      </c>
      <c r="F27" s="71">
        <f t="shared" si="11"/>
        <v>3478246</v>
      </c>
      <c r="G27" s="71">
        <f t="shared" si="11"/>
        <v>3519897</v>
      </c>
      <c r="H27" s="71">
        <f t="shared" si="11"/>
        <v>3553292</v>
      </c>
      <c r="I27" s="71">
        <f t="shared" si="11"/>
        <v>3577963</v>
      </c>
      <c r="J27" s="71">
        <f t="shared" si="11"/>
        <v>3610599</v>
      </c>
      <c r="K27" s="71">
        <f t="shared" si="11"/>
        <v>3639739</v>
      </c>
      <c r="L27" s="71">
        <f t="shared" si="11"/>
        <v>3669439</v>
      </c>
      <c r="M27" s="71">
        <f t="shared" si="11"/>
        <v>3687875</v>
      </c>
      <c r="N27" s="71">
        <f t="shared" si="11"/>
        <v>3712195</v>
      </c>
      <c r="O27" s="71">
        <f t="shared" si="11"/>
        <v>3759724</v>
      </c>
      <c r="P27" s="71">
        <f t="shared" si="11"/>
        <v>3827164</v>
      </c>
      <c r="Q27" s="71">
        <f t="shared" si="11"/>
        <v>3877564</v>
      </c>
      <c r="R27" s="71">
        <f t="shared" ref="R27:V27" si="12">SUM(R28:R32)</f>
        <v>3931528</v>
      </c>
      <c r="S27" s="71">
        <f t="shared" si="12"/>
        <v>3960661</v>
      </c>
      <c r="T27" s="71">
        <f t="shared" si="12"/>
        <v>4001028</v>
      </c>
      <c r="U27" s="71">
        <f t="shared" si="12"/>
        <v>4023059</v>
      </c>
      <c r="V27" s="71">
        <f t="shared" si="12"/>
        <v>4066270</v>
      </c>
      <c r="W27" s="71">
        <f t="shared" ref="W27:Y27" si="13">SUM(W28:W32)</f>
        <v>4086306</v>
      </c>
      <c r="X27" s="71">
        <f t="shared" si="13"/>
        <v>4105592</v>
      </c>
      <c r="Y27" s="71">
        <f t="shared" si="13"/>
        <v>4168852</v>
      </c>
      <c r="DA27" s="88" t="s">
        <v>357</v>
      </c>
    </row>
    <row r="28" spans="1:105" ht="12" customHeight="1" x14ac:dyDescent="0.25">
      <c r="A28" s="28" t="s">
        <v>51</v>
      </c>
      <c r="B28" s="82">
        <v>6926</v>
      </c>
      <c r="C28" s="82">
        <v>6364</v>
      </c>
      <c r="D28" s="82">
        <v>5525</v>
      </c>
      <c r="E28" s="82">
        <v>4725</v>
      </c>
      <c r="F28" s="82">
        <v>4138</v>
      </c>
      <c r="G28" s="82">
        <v>3448</v>
      </c>
      <c r="H28" s="82">
        <v>3059</v>
      </c>
      <c r="I28" s="82">
        <v>2676</v>
      </c>
      <c r="J28" s="82">
        <v>2415</v>
      </c>
      <c r="K28" s="82">
        <v>2048</v>
      </c>
      <c r="L28" s="82">
        <v>1853</v>
      </c>
      <c r="M28" s="82">
        <v>1680</v>
      </c>
      <c r="N28" s="82">
        <v>1460</v>
      </c>
      <c r="O28" s="82">
        <v>1158</v>
      </c>
      <c r="P28" s="82">
        <v>884</v>
      </c>
      <c r="Q28" s="82">
        <v>845</v>
      </c>
      <c r="R28" s="82">
        <v>867</v>
      </c>
      <c r="S28" s="82">
        <v>922</v>
      </c>
      <c r="T28" s="82">
        <v>902</v>
      </c>
      <c r="U28" s="82">
        <v>838</v>
      </c>
      <c r="V28" s="82">
        <v>714</v>
      </c>
      <c r="W28" s="82">
        <v>509</v>
      </c>
      <c r="X28" s="82">
        <v>206</v>
      </c>
      <c r="Y28" s="82">
        <v>62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15887</v>
      </c>
      <c r="C29" s="82">
        <v>15626</v>
      </c>
      <c r="D29" s="82">
        <v>14921</v>
      </c>
      <c r="E29" s="82">
        <v>14228</v>
      </c>
      <c r="F29" s="82">
        <v>13752</v>
      </c>
      <c r="G29" s="82">
        <v>13329</v>
      </c>
      <c r="H29" s="82">
        <v>12757</v>
      </c>
      <c r="I29" s="82">
        <v>12110</v>
      </c>
      <c r="J29" s="82">
        <v>11380</v>
      </c>
      <c r="K29" s="82">
        <v>10555</v>
      </c>
      <c r="L29" s="82">
        <v>9359</v>
      </c>
      <c r="M29" s="82">
        <v>7606</v>
      </c>
      <c r="N29" s="82">
        <v>5930</v>
      </c>
      <c r="O29" s="82">
        <v>5235</v>
      </c>
      <c r="P29" s="82">
        <v>5537</v>
      </c>
      <c r="Q29" s="82">
        <v>6481</v>
      </c>
      <c r="R29" s="82">
        <v>7142</v>
      </c>
      <c r="S29" s="82">
        <v>7249</v>
      </c>
      <c r="T29" s="82">
        <v>6965</v>
      </c>
      <c r="U29" s="82">
        <v>6973</v>
      </c>
      <c r="V29" s="82">
        <v>6775</v>
      </c>
      <c r="W29" s="82">
        <v>6648</v>
      </c>
      <c r="X29" s="82">
        <v>4843</v>
      </c>
      <c r="Y29" s="82">
        <v>3336</v>
      </c>
      <c r="DA29" s="89" t="s">
        <v>359</v>
      </c>
    </row>
    <row r="30" spans="1:105" ht="12" customHeight="1" x14ac:dyDescent="0.25">
      <c r="A30" s="28" t="s">
        <v>189</v>
      </c>
      <c r="B30" s="82">
        <v>143120</v>
      </c>
      <c r="C30" s="82">
        <v>147943</v>
      </c>
      <c r="D30" s="82">
        <v>153574</v>
      </c>
      <c r="E30" s="82">
        <v>164504</v>
      </c>
      <c r="F30" s="82">
        <v>177673</v>
      </c>
      <c r="G30" s="82">
        <v>197494</v>
      </c>
      <c r="H30" s="82">
        <v>205011</v>
      </c>
      <c r="I30" s="82">
        <v>205460</v>
      </c>
      <c r="J30" s="82">
        <v>203948</v>
      </c>
      <c r="K30" s="82">
        <v>203574</v>
      </c>
      <c r="L30" s="82">
        <v>201781</v>
      </c>
      <c r="M30" s="82">
        <v>198847</v>
      </c>
      <c r="N30" s="82">
        <v>191355</v>
      </c>
      <c r="O30" s="82">
        <v>185473</v>
      </c>
      <c r="P30" s="82">
        <v>177333</v>
      </c>
      <c r="Q30" s="82">
        <v>170733</v>
      </c>
      <c r="R30" s="82">
        <v>163529</v>
      </c>
      <c r="S30" s="82">
        <v>159494</v>
      </c>
      <c r="T30" s="82">
        <v>157023</v>
      </c>
      <c r="U30" s="82">
        <v>161300</v>
      </c>
      <c r="V30" s="82">
        <v>161092</v>
      </c>
      <c r="W30" s="82">
        <v>155308</v>
      </c>
      <c r="X30" s="82">
        <v>122282</v>
      </c>
      <c r="Y30" s="82">
        <v>95318</v>
      </c>
      <c r="DA30" s="89" t="s">
        <v>360</v>
      </c>
    </row>
    <row r="31" spans="1:105" ht="12" customHeight="1" x14ac:dyDescent="0.25">
      <c r="A31" s="28" t="s">
        <v>202</v>
      </c>
      <c r="B31" s="82">
        <v>108015</v>
      </c>
      <c r="C31" s="82">
        <v>109547</v>
      </c>
      <c r="D31" s="82">
        <v>110725</v>
      </c>
      <c r="E31" s="82">
        <v>111994</v>
      </c>
      <c r="F31" s="82">
        <v>114894</v>
      </c>
      <c r="G31" s="82">
        <v>120888</v>
      </c>
      <c r="H31" s="82">
        <v>129562</v>
      </c>
      <c r="I31" s="82">
        <v>138162</v>
      </c>
      <c r="J31" s="82">
        <v>144643</v>
      </c>
      <c r="K31" s="82">
        <v>151339</v>
      </c>
      <c r="L31" s="82">
        <v>158931</v>
      </c>
      <c r="M31" s="82">
        <v>167494</v>
      </c>
      <c r="N31" s="82">
        <v>172262</v>
      </c>
      <c r="O31" s="82">
        <v>169941</v>
      </c>
      <c r="P31" s="82">
        <v>161591</v>
      </c>
      <c r="Q31" s="82">
        <v>148348</v>
      </c>
      <c r="R31" s="82">
        <v>133311</v>
      </c>
      <c r="S31" s="82">
        <v>124082</v>
      </c>
      <c r="T31" s="82">
        <v>117355</v>
      </c>
      <c r="U31" s="82">
        <v>117699</v>
      </c>
      <c r="V31" s="82">
        <v>116147</v>
      </c>
      <c r="W31" s="82">
        <v>113880</v>
      </c>
      <c r="X31" s="82">
        <v>94096</v>
      </c>
      <c r="Y31" s="82">
        <v>77651</v>
      </c>
      <c r="DA31" s="89" t="s">
        <v>361</v>
      </c>
    </row>
    <row r="32" spans="1:105" ht="12" customHeight="1" x14ac:dyDescent="0.25">
      <c r="A32" s="32" t="s">
        <v>53</v>
      </c>
      <c r="B32" s="86">
        <v>3005683</v>
      </c>
      <c r="C32" s="86">
        <v>3052894</v>
      </c>
      <c r="D32" s="86">
        <v>3111919</v>
      </c>
      <c r="E32" s="86">
        <v>3164726</v>
      </c>
      <c r="F32" s="86">
        <v>3167789</v>
      </c>
      <c r="G32" s="86">
        <v>3184738</v>
      </c>
      <c r="H32" s="86">
        <v>3202903</v>
      </c>
      <c r="I32" s="86">
        <v>3219555</v>
      </c>
      <c r="J32" s="86">
        <v>3248213</v>
      </c>
      <c r="K32" s="86">
        <v>3272223</v>
      </c>
      <c r="L32" s="86">
        <v>3297515</v>
      </c>
      <c r="M32" s="86">
        <v>3312248</v>
      </c>
      <c r="N32" s="86">
        <v>3341188</v>
      </c>
      <c r="O32" s="86">
        <v>3397917</v>
      </c>
      <c r="P32" s="86">
        <v>3481819</v>
      </c>
      <c r="Q32" s="86">
        <v>3551157</v>
      </c>
      <c r="R32" s="86">
        <v>3626679</v>
      </c>
      <c r="S32" s="86">
        <v>3668914</v>
      </c>
      <c r="T32" s="86">
        <v>3718783</v>
      </c>
      <c r="U32" s="86">
        <v>3736249</v>
      </c>
      <c r="V32" s="86">
        <v>3781542</v>
      </c>
      <c r="W32" s="86">
        <v>3809961</v>
      </c>
      <c r="X32" s="86">
        <v>3884165</v>
      </c>
      <c r="Y32" s="86">
        <v>3992485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5750.0796713089503</v>
      </c>
      <c r="C3" s="65">
        <f t="shared" si="0"/>
        <v>6075.1343020200502</v>
      </c>
      <c r="D3" s="65">
        <f t="shared" si="0"/>
        <v>5799.7078657985558</v>
      </c>
      <c r="E3" s="65">
        <f t="shared" si="0"/>
        <v>5910.7883029766599</v>
      </c>
      <c r="F3" s="65">
        <f t="shared" si="0"/>
        <v>5765.4979189580927</v>
      </c>
      <c r="G3" s="65">
        <f t="shared" si="0"/>
        <v>5857.9776467652264</v>
      </c>
      <c r="H3" s="65">
        <f t="shared" si="0"/>
        <v>5780.9109707767357</v>
      </c>
      <c r="I3" s="65">
        <f t="shared" si="0"/>
        <v>5517.6809370315723</v>
      </c>
      <c r="J3" s="65">
        <f t="shared" si="0"/>
        <v>5637.4773125526408</v>
      </c>
      <c r="K3" s="65">
        <f t="shared" si="0"/>
        <v>5705.1205111225818</v>
      </c>
      <c r="L3" s="65">
        <f t="shared" si="0"/>
        <v>6271.2988057705161</v>
      </c>
      <c r="M3" s="65">
        <f t="shared" si="0"/>
        <v>5777.6688162797345</v>
      </c>
      <c r="N3" s="65">
        <f t="shared" si="0"/>
        <v>5879.9555746632268</v>
      </c>
      <c r="O3" s="65">
        <f t="shared" si="0"/>
        <v>6095.1876421133084</v>
      </c>
      <c r="P3" s="65">
        <f t="shared" si="0"/>
        <v>5454.8813509123911</v>
      </c>
      <c r="Q3" s="65">
        <f t="shared" si="0"/>
        <v>5816.9026368586965</v>
      </c>
      <c r="R3" s="65">
        <f t="shared" ref="R3:V3" si="1">SUM(R4,R15,R17,R27)</f>
        <v>6095.8539457342131</v>
      </c>
      <c r="S3" s="65">
        <f t="shared" si="1"/>
        <v>6122.8272809783102</v>
      </c>
      <c r="T3" s="65">
        <f t="shared" si="1"/>
        <v>5678.7404031718725</v>
      </c>
      <c r="U3" s="65">
        <f t="shared" si="1"/>
        <v>5813.4120999331217</v>
      </c>
      <c r="V3" s="65">
        <f t="shared" si="1"/>
        <v>5965.4497993694431</v>
      </c>
      <c r="W3" s="65">
        <f t="shared" ref="W3:Y3" si="2">SUM(W4,W15,W17,W27)</f>
        <v>6677.33262864891</v>
      </c>
      <c r="X3" s="65">
        <f t="shared" si="2"/>
        <v>5857.7754370879939</v>
      </c>
      <c r="Y3" s="65">
        <f t="shared" si="2"/>
        <v>5561.1282361477224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4826.6044238457498</v>
      </c>
      <c r="C4" s="69">
        <f t="shared" si="3"/>
        <v>5092.4574108096404</v>
      </c>
      <c r="D4" s="69">
        <f t="shared" si="3"/>
        <v>4765.690337358209</v>
      </c>
      <c r="E4" s="69">
        <f t="shared" si="3"/>
        <v>4852.6319277178891</v>
      </c>
      <c r="F4" s="69">
        <f t="shared" si="3"/>
        <v>4700.0693220583562</v>
      </c>
      <c r="G4" s="69">
        <f t="shared" si="3"/>
        <v>4874.9362992633432</v>
      </c>
      <c r="H4" s="69">
        <f t="shared" si="3"/>
        <v>4744.0651416194805</v>
      </c>
      <c r="I4" s="69">
        <f t="shared" si="3"/>
        <v>4502.8155036523003</v>
      </c>
      <c r="J4" s="69">
        <f t="shared" si="3"/>
        <v>4607.4559939805067</v>
      </c>
      <c r="K4" s="69">
        <f t="shared" si="3"/>
        <v>4580.3314975376143</v>
      </c>
      <c r="L4" s="69">
        <f t="shared" si="3"/>
        <v>5129.020504681941</v>
      </c>
      <c r="M4" s="69">
        <f t="shared" si="3"/>
        <v>4631.7199484350431</v>
      </c>
      <c r="N4" s="69">
        <f t="shared" si="3"/>
        <v>4729.4153566733194</v>
      </c>
      <c r="O4" s="69">
        <f t="shared" si="3"/>
        <v>4952.4257990919577</v>
      </c>
      <c r="P4" s="69">
        <f t="shared" si="3"/>
        <v>4267.5242270933732</v>
      </c>
      <c r="Q4" s="69">
        <f t="shared" si="3"/>
        <v>4656.1311945383804</v>
      </c>
      <c r="R4" s="69">
        <f t="shared" ref="R4:V4" si="4">SUM(R5:R14)</f>
        <v>4938.4230084171577</v>
      </c>
      <c r="S4" s="69">
        <f t="shared" si="4"/>
        <v>4981.1303756629095</v>
      </c>
      <c r="T4" s="69">
        <f t="shared" si="4"/>
        <v>4584.5727941630794</v>
      </c>
      <c r="U4" s="69">
        <f t="shared" si="4"/>
        <v>4707.7893635083738</v>
      </c>
      <c r="V4" s="69">
        <f t="shared" si="4"/>
        <v>4863.1516018436669</v>
      </c>
      <c r="W4" s="69">
        <f t="shared" ref="W4:Y4" si="5">SUM(W5:W14)</f>
        <v>5454.8806176592934</v>
      </c>
      <c r="X4" s="69">
        <f t="shared" si="5"/>
        <v>4744.7706427656531</v>
      </c>
      <c r="Y4" s="69">
        <f t="shared" si="5"/>
        <v>4477.4704482664201</v>
      </c>
      <c r="DA4" s="88" t="s">
        <v>246</v>
      </c>
    </row>
    <row r="5" spans="1:105" ht="12" customHeight="1" x14ac:dyDescent="0.25">
      <c r="A5" s="28" t="s">
        <v>51</v>
      </c>
      <c r="B5" s="72">
        <v>208.72144903524972</v>
      </c>
      <c r="C5" s="72">
        <v>196.55587242111227</v>
      </c>
      <c r="D5" s="72">
        <v>156.10334321733964</v>
      </c>
      <c r="E5" s="72">
        <v>129.83873170440017</v>
      </c>
      <c r="F5" s="72">
        <v>124.65724021173969</v>
      </c>
      <c r="G5" s="72">
        <v>90.423488594643629</v>
      </c>
      <c r="H5" s="72">
        <v>85.176903955298386</v>
      </c>
      <c r="I5" s="72">
        <v>73.045596377291346</v>
      </c>
      <c r="J5" s="72">
        <v>74.050749103164407</v>
      </c>
      <c r="K5" s="72">
        <v>52.657766268806917</v>
      </c>
      <c r="L5" s="72">
        <v>57.874242858507685</v>
      </c>
      <c r="M5" s="72">
        <v>37.295777204547626</v>
      </c>
      <c r="N5" s="72">
        <v>40.328202923473775</v>
      </c>
      <c r="O5" s="72">
        <v>29.924964173115502</v>
      </c>
      <c r="P5" s="72">
        <v>24.2810834049871</v>
      </c>
      <c r="Q5" s="72">
        <v>19.870942008216304</v>
      </c>
      <c r="R5" s="72">
        <v>19.546374319289185</v>
      </c>
      <c r="S5" s="72">
        <v>21.466007451991963</v>
      </c>
      <c r="T5" s="72">
        <v>18.520144262921566</v>
      </c>
      <c r="U5" s="72">
        <v>18.896990541702479</v>
      </c>
      <c r="V5" s="72">
        <v>12.70645361612687</v>
      </c>
      <c r="W5" s="72">
        <v>9.2699199402784682</v>
      </c>
      <c r="X5" s="72">
        <v>8.0459682812649245</v>
      </c>
      <c r="Y5" s="72">
        <v>7.1262443871214272</v>
      </c>
      <c r="DA5" s="89" t="s">
        <v>364</v>
      </c>
    </row>
    <row r="6" spans="1:105" ht="12" customHeight="1" x14ac:dyDescent="0.25">
      <c r="A6" s="28" t="s">
        <v>74</v>
      </c>
      <c r="B6" s="72">
        <v>48.174875468398234</v>
      </c>
      <c r="C6" s="72">
        <v>40.952268997651487</v>
      </c>
      <c r="D6" s="72">
        <v>36.826536535662655</v>
      </c>
      <c r="E6" s="72">
        <v>32.197256674384398</v>
      </c>
      <c r="F6" s="72">
        <v>32.02520295985358</v>
      </c>
      <c r="G6" s="72">
        <v>40.839910572243284</v>
      </c>
      <c r="H6" s="72">
        <v>39.740837420412504</v>
      </c>
      <c r="I6" s="72">
        <v>41.352699839881858</v>
      </c>
      <c r="J6" s="72">
        <v>42.798304655205996</v>
      </c>
      <c r="K6" s="72">
        <v>29.410221251728956</v>
      </c>
      <c r="L6" s="72">
        <v>31.642275723703058</v>
      </c>
      <c r="M6" s="72">
        <v>21.683768032865196</v>
      </c>
      <c r="N6" s="72">
        <v>23.045669246202344</v>
      </c>
      <c r="O6" s="72">
        <v>26.969532817426209</v>
      </c>
      <c r="P6" s="72">
        <v>22.366016050444255</v>
      </c>
      <c r="Q6" s="72">
        <v>22.618286997229379</v>
      </c>
      <c r="R6" s="72">
        <v>23.245019585363522</v>
      </c>
      <c r="S6" s="72">
        <v>28.814497945925289</v>
      </c>
      <c r="T6" s="72">
        <v>26.545350148084495</v>
      </c>
      <c r="U6" s="72">
        <v>27.12033438425528</v>
      </c>
      <c r="V6" s="72">
        <v>27.844035540269406</v>
      </c>
      <c r="W6" s="72">
        <v>28.482954046049489</v>
      </c>
      <c r="X6" s="72">
        <v>22.681081494219899</v>
      </c>
      <c r="Y6" s="72">
        <v>22.134726282602461</v>
      </c>
      <c r="DA6" s="89" t="s">
        <v>365</v>
      </c>
    </row>
    <row r="7" spans="1:105" ht="12" customHeight="1" x14ac:dyDescent="0.25">
      <c r="A7" s="28" t="s">
        <v>200</v>
      </c>
      <c r="B7" s="72">
        <v>1525.8234832604332</v>
      </c>
      <c r="C7" s="72">
        <v>1515.409003208777</v>
      </c>
      <c r="D7" s="72">
        <v>1452.9356631979028</v>
      </c>
      <c r="E7" s="72">
        <v>1465.710860628885</v>
      </c>
      <c r="F7" s="72">
        <v>1392.4809060876403</v>
      </c>
      <c r="G7" s="72">
        <v>1337.3458431240274</v>
      </c>
      <c r="H7" s="72">
        <v>1275.5870689978588</v>
      </c>
      <c r="I7" s="72">
        <v>1099.9645550515356</v>
      </c>
      <c r="J7" s="72">
        <v>1118.1406405615044</v>
      </c>
      <c r="K7" s="72">
        <v>1046.060063578409</v>
      </c>
      <c r="L7" s="72">
        <v>1166.7840021018444</v>
      </c>
      <c r="M7" s="72">
        <v>992.40681188497172</v>
      </c>
      <c r="N7" s="72">
        <v>910.07773478551712</v>
      </c>
      <c r="O7" s="72">
        <v>976.04217063150793</v>
      </c>
      <c r="P7" s="72">
        <v>838.85739466895984</v>
      </c>
      <c r="Q7" s="72">
        <v>887.15654437756768</v>
      </c>
      <c r="R7" s="72">
        <v>886.13440336295059</v>
      </c>
      <c r="S7" s="72">
        <v>894.15234068978714</v>
      </c>
      <c r="T7" s="72">
        <v>794.3687302952136</v>
      </c>
      <c r="U7" s="72">
        <v>799.02394191267717</v>
      </c>
      <c r="V7" s="72">
        <v>819.99346039934971</v>
      </c>
      <c r="W7" s="72">
        <v>854.27610264634461</v>
      </c>
      <c r="X7" s="72">
        <v>719.03093532053163</v>
      </c>
      <c r="Y7" s="72">
        <v>579.38733161364257</v>
      </c>
      <c r="DA7" s="89" t="s">
        <v>366</v>
      </c>
    </row>
    <row r="8" spans="1:105" ht="12" customHeight="1" x14ac:dyDescent="0.25">
      <c r="A8" s="28" t="s">
        <v>189</v>
      </c>
      <c r="B8" s="72">
        <v>1007.1774513246327</v>
      </c>
      <c r="C8" s="72">
        <v>1127.2502593900672</v>
      </c>
      <c r="D8" s="72">
        <v>1040.5587709406593</v>
      </c>
      <c r="E8" s="72">
        <v>1099.515553728706</v>
      </c>
      <c r="F8" s="72">
        <v>1069.3418788793842</v>
      </c>
      <c r="G8" s="72">
        <v>1390.3206441723742</v>
      </c>
      <c r="H8" s="72">
        <v>1331.7863472748952</v>
      </c>
      <c r="I8" s="72">
        <v>1204.5526525628393</v>
      </c>
      <c r="J8" s="72">
        <v>1240.6324758358126</v>
      </c>
      <c r="K8" s="72">
        <v>1255.5945644588712</v>
      </c>
      <c r="L8" s="72">
        <v>1378.9292395146642</v>
      </c>
      <c r="M8" s="72">
        <v>1196.8752173497655</v>
      </c>
      <c r="N8" s="72">
        <v>1224.723368682525</v>
      </c>
      <c r="O8" s="72">
        <v>1248.2154963217731</v>
      </c>
      <c r="P8" s="72">
        <v>1063.0574328843029</v>
      </c>
      <c r="Q8" s="72">
        <v>1180.5939954141572</v>
      </c>
      <c r="R8" s="72">
        <v>1321.6859510843603</v>
      </c>
      <c r="S8" s="72">
        <v>1293.4770134709067</v>
      </c>
      <c r="T8" s="72">
        <v>1182.752827935416</v>
      </c>
      <c r="U8" s="72">
        <v>1260.9203544473105</v>
      </c>
      <c r="V8" s="72">
        <v>1269.3847950702195</v>
      </c>
      <c r="W8" s="72">
        <v>1360.9874191282152</v>
      </c>
      <c r="X8" s="72">
        <v>1155.5384303047672</v>
      </c>
      <c r="Y8" s="72">
        <v>1049.3563580777673</v>
      </c>
      <c r="DA8" s="89" t="s">
        <v>367</v>
      </c>
    </row>
    <row r="9" spans="1:105" ht="12" customHeight="1" x14ac:dyDescent="0.25">
      <c r="A9" s="28" t="s">
        <v>202</v>
      </c>
      <c r="B9" s="72">
        <v>1290.0638066688373</v>
      </c>
      <c r="C9" s="72">
        <v>1371.3860167388416</v>
      </c>
      <c r="D9" s="72">
        <v>1269.5987757922835</v>
      </c>
      <c r="E9" s="72">
        <v>1256.6051971852751</v>
      </c>
      <c r="F9" s="72">
        <v>1205.5031699412114</v>
      </c>
      <c r="G9" s="72">
        <v>1262.3234262953504</v>
      </c>
      <c r="H9" s="72">
        <v>1318.1161373741111</v>
      </c>
      <c r="I9" s="72">
        <v>1342.7077357819428</v>
      </c>
      <c r="J9" s="72">
        <v>1377.301091869246</v>
      </c>
      <c r="K9" s="72">
        <v>1413.5011850463893</v>
      </c>
      <c r="L9" s="72">
        <v>1612.3107767268566</v>
      </c>
      <c r="M9" s="72">
        <v>1519.5392949269121</v>
      </c>
      <c r="N9" s="72">
        <v>1611.1827887646884</v>
      </c>
      <c r="O9" s="72">
        <v>1668.9313365816381</v>
      </c>
      <c r="P9" s="72">
        <v>1428.7334718639527</v>
      </c>
      <c r="Q9" s="72">
        <v>1542.2106381962353</v>
      </c>
      <c r="R9" s="72">
        <v>1604.4632034011647</v>
      </c>
      <c r="S9" s="72">
        <v>1612.9370163370584</v>
      </c>
      <c r="T9" s="72">
        <v>1475.6769227094674</v>
      </c>
      <c r="U9" s="72">
        <v>1507.63130792013</v>
      </c>
      <c r="V9" s="72">
        <v>1514.7185105569879</v>
      </c>
      <c r="W9" s="72">
        <v>1860.4786640468899</v>
      </c>
      <c r="X9" s="72">
        <v>1586.1305770516883</v>
      </c>
      <c r="Y9" s="72">
        <v>1531.7810165281358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436.9565129579064</v>
      </c>
      <c r="C11" s="72">
        <v>475.54248786106859</v>
      </c>
      <c r="D11" s="72">
        <v>444.08004086121997</v>
      </c>
      <c r="E11" s="72">
        <v>478.51626223654222</v>
      </c>
      <c r="F11" s="72">
        <v>512.34016610765332</v>
      </c>
      <c r="G11" s="72">
        <v>409.35099757840953</v>
      </c>
      <c r="H11" s="72">
        <v>370.15437611135673</v>
      </c>
      <c r="I11" s="72">
        <v>408.04406603040587</v>
      </c>
      <c r="J11" s="72">
        <v>425.66434229914233</v>
      </c>
      <c r="K11" s="72">
        <v>437.76643242607884</v>
      </c>
      <c r="L11" s="72">
        <v>498.28915626161063</v>
      </c>
      <c r="M11" s="72">
        <v>491.201480844559</v>
      </c>
      <c r="N11" s="72">
        <v>554.44427247539886</v>
      </c>
      <c r="O11" s="72">
        <v>634.69406706792768</v>
      </c>
      <c r="P11" s="72">
        <v>572.00886595968291</v>
      </c>
      <c r="Q11" s="72">
        <v>638.74179325499199</v>
      </c>
      <c r="R11" s="72">
        <v>673.64978026177562</v>
      </c>
      <c r="S11" s="72">
        <v>716.15474825642434</v>
      </c>
      <c r="T11" s="72">
        <v>672.55074997611541</v>
      </c>
      <c r="U11" s="72">
        <v>664.07381771281177</v>
      </c>
      <c r="V11" s="72">
        <v>730.14398586032257</v>
      </c>
      <c r="W11" s="72">
        <v>767.58279646784513</v>
      </c>
      <c r="X11" s="72">
        <v>666.32747324926015</v>
      </c>
      <c r="Y11" s="72">
        <v>632.38664946976269</v>
      </c>
      <c r="DA11" s="89" t="s">
        <v>370</v>
      </c>
    </row>
    <row r="12" spans="1:105" ht="12" customHeight="1" x14ac:dyDescent="0.25">
      <c r="A12" s="28" t="s">
        <v>95</v>
      </c>
      <c r="B12" s="72">
        <v>5.4983188683298199</v>
      </c>
      <c r="C12" s="72">
        <v>9.3822308299732065</v>
      </c>
      <c r="D12" s="72">
        <v>12.866013816396292</v>
      </c>
      <c r="E12" s="72">
        <v>17.466091997048395</v>
      </c>
      <c r="F12" s="72">
        <v>19.604202462036032</v>
      </c>
      <c r="G12" s="72">
        <v>23.026887977531306</v>
      </c>
      <c r="H12" s="72">
        <v>21.912809559184502</v>
      </c>
      <c r="I12" s="72">
        <v>26.304698656919822</v>
      </c>
      <c r="J12" s="72">
        <v>25.925605728340958</v>
      </c>
      <c r="K12" s="72">
        <v>34.502525624799205</v>
      </c>
      <c r="L12" s="72">
        <v>37.208679209153956</v>
      </c>
      <c r="M12" s="72">
        <v>37.016532100337692</v>
      </c>
      <c r="N12" s="72">
        <v>38.600894467117847</v>
      </c>
      <c r="O12" s="72">
        <v>39.642684203030896</v>
      </c>
      <c r="P12" s="72">
        <v>40.501840097467749</v>
      </c>
      <c r="Q12" s="72">
        <v>51.461860557359948</v>
      </c>
      <c r="R12" s="72">
        <v>53.007894650037827</v>
      </c>
      <c r="S12" s="72">
        <v>52.7425382471978</v>
      </c>
      <c r="T12" s="72">
        <v>58.606414469718231</v>
      </c>
      <c r="U12" s="72">
        <v>58.082042323961844</v>
      </c>
      <c r="V12" s="72">
        <v>84.067247429264455</v>
      </c>
      <c r="W12" s="72">
        <v>93.063384332278318</v>
      </c>
      <c r="X12" s="72">
        <v>90.734484268756461</v>
      </c>
      <c r="Y12" s="72">
        <v>95.18732365907745</v>
      </c>
      <c r="DA12" s="89" t="s">
        <v>371</v>
      </c>
    </row>
    <row r="13" spans="1:105" ht="12" customHeight="1" x14ac:dyDescent="0.25">
      <c r="A13" s="73" t="s">
        <v>94</v>
      </c>
      <c r="B13" s="74">
        <v>258.71962383492769</v>
      </c>
      <c r="C13" s="74">
        <v>309.13679012944624</v>
      </c>
      <c r="D13" s="74">
        <v>309.48701665715203</v>
      </c>
      <c r="E13" s="74">
        <v>329.07538873037436</v>
      </c>
      <c r="F13" s="74">
        <v>302.52018129070416</v>
      </c>
      <c r="G13" s="74">
        <v>280.56412211664031</v>
      </c>
      <c r="H13" s="74">
        <v>261.47793102578561</v>
      </c>
      <c r="I13" s="74">
        <v>270.90314040848779</v>
      </c>
      <c r="J13" s="74">
        <v>266.0747282673629</v>
      </c>
      <c r="K13" s="74">
        <v>274.43154634045817</v>
      </c>
      <c r="L13" s="74">
        <v>305.1042060603753</v>
      </c>
      <c r="M13" s="74">
        <v>299.60002882242753</v>
      </c>
      <c r="N13" s="74">
        <v>290.27636124194919</v>
      </c>
      <c r="O13" s="74">
        <v>289.04889175641807</v>
      </c>
      <c r="P13" s="74">
        <v>244.26210673423941</v>
      </c>
      <c r="Q13" s="74">
        <v>276.94030877899837</v>
      </c>
      <c r="R13" s="74">
        <v>317.40512333161303</v>
      </c>
      <c r="S13" s="74">
        <v>321.443563363561</v>
      </c>
      <c r="T13" s="74">
        <v>318.53166254598915</v>
      </c>
      <c r="U13" s="74">
        <v>333.16640733945593</v>
      </c>
      <c r="V13" s="74">
        <v>364.12513820833681</v>
      </c>
      <c r="W13" s="74">
        <v>435.36732296761215</v>
      </c>
      <c r="X13" s="74">
        <v>457.51694643327755</v>
      </c>
      <c r="Y13" s="74">
        <v>524.63894145911411</v>
      </c>
      <c r="DA13" s="90" t="s">
        <v>372</v>
      </c>
    </row>
    <row r="14" spans="1:105" ht="12" customHeight="1" x14ac:dyDescent="0.25">
      <c r="A14" s="75" t="s">
        <v>97</v>
      </c>
      <c r="B14" s="76">
        <v>45.468902427033804</v>
      </c>
      <c r="C14" s="76">
        <v>46.842481232703705</v>
      </c>
      <c r="D14" s="76">
        <v>43.234176339593127</v>
      </c>
      <c r="E14" s="76">
        <v>43.706584832273506</v>
      </c>
      <c r="F14" s="76">
        <v>41.596374118132694</v>
      </c>
      <c r="G14" s="76">
        <v>40.740978832123233</v>
      </c>
      <c r="H14" s="76">
        <v>40.112729900578351</v>
      </c>
      <c r="I14" s="76">
        <v>35.940358942995573</v>
      </c>
      <c r="J14" s="76">
        <v>36.868055660727379</v>
      </c>
      <c r="K14" s="76">
        <v>36.407192542073282</v>
      </c>
      <c r="L14" s="76">
        <v>40.877926225225679</v>
      </c>
      <c r="M14" s="76">
        <v>36.101037268656327</v>
      </c>
      <c r="N14" s="76">
        <v>36.736064086446412</v>
      </c>
      <c r="O14" s="76">
        <v>38.956655539119858</v>
      </c>
      <c r="P14" s="76">
        <v>33.456015429335892</v>
      </c>
      <c r="Q14" s="76">
        <v>36.536824953623878</v>
      </c>
      <c r="R14" s="76">
        <v>39.285258420601757</v>
      </c>
      <c r="S14" s="76">
        <v>39.942649900056544</v>
      </c>
      <c r="T14" s="76">
        <v>37.01999182015355</v>
      </c>
      <c r="U14" s="76">
        <v>38.874166926068604</v>
      </c>
      <c r="V14" s="76">
        <v>40.167975162790263</v>
      </c>
      <c r="W14" s="76">
        <v>45.372054083780526</v>
      </c>
      <c r="X14" s="76">
        <v>38.764746361886694</v>
      </c>
      <c r="Y14" s="76">
        <v>35.471856789197297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0.16581504394228722</v>
      </c>
      <c r="C15" s="69">
        <f t="shared" si="6"/>
        <v>0.21072226923741927</v>
      </c>
      <c r="D15" s="69">
        <f t="shared" si="6"/>
        <v>0.24305111034988006</v>
      </c>
      <c r="E15" s="69">
        <f t="shared" si="6"/>
        <v>0.46172366930202596</v>
      </c>
      <c r="F15" s="69">
        <f t="shared" si="6"/>
        <v>0.30642757343327459</v>
      </c>
      <c r="G15" s="69">
        <f t="shared" si="6"/>
        <v>0.3506667547774488</v>
      </c>
      <c r="H15" s="69">
        <f t="shared" si="6"/>
        <v>0.45769819236511289</v>
      </c>
      <c r="I15" s="69">
        <f t="shared" si="6"/>
        <v>0.48328873800597372</v>
      </c>
      <c r="J15" s="69">
        <f t="shared" si="6"/>
        <v>0.45079657264507228</v>
      </c>
      <c r="K15" s="69">
        <f t="shared" si="6"/>
        <v>0.48157997944829861</v>
      </c>
      <c r="L15" s="69">
        <f t="shared" si="6"/>
        <v>0.56116604566733552</v>
      </c>
      <c r="M15" s="69">
        <f t="shared" si="6"/>
        <v>0.52804624056558636</v>
      </c>
      <c r="N15" s="69">
        <f t="shared" si="6"/>
        <v>0.61290842648323318</v>
      </c>
      <c r="O15" s="69">
        <f t="shared" si="6"/>
        <v>0.77832115219260478</v>
      </c>
      <c r="P15" s="69">
        <f t="shared" si="6"/>
        <v>0.49521711092003445</v>
      </c>
      <c r="Q15" s="69">
        <f t="shared" si="6"/>
        <v>0.85983567402312122</v>
      </c>
      <c r="R15" s="69">
        <f t="shared" si="6"/>
        <v>0.52448170440431818</v>
      </c>
      <c r="S15" s="69">
        <f t="shared" si="6"/>
        <v>0.52387145313843531</v>
      </c>
      <c r="T15" s="69">
        <f t="shared" si="6"/>
        <v>0.49061120664946994</v>
      </c>
      <c r="U15" s="69">
        <f t="shared" si="6"/>
        <v>0.54263399254800837</v>
      </c>
      <c r="V15" s="69">
        <f t="shared" si="6"/>
        <v>0.57289576765071226</v>
      </c>
      <c r="W15" s="69">
        <f t="shared" si="6"/>
        <v>0.62675551734021162</v>
      </c>
      <c r="X15" s="69">
        <f t="shared" si="6"/>
        <v>0.62572847998471315</v>
      </c>
      <c r="Y15" s="69">
        <f t="shared" si="6"/>
        <v>0.64454953663896009</v>
      </c>
      <c r="DA15" s="88" t="s">
        <v>247</v>
      </c>
    </row>
    <row r="16" spans="1:105" ht="12" customHeight="1" x14ac:dyDescent="0.25">
      <c r="A16" s="28" t="s">
        <v>91</v>
      </c>
      <c r="B16" s="72">
        <v>0.16581504394228722</v>
      </c>
      <c r="C16" s="72">
        <v>0.21072226923741927</v>
      </c>
      <c r="D16" s="72">
        <v>0.24305111034988006</v>
      </c>
      <c r="E16" s="72">
        <v>0.46172366930202596</v>
      </c>
      <c r="F16" s="72">
        <v>0.30642757343327459</v>
      </c>
      <c r="G16" s="72">
        <v>0.3506667547774488</v>
      </c>
      <c r="H16" s="72">
        <v>0.45769819236511289</v>
      </c>
      <c r="I16" s="72">
        <v>0.48328873800597372</v>
      </c>
      <c r="J16" s="72">
        <v>0.45079657264507228</v>
      </c>
      <c r="K16" s="72">
        <v>0.48157997944829861</v>
      </c>
      <c r="L16" s="72">
        <v>0.56116604566733552</v>
      </c>
      <c r="M16" s="72">
        <v>0.52804624056558636</v>
      </c>
      <c r="N16" s="72">
        <v>0.61290842648323318</v>
      </c>
      <c r="O16" s="72">
        <v>0.77832115219260478</v>
      </c>
      <c r="P16" s="72">
        <v>0.49521711092003445</v>
      </c>
      <c r="Q16" s="72">
        <v>0.85983567402312122</v>
      </c>
      <c r="R16" s="72">
        <v>0.52448170440431818</v>
      </c>
      <c r="S16" s="72">
        <v>0.52387145313843531</v>
      </c>
      <c r="T16" s="72">
        <v>0.49061120664946994</v>
      </c>
      <c r="U16" s="72">
        <v>0.54263399254800837</v>
      </c>
      <c r="V16" s="72">
        <v>0.57289576765071226</v>
      </c>
      <c r="W16" s="72">
        <v>0.62675551734021162</v>
      </c>
      <c r="X16" s="72">
        <v>0.62572847998471315</v>
      </c>
      <c r="Y16" s="72">
        <v>0.64454953663896009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817.90213893363477</v>
      </c>
      <c r="C17" s="69">
        <f t="shared" si="7"/>
        <v>859.0124216581371</v>
      </c>
      <c r="D17" s="69">
        <f t="shared" si="7"/>
        <v>902.44052508973834</v>
      </c>
      <c r="E17" s="69">
        <f t="shared" si="7"/>
        <v>924.61352169868871</v>
      </c>
      <c r="F17" s="69">
        <f t="shared" si="7"/>
        <v>923.54038513894477</v>
      </c>
      <c r="G17" s="69">
        <f t="shared" si="7"/>
        <v>865.40894453024089</v>
      </c>
      <c r="H17" s="69">
        <f t="shared" si="7"/>
        <v>899.01963744456555</v>
      </c>
      <c r="I17" s="69">
        <f t="shared" si="7"/>
        <v>894.2402203202231</v>
      </c>
      <c r="J17" s="69">
        <f t="shared" si="7"/>
        <v>898.4126847593601</v>
      </c>
      <c r="K17" s="69">
        <f t="shared" si="7"/>
        <v>957.38752579219511</v>
      </c>
      <c r="L17" s="69">
        <f t="shared" si="7"/>
        <v>971.88261667942004</v>
      </c>
      <c r="M17" s="69">
        <f t="shared" si="7"/>
        <v>976.53601100481455</v>
      </c>
      <c r="N17" s="69">
        <f t="shared" si="7"/>
        <v>975.76729687254624</v>
      </c>
      <c r="O17" s="69">
        <f t="shared" si="7"/>
        <v>970.17318537092729</v>
      </c>
      <c r="P17" s="69">
        <f t="shared" si="7"/>
        <v>1005.2544306796693</v>
      </c>
      <c r="Q17" s="69">
        <f t="shared" si="7"/>
        <v>983.89992742982247</v>
      </c>
      <c r="R17" s="69">
        <f t="shared" ref="R17:V17" si="8">SUM(R18:R26)</f>
        <v>976.5727947104931</v>
      </c>
      <c r="S17" s="69">
        <f t="shared" si="8"/>
        <v>959.84230517979347</v>
      </c>
      <c r="T17" s="69">
        <f t="shared" si="8"/>
        <v>914.65928612744744</v>
      </c>
      <c r="U17" s="69">
        <f t="shared" si="8"/>
        <v>922.58069292667653</v>
      </c>
      <c r="V17" s="69">
        <f t="shared" si="8"/>
        <v>922.0886207014903</v>
      </c>
      <c r="W17" s="69">
        <f t="shared" ref="W17:Y17" si="9">SUM(W18:W26)</f>
        <v>1049.3411846086724</v>
      </c>
      <c r="X17" s="69">
        <f t="shared" si="9"/>
        <v>941.4233394639291</v>
      </c>
      <c r="Y17" s="69">
        <f t="shared" si="9"/>
        <v>908.10965130656109</v>
      </c>
      <c r="DA17" s="88" t="s">
        <v>248</v>
      </c>
    </row>
    <row r="18" spans="1:105" ht="12" customHeight="1" x14ac:dyDescent="0.25">
      <c r="A18" s="28" t="s">
        <v>51</v>
      </c>
      <c r="B18" s="72">
        <v>4.4531275159089523</v>
      </c>
      <c r="C18" s="72">
        <v>4.5746998024763954</v>
      </c>
      <c r="D18" s="72">
        <v>4.487948382149578</v>
      </c>
      <c r="E18" s="72">
        <v>4.1274072092824179</v>
      </c>
      <c r="F18" s="72">
        <v>4.4969033727794203</v>
      </c>
      <c r="G18" s="72">
        <v>3.2512582379547936</v>
      </c>
      <c r="H18" s="72">
        <v>3.6127467871755399</v>
      </c>
      <c r="I18" s="72">
        <v>3.5271861807885099</v>
      </c>
      <c r="J18" s="72">
        <v>3.8406133692018996</v>
      </c>
      <c r="K18" s="72">
        <v>3.1965568301722467</v>
      </c>
      <c r="L18" s="72">
        <v>3.52727620139486</v>
      </c>
      <c r="M18" s="72">
        <v>2.5979268176172741</v>
      </c>
      <c r="N18" s="72">
        <v>1.6484666093436513</v>
      </c>
      <c r="O18" s="72">
        <v>1.8748686347568551</v>
      </c>
      <c r="P18" s="72">
        <v>2.0431833381102509</v>
      </c>
      <c r="Q18" s="72">
        <v>1.5741377663131746</v>
      </c>
      <c r="R18" s="72">
        <v>0.94633132702780143</v>
      </c>
      <c r="S18" s="72">
        <v>0.95098882201203772</v>
      </c>
      <c r="T18" s="72">
        <v>0.704213241616509</v>
      </c>
      <c r="U18" s="72">
        <v>0.78673449890130887</v>
      </c>
      <c r="V18" s="72">
        <v>0.80166236744052732</v>
      </c>
      <c r="W18" s="72">
        <v>0.39805640817114951</v>
      </c>
      <c r="X18" s="72">
        <v>0.27899589185057799</v>
      </c>
      <c r="Y18" s="72">
        <v>0.24207031623196706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7.23015884165219</v>
      </c>
      <c r="C19" s="72">
        <v>5.5791101801503915</v>
      </c>
      <c r="D19" s="72">
        <v>5.3055313855308786</v>
      </c>
      <c r="E19" s="72">
        <v>4.5043696558236039</v>
      </c>
      <c r="F19" s="72">
        <v>4.6440412309897541</v>
      </c>
      <c r="G19" s="72">
        <v>5.995797024055169</v>
      </c>
      <c r="H19" s="72">
        <v>5.9510432757297176</v>
      </c>
      <c r="I19" s="72">
        <v>6.4279019224966456</v>
      </c>
      <c r="J19" s="72">
        <v>6.5368430835724594</v>
      </c>
      <c r="K19" s="72">
        <v>4.2934443085354852</v>
      </c>
      <c r="L19" s="72">
        <v>4.0519728671061435</v>
      </c>
      <c r="M19" s="72">
        <v>3.9267220789146844</v>
      </c>
      <c r="N19" s="72">
        <v>3.7827476831948035</v>
      </c>
      <c r="O19" s="72">
        <v>3.4268176172733349</v>
      </c>
      <c r="P19" s="72">
        <v>3.5282879526129731</v>
      </c>
      <c r="Q19" s="72">
        <v>3.46880385974969</v>
      </c>
      <c r="R19" s="72">
        <v>2.7803305627209323</v>
      </c>
      <c r="S19" s="72">
        <v>2.7682134326932264</v>
      </c>
      <c r="T19" s="72">
        <v>2.5170583739371355</v>
      </c>
      <c r="U19" s="72">
        <v>2.5677300085984522</v>
      </c>
      <c r="V19" s="72">
        <v>2.4961287857074614</v>
      </c>
      <c r="W19" s="72">
        <v>3.3498356740231201</v>
      </c>
      <c r="X19" s="72">
        <v>3.0579229960829273</v>
      </c>
      <c r="Y19" s="72">
        <v>2.9742046431642306</v>
      </c>
      <c r="DA19" s="89" t="s">
        <v>376</v>
      </c>
    </row>
    <row r="20" spans="1:105" ht="12" customHeight="1" x14ac:dyDescent="0.25">
      <c r="A20" s="28" t="s">
        <v>200</v>
      </c>
      <c r="B20" s="72">
        <v>151.59569128814772</v>
      </c>
      <c r="C20" s="72">
        <v>149.57233814977874</v>
      </c>
      <c r="D20" s="72">
        <v>161.25737205575098</v>
      </c>
      <c r="E20" s="72">
        <v>163.74674900138143</v>
      </c>
      <c r="F20" s="72">
        <v>160.25873277736346</v>
      </c>
      <c r="G20" s="72">
        <v>139.19534346238683</v>
      </c>
      <c r="H20" s="72">
        <v>143.03029987574325</v>
      </c>
      <c r="I20" s="72">
        <v>128.27628759678757</v>
      </c>
      <c r="J20" s="72">
        <v>128.42367586153927</v>
      </c>
      <c r="K20" s="72">
        <v>128.6905813055113</v>
      </c>
      <c r="L20" s="72">
        <v>131.28788095920513</v>
      </c>
      <c r="M20" s="72">
        <v>129.33127925862232</v>
      </c>
      <c r="N20" s="72">
        <v>108.37119040794879</v>
      </c>
      <c r="O20" s="72">
        <v>117.79884398586033</v>
      </c>
      <c r="P20" s="72">
        <v>114.93228718830609</v>
      </c>
      <c r="Q20" s="72">
        <v>107.33975828795262</v>
      </c>
      <c r="R20" s="72">
        <v>102.50549345562243</v>
      </c>
      <c r="S20" s="72">
        <v>101.48927581924143</v>
      </c>
      <c r="T20" s="72">
        <v>90.203496703926604</v>
      </c>
      <c r="U20" s="72">
        <v>90.565825929110531</v>
      </c>
      <c r="V20" s="72">
        <v>91.788740804432976</v>
      </c>
      <c r="W20" s="72">
        <v>101.56190251272797</v>
      </c>
      <c r="X20" s="72">
        <v>91.105522117130022</v>
      </c>
      <c r="Y20" s="72">
        <v>73.498566924620221</v>
      </c>
      <c r="DA20" s="89" t="s">
        <v>377</v>
      </c>
    </row>
    <row r="21" spans="1:105" ht="12" customHeight="1" x14ac:dyDescent="0.25">
      <c r="A21" s="28" t="s">
        <v>189</v>
      </c>
      <c r="B21" s="72">
        <v>121.63359481553236</v>
      </c>
      <c r="C21" s="72">
        <v>134.35224395333961</v>
      </c>
      <c r="D21" s="72">
        <v>138.18087095174445</v>
      </c>
      <c r="E21" s="72">
        <v>145.68033660698262</v>
      </c>
      <c r="F21" s="72">
        <v>145.16295693043412</v>
      </c>
      <c r="G21" s="72">
        <v>170.45391293414707</v>
      </c>
      <c r="H21" s="72">
        <v>174.52358400589185</v>
      </c>
      <c r="I21" s="72">
        <v>162.76176971057043</v>
      </c>
      <c r="J21" s="72">
        <v>163.3702388943579</v>
      </c>
      <c r="K21" s="72">
        <v>175.25548424661477</v>
      </c>
      <c r="L21" s="72">
        <v>173.38083978217253</v>
      </c>
      <c r="M21" s="72">
        <v>181.67727142447686</v>
      </c>
      <c r="N21" s="72">
        <v>179.44114837107097</v>
      </c>
      <c r="O21" s="72">
        <v>171.2169198433171</v>
      </c>
      <c r="P21" s="72">
        <v>179.58424094774051</v>
      </c>
      <c r="Q21" s="72">
        <v>169.58608006114451</v>
      </c>
      <c r="R21" s="72">
        <v>172.98586032291965</v>
      </c>
      <c r="S21" s="72">
        <v>171.89789337919174</v>
      </c>
      <c r="T21" s="72">
        <v>158.96240565587081</v>
      </c>
      <c r="U21" s="72">
        <v>156.22305818286046</v>
      </c>
      <c r="V21" s="72">
        <v>160.38169962740042</v>
      </c>
      <c r="W21" s="72">
        <v>187.36254451946164</v>
      </c>
      <c r="X21" s="72">
        <v>138.47432406611253</v>
      </c>
      <c r="Y21" s="72">
        <v>126.30546001719685</v>
      </c>
      <c r="DA21" s="89" t="s">
        <v>378</v>
      </c>
    </row>
    <row r="22" spans="1:105" ht="12" customHeight="1" x14ac:dyDescent="0.25">
      <c r="A22" s="28" t="s">
        <v>202</v>
      </c>
      <c r="B22" s="72">
        <v>140.28440512917132</v>
      </c>
      <c r="C22" s="72">
        <v>147.04918136844358</v>
      </c>
      <c r="D22" s="72">
        <v>151.69506563814585</v>
      </c>
      <c r="E22" s="72">
        <v>149.84279989633697</v>
      </c>
      <c r="F22" s="72">
        <v>147.44948523564105</v>
      </c>
      <c r="G22" s="72">
        <v>138.67607315248071</v>
      </c>
      <c r="H22" s="72">
        <v>154.80190195173304</v>
      </c>
      <c r="I22" s="72">
        <v>162.47342409889899</v>
      </c>
      <c r="J22" s="72">
        <v>161.18520174211255</v>
      </c>
      <c r="K22" s="72">
        <v>174.35433916259902</v>
      </c>
      <c r="L22" s="72">
        <v>178.81835769561476</v>
      </c>
      <c r="M22" s="72">
        <v>183.29674214196999</v>
      </c>
      <c r="N22" s="72">
        <v>188.75585172446736</v>
      </c>
      <c r="O22" s="72">
        <v>176.67908665329128</v>
      </c>
      <c r="P22" s="72">
        <v>189.69191267794019</v>
      </c>
      <c r="Q22" s="72">
        <v>182.15544090952517</v>
      </c>
      <c r="R22" s="72">
        <v>168.89722461068118</v>
      </c>
      <c r="S22" s="72">
        <v>167.60351581159836</v>
      </c>
      <c r="T22" s="72">
        <v>164.69043183338113</v>
      </c>
      <c r="U22" s="72">
        <v>168.63817235119899</v>
      </c>
      <c r="V22" s="72">
        <v>169.18892710423233</v>
      </c>
      <c r="W22" s="72">
        <v>182.90952642230093</v>
      </c>
      <c r="X22" s="72">
        <v>139.99751600267504</v>
      </c>
      <c r="Y22" s="72">
        <v>134.89433457533201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73.218293576917262</v>
      </c>
      <c r="C24" s="72">
        <v>78.508328991897741</v>
      </c>
      <c r="D24" s="72">
        <v>81.691412277215065</v>
      </c>
      <c r="E24" s="72">
        <v>87.787349113414663</v>
      </c>
      <c r="F24" s="72">
        <v>96.406351519173782</v>
      </c>
      <c r="G24" s="72">
        <v>69.210997262519257</v>
      </c>
      <c r="H24" s="72">
        <v>66.949923114782536</v>
      </c>
      <c r="I24" s="72">
        <v>76.228246953257155</v>
      </c>
      <c r="J24" s="72">
        <v>77.670309463540235</v>
      </c>
      <c r="K24" s="72">
        <v>84.765381847352018</v>
      </c>
      <c r="L24" s="72">
        <v>87.188143824373967</v>
      </c>
      <c r="M24" s="72">
        <v>93.78613738415973</v>
      </c>
      <c r="N24" s="72">
        <v>99.883586509983758</v>
      </c>
      <c r="O24" s="72">
        <v>97.905846947549449</v>
      </c>
      <c r="P24" s="72">
        <v>112.13232062673163</v>
      </c>
      <c r="Q24" s="72">
        <v>113.05562720932451</v>
      </c>
      <c r="R24" s="72">
        <v>115.06303143211998</v>
      </c>
      <c r="S24" s="72">
        <v>109.0357074615458</v>
      </c>
      <c r="T24" s="72">
        <v>103.79903506257762</v>
      </c>
      <c r="U24" s="72">
        <v>102.4907566638005</v>
      </c>
      <c r="V24" s="72">
        <v>105.21835291869687</v>
      </c>
      <c r="W24" s="72">
        <v>135.74342881160436</v>
      </c>
      <c r="X24" s="72">
        <v>120.73452159166905</v>
      </c>
      <c r="Y24" s="72">
        <v>115.59967899111493</v>
      </c>
      <c r="DA24" s="89" t="s">
        <v>381</v>
      </c>
    </row>
    <row r="25" spans="1:105" ht="12" customHeight="1" x14ac:dyDescent="0.25">
      <c r="A25" s="73" t="s">
        <v>53</v>
      </c>
      <c r="B25" s="74">
        <v>283.77938711282269</v>
      </c>
      <c r="C25" s="74">
        <v>300.65958026106188</v>
      </c>
      <c r="D25" s="74">
        <v>318.86024357375027</v>
      </c>
      <c r="E25" s="74">
        <v>323.75873205553592</v>
      </c>
      <c r="F25" s="74">
        <v>315.46585216370681</v>
      </c>
      <c r="G25" s="74">
        <v>283.58042058223435</v>
      </c>
      <c r="H25" s="74">
        <v>278.87593379034536</v>
      </c>
      <c r="I25" s="74">
        <v>282.67446662612548</v>
      </c>
      <c r="J25" s="74">
        <v>284.79001558665226</v>
      </c>
      <c r="K25" s="74">
        <v>288.95357816019782</v>
      </c>
      <c r="L25" s="74">
        <v>283.96580657053289</v>
      </c>
      <c r="M25" s="74">
        <v>278.80153121117752</v>
      </c>
      <c r="N25" s="74">
        <v>285.98808888553953</v>
      </c>
      <c r="O25" s="74">
        <v>282.04973548079653</v>
      </c>
      <c r="P25" s="74">
        <v>286.26309218726459</v>
      </c>
      <c r="Q25" s="74">
        <v>279.29247830399851</v>
      </c>
      <c r="R25" s="74">
        <v>282.2738007294098</v>
      </c>
      <c r="S25" s="74">
        <v>284.46042498489527</v>
      </c>
      <c r="T25" s="74">
        <v>282.88642857514026</v>
      </c>
      <c r="U25" s="74">
        <v>288.54022956563716</v>
      </c>
      <c r="V25" s="74">
        <v>282.78499215462875</v>
      </c>
      <c r="W25" s="74">
        <v>318.39654374275642</v>
      </c>
      <c r="X25" s="74">
        <v>334.32827712515024</v>
      </c>
      <c r="Y25" s="74">
        <v>344.00556799711228</v>
      </c>
      <c r="DA25" s="90" t="s">
        <v>382</v>
      </c>
    </row>
    <row r="26" spans="1:105" ht="12" customHeight="1" x14ac:dyDescent="0.25">
      <c r="A26" s="32" t="s">
        <v>52</v>
      </c>
      <c r="B26" s="77">
        <v>35.707480653482371</v>
      </c>
      <c r="C26" s="77">
        <v>38.716938950988819</v>
      </c>
      <c r="D26" s="77">
        <v>40.962080825451423</v>
      </c>
      <c r="E26" s="77">
        <v>45.165778159931207</v>
      </c>
      <c r="F26" s="77">
        <v>49.656061908856401</v>
      </c>
      <c r="G26" s="77">
        <v>55.045141874462587</v>
      </c>
      <c r="H26" s="77">
        <v>71.274204643164225</v>
      </c>
      <c r="I26" s="77">
        <v>71.87093723129837</v>
      </c>
      <c r="J26" s="77">
        <v>72.595786758383483</v>
      </c>
      <c r="K26" s="77">
        <v>97.87815993121238</v>
      </c>
      <c r="L26" s="77">
        <v>109.66233877901981</v>
      </c>
      <c r="M26" s="77">
        <v>103.1184006878762</v>
      </c>
      <c r="N26" s="77">
        <v>107.8962166809974</v>
      </c>
      <c r="O26" s="77">
        <v>119.2210662080825</v>
      </c>
      <c r="P26" s="77">
        <v>117.079105760963</v>
      </c>
      <c r="Q26" s="77">
        <v>127.42760103181431</v>
      </c>
      <c r="R26" s="77">
        <v>131.1207222699914</v>
      </c>
      <c r="S26" s="77">
        <v>121.6362854686157</v>
      </c>
      <c r="T26" s="77">
        <v>110.8962166809974</v>
      </c>
      <c r="U26" s="77">
        <v>112.7681857265692</v>
      </c>
      <c r="V26" s="77">
        <v>109.42811693895101</v>
      </c>
      <c r="W26" s="77">
        <v>119.61934651762679</v>
      </c>
      <c r="X26" s="77">
        <v>113.44625967325879</v>
      </c>
      <c r="Y26" s="77">
        <v>110.5897678417885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105.4072934856232</v>
      </c>
      <c r="C27" s="69">
        <f t="shared" si="10"/>
        <v>123.45374728303543</v>
      </c>
      <c r="D27" s="69">
        <f t="shared" si="10"/>
        <v>131.33395224025884</v>
      </c>
      <c r="E27" s="69">
        <f t="shared" si="10"/>
        <v>133.08112989078032</v>
      </c>
      <c r="F27" s="69">
        <f t="shared" si="10"/>
        <v>141.58178418735841</v>
      </c>
      <c r="G27" s="69">
        <f t="shared" si="10"/>
        <v>117.28173621686544</v>
      </c>
      <c r="H27" s="69">
        <f t="shared" si="10"/>
        <v>137.36849352032456</v>
      </c>
      <c r="I27" s="69">
        <f t="shared" si="10"/>
        <v>120.14192432104289</v>
      </c>
      <c r="J27" s="69">
        <f t="shared" si="10"/>
        <v>131.15783724012866</v>
      </c>
      <c r="K27" s="69">
        <f t="shared" si="10"/>
        <v>166.91990781332339</v>
      </c>
      <c r="L27" s="69">
        <f t="shared" si="10"/>
        <v>169.83451836348866</v>
      </c>
      <c r="M27" s="69">
        <f t="shared" si="10"/>
        <v>168.88481059931075</v>
      </c>
      <c r="N27" s="69">
        <f t="shared" si="10"/>
        <v>174.16001269087795</v>
      </c>
      <c r="O27" s="69">
        <f t="shared" si="10"/>
        <v>171.81033649823087</v>
      </c>
      <c r="P27" s="69">
        <f t="shared" si="10"/>
        <v>181.60747602842901</v>
      </c>
      <c r="Q27" s="69">
        <f t="shared" si="10"/>
        <v>176.01167921647092</v>
      </c>
      <c r="R27" s="69">
        <f t="shared" ref="R27:V27" si="11">SUM(R28:R32)</f>
        <v>180.33366090215819</v>
      </c>
      <c r="S27" s="69">
        <f t="shared" si="11"/>
        <v>181.33072868246819</v>
      </c>
      <c r="T27" s="69">
        <f t="shared" si="11"/>
        <v>179.0177116746963</v>
      </c>
      <c r="U27" s="69">
        <f t="shared" si="11"/>
        <v>182.49940950552374</v>
      </c>
      <c r="V27" s="69">
        <f t="shared" si="11"/>
        <v>179.63668105663521</v>
      </c>
      <c r="W27" s="69">
        <f t="shared" ref="W27:Y27" si="12">SUM(W28:W32)</f>
        <v>172.48407086360356</v>
      </c>
      <c r="X27" s="69">
        <f t="shared" si="12"/>
        <v>170.95572637842633</v>
      </c>
      <c r="Y27" s="69">
        <f t="shared" si="12"/>
        <v>174.90358703810236</v>
      </c>
      <c r="DA27" s="88" t="s">
        <v>249</v>
      </c>
    </row>
    <row r="28" spans="1:105" ht="12" customHeight="1" x14ac:dyDescent="0.25">
      <c r="A28" s="28" t="s">
        <v>51</v>
      </c>
      <c r="B28" s="72">
        <v>0.28544064574590022</v>
      </c>
      <c r="C28" s="72">
        <v>0.29324548922298088</v>
      </c>
      <c r="D28" s="72">
        <v>0.26219077368360694</v>
      </c>
      <c r="E28" s="72">
        <v>0.21451456869057745</v>
      </c>
      <c r="F28" s="72">
        <v>0.22410233121605627</v>
      </c>
      <c r="G28" s="72">
        <v>0.12920845544973159</v>
      </c>
      <c r="H28" s="72">
        <v>0.14431314402651022</v>
      </c>
      <c r="I28" s="72">
        <v>0.11062242902246859</v>
      </c>
      <c r="J28" s="72">
        <v>0.1176659025262</v>
      </c>
      <c r="K28" s="72">
        <v>0.10397440746966598</v>
      </c>
      <c r="L28" s="72">
        <v>0.10346804241903124</v>
      </c>
      <c r="M28" s="72">
        <v>0.10122289099073278</v>
      </c>
      <c r="N28" s="72">
        <v>9.3579822298652901E-2</v>
      </c>
      <c r="O28" s="72">
        <v>6.637527467278112E-2</v>
      </c>
      <c r="P28" s="72">
        <v>3.5922422852775387E-2</v>
      </c>
      <c r="Q28" s="72">
        <v>4.8557370784369926E-2</v>
      </c>
      <c r="R28" s="72">
        <v>5.1662367440527358E-2</v>
      </c>
      <c r="S28" s="72">
        <v>5.9186013184293486E-2</v>
      </c>
      <c r="T28" s="72">
        <v>5.4576287379382825E-2</v>
      </c>
      <c r="U28" s="72">
        <v>4.9464985191554414E-2</v>
      </c>
      <c r="V28" s="72">
        <v>4.8891755039648419E-2</v>
      </c>
      <c r="W28" s="72">
        <v>3.4861140802320049E-2</v>
      </c>
      <c r="X28" s="72">
        <v>4.8724562912009165E-3</v>
      </c>
      <c r="Y28" s="72">
        <v>3.2244196044711954E-3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0.62824170026771753</v>
      </c>
      <c r="C29" s="72">
        <v>0.71230095977335628</v>
      </c>
      <c r="D29" s="72">
        <v>0.71685727227164819</v>
      </c>
      <c r="E29" s="72">
        <v>0.65383368698889199</v>
      </c>
      <c r="F29" s="72">
        <v>0.6862158263535677</v>
      </c>
      <c r="G29" s="72">
        <v>0.55526402880902626</v>
      </c>
      <c r="H29" s="72">
        <v>0.60700150506154738</v>
      </c>
      <c r="I29" s="72">
        <v>0.50245928663265604</v>
      </c>
      <c r="J29" s="72">
        <v>0.50474907979420713</v>
      </c>
      <c r="K29" s="72">
        <v>0.60734045865214425</v>
      </c>
      <c r="L29" s="72">
        <v>0.57901022260437562</v>
      </c>
      <c r="M29" s="72">
        <v>0.43508168529664648</v>
      </c>
      <c r="N29" s="72">
        <v>0.28860800611445497</v>
      </c>
      <c r="O29" s="72">
        <v>0.2548963408808636</v>
      </c>
      <c r="P29" s="72">
        <v>0.30182669341740709</v>
      </c>
      <c r="Q29" s="72">
        <v>0.38995127543708802</v>
      </c>
      <c r="R29" s="72">
        <v>0.4538415974013566</v>
      </c>
      <c r="S29" s="72">
        <v>0.44282602464889659</v>
      </c>
      <c r="T29" s="72">
        <v>0.39545906181331797</v>
      </c>
      <c r="U29" s="72">
        <v>0.39766217636381007</v>
      </c>
      <c r="V29" s="72">
        <v>0.38554504633610387</v>
      </c>
      <c r="W29" s="72">
        <v>0.52103659119136325</v>
      </c>
      <c r="X29" s="72">
        <v>0.19607719499378998</v>
      </c>
      <c r="Y29" s="72">
        <v>0.19167096589280594</v>
      </c>
      <c r="DA29" s="89" t="s">
        <v>385</v>
      </c>
    </row>
    <row r="30" spans="1:105" ht="12" customHeight="1" x14ac:dyDescent="0.25">
      <c r="A30" s="28" t="s">
        <v>189</v>
      </c>
      <c r="B30" s="72">
        <v>5.4967784514089715</v>
      </c>
      <c r="C30" s="72">
        <v>6.8196806634722176</v>
      </c>
      <c r="D30" s="72">
        <v>7.2018886321008528</v>
      </c>
      <c r="E30" s="72">
        <v>7.6415989162466769</v>
      </c>
      <c r="F30" s="72">
        <v>8.2595665977486927</v>
      </c>
      <c r="G30" s="72">
        <v>8.7481428074938439</v>
      </c>
      <c r="H30" s="72">
        <v>10.120593224801762</v>
      </c>
      <c r="I30" s="72">
        <v>8.2952079931418936</v>
      </c>
      <c r="J30" s="72">
        <v>9.0858493282976145</v>
      </c>
      <c r="K30" s="72">
        <v>11.593803401134554</v>
      </c>
      <c r="L30" s="72">
        <v>11.550109869112447</v>
      </c>
      <c r="M30" s="72">
        <v>11.531002197382248</v>
      </c>
      <c r="N30" s="72">
        <v>10.920177701347091</v>
      </c>
      <c r="O30" s="72">
        <v>10.657781599312123</v>
      </c>
      <c r="P30" s="72">
        <v>10.482659787904844</v>
      </c>
      <c r="Q30" s="72">
        <v>9.7734068978694939</v>
      </c>
      <c r="R30" s="72">
        <v>9.3616365720836914</v>
      </c>
      <c r="S30" s="72">
        <v>9.3616365720836914</v>
      </c>
      <c r="T30" s="72">
        <v>8.8556176554886772</v>
      </c>
      <c r="U30" s="72">
        <v>9.2283844463552143</v>
      </c>
      <c r="V30" s="72">
        <v>9.5310977357409019</v>
      </c>
      <c r="W30" s="72">
        <v>10.756657160576591</v>
      </c>
      <c r="X30" s="72">
        <v>5.7576669532817428</v>
      </c>
      <c r="Y30" s="72">
        <v>5.2938998758001308</v>
      </c>
      <c r="DA30" s="89" t="s">
        <v>386</v>
      </c>
    </row>
    <row r="31" spans="1:105" ht="12" customHeight="1" x14ac:dyDescent="0.25">
      <c r="A31" s="28" t="s">
        <v>202</v>
      </c>
      <c r="B31" s="72">
        <v>4.3274545820434556</v>
      </c>
      <c r="C31" s="72">
        <v>5.1150168540221932</v>
      </c>
      <c r="D31" s="72">
        <v>5.4282565919264663</v>
      </c>
      <c r="E31" s="72">
        <v>5.3939633655071351</v>
      </c>
      <c r="F31" s="72">
        <v>5.7700447371633246</v>
      </c>
      <c r="G31" s="72">
        <v>4.9520052813177058</v>
      </c>
      <c r="H31" s="72">
        <v>6.3579709922978402</v>
      </c>
      <c r="I31" s="72">
        <v>5.9902072730707294</v>
      </c>
      <c r="J31" s="72">
        <v>6.6436290025718208</v>
      </c>
      <c r="K31" s="72">
        <v>8.728568654296792</v>
      </c>
      <c r="L31" s="72">
        <v>9.1723273144167372</v>
      </c>
      <c r="M31" s="72">
        <v>9.9526129741091047</v>
      </c>
      <c r="N31" s="72">
        <v>10.694205598547816</v>
      </c>
      <c r="O31" s="72">
        <v>10.061287857074614</v>
      </c>
      <c r="P31" s="72">
        <v>10.185105569886311</v>
      </c>
      <c r="Q31" s="72">
        <v>8.8781169389509884</v>
      </c>
      <c r="R31" s="72">
        <v>7.5457628737938274</v>
      </c>
      <c r="S31" s="72">
        <v>7.5200869399063723</v>
      </c>
      <c r="T31" s="72">
        <v>6.8539696188019477</v>
      </c>
      <c r="U31" s="72">
        <v>6.9868395910958228</v>
      </c>
      <c r="V31" s="72">
        <v>6.9873172828890802</v>
      </c>
      <c r="W31" s="72">
        <v>8.1491268136969168</v>
      </c>
      <c r="X31" s="72">
        <v>4.7549679946498502</v>
      </c>
      <c r="Y31" s="72">
        <v>4.6218114072800223</v>
      </c>
      <c r="DA31" s="89" t="s">
        <v>387</v>
      </c>
    </row>
    <row r="32" spans="1:105" ht="12" customHeight="1" x14ac:dyDescent="0.25">
      <c r="A32" s="32" t="s">
        <v>53</v>
      </c>
      <c r="B32" s="77">
        <v>94.669378106157154</v>
      </c>
      <c r="C32" s="77">
        <v>110.51350331654469</v>
      </c>
      <c r="D32" s="77">
        <v>117.72475897027626</v>
      </c>
      <c r="E32" s="77">
        <v>119.17721935334704</v>
      </c>
      <c r="F32" s="77">
        <v>126.64185469487677</v>
      </c>
      <c r="G32" s="77">
        <v>102.89711564379513</v>
      </c>
      <c r="H32" s="77">
        <v>120.1386146541369</v>
      </c>
      <c r="I32" s="77">
        <v>105.24342733917514</v>
      </c>
      <c r="J32" s="77">
        <v>114.80594392693881</v>
      </c>
      <c r="K32" s="77">
        <v>145.88622089177025</v>
      </c>
      <c r="L32" s="77">
        <v>148.42960291493605</v>
      </c>
      <c r="M32" s="77">
        <v>146.86489085153201</v>
      </c>
      <c r="N32" s="77">
        <v>152.16344156256994</v>
      </c>
      <c r="O32" s="77">
        <v>150.76999542629048</v>
      </c>
      <c r="P32" s="77">
        <v>160.60196155436768</v>
      </c>
      <c r="Q32" s="77">
        <v>156.92164673342899</v>
      </c>
      <c r="R32" s="77">
        <v>162.92075749143879</v>
      </c>
      <c r="S32" s="77">
        <v>163.94699313264493</v>
      </c>
      <c r="T32" s="77">
        <v>162.85808905121297</v>
      </c>
      <c r="U32" s="77">
        <v>165.83705830651735</v>
      </c>
      <c r="V32" s="77">
        <v>162.68382923662949</v>
      </c>
      <c r="W32" s="77">
        <v>153.02238915733636</v>
      </c>
      <c r="X32" s="77">
        <v>160.24214177920976</v>
      </c>
      <c r="Y32" s="77">
        <v>164.79298036952494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3185.8192867467824</v>
      </c>
      <c r="C3" s="65">
        <f t="shared" si="0"/>
        <v>3421.3270632380732</v>
      </c>
      <c r="D3" s="65">
        <f t="shared" si="0"/>
        <v>3318.2870945885047</v>
      </c>
      <c r="E3" s="65">
        <f t="shared" si="0"/>
        <v>3441.8006717784265</v>
      </c>
      <c r="F3" s="65">
        <f t="shared" si="0"/>
        <v>3418.6260338814122</v>
      </c>
      <c r="G3" s="65">
        <f t="shared" si="0"/>
        <v>3474.606326963225</v>
      </c>
      <c r="H3" s="65">
        <f t="shared" si="0"/>
        <v>3476.4623601175558</v>
      </c>
      <c r="I3" s="65">
        <f t="shared" si="0"/>
        <v>3405.9920452379392</v>
      </c>
      <c r="J3" s="65">
        <f t="shared" si="0"/>
        <v>3528.021778872479</v>
      </c>
      <c r="K3" s="65">
        <f t="shared" si="0"/>
        <v>3671.6498761312764</v>
      </c>
      <c r="L3" s="65">
        <f t="shared" si="0"/>
        <v>4095.9470776598896</v>
      </c>
      <c r="M3" s="65">
        <f t="shared" si="0"/>
        <v>3874.0160360880491</v>
      </c>
      <c r="N3" s="65">
        <f t="shared" si="0"/>
        <v>4044.8252791771611</v>
      </c>
      <c r="O3" s="65">
        <f t="shared" si="0"/>
        <v>4278.6542111507842</v>
      </c>
      <c r="P3" s="65">
        <f t="shared" si="0"/>
        <v>3890.8704286910875</v>
      </c>
      <c r="Q3" s="65">
        <f t="shared" si="0"/>
        <v>4215.2090281222963</v>
      </c>
      <c r="R3" s="65">
        <f t="shared" ref="R3:V3" si="1">SUM(R4,R15,R17,R27)</f>
        <v>4472.1703276003482</v>
      </c>
      <c r="S3" s="65">
        <f t="shared" si="1"/>
        <v>4566.1279470742993</v>
      </c>
      <c r="T3" s="65">
        <f t="shared" si="1"/>
        <v>4345.699279837324</v>
      </c>
      <c r="U3" s="65">
        <f t="shared" si="1"/>
        <v>4510.9430631450068</v>
      </c>
      <c r="V3" s="65">
        <f t="shared" si="1"/>
        <v>4788.0884525306765</v>
      </c>
      <c r="W3" s="65">
        <f t="shared" ref="W3:Y3" si="2">SUM(W4,W15,W17,W27)</f>
        <v>5440.9338475394552</v>
      </c>
      <c r="X3" s="65">
        <f t="shared" si="2"/>
        <v>4887.1564721026834</v>
      </c>
      <c r="Y3" s="65">
        <f t="shared" si="2"/>
        <v>4758.0589446385511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2591.4385726998221</v>
      </c>
      <c r="C4" s="69">
        <f t="shared" si="3"/>
        <v>2782.402172427107</v>
      </c>
      <c r="D4" s="69">
        <f t="shared" si="3"/>
        <v>2641.1342366724448</v>
      </c>
      <c r="E4" s="69">
        <f t="shared" si="3"/>
        <v>2741.5301573302204</v>
      </c>
      <c r="F4" s="69">
        <f t="shared" si="3"/>
        <v>2704.5725614351645</v>
      </c>
      <c r="G4" s="69">
        <f t="shared" si="3"/>
        <v>2813.8472569567289</v>
      </c>
      <c r="H4" s="69">
        <f t="shared" si="3"/>
        <v>2769.3907217966339</v>
      </c>
      <c r="I4" s="69">
        <f t="shared" si="3"/>
        <v>2705.4284457509989</v>
      </c>
      <c r="J4" s="69">
        <f t="shared" si="3"/>
        <v>2809.0831126650432</v>
      </c>
      <c r="K4" s="69">
        <f t="shared" si="3"/>
        <v>2870.3659775646588</v>
      </c>
      <c r="L4" s="69">
        <f t="shared" si="3"/>
        <v>3270.5370311489787</v>
      </c>
      <c r="M4" s="69">
        <f t="shared" si="3"/>
        <v>3038.5358395733674</v>
      </c>
      <c r="N4" s="69">
        <f t="shared" si="3"/>
        <v>3190.2912149173931</v>
      </c>
      <c r="O4" s="69">
        <f t="shared" si="3"/>
        <v>3417.6194417828092</v>
      </c>
      <c r="P4" s="69">
        <f t="shared" si="3"/>
        <v>2991.0686428824361</v>
      </c>
      <c r="Q4" s="69">
        <f t="shared" si="3"/>
        <v>3323.1183225752347</v>
      </c>
      <c r="R4" s="69">
        <f t="shared" ref="R4:V4" si="4">SUM(R5:R14)</f>
        <v>3573.0908110406476</v>
      </c>
      <c r="S4" s="69">
        <f t="shared" si="4"/>
        <v>3671.2384910772321</v>
      </c>
      <c r="T4" s="69">
        <f t="shared" si="4"/>
        <v>3476.9815318724604</v>
      </c>
      <c r="U4" s="69">
        <f t="shared" si="4"/>
        <v>3621.2603237779581</v>
      </c>
      <c r="V4" s="69">
        <f t="shared" si="4"/>
        <v>3889.8772899573551</v>
      </c>
      <c r="W4" s="69">
        <f t="shared" ref="W4:Y4" si="5">SUM(W5:W14)</f>
        <v>4432.6963125081293</v>
      </c>
      <c r="X4" s="69">
        <f t="shared" si="5"/>
        <v>3956.8388319423152</v>
      </c>
      <c r="Y4" s="69">
        <f t="shared" si="5"/>
        <v>3840.9545156251334</v>
      </c>
      <c r="DA4" s="88" t="s">
        <v>391</v>
      </c>
    </row>
    <row r="5" spans="1:105" ht="12" customHeight="1" x14ac:dyDescent="0.25">
      <c r="A5" s="28" t="s">
        <v>51</v>
      </c>
      <c r="B5" s="72">
        <v>133.06415422184588</v>
      </c>
      <c r="C5" s="72">
        <v>125.30835255285749</v>
      </c>
      <c r="D5" s="72">
        <v>99.519045275072827</v>
      </c>
      <c r="E5" s="72">
        <v>82.774823092404773</v>
      </c>
      <c r="F5" s="72">
        <v>79.471517244992242</v>
      </c>
      <c r="G5" s="72">
        <v>57.64680672374476</v>
      </c>
      <c r="H5" s="72">
        <v>54.302002675982997</v>
      </c>
      <c r="I5" s="72">
        <v>46.568048212108245</v>
      </c>
      <c r="J5" s="72">
        <v>47.208853447747892</v>
      </c>
      <c r="K5" s="72">
        <v>33.570393288075969</v>
      </c>
      <c r="L5" s="72">
        <v>37.479171688964456</v>
      </c>
      <c r="M5" s="72">
        <v>24.783111489425497</v>
      </c>
      <c r="N5" s="72">
        <v>28.172115614815151</v>
      </c>
      <c r="O5" s="72">
        <v>22.040890753133525</v>
      </c>
      <c r="P5" s="72">
        <v>17.884400709111095</v>
      </c>
      <c r="Q5" s="72">
        <v>14.636078364440205</v>
      </c>
      <c r="R5" s="72">
        <v>14.397032187986239</v>
      </c>
      <c r="S5" s="72">
        <v>15.810942255167509</v>
      </c>
      <c r="T5" s="72">
        <v>13.641129089433299</v>
      </c>
      <c r="U5" s="72">
        <v>13.918859181972772</v>
      </c>
      <c r="V5" s="72">
        <v>9.3591250987671852</v>
      </c>
      <c r="W5" s="72">
        <v>6.828533729702122</v>
      </c>
      <c r="X5" s="72">
        <v>5.9269433215996417</v>
      </c>
      <c r="Y5" s="72">
        <v>5.2494641094498586</v>
      </c>
      <c r="DA5" s="89" t="s">
        <v>392</v>
      </c>
    </row>
    <row r="6" spans="1:105" ht="12" customHeight="1" x14ac:dyDescent="0.25">
      <c r="A6" s="28" t="s">
        <v>74</v>
      </c>
      <c r="B6" s="72">
        <v>23.832855104409941</v>
      </c>
      <c r="C6" s="72">
        <v>20.259720107799552</v>
      </c>
      <c r="D6" s="72">
        <v>18.21865652413463</v>
      </c>
      <c r="E6" s="72">
        <v>15.958102168058744</v>
      </c>
      <c r="F6" s="72">
        <v>16.132844483584325</v>
      </c>
      <c r="G6" s="72">
        <v>21.054294960372619</v>
      </c>
      <c r="H6" s="72">
        <v>20.890540915523488</v>
      </c>
      <c r="I6" s="72">
        <v>22.066735635282523</v>
      </c>
      <c r="J6" s="72">
        <v>23.061653123501909</v>
      </c>
      <c r="K6" s="72">
        <v>15.972771033396006</v>
      </c>
      <c r="L6" s="72">
        <v>17.313833440357939</v>
      </c>
      <c r="M6" s="72">
        <v>11.991691539756079</v>
      </c>
      <c r="N6" s="72">
        <v>13.088430412130641</v>
      </c>
      <c r="O6" s="72">
        <v>15.839318453899446</v>
      </c>
      <c r="P6" s="72">
        <v>13.153660162198527</v>
      </c>
      <c r="Q6" s="72">
        <v>13.372248195593309</v>
      </c>
      <c r="R6" s="72">
        <v>13.96514819297593</v>
      </c>
      <c r="S6" s="72">
        <v>17.861671625853408</v>
      </c>
      <c r="T6" s="72">
        <v>16.929206351472835</v>
      </c>
      <c r="U6" s="72">
        <v>17.790645770501584</v>
      </c>
      <c r="V6" s="72">
        <v>18.802615239930777</v>
      </c>
      <c r="W6" s="72">
        <v>19.768589747649383</v>
      </c>
      <c r="X6" s="72">
        <v>16.061973247145275</v>
      </c>
      <c r="Y6" s="72">
        <v>15.887621394450239</v>
      </c>
      <c r="DA6" s="89" t="s">
        <v>393</v>
      </c>
    </row>
    <row r="7" spans="1:105" ht="12" customHeight="1" x14ac:dyDescent="0.25">
      <c r="A7" s="28" t="s">
        <v>200</v>
      </c>
      <c r="B7" s="72">
        <v>717.49138124441811</v>
      </c>
      <c r="C7" s="72">
        <v>718.92262756864056</v>
      </c>
      <c r="D7" s="72">
        <v>696.31996202043899</v>
      </c>
      <c r="E7" s="72">
        <v>709.65837473085503</v>
      </c>
      <c r="F7" s="72">
        <v>678.3101187047763</v>
      </c>
      <c r="G7" s="72">
        <v>656.33901733745108</v>
      </c>
      <c r="H7" s="72">
        <v>631.33013100331573</v>
      </c>
      <c r="I7" s="72">
        <v>548.86019607203707</v>
      </c>
      <c r="J7" s="72">
        <v>564.80637335356528</v>
      </c>
      <c r="K7" s="72">
        <v>535.7300953023082</v>
      </c>
      <c r="L7" s="72">
        <v>608.24662096154509</v>
      </c>
      <c r="M7" s="72">
        <v>527.99269647232575</v>
      </c>
      <c r="N7" s="72">
        <v>497.45729856567851</v>
      </c>
      <c r="O7" s="72">
        <v>551.60257078266761</v>
      </c>
      <c r="P7" s="72">
        <v>478.63709551122992</v>
      </c>
      <c r="Q7" s="72">
        <v>512.80765844246139</v>
      </c>
      <c r="R7" s="72">
        <v>520.75102865663894</v>
      </c>
      <c r="S7" s="72">
        <v>538.27020385931166</v>
      </c>
      <c r="T7" s="72">
        <v>488.62356543844624</v>
      </c>
      <c r="U7" s="72">
        <v>500.44842779945958</v>
      </c>
      <c r="V7" s="72">
        <v>520.53112818306556</v>
      </c>
      <c r="W7" s="72">
        <v>548.97061450835395</v>
      </c>
      <c r="X7" s="72">
        <v>467.8501159494258</v>
      </c>
      <c r="Y7" s="72">
        <v>381.83458726311756</v>
      </c>
      <c r="DA7" s="89" t="s">
        <v>394</v>
      </c>
    </row>
    <row r="8" spans="1:105" ht="12" customHeight="1" x14ac:dyDescent="0.25">
      <c r="A8" s="28" t="s">
        <v>189</v>
      </c>
      <c r="B8" s="72">
        <v>522.2639062177052</v>
      </c>
      <c r="C8" s="72">
        <v>590.50675748232788</v>
      </c>
      <c r="D8" s="72">
        <v>550.54120185570878</v>
      </c>
      <c r="E8" s="72">
        <v>589.45471482313769</v>
      </c>
      <c r="F8" s="72">
        <v>580.92185166454203</v>
      </c>
      <c r="G8" s="72">
        <v>766.86854407098076</v>
      </c>
      <c r="H8" s="72">
        <v>742.37471365277838</v>
      </c>
      <c r="I8" s="72">
        <v>677.0431554664425</v>
      </c>
      <c r="J8" s="72">
        <v>703.42166946357906</v>
      </c>
      <c r="K8" s="72">
        <v>718.88760687532533</v>
      </c>
      <c r="L8" s="72">
        <v>798.13795437335875</v>
      </c>
      <c r="M8" s="72">
        <v>701.31662545890492</v>
      </c>
      <c r="N8" s="72">
        <v>729.77269233935044</v>
      </c>
      <c r="O8" s="72">
        <v>758.81531030987014</v>
      </c>
      <c r="P8" s="72">
        <v>654.13692795624456</v>
      </c>
      <c r="Q8" s="72">
        <v>740.19814517470468</v>
      </c>
      <c r="R8" s="72">
        <v>850.80954517875875</v>
      </c>
      <c r="S8" s="72">
        <v>857.66171687436531</v>
      </c>
      <c r="T8" s="72">
        <v>807.54803552158626</v>
      </c>
      <c r="U8" s="72">
        <v>886.71382106428393</v>
      </c>
      <c r="V8" s="72">
        <v>916.77457964789642</v>
      </c>
      <c r="W8" s="72">
        <v>1007.4224242994482</v>
      </c>
      <c r="X8" s="72">
        <v>871.23306932333378</v>
      </c>
      <c r="Y8" s="72">
        <v>803.78889116362473</v>
      </c>
      <c r="DA8" s="89" t="s">
        <v>395</v>
      </c>
    </row>
    <row r="9" spans="1:105" ht="12" customHeight="1" x14ac:dyDescent="0.25">
      <c r="A9" s="28" t="s">
        <v>202</v>
      </c>
      <c r="B9" s="72">
        <v>606.20756838834654</v>
      </c>
      <c r="C9" s="72">
        <v>657.87534979397321</v>
      </c>
      <c r="D9" s="72">
        <v>621.31757331978565</v>
      </c>
      <c r="E9" s="72">
        <v>628.70779555295928</v>
      </c>
      <c r="F9" s="72">
        <v>618.6892524444628</v>
      </c>
      <c r="G9" s="72">
        <v>668.36230933795377</v>
      </c>
      <c r="H9" s="72">
        <v>722.77636369942047</v>
      </c>
      <c r="I9" s="72">
        <v>760.92802774075949</v>
      </c>
      <c r="J9" s="72">
        <v>804.6571777268847</v>
      </c>
      <c r="K9" s="72">
        <v>850.75757002153716</v>
      </c>
      <c r="L9" s="72">
        <v>1000.8396713338008</v>
      </c>
      <c r="M9" s="72">
        <v>972.17689018112003</v>
      </c>
      <c r="N9" s="72">
        <v>1062.5673717491457</v>
      </c>
      <c r="O9" s="72">
        <v>1129.9962971786788</v>
      </c>
      <c r="P9" s="72">
        <v>973.8655622659744</v>
      </c>
      <c r="Q9" s="72">
        <v>1058.341239429293</v>
      </c>
      <c r="R9" s="72">
        <v>1112.0108467120656</v>
      </c>
      <c r="S9" s="72">
        <v>1132.0008184354251</v>
      </c>
      <c r="T9" s="72">
        <v>1050.1131702261973</v>
      </c>
      <c r="U9" s="72">
        <v>1088.7472692553943</v>
      </c>
      <c r="V9" s="72">
        <v>1112.8053033974195</v>
      </c>
      <c r="W9" s="72">
        <v>1390.0839235342939</v>
      </c>
      <c r="X9" s="72">
        <v>1205.0258324050253</v>
      </c>
      <c r="Y9" s="72">
        <v>1183.0005112077999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349.80247212984818</v>
      </c>
      <c r="C11" s="72">
        <v>381.87766570934048</v>
      </c>
      <c r="D11" s="72">
        <v>357.92550418789665</v>
      </c>
      <c r="E11" s="72">
        <v>387.01396147109</v>
      </c>
      <c r="F11" s="72">
        <v>415.48607888668857</v>
      </c>
      <c r="G11" s="72">
        <v>332.28873864151188</v>
      </c>
      <c r="H11" s="72">
        <v>301.13709543772984</v>
      </c>
      <c r="I11" s="72">
        <v>333.32325709649524</v>
      </c>
      <c r="J11" s="72">
        <v>349.30272906173991</v>
      </c>
      <c r="K11" s="72">
        <v>360.92339965007767</v>
      </c>
      <c r="L11" s="72">
        <v>412.83742122877322</v>
      </c>
      <c r="M11" s="72">
        <v>409.20695758694006</v>
      </c>
      <c r="N11" s="72">
        <v>464.64903639105245</v>
      </c>
      <c r="O11" s="72">
        <v>534.89154446263035</v>
      </c>
      <c r="P11" s="72">
        <v>483.13304273702147</v>
      </c>
      <c r="Q11" s="72">
        <v>540.80088997019254</v>
      </c>
      <c r="R11" s="72">
        <v>572.01487111523511</v>
      </c>
      <c r="S11" s="72">
        <v>610.40092611238254</v>
      </c>
      <c r="T11" s="72">
        <v>575.25116941319322</v>
      </c>
      <c r="U11" s="72">
        <v>569.60345100482368</v>
      </c>
      <c r="V11" s="72">
        <v>628.02759826486283</v>
      </c>
      <c r="W11" s="72">
        <v>661.80539852805248</v>
      </c>
      <c r="X11" s="72">
        <v>576.62137235150124</v>
      </c>
      <c r="Y11" s="72">
        <v>550.13818550816552</v>
      </c>
      <c r="DA11" s="89" t="s">
        <v>398</v>
      </c>
    </row>
    <row r="12" spans="1:105" ht="12" customHeight="1" x14ac:dyDescent="0.25">
      <c r="A12" s="28" t="s">
        <v>95</v>
      </c>
      <c r="B12" s="72">
        <v>8.5591454677458962</v>
      </c>
      <c r="C12" s="72">
        <v>18.112313202128696</v>
      </c>
      <c r="D12" s="72">
        <v>29.377542015027778</v>
      </c>
      <c r="E12" s="72">
        <v>43.890261910775841</v>
      </c>
      <c r="F12" s="72">
        <v>52.220152035325846</v>
      </c>
      <c r="G12" s="72">
        <v>64.264635183034315</v>
      </c>
      <c r="H12" s="72">
        <v>63.352104486097673</v>
      </c>
      <c r="I12" s="72">
        <v>79.216478536541501</v>
      </c>
      <c r="J12" s="72">
        <v>80.448649580447537</v>
      </c>
      <c r="K12" s="72">
        <v>110.80527712952833</v>
      </c>
      <c r="L12" s="72">
        <v>122.30412202944628</v>
      </c>
      <c r="M12" s="72">
        <v>124.49881928864372</v>
      </c>
      <c r="N12" s="72">
        <v>132.5602237878401</v>
      </c>
      <c r="O12" s="72">
        <v>139.27836777998704</v>
      </c>
      <c r="P12" s="72">
        <v>145.19324164518918</v>
      </c>
      <c r="Q12" s="72">
        <v>188.26014086690412</v>
      </c>
      <c r="R12" s="72">
        <v>197.80505716078599</v>
      </c>
      <c r="S12" s="72">
        <v>201.00814443808338</v>
      </c>
      <c r="T12" s="72">
        <v>228.56436803807586</v>
      </c>
      <c r="U12" s="72">
        <v>230.58720139532875</v>
      </c>
      <c r="V12" s="72">
        <v>339.79097915755335</v>
      </c>
      <c r="W12" s="72">
        <v>380.79210316288868</v>
      </c>
      <c r="X12" s="72">
        <v>375.69364162043337</v>
      </c>
      <c r="Y12" s="72">
        <v>398.40538040886258</v>
      </c>
      <c r="DA12" s="89" t="s">
        <v>399</v>
      </c>
    </row>
    <row r="13" spans="1:105" ht="12" customHeight="1" x14ac:dyDescent="0.25">
      <c r="A13" s="73" t="s">
        <v>94</v>
      </c>
      <c r="B13" s="74">
        <v>184.74818749846838</v>
      </c>
      <c r="C13" s="74">
        <v>222.69690477733496</v>
      </c>
      <c r="D13" s="74">
        <v>224.68057513478664</v>
      </c>
      <c r="E13" s="74">
        <v>240.36553874866505</v>
      </c>
      <c r="F13" s="74">
        <v>221.74437185265955</v>
      </c>
      <c r="G13" s="74">
        <v>206.28193186955599</v>
      </c>
      <c r="H13" s="74">
        <v>193.11504002520661</v>
      </c>
      <c r="I13" s="74">
        <v>201.48218804833652</v>
      </c>
      <c r="J13" s="74">
        <v>199.30795124684937</v>
      </c>
      <c r="K13" s="74">
        <v>207.31167172233765</v>
      </c>
      <c r="L13" s="74">
        <v>232.50030986750713</v>
      </c>
      <c r="M13" s="74">
        <v>230.46801028759495</v>
      </c>
      <c r="N13" s="74">
        <v>225.28798197093371</v>
      </c>
      <c r="O13" s="74">
        <v>226.19848652282221</v>
      </c>
      <c r="P13" s="74">
        <v>191.60869646613142</v>
      </c>
      <c r="Q13" s="74">
        <v>218.16509717802091</v>
      </c>
      <c r="R13" s="74">
        <v>252.05202341559951</v>
      </c>
      <c r="S13" s="74">
        <v>258.28141757658676</v>
      </c>
      <c r="T13" s="74">
        <v>259.29089597390242</v>
      </c>
      <c r="U13" s="74">
        <v>274.57648138012519</v>
      </c>
      <c r="V13" s="74">
        <v>303.61798580506894</v>
      </c>
      <c r="W13" s="74">
        <v>371.65267091396015</v>
      </c>
      <c r="X13" s="74">
        <v>399.66113736196388</v>
      </c>
      <c r="Y13" s="74">
        <v>467.17801778046595</v>
      </c>
      <c r="DA13" s="90" t="s">
        <v>400</v>
      </c>
    </row>
    <row r="14" spans="1:105" ht="12" customHeight="1" x14ac:dyDescent="0.25">
      <c r="A14" s="75" t="s">
        <v>97</v>
      </c>
      <c r="B14" s="76">
        <v>45.468902427033804</v>
      </c>
      <c r="C14" s="76">
        <v>46.842481232703705</v>
      </c>
      <c r="D14" s="76">
        <v>43.234176339593127</v>
      </c>
      <c r="E14" s="76">
        <v>43.706584832273506</v>
      </c>
      <c r="F14" s="76">
        <v>41.596374118132694</v>
      </c>
      <c r="G14" s="76">
        <v>40.740978832123233</v>
      </c>
      <c r="H14" s="76">
        <v>40.112729900578351</v>
      </c>
      <c r="I14" s="76">
        <v>35.940358942995573</v>
      </c>
      <c r="J14" s="76">
        <v>36.868055660727379</v>
      </c>
      <c r="K14" s="76">
        <v>36.407192542073282</v>
      </c>
      <c r="L14" s="76">
        <v>40.877926225225679</v>
      </c>
      <c r="M14" s="76">
        <v>36.101037268656327</v>
      </c>
      <c r="N14" s="76">
        <v>36.736064086446412</v>
      </c>
      <c r="O14" s="76">
        <v>38.956655539119858</v>
      </c>
      <c r="P14" s="76">
        <v>33.456015429335892</v>
      </c>
      <c r="Q14" s="76">
        <v>36.536824953623878</v>
      </c>
      <c r="R14" s="76">
        <v>39.285258420601757</v>
      </c>
      <c r="S14" s="76">
        <v>39.942649900056544</v>
      </c>
      <c r="T14" s="76">
        <v>37.01999182015355</v>
      </c>
      <c r="U14" s="76">
        <v>38.874166926068604</v>
      </c>
      <c r="V14" s="76">
        <v>40.167975162790263</v>
      </c>
      <c r="W14" s="76">
        <v>45.372054083780526</v>
      </c>
      <c r="X14" s="76">
        <v>38.764746361886694</v>
      </c>
      <c r="Y14" s="76">
        <v>35.471856789197297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0.30198998146752026</v>
      </c>
      <c r="C15" s="69">
        <f t="shared" si="6"/>
        <v>0.41792186975729484</v>
      </c>
      <c r="D15" s="69">
        <f t="shared" si="6"/>
        <v>0.5114487908324642</v>
      </c>
      <c r="E15" s="69">
        <f t="shared" si="6"/>
        <v>1.0361409959182222</v>
      </c>
      <c r="F15" s="69">
        <f t="shared" si="6"/>
        <v>0.72416219289581729</v>
      </c>
      <c r="G15" s="69">
        <f t="shared" si="6"/>
        <v>0.87101175552675403</v>
      </c>
      <c r="H15" s="69">
        <f t="shared" si="6"/>
        <v>1.193851883740318</v>
      </c>
      <c r="I15" s="69">
        <f t="shared" si="6"/>
        <v>1.3081610423040659</v>
      </c>
      <c r="J15" s="69">
        <f t="shared" si="6"/>
        <v>1.2568090433661048</v>
      </c>
      <c r="K15" s="69">
        <f t="shared" si="6"/>
        <v>1.3942138613403197</v>
      </c>
      <c r="L15" s="69">
        <f t="shared" si="6"/>
        <v>1.6842212348581209</v>
      </c>
      <c r="M15" s="69">
        <f t="shared" si="6"/>
        <v>1.6454155888894715</v>
      </c>
      <c r="N15" s="69">
        <f t="shared" si="6"/>
        <v>1.9768954579625981</v>
      </c>
      <c r="O15" s="69">
        <f t="shared" si="6"/>
        <v>2.6229166783132634</v>
      </c>
      <c r="P15" s="69">
        <f t="shared" si="6"/>
        <v>1.7340493406422426</v>
      </c>
      <c r="Q15" s="69">
        <f t="shared" si="6"/>
        <v>3.127702209956956</v>
      </c>
      <c r="R15" s="69">
        <f t="shared" si="6"/>
        <v>1.9766358167439728</v>
      </c>
      <c r="S15" s="69">
        <f t="shared" si="6"/>
        <v>2.0392960320636511</v>
      </c>
      <c r="T15" s="69">
        <f t="shared" si="6"/>
        <v>1.957022831086469</v>
      </c>
      <c r="U15" s="69">
        <f t="shared" si="6"/>
        <v>2.2036435185251446</v>
      </c>
      <c r="V15" s="69">
        <f t="shared" si="6"/>
        <v>2.3544828446023329</v>
      </c>
      <c r="W15" s="69">
        <f t="shared" si="6"/>
        <v>2.5932496869636479</v>
      </c>
      <c r="X15" s="69">
        <f t="shared" si="6"/>
        <v>2.5995600912166488</v>
      </c>
      <c r="Y15" s="69">
        <f t="shared" si="6"/>
        <v>2.6891135811666245</v>
      </c>
      <c r="DA15" s="88" t="s">
        <v>402</v>
      </c>
    </row>
    <row r="16" spans="1:105" ht="12" customHeight="1" x14ac:dyDescent="0.25">
      <c r="A16" s="28" t="s">
        <v>91</v>
      </c>
      <c r="B16" s="72">
        <v>0.30198998146752026</v>
      </c>
      <c r="C16" s="72">
        <v>0.41792186975729484</v>
      </c>
      <c r="D16" s="72">
        <v>0.5114487908324642</v>
      </c>
      <c r="E16" s="72">
        <v>1.0361409959182222</v>
      </c>
      <c r="F16" s="72">
        <v>0.72416219289581729</v>
      </c>
      <c r="G16" s="72">
        <v>0.87101175552675403</v>
      </c>
      <c r="H16" s="72">
        <v>1.193851883740318</v>
      </c>
      <c r="I16" s="72">
        <v>1.3081610423040659</v>
      </c>
      <c r="J16" s="72">
        <v>1.2568090433661048</v>
      </c>
      <c r="K16" s="72">
        <v>1.3942138613403197</v>
      </c>
      <c r="L16" s="72">
        <v>1.6842212348581209</v>
      </c>
      <c r="M16" s="72">
        <v>1.6454155888894715</v>
      </c>
      <c r="N16" s="72">
        <v>1.9768954579625981</v>
      </c>
      <c r="O16" s="72">
        <v>2.6229166783132634</v>
      </c>
      <c r="P16" s="72">
        <v>1.7340493406422426</v>
      </c>
      <c r="Q16" s="72">
        <v>3.127702209956956</v>
      </c>
      <c r="R16" s="72">
        <v>1.9766358167439728</v>
      </c>
      <c r="S16" s="72">
        <v>2.0392960320636511</v>
      </c>
      <c r="T16" s="72">
        <v>1.957022831086469</v>
      </c>
      <c r="U16" s="72">
        <v>2.2036435185251446</v>
      </c>
      <c r="V16" s="72">
        <v>2.3544828446023329</v>
      </c>
      <c r="W16" s="72">
        <v>2.5932496869636479</v>
      </c>
      <c r="X16" s="72">
        <v>2.5995600912166488</v>
      </c>
      <c r="Y16" s="72">
        <v>2.6891135811666245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516.51789200616827</v>
      </c>
      <c r="C17" s="69">
        <f t="shared" si="7"/>
        <v>547.47075351559658</v>
      </c>
      <c r="D17" s="69">
        <f t="shared" si="7"/>
        <v>579.47897961175238</v>
      </c>
      <c r="E17" s="69">
        <f t="shared" si="7"/>
        <v>600.48308616947247</v>
      </c>
      <c r="F17" s="69">
        <f t="shared" si="7"/>
        <v>607.95431569002426</v>
      </c>
      <c r="G17" s="69">
        <f t="shared" si="7"/>
        <v>572.60424511828342</v>
      </c>
      <c r="H17" s="69">
        <f t="shared" si="7"/>
        <v>603.31172285241246</v>
      </c>
      <c r="I17" s="69">
        <f t="shared" si="7"/>
        <v>609.33826384789256</v>
      </c>
      <c r="J17" s="69">
        <f t="shared" si="7"/>
        <v>619.41186413546416</v>
      </c>
      <c r="K17" s="69">
        <f t="shared" si="7"/>
        <v>674.62845906295138</v>
      </c>
      <c r="L17" s="69">
        <f t="shared" si="7"/>
        <v>696.02449138890893</v>
      </c>
      <c r="M17" s="69">
        <f t="shared" si="7"/>
        <v>706.69335703468835</v>
      </c>
      <c r="N17" s="69">
        <f t="shared" si="7"/>
        <v>720.9650763438691</v>
      </c>
      <c r="O17" s="69">
        <f t="shared" si="7"/>
        <v>728.00968516433716</v>
      </c>
      <c r="P17" s="69">
        <f t="shared" si="7"/>
        <v>759.51368086007028</v>
      </c>
      <c r="Q17" s="69">
        <f t="shared" si="7"/>
        <v>753.75370464887385</v>
      </c>
      <c r="R17" s="69">
        <f t="shared" ref="R17:V17" si="8">SUM(R18:R26)</f>
        <v>757.12720453229895</v>
      </c>
      <c r="S17" s="69">
        <f t="shared" si="8"/>
        <v>750.66515550678866</v>
      </c>
      <c r="T17" s="69">
        <f t="shared" si="8"/>
        <v>724.44175277690488</v>
      </c>
      <c r="U17" s="69">
        <f t="shared" si="8"/>
        <v>740.43889935472259</v>
      </c>
      <c r="V17" s="69">
        <f t="shared" si="8"/>
        <v>749.07813915912732</v>
      </c>
      <c r="W17" s="69">
        <f t="shared" ref="W17:Y17" si="9">SUM(W18:W26)</f>
        <v>863.45021357953112</v>
      </c>
      <c r="X17" s="69">
        <f t="shared" si="9"/>
        <v>782.79607732374564</v>
      </c>
      <c r="Y17" s="69">
        <f t="shared" si="9"/>
        <v>763.97384928569784</v>
      </c>
      <c r="DA17" s="88" t="s">
        <v>404</v>
      </c>
    </row>
    <row r="18" spans="1:105" ht="12" customHeight="1" x14ac:dyDescent="0.25">
      <c r="A18" s="28" t="s">
        <v>51</v>
      </c>
      <c r="B18" s="72">
        <v>2.9520251846467782</v>
      </c>
      <c r="C18" s="72">
        <v>3.0428584099486979</v>
      </c>
      <c r="D18" s="72">
        <v>2.9922799884387521</v>
      </c>
      <c r="E18" s="72">
        <v>2.7583389644950707</v>
      </c>
      <c r="F18" s="72">
        <v>3.0193632448122427</v>
      </c>
      <c r="G18" s="72">
        <v>2.1880938887037118</v>
      </c>
      <c r="H18" s="72">
        <v>2.4520712877116915</v>
      </c>
      <c r="I18" s="72">
        <v>2.4142678602040246</v>
      </c>
      <c r="J18" s="72">
        <v>2.659078270063473</v>
      </c>
      <c r="K18" s="72">
        <v>2.2333673646978265</v>
      </c>
      <c r="L18" s="72">
        <v>2.5043827302395032</v>
      </c>
      <c r="M18" s="72">
        <v>1.8897278768716863</v>
      </c>
      <c r="N18" s="72">
        <v>1.2312741297542364</v>
      </c>
      <c r="O18" s="72">
        <v>1.4329428473673032</v>
      </c>
      <c r="P18" s="72">
        <v>1.5648395325391364</v>
      </c>
      <c r="Q18" s="72">
        <v>1.2114400488997987</v>
      </c>
      <c r="R18" s="72">
        <v>0.73512078781158496</v>
      </c>
      <c r="S18" s="72">
        <v>0.7453798248511101</v>
      </c>
      <c r="T18" s="72">
        <v>0.55664375211305528</v>
      </c>
      <c r="U18" s="72">
        <v>0.62584971296972791</v>
      </c>
      <c r="V18" s="72">
        <v>0.65179456155450655</v>
      </c>
      <c r="W18" s="72">
        <v>0.33427588714396561</v>
      </c>
      <c r="X18" s="72">
        <v>0.23936254128754234</v>
      </c>
      <c r="Y18" s="72">
        <v>0.20821563309194521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4.366638656955506</v>
      </c>
      <c r="C19" s="72">
        <v>3.3725433042519981</v>
      </c>
      <c r="D19" s="72">
        <v>3.2160142530787308</v>
      </c>
      <c r="E19" s="72">
        <v>2.7475696972510049</v>
      </c>
      <c r="F19" s="72">
        <v>2.8650386747249845</v>
      </c>
      <c r="G19" s="72">
        <v>3.7473891356013689</v>
      </c>
      <c r="H19" s="72">
        <v>3.7612450338142827</v>
      </c>
      <c r="I19" s="72">
        <v>4.0822106078769513</v>
      </c>
      <c r="J19" s="72">
        <v>4.1539535661123024</v>
      </c>
      <c r="K19" s="72">
        <v>2.7358473023509728</v>
      </c>
      <c r="L19" s="72">
        <v>2.5900846147110825</v>
      </c>
      <c r="M19" s="72">
        <v>2.5167330204182368</v>
      </c>
      <c r="N19" s="72">
        <v>2.4529628232858389</v>
      </c>
      <c r="O19" s="72">
        <v>2.2729963807286264</v>
      </c>
      <c r="P19" s="72">
        <v>2.3889110894957097</v>
      </c>
      <c r="Q19" s="72">
        <v>2.3905451359064469</v>
      </c>
      <c r="R19" s="72">
        <v>1.938736396954873</v>
      </c>
      <c r="S19" s="72">
        <v>1.9782118419068389</v>
      </c>
      <c r="T19" s="72">
        <v>1.8416266625170916</v>
      </c>
      <c r="U19" s="72">
        <v>1.927060724715064</v>
      </c>
      <c r="V19" s="72">
        <v>1.9314037542352449</v>
      </c>
      <c r="W19" s="72">
        <v>2.6554871497633066</v>
      </c>
      <c r="X19" s="72">
        <v>2.4536387893482381</v>
      </c>
      <c r="Y19" s="72">
        <v>2.4018961642574648</v>
      </c>
      <c r="DA19" s="89" t="s">
        <v>406</v>
      </c>
    </row>
    <row r="20" spans="1:105" ht="12" customHeight="1" x14ac:dyDescent="0.25">
      <c r="A20" s="28" t="s">
        <v>200</v>
      </c>
      <c r="B20" s="72">
        <v>82.509546885499134</v>
      </c>
      <c r="C20" s="72">
        <v>81.614956683247613</v>
      </c>
      <c r="D20" s="72">
        <v>88.306157023628842</v>
      </c>
      <c r="E20" s="72">
        <v>89.965629534746824</v>
      </c>
      <c r="F20" s="72">
        <v>88.333820079009627</v>
      </c>
      <c r="G20" s="72">
        <v>76.934535936198742</v>
      </c>
      <c r="H20" s="72">
        <v>79.323387823142326</v>
      </c>
      <c r="I20" s="72">
        <v>71.411057100590511</v>
      </c>
      <c r="J20" s="72">
        <v>72.088652065666821</v>
      </c>
      <c r="K20" s="72">
        <v>72.887493294216839</v>
      </c>
      <c r="L20" s="72">
        <v>75.151687707202441</v>
      </c>
      <c r="M20" s="72">
        <v>75.030267645336849</v>
      </c>
      <c r="N20" s="72">
        <v>63.985487586673592</v>
      </c>
      <c r="O20" s="72">
        <v>71.170982425928884</v>
      </c>
      <c r="P20" s="72">
        <v>69.86006819504648</v>
      </c>
      <c r="Q20" s="72">
        <v>65.854916851056473</v>
      </c>
      <c r="R20" s="72">
        <v>63.820887148224124</v>
      </c>
      <c r="S20" s="72">
        <v>64.649828108587442</v>
      </c>
      <c r="T20" s="72">
        <v>58.845151435715508</v>
      </c>
      <c r="U20" s="72">
        <v>60.482613413629835</v>
      </c>
      <c r="V20" s="72">
        <v>62.563307037566609</v>
      </c>
      <c r="W20" s="72">
        <v>70.536570159006814</v>
      </c>
      <c r="X20" s="72">
        <v>64.432716980868449</v>
      </c>
      <c r="Y20" s="72">
        <v>52.867659505859109</v>
      </c>
      <c r="DA20" s="89" t="s">
        <v>407</v>
      </c>
    </row>
    <row r="21" spans="1:105" ht="12" customHeight="1" x14ac:dyDescent="0.25">
      <c r="A21" s="28" t="s">
        <v>189</v>
      </c>
      <c r="B21" s="72">
        <v>68.55437062202931</v>
      </c>
      <c r="C21" s="72">
        <v>76.453580303651904</v>
      </c>
      <c r="D21" s="72">
        <v>79.416499090990513</v>
      </c>
      <c r="E21" s="72">
        <v>84.811326965893784</v>
      </c>
      <c r="F21" s="72">
        <v>85.674990353811538</v>
      </c>
      <c r="G21" s="72">
        <v>102.22544127923707</v>
      </c>
      <c r="H21" s="72">
        <v>105.836613845287</v>
      </c>
      <c r="I21" s="72">
        <v>99.677863496734119</v>
      </c>
      <c r="J21" s="72">
        <v>101.36470865704338</v>
      </c>
      <c r="K21" s="72">
        <v>110.29544633161917</v>
      </c>
      <c r="L21" s="72">
        <v>110.8297114547088</v>
      </c>
      <c r="M21" s="72">
        <v>118.27134003128283</v>
      </c>
      <c r="N21" s="72">
        <v>119.25605343641593</v>
      </c>
      <c r="O21" s="72">
        <v>116.06925594264153</v>
      </c>
      <c r="P21" s="72">
        <v>123.03145434615155</v>
      </c>
      <c r="Q21" s="72">
        <v>117.95701357195388</v>
      </c>
      <c r="R21" s="72">
        <v>122.97364276068605</v>
      </c>
      <c r="S21" s="72">
        <v>125.44894034930135</v>
      </c>
      <c r="T21" s="72">
        <v>119.06373998051205</v>
      </c>
      <c r="U21" s="72">
        <v>120.13585686228267</v>
      </c>
      <c r="V21" s="72">
        <v>126.28298599812595</v>
      </c>
      <c r="W21" s="72">
        <v>150.31617579570792</v>
      </c>
      <c r="X21" s="72">
        <v>112.51015083453115</v>
      </c>
      <c r="Y21" s="72">
        <v>103.68441696619327</v>
      </c>
      <c r="DA21" s="89" t="s">
        <v>408</v>
      </c>
    </row>
    <row r="22" spans="1:105" ht="12" customHeight="1" x14ac:dyDescent="0.25">
      <c r="A22" s="28" t="s">
        <v>202</v>
      </c>
      <c r="B22" s="72">
        <v>69.09432722507394</v>
      </c>
      <c r="C22" s="72">
        <v>73.838687559887006</v>
      </c>
      <c r="D22" s="72">
        <v>77.67538882273459</v>
      </c>
      <c r="E22" s="72">
        <v>78.349567918933161</v>
      </c>
      <c r="F22" s="72">
        <v>79.068388631168091</v>
      </c>
      <c r="G22" s="72">
        <v>76.749402977938985</v>
      </c>
      <c r="H22" s="72">
        <v>88.811242701901762</v>
      </c>
      <c r="I22" s="72">
        <v>96.694981750603048</v>
      </c>
      <c r="J22" s="72">
        <v>100.04703785802407</v>
      </c>
      <c r="K22" s="72">
        <v>112.43515963808453</v>
      </c>
      <c r="L22" s="72">
        <v>119.68578214432539</v>
      </c>
      <c r="M22" s="72">
        <v>127.24913311750133</v>
      </c>
      <c r="N22" s="72">
        <v>135.76391589608872</v>
      </c>
      <c r="O22" s="72">
        <v>130.2080063218294</v>
      </c>
      <c r="P22" s="72">
        <v>140.53373797267</v>
      </c>
      <c r="Q22" s="72">
        <v>135.73717314375568</v>
      </c>
      <c r="R22" s="72">
        <v>126.8875850255728</v>
      </c>
      <c r="S22" s="72">
        <v>127.61252920407415</v>
      </c>
      <c r="T22" s="72">
        <v>127.39129478418312</v>
      </c>
      <c r="U22" s="72">
        <v>132.64482248262451</v>
      </c>
      <c r="V22" s="72">
        <v>135.18103670161733</v>
      </c>
      <c r="W22" s="72">
        <v>148.23942853920616</v>
      </c>
      <c r="X22" s="72">
        <v>115.05510416453625</v>
      </c>
      <c r="Y22" s="72">
        <v>112.45887947068719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59.984923240670263</v>
      </c>
      <c r="C24" s="72">
        <v>64.50826581029969</v>
      </c>
      <c r="D24" s="72">
        <v>67.372252865817956</v>
      </c>
      <c r="E24" s="72">
        <v>72.644795272532477</v>
      </c>
      <c r="F24" s="72">
        <v>79.997231974303247</v>
      </c>
      <c r="G24" s="72">
        <v>57.492511755946786</v>
      </c>
      <c r="H24" s="72">
        <v>55.733476233772464</v>
      </c>
      <c r="I24" s="72">
        <v>63.749194655530545</v>
      </c>
      <c r="J24" s="72">
        <v>65.326508700915824</v>
      </c>
      <c r="K24" s="72">
        <v>71.709153573733687</v>
      </c>
      <c r="L24" s="72">
        <v>74.193360846481852</v>
      </c>
      <c r="M24" s="72">
        <v>80.317797812272616</v>
      </c>
      <c r="N24" s="72">
        <v>86.125501109685246</v>
      </c>
      <c r="O24" s="72">
        <v>84.918583916017496</v>
      </c>
      <c r="P24" s="72">
        <v>97.586989059017114</v>
      </c>
      <c r="Q24" s="72">
        <v>98.756016102578315</v>
      </c>
      <c r="R24" s="72">
        <v>100.92778842071831</v>
      </c>
      <c r="S24" s="72">
        <v>96.042685872822545</v>
      </c>
      <c r="T24" s="72">
        <v>91.832016485655586</v>
      </c>
      <c r="U24" s="72">
        <v>91.099205286372865</v>
      </c>
      <c r="V24" s="72">
        <v>94.044383735037712</v>
      </c>
      <c r="W24" s="72">
        <v>122.10794650417408</v>
      </c>
      <c r="X24" s="72">
        <v>109.34642142432521</v>
      </c>
      <c r="Y24" s="72">
        <v>105.33964595270832</v>
      </c>
      <c r="DA24" s="89" t="s">
        <v>411</v>
      </c>
    </row>
    <row r="25" spans="1:105" ht="12" customHeight="1" x14ac:dyDescent="0.25">
      <c r="A25" s="73" t="s">
        <v>53</v>
      </c>
      <c r="B25" s="74">
        <v>193.34857953781088</v>
      </c>
      <c r="C25" s="74">
        <v>205.92292249332081</v>
      </c>
      <c r="D25" s="74">
        <v>219.53830674161156</v>
      </c>
      <c r="E25" s="74">
        <v>224.040079655689</v>
      </c>
      <c r="F25" s="74">
        <v>219.33942082333814</v>
      </c>
      <c r="G25" s="74">
        <v>198.22172827019421</v>
      </c>
      <c r="H25" s="74">
        <v>196.11948128361865</v>
      </c>
      <c r="I25" s="74">
        <v>199.43775114505499</v>
      </c>
      <c r="J25" s="74">
        <v>201.1761382592548</v>
      </c>
      <c r="K25" s="74">
        <v>204.4538316270357</v>
      </c>
      <c r="L25" s="74">
        <v>201.40714311222021</v>
      </c>
      <c r="M25" s="74">
        <v>198.29995684312851</v>
      </c>
      <c r="N25" s="74">
        <v>204.25366468096786</v>
      </c>
      <c r="O25" s="74">
        <v>202.71585112174103</v>
      </c>
      <c r="P25" s="74">
        <v>207.46857490418779</v>
      </c>
      <c r="Q25" s="74">
        <v>204.41899876290893</v>
      </c>
      <c r="R25" s="74">
        <v>208.72272172233954</v>
      </c>
      <c r="S25" s="74">
        <v>212.55129483662887</v>
      </c>
      <c r="T25" s="74">
        <v>214.01506299521148</v>
      </c>
      <c r="U25" s="74">
        <v>220.75530514555871</v>
      </c>
      <c r="V25" s="74">
        <v>218.99511043203941</v>
      </c>
      <c r="W25" s="74">
        <v>249.64098302690113</v>
      </c>
      <c r="X25" s="74">
        <v>265.31242291559022</v>
      </c>
      <c r="Y25" s="74">
        <v>276.42336775111136</v>
      </c>
      <c r="DA25" s="90" t="s">
        <v>412</v>
      </c>
    </row>
    <row r="26" spans="1:105" ht="12" customHeight="1" x14ac:dyDescent="0.25">
      <c r="A26" s="32" t="s">
        <v>52</v>
      </c>
      <c r="B26" s="77">
        <v>35.707480653482385</v>
      </c>
      <c r="C26" s="77">
        <v>38.716938950988805</v>
      </c>
      <c r="D26" s="77">
        <v>40.962080825451388</v>
      </c>
      <c r="E26" s="77">
        <v>45.165778159931222</v>
      </c>
      <c r="F26" s="77">
        <v>49.656061908856394</v>
      </c>
      <c r="G26" s="77">
        <v>55.045141874462601</v>
      </c>
      <c r="H26" s="77">
        <v>71.274204643164211</v>
      </c>
      <c r="I26" s="77">
        <v>71.870937231298285</v>
      </c>
      <c r="J26" s="77">
        <v>72.595786758383454</v>
      </c>
      <c r="K26" s="77">
        <v>97.878159931212579</v>
      </c>
      <c r="L26" s="77">
        <v>109.66233877901968</v>
      </c>
      <c r="M26" s="77">
        <v>103.11840068787623</v>
      </c>
      <c r="N26" s="77">
        <v>107.8962166809977</v>
      </c>
      <c r="O26" s="77">
        <v>119.22106620808287</v>
      </c>
      <c r="P26" s="77">
        <v>117.07910576096236</v>
      </c>
      <c r="Q26" s="77">
        <v>127.42760103181433</v>
      </c>
      <c r="R26" s="77">
        <v>131.12072226999163</v>
      </c>
      <c r="S26" s="77">
        <v>121.63628546861636</v>
      </c>
      <c r="T26" s="77">
        <v>110.89621668099704</v>
      </c>
      <c r="U26" s="77">
        <v>112.76818572656921</v>
      </c>
      <c r="V26" s="77">
        <v>109.42811693895059</v>
      </c>
      <c r="W26" s="77">
        <v>119.61934651762772</v>
      </c>
      <c r="X26" s="77">
        <v>113.4462596732586</v>
      </c>
      <c r="Y26" s="77">
        <v>110.58976784178927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77.560832059324738</v>
      </c>
      <c r="C27" s="69">
        <f t="shared" si="10"/>
        <v>91.036215425612326</v>
      </c>
      <c r="D27" s="69">
        <f t="shared" si="10"/>
        <v>97.162429513474635</v>
      </c>
      <c r="E27" s="69">
        <f t="shared" si="10"/>
        <v>98.751287282815625</v>
      </c>
      <c r="F27" s="69">
        <f t="shared" si="10"/>
        <v>105.37499456332745</v>
      </c>
      <c r="G27" s="69">
        <f t="shared" si="10"/>
        <v>87.283813132685964</v>
      </c>
      <c r="H27" s="69">
        <f t="shared" si="10"/>
        <v>102.56606358476908</v>
      </c>
      <c r="I27" s="69">
        <f t="shared" si="10"/>
        <v>89.917174596743706</v>
      </c>
      <c r="J27" s="69">
        <f t="shared" si="10"/>
        <v>98.269993028605754</v>
      </c>
      <c r="K27" s="69">
        <f t="shared" si="10"/>
        <v>125.2612256423259</v>
      </c>
      <c r="L27" s="69">
        <f t="shared" si="10"/>
        <v>127.70133388714351</v>
      </c>
      <c r="M27" s="69">
        <f t="shared" si="10"/>
        <v>127.14142389110381</v>
      </c>
      <c r="N27" s="69">
        <f t="shared" si="10"/>
        <v>131.59209245793622</v>
      </c>
      <c r="O27" s="69">
        <f t="shared" si="10"/>
        <v>130.40216752532388</v>
      </c>
      <c r="P27" s="69">
        <f t="shared" si="10"/>
        <v>138.55405560793906</v>
      </c>
      <c r="Q27" s="69">
        <f t="shared" si="10"/>
        <v>135.20929868823075</v>
      </c>
      <c r="R27" s="69">
        <f t="shared" ref="R27:V27" si="11">SUM(R28:R32)</f>
        <v>139.97567621065744</v>
      </c>
      <c r="S27" s="69">
        <f t="shared" si="11"/>
        <v>142.18500445821553</v>
      </c>
      <c r="T27" s="69">
        <f t="shared" si="11"/>
        <v>142.31897235687208</v>
      </c>
      <c r="U27" s="69">
        <f t="shared" si="11"/>
        <v>147.04019649380103</v>
      </c>
      <c r="V27" s="69">
        <f t="shared" si="11"/>
        <v>146.77854056959143</v>
      </c>
      <c r="W27" s="69">
        <f t="shared" ref="W27:Y27" si="12">SUM(W28:W32)</f>
        <v>142.19407176483159</v>
      </c>
      <c r="X27" s="69">
        <f t="shared" si="12"/>
        <v>144.92200274540585</v>
      </c>
      <c r="Y27" s="69">
        <f t="shared" si="12"/>
        <v>150.44146614655313</v>
      </c>
      <c r="DA27" s="88" t="s">
        <v>414</v>
      </c>
    </row>
    <row r="28" spans="1:105" ht="12" customHeight="1" x14ac:dyDescent="0.25">
      <c r="A28" s="28" t="s">
        <v>51</v>
      </c>
      <c r="B28" s="72">
        <v>0.17001411410462991</v>
      </c>
      <c r="C28" s="72">
        <v>0.17480780170403243</v>
      </c>
      <c r="D28" s="72">
        <v>0.15638625398716069</v>
      </c>
      <c r="E28" s="72">
        <v>0.12806019667439786</v>
      </c>
      <c r="F28" s="72">
        <v>0.13399773932396447</v>
      </c>
      <c r="G28" s="72">
        <v>7.7413436615322559E-2</v>
      </c>
      <c r="H28" s="72">
        <v>8.6745498668776733E-2</v>
      </c>
      <c r="I28" s="72">
        <v>6.6598930710257964E-2</v>
      </c>
      <c r="J28" s="72">
        <v>7.0842131674438355E-2</v>
      </c>
      <c r="K28" s="72">
        <v>6.2603932088059464E-2</v>
      </c>
      <c r="L28" s="72">
        <v>6.2309953188434568E-2</v>
      </c>
      <c r="M28" s="72">
        <v>6.0970864907192453E-2</v>
      </c>
      <c r="N28" s="72">
        <v>5.6380771467900118E-2</v>
      </c>
      <c r="O28" s="72">
        <v>3.9999088129537896E-2</v>
      </c>
      <c r="P28" s="72">
        <v>2.1647830273465465E-2</v>
      </c>
      <c r="Q28" s="72">
        <v>2.9264701047674303E-2</v>
      </c>
      <c r="R28" s="72">
        <v>3.1141675007820658E-2</v>
      </c>
      <c r="S28" s="72">
        <v>3.5691659514137851E-2</v>
      </c>
      <c r="T28" s="72">
        <v>3.2942633460217252E-2</v>
      </c>
      <c r="U28" s="72">
        <v>2.9892897050250822E-2</v>
      </c>
      <c r="V28" s="72">
        <v>2.959151025183928E-2</v>
      </c>
      <c r="W28" s="72">
        <v>2.1124679783955016E-2</v>
      </c>
      <c r="X28" s="72">
        <v>2.9554778292790328E-3</v>
      </c>
      <c r="Y28" s="72">
        <v>1.9571869145407258E-3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0.37785954771983948</v>
      </c>
      <c r="C29" s="72">
        <v>0.42904992994995095</v>
      </c>
      <c r="D29" s="72">
        <v>0.4323785256173926</v>
      </c>
      <c r="E29" s="72">
        <v>0.39497423098678064</v>
      </c>
      <c r="F29" s="72">
        <v>0.41530053812398726</v>
      </c>
      <c r="G29" s="72">
        <v>0.33674408642271147</v>
      </c>
      <c r="H29" s="72">
        <v>0.36896193648577358</v>
      </c>
      <c r="I29" s="72">
        <v>0.3057413123842222</v>
      </c>
      <c r="J29" s="72">
        <v>0.30719552731348931</v>
      </c>
      <c r="K29" s="72">
        <v>0.3697577940195218</v>
      </c>
      <c r="L29" s="72">
        <v>0.35260953922002242</v>
      </c>
      <c r="M29" s="72">
        <v>0.26502631018787898</v>
      </c>
      <c r="N29" s="72">
        <v>0.17586142921049533</v>
      </c>
      <c r="O29" s="72">
        <v>0.15539816847705851</v>
      </c>
      <c r="P29" s="72">
        <v>0.18408275786973416</v>
      </c>
      <c r="Q29" s="72">
        <v>0.23797710617599127</v>
      </c>
      <c r="R29" s="72">
        <v>0.27723507698910865</v>
      </c>
      <c r="S29" s="72">
        <v>0.27082163087356742</v>
      </c>
      <c r="T29" s="72">
        <v>0.24207477060571464</v>
      </c>
      <c r="U29" s="72">
        <v>0.24385821661591742</v>
      </c>
      <c r="V29" s="72">
        <v>0.23696362842339871</v>
      </c>
      <c r="W29" s="72">
        <v>0.32130360192026225</v>
      </c>
      <c r="X29" s="72">
        <v>0.12112664437968658</v>
      </c>
      <c r="Y29" s="72">
        <v>0.11867924196344588</v>
      </c>
      <c r="DA29" s="89" t="s">
        <v>416</v>
      </c>
    </row>
    <row r="30" spans="1:105" ht="12" customHeight="1" x14ac:dyDescent="0.25">
      <c r="A30" s="28" t="s">
        <v>189</v>
      </c>
      <c r="B30" s="72">
        <v>3.3009229720189261</v>
      </c>
      <c r="C30" s="72">
        <v>4.1033593889428586</v>
      </c>
      <c r="D30" s="72">
        <v>4.3419344762166121</v>
      </c>
      <c r="E30" s="72">
        <v>4.6169586340273208</v>
      </c>
      <c r="F30" s="72">
        <v>5.0006844392369869</v>
      </c>
      <c r="G30" s="72">
        <v>5.307288462812271</v>
      </c>
      <c r="H30" s="72">
        <v>6.1505717969412625</v>
      </c>
      <c r="I30" s="72">
        <v>5.0453796717215029</v>
      </c>
      <c r="J30" s="72">
        <v>5.5285496241689795</v>
      </c>
      <c r="K30" s="72">
        <v>7.0586633315447846</v>
      </c>
      <c r="L30" s="72">
        <v>7.0365100144419994</v>
      </c>
      <c r="M30" s="72">
        <v>7.0296435137841851</v>
      </c>
      <c r="N30" s="72">
        <v>6.6615417409021234</v>
      </c>
      <c r="O30" s="72">
        <v>6.5052035871679621</v>
      </c>
      <c r="P30" s="72">
        <v>6.4000474384526864</v>
      </c>
      <c r="Q30" s="72">
        <v>5.9696350226057024</v>
      </c>
      <c r="R30" s="72">
        <v>5.724622622801907</v>
      </c>
      <c r="S30" s="72">
        <v>5.7392771423807067</v>
      </c>
      <c r="T30" s="72">
        <v>5.4504743347766178</v>
      </c>
      <c r="U30" s="72">
        <v>5.7116541172551987</v>
      </c>
      <c r="V30" s="72">
        <v>5.9289186601153716</v>
      </c>
      <c r="W30" s="72">
        <v>6.7182668863129091</v>
      </c>
      <c r="X30" s="72">
        <v>3.6028963093060287</v>
      </c>
      <c r="Y30" s="72">
        <v>3.3182886643391436</v>
      </c>
      <c r="DA30" s="89" t="s">
        <v>417</v>
      </c>
    </row>
    <row r="31" spans="1:105" ht="12" customHeight="1" x14ac:dyDescent="0.25">
      <c r="A31" s="28" t="s">
        <v>202</v>
      </c>
      <c r="B31" s="72">
        <v>2.533372310650774</v>
      </c>
      <c r="C31" s="72">
        <v>2.9995418021817524</v>
      </c>
      <c r="D31" s="72">
        <v>3.1885376553825799</v>
      </c>
      <c r="E31" s="72">
        <v>3.1736653881849834</v>
      </c>
      <c r="F31" s="72">
        <v>3.4007545854857484</v>
      </c>
      <c r="G31" s="72">
        <v>2.9236497433998139</v>
      </c>
      <c r="H31" s="72">
        <v>3.7598170193699589</v>
      </c>
      <c r="I31" s="72">
        <v>3.5446447780904289</v>
      </c>
      <c r="J31" s="72">
        <v>3.9317571439321783</v>
      </c>
      <c r="K31" s="72">
        <v>5.1663831763748806</v>
      </c>
      <c r="L31" s="72">
        <v>5.4298474451411609</v>
      </c>
      <c r="M31" s="72">
        <v>5.8926470616562829</v>
      </c>
      <c r="N31" s="72">
        <v>6.3325995915460656</v>
      </c>
      <c r="O31" s="72">
        <v>5.9585090816079376</v>
      </c>
      <c r="P31" s="72">
        <v>6.0322025561246111</v>
      </c>
      <c r="Q31" s="72">
        <v>5.2585590810230034</v>
      </c>
      <c r="R31" s="72">
        <v>4.4702845294105522</v>
      </c>
      <c r="S31" s="72">
        <v>4.4575974519573078</v>
      </c>
      <c r="T31" s="72">
        <v>4.0666743642209662</v>
      </c>
      <c r="U31" s="72">
        <v>4.1516328738228676</v>
      </c>
      <c r="V31" s="72">
        <v>4.1576359738855952</v>
      </c>
      <c r="W31" s="72">
        <v>4.8541245056732807</v>
      </c>
      <c r="X31" s="72">
        <v>2.8337693626299001</v>
      </c>
      <c r="Y31" s="72">
        <v>2.755581992686492</v>
      </c>
      <c r="DA31" s="89" t="s">
        <v>418</v>
      </c>
    </row>
    <row r="32" spans="1:105" ht="12" customHeight="1" x14ac:dyDescent="0.25">
      <c r="A32" s="32" t="s">
        <v>53</v>
      </c>
      <c r="B32" s="77">
        <v>71.17866311483057</v>
      </c>
      <c r="C32" s="77">
        <v>83.329456502833736</v>
      </c>
      <c r="D32" s="77">
        <v>89.043192602270892</v>
      </c>
      <c r="E32" s="77">
        <v>90.437628832942139</v>
      </c>
      <c r="F32" s="77">
        <v>96.424257261156768</v>
      </c>
      <c r="G32" s="77">
        <v>78.638717403435848</v>
      </c>
      <c r="H32" s="77">
        <v>92.199967333303306</v>
      </c>
      <c r="I32" s="77">
        <v>80.954809903837287</v>
      </c>
      <c r="J32" s="77">
        <v>88.43164860151667</v>
      </c>
      <c r="K32" s="77">
        <v>112.60381740829865</v>
      </c>
      <c r="L32" s="77">
        <v>114.82005693515188</v>
      </c>
      <c r="M32" s="77">
        <v>113.89313614056827</v>
      </c>
      <c r="N32" s="77">
        <v>118.36570892480964</v>
      </c>
      <c r="O32" s="77">
        <v>117.74305759994137</v>
      </c>
      <c r="P32" s="77">
        <v>125.91607502521856</v>
      </c>
      <c r="Q32" s="77">
        <v>123.71386277737838</v>
      </c>
      <c r="R32" s="77">
        <v>129.47239230644806</v>
      </c>
      <c r="S32" s="77">
        <v>131.6816165734898</v>
      </c>
      <c r="T32" s="77">
        <v>132.52680625380856</v>
      </c>
      <c r="U32" s="77">
        <v>136.90315838905678</v>
      </c>
      <c r="V32" s="77">
        <v>136.42543079691524</v>
      </c>
      <c r="W32" s="77">
        <v>130.27925209114119</v>
      </c>
      <c r="X32" s="77">
        <v>138.36125495126095</v>
      </c>
      <c r="Y32" s="77">
        <v>144.24695906064952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0.55404785130943435</v>
      </c>
      <c r="C3" s="66">
        <f>IF(RES_hh_tes!C3=0,"",RES_hh_tes!C3/RES_hh_fec!C3)</f>
        <v>0.56316895942538148</v>
      </c>
      <c r="D3" s="66">
        <f>IF(RES_hh_tes!D3=0,"",RES_hh_tes!D3/RES_hh_fec!D3)</f>
        <v>0.57214728247896207</v>
      </c>
      <c r="E3" s="66">
        <f>IF(RES_hh_tes!E3=0,"",RES_hh_tes!E3/RES_hh_fec!E3)</f>
        <v>0.58229131130362821</v>
      </c>
      <c r="F3" s="66">
        <f>IF(RES_hh_tes!F3=0,"",RES_hh_tes!F3/RES_hh_fec!F3)</f>
        <v>0.59294549784508577</v>
      </c>
      <c r="G3" s="66">
        <f>IF(RES_hh_tes!G3=0,"",RES_hh_tes!G3/RES_hh_fec!G3)</f>
        <v>0.59314093301156612</v>
      </c>
      <c r="H3" s="66">
        <f>IF(RES_hh_tes!H3=0,"",RES_hh_tes!H3/RES_hh_fec!H3)</f>
        <v>0.60136929589324761</v>
      </c>
      <c r="I3" s="66">
        <f>IF(RES_hh_tes!I3=0,"",RES_hh_tes!I3/RES_hh_fec!I3)</f>
        <v>0.61728687905435697</v>
      </c>
      <c r="J3" s="66">
        <f>IF(RES_hh_tes!J3=0,"",RES_hh_tes!J3/RES_hh_fec!J3)</f>
        <v>0.62581569437394269</v>
      </c>
      <c r="K3" s="66">
        <f>IF(RES_hh_tes!K3=0,"",RES_hh_tes!K3/RES_hh_fec!K3)</f>
        <v>0.6435709585753896</v>
      </c>
      <c r="L3" s="66">
        <f>IF(RES_hh_tes!L3=0,"",RES_hh_tes!L3/RES_hh_fec!L3)</f>
        <v>0.65312580448104574</v>
      </c>
      <c r="M3" s="66">
        <f>IF(RES_hh_tes!M3=0,"",RES_hh_tes!M3/RES_hh_fec!M3)</f>
        <v>0.67051542053989599</v>
      </c>
      <c r="N3" s="66">
        <f>IF(RES_hh_tes!N3=0,"",RES_hh_tes!N3/RES_hh_fec!N3)</f>
        <v>0.68790065295839031</v>
      </c>
      <c r="O3" s="66">
        <f>IF(RES_hh_tes!O3=0,"",RES_hh_tes!O3/RES_hh_fec!O3)</f>
        <v>0.70197251707041786</v>
      </c>
      <c r="P3" s="66">
        <f>IF(RES_hh_tes!P3=0,"",RES_hh_tes!P3/RES_hh_fec!P3)</f>
        <v>0.71328232062101493</v>
      </c>
      <c r="Q3" s="66">
        <f>IF(RES_hh_tes!Q3=0,"",RES_hh_tes!Q3/RES_hh_fec!Q3)</f>
        <v>0.72464837238510782</v>
      </c>
      <c r="R3" s="66">
        <f>IF(RES_hh_tes!R3=0,"",RES_hh_tes!R3/RES_hh_fec!R3)</f>
        <v>0.733641318740897</v>
      </c>
      <c r="S3" s="66">
        <f>IF(RES_hh_tes!S3=0,"",RES_hh_tes!S3/RES_hh_fec!S3)</f>
        <v>0.74575481840877922</v>
      </c>
      <c r="T3" s="66">
        <f>IF(RES_hh_tes!T3=0,"",RES_hh_tes!T3/RES_hh_fec!T3)</f>
        <v>0.765257604910065</v>
      </c>
      <c r="U3" s="66">
        <f>IF(RES_hh_tes!U3=0,"",RES_hh_tes!U3/RES_hh_fec!U3)</f>
        <v>0.77595446281829927</v>
      </c>
      <c r="V3" s="66">
        <f>IF(RES_hh_tes!V3=0,"",RES_hh_tes!V3/RES_hh_fec!V3)</f>
        <v>0.80263661812002585</v>
      </c>
      <c r="W3" s="66">
        <f>IF(RES_hh_tes!W3=0,"",RES_hh_tes!W3/RES_hh_fec!W3)</f>
        <v>0.81483642498132858</v>
      </c>
      <c r="X3" s="66">
        <f>IF(RES_hh_tes!X3=0,"",RES_hh_tes!X3/RES_hh_fec!X3)</f>
        <v>0.83430246252870655</v>
      </c>
      <c r="Y3" s="66">
        <f>IF(RES_hh_tes!Y3=0,"",RES_hh_tes!Y3/RES_hh_fec!Y3)</f>
        <v>0.85559238028550311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0.53690718052154174</v>
      </c>
      <c r="C4" s="70">
        <f>IF(RES_hh_tes!C4=0,"",RES_hh_tes!C4/RES_hh_fec!C4)</f>
        <v>0.54637711186763527</v>
      </c>
      <c r="D4" s="70">
        <f>IF(RES_hh_tes!D4=0,"",RES_hh_tes!D4/RES_hh_fec!D4)</f>
        <v>0.55419761875181317</v>
      </c>
      <c r="E4" s="70">
        <f>IF(RES_hh_tes!E4=0,"",RES_hh_tes!E4/RES_hh_fec!E4)</f>
        <v>0.56495736708790845</v>
      </c>
      <c r="F4" s="70">
        <f>IF(RES_hh_tes!F4=0,"",RES_hh_tes!F4/RES_hh_fec!F4)</f>
        <v>0.57543248324914487</v>
      </c>
      <c r="G4" s="70">
        <f>IF(RES_hh_tes!G4=0,"",RES_hh_tes!G4/RES_hh_fec!G4)</f>
        <v>0.57720697958287825</v>
      </c>
      <c r="H4" s="70">
        <f>IF(RES_hh_tes!H4=0,"",RES_hh_tes!H4/RES_hh_fec!H4)</f>
        <v>0.58375899974494183</v>
      </c>
      <c r="I4" s="70">
        <f>IF(RES_hh_tes!I4=0,"",RES_hh_tes!I4/RES_hh_fec!I4)</f>
        <v>0.60083040123597908</v>
      </c>
      <c r="J4" s="70">
        <f>IF(RES_hh_tes!J4=0,"",RES_hh_tes!J4/RES_hh_fec!J4)</f>
        <v>0.60968202763846691</v>
      </c>
      <c r="K4" s="70">
        <f>IF(RES_hh_tes!K4=0,"",RES_hh_tes!K4/RES_hh_fec!K4)</f>
        <v>0.62667210421511355</v>
      </c>
      <c r="L4" s="70">
        <f>IF(RES_hh_tes!L4=0,"",RES_hh_tes!L4/RES_hh_fec!L4)</f>
        <v>0.63765333520572265</v>
      </c>
      <c r="M4" s="70">
        <f>IF(RES_hh_tes!M4=0,"",RES_hh_tes!M4/RES_hh_fec!M4)</f>
        <v>0.65602753910024769</v>
      </c>
      <c r="N4" s="70">
        <f>IF(RES_hh_tes!N4=0,"",RES_hh_tes!N4/RES_hh_fec!N4)</f>
        <v>0.67456355052761752</v>
      </c>
      <c r="O4" s="70">
        <f>IF(RES_hh_tes!O4=0,"",RES_hh_tes!O4/RES_hh_fec!O4)</f>
        <v>0.69008998426779866</v>
      </c>
      <c r="P4" s="70">
        <f>IF(RES_hh_tes!P4=0,"",RES_hh_tes!P4/RES_hh_fec!P4)</f>
        <v>0.70089084061736284</v>
      </c>
      <c r="Q4" s="70">
        <f>IF(RES_hh_tes!Q4=0,"",RES_hh_tes!Q4/RES_hh_fec!Q4)</f>
        <v>0.71370805154142491</v>
      </c>
      <c r="R4" s="70">
        <f>IF(RES_hh_tes!R4=0,"",RES_hh_tes!R4/RES_hh_fec!R4)</f>
        <v>0.72352870642117784</v>
      </c>
      <c r="S4" s="70">
        <f>IF(RES_hh_tes!S4=0,"",RES_hh_tes!S4/RES_hh_fec!S4)</f>
        <v>0.73702919100740227</v>
      </c>
      <c r="T4" s="70">
        <f>IF(RES_hh_tes!T4=0,"",RES_hh_tes!T4/RES_hh_fec!T4)</f>
        <v>0.75840905750242071</v>
      </c>
      <c r="U4" s="70">
        <f>IF(RES_hh_tes!U4=0,"",RES_hh_tes!U4/RES_hh_fec!U4)</f>
        <v>0.76920610591619498</v>
      </c>
      <c r="V4" s="70">
        <f>IF(RES_hh_tes!V4=0,"",RES_hh_tes!V4/RES_hh_fec!V4)</f>
        <v>0.79986757733044256</v>
      </c>
      <c r="W4" s="70">
        <f>IF(RES_hh_tes!W4=0,"",RES_hh_tes!W4/RES_hh_fec!W4)</f>
        <v>0.81261105846349635</v>
      </c>
      <c r="X4" s="70">
        <f>IF(RES_hh_tes!X4=0,"",RES_hh_tes!X4/RES_hh_fec!X4)</f>
        <v>0.83393679691879385</v>
      </c>
      <c r="Y4" s="70">
        <f>IF(RES_hh_tes!Y4=0,"",RES_hh_tes!Y4/RES_hh_fec!Y4)</f>
        <v>0.8578402828124233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0.63752026845776388</v>
      </c>
      <c r="C5" s="78">
        <f>IF(RES_hh_tes!C5=0,"",RES_hh_tes!C5/RES_hh_fec!C5)</f>
        <v>0.63752026845776388</v>
      </c>
      <c r="D5" s="78">
        <f>IF(RES_hh_tes!D5=0,"",RES_hh_tes!D5/RES_hh_fec!D5)</f>
        <v>0.63752026845776388</v>
      </c>
      <c r="E5" s="78">
        <f>IF(RES_hh_tes!E5=0,"",RES_hh_tes!E5/RES_hh_fec!E5)</f>
        <v>0.63752026845776388</v>
      </c>
      <c r="F5" s="78">
        <f>IF(RES_hh_tes!F5=0,"",RES_hh_tes!F5/RES_hh_fec!F5)</f>
        <v>0.63752026845776388</v>
      </c>
      <c r="G5" s="78">
        <f>IF(RES_hh_tes!G5=0,"",RES_hh_tes!G5/RES_hh_fec!G5)</f>
        <v>0.63752026845776388</v>
      </c>
      <c r="H5" s="78">
        <f>IF(RES_hh_tes!H5=0,"",RES_hh_tes!H5/RES_hh_fec!H5)</f>
        <v>0.63752026845776388</v>
      </c>
      <c r="I5" s="78">
        <f>IF(RES_hh_tes!I5=0,"",RES_hh_tes!I5/RES_hh_fec!I5)</f>
        <v>0.63752026845776388</v>
      </c>
      <c r="J5" s="78">
        <f>IF(RES_hh_tes!J5=0,"",RES_hh_tes!J5/RES_hh_fec!J5)</f>
        <v>0.63752026845776388</v>
      </c>
      <c r="K5" s="78">
        <f>IF(RES_hh_tes!K5=0,"",RES_hh_tes!K5/RES_hh_fec!K5)</f>
        <v>0.63752026845776388</v>
      </c>
      <c r="L5" s="78">
        <f>IF(RES_hh_tes!L5=0,"",RES_hh_tes!L5/RES_hh_fec!L5)</f>
        <v>0.64759675181573295</v>
      </c>
      <c r="M5" s="78">
        <f>IF(RES_hh_tes!M5=0,"",RES_hh_tes!M5/RES_hh_fec!M5)</f>
        <v>0.66450181084853732</v>
      </c>
      <c r="N5" s="78">
        <f>IF(RES_hh_tes!N5=0,"",RES_hh_tes!N5/RES_hh_fec!N5)</f>
        <v>0.6985710637360697</v>
      </c>
      <c r="O5" s="78">
        <f>IF(RES_hh_tes!O5=0,"",RES_hh_tes!O5/RES_hh_fec!O5)</f>
        <v>0.73653858449511511</v>
      </c>
      <c r="P5" s="78">
        <f>IF(RES_hh_tes!P5=0,"",RES_hh_tes!P5/RES_hh_fec!P5)</f>
        <v>0.73655694891430634</v>
      </c>
      <c r="Q5" s="78">
        <f>IF(RES_hh_tes!Q5=0,"",RES_hh_tes!Q5/RES_hh_fec!Q5)</f>
        <v>0.73655684558831835</v>
      </c>
      <c r="R5" s="78">
        <f>IF(RES_hh_tes!R5=0,"",RES_hh_tes!R5/RES_hh_fec!R5)</f>
        <v>0.73655768342564898</v>
      </c>
      <c r="S5" s="78">
        <f>IF(RES_hh_tes!S5=0,"",RES_hh_tes!S5/RES_hh_fec!S5)</f>
        <v>0.73655719586085933</v>
      </c>
      <c r="T5" s="78">
        <f>IF(RES_hh_tes!T5=0,"",RES_hh_tes!T5/RES_hh_fec!T5)</f>
        <v>0.73655630840541852</v>
      </c>
      <c r="U5" s="78">
        <f>IF(RES_hh_tes!U5=0,"",RES_hh_tes!U5/RES_hh_fec!U5)</f>
        <v>0.73656485942860539</v>
      </c>
      <c r="V5" s="78">
        <f>IF(RES_hh_tes!V5=0,"",RES_hh_tes!V5/RES_hh_fec!V5)</f>
        <v>0.73656469236142352</v>
      </c>
      <c r="W5" s="78">
        <f>IF(RES_hh_tes!W5=0,"",RES_hh_tes!W5/RES_hh_fec!W5)</f>
        <v>0.73663351719270542</v>
      </c>
      <c r="X5" s="78">
        <f>IF(RES_hh_tes!X5=0,"",RES_hh_tes!X5/RES_hh_fec!X5)</f>
        <v>0.7366351835366487</v>
      </c>
      <c r="Y5" s="78">
        <f>IF(RES_hh_tes!Y5=0,"",RES_hh_tes!Y5/RES_hh_fec!Y5)</f>
        <v>0.7366382380790516</v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0.49471544809791618</v>
      </c>
      <c r="C6" s="78">
        <f>IF(RES_hh_tes!C6=0,"",RES_hh_tes!C6/RES_hh_fec!C6)</f>
        <v>0.49471544809791607</v>
      </c>
      <c r="D6" s="78">
        <f>IF(RES_hh_tes!D6=0,"",RES_hh_tes!D6/RES_hh_fec!D6)</f>
        <v>0.49471544809791612</v>
      </c>
      <c r="E6" s="78">
        <f>IF(RES_hh_tes!E6=0,"",RES_hh_tes!E6/RES_hh_fec!E6)</f>
        <v>0.49563546141354164</v>
      </c>
      <c r="F6" s="78">
        <f>IF(RES_hh_tes!F6=0,"",RES_hh_tes!F6/RES_hh_fec!F6)</f>
        <v>0.50375463674057808</v>
      </c>
      <c r="G6" s="78">
        <f>IF(RES_hh_tes!G6=0,"",RES_hh_tes!G6/RES_hh_fec!G6)</f>
        <v>0.51553234728878428</v>
      </c>
      <c r="H6" s="78">
        <f>IF(RES_hh_tes!H6=0,"",RES_hh_tes!H6/RES_hh_fec!H6)</f>
        <v>0.52566936862767921</v>
      </c>
      <c r="I6" s="78">
        <f>IF(RES_hh_tes!I6=0,"",RES_hh_tes!I6/RES_hh_fec!I6)</f>
        <v>0.53362261039122438</v>
      </c>
      <c r="J6" s="78">
        <f>IF(RES_hh_tes!J6=0,"",RES_hh_tes!J6/RES_hh_fec!J6)</f>
        <v>0.53884501522414119</v>
      </c>
      <c r="K6" s="78">
        <f>IF(RES_hh_tes!K6=0,"",RES_hh_tes!K6/RES_hh_fec!K6)</f>
        <v>0.54310271577630531</v>
      </c>
      <c r="L6" s="78">
        <f>IF(RES_hh_tes!L6=0,"",RES_hh_tes!L6/RES_hh_fec!L6)</f>
        <v>0.54717409049653909</v>
      </c>
      <c r="M6" s="78">
        <f>IF(RES_hh_tes!M6=0,"",RES_hh_tes!M6/RES_hh_fec!M6)</f>
        <v>0.55302618629662359</v>
      </c>
      <c r="N6" s="78">
        <f>IF(RES_hh_tes!N6=0,"",RES_hh_tes!N6/RES_hh_fec!N6)</f>
        <v>0.56793449009025676</v>
      </c>
      <c r="O6" s="78">
        <f>IF(RES_hh_tes!O6=0,"",RES_hh_tes!O6/RES_hh_fec!O6)</f>
        <v>0.58730414653920004</v>
      </c>
      <c r="P6" s="78">
        <f>IF(RES_hh_tes!P6=0,"",RES_hh_tes!P6/RES_hh_fec!P6)</f>
        <v>0.58810921589843246</v>
      </c>
      <c r="Q6" s="78">
        <f>IF(RES_hh_tes!Q6=0,"",RES_hh_tes!Q6/RES_hh_fec!Q6)</f>
        <v>0.5912140117963548</v>
      </c>
      <c r="R6" s="78">
        <f>IF(RES_hh_tes!R6=0,"",RES_hh_tes!R6/RES_hh_fec!R6)</f>
        <v>0.60078022914505247</v>
      </c>
      <c r="S6" s="78">
        <f>IF(RES_hh_tes!S6=0,"",RES_hh_tes!S6/RES_hh_fec!S6)</f>
        <v>0.61988488084621507</v>
      </c>
      <c r="T6" s="78">
        <f>IF(RES_hh_tes!T6=0,"",RES_hh_tes!T6/RES_hh_fec!T6)</f>
        <v>0.63774658299975151</v>
      </c>
      <c r="U6" s="78">
        <f>IF(RES_hh_tes!U6=0,"",RES_hh_tes!U6/RES_hh_fec!U6)</f>
        <v>0.6559891747068558</v>
      </c>
      <c r="V6" s="78">
        <f>IF(RES_hh_tes!V6=0,"",RES_hh_tes!V6/RES_hh_fec!V6)</f>
        <v>0.67528340899929951</v>
      </c>
      <c r="W6" s="78">
        <f>IF(RES_hh_tes!W6=0,"",RES_hh_tes!W6/RES_hh_fec!W6)</f>
        <v>0.69404984172950401</v>
      </c>
      <c r="X6" s="78">
        <f>IF(RES_hh_tes!X6=0,"",RES_hh_tes!X6/RES_hh_fec!X6)</f>
        <v>0.7081661097703188</v>
      </c>
      <c r="Y6" s="78">
        <f>IF(RES_hh_tes!Y6=0,"",RES_hh_tes!Y6/RES_hh_fec!Y6)</f>
        <v>0.71776904722502277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0.47023223139236087</v>
      </c>
      <c r="C7" s="78">
        <f>IF(RES_hh_tes!C7=0,"",RES_hh_tes!C7/RES_hh_fec!C7)</f>
        <v>0.47440831224202185</v>
      </c>
      <c r="D7" s="78">
        <f>IF(RES_hh_tes!D7=0,"",RES_hh_tes!D7/RES_hh_fec!D7)</f>
        <v>0.47925037540054793</v>
      </c>
      <c r="E7" s="78">
        <f>IF(RES_hh_tes!E7=0,"",RES_hh_tes!E7/RES_hh_fec!E7)</f>
        <v>0.48417351183873031</v>
      </c>
      <c r="F7" s="78">
        <f>IF(RES_hh_tes!F7=0,"",RES_hh_tes!F7/RES_hh_fec!F7)</f>
        <v>0.48712346125490402</v>
      </c>
      <c r="G7" s="78">
        <f>IF(RES_hh_tes!G7=0,"",RES_hh_tes!G7/RES_hh_fec!G7)</f>
        <v>0.49077732638271732</v>
      </c>
      <c r="H7" s="78">
        <f>IF(RES_hh_tes!H7=0,"",RES_hh_tes!H7/RES_hh_fec!H7)</f>
        <v>0.49493299700765114</v>
      </c>
      <c r="I7" s="78">
        <f>IF(RES_hh_tes!I7=0,"",RES_hh_tes!I7/RES_hh_fec!I7)</f>
        <v>0.49897989308057461</v>
      </c>
      <c r="J7" s="78">
        <f>IF(RES_hh_tes!J7=0,"",RES_hh_tes!J7/RES_hh_fec!J7)</f>
        <v>0.50512999247566259</v>
      </c>
      <c r="K7" s="78">
        <f>IF(RES_hh_tes!K7=0,"",RES_hh_tes!K7/RES_hh_fec!K7)</f>
        <v>0.51214085496167283</v>
      </c>
      <c r="L7" s="78">
        <f>IF(RES_hh_tes!L7=0,"",RES_hh_tes!L7/RES_hh_fec!L7)</f>
        <v>0.52130181753079385</v>
      </c>
      <c r="M7" s="78">
        <f>IF(RES_hh_tes!M7=0,"",RES_hh_tes!M7/RES_hh_fec!M7)</f>
        <v>0.53203251947601959</v>
      </c>
      <c r="N7" s="78">
        <f>IF(RES_hh_tes!N7=0,"",RES_hh_tes!N7/RES_hh_fec!N7)</f>
        <v>0.54660967909836511</v>
      </c>
      <c r="O7" s="78">
        <f>IF(RES_hh_tes!O7=0,"",RES_hh_tes!O7/RES_hh_fec!O7)</f>
        <v>0.56514214998085166</v>
      </c>
      <c r="P7" s="78">
        <f>IF(RES_hh_tes!P7=0,"",RES_hh_tes!P7/RES_hh_fec!P7)</f>
        <v>0.57058219734728044</v>
      </c>
      <c r="Q7" s="78">
        <f>IF(RES_hh_tes!Q7=0,"",RES_hh_tes!Q7/RES_hh_fec!Q7)</f>
        <v>0.57803514125260624</v>
      </c>
      <c r="R7" s="78">
        <f>IF(RES_hh_tes!R7=0,"",RES_hh_tes!R7/RES_hh_fec!R7)</f>
        <v>0.58766596430558093</v>
      </c>
      <c r="S7" s="78">
        <f>IF(RES_hh_tes!S7=0,"",RES_hh_tes!S7/RES_hh_fec!S7)</f>
        <v>0.60198936955649762</v>
      </c>
      <c r="T7" s="78">
        <f>IF(RES_hh_tes!T7=0,"",RES_hh_tes!T7/RES_hh_fec!T7)</f>
        <v>0.61510926450599035</v>
      </c>
      <c r="U7" s="78">
        <f>IF(RES_hh_tes!U7=0,"",RES_hh_tes!U7/RES_hh_fec!U7)</f>
        <v>0.62632469635578458</v>
      </c>
      <c r="V7" s="78">
        <f>IF(RES_hh_tes!V7=0,"",RES_hh_tes!V7/RES_hh_fec!V7)</f>
        <v>0.6347991213607469</v>
      </c>
      <c r="W7" s="78">
        <f>IF(RES_hh_tes!W7=0,"",RES_hh_tes!W7/RES_hh_fec!W7)</f>
        <v>0.64261497284984714</v>
      </c>
      <c r="X7" s="78">
        <f>IF(RES_hh_tes!X7=0,"",RES_hh_tes!X7/RES_hh_fec!X7)</f>
        <v>0.65066757627175842</v>
      </c>
      <c r="Y7" s="78">
        <f>IF(RES_hh_tes!Y7=0,"",RES_hh_tes!Y7/RES_hh_fec!Y7)</f>
        <v>0.65903164675636938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0.51854209556700004</v>
      </c>
      <c r="C8" s="78">
        <f>IF(RES_hh_tes!C8=0,"",RES_hh_tes!C8/RES_hh_fec!C8)</f>
        <v>0.52384708059578489</v>
      </c>
      <c r="D8" s="78">
        <f>IF(RES_hh_tes!D8=0,"",RES_hh_tes!D8/RES_hh_fec!D8)</f>
        <v>0.52908227505306848</v>
      </c>
      <c r="E8" s="78">
        <f>IF(RES_hh_tes!E8=0,"",RES_hh_tes!E8/RES_hh_fec!E8)</f>
        <v>0.53610402583589056</v>
      </c>
      <c r="F8" s="78">
        <f>IF(RES_hh_tes!F8=0,"",RES_hh_tes!F8/RES_hh_fec!F8)</f>
        <v>0.54325175431576522</v>
      </c>
      <c r="G8" s="78">
        <f>IF(RES_hh_tes!G8=0,"",RES_hh_tes!G8/RES_hh_fec!G8)</f>
        <v>0.55157675122308203</v>
      </c>
      <c r="H8" s="78">
        <f>IF(RES_hh_tes!H8=0,"",RES_hh_tes!H8/RES_hh_fec!H8)</f>
        <v>0.55742778499856793</v>
      </c>
      <c r="I8" s="78">
        <f>IF(RES_hh_tes!I8=0,"",RES_hh_tes!I8/RES_hh_fec!I8)</f>
        <v>0.56207020425877352</v>
      </c>
      <c r="J8" s="78">
        <f>IF(RES_hh_tes!J8=0,"",RES_hh_tes!J8/RES_hh_fec!J8)</f>
        <v>0.56698634217976984</v>
      </c>
      <c r="K8" s="78">
        <f>IF(RES_hh_tes!K8=0,"",RES_hh_tes!K8/RES_hh_fec!K8)</f>
        <v>0.5725475621066799</v>
      </c>
      <c r="L8" s="78">
        <f>IF(RES_hh_tes!L8=0,"",RES_hh_tes!L8/RES_hh_fec!L8)</f>
        <v>0.57880994289038057</v>
      </c>
      <c r="M8" s="78">
        <f>IF(RES_hh_tes!M8=0,"",RES_hh_tes!M8/RES_hh_fec!M8)</f>
        <v>0.585956343061248</v>
      </c>
      <c r="N8" s="78">
        <f>IF(RES_hh_tes!N8=0,"",RES_hh_tes!N8/RES_hh_fec!N8)</f>
        <v>0.59586736972643117</v>
      </c>
      <c r="O8" s="78">
        <f>IF(RES_hh_tes!O8=0,"",RES_hh_tes!O8/RES_hh_fec!O8)</f>
        <v>0.60792011679548785</v>
      </c>
      <c r="P8" s="78">
        <f>IF(RES_hh_tes!P8=0,"",RES_hh_tes!P8/RES_hh_fec!P8)</f>
        <v>0.61533545387235644</v>
      </c>
      <c r="Q8" s="78">
        <f>IF(RES_hh_tes!Q8=0,"",RES_hh_tes!Q8/RES_hh_fec!Q8)</f>
        <v>0.62697095534103586</v>
      </c>
      <c r="R8" s="78">
        <f>IF(RES_hh_tes!R8=0,"",RES_hh_tes!R8/RES_hh_fec!R8)</f>
        <v>0.64373049019755635</v>
      </c>
      <c r="S8" s="78">
        <f>IF(RES_hh_tes!S8=0,"",RES_hh_tes!S8/RES_hh_fec!S8)</f>
        <v>0.66306684072639388</v>
      </c>
      <c r="T8" s="78">
        <f>IF(RES_hh_tes!T8=0,"",RES_hh_tes!T8/RES_hh_fec!T8)</f>
        <v>0.68276990462261</v>
      </c>
      <c r="U8" s="78">
        <f>IF(RES_hh_tes!U8=0,"",RES_hh_tes!U8/RES_hh_fec!U8)</f>
        <v>0.70322746233480415</v>
      </c>
      <c r="V8" s="78">
        <f>IF(RES_hh_tes!V8=0,"",RES_hh_tes!V8/RES_hh_fec!V8)</f>
        <v>0.72221960055633283</v>
      </c>
      <c r="W8" s="78">
        <f>IF(RES_hh_tes!W8=0,"",RES_hh_tes!W8/RES_hh_fec!W8)</f>
        <v>0.74021435476953623</v>
      </c>
      <c r="X8" s="78">
        <f>IF(RES_hh_tes!X8=0,"",RES_hh_tes!X8/RES_hh_fec!X8)</f>
        <v>0.75396286828258119</v>
      </c>
      <c r="Y8" s="78">
        <f>IF(RES_hh_tes!Y8=0,"",RES_hh_tes!Y8/RES_hh_fec!Y8)</f>
        <v>0.76598277122561287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0.46990510489064641</v>
      </c>
      <c r="C9" s="78">
        <f>IF(RES_hh_tes!C9=0,"",RES_hh_tes!C9/RES_hh_fec!C9)</f>
        <v>0.47971566120996478</v>
      </c>
      <c r="D9" s="78">
        <f>IF(RES_hh_tes!D9=0,"",RES_hh_tes!D9/RES_hh_fec!D9)</f>
        <v>0.48938104318197467</v>
      </c>
      <c r="E9" s="78">
        <f>IF(RES_hh_tes!E9=0,"",RES_hh_tes!E9/RES_hh_fec!E9)</f>
        <v>0.50032245367218708</v>
      </c>
      <c r="F9" s="78">
        <f>IF(RES_hh_tes!F9=0,"",RES_hh_tes!F9/RES_hh_fec!F9)</f>
        <v>0.51322075948969459</v>
      </c>
      <c r="G9" s="78">
        <f>IF(RES_hh_tes!G9=0,"",RES_hh_tes!G9/RES_hh_fec!G9)</f>
        <v>0.52946994044105988</v>
      </c>
      <c r="H9" s="78">
        <f>IF(RES_hh_tes!H9=0,"",RES_hh_tes!H9/RES_hh_fec!H9)</f>
        <v>0.54834042555559748</v>
      </c>
      <c r="I9" s="78">
        <f>IF(RES_hh_tes!I9=0,"",RES_hh_tes!I9/RES_hh_fec!I9)</f>
        <v>0.56671158396031984</v>
      </c>
      <c r="J9" s="78">
        <f>IF(RES_hh_tes!J9=0,"",RES_hh_tes!J9/RES_hh_fec!J9)</f>
        <v>0.58422750296002435</v>
      </c>
      <c r="K9" s="78">
        <f>IF(RES_hh_tes!K9=0,"",RES_hh_tes!K9/RES_hh_fec!K9)</f>
        <v>0.60187962983109655</v>
      </c>
      <c r="L9" s="78">
        <f>IF(RES_hh_tes!L9=0,"",RES_hh_tes!L9/RES_hh_fec!L9)</f>
        <v>0.62074860863089931</v>
      </c>
      <c r="M9" s="78">
        <f>IF(RES_hh_tes!M9=0,"",RES_hh_tes!M9/RES_hh_fec!M9)</f>
        <v>0.63978397493687744</v>
      </c>
      <c r="N9" s="78">
        <f>IF(RES_hh_tes!N9=0,"",RES_hh_tes!N9/RES_hh_fec!N9)</f>
        <v>0.659495234903687</v>
      </c>
      <c r="O9" s="78">
        <f>IF(RES_hh_tes!O9=0,"",RES_hh_tes!O9/RES_hh_fec!O9)</f>
        <v>0.67707776372224848</v>
      </c>
      <c r="P9" s="78">
        <f>IF(RES_hh_tes!P9=0,"",RES_hh_tes!P9/RES_hh_fec!P9)</f>
        <v>0.68162857624904039</v>
      </c>
      <c r="Q9" s="78">
        <f>IF(RES_hh_tes!Q9=0,"",RES_hh_tes!Q9/RES_hh_fec!Q9)</f>
        <v>0.68624947411018089</v>
      </c>
      <c r="R9" s="78">
        <f>IF(RES_hh_tes!R9=0,"",RES_hh_tes!R9/RES_hh_fec!R9)</f>
        <v>0.69307344933483583</v>
      </c>
      <c r="S9" s="78">
        <f>IF(RES_hh_tes!S9=0,"",RES_hh_tes!S9/RES_hh_fec!S9)</f>
        <v>0.70182580408884909</v>
      </c>
      <c r="T9" s="78">
        <f>IF(RES_hh_tes!T9=0,"",RES_hh_tes!T9/RES_hh_fec!T9)</f>
        <v>0.71161455062812862</v>
      </c>
      <c r="U9" s="78">
        <f>IF(RES_hh_tes!U9=0,"",RES_hh_tes!U9/RES_hh_fec!U9)</f>
        <v>0.72215750862681938</v>
      </c>
      <c r="V9" s="78">
        <f>IF(RES_hh_tes!V9=0,"",RES_hh_tes!V9/RES_hh_fec!V9)</f>
        <v>0.73466145402040539</v>
      </c>
      <c r="W9" s="78">
        <f>IF(RES_hh_tes!W9=0,"",RES_hh_tes!W9/RES_hh_fec!W9)</f>
        <v>0.7471646681024553</v>
      </c>
      <c r="X9" s="78">
        <f>IF(RES_hh_tes!X9=0,"",RES_hh_tes!X9/RES_hh_fec!X9)</f>
        <v>0.7597267525382031</v>
      </c>
      <c r="Y9" s="78">
        <f>IF(RES_hh_tes!Y9=0,"",RES_hh_tes!Y9/RES_hh_fec!Y9)</f>
        <v>0.77230393799313057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0.80054298713141259</v>
      </c>
      <c r="C11" s="78">
        <f>IF(RES_hh_tes!C11=0,"",RES_hh_tes!C11/RES_hh_fec!C11)</f>
        <v>0.80303584949260598</v>
      </c>
      <c r="D11" s="78">
        <f>IF(RES_hh_tes!D11=0,"",RES_hh_tes!D11/RES_hh_fec!D11)</f>
        <v>0.80599322476587598</v>
      </c>
      <c r="E11" s="78">
        <f>IF(RES_hh_tes!E11=0,"",RES_hh_tes!E11/RES_hh_fec!E11)</f>
        <v>0.80877911998689733</v>
      </c>
      <c r="F11" s="78">
        <f>IF(RES_hh_tes!F11=0,"",RES_hh_tes!F11/RES_hh_fec!F11)</f>
        <v>0.81095745829029209</v>
      </c>
      <c r="G11" s="78">
        <f>IF(RES_hh_tes!G11=0,"",RES_hh_tes!G11/RES_hh_fec!G11)</f>
        <v>0.81174527632087501</v>
      </c>
      <c r="H11" s="78">
        <f>IF(RES_hh_tes!H11=0,"",RES_hh_tes!H11/RES_hh_fec!H11)</f>
        <v>0.81354460428460851</v>
      </c>
      <c r="I11" s="78">
        <f>IF(RES_hh_tes!I11=0,"",RES_hh_tes!I11/RES_hh_fec!I11)</f>
        <v>0.81688054022983214</v>
      </c>
      <c r="J11" s="78">
        <f>IF(RES_hh_tes!J11=0,"",RES_hh_tes!J11/RES_hh_fec!J11)</f>
        <v>0.82060603708323288</v>
      </c>
      <c r="K11" s="78">
        <f>IF(RES_hh_tes!K11=0,"",RES_hh_tes!K11/RES_hh_fec!K11)</f>
        <v>0.82446568059103786</v>
      </c>
      <c r="L11" s="78">
        <f>IF(RES_hh_tes!L11=0,"",RES_hh_tes!L11/RES_hh_fec!L11)</f>
        <v>0.82850974387254428</v>
      </c>
      <c r="M11" s="78">
        <f>IF(RES_hh_tes!M11=0,"",RES_hh_tes!M11/RES_hh_fec!M11)</f>
        <v>0.83307354221196628</v>
      </c>
      <c r="N11" s="78">
        <f>IF(RES_hh_tes!N11=0,"",RES_hh_tes!N11/RES_hh_fec!N11)</f>
        <v>0.83804461414410103</v>
      </c>
      <c r="O11" s="78">
        <f>IF(RES_hh_tes!O11=0,"",RES_hh_tes!O11/RES_hh_fec!O11)</f>
        <v>0.84275491487363152</v>
      </c>
      <c r="P11" s="78">
        <f>IF(RES_hh_tes!P11=0,"",RES_hh_tes!P11/RES_hh_fec!P11)</f>
        <v>0.84462509497374516</v>
      </c>
      <c r="Q11" s="78">
        <f>IF(RES_hh_tes!Q11=0,"",RES_hh_tes!Q11/RES_hh_fec!Q11)</f>
        <v>0.8466658917280202</v>
      </c>
      <c r="R11" s="78">
        <f>IF(RES_hh_tes!R11=0,"",RES_hh_tes!R11/RES_hh_fec!R11)</f>
        <v>0.84912797105486193</v>
      </c>
      <c r="S11" s="78">
        <f>IF(RES_hh_tes!S11=0,"",RES_hh_tes!S11/RES_hh_fec!S11)</f>
        <v>0.85233104660478232</v>
      </c>
      <c r="T11" s="78">
        <f>IF(RES_hh_tes!T11=0,"",RES_hh_tes!T11/RES_hh_fec!T11)</f>
        <v>0.85532752648572974</v>
      </c>
      <c r="U11" s="78">
        <f>IF(RES_hh_tes!U11=0,"",RES_hh_tes!U11/RES_hh_fec!U11)</f>
        <v>0.85774116643634468</v>
      </c>
      <c r="V11" s="78">
        <f>IF(RES_hh_tes!V11=0,"",RES_hh_tes!V11/RES_hh_fec!V11)</f>
        <v>0.86014212323458794</v>
      </c>
      <c r="W11" s="78">
        <f>IF(RES_hh_tes!W11=0,"",RES_hh_tes!W11/RES_hh_fec!W11)</f>
        <v>0.86219415230963459</v>
      </c>
      <c r="X11" s="78">
        <f>IF(RES_hh_tes!X11=0,"",RES_hh_tes!X11/RES_hh_fec!X11)</f>
        <v>0.86537235143507041</v>
      </c>
      <c r="Y11" s="78">
        <f>IF(RES_hh_tes!Y11=0,"",RES_hh_tes!Y11/RES_hh_fec!Y11)</f>
        <v>0.86993959466007065</v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1.5566840833925368</v>
      </c>
      <c r="C12" s="78">
        <f>IF(RES_hh_tes!C12=0,"",RES_hh_tes!C12/RES_hh_fec!C12)</f>
        <v>1.9304911092429839</v>
      </c>
      <c r="D12" s="78">
        <f>IF(RES_hh_tes!D12=0,"",RES_hh_tes!D12/RES_hh_fec!D12)</f>
        <v>2.2833445101379728</v>
      </c>
      <c r="E12" s="78">
        <f>IF(RES_hh_tes!E12=0,"",RES_hh_tes!E12/RES_hh_fec!E12)</f>
        <v>2.5128839306579218</v>
      </c>
      <c r="F12" s="78">
        <f>IF(RES_hh_tes!F12=0,"",RES_hh_tes!F12/RES_hh_fec!F12)</f>
        <v>2.6637223389449951</v>
      </c>
      <c r="G12" s="78">
        <f>IF(RES_hh_tes!G12=0,"",RES_hh_tes!G12/RES_hh_fec!G12)</f>
        <v>2.7908519486324472</v>
      </c>
      <c r="H12" s="78">
        <f>IF(RES_hh_tes!H12=0,"",RES_hh_tes!H12/RES_hh_fec!H12)</f>
        <v>2.8910991224100866</v>
      </c>
      <c r="I12" s="78">
        <f>IF(RES_hh_tes!I12=0,"",RES_hh_tes!I12/RES_hh_fec!I12)</f>
        <v>3.0114953822404837</v>
      </c>
      <c r="J12" s="78">
        <f>IF(RES_hh_tes!J12=0,"",RES_hh_tes!J12/RES_hh_fec!J12)</f>
        <v>3.1030576652064066</v>
      </c>
      <c r="K12" s="78">
        <f>IF(RES_hh_tes!K12=0,"",RES_hh_tes!K12/RES_hh_fec!K12)</f>
        <v>3.2115120595660218</v>
      </c>
      <c r="L12" s="78">
        <f>IF(RES_hh_tes!L12=0,"",RES_hh_tes!L12/RES_hh_fec!L12)</f>
        <v>3.2869783241152355</v>
      </c>
      <c r="M12" s="78">
        <f>IF(RES_hh_tes!M12=0,"",RES_hh_tes!M12/RES_hh_fec!M12)</f>
        <v>3.3633301723450195</v>
      </c>
      <c r="N12" s="78">
        <f>IF(RES_hh_tes!N12=0,"",RES_hh_tes!N12/RES_hh_fec!N12)</f>
        <v>3.4341231108196588</v>
      </c>
      <c r="O12" s="78">
        <f>IF(RES_hh_tes!O12=0,"",RES_hh_tes!O12/RES_hh_fec!O12)</f>
        <v>3.5133435230235608</v>
      </c>
      <c r="P12" s="78">
        <f>IF(RES_hh_tes!P12=0,"",RES_hh_tes!P12/RES_hh_fec!P12)</f>
        <v>3.5848554360933078</v>
      </c>
      <c r="Q12" s="78">
        <f>IF(RES_hh_tes!Q12=0,"",RES_hh_tes!Q12/RES_hh_fec!Q12)</f>
        <v>3.6582459092606521</v>
      </c>
      <c r="R12" s="78">
        <f>IF(RES_hh_tes!R12=0,"",RES_hh_tes!R12/RES_hh_fec!R12)</f>
        <v>3.7316150446402392</v>
      </c>
      <c r="S12" s="78">
        <f>IF(RES_hh_tes!S12=0,"",RES_hh_tes!S12/RES_hh_fec!S12)</f>
        <v>3.811120039312156</v>
      </c>
      <c r="T12" s="78">
        <f>IF(RES_hh_tes!T12=0,"",RES_hh_tes!T12/RES_hh_fec!T12)</f>
        <v>3.8999889364699905</v>
      </c>
      <c r="U12" s="78">
        <f>IF(RES_hh_tes!U12=0,"",RES_hh_tes!U12/RES_hh_fec!U12)</f>
        <v>3.970025711375504</v>
      </c>
      <c r="V12" s="78">
        <f>IF(RES_hh_tes!V12=0,"",RES_hh_tes!V12/RES_hh_fec!V12)</f>
        <v>4.04189490613998</v>
      </c>
      <c r="W12" s="78">
        <f>IF(RES_hh_tes!W12=0,"",RES_hh_tes!W12/RES_hh_fec!W12)</f>
        <v>4.0917500034523657</v>
      </c>
      <c r="X12" s="78">
        <f>IF(RES_hh_tes!X12=0,"",RES_hh_tes!X12/RES_hh_fec!X12)</f>
        <v>4.1405827635237884</v>
      </c>
      <c r="Y12" s="78">
        <f>IF(RES_hh_tes!Y12=0,"",RES_hh_tes!Y12/RES_hh_fec!Y12)</f>
        <v>4.185487784442703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0.7140864877584403</v>
      </c>
      <c r="C13" s="79">
        <f>IF(RES_hh_tes!C13=0,"",RES_hh_tes!C13/RES_hh_fec!C13)</f>
        <v>0.72038305335344943</v>
      </c>
      <c r="D13" s="79">
        <f>IF(RES_hh_tes!D13=0,"",RES_hh_tes!D13/RES_hh_fec!D13)</f>
        <v>0.72597738529266487</v>
      </c>
      <c r="E13" s="79">
        <f>IF(RES_hh_tes!E13=0,"",RES_hh_tes!E13/RES_hh_fec!E13)</f>
        <v>0.73042696895697323</v>
      </c>
      <c r="F13" s="79">
        <f>IF(RES_hh_tes!F13=0,"",RES_hh_tes!F13/RES_hh_fec!F13)</f>
        <v>0.7329903443353295</v>
      </c>
      <c r="G13" s="79">
        <f>IF(RES_hh_tes!G13=0,"",RES_hh_tes!G13/RES_hh_fec!G13)</f>
        <v>0.73523988139794072</v>
      </c>
      <c r="H13" s="79">
        <f>IF(RES_hh_tes!H13=0,"",RES_hh_tes!H13/RES_hh_fec!H13)</f>
        <v>0.7385519660019132</v>
      </c>
      <c r="I13" s="79">
        <f>IF(RES_hh_tes!I13=0,"",RES_hh_tes!I13/RES_hh_fec!I13)</f>
        <v>0.74374253375035371</v>
      </c>
      <c r="J13" s="79">
        <f>IF(RES_hh_tes!J13=0,"",RES_hh_tes!J13/RES_hh_fec!J13)</f>
        <v>0.74906757415374114</v>
      </c>
      <c r="K13" s="79">
        <f>IF(RES_hh_tes!K13=0,"",RES_hh_tes!K13/RES_hh_fec!K13)</f>
        <v>0.7554221607786592</v>
      </c>
      <c r="L13" s="79">
        <f>IF(RES_hh_tes!L13=0,"",RES_hh_tes!L13/RES_hh_fec!L13)</f>
        <v>0.76203574139354535</v>
      </c>
      <c r="M13" s="79">
        <f>IF(RES_hh_tes!M13=0,"",RES_hh_tes!M13/RES_hh_fec!M13)</f>
        <v>0.76925229678196383</v>
      </c>
      <c r="N13" s="79">
        <f>IF(RES_hh_tes!N13=0,"",RES_hh_tes!N13/RES_hh_fec!N13)</f>
        <v>0.77611549561610083</v>
      </c>
      <c r="O13" s="79">
        <f>IF(RES_hh_tes!O13=0,"",RES_hh_tes!O13/RES_hh_fec!O13)</f>
        <v>0.78256133468742028</v>
      </c>
      <c r="P13" s="79">
        <f>IF(RES_hh_tes!P13=0,"",RES_hh_tes!P13/RES_hh_fec!P13)</f>
        <v>0.78443889241733411</v>
      </c>
      <c r="Q13" s="79">
        <f>IF(RES_hh_tes!Q13=0,"",RES_hh_tes!Q13/RES_hh_fec!Q13)</f>
        <v>0.78776938662301854</v>
      </c>
      <c r="R13" s="79">
        <f>IF(RES_hh_tes!R13=0,"",RES_hh_tes!R13/RES_hh_fec!R13)</f>
        <v>0.7941019375174514</v>
      </c>
      <c r="S13" s="79">
        <f>IF(RES_hh_tes!S13=0,"",RES_hh_tes!S13/RES_hh_fec!S13)</f>
        <v>0.80350471129037293</v>
      </c>
      <c r="T13" s="79">
        <f>IF(RES_hh_tes!T13=0,"",RES_hh_tes!T13/RES_hh_fec!T13)</f>
        <v>0.81401922151605999</v>
      </c>
      <c r="U13" s="79">
        <f>IF(RES_hh_tes!U13=0,"",RES_hh_tes!U13/RES_hh_fec!U13)</f>
        <v>0.82414215638602861</v>
      </c>
      <c r="V13" s="79">
        <f>IF(RES_hh_tes!V13=0,"",RES_hh_tes!V13/RES_hh_fec!V13)</f>
        <v>0.83382868675040978</v>
      </c>
      <c r="W13" s="79">
        <f>IF(RES_hh_tes!W13=0,"",RES_hh_tes!W13/RES_hh_fec!W13)</f>
        <v>0.85365311383649278</v>
      </c>
      <c r="X13" s="79">
        <f>IF(RES_hh_tes!X13=0,"",RES_hh_tes!X13/RES_hh_fec!X13)</f>
        <v>0.87354389925368348</v>
      </c>
      <c r="Y13" s="79">
        <f>IF(RES_hh_tes!Y13=0,"",RES_hh_tes!Y13/RES_hh_fec!Y13)</f>
        <v>0.89047529808054449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1.8212459755619608</v>
      </c>
      <c r="C15" s="70">
        <f>IF(RES_hh_tes!C15=0,"",RES_hh_tes!C15/RES_hh_fec!C15)</f>
        <v>1.983282883530574</v>
      </c>
      <c r="D15" s="70">
        <f>IF(RES_hh_tes!D15=0,"",RES_hh_tes!D15/RES_hh_fec!D15)</f>
        <v>2.1042849386543301</v>
      </c>
      <c r="E15" s="70">
        <f>IF(RES_hh_tes!E15=0,"",RES_hh_tes!E15/RES_hh_fec!E15)</f>
        <v>2.2440716489248342</v>
      </c>
      <c r="F15" s="70">
        <f>IF(RES_hh_tes!F15=0,"",RES_hh_tes!F15/RES_hh_fec!F15)</f>
        <v>2.3632409602770474</v>
      </c>
      <c r="G15" s="70">
        <f>IF(RES_hh_tes!G15=0,"",RES_hh_tes!G15/RES_hh_fec!G15)</f>
        <v>2.4838732034336788</v>
      </c>
      <c r="H15" s="70">
        <f>IF(RES_hh_tes!H15=0,"",RES_hh_tes!H15/RES_hh_fec!H15)</f>
        <v>2.6083823437693718</v>
      </c>
      <c r="I15" s="70">
        <f>IF(RES_hh_tes!I15=0,"",RES_hh_tes!I15/RES_hh_fec!I15)</f>
        <v>2.7067898327229307</v>
      </c>
      <c r="J15" s="70">
        <f>IF(RES_hh_tes!J15=0,"",RES_hh_tes!J15/RES_hh_fec!J15)</f>
        <v>2.7879738215215624</v>
      </c>
      <c r="K15" s="70">
        <f>IF(RES_hh_tes!K15=0,"",RES_hh_tes!K15/RES_hh_fec!K15)</f>
        <v>2.8950826879006488</v>
      </c>
      <c r="L15" s="70">
        <f>IF(RES_hh_tes!L15=0,"",RES_hh_tes!L15/RES_hh_fec!L15)</f>
        <v>3.0012885630941097</v>
      </c>
      <c r="M15" s="70">
        <f>IF(RES_hh_tes!M15=0,"",RES_hh_tes!M15/RES_hh_fec!M15)</f>
        <v>3.1160445099032978</v>
      </c>
      <c r="N15" s="70">
        <f>IF(RES_hh_tes!N15=0,"",RES_hh_tes!N15/RES_hh_fec!N15)</f>
        <v>3.2254336415403784</v>
      </c>
      <c r="O15" s="70">
        <f>IF(RES_hh_tes!O15=0,"",RES_hh_tes!O15/RES_hh_fec!O15)</f>
        <v>3.3699671028138671</v>
      </c>
      <c r="P15" s="70">
        <f>IF(RES_hh_tes!P15=0,"",RES_hh_tes!P15/RES_hh_fec!P15)</f>
        <v>3.5015941541693811</v>
      </c>
      <c r="Q15" s="70">
        <f>IF(RES_hh_tes!Q15=0,"",RES_hh_tes!Q15/RES_hh_fec!Q15)</f>
        <v>3.6375580874920193</v>
      </c>
      <c r="R15" s="70">
        <f>IF(RES_hh_tes!R15=0,"",RES_hh_tes!R15/RES_hh_fec!R15)</f>
        <v>3.7687412166053407</v>
      </c>
      <c r="S15" s="70">
        <f>IF(RES_hh_tes!S15=0,"",RES_hh_tes!S15/RES_hh_fec!S15)</f>
        <v>3.8927412819433744</v>
      </c>
      <c r="T15" s="70">
        <f>IF(RES_hh_tes!T15=0,"",RES_hh_tes!T15/RES_hh_fec!T15)</f>
        <v>3.9889484882572512</v>
      </c>
      <c r="U15" s="70">
        <f>IF(RES_hh_tes!U15=0,"",RES_hh_tes!U15/RES_hh_fec!U15)</f>
        <v>4.0610126692904922</v>
      </c>
      <c r="V15" s="70">
        <f>IF(RES_hh_tes!V15=0,"",RES_hh_tes!V15/RES_hh_fec!V15)</f>
        <v>4.1097927014846318</v>
      </c>
      <c r="W15" s="70">
        <f>IF(RES_hh_tes!W15=0,"",RES_hh_tes!W15/RES_hh_fec!W15)</f>
        <v>4.1375777559465758</v>
      </c>
      <c r="X15" s="70">
        <f>IF(RES_hh_tes!X15=0,"",RES_hh_tes!X15/RES_hh_fec!X15)</f>
        <v>4.1544538475860282</v>
      </c>
      <c r="Y15" s="70">
        <f>IF(RES_hh_tes!Y15=0,"",RES_hh_tes!Y15/RES_hh_fec!Y15)</f>
        <v>4.1720820950227644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1.8212459755619608</v>
      </c>
      <c r="C16" s="78">
        <f>IF(RES_hh_tes!C16=0,"",RES_hh_tes!C16/RES_hh_fec!C16)</f>
        <v>1.983282883530574</v>
      </c>
      <c r="D16" s="78">
        <f>IF(RES_hh_tes!D16=0,"",RES_hh_tes!D16/RES_hh_fec!D16)</f>
        <v>2.1042849386543301</v>
      </c>
      <c r="E16" s="78">
        <f>IF(RES_hh_tes!E16=0,"",RES_hh_tes!E16/RES_hh_fec!E16)</f>
        <v>2.2440716489248342</v>
      </c>
      <c r="F16" s="78">
        <f>IF(RES_hh_tes!F16=0,"",RES_hh_tes!F16/RES_hh_fec!F16)</f>
        <v>2.3632409602770474</v>
      </c>
      <c r="G16" s="78">
        <f>IF(RES_hh_tes!G16=0,"",RES_hh_tes!G16/RES_hh_fec!G16)</f>
        <v>2.4838732034336788</v>
      </c>
      <c r="H16" s="78">
        <f>IF(RES_hh_tes!H16=0,"",RES_hh_tes!H16/RES_hh_fec!H16)</f>
        <v>2.6083823437693718</v>
      </c>
      <c r="I16" s="78">
        <f>IF(RES_hh_tes!I16=0,"",RES_hh_tes!I16/RES_hh_fec!I16)</f>
        <v>2.7067898327229307</v>
      </c>
      <c r="J16" s="78">
        <f>IF(RES_hh_tes!J16=0,"",RES_hh_tes!J16/RES_hh_fec!J16)</f>
        <v>2.7879738215215624</v>
      </c>
      <c r="K16" s="78">
        <f>IF(RES_hh_tes!K16=0,"",RES_hh_tes!K16/RES_hh_fec!K16)</f>
        <v>2.8950826879006488</v>
      </c>
      <c r="L16" s="78">
        <f>IF(RES_hh_tes!L16=0,"",RES_hh_tes!L16/RES_hh_fec!L16)</f>
        <v>3.0012885630941097</v>
      </c>
      <c r="M16" s="78">
        <f>IF(RES_hh_tes!M16=0,"",RES_hh_tes!M16/RES_hh_fec!M16)</f>
        <v>3.1160445099032978</v>
      </c>
      <c r="N16" s="78">
        <f>IF(RES_hh_tes!N16=0,"",RES_hh_tes!N16/RES_hh_fec!N16)</f>
        <v>3.2254336415403784</v>
      </c>
      <c r="O16" s="78">
        <f>IF(RES_hh_tes!O16=0,"",RES_hh_tes!O16/RES_hh_fec!O16)</f>
        <v>3.3699671028138671</v>
      </c>
      <c r="P16" s="78">
        <f>IF(RES_hh_tes!P16=0,"",RES_hh_tes!P16/RES_hh_fec!P16)</f>
        <v>3.5015941541693811</v>
      </c>
      <c r="Q16" s="78">
        <f>IF(RES_hh_tes!Q16=0,"",RES_hh_tes!Q16/RES_hh_fec!Q16)</f>
        <v>3.6375580874920193</v>
      </c>
      <c r="R16" s="78">
        <f>IF(RES_hh_tes!R16=0,"",RES_hh_tes!R16/RES_hh_fec!R16)</f>
        <v>3.7687412166053407</v>
      </c>
      <c r="S16" s="78">
        <f>IF(RES_hh_tes!S16=0,"",RES_hh_tes!S16/RES_hh_fec!S16)</f>
        <v>3.8927412819433744</v>
      </c>
      <c r="T16" s="78">
        <f>IF(RES_hh_tes!T16=0,"",RES_hh_tes!T16/RES_hh_fec!T16)</f>
        <v>3.9889484882572512</v>
      </c>
      <c r="U16" s="78">
        <f>IF(RES_hh_tes!U16=0,"",RES_hh_tes!U16/RES_hh_fec!U16)</f>
        <v>4.0610126692904922</v>
      </c>
      <c r="V16" s="78">
        <f>IF(RES_hh_tes!V16=0,"",RES_hh_tes!V16/RES_hh_fec!V16)</f>
        <v>4.1097927014846318</v>
      </c>
      <c r="W16" s="78">
        <f>IF(RES_hh_tes!W16=0,"",RES_hh_tes!W16/RES_hh_fec!W16)</f>
        <v>4.1375777559465758</v>
      </c>
      <c r="X16" s="78">
        <f>IF(RES_hh_tes!X16=0,"",RES_hh_tes!X16/RES_hh_fec!X16)</f>
        <v>4.1544538475860282</v>
      </c>
      <c r="Y16" s="78">
        <f>IF(RES_hh_tes!Y16=0,"",RES_hh_tes!Y16/RES_hh_fec!Y16)</f>
        <v>4.1720820950227644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0.63151551685583618</v>
      </c>
      <c r="C17" s="70">
        <f>IF(RES_hh_tes!C17=0,"",RES_hh_tes!C17/RES_hh_fec!C17)</f>
        <v>0.63732577051542871</v>
      </c>
      <c r="D17" s="70">
        <f>IF(RES_hh_tes!D17=0,"",RES_hh_tes!D17/RES_hh_fec!D17)</f>
        <v>0.64212428797358057</v>
      </c>
      <c r="E17" s="70">
        <f>IF(RES_hh_tes!E17=0,"",RES_hh_tes!E17/RES_hh_fec!E17)</f>
        <v>0.6494422502780105</v>
      </c>
      <c r="F17" s="70">
        <f>IF(RES_hh_tes!F17=0,"",RES_hh_tes!F17/RES_hh_fec!F17)</f>
        <v>0.65828666019684534</v>
      </c>
      <c r="G17" s="70">
        <f>IF(RES_hh_tes!G17=0,"",RES_hh_tes!G17/RES_hh_fec!G17)</f>
        <v>0.66165741495669772</v>
      </c>
      <c r="H17" s="70">
        <f>IF(RES_hh_tes!H17=0,"",RES_hh_tes!H17/RES_hh_fec!H17)</f>
        <v>0.67107735773971156</v>
      </c>
      <c r="I17" s="70">
        <f>IF(RES_hh_tes!I17=0,"",RES_hh_tes!I17/RES_hh_fec!I17)</f>
        <v>0.68140332989014007</v>
      </c>
      <c r="J17" s="70">
        <f>IF(RES_hh_tes!J17=0,"",RES_hh_tes!J17/RES_hh_fec!J17)</f>
        <v>0.68945137868503459</v>
      </c>
      <c r="K17" s="70">
        <f>IF(RES_hh_tes!K17=0,"",RES_hh_tes!K17/RES_hh_fec!K17)</f>
        <v>0.70465557664826128</v>
      </c>
      <c r="L17" s="70">
        <f>IF(RES_hh_tes!L17=0,"",RES_hh_tes!L17/RES_hh_fec!L17)</f>
        <v>0.71616106661829082</v>
      </c>
      <c r="M17" s="70">
        <f>IF(RES_hh_tes!M17=0,"",RES_hh_tes!M17/RES_hh_fec!M17)</f>
        <v>0.72367362705603711</v>
      </c>
      <c r="N17" s="70">
        <f>IF(RES_hh_tes!N17=0,"",RES_hh_tes!N17/RES_hh_fec!N17)</f>
        <v>0.73886989106383305</v>
      </c>
      <c r="O17" s="70">
        <f>IF(RES_hh_tes!O17=0,"",RES_hh_tes!O17/RES_hh_fec!O17)</f>
        <v>0.75039147251425675</v>
      </c>
      <c r="P17" s="70">
        <f>IF(RES_hh_tes!P17=0,"",RES_hh_tes!P17/RES_hh_fec!P17)</f>
        <v>0.75554372871209374</v>
      </c>
      <c r="Q17" s="70">
        <f>IF(RES_hh_tes!Q17=0,"",RES_hh_tes!Q17/RES_hh_fec!Q17)</f>
        <v>0.7660877733956698</v>
      </c>
      <c r="R17" s="70">
        <f>IF(RES_hh_tes!R17=0,"",RES_hh_tes!R17/RES_hh_fec!R17)</f>
        <v>0.77529008450081882</v>
      </c>
      <c r="S17" s="70">
        <f>IF(RES_hh_tes!S17=0,"",RES_hh_tes!S17/RES_hh_fec!S17)</f>
        <v>0.78207133761016856</v>
      </c>
      <c r="T17" s="70">
        <f>IF(RES_hh_tes!T17=0,"",RES_hh_tes!T17/RES_hh_fec!T17)</f>
        <v>0.79203454637638926</v>
      </c>
      <c r="U17" s="70">
        <f>IF(RES_hh_tes!U17=0,"",RES_hh_tes!U17/RES_hh_fec!U17)</f>
        <v>0.8025735906155258</v>
      </c>
      <c r="V17" s="70">
        <f>IF(RES_hh_tes!V17=0,"",RES_hh_tes!V17/RES_hh_fec!V17)</f>
        <v>0.8123710913916895</v>
      </c>
      <c r="W17" s="70">
        <f>IF(RES_hh_tes!W17=0,"",RES_hh_tes!W17/RES_hh_fec!W17)</f>
        <v>0.82284982829634667</v>
      </c>
      <c r="X17" s="70">
        <f>IF(RES_hh_tes!X17=0,"",RES_hh_tes!X17/RES_hh_fec!X17)</f>
        <v>0.83150273050325063</v>
      </c>
      <c r="Y17" s="70">
        <f>IF(RES_hh_tes!Y17=0,"",RES_hh_tes!Y17/RES_hh_fec!Y17)</f>
        <v>0.84127929725943895</v>
      </c>
      <c r="DA17" s="88" t="s">
        <v>293</v>
      </c>
    </row>
    <row r="18" spans="1:105" ht="12" customHeight="1" x14ac:dyDescent="0.25">
      <c r="A18" s="28" t="s">
        <v>51</v>
      </c>
      <c r="B18" s="78">
        <f>IF(RES_hh_tes!B18=0,"",RES_hh_tes!B18/RES_hh_fec!B18)</f>
        <v>0.66291054412894446</v>
      </c>
      <c r="C18" s="78">
        <f>IF(RES_hh_tes!C18=0,"",RES_hh_tes!C18/RES_hh_fec!C18)</f>
        <v>0.66514930844238684</v>
      </c>
      <c r="D18" s="78">
        <f>IF(RES_hh_tes!D18=0,"",RES_hh_tes!D18/RES_hh_fec!D18)</f>
        <v>0.66673672102386117</v>
      </c>
      <c r="E18" s="78">
        <f>IF(RES_hh_tes!E18=0,"",RES_hh_tes!E18/RES_hh_fec!E18)</f>
        <v>0.66829823776332198</v>
      </c>
      <c r="F18" s="78">
        <f>IF(RES_hh_tes!F18=0,"",RES_hh_tes!F18/RES_hh_fec!F18)</f>
        <v>0.67143164851817838</v>
      </c>
      <c r="G18" s="78">
        <f>IF(RES_hh_tes!G18=0,"",RES_hh_tes!G18/RES_hh_fec!G18)</f>
        <v>0.67299910636447435</v>
      </c>
      <c r="H18" s="78">
        <f>IF(RES_hh_tes!H18=0,"",RES_hh_tes!H18/RES_hh_fec!H18)</f>
        <v>0.67872769174302716</v>
      </c>
      <c r="I18" s="78">
        <f>IF(RES_hh_tes!I18=0,"",RES_hh_tes!I18/RES_hh_fec!I18)</f>
        <v>0.68447417756221474</v>
      </c>
      <c r="J18" s="78">
        <f>IF(RES_hh_tes!J18=0,"",RES_hh_tes!J18/RES_hh_fec!J18)</f>
        <v>0.69235770811682718</v>
      </c>
      <c r="K18" s="78">
        <f>IF(RES_hh_tes!K18=0,"",RES_hh_tes!K18/RES_hh_fec!K18)</f>
        <v>0.6986790735635009</v>
      </c>
      <c r="L18" s="78">
        <f>IF(RES_hh_tes!L18=0,"",RES_hh_tes!L18/RES_hh_fec!L18)</f>
        <v>0.71000471390619935</v>
      </c>
      <c r="M18" s="78">
        <f>IF(RES_hh_tes!M18=0,"",RES_hh_tes!M18/RES_hh_fec!M18)</f>
        <v>0.72739842556645895</v>
      </c>
      <c r="N18" s="78">
        <f>IF(RES_hh_tes!N18=0,"",RES_hh_tes!N18/RES_hh_fec!N18)</f>
        <v>0.74692087954664543</v>
      </c>
      <c r="O18" s="78">
        <f>IF(RES_hh_tes!O18=0,"",RES_hh_tes!O18/RES_hh_fec!O18)</f>
        <v>0.76428973251938603</v>
      </c>
      <c r="P18" s="78">
        <f>IF(RES_hh_tes!P18=0,"",RES_hh_tes!P18/RES_hh_fec!P18)</f>
        <v>0.76588307243463682</v>
      </c>
      <c r="Q18" s="78">
        <f>IF(RES_hh_tes!Q18=0,"",RES_hh_tes!Q18/RES_hh_fec!Q18)</f>
        <v>0.76958959680964978</v>
      </c>
      <c r="R18" s="78">
        <f>IF(RES_hh_tes!R18=0,"",RES_hh_tes!R18/RES_hh_fec!R18)</f>
        <v>0.77681121486321514</v>
      </c>
      <c r="S18" s="78">
        <f>IF(RES_hh_tes!S18=0,"",RES_hh_tes!S18/RES_hh_fec!S18)</f>
        <v>0.78379451745193596</v>
      </c>
      <c r="T18" s="78">
        <f>IF(RES_hh_tes!T18=0,"",RES_hh_tes!T18/RES_hh_fec!T18)</f>
        <v>0.79044772125455842</v>
      </c>
      <c r="U18" s="78">
        <f>IF(RES_hh_tes!U18=0,"",RES_hh_tes!U18/RES_hh_fec!U18)</f>
        <v>0.79550307485402016</v>
      </c>
      <c r="V18" s="78">
        <f>IF(RES_hh_tes!V18=0,"",RES_hh_tes!V18/RES_hh_fec!V18)</f>
        <v>0.81305370942569666</v>
      </c>
      <c r="W18" s="78">
        <f>IF(RES_hh_tes!W18=0,"",RES_hh_tes!W18/RES_hh_fec!W18)</f>
        <v>0.83977014383408533</v>
      </c>
      <c r="X18" s="78">
        <f>IF(RES_hh_tes!X18=0,"",RES_hh_tes!X18/RES_hh_fec!X18)</f>
        <v>0.85794288833377474</v>
      </c>
      <c r="Y18" s="78">
        <f>IF(RES_hh_tes!Y18=0,"",RES_hh_tes!Y18/RES_hh_fec!Y18)</f>
        <v>0.8601452517309881</v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0.60394781810321463</v>
      </c>
      <c r="C19" s="78">
        <f>IF(RES_hh_tes!C19=0,"",RES_hh_tes!C19/RES_hh_fec!C19)</f>
        <v>0.60449483794942493</v>
      </c>
      <c r="D19" s="78">
        <f>IF(RES_hh_tes!D19=0,"",RES_hh_tes!D19/RES_hh_fec!D19)</f>
        <v>0.60616251594503234</v>
      </c>
      <c r="E19" s="78">
        <f>IF(RES_hh_tes!E19=0,"",RES_hh_tes!E19/RES_hh_fec!E19)</f>
        <v>0.60997873336144393</v>
      </c>
      <c r="F19" s="78">
        <f>IF(RES_hh_tes!F19=0,"",RES_hh_tes!F19/RES_hh_fec!F19)</f>
        <v>0.61692791519733725</v>
      </c>
      <c r="G19" s="78">
        <f>IF(RES_hh_tes!G19=0,"",RES_hh_tes!G19/RES_hh_fec!G19)</f>
        <v>0.62500266779659552</v>
      </c>
      <c r="H19" s="78">
        <f>IF(RES_hh_tes!H19=0,"",RES_hh_tes!H19/RES_hh_fec!H19)</f>
        <v>0.63203120184890238</v>
      </c>
      <c r="I19" s="78">
        <f>IF(RES_hh_tes!I19=0,"",RES_hh_tes!I19/RES_hh_fec!I19)</f>
        <v>0.63507667931115386</v>
      </c>
      <c r="J19" s="78">
        <f>IF(RES_hh_tes!J19=0,"",RES_hh_tes!J19/RES_hh_fec!J19)</f>
        <v>0.63546784174022419</v>
      </c>
      <c r="K19" s="78">
        <f>IF(RES_hh_tes!K19=0,"",RES_hh_tes!K19/RES_hh_fec!K19)</f>
        <v>0.63721504362174519</v>
      </c>
      <c r="L19" s="78">
        <f>IF(RES_hh_tes!L19=0,"",RES_hh_tes!L19/RES_hh_fec!L19)</f>
        <v>0.63921568570642506</v>
      </c>
      <c r="M19" s="78">
        <f>IF(RES_hh_tes!M19=0,"",RES_hh_tes!M19/RES_hh_fec!M19)</f>
        <v>0.64092466180184626</v>
      </c>
      <c r="N19" s="78">
        <f>IF(RES_hh_tes!N19=0,"",RES_hh_tes!N19/RES_hh_fec!N19)</f>
        <v>0.64846059761885433</v>
      </c>
      <c r="O19" s="78">
        <f>IF(RES_hh_tes!O19=0,"",RES_hh_tes!O19/RES_hh_fec!O19)</f>
        <v>0.66329657267760112</v>
      </c>
      <c r="P19" s="78">
        <f>IF(RES_hh_tes!P19=0,"",RES_hh_tes!P19/RES_hh_fec!P19)</f>
        <v>0.67707373139047067</v>
      </c>
      <c r="Q19" s="78">
        <f>IF(RES_hh_tes!Q19=0,"",RES_hh_tes!Q19/RES_hh_fec!Q19)</f>
        <v>0.68915546469639521</v>
      </c>
      <c r="R19" s="78">
        <f>IF(RES_hh_tes!R19=0,"",RES_hh_tes!R19/RES_hh_fec!R19)</f>
        <v>0.69730427847311627</v>
      </c>
      <c r="S19" s="78">
        <f>IF(RES_hh_tes!S19=0,"",RES_hh_tes!S19/RES_hh_fec!S19)</f>
        <v>0.71461680611173617</v>
      </c>
      <c r="T19" s="78">
        <f>IF(RES_hh_tes!T19=0,"",RES_hh_tes!T19/RES_hh_fec!T19)</f>
        <v>0.73165830462503489</v>
      </c>
      <c r="U19" s="78">
        <f>IF(RES_hh_tes!U19=0,"",RES_hh_tes!U19/RES_hh_fec!U19)</f>
        <v>0.75049195914757183</v>
      </c>
      <c r="V19" s="78">
        <f>IF(RES_hh_tes!V19=0,"",RES_hh_tes!V19/RES_hh_fec!V19)</f>
        <v>0.7737596574720963</v>
      </c>
      <c r="W19" s="78">
        <f>IF(RES_hh_tes!W19=0,"",RES_hh_tes!W19/RES_hh_fec!W19)</f>
        <v>0.79272161627381932</v>
      </c>
      <c r="X19" s="78">
        <f>IF(RES_hh_tes!X19=0,"",RES_hh_tes!X19/RES_hh_fec!X19)</f>
        <v>0.80238736962678514</v>
      </c>
      <c r="Y19" s="78">
        <f>IF(RES_hh_tes!Y19=0,"",RES_hh_tes!Y19/RES_hh_fec!Y19)</f>
        <v>0.80757595808945692</v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0.54427369395788372</v>
      </c>
      <c r="C20" s="78">
        <f>IF(RES_hh_tes!C20=0,"",RES_hh_tes!C20/RES_hh_fec!C20)</f>
        <v>0.54565541792573991</v>
      </c>
      <c r="D20" s="78">
        <f>IF(RES_hh_tes!D20=0,"",RES_hh_tes!D20/RES_hh_fec!D20)</f>
        <v>0.5476100465850271</v>
      </c>
      <c r="E20" s="78">
        <f>IF(RES_hh_tes!E20=0,"",RES_hh_tes!E20/RES_hh_fec!E20)</f>
        <v>0.54941933249610864</v>
      </c>
      <c r="F20" s="78">
        <f>IF(RES_hh_tes!F20=0,"",RES_hh_tes!F20/RES_hh_fec!F20)</f>
        <v>0.55119504908182315</v>
      </c>
      <c r="G20" s="78">
        <f>IF(RES_hh_tes!G20=0,"",RES_hh_tes!G20/RES_hh_fec!G20)</f>
        <v>0.55270912102737035</v>
      </c>
      <c r="H20" s="78">
        <f>IF(RES_hh_tes!H20=0,"",RES_hh_tes!H20/RES_hh_fec!H20)</f>
        <v>0.55459149489341808</v>
      </c>
      <c r="I20" s="78">
        <f>IF(RES_hh_tes!I20=0,"",RES_hh_tes!I20/RES_hh_fec!I20)</f>
        <v>0.55669725432854567</v>
      </c>
      <c r="J20" s="78">
        <f>IF(RES_hh_tes!J20=0,"",RES_hh_tes!J20/RES_hh_fec!J20)</f>
        <v>0.56133459490280924</v>
      </c>
      <c r="K20" s="78">
        <f>IF(RES_hh_tes!K20=0,"",RES_hh_tes!K20/RES_hh_fec!K20)</f>
        <v>0.56637783864836233</v>
      </c>
      <c r="L20" s="78">
        <f>IF(RES_hh_tes!L20=0,"",RES_hh_tes!L20/RES_hh_fec!L20)</f>
        <v>0.57241907751222065</v>
      </c>
      <c r="M20" s="78">
        <f>IF(RES_hh_tes!M20=0,"",RES_hh_tes!M20/RES_hh_fec!M20)</f>
        <v>0.58014014920009926</v>
      </c>
      <c r="N20" s="78">
        <f>IF(RES_hh_tes!N20=0,"",RES_hh_tes!N20/RES_hh_fec!N20)</f>
        <v>0.59042894468362694</v>
      </c>
      <c r="O20" s="78">
        <f>IF(RES_hh_tes!O20=0,"",RES_hh_tes!O20/RES_hh_fec!O20)</f>
        <v>0.60417386128569905</v>
      </c>
      <c r="P20" s="78">
        <f>IF(RES_hh_tes!P20=0,"",RES_hh_tes!P20/RES_hh_fec!P20)</f>
        <v>0.60783675244004431</v>
      </c>
      <c r="Q20" s="78">
        <f>IF(RES_hh_tes!Q20=0,"",RES_hh_tes!Q20/RES_hh_fec!Q20)</f>
        <v>0.61351840083701548</v>
      </c>
      <c r="R20" s="78">
        <f>IF(RES_hh_tes!R20=0,"",RES_hh_tes!R20/RES_hh_fec!R20)</f>
        <v>0.62260943288716541</v>
      </c>
      <c r="S20" s="78">
        <f>IF(RES_hh_tes!S20=0,"",RES_hh_tes!S20/RES_hh_fec!S20)</f>
        <v>0.63701142398269461</v>
      </c>
      <c r="T20" s="78">
        <f>IF(RES_hh_tes!T20=0,"",RES_hh_tes!T20/RES_hh_fec!T20)</f>
        <v>0.65235998144131757</v>
      </c>
      <c r="U20" s="78">
        <f>IF(RES_hh_tes!U20=0,"",RES_hh_tes!U20/RES_hh_fec!U20)</f>
        <v>0.66783041829676437</v>
      </c>
      <c r="V20" s="78">
        <f>IF(RES_hh_tes!V20=0,"",RES_hh_tes!V20/RES_hh_fec!V20)</f>
        <v>0.68160110367855797</v>
      </c>
      <c r="W20" s="78">
        <f>IF(RES_hh_tes!W20=0,"",RES_hh_tes!W20/RES_hh_fec!W20)</f>
        <v>0.69451800738142933</v>
      </c>
      <c r="X20" s="78">
        <f>IF(RES_hh_tes!X20=0,"",RES_hh_tes!X20/RES_hh_fec!X20)</f>
        <v>0.7072317405527887</v>
      </c>
      <c r="Y20" s="78">
        <f>IF(RES_hh_tes!Y20=0,"",RES_hh_tes!Y20/RES_hh_fec!Y20)</f>
        <v>0.71930190911177805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0.56361378388921102</v>
      </c>
      <c r="C21" s="78">
        <f>IF(RES_hh_tes!C21=0,"",RES_hh_tes!C21/RES_hh_fec!C21)</f>
        <v>0.5690532443224704</v>
      </c>
      <c r="D21" s="78">
        <f>IF(RES_hh_tes!D21=0,"",RES_hh_tes!D21/RES_hh_fec!D21)</f>
        <v>0.57472860421269423</v>
      </c>
      <c r="E21" s="78">
        <f>IF(RES_hh_tes!E21=0,"",RES_hh_tes!E21/RES_hh_fec!E21)</f>
        <v>0.58217415569747311</v>
      </c>
      <c r="F21" s="78">
        <f>IF(RES_hh_tes!F21=0,"",RES_hh_tes!F21/RES_hh_fec!F21)</f>
        <v>0.59019871298756499</v>
      </c>
      <c r="G21" s="78">
        <f>IF(RES_hh_tes!G21=0,"",RES_hh_tes!G21/RES_hh_fec!G21)</f>
        <v>0.59972481428883773</v>
      </c>
      <c r="H21" s="78">
        <f>IF(RES_hh_tes!H21=0,"",RES_hh_tes!H21/RES_hh_fec!H21)</f>
        <v>0.60643158601254721</v>
      </c>
      <c r="I21" s="78">
        <f>IF(RES_hh_tes!I21=0,"",RES_hh_tes!I21/RES_hh_fec!I21)</f>
        <v>0.6124157022498915</v>
      </c>
      <c r="J21" s="78">
        <f>IF(RES_hh_tes!J21=0,"",RES_hh_tes!J21/RES_hh_fec!J21)</f>
        <v>0.62046006263472553</v>
      </c>
      <c r="K21" s="78">
        <f>IF(RES_hh_tes!K21=0,"",RES_hh_tes!K21/RES_hh_fec!K21)</f>
        <v>0.62934091224451738</v>
      </c>
      <c r="L21" s="78">
        <f>IF(RES_hh_tes!L21=0,"",RES_hh_tes!L21/RES_hh_fec!L21)</f>
        <v>0.6392269849076172</v>
      </c>
      <c r="M21" s="78">
        <f>IF(RES_hh_tes!M21=0,"",RES_hh_tes!M21/RES_hh_fec!M21)</f>
        <v>0.6509968974322039</v>
      </c>
      <c r="N21" s="78">
        <f>IF(RES_hh_tes!N21=0,"",RES_hh_tes!N21/RES_hh_fec!N21)</f>
        <v>0.6645970253701412</v>
      </c>
      <c r="O21" s="78">
        <f>IF(RES_hh_tes!O21=0,"",RES_hh_tes!O21/RES_hh_fec!O21)</f>
        <v>0.67790762763900947</v>
      </c>
      <c r="P21" s="78">
        <f>IF(RES_hh_tes!P21=0,"",RES_hh_tes!P21/RES_hh_fec!P21)</f>
        <v>0.68509048286677909</v>
      </c>
      <c r="Q21" s="78">
        <f>IF(RES_hh_tes!Q21=0,"",RES_hh_tes!Q21/RES_hh_fec!Q21)</f>
        <v>0.69555834729727994</v>
      </c>
      <c r="R21" s="78">
        <f>IF(RES_hh_tes!R21=0,"",RES_hh_tes!R21/RES_hh_fec!R21)</f>
        <v>0.71088840747519022</v>
      </c>
      <c r="S21" s="78">
        <f>IF(RES_hh_tes!S21=0,"",RES_hh_tes!S21/RES_hh_fec!S21)</f>
        <v>0.72978753772492111</v>
      </c>
      <c r="T21" s="78">
        <f>IF(RES_hh_tes!T21=0,"",RES_hh_tes!T21/RES_hh_fec!T21)</f>
        <v>0.74900565004197761</v>
      </c>
      <c r="U21" s="78">
        <f>IF(RES_hh_tes!U21=0,"",RES_hh_tes!U21/RES_hh_fec!U21)</f>
        <v>0.76900208112468649</v>
      </c>
      <c r="V21" s="78">
        <f>IF(RES_hh_tes!V21=0,"",RES_hh_tes!V21/RES_hh_fec!V21)</f>
        <v>0.78739024646519662</v>
      </c>
      <c r="W21" s="78">
        <f>IF(RES_hh_tes!W21=0,"",RES_hh_tes!W21/RES_hh_fec!W21)</f>
        <v>0.8022744149917026</v>
      </c>
      <c r="X21" s="78">
        <f>IF(RES_hh_tes!X21=0,"",RES_hh_tes!X21/RES_hh_fec!X21)</f>
        <v>0.81249828510312738</v>
      </c>
      <c r="Y21" s="78">
        <f>IF(RES_hh_tes!Y21=0,"",RES_hh_tes!Y21/RES_hh_fec!Y21)</f>
        <v>0.82090209680623738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0.49253035047946453</v>
      </c>
      <c r="C22" s="78">
        <f>IF(RES_hh_tes!C22=0,"",RES_hh_tes!C22/RES_hh_fec!C22)</f>
        <v>0.50213599880490478</v>
      </c>
      <c r="D22" s="78">
        <f>IF(RES_hh_tes!D22=0,"",RES_hh_tes!D22/RES_hh_fec!D22)</f>
        <v>0.51204954159828664</v>
      </c>
      <c r="E22" s="78">
        <f>IF(RES_hh_tes!E22=0,"",RES_hh_tes!E22/RES_hh_fec!E22)</f>
        <v>0.52287842974861876</v>
      </c>
      <c r="F22" s="78">
        <f>IF(RES_hh_tes!F22=0,"",RES_hh_tes!F22/RES_hh_fec!F22)</f>
        <v>0.53624051996389011</v>
      </c>
      <c r="G22" s="78">
        <f>IF(RES_hh_tes!G22=0,"",RES_hh_tes!G22/RES_hh_fec!G22)</f>
        <v>0.553443728490563</v>
      </c>
      <c r="H22" s="78">
        <f>IF(RES_hh_tes!H22=0,"",RES_hh_tes!H22/RES_hh_fec!H22)</f>
        <v>0.5737089892448024</v>
      </c>
      <c r="I22" s="78">
        <f>IF(RES_hh_tes!I22=0,"",RES_hh_tes!I22/RES_hh_fec!I22)</f>
        <v>0.59514337367410919</v>
      </c>
      <c r="J22" s="78">
        <f>IF(RES_hh_tes!J22=0,"",RES_hh_tes!J22/RES_hh_fec!J22)</f>
        <v>0.62069617295323309</v>
      </c>
      <c r="K22" s="78">
        <f>IF(RES_hh_tes!K22=0,"",RES_hh_tes!K22/RES_hh_fec!K22)</f>
        <v>0.64486585294117615</v>
      </c>
      <c r="L22" s="78">
        <f>IF(RES_hh_tes!L22=0,"",RES_hh_tes!L22/RES_hh_fec!L22)</f>
        <v>0.66931484936269769</v>
      </c>
      <c r="M22" s="78">
        <f>IF(RES_hh_tes!M22=0,"",RES_hh_tes!M22/RES_hh_fec!M22)</f>
        <v>0.69422473978802224</v>
      </c>
      <c r="N22" s="78">
        <f>IF(RES_hh_tes!N22=0,"",RES_hh_tes!N22/RES_hh_fec!N22)</f>
        <v>0.71925672584851796</v>
      </c>
      <c r="O22" s="78">
        <f>IF(RES_hh_tes!O22=0,"",RES_hh_tes!O22/RES_hh_fec!O22)</f>
        <v>0.73697464022634973</v>
      </c>
      <c r="P22" s="78">
        <f>IF(RES_hh_tes!P22=0,"",RES_hh_tes!P22/RES_hh_fec!P22)</f>
        <v>0.74085255395821126</v>
      </c>
      <c r="Q22" s="78">
        <f>IF(RES_hh_tes!Q22=0,"",RES_hh_tes!Q22/RES_hh_fec!Q22)</f>
        <v>0.74517221372034126</v>
      </c>
      <c r="R22" s="78">
        <f>IF(RES_hh_tes!R22=0,"",RES_hh_tes!R22/RES_hh_fec!R22)</f>
        <v>0.75127098931351144</v>
      </c>
      <c r="S22" s="78">
        <f>IF(RES_hh_tes!S22=0,"",RES_hh_tes!S22/RES_hh_fec!S22)</f>
        <v>0.76139530000982958</v>
      </c>
      <c r="T22" s="78">
        <f>IF(RES_hh_tes!T22=0,"",RES_hh_tes!T22/RES_hh_fec!T22)</f>
        <v>0.77351970825521965</v>
      </c>
      <c r="U22" s="78">
        <f>IF(RES_hh_tes!U22=0,"",RES_hh_tes!U22/RES_hh_fec!U22)</f>
        <v>0.78656463500080986</v>
      </c>
      <c r="V22" s="78">
        <f>IF(RES_hh_tes!V22=0,"",RES_hh_tes!V22/RES_hh_fec!V22)</f>
        <v>0.798994585611009</v>
      </c>
      <c r="W22" s="78">
        <f>IF(RES_hh_tes!W22=0,"",RES_hh_tes!W22/RES_hh_fec!W22)</f>
        <v>0.81045220245637417</v>
      </c>
      <c r="X22" s="78">
        <f>IF(RES_hh_tes!X22=0,"",RES_hh_tes!X22/RES_hh_fec!X22)</f>
        <v>0.82183675432025383</v>
      </c>
      <c r="Y22" s="78">
        <f>IF(RES_hh_tes!Y22=0,"",RES_hh_tes!Y22/RES_hh_fec!Y22)</f>
        <v>0.83368126485611826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0.81926142102253341</v>
      </c>
      <c r="C24" s="78">
        <f>IF(RES_hh_tes!C24=0,"",RES_hh_tes!C24/RES_hh_fec!C24)</f>
        <v>0.82167416678754057</v>
      </c>
      <c r="D24" s="78">
        <f>IF(RES_hh_tes!D24=0,"",RES_hh_tes!D24/RES_hh_fec!D24)</f>
        <v>0.82471646636728624</v>
      </c>
      <c r="E24" s="78">
        <f>IF(RES_hh_tes!E24=0,"",RES_hh_tes!E24/RES_hh_fec!E24)</f>
        <v>0.82750870149502809</v>
      </c>
      <c r="F24" s="78">
        <f>IF(RES_hh_tes!F24=0,"",RES_hh_tes!F24/RES_hh_fec!F24)</f>
        <v>0.82979213209197111</v>
      </c>
      <c r="G24" s="78">
        <f>IF(RES_hh_tes!G24=0,"",RES_hh_tes!G24/RES_hh_fec!G24)</f>
        <v>0.83068463148820226</v>
      </c>
      <c r="H24" s="78">
        <f>IF(RES_hh_tes!H24=0,"",RES_hh_tes!H24/RES_hh_fec!H24)</f>
        <v>0.83246512678169926</v>
      </c>
      <c r="I24" s="78">
        <f>IF(RES_hh_tes!I24=0,"",RES_hh_tes!I24/RES_hh_fec!I24)</f>
        <v>0.83629359461226083</v>
      </c>
      <c r="J24" s="78">
        <f>IF(RES_hh_tes!J24=0,"",RES_hh_tes!J24/RES_hh_fec!J24)</f>
        <v>0.84107439705234077</v>
      </c>
      <c r="K24" s="78">
        <f>IF(RES_hh_tes!K24=0,"",RES_hh_tes!K24/RES_hh_fec!K24)</f>
        <v>0.84597216470834324</v>
      </c>
      <c r="L24" s="78">
        <f>IF(RES_hh_tes!L24=0,"",RES_hh_tes!L24/RES_hh_fec!L24)</f>
        <v>0.85095699474841502</v>
      </c>
      <c r="M24" s="78">
        <f>IF(RES_hh_tes!M24=0,"",RES_hh_tes!M24/RES_hh_fec!M24)</f>
        <v>0.85639306674163251</v>
      </c>
      <c r="N24" s="78">
        <f>IF(RES_hh_tes!N24=0,"",RES_hh_tes!N24/RES_hh_fec!N24)</f>
        <v>0.8622587966550106</v>
      </c>
      <c r="O24" s="78">
        <f>IF(RES_hh_tes!O24=0,"",RES_hh_tes!O24/RES_hh_fec!O24)</f>
        <v>0.86734946444526906</v>
      </c>
      <c r="P24" s="78">
        <f>IF(RES_hh_tes!P24=0,"",RES_hh_tes!P24/RES_hh_fec!P24)</f>
        <v>0.87028421880134532</v>
      </c>
      <c r="Q24" s="78">
        <f>IF(RES_hh_tes!Q24=0,"",RES_hh_tes!Q24/RES_hh_fec!Q24)</f>
        <v>0.87351703351952381</v>
      </c>
      <c r="R24" s="78">
        <f>IF(RES_hh_tes!R24=0,"",RES_hh_tes!R24/RES_hh_fec!R24)</f>
        <v>0.87715217619882901</v>
      </c>
      <c r="S24" s="78">
        <f>IF(RES_hh_tes!S24=0,"",RES_hh_tes!S24/RES_hh_fec!S24)</f>
        <v>0.88083700384751873</v>
      </c>
      <c r="T24" s="78">
        <f>IF(RES_hh_tes!T24=0,"",RES_hh_tes!T24/RES_hh_fec!T24)</f>
        <v>0.88470973193818769</v>
      </c>
      <c r="U24" s="78">
        <f>IF(RES_hh_tes!U24=0,"",RES_hh_tes!U24/RES_hh_fec!U24)</f>
        <v>0.88885289026799519</v>
      </c>
      <c r="V24" s="78">
        <f>IF(RES_hh_tes!V24=0,"",RES_hh_tes!V24/RES_hh_fec!V24)</f>
        <v>0.89380208990447341</v>
      </c>
      <c r="W24" s="78">
        <f>IF(RES_hh_tes!W24=0,"",RES_hh_tes!W24/RES_hh_fec!W24)</f>
        <v>0.89954959568352511</v>
      </c>
      <c r="X24" s="78">
        <f>IF(RES_hh_tes!X24=0,"",RES_hh_tes!X24/RES_hh_fec!X24)</f>
        <v>0.90567652054100123</v>
      </c>
      <c r="Y24" s="78">
        <f>IF(RES_hh_tes!Y24=0,"",RES_hh_tes!Y24/RES_hh_fec!Y24)</f>
        <v>0.9112451424783351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0.68133412192105736</v>
      </c>
      <c r="C25" s="79">
        <f>IF(RES_hh_tes!C25=0,"",RES_hh_tes!C25/RES_hh_fec!C25)</f>
        <v>0.68490391130899109</v>
      </c>
      <c r="D25" s="79">
        <f>IF(RES_hh_tes!D25=0,"",RES_hh_tes!D25/RES_hh_fec!D25)</f>
        <v>0.6885094995884421</v>
      </c>
      <c r="E25" s="79">
        <f>IF(RES_hh_tes!E25=0,"",RES_hh_tes!E25/RES_hh_fec!E25)</f>
        <v>0.6919970257891247</v>
      </c>
      <c r="F25" s="79">
        <f>IF(RES_hh_tes!F25=0,"",RES_hh_tes!F25/RES_hh_fec!F25)</f>
        <v>0.6952873641281303</v>
      </c>
      <c r="G25" s="79">
        <f>IF(RES_hh_tes!G25=0,"",RES_hh_tes!G25/RES_hh_fec!G25)</f>
        <v>0.69899652403087076</v>
      </c>
      <c r="H25" s="79">
        <f>IF(RES_hh_tes!H25=0,"",RES_hh_tes!H25/RES_hh_fec!H25)</f>
        <v>0.70324993131554436</v>
      </c>
      <c r="I25" s="79">
        <f>IF(RES_hh_tes!I25=0,"",RES_hh_tes!I25/RES_hh_fec!I25)</f>
        <v>0.70553861311017485</v>
      </c>
      <c r="J25" s="79">
        <f>IF(RES_hh_tes!J25=0,"",RES_hh_tes!J25/RES_hh_fec!J25)</f>
        <v>0.70640165472389427</v>
      </c>
      <c r="K25" s="79">
        <f>IF(RES_hh_tes!K25=0,"",RES_hh_tes!K25/RES_hh_fec!K25)</f>
        <v>0.70756636041269272</v>
      </c>
      <c r="L25" s="79">
        <f>IF(RES_hh_tes!L25=0,"",RES_hh_tes!L25/RES_hh_fec!L25)</f>
        <v>0.70926547651853877</v>
      </c>
      <c r="M25" s="79">
        <f>IF(RES_hh_tes!M25=0,"",RES_hh_tes!M25/RES_hh_fec!M25)</f>
        <v>0.71125849266920527</v>
      </c>
      <c r="N25" s="79">
        <f>IF(RES_hh_tes!N25=0,"",RES_hh_tes!N25/RES_hh_fec!N25)</f>
        <v>0.71420339734049521</v>
      </c>
      <c r="O25" s="79">
        <f>IF(RES_hh_tes!O25=0,"",RES_hh_tes!O25/RES_hh_fec!O25)</f>
        <v>0.71872377677001231</v>
      </c>
      <c r="P25" s="79">
        <f>IF(RES_hh_tes!P25=0,"",RES_hh_tes!P25/RES_hh_fec!P25)</f>
        <v>0.72474789997890532</v>
      </c>
      <c r="Q25" s="79">
        <f>IF(RES_hh_tes!Q25=0,"",RES_hh_tes!Q25/RES_hh_fec!Q25)</f>
        <v>0.73191730763478402</v>
      </c>
      <c r="R25" s="79">
        <f>IF(RES_hh_tes!R25=0,"",RES_hh_tes!R25/RES_hh_fec!R25)</f>
        <v>0.73943356125502779</v>
      </c>
      <c r="S25" s="79">
        <f>IF(RES_hh_tes!S25=0,"",RES_hh_tes!S25/RES_hh_fec!S25)</f>
        <v>0.74720866654092655</v>
      </c>
      <c r="T25" s="79">
        <f>IF(RES_hh_tes!T25=0,"",RES_hh_tes!T25/RES_hh_fec!T25)</f>
        <v>0.75654058087259857</v>
      </c>
      <c r="U25" s="79">
        <f>IF(RES_hh_tes!U25=0,"",RES_hh_tes!U25/RES_hh_fec!U25)</f>
        <v>0.76507634820239601</v>
      </c>
      <c r="V25" s="79">
        <f>IF(RES_hh_tes!V25=0,"",RES_hh_tes!V25/RES_hh_fec!V25)</f>
        <v>0.7744226762652644</v>
      </c>
      <c r="W25" s="79">
        <f>IF(RES_hh_tes!W25=0,"",RES_hh_tes!W25/RES_hh_fec!W25)</f>
        <v>0.78405682452569181</v>
      </c>
      <c r="X25" s="79">
        <f>IF(RES_hh_tes!X25=0,"",RES_hh_tes!X25/RES_hh_fec!X25)</f>
        <v>0.79356860029005238</v>
      </c>
      <c r="Y25" s="79">
        <f>IF(RES_hh_tes!Y25=0,"",RES_hh_tes!Y25/RES_hh_fec!Y25)</f>
        <v>0.80354329541965952</v>
      </c>
      <c r="DA25" s="90" t="s">
        <v>439</v>
      </c>
    </row>
    <row r="26" spans="1:105" ht="12" customHeight="1" x14ac:dyDescent="0.25">
      <c r="A26" s="32" t="s">
        <v>52</v>
      </c>
      <c r="B26" s="81">
        <f>IF(RES_hh_tes!B26=0,"",RES_hh_tes!B26/RES_hh_fec!B26)</f>
        <v>1.0000000000000004</v>
      </c>
      <c r="C26" s="81">
        <f>IF(RES_hh_tes!C26=0,"",RES_hh_tes!C26/RES_hh_fec!C26)</f>
        <v>0.99999999999999967</v>
      </c>
      <c r="D26" s="81">
        <f>IF(RES_hh_tes!D26=0,"",RES_hh_tes!D26/RES_hh_fec!D26)</f>
        <v>0.99999999999999911</v>
      </c>
      <c r="E26" s="81">
        <f>IF(RES_hh_tes!E26=0,"",RES_hh_tes!E26/RES_hh_fec!E26)</f>
        <v>1.0000000000000002</v>
      </c>
      <c r="F26" s="81">
        <f>IF(RES_hh_tes!F26=0,"",RES_hh_tes!F26/RES_hh_fec!F26)</f>
        <v>0.99999999999999989</v>
      </c>
      <c r="G26" s="81">
        <f>IF(RES_hh_tes!G26=0,"",RES_hh_tes!G26/RES_hh_fec!G26)</f>
        <v>1.0000000000000002</v>
      </c>
      <c r="H26" s="81">
        <f>IF(RES_hh_tes!H26=0,"",RES_hh_tes!H26/RES_hh_fec!H26)</f>
        <v>0.99999999999999978</v>
      </c>
      <c r="I26" s="81">
        <f>IF(RES_hh_tes!I26=0,"",RES_hh_tes!I26/RES_hh_fec!I26)</f>
        <v>0.99999999999999878</v>
      </c>
      <c r="J26" s="81">
        <f>IF(RES_hh_tes!J26=0,"",RES_hh_tes!J26/RES_hh_fec!J26)</f>
        <v>0.99999999999999956</v>
      </c>
      <c r="K26" s="81">
        <f>IF(RES_hh_tes!K26=0,"",RES_hh_tes!K26/RES_hh_fec!K26)</f>
        <v>1.000000000000002</v>
      </c>
      <c r="L26" s="81">
        <f>IF(RES_hh_tes!L26=0,"",RES_hh_tes!L26/RES_hh_fec!L26)</f>
        <v>0.99999999999999878</v>
      </c>
      <c r="M26" s="81">
        <f>IF(RES_hh_tes!M26=0,"",RES_hh_tes!M26/RES_hh_fec!M26)</f>
        <v>1.0000000000000002</v>
      </c>
      <c r="N26" s="81">
        <f>IF(RES_hh_tes!N26=0,"",RES_hh_tes!N26/RES_hh_fec!N26)</f>
        <v>1.0000000000000027</v>
      </c>
      <c r="O26" s="81">
        <f>IF(RES_hh_tes!O26=0,"",RES_hh_tes!O26/RES_hh_fec!O26)</f>
        <v>1.0000000000000031</v>
      </c>
      <c r="P26" s="81">
        <f>IF(RES_hh_tes!P26=0,"",RES_hh_tes!P26/RES_hh_fec!P26)</f>
        <v>0.99999999999999456</v>
      </c>
      <c r="Q26" s="81">
        <f>IF(RES_hh_tes!Q26=0,"",RES_hh_tes!Q26/RES_hh_fec!Q26)</f>
        <v>1.0000000000000002</v>
      </c>
      <c r="R26" s="81">
        <f>IF(RES_hh_tes!R26=0,"",RES_hh_tes!R26/RES_hh_fec!R26)</f>
        <v>1.0000000000000018</v>
      </c>
      <c r="S26" s="81">
        <f>IF(RES_hh_tes!S26=0,"",RES_hh_tes!S26/RES_hh_fec!S26)</f>
        <v>1.0000000000000056</v>
      </c>
      <c r="T26" s="81">
        <f>IF(RES_hh_tes!T26=0,"",RES_hh_tes!T26/RES_hh_fec!T26)</f>
        <v>0.99999999999999678</v>
      </c>
      <c r="U26" s="81">
        <f>IF(RES_hh_tes!U26=0,"",RES_hh_tes!U26/RES_hh_fec!U26)</f>
        <v>1.0000000000000002</v>
      </c>
      <c r="V26" s="81">
        <f>IF(RES_hh_tes!V26=0,"",RES_hh_tes!V26/RES_hh_fec!V26)</f>
        <v>0.99999999999999623</v>
      </c>
      <c r="W26" s="81">
        <f>IF(RES_hh_tes!W26=0,"",RES_hh_tes!W26/RES_hh_fec!W26)</f>
        <v>1.0000000000000078</v>
      </c>
      <c r="X26" s="81">
        <f>IF(RES_hh_tes!X26=0,"",RES_hh_tes!X26/RES_hh_fec!X26)</f>
        <v>0.99999999999999822</v>
      </c>
      <c r="Y26" s="81">
        <f>IF(RES_hh_tes!Y26=0,"",RES_hh_tes!Y26/RES_hh_fec!Y26)</f>
        <v>1.0000000000000069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0.73582035449855732</v>
      </c>
      <c r="C27" s="70">
        <f>IF(RES_hh_tes!C27=0,"",RES_hh_tes!C27/RES_hh_fec!C27)</f>
        <v>0.73741151993465814</v>
      </c>
      <c r="D27" s="70">
        <f>IF(RES_hh_tes!D27=0,"",RES_hh_tes!D27/RES_hh_fec!D27)</f>
        <v>0.73981196679232097</v>
      </c>
      <c r="E27" s="70">
        <f>IF(RES_hh_tes!E27=0,"",RES_hh_tes!E27/RES_hh_fec!E27)</f>
        <v>0.74203823910918709</v>
      </c>
      <c r="F27" s="70">
        <f>IF(RES_hh_tes!F27=0,"",RES_hh_tes!F27/RES_hh_fec!F27)</f>
        <v>0.74426943528188849</v>
      </c>
      <c r="G27" s="70">
        <f>IF(RES_hh_tes!G27=0,"",RES_hh_tes!G27/RES_hh_fec!G27)</f>
        <v>0.74422340552061428</v>
      </c>
      <c r="H27" s="70">
        <f>IF(RES_hh_tes!H27=0,"",RES_hh_tes!H27/RES_hh_fec!H27)</f>
        <v>0.74664911113401533</v>
      </c>
      <c r="I27" s="70">
        <f>IF(RES_hh_tes!I27=0,"",RES_hh_tes!I27/RES_hh_fec!I27)</f>
        <v>0.7484246245004974</v>
      </c>
      <c r="J27" s="70">
        <f>IF(RES_hh_tes!J27=0,"",RES_hh_tes!J27/RES_hh_fec!J27)</f>
        <v>0.74924987401774079</v>
      </c>
      <c r="K27" s="70">
        <f>IF(RES_hh_tes!K27=0,"",RES_hh_tes!K27/RES_hh_fec!K27)</f>
        <v>0.75042711970829201</v>
      </c>
      <c r="L27" s="70">
        <f>IF(RES_hh_tes!L27=0,"",RES_hh_tes!L27/RES_hh_fec!L27)</f>
        <v>0.75191624834375825</v>
      </c>
      <c r="M27" s="70">
        <f>IF(RES_hh_tes!M27=0,"",RES_hh_tes!M27/RES_hh_fec!M27)</f>
        <v>0.75282924165841292</v>
      </c>
      <c r="N27" s="70">
        <f>IF(RES_hh_tes!N27=0,"",RES_hh_tes!N27/RES_hh_fec!N27)</f>
        <v>0.755581550694436</v>
      </c>
      <c r="O27" s="70">
        <f>IF(RES_hh_tes!O27=0,"",RES_hh_tes!O27/RES_hh_fec!O27)</f>
        <v>0.75898907005904515</v>
      </c>
      <c r="P27" s="70">
        <f>IF(RES_hh_tes!P27=0,"",RES_hh_tes!P27/RES_hh_fec!P27)</f>
        <v>0.76293145325278178</v>
      </c>
      <c r="Q27" s="70">
        <f>IF(RES_hh_tes!Q27=0,"",RES_hh_tes!Q27/RES_hh_fec!Q27)</f>
        <v>0.76818367559542067</v>
      </c>
      <c r="R27" s="70">
        <f>IF(RES_hh_tes!R27=0,"",RES_hh_tes!R27/RES_hh_fec!R27)</f>
        <v>0.7762038185793978</v>
      </c>
      <c r="S27" s="70">
        <f>IF(RES_hh_tes!S27=0,"",RES_hh_tes!S27/RES_hh_fec!S27)</f>
        <v>0.78411974347270441</v>
      </c>
      <c r="T27" s="70">
        <f>IF(RES_hh_tes!T27=0,"",RES_hh_tes!T27/RES_hh_fec!T27)</f>
        <v>0.79499939433640132</v>
      </c>
      <c r="U27" s="70">
        <f>IF(RES_hh_tes!U27=0,"",RES_hh_tes!U27/RES_hh_fec!U27)</f>
        <v>0.80570231373461265</v>
      </c>
      <c r="V27" s="70">
        <f>IF(RES_hh_tes!V27=0,"",RES_hh_tes!V27/RES_hh_fec!V27)</f>
        <v>0.81708557353782107</v>
      </c>
      <c r="W27" s="70">
        <f>IF(RES_hh_tes!W27=0,"",RES_hh_tes!W27/RES_hh_fec!W27)</f>
        <v>0.82438958596516076</v>
      </c>
      <c r="X27" s="70">
        <f>IF(RES_hh_tes!X27=0,"",RES_hh_tes!X27/RES_hh_fec!X27)</f>
        <v>0.8477165744340589</v>
      </c>
      <c r="Y27" s="70">
        <f>IF(RES_hh_tes!Y27=0,"",RES_hh_tes!Y27/RES_hh_fec!Y27)</f>
        <v>0.86013939847774412</v>
      </c>
      <c r="DA27" s="88" t="s">
        <v>294</v>
      </c>
    </row>
    <row r="28" spans="1:105" ht="12" customHeight="1" x14ac:dyDescent="0.25">
      <c r="A28" s="28" t="s">
        <v>51</v>
      </c>
      <c r="B28" s="78">
        <f>IF(RES_hh_tes!B28=0,"",RES_hh_tes!B28/RES_hh_fec!B28)</f>
        <v>0.59561984825376546</v>
      </c>
      <c r="C28" s="78">
        <f>IF(RES_hh_tes!C28=0,"",RES_hh_tes!C28/RES_hh_fec!C28)</f>
        <v>0.59611420508879631</v>
      </c>
      <c r="D28" s="78">
        <f>IF(RES_hh_tes!D28=0,"",RES_hh_tes!D28/RES_hh_fec!D28)</f>
        <v>0.59645979067088162</v>
      </c>
      <c r="E28" s="78">
        <f>IF(RES_hh_tes!E28=0,"",RES_hh_tes!E28/RES_hh_fec!E28)</f>
        <v>0.59697668767250911</v>
      </c>
      <c r="F28" s="78">
        <f>IF(RES_hh_tes!F28=0,"",RES_hh_tes!F28/RES_hh_fec!F28)</f>
        <v>0.59793103711526197</v>
      </c>
      <c r="G28" s="78">
        <f>IF(RES_hh_tes!G28=0,"",RES_hh_tes!G28/RES_hh_fec!G28)</f>
        <v>0.59913599575099152</v>
      </c>
      <c r="H28" s="78">
        <f>IF(RES_hh_tes!H28=0,"",RES_hh_tes!H28/RES_hh_fec!H28)</f>
        <v>0.60109215452226339</v>
      </c>
      <c r="I28" s="78">
        <f>IF(RES_hh_tes!I28=0,"",RES_hh_tes!I28/RES_hh_fec!I28)</f>
        <v>0.60203822406332275</v>
      </c>
      <c r="J28" s="78">
        <f>IF(RES_hh_tes!J28=0,"",RES_hh_tes!J28/RES_hh_fec!J28)</f>
        <v>0.60206168612580302</v>
      </c>
      <c r="K28" s="78">
        <f>IF(RES_hh_tes!K28=0,"",RES_hh_tes!K28/RES_hh_fec!K28)</f>
        <v>0.60210905367576972</v>
      </c>
      <c r="L28" s="78">
        <f>IF(RES_hh_tes!L28=0,"",RES_hh_tes!L28/RES_hh_fec!L28)</f>
        <v>0.60221447832257124</v>
      </c>
      <c r="M28" s="78">
        <f>IF(RES_hh_tes!M28=0,"",RES_hh_tes!M28/RES_hh_fec!M28)</f>
        <v>0.60234265501046091</v>
      </c>
      <c r="N28" s="78">
        <f>IF(RES_hh_tes!N28=0,"",RES_hh_tes!N28/RES_hh_fec!N28)</f>
        <v>0.60248855023431402</v>
      </c>
      <c r="O28" s="78">
        <f>IF(RES_hh_tes!O28=0,"",RES_hh_tes!O28/RES_hh_fec!O28)</f>
        <v>0.60262030291741375</v>
      </c>
      <c r="P28" s="78">
        <f>IF(RES_hh_tes!P28=0,"",RES_hh_tes!P28/RES_hh_fec!P28)</f>
        <v>0.60262723263926343</v>
      </c>
      <c r="Q28" s="78">
        <f>IF(RES_hh_tes!Q28=0,"",RES_hh_tes!Q28/RES_hh_fec!Q28)</f>
        <v>0.60268298252042685</v>
      </c>
      <c r="R28" s="78">
        <f>IF(RES_hh_tes!R28=0,"",RES_hh_tes!R28/RES_hh_fec!R28)</f>
        <v>0.60279225576857864</v>
      </c>
      <c r="S28" s="78">
        <f>IF(RES_hh_tes!S28=0,"",RES_hh_tes!S28/RES_hh_fec!S28)</f>
        <v>0.60304213096768511</v>
      </c>
      <c r="T28" s="78">
        <f>IF(RES_hh_tes!T28=0,"",RES_hh_tes!T28/RES_hh_fec!T28)</f>
        <v>0.60360707996165242</v>
      </c>
      <c r="U28" s="78">
        <f>IF(RES_hh_tes!U28=0,"",RES_hh_tes!U28/RES_hh_fec!U28)</f>
        <v>0.60432439097049795</v>
      </c>
      <c r="V28" s="78">
        <f>IF(RES_hh_tes!V28=0,"",RES_hh_tes!V28/RES_hh_fec!V28)</f>
        <v>0.60524540851197217</v>
      </c>
      <c r="W28" s="78">
        <f>IF(RES_hh_tes!W28=0,"",RES_hh_tes!W28/RES_hh_fec!W28)</f>
        <v>0.60596639403576669</v>
      </c>
      <c r="X28" s="78">
        <f>IF(RES_hh_tes!X28=0,"",RES_hh_tes!X28/RES_hh_fec!X28)</f>
        <v>0.6065683615502675</v>
      </c>
      <c r="Y28" s="78">
        <f>IF(RES_hh_tes!Y28=0,"",RES_hh_tes!Y28/RES_hh_fec!Y28)</f>
        <v>0.6069889017628971</v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0.60145569381787178</v>
      </c>
      <c r="C29" s="78">
        <f>IF(RES_hh_tes!C29=0,"",RES_hh_tes!C29/RES_hh_fec!C29)</f>
        <v>0.60234360780093343</v>
      </c>
      <c r="D29" s="78">
        <f>IF(RES_hh_tes!D29=0,"",RES_hh_tes!D29/RES_hh_fec!D29)</f>
        <v>0.60315845614180463</v>
      </c>
      <c r="E29" s="78">
        <f>IF(RES_hh_tes!E29=0,"",RES_hh_tes!E29/RES_hh_fec!E29)</f>
        <v>0.60408975378090435</v>
      </c>
      <c r="F29" s="78">
        <f>IF(RES_hh_tes!F29=0,"",RES_hh_tes!F29/RES_hh_fec!F29)</f>
        <v>0.60520396378909325</v>
      </c>
      <c r="G29" s="78">
        <f>IF(RES_hh_tes!G29=0,"",RES_hh_tes!G29/RES_hh_fec!G29)</f>
        <v>0.60645759305710212</v>
      </c>
      <c r="H29" s="78">
        <f>IF(RES_hh_tes!H29=0,"",RES_hh_tes!H29/RES_hh_fec!H29)</f>
        <v>0.6078435282435789</v>
      </c>
      <c r="I29" s="78">
        <f>IF(RES_hh_tes!I29=0,"",RES_hh_tes!I29/RES_hh_fec!I29)</f>
        <v>0.60848972348230712</v>
      </c>
      <c r="J29" s="78">
        <f>IF(RES_hh_tes!J29=0,"",RES_hh_tes!J29/RES_hh_fec!J29)</f>
        <v>0.60861037614716795</v>
      </c>
      <c r="K29" s="78">
        <f>IF(RES_hh_tes!K29=0,"",RES_hh_tes!K29/RES_hh_fec!K29)</f>
        <v>0.60881469158191137</v>
      </c>
      <c r="L29" s="78">
        <f>IF(RES_hh_tes!L29=0,"",RES_hh_tes!L29/RES_hh_fec!L29)</f>
        <v>0.60898672502532381</v>
      </c>
      <c r="M29" s="78">
        <f>IF(RES_hh_tes!M29=0,"",RES_hh_tes!M29/RES_hh_fec!M29)</f>
        <v>0.60914149950297103</v>
      </c>
      <c r="N29" s="78">
        <f>IF(RES_hh_tes!N29=0,"",RES_hh_tes!N29/RES_hh_fec!N29)</f>
        <v>0.60934355764459602</v>
      </c>
      <c r="O29" s="78">
        <f>IF(RES_hh_tes!O29=0,"",RES_hh_tes!O29/RES_hh_fec!O29)</f>
        <v>0.60965240983859514</v>
      </c>
      <c r="P29" s="78">
        <f>IF(RES_hh_tes!P29=0,"",RES_hh_tes!P29/RES_hh_fec!P29)</f>
        <v>0.60989555226369407</v>
      </c>
      <c r="Q29" s="78">
        <f>IF(RES_hh_tes!Q29=0,"",RES_hh_tes!Q29/RES_hh_fec!Q29)</f>
        <v>0.61027395258355766</v>
      </c>
      <c r="R29" s="78">
        <f>IF(RES_hh_tes!R29=0,"",RES_hh_tes!R29/RES_hh_fec!R29)</f>
        <v>0.61086308213377527</v>
      </c>
      <c r="S29" s="78">
        <f>IF(RES_hh_tes!S29=0,"",RES_hh_tes!S29/RES_hh_fec!S29)</f>
        <v>0.61157568841689858</v>
      </c>
      <c r="T29" s="78">
        <f>IF(RES_hh_tes!T29=0,"",RES_hh_tes!T29/RES_hh_fec!T29)</f>
        <v>0.61213610707443966</v>
      </c>
      <c r="U29" s="78">
        <f>IF(RES_hh_tes!U29=0,"",RES_hh_tes!U29/RES_hh_fec!U29)</f>
        <v>0.61322959816228118</v>
      </c>
      <c r="V29" s="78">
        <f>IF(RES_hh_tes!V29=0,"",RES_hh_tes!V29/RES_hh_fec!V29)</f>
        <v>0.61461982374122537</v>
      </c>
      <c r="W29" s="78">
        <f>IF(RES_hh_tes!W29=0,"",RES_hh_tes!W29/RES_hh_fec!W29)</f>
        <v>0.6166622601026801</v>
      </c>
      <c r="X29" s="78">
        <f>IF(RES_hh_tes!X29=0,"",RES_hh_tes!X29/RES_hh_fec!X29)</f>
        <v>0.61774978157721416</v>
      </c>
      <c r="Y29" s="78">
        <f>IF(RES_hh_tes!Y29=0,"",RES_hh_tes!Y29/RES_hh_fec!Y29)</f>
        <v>0.6191821563095713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0.60051955908334109</v>
      </c>
      <c r="C30" s="78">
        <f>IF(RES_hh_tes!C30=0,"",RES_hh_tes!C30/RES_hh_fec!C30)</f>
        <v>0.60169377298286086</v>
      </c>
      <c r="D30" s="78">
        <f>IF(RES_hh_tes!D30=0,"",RES_hh_tes!D30/RES_hh_fec!D30)</f>
        <v>0.60288831138867982</v>
      </c>
      <c r="E30" s="78">
        <f>IF(RES_hh_tes!E30=0,"",RES_hh_tes!E30/RES_hh_fec!E30)</f>
        <v>0.60418751162289885</v>
      </c>
      <c r="F30" s="78">
        <f>IF(RES_hh_tes!F30=0,"",RES_hh_tes!F30/RES_hh_fec!F30)</f>
        <v>0.60544150592599155</v>
      </c>
      <c r="G30" s="78">
        <f>IF(RES_hh_tes!G30=0,"",RES_hh_tes!G30/RES_hh_fec!G30)</f>
        <v>0.6066760202252226</v>
      </c>
      <c r="H30" s="78">
        <f>IF(RES_hh_tes!H30=0,"",RES_hh_tes!H30/RES_hh_fec!H30)</f>
        <v>0.60772838709380472</v>
      </c>
      <c r="I30" s="78">
        <f>IF(RES_hh_tes!I30=0,"",RES_hh_tes!I30/RES_hh_fec!I30)</f>
        <v>0.60822822958662359</v>
      </c>
      <c r="J30" s="78">
        <f>IF(RES_hh_tes!J30=0,"",RES_hh_tes!J30/RES_hh_fec!J30)</f>
        <v>0.60847912224897593</v>
      </c>
      <c r="K30" s="78">
        <f>IF(RES_hh_tes!K30=0,"",RES_hh_tes!K30/RES_hh_fec!K30)</f>
        <v>0.60883069061305917</v>
      </c>
      <c r="L30" s="78">
        <f>IF(RES_hh_tes!L30=0,"",RES_hh_tes!L30/RES_hh_fec!L30)</f>
        <v>0.60921585112009946</v>
      </c>
      <c r="M30" s="78">
        <f>IF(RES_hh_tes!M30=0,"",RES_hh_tes!M30/RES_hh_fec!M30)</f>
        <v>0.60962988242080507</v>
      </c>
      <c r="N30" s="78">
        <f>IF(RES_hh_tes!N30=0,"",RES_hh_tes!N30/RES_hh_fec!N30)</f>
        <v>0.61002136806623297</v>
      </c>
      <c r="O30" s="78">
        <f>IF(RES_hh_tes!O30=0,"",RES_hh_tes!O30/RES_hh_fec!O30)</f>
        <v>0.61037126033693745</v>
      </c>
      <c r="P30" s="78">
        <f>IF(RES_hh_tes!P30=0,"",RES_hh_tes!P30/RES_hh_fec!P30)</f>
        <v>0.61053659738506649</v>
      </c>
      <c r="Q30" s="78">
        <f>IF(RES_hh_tes!Q30=0,"",RES_hh_tes!Q30/RES_hh_fec!Q30)</f>
        <v>0.61080389724764494</v>
      </c>
      <c r="R30" s="78">
        <f>IF(RES_hh_tes!R30=0,"",RES_hh_tes!R30/RES_hh_fec!R30)</f>
        <v>0.61149806219488112</v>
      </c>
      <c r="S30" s="78">
        <f>IF(RES_hh_tes!S30=0,"",RES_hh_tes!S30/RES_hh_fec!S30)</f>
        <v>0.61306344229332455</v>
      </c>
      <c r="T30" s="78">
        <f>IF(RES_hh_tes!T30=0,"",RES_hh_tes!T30/RES_hh_fec!T30)</f>
        <v>0.61548212070768826</v>
      </c>
      <c r="U30" s="78">
        <f>IF(RES_hh_tes!U30=0,"",RES_hh_tes!U30/RES_hh_fec!U30)</f>
        <v>0.61892242899688021</v>
      </c>
      <c r="V30" s="78">
        <f>IF(RES_hh_tes!V30=0,"",RES_hh_tes!V30/RES_hh_fec!V30)</f>
        <v>0.62206041995376582</v>
      </c>
      <c r="W30" s="78">
        <f>IF(RES_hh_tes!W30=0,"",RES_hh_tes!W30/RES_hh_fec!W30)</f>
        <v>0.62456828232245987</v>
      </c>
      <c r="X30" s="78">
        <f>IF(RES_hh_tes!X30=0,"",RES_hh_tes!X30/RES_hh_fec!X30)</f>
        <v>0.6257562895770582</v>
      </c>
      <c r="Y30" s="78">
        <f>IF(RES_hh_tes!Y30=0,"",RES_hh_tes!Y30/RES_hh_fec!Y30)</f>
        <v>0.62681364252995264</v>
      </c>
      <c r="DA30" s="89" t="s">
        <v>443</v>
      </c>
    </row>
    <row r="31" spans="1:105" ht="12" customHeight="1" x14ac:dyDescent="0.25">
      <c r="A31" s="28" t="s">
        <v>202</v>
      </c>
      <c r="B31" s="78">
        <f>IF(RES_hh_tes!B31=0,"",RES_hh_tes!B31/RES_hh_fec!B31)</f>
        <v>0.5854185786635101</v>
      </c>
      <c r="C31" s="78">
        <f>IF(RES_hh_tes!C31=0,"",RES_hh_tes!C31/RES_hh_fec!C31)</f>
        <v>0.58641875242758246</v>
      </c>
      <c r="D31" s="78">
        <f>IF(RES_hh_tes!D31=0,"",RES_hh_tes!D31/RES_hh_fec!D31)</f>
        <v>0.587396266441226</v>
      </c>
      <c r="E31" s="78">
        <f>IF(RES_hh_tes!E31=0,"",RES_hh_tes!E31/RES_hh_fec!E31)</f>
        <v>0.58837355264213931</v>
      </c>
      <c r="F31" s="78">
        <f>IF(RES_hh_tes!F31=0,"",RES_hh_tes!F31/RES_hh_fec!F31)</f>
        <v>0.58938097370067033</v>
      </c>
      <c r="G31" s="78">
        <f>IF(RES_hh_tes!G31=0,"",RES_hh_tes!G31/RES_hh_fec!G31)</f>
        <v>0.59039713758581536</v>
      </c>
      <c r="H31" s="78">
        <f>IF(RES_hh_tes!H31=0,"",RES_hh_tes!H31/RES_hh_fec!H31)</f>
        <v>0.59135485580614766</v>
      </c>
      <c r="I31" s="78">
        <f>IF(RES_hh_tes!I31=0,"",RES_hh_tes!I31/RES_hh_fec!I31)</f>
        <v>0.59173992092486571</v>
      </c>
      <c r="J31" s="78">
        <f>IF(RES_hh_tes!J31=0,"",RES_hh_tes!J31/RES_hh_fec!J31)</f>
        <v>0.59180865493996615</v>
      </c>
      <c r="K31" s="78">
        <f>IF(RES_hh_tes!K31=0,"",RES_hh_tes!K31/RES_hh_fec!K31)</f>
        <v>0.59189351438871218</v>
      </c>
      <c r="L31" s="78">
        <f>IF(RES_hh_tes!L31=0,"",RES_hh_tes!L31/RES_hh_fec!L31)</f>
        <v>0.59198143055871111</v>
      </c>
      <c r="M31" s="78">
        <f>IF(RES_hh_tes!M31=0,"",RES_hh_tes!M31/RES_hh_fec!M31)</f>
        <v>0.59207035147307696</v>
      </c>
      <c r="N31" s="78">
        <f>IF(RES_hh_tes!N31=0,"",RES_hh_tes!N31/RES_hh_fec!N31)</f>
        <v>0.59215240750617137</v>
      </c>
      <c r="O31" s="78">
        <f>IF(RES_hh_tes!O31=0,"",RES_hh_tes!O31/RES_hh_fec!O31)</f>
        <v>0.59222131065638883</v>
      </c>
      <c r="P31" s="78">
        <f>IF(RES_hh_tes!P31=0,"",RES_hh_tes!P31/RES_hh_fec!P31)</f>
        <v>0.59225724414282577</v>
      </c>
      <c r="Q31" s="78">
        <f>IF(RES_hh_tes!Q31=0,"",RES_hh_tes!Q31/RES_hh_fec!Q31)</f>
        <v>0.5923056789162251</v>
      </c>
      <c r="R31" s="78">
        <f>IF(RES_hh_tes!R31=0,"",RES_hh_tes!R31/RES_hh_fec!R31)</f>
        <v>0.59242313920779244</v>
      </c>
      <c r="S31" s="78">
        <f>IF(RES_hh_tes!S31=0,"",RES_hh_tes!S31/RES_hh_fec!S31)</f>
        <v>0.59275876563373964</v>
      </c>
      <c r="T31" s="78">
        <f>IF(RES_hh_tes!T31=0,"",RES_hh_tes!T31/RES_hh_fec!T31)</f>
        <v>0.59333125041365564</v>
      </c>
      <c r="U31" s="78">
        <f>IF(RES_hh_tes!U31=0,"",RES_hh_tes!U31/RES_hh_fec!U31)</f>
        <v>0.59420755546095505</v>
      </c>
      <c r="V31" s="78">
        <f>IF(RES_hh_tes!V31=0,"",RES_hh_tes!V31/RES_hh_fec!V31)</f>
        <v>0.59502607446595257</v>
      </c>
      <c r="W31" s="78">
        <f>IF(RES_hh_tes!W31=0,"",RES_hh_tes!W31/RES_hh_fec!W31)</f>
        <v>0.59566191773019761</v>
      </c>
      <c r="X31" s="78">
        <f>IF(RES_hh_tes!X31=0,"",RES_hh_tes!X31/RES_hh_fec!X31)</f>
        <v>0.5959597132553518</v>
      </c>
      <c r="Y31" s="78">
        <f>IF(RES_hh_tes!Y31=0,"",RES_hh_tes!Y31/RES_hh_fec!Y31)</f>
        <v>0.59621255604373025</v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0.75186575151063784</v>
      </c>
      <c r="C32" s="81">
        <f>IF(RES_hh_tes!C32=0,"",RES_hh_tes!C32/RES_hh_fec!C32)</f>
        <v>0.75402058573921527</v>
      </c>
      <c r="D32" s="81">
        <f>IF(RES_hh_tes!D32=0,"",RES_hh_tes!D32/RES_hh_fec!D32)</f>
        <v>0.75636759319892066</v>
      </c>
      <c r="E32" s="81">
        <f>IF(RES_hh_tes!E32=0,"",RES_hh_tes!E32/RES_hh_fec!E32)</f>
        <v>0.75884996582110842</v>
      </c>
      <c r="F32" s="81">
        <f>IF(RES_hh_tes!F32=0,"",RES_hh_tes!F32/RES_hh_fec!F32)</f>
        <v>0.7613932810244729</v>
      </c>
      <c r="G32" s="81">
        <f>IF(RES_hh_tes!G32=0,"",RES_hh_tes!G32/RES_hh_fec!G32)</f>
        <v>0.76424608125716587</v>
      </c>
      <c r="H32" s="81">
        <f>IF(RES_hh_tes!H32=0,"",RES_hh_tes!H32/RES_hh_fec!H32)</f>
        <v>0.76744656660753707</v>
      </c>
      <c r="I32" s="81">
        <f>IF(RES_hh_tes!I32=0,"",RES_hh_tes!I32/RES_hh_fec!I32)</f>
        <v>0.7692148759365155</v>
      </c>
      <c r="J32" s="81">
        <f>IF(RES_hh_tes!J32=0,"",RES_hh_tes!J32/RES_hh_fec!J32)</f>
        <v>0.77027064607206719</v>
      </c>
      <c r="K32" s="81">
        <f>IF(RES_hh_tes!K32=0,"",RES_hh_tes!K32/RES_hh_fec!K32)</f>
        <v>0.77186054118049252</v>
      </c>
      <c r="L32" s="81">
        <f>IF(RES_hh_tes!L32=0,"",RES_hh_tes!L32/RES_hh_fec!L32)</f>
        <v>0.77356574888201002</v>
      </c>
      <c r="M32" s="81">
        <f>IF(RES_hh_tes!M32=0,"",RES_hh_tes!M32/RES_hh_fec!M32)</f>
        <v>0.77549600507111405</v>
      </c>
      <c r="N32" s="81">
        <f>IF(RES_hh_tes!N32=0,"",RES_hh_tes!N32/RES_hh_fec!N32)</f>
        <v>0.77788532980924596</v>
      </c>
      <c r="O32" s="81">
        <f>IF(RES_hh_tes!O32=0,"",RES_hh_tes!O32/RES_hh_fec!O32)</f>
        <v>0.78094489070608508</v>
      </c>
      <c r="P32" s="81">
        <f>IF(RES_hh_tes!P32=0,"",RES_hh_tes!P32/RES_hh_fec!P32)</f>
        <v>0.78402576037399707</v>
      </c>
      <c r="Q32" s="81">
        <f>IF(RES_hh_tes!Q32=0,"",RES_hh_tes!Q32/RES_hh_fec!Q32)</f>
        <v>0.78837984021119534</v>
      </c>
      <c r="R32" s="81">
        <f>IF(RES_hh_tes!R32=0,"",RES_hh_tes!R32/RES_hh_fec!R32)</f>
        <v>0.79469549675554152</v>
      </c>
      <c r="S32" s="81">
        <f>IF(RES_hh_tes!S32=0,"",RES_hh_tes!S32/RES_hh_fec!S32)</f>
        <v>0.80319628958946432</v>
      </c>
      <c r="T32" s="81">
        <f>IF(RES_hh_tes!T32=0,"",RES_hh_tes!T32/RES_hh_fec!T32)</f>
        <v>0.81375636313731814</v>
      </c>
      <c r="U32" s="81">
        <f>IF(RES_hh_tes!U32=0,"",RES_hh_tes!U32/RES_hh_fec!U32)</f>
        <v>0.82552814061630353</v>
      </c>
      <c r="V32" s="81">
        <f>IF(RES_hh_tes!V32=0,"",RES_hh_tes!V32/RES_hh_fec!V32)</f>
        <v>0.83859244915165798</v>
      </c>
      <c r="W32" s="81">
        <f>IF(RES_hh_tes!W32=0,"",RES_hh_tes!W32/RES_hh_fec!W32)</f>
        <v>0.85137379443990469</v>
      </c>
      <c r="X32" s="81">
        <f>IF(RES_hh_tes!X32=0,"",RES_hh_tes!X32/RES_hh_fec!X32)</f>
        <v>0.86345110852239182</v>
      </c>
      <c r="Y32" s="81">
        <f>IF(RES_hh_tes!Y32=0,"",RES_hh_tes!Y32/RES_hh_fec!Y32)</f>
        <v>0.87532222997118037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8945.3453416721477</v>
      </c>
      <c r="C3" s="65">
        <f t="shared" si="0"/>
        <v>9147.9012836466663</v>
      </c>
      <c r="D3" s="65">
        <f t="shared" si="0"/>
        <v>8609.8007619072214</v>
      </c>
      <c r="E3" s="65">
        <f t="shared" si="0"/>
        <v>8689.8438420678431</v>
      </c>
      <c r="F3" s="65">
        <f t="shared" si="0"/>
        <v>8359.5580346975476</v>
      </c>
      <c r="G3" s="65">
        <f t="shared" si="0"/>
        <v>8798.0330343158676</v>
      </c>
      <c r="H3" s="65">
        <f t="shared" si="0"/>
        <v>8471.5237105713131</v>
      </c>
      <c r="I3" s="65">
        <f t="shared" si="0"/>
        <v>7497.7988738456988</v>
      </c>
      <c r="J3" s="65">
        <f t="shared" si="0"/>
        <v>7654.0632992433166</v>
      </c>
      <c r="K3" s="65">
        <f t="shared" si="0"/>
        <v>7363.4948358131724</v>
      </c>
      <c r="L3" s="65">
        <f t="shared" si="0"/>
        <v>8058.876356347987</v>
      </c>
      <c r="M3" s="65">
        <f t="shared" si="0"/>
        <v>6983.0333969518815</v>
      </c>
      <c r="N3" s="65">
        <f t="shared" si="0"/>
        <v>6731.1385274143959</v>
      </c>
      <c r="O3" s="65">
        <f t="shared" si="0"/>
        <v>6963.8981988364612</v>
      </c>
      <c r="P3" s="65">
        <f t="shared" si="0"/>
        <v>6078.3288962300703</v>
      </c>
      <c r="Q3" s="65">
        <f t="shared" si="0"/>
        <v>6434.1524883564189</v>
      </c>
      <c r="R3" s="65">
        <f t="shared" ref="R3:V3" si="1">SUM(R4,R15,R17,R27)</f>
        <v>6747.792435902913</v>
      </c>
      <c r="S3" s="65">
        <f t="shared" si="1"/>
        <v>6715.7981362899145</v>
      </c>
      <c r="T3" s="65">
        <f t="shared" si="1"/>
        <v>6057.9007648086008</v>
      </c>
      <c r="U3" s="65">
        <f t="shared" si="1"/>
        <v>6265.728849348201</v>
      </c>
      <c r="V3" s="65">
        <f t="shared" si="1"/>
        <v>6342.0317134086426</v>
      </c>
      <c r="W3" s="65">
        <f t="shared" ref="W3:Y3" si="2">SUM(W4,W15,W17,W27)</f>
        <v>6746.7181473191158</v>
      </c>
      <c r="X3" s="65">
        <f t="shared" si="2"/>
        <v>5663.9283642588489</v>
      </c>
      <c r="Y3" s="65">
        <f t="shared" si="2"/>
        <v>4891.7100975736257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8132.8797418547692</v>
      </c>
      <c r="C4" s="69">
        <f t="shared" si="3"/>
        <v>8312.3574376928591</v>
      </c>
      <c r="D4" s="69">
        <f t="shared" si="3"/>
        <v>7729.5042107388736</v>
      </c>
      <c r="E4" s="69">
        <f t="shared" si="3"/>
        <v>7786.8378656917721</v>
      </c>
      <c r="F4" s="69">
        <f t="shared" si="3"/>
        <v>7465.1679740318978</v>
      </c>
      <c r="G4" s="69">
        <f t="shared" si="3"/>
        <v>7912.4818751558541</v>
      </c>
      <c r="H4" s="69">
        <f t="shared" si="3"/>
        <v>7559.6483972754286</v>
      </c>
      <c r="I4" s="69">
        <f t="shared" si="3"/>
        <v>6663.6083619704987</v>
      </c>
      <c r="J4" s="69">
        <f t="shared" si="3"/>
        <v>6814.4303672733004</v>
      </c>
      <c r="K4" s="69">
        <f t="shared" si="3"/>
        <v>6498.0064612149563</v>
      </c>
      <c r="L4" s="69">
        <f t="shared" si="3"/>
        <v>7189.3105060049493</v>
      </c>
      <c r="M4" s="69">
        <f t="shared" si="3"/>
        <v>6105.0587484377638</v>
      </c>
      <c r="N4" s="69">
        <f t="shared" si="3"/>
        <v>5929.8402600281042</v>
      </c>
      <c r="O4" s="69">
        <f t="shared" si="3"/>
        <v>6153.7168979344979</v>
      </c>
      <c r="P4" s="69">
        <f t="shared" si="3"/>
        <v>5257.0668346366438</v>
      </c>
      <c r="Q4" s="69">
        <f t="shared" si="3"/>
        <v>5663.5936480813598</v>
      </c>
      <c r="R4" s="69">
        <f t="shared" ref="R4:V4" si="4">SUM(R5:R14)</f>
        <v>5989.7662593708737</v>
      </c>
      <c r="S4" s="69">
        <f t="shared" si="4"/>
        <v>5964.2707422406575</v>
      </c>
      <c r="T4" s="69">
        <f t="shared" si="4"/>
        <v>5374.9483997395528</v>
      </c>
      <c r="U4" s="69">
        <f t="shared" si="4"/>
        <v>5585.4848391656233</v>
      </c>
      <c r="V4" s="69">
        <f t="shared" si="4"/>
        <v>5647.6201022380174</v>
      </c>
      <c r="W4" s="69">
        <f t="shared" ref="W4:Y4" si="5">SUM(W5:W14)</f>
        <v>5954.9878491144391</v>
      </c>
      <c r="X4" s="69">
        <f t="shared" si="5"/>
        <v>5033.3011329815236</v>
      </c>
      <c r="Y4" s="69">
        <f t="shared" si="5"/>
        <v>4345.7797958542951</v>
      </c>
      <c r="DA4" s="88" t="s">
        <v>266</v>
      </c>
    </row>
    <row r="5" spans="1:105" ht="12" customHeight="1" x14ac:dyDescent="0.25">
      <c r="A5" s="28" t="s">
        <v>51</v>
      </c>
      <c r="B5" s="72">
        <v>877.31818542579697</v>
      </c>
      <c r="C5" s="72">
        <v>826.29362596925591</v>
      </c>
      <c r="D5" s="72">
        <v>656.76051950497595</v>
      </c>
      <c r="E5" s="72">
        <v>544.93378666781496</v>
      </c>
      <c r="F5" s="72">
        <v>523.26126704864703</v>
      </c>
      <c r="G5" s="72">
        <v>376.31803556230051</v>
      </c>
      <c r="H5" s="72">
        <v>356.87865061538861</v>
      </c>
      <c r="I5" s="72">
        <v>304.02084242120725</v>
      </c>
      <c r="J5" s="72">
        <v>309.87959258751005</v>
      </c>
      <c r="K5" s="72">
        <v>221.3695462021501</v>
      </c>
      <c r="L5" s="72">
        <v>243.71537784282566</v>
      </c>
      <c r="M5" s="72">
        <v>157.26442482924162</v>
      </c>
      <c r="N5" s="72">
        <v>169.40194027681633</v>
      </c>
      <c r="O5" s="72">
        <v>124.19404154288117</v>
      </c>
      <c r="P5" s="72">
        <v>101.75001424458698</v>
      </c>
      <c r="Q5" s="72">
        <v>83.378208124140272</v>
      </c>
      <c r="R5" s="72">
        <v>82.310547237411072</v>
      </c>
      <c r="S5" s="72">
        <v>88.203841383240089</v>
      </c>
      <c r="T5" s="72">
        <v>75.333411908454352</v>
      </c>
      <c r="U5" s="72">
        <v>78.089837050860552</v>
      </c>
      <c r="V5" s="72">
        <v>53.207501426064603</v>
      </c>
      <c r="W5" s="72">
        <v>37.327280063211269</v>
      </c>
      <c r="X5" s="72">
        <v>32.929594159154242</v>
      </c>
      <c r="Y5" s="72">
        <v>29.693468911639425</v>
      </c>
      <c r="DA5" s="89" t="s">
        <v>447</v>
      </c>
    </row>
    <row r="6" spans="1:105" ht="12" customHeight="1" x14ac:dyDescent="0.25">
      <c r="A6" s="28" t="s">
        <v>74</v>
      </c>
      <c r="B6" s="72">
        <v>127.27179679359763</v>
      </c>
      <c r="C6" s="72">
        <v>108.19060365864075</v>
      </c>
      <c r="D6" s="72">
        <v>97.290951538700341</v>
      </c>
      <c r="E6" s="72">
        <v>85.06099224816127</v>
      </c>
      <c r="F6" s="72">
        <v>84.606448563710757</v>
      </c>
      <c r="G6" s="72">
        <v>107.89376721542084</v>
      </c>
      <c r="H6" s="72">
        <v>104.99015794853513</v>
      </c>
      <c r="I6" s="72">
        <v>109.24849020814857</v>
      </c>
      <c r="J6" s="72">
        <v>113.06759135809278</v>
      </c>
      <c r="K6" s="72">
        <v>77.698004746482184</v>
      </c>
      <c r="L6" s="72">
        <v>83.594804279999991</v>
      </c>
      <c r="M6" s="72">
        <v>57.285713600000008</v>
      </c>
      <c r="N6" s="72">
        <v>60.883680647999995</v>
      </c>
      <c r="O6" s="72">
        <v>71.250021240000038</v>
      </c>
      <c r="P6" s="72">
        <v>59.088124716000017</v>
      </c>
      <c r="Q6" s="72">
        <v>59.754591963999978</v>
      </c>
      <c r="R6" s="72">
        <v>61.410338488000008</v>
      </c>
      <c r="S6" s="72">
        <v>76.124180740000014</v>
      </c>
      <c r="T6" s="72">
        <v>70.12938543200012</v>
      </c>
      <c r="U6" s="72">
        <v>71.648419496000017</v>
      </c>
      <c r="V6" s="72">
        <v>73.560344447999981</v>
      </c>
      <c r="W6" s="72">
        <v>75.248284592000019</v>
      </c>
      <c r="X6" s="72">
        <v>59.92048691199993</v>
      </c>
      <c r="Y6" s="72">
        <v>58.477087032</v>
      </c>
      <c r="DA6" s="89" t="s">
        <v>448</v>
      </c>
    </row>
    <row r="7" spans="1:105" ht="12" customHeight="1" x14ac:dyDescent="0.25">
      <c r="A7" s="28" t="s">
        <v>200</v>
      </c>
      <c r="B7" s="72">
        <v>4762.6365992868241</v>
      </c>
      <c r="C7" s="72">
        <v>4730.1936605109213</v>
      </c>
      <c r="D7" s="72">
        <v>4531.3937094153853</v>
      </c>
      <c r="E7" s="72">
        <v>4574.30667165869</v>
      </c>
      <c r="F7" s="72">
        <v>4345.6356138854126</v>
      </c>
      <c r="G7" s="72">
        <v>4162.69217301341</v>
      </c>
      <c r="H7" s="72">
        <v>3969.6867415212369</v>
      </c>
      <c r="I7" s="72">
        <v>3421.0920226753396</v>
      </c>
      <c r="J7" s="72">
        <v>3477.6741752155658</v>
      </c>
      <c r="K7" s="72">
        <v>3250.1530079535678</v>
      </c>
      <c r="L7" s="72">
        <v>3623.5111455944716</v>
      </c>
      <c r="M7" s="72">
        <v>3080.3522669476706</v>
      </c>
      <c r="N7" s="72">
        <v>2824.2219459675593</v>
      </c>
      <c r="O7" s="72">
        <v>3028.6257338507221</v>
      </c>
      <c r="P7" s="72">
        <v>2602.4869517400011</v>
      </c>
      <c r="Q7" s="72">
        <v>2752.3311418200005</v>
      </c>
      <c r="R7" s="72">
        <v>2749.1600323200014</v>
      </c>
      <c r="S7" s="72">
        <v>2774.0350318200012</v>
      </c>
      <c r="T7" s="72">
        <v>2464.4644830000002</v>
      </c>
      <c r="U7" s="72">
        <v>2478.9068990399978</v>
      </c>
      <c r="V7" s="72">
        <v>2543.9631274199983</v>
      </c>
      <c r="W7" s="72">
        <v>2650.3222412407495</v>
      </c>
      <c r="X7" s="72">
        <v>2230.7350915200013</v>
      </c>
      <c r="Y7" s="72">
        <v>1797.502150079999</v>
      </c>
      <c r="DA7" s="89" t="s">
        <v>449</v>
      </c>
    </row>
    <row r="8" spans="1:105" ht="12" customHeight="1" x14ac:dyDescent="0.25">
      <c r="A8" s="28" t="s">
        <v>189</v>
      </c>
      <c r="B8" s="72">
        <v>2365.6531603485505</v>
      </c>
      <c r="C8" s="72">
        <v>2647.6795475540412</v>
      </c>
      <c r="D8" s="72">
        <v>2444.0590302798119</v>
      </c>
      <c r="E8" s="72">
        <v>2582.5364151171057</v>
      </c>
      <c r="F8" s="72">
        <v>2511.664644534128</v>
      </c>
      <c r="G8" s="72">
        <v>3265.5778993647232</v>
      </c>
      <c r="H8" s="72">
        <v>3128.0928471902685</v>
      </c>
      <c r="I8" s="72">
        <v>2829.2470066658038</v>
      </c>
      <c r="J8" s="72">
        <v>2913.8090081121322</v>
      </c>
      <c r="K8" s="72">
        <v>2948.7859023127562</v>
      </c>
      <c r="L8" s="72">
        <v>3238.4891782876516</v>
      </c>
      <c r="M8" s="72">
        <v>2810.1563430608517</v>
      </c>
      <c r="N8" s="72">
        <v>2875.3326931357287</v>
      </c>
      <c r="O8" s="72">
        <v>2929.6471013008945</v>
      </c>
      <c r="P8" s="72">
        <v>2493.7417439360561</v>
      </c>
      <c r="Q8" s="72">
        <v>2768.1297061732193</v>
      </c>
      <c r="R8" s="72">
        <v>3096.8853413254615</v>
      </c>
      <c r="S8" s="72">
        <v>3025.9076882974159</v>
      </c>
      <c r="T8" s="72">
        <v>2765.0211193990976</v>
      </c>
      <c r="U8" s="72">
        <v>2956.8396835787644</v>
      </c>
      <c r="V8" s="72">
        <v>2976.8891289439539</v>
      </c>
      <c r="W8" s="72">
        <v>3192.0900432184785</v>
      </c>
      <c r="X8" s="72">
        <v>2709.7159603903683</v>
      </c>
      <c r="Y8" s="72">
        <v>2460.1070898306571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796.69527003614394</v>
      </c>
      <c r="C17" s="69">
        <f t="shared" si="7"/>
        <v>816.41124500289197</v>
      </c>
      <c r="D17" s="69">
        <f t="shared" si="7"/>
        <v>860.38385502469873</v>
      </c>
      <c r="E17" s="69">
        <f t="shared" si="7"/>
        <v>882.42976576702472</v>
      </c>
      <c r="F17" s="69">
        <f t="shared" si="7"/>
        <v>872.23644802706553</v>
      </c>
      <c r="G17" s="69">
        <f t="shared" si="7"/>
        <v>862.99890045146265</v>
      </c>
      <c r="H17" s="69">
        <f t="shared" si="7"/>
        <v>885.89584624013719</v>
      </c>
      <c r="I17" s="69">
        <f t="shared" si="7"/>
        <v>812.91891973024281</v>
      </c>
      <c r="J17" s="69">
        <f t="shared" si="7"/>
        <v>816.4675924932842</v>
      </c>
      <c r="K17" s="69">
        <f t="shared" si="7"/>
        <v>836.2185074236495</v>
      </c>
      <c r="L17" s="69">
        <f t="shared" si="7"/>
        <v>840.47441212330068</v>
      </c>
      <c r="M17" s="69">
        <f t="shared" si="7"/>
        <v>849.32462869266567</v>
      </c>
      <c r="N17" s="69">
        <f t="shared" si="7"/>
        <v>774.50496875974375</v>
      </c>
      <c r="O17" s="69">
        <f t="shared" si="7"/>
        <v>784.21788623658631</v>
      </c>
      <c r="P17" s="69">
        <f t="shared" si="7"/>
        <v>795.72370485256624</v>
      </c>
      <c r="Q17" s="69">
        <f t="shared" si="7"/>
        <v>746.4092609463903</v>
      </c>
      <c r="R17" s="69">
        <f t="shared" ref="R17:V17" si="8">SUM(R18:R26)</f>
        <v>734.67407826692352</v>
      </c>
      <c r="S17" s="69">
        <f t="shared" si="8"/>
        <v>728.21407645095815</v>
      </c>
      <c r="T17" s="69">
        <f t="shared" si="8"/>
        <v>660.98309136536886</v>
      </c>
      <c r="U17" s="69">
        <f t="shared" si="8"/>
        <v>657.34860343151695</v>
      </c>
      <c r="V17" s="69">
        <f t="shared" si="8"/>
        <v>670.8365306129964</v>
      </c>
      <c r="W17" s="69">
        <f t="shared" ref="W17:Y17" si="9">SUM(W18:W26)</f>
        <v>764.98450914148498</v>
      </c>
      <c r="X17" s="69">
        <f t="shared" si="9"/>
        <v>616.58765815696665</v>
      </c>
      <c r="Y17" s="69">
        <f t="shared" si="9"/>
        <v>532.99949744396599</v>
      </c>
      <c r="DA17" s="88" t="s">
        <v>268</v>
      </c>
    </row>
    <row r="18" spans="1:105" ht="12" customHeight="1" x14ac:dyDescent="0.25">
      <c r="A18" s="28" t="s">
        <v>51</v>
      </c>
      <c r="B18" s="72">
        <v>18.717816351816968</v>
      </c>
      <c r="C18" s="72">
        <v>19.231403472954902</v>
      </c>
      <c r="D18" s="72">
        <v>18.881769283238963</v>
      </c>
      <c r="E18" s="72">
        <v>17.322748074857259</v>
      </c>
      <c r="F18" s="72">
        <v>18.876202879504245</v>
      </c>
      <c r="G18" s="72">
        <v>13.530855004917061</v>
      </c>
      <c r="H18" s="72">
        <v>15.136875591286223</v>
      </c>
      <c r="I18" s="72">
        <v>14.680393716288906</v>
      </c>
      <c r="J18" s="72">
        <v>16.071784830648951</v>
      </c>
      <c r="K18" s="72">
        <v>13.438100114090663</v>
      </c>
      <c r="L18" s="72">
        <v>14.853783129062291</v>
      </c>
      <c r="M18" s="72">
        <v>10.954630720799813</v>
      </c>
      <c r="N18" s="72">
        <v>6.9245198610576946</v>
      </c>
      <c r="O18" s="72">
        <v>7.7810456769611509</v>
      </c>
      <c r="P18" s="72">
        <v>8.5619710739233881</v>
      </c>
      <c r="Q18" s="72">
        <v>6.6050611109156296</v>
      </c>
      <c r="R18" s="72">
        <v>3.9850382543168439</v>
      </c>
      <c r="S18" s="72">
        <v>3.907613812283488</v>
      </c>
      <c r="T18" s="72">
        <v>2.8644909806828647</v>
      </c>
      <c r="U18" s="72">
        <v>3.2510980352090857</v>
      </c>
      <c r="V18" s="72">
        <v>3.3569123885737615</v>
      </c>
      <c r="W18" s="72">
        <v>1.6028577511440822</v>
      </c>
      <c r="X18" s="72">
        <v>1.1418416242210785</v>
      </c>
      <c r="Y18" s="72">
        <v>1.008652948031737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19.101145523122749</v>
      </c>
      <c r="C19" s="72">
        <v>14.739288274922057</v>
      </c>
      <c r="D19" s="72">
        <v>14.016528445917572</v>
      </c>
      <c r="E19" s="72">
        <v>11.899962666126434</v>
      </c>
      <c r="F19" s="72">
        <v>12.26895692214789</v>
      </c>
      <c r="G19" s="72">
        <v>15.840121080578253</v>
      </c>
      <c r="H19" s="72">
        <v>15.721887459686698</v>
      </c>
      <c r="I19" s="72">
        <v>16.981686394307744</v>
      </c>
      <c r="J19" s="72">
        <v>17.269494866672041</v>
      </c>
      <c r="K19" s="72">
        <v>11.342725150146094</v>
      </c>
      <c r="L19" s="72">
        <v>10.704788800000006</v>
      </c>
      <c r="M19" s="72">
        <v>10.37389239999999</v>
      </c>
      <c r="N19" s="72">
        <v>9.9935306479999912</v>
      </c>
      <c r="O19" s="72">
        <v>9.053209399999993</v>
      </c>
      <c r="P19" s="72">
        <v>9.3212809159999868</v>
      </c>
      <c r="Q19" s="72">
        <v>9.1641316279999963</v>
      </c>
      <c r="R19" s="72">
        <v>7.3452741280000007</v>
      </c>
      <c r="S19" s="72">
        <v>7.3132622359999981</v>
      </c>
      <c r="T19" s="72">
        <v>6.6497430200000034</v>
      </c>
      <c r="U19" s="72">
        <v>6.7836109319999949</v>
      </c>
      <c r="V19" s="72">
        <v>6.5944497520000001</v>
      </c>
      <c r="W19" s="72">
        <v>8.8498330520000099</v>
      </c>
      <c r="X19" s="72">
        <v>8.0786374719999987</v>
      </c>
      <c r="Y19" s="72">
        <v>7.8574644000000022</v>
      </c>
      <c r="DA19" s="89" t="s">
        <v>459</v>
      </c>
    </row>
    <row r="20" spans="1:105" ht="12" customHeight="1" x14ac:dyDescent="0.25">
      <c r="A20" s="28" t="s">
        <v>200</v>
      </c>
      <c r="B20" s="72">
        <v>473.18395315317491</v>
      </c>
      <c r="C20" s="72">
        <v>466.87470128907938</v>
      </c>
      <c r="D20" s="72">
        <v>502.92704614461371</v>
      </c>
      <c r="E20" s="72">
        <v>511.03383794131048</v>
      </c>
      <c r="F20" s="72">
        <v>500.1332898345857</v>
      </c>
      <c r="G20" s="72">
        <v>433.26666002658976</v>
      </c>
      <c r="H20" s="72">
        <v>445.11699659876189</v>
      </c>
      <c r="I20" s="72">
        <v>398.96284128466039</v>
      </c>
      <c r="J20" s="72">
        <v>399.42712466443362</v>
      </c>
      <c r="K20" s="72">
        <v>399.84709720643019</v>
      </c>
      <c r="L20" s="72">
        <v>407.72165120552955</v>
      </c>
      <c r="M20" s="72">
        <v>401.43406361232832</v>
      </c>
      <c r="N20" s="72">
        <v>336.30566111244332</v>
      </c>
      <c r="O20" s="72">
        <v>365.52581542927641</v>
      </c>
      <c r="P20" s="72">
        <v>356.56808849999987</v>
      </c>
      <c r="Q20" s="72">
        <v>333.01288409999984</v>
      </c>
      <c r="R20" s="72">
        <v>318.01497000000057</v>
      </c>
      <c r="S20" s="72">
        <v>314.86223730000017</v>
      </c>
      <c r="T20" s="72">
        <v>279.84902400000038</v>
      </c>
      <c r="U20" s="72">
        <v>280.97312100000039</v>
      </c>
      <c r="V20" s="72">
        <v>284.76711509999927</v>
      </c>
      <c r="W20" s="72">
        <v>315.08755571925383</v>
      </c>
      <c r="X20" s="72">
        <v>282.64748459999953</v>
      </c>
      <c r="Y20" s="72">
        <v>228.02333579999978</v>
      </c>
      <c r="DA20" s="89" t="s">
        <v>460</v>
      </c>
    </row>
    <row r="21" spans="1:105" ht="12" customHeight="1" x14ac:dyDescent="0.25">
      <c r="A21" s="28" t="s">
        <v>189</v>
      </c>
      <c r="B21" s="72">
        <v>285.69235500802938</v>
      </c>
      <c r="C21" s="72">
        <v>315.56585196593556</v>
      </c>
      <c r="D21" s="72">
        <v>324.5585111509285</v>
      </c>
      <c r="E21" s="72">
        <v>342.17321708473054</v>
      </c>
      <c r="F21" s="72">
        <v>340.9579983908277</v>
      </c>
      <c r="G21" s="72">
        <v>400.36126433937756</v>
      </c>
      <c r="H21" s="72">
        <v>409.92008659040238</v>
      </c>
      <c r="I21" s="72">
        <v>382.29399833498576</v>
      </c>
      <c r="J21" s="72">
        <v>383.69918813152952</v>
      </c>
      <c r="K21" s="72">
        <v>411.59058495298262</v>
      </c>
      <c r="L21" s="72">
        <v>407.1941889887089</v>
      </c>
      <c r="M21" s="72">
        <v>426.56204195953757</v>
      </c>
      <c r="N21" s="72">
        <v>421.28125713824272</v>
      </c>
      <c r="O21" s="72">
        <v>401.85781573034882</v>
      </c>
      <c r="P21" s="72">
        <v>421.27236436264303</v>
      </c>
      <c r="Q21" s="72">
        <v>397.62718410747476</v>
      </c>
      <c r="R21" s="72">
        <v>405.32879588460605</v>
      </c>
      <c r="S21" s="72">
        <v>402.13096310267446</v>
      </c>
      <c r="T21" s="72">
        <v>371.61983336468563</v>
      </c>
      <c r="U21" s="72">
        <v>366.3407734643074</v>
      </c>
      <c r="V21" s="72">
        <v>376.11805337242339</v>
      </c>
      <c r="W21" s="72">
        <v>439.44426261908711</v>
      </c>
      <c r="X21" s="72">
        <v>324.71969446074598</v>
      </c>
      <c r="Y21" s="72">
        <v>296.11004429593447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15.770329781235603</v>
      </c>
      <c r="C27" s="69">
        <f t="shared" si="10"/>
        <v>19.132600950916036</v>
      </c>
      <c r="D27" s="69">
        <f t="shared" si="10"/>
        <v>19.912696143648557</v>
      </c>
      <c r="E27" s="69">
        <f t="shared" si="10"/>
        <v>20.576210609045997</v>
      </c>
      <c r="F27" s="69">
        <f t="shared" si="10"/>
        <v>22.15361263858421</v>
      </c>
      <c r="G27" s="69">
        <f t="shared" si="10"/>
        <v>22.552258708550266</v>
      </c>
      <c r="H27" s="69">
        <f t="shared" si="10"/>
        <v>25.979467055747861</v>
      </c>
      <c r="I27" s="69">
        <f t="shared" si="10"/>
        <v>21.27159214495715</v>
      </c>
      <c r="J27" s="69">
        <f t="shared" si="10"/>
        <v>23.165339476731585</v>
      </c>
      <c r="K27" s="69">
        <f t="shared" si="10"/>
        <v>29.269867174566553</v>
      </c>
      <c r="L27" s="69">
        <f t="shared" si="10"/>
        <v>29.091438219736705</v>
      </c>
      <c r="M27" s="69">
        <f t="shared" si="10"/>
        <v>28.650019821452052</v>
      </c>
      <c r="N27" s="69">
        <f t="shared" si="10"/>
        <v>26.793298626547372</v>
      </c>
      <c r="O27" s="69">
        <f t="shared" si="10"/>
        <v>25.963414665377005</v>
      </c>
      <c r="P27" s="69">
        <f t="shared" si="10"/>
        <v>25.538356740860454</v>
      </c>
      <c r="Q27" s="69">
        <f t="shared" si="10"/>
        <v>24.149579328668274</v>
      </c>
      <c r="R27" s="69">
        <f t="shared" ref="R27:V27" si="11">SUM(R28:R32)</f>
        <v>23.352098265114932</v>
      </c>
      <c r="S27" s="69">
        <f t="shared" si="11"/>
        <v>23.313317598299815</v>
      </c>
      <c r="T27" s="69">
        <f t="shared" si="11"/>
        <v>21.969273703679761</v>
      </c>
      <c r="U27" s="69">
        <f t="shared" si="11"/>
        <v>22.895406751060776</v>
      </c>
      <c r="V27" s="69">
        <f t="shared" si="11"/>
        <v>23.575080557628578</v>
      </c>
      <c r="W27" s="69">
        <f t="shared" ref="W27:Y27" si="12">SUM(W28:W32)</f>
        <v>26.745789063191758</v>
      </c>
      <c r="X27" s="69">
        <f t="shared" si="12"/>
        <v>14.039573120359179</v>
      </c>
      <c r="Y27" s="69">
        <f t="shared" si="12"/>
        <v>12.930804275364437</v>
      </c>
      <c r="DA27" s="88" t="s">
        <v>269</v>
      </c>
    </row>
    <row r="28" spans="1:105" ht="12" customHeight="1" x14ac:dyDescent="0.25">
      <c r="A28" s="28" t="s">
        <v>51</v>
      </c>
      <c r="B28" s="72">
        <v>1.1997917345345213</v>
      </c>
      <c r="C28" s="72">
        <v>1.2327633644547309</v>
      </c>
      <c r="D28" s="72">
        <v>1.1030932790088384</v>
      </c>
      <c r="E28" s="72">
        <v>0.90031868516787061</v>
      </c>
      <c r="F28" s="72">
        <v>0.94069200939702602</v>
      </c>
      <c r="G28" s="72">
        <v>0.53773054865041225</v>
      </c>
      <c r="H28" s="72">
        <v>0.6046507646400725</v>
      </c>
      <c r="I28" s="72">
        <v>0.46041822820337164</v>
      </c>
      <c r="J28" s="72">
        <v>0.4923955851609661</v>
      </c>
      <c r="K28" s="72">
        <v>0.43710109693414645</v>
      </c>
      <c r="L28" s="72">
        <v>0.43571633609898314</v>
      </c>
      <c r="M28" s="72">
        <v>0.42682472184195624</v>
      </c>
      <c r="N28" s="72">
        <v>0.39308975652183581</v>
      </c>
      <c r="O28" s="72">
        <v>0.27546945661968036</v>
      </c>
      <c r="P28" s="72">
        <v>0.15053311155873911</v>
      </c>
      <c r="Q28" s="72">
        <v>0.20374608136575537</v>
      </c>
      <c r="R28" s="72">
        <v>0.2175522511821342</v>
      </c>
      <c r="S28" s="72">
        <v>0.24319537439317096</v>
      </c>
      <c r="T28" s="72">
        <v>0.22199707946209318</v>
      </c>
      <c r="U28" s="72">
        <v>0.20440887795373347</v>
      </c>
      <c r="V28" s="72">
        <v>0.20473124953552913</v>
      </c>
      <c r="W28" s="72">
        <v>0.14037570706486088</v>
      </c>
      <c r="X28" s="72">
        <v>1.9941416945561168E-2</v>
      </c>
      <c r="Y28" s="72">
        <v>1.3435436406934818E-2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1.6597334032796354</v>
      </c>
      <c r="C29" s="72">
        <v>1.8818071064372046</v>
      </c>
      <c r="D29" s="72">
        <v>1.8938442953821166</v>
      </c>
      <c r="E29" s="72">
        <v>1.7273441257122937</v>
      </c>
      <c r="F29" s="72">
        <v>1.8128935541413611</v>
      </c>
      <c r="G29" s="72">
        <v>1.4669358240009245</v>
      </c>
      <c r="H29" s="72">
        <v>1.6036195517781551</v>
      </c>
      <c r="I29" s="72">
        <v>1.3274325175436426</v>
      </c>
      <c r="J29" s="72">
        <v>1.3334818552351844</v>
      </c>
      <c r="K29" s="72">
        <v>1.6045150233717029</v>
      </c>
      <c r="L29" s="72">
        <v>1.5296701999999995</v>
      </c>
      <c r="M29" s="72">
        <v>1.1494295999999993</v>
      </c>
      <c r="N29" s="72">
        <v>0.76246506400000069</v>
      </c>
      <c r="O29" s="72">
        <v>0.67340320000000209</v>
      </c>
      <c r="P29" s="72">
        <v>0.79738712800000089</v>
      </c>
      <c r="Q29" s="72">
        <v>1.030200888</v>
      </c>
      <c r="R29" s="72">
        <v>1.1989908640000033</v>
      </c>
      <c r="S29" s="72">
        <v>1.169889144000005</v>
      </c>
      <c r="T29" s="72">
        <v>1.0447517480000035</v>
      </c>
      <c r="U29" s="72">
        <v>1.0505720920000012</v>
      </c>
      <c r="V29" s="72">
        <v>1.0185601999999976</v>
      </c>
      <c r="W29" s="72">
        <v>1.3765113559999964</v>
      </c>
      <c r="X29" s="72">
        <v>0.51801061599999909</v>
      </c>
      <c r="Y29" s="72">
        <v>0.50636992799999814</v>
      </c>
      <c r="DA29" s="89" t="s">
        <v>468</v>
      </c>
    </row>
    <row r="30" spans="1:105" ht="12" customHeight="1" x14ac:dyDescent="0.25">
      <c r="A30" s="28" t="s">
        <v>189</v>
      </c>
      <c r="B30" s="72">
        <v>12.910804643421447</v>
      </c>
      <c r="C30" s="72">
        <v>16.018030480024098</v>
      </c>
      <c r="D30" s="72">
        <v>16.915758569257601</v>
      </c>
      <c r="E30" s="72">
        <v>17.948547798165833</v>
      </c>
      <c r="F30" s="72">
        <v>19.400027075045823</v>
      </c>
      <c r="G30" s="72">
        <v>20.54759233589893</v>
      </c>
      <c r="H30" s="72">
        <v>23.771196739329632</v>
      </c>
      <c r="I30" s="72">
        <v>19.483741399210135</v>
      </c>
      <c r="J30" s="72">
        <v>21.339462036335433</v>
      </c>
      <c r="K30" s="72">
        <v>27.228251054260703</v>
      </c>
      <c r="L30" s="72">
        <v>27.126051683637723</v>
      </c>
      <c r="M30" s="72">
        <v>27.073765499610097</v>
      </c>
      <c r="N30" s="72">
        <v>25.637743806025536</v>
      </c>
      <c r="O30" s="72">
        <v>25.014542008757324</v>
      </c>
      <c r="P30" s="72">
        <v>24.590436501301713</v>
      </c>
      <c r="Q30" s="72">
        <v>22.915632359302517</v>
      </c>
      <c r="R30" s="72">
        <v>21.935555149932796</v>
      </c>
      <c r="S30" s="72">
        <v>21.900233079906638</v>
      </c>
      <c r="T30" s="72">
        <v>20.702524876217666</v>
      </c>
      <c r="U30" s="72">
        <v>21.640425781107041</v>
      </c>
      <c r="V30" s="72">
        <v>22.351789108093051</v>
      </c>
      <c r="W30" s="72">
        <v>25.228902000126901</v>
      </c>
      <c r="X30" s="72">
        <v>13.50162108741362</v>
      </c>
      <c r="Y30" s="72">
        <v>12.410998910957504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20390.533745205816</v>
      </c>
      <c r="C3" s="65">
        <f>IF(RES_hh_fec!C3=0,0,1000*11630*RES_hh_fec!C3/RES_hh_num!C3)</f>
        <v>21202.245586027613</v>
      </c>
      <c r="D3" s="65">
        <f>IF(RES_hh_fec!D3=0,0,1000*11630*RES_hh_fec!D3/RES_hh_num!D3)</f>
        <v>19857.896594787475</v>
      </c>
      <c r="E3" s="65">
        <f>IF(RES_hh_fec!E3=0,0,1000*11630*RES_hh_fec!E3/RES_hh_num!E3)</f>
        <v>19866.74900261419</v>
      </c>
      <c r="F3" s="65">
        <f>IF(RES_hh_fec!F3=0,0,1000*11630*RES_hh_fec!F3/RES_hh_num!F3)</f>
        <v>19277.745391637804</v>
      </c>
      <c r="G3" s="65">
        <f>IF(RES_hh_fec!G3=0,0,1000*11630*RES_hh_fec!G3/RES_hh_num!G3)</f>
        <v>19355.19136834958</v>
      </c>
      <c r="H3" s="65">
        <f>IF(RES_hh_fec!H3=0,0,1000*11630*RES_hh_fec!H3/RES_hh_num!H3)</f>
        <v>18921.044088167659</v>
      </c>
      <c r="I3" s="65">
        <f>IF(RES_hh_fec!I3=0,0,1000*11630*RES_hh_fec!I3/RES_hh_num!I3)</f>
        <v>17934.961680061304</v>
      </c>
      <c r="J3" s="65">
        <f>IF(RES_hh_fec!J3=0,0,1000*11630*RES_hh_fec!J3/RES_hh_num!J3)</f>
        <v>18158.721349279502</v>
      </c>
      <c r="K3" s="65">
        <f>IF(RES_hh_fec!K3=0,0,1000*11630*RES_hh_fec!K3/RES_hh_num!K3)</f>
        <v>18229.48061505389</v>
      </c>
      <c r="L3" s="65">
        <f>IF(RES_hh_fec!L3=0,0,1000*11630*RES_hh_fec!L3/RES_hh_num!L3)</f>
        <v>19876.391217052824</v>
      </c>
      <c r="M3" s="65">
        <f>IF(RES_hh_fec!M3=0,0,1000*11630*RES_hh_fec!M3/RES_hh_num!M3)</f>
        <v>18220.326972398281</v>
      </c>
      <c r="N3" s="65">
        <f>IF(RES_hh_fec!N3=0,0,1000*11630*RES_hh_fec!N3/RES_hh_num!N3)</f>
        <v>18421.414643717082</v>
      </c>
      <c r="O3" s="65">
        <f>IF(RES_hh_fec!O3=0,0,1000*11630*RES_hh_fec!O3/RES_hh_num!O3)</f>
        <v>18854.318103610203</v>
      </c>
      <c r="P3" s="65">
        <f>IF(RES_hh_fec!P3=0,0,1000*11630*RES_hh_fec!P3/RES_hh_num!P3)</f>
        <v>16576.313455893476</v>
      </c>
      <c r="Q3" s="65">
        <f>IF(RES_hh_fec!Q3=0,0,1000*11630*RES_hh_fec!Q3/RES_hh_num!Q3)</f>
        <v>17446.669524130779</v>
      </c>
      <c r="R3" s="65">
        <f>IF(RES_hh_fec!R3=0,0,1000*11630*RES_hh_fec!R3/RES_hh_num!R3)</f>
        <v>18032.373517087733</v>
      </c>
      <c r="S3" s="65">
        <f>IF(RES_hh_fec!S3=0,0,1000*11630*RES_hh_fec!S3/RES_hh_num!S3)</f>
        <v>17978.938686693393</v>
      </c>
      <c r="T3" s="65">
        <f>IF(RES_hh_fec!T3=0,0,1000*11630*RES_hh_fec!T3/RES_hh_num!T3)</f>
        <v>16506.695501478338</v>
      </c>
      <c r="U3" s="65">
        <f>IF(RES_hh_fec!U3=0,0,1000*11630*RES_hh_fec!U3/RES_hh_num!U3)</f>
        <v>16805.615508552622</v>
      </c>
      <c r="V3" s="65">
        <f>IF(RES_hh_fec!V3=0,0,1000*11630*RES_hh_fec!V3/RES_hh_num!V3)</f>
        <v>17061.872715453381</v>
      </c>
      <c r="W3" s="65">
        <f>IF(RES_hh_fec!W3=0,0,1000*11630*RES_hh_fec!W3/RES_hh_num!W3)</f>
        <v>19004.298373931571</v>
      </c>
      <c r="X3" s="65">
        <f>IF(RES_hh_fec!X3=0,0,1000*11630*RES_hh_fec!X3/RES_hh_num!X3)</f>
        <v>16593.448236778855</v>
      </c>
      <c r="Y3" s="65">
        <f>IF(RES_hh_fec!Y3=0,0,1000*11630*RES_hh_fec!Y3/RES_hh_num!Y3)</f>
        <v>15514.084305798817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17115.769868416926</v>
      </c>
      <c r="C4" s="69">
        <f>IF(RES_hh_fec!C4=0,0,1000*11630*RES_hh_fec!C4/RES_hh_num!C4)</f>
        <v>17772.698889055104</v>
      </c>
      <c r="D4" s="69">
        <f>IF(RES_hh_fec!D4=0,0,1000*11630*RES_hh_fec!D4/RES_hh_num!D4)</f>
        <v>16317.47462318203</v>
      </c>
      <c r="E4" s="69">
        <f>IF(RES_hh_fec!E4=0,0,1000*11630*RES_hh_fec!E4/RES_hh_num!E4)</f>
        <v>16310.179889456247</v>
      </c>
      <c r="F4" s="69">
        <f>IF(RES_hh_fec!F4=0,0,1000*11630*RES_hh_fec!F4/RES_hh_num!F4)</f>
        <v>15715.336470030779</v>
      </c>
      <c r="G4" s="69">
        <f>IF(RES_hh_fec!G4=0,0,1000*11630*RES_hh_fec!G4/RES_hh_num!G4)</f>
        <v>16107.150055934217</v>
      </c>
      <c r="H4" s="69">
        <f>IF(RES_hh_fec!H4=0,0,1000*11630*RES_hh_fec!H4/RES_hh_num!H4)</f>
        <v>15527.425721565962</v>
      </c>
      <c r="I4" s="69">
        <f>IF(RES_hh_fec!I4=0,0,1000*11630*RES_hh_fec!I4/RES_hh_num!I4)</f>
        <v>14636.189448430923</v>
      </c>
      <c r="J4" s="69">
        <f>IF(RES_hh_fec!J4=0,0,1000*11630*RES_hh_fec!J4/RES_hh_num!J4)</f>
        <v>14840.948332947883</v>
      </c>
      <c r="K4" s="69">
        <f>IF(RES_hh_fec!K4=0,0,1000*11630*RES_hh_fec!K4/RES_hh_num!K4)</f>
        <v>14635.460211944444</v>
      </c>
      <c r="L4" s="69">
        <f>IF(RES_hh_fec!L4=0,0,1000*11630*RES_hh_fec!L4/RES_hh_num!L4)</f>
        <v>16256.02945557917</v>
      </c>
      <c r="M4" s="69">
        <f>IF(RES_hh_fec!M4=0,0,1000*11630*RES_hh_fec!M4/RES_hh_num!M4)</f>
        <v>14606.488289407736</v>
      </c>
      <c r="N4" s="69">
        <f>IF(RES_hh_fec!N4=0,0,1000*11630*RES_hh_fec!N4/RES_hh_num!N4)</f>
        <v>14816.867270741624</v>
      </c>
      <c r="O4" s="69">
        <f>IF(RES_hh_fec!O4=0,0,1000*11630*RES_hh_fec!O4/RES_hh_num!O4)</f>
        <v>15319.398988712859</v>
      </c>
      <c r="P4" s="69">
        <f>IF(RES_hh_fec!P4=0,0,1000*11630*RES_hh_fec!P4/RES_hh_num!P4)</f>
        <v>12968.16827319026</v>
      </c>
      <c r="Q4" s="69">
        <f>IF(RES_hh_fec!Q4=0,0,1000*11630*RES_hh_fec!Q4/RES_hh_num!Q4)</f>
        <v>13965.161063100793</v>
      </c>
      <c r="R4" s="69">
        <f>IF(RES_hh_fec!R4=0,0,1000*11630*RES_hh_fec!R4/RES_hh_num!R4)</f>
        <v>14608.533778187906</v>
      </c>
      <c r="S4" s="69">
        <f>IF(RES_hh_fec!S4=0,0,1000*11630*RES_hh_fec!S4/RES_hh_num!S4)</f>
        <v>14626.484384540772</v>
      </c>
      <c r="T4" s="69">
        <f>IF(RES_hh_fec!T4=0,0,1000*11630*RES_hh_fec!T4/RES_hh_num!T4)</f>
        <v>13326.220560345146</v>
      </c>
      <c r="U4" s="69">
        <f>IF(RES_hh_fec!U4=0,0,1000*11630*RES_hh_fec!U4/RES_hh_num!U4)</f>
        <v>13609.442540515161</v>
      </c>
      <c r="V4" s="69">
        <f>IF(RES_hh_fec!V4=0,0,1000*11630*RES_hh_fec!V4/RES_hh_num!V4)</f>
        <v>13909.173057726577</v>
      </c>
      <c r="W4" s="69">
        <f>IF(RES_hh_fec!W4=0,0,1000*11630*RES_hh_fec!W4/RES_hh_num!W4)</f>
        <v>15525.088327545118</v>
      </c>
      <c r="X4" s="69">
        <f>IF(RES_hh_fec!X4=0,0,1000*11630*RES_hh_fec!X4/RES_hh_num!X4)</f>
        <v>13440.615281636497</v>
      </c>
      <c r="Y4" s="69">
        <f>IF(RES_hh_fec!Y4=0,0,1000*11630*RES_hh_fec!Y4/RES_hh_num!Y4)</f>
        <v>12490.964254269153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14793.196776666327</v>
      </c>
      <c r="C5" s="72">
        <f>IF(RES_hh_fec!C5=0,0,1000*11630*RES_hh_fec!C5/RES_hh_num!C5)</f>
        <v>15162.404793303012</v>
      </c>
      <c r="D5" s="72">
        <f>IF(RES_hh_fec!D5=0,0,1000*11630*RES_hh_fec!D5/RES_hh_num!D5)</f>
        <v>13906.730002356699</v>
      </c>
      <c r="E5" s="72">
        <f>IF(RES_hh_fec!E5=0,0,1000*11630*RES_hh_fec!E5/RES_hh_num!E5)</f>
        <v>13580.455699851373</v>
      </c>
      <c r="F5" s="72">
        <f>IF(RES_hh_fec!F5=0,0,1000*11630*RES_hh_fec!F5/RES_hh_num!F5)</f>
        <v>14957.119755514739</v>
      </c>
      <c r="G5" s="72">
        <f>IF(RES_hh_fec!G5=0,0,1000*11630*RES_hh_fec!G5/RES_hh_num!G5)</f>
        <v>13049.887353176216</v>
      </c>
      <c r="H5" s="72">
        <f>IF(RES_hh_fec!H5=0,0,1000*11630*RES_hh_fec!H5/RES_hh_num!H5)</f>
        <v>13845.741103627321</v>
      </c>
      <c r="I5" s="72">
        <f>IF(RES_hh_fec!I5=0,0,1000*11630*RES_hh_fec!I5/RES_hh_num!I5)</f>
        <v>13543.999583372899</v>
      </c>
      <c r="J5" s="72">
        <f>IF(RES_hh_fec!J5=0,0,1000*11630*RES_hh_fec!J5/RES_hh_num!J5)</f>
        <v>15171.232992809111</v>
      </c>
      <c r="K5" s="72">
        <f>IF(RES_hh_fec!K5=0,0,1000*11630*RES_hh_fec!K5/RES_hh_num!K5)</f>
        <v>12990.747564936244</v>
      </c>
      <c r="L5" s="72">
        <f>IF(RES_hh_fec!L5=0,0,1000*11630*RES_hh_fec!L5/RES_hh_num!L5)</f>
        <v>16399.723318660017</v>
      </c>
      <c r="M5" s="72">
        <f>IF(RES_hh_fec!M5=0,0,1000*11630*RES_hh_fec!M5/RES_hh_num!M5)</f>
        <v>12771.247795803931</v>
      </c>
      <c r="N5" s="72">
        <f>IF(RES_hh_fec!N5=0,0,1000*11630*RES_hh_fec!N5/RES_hh_num!N5)</f>
        <v>15264.995931651749</v>
      </c>
      <c r="O5" s="72">
        <f>IF(RES_hh_fec!O5=0,0,1000*11630*RES_hh_fec!O5/RES_hh_num!O5)</f>
        <v>13511.426870616247</v>
      </c>
      <c r="P5" s="72">
        <f>IF(RES_hh_fec!P5=0,0,1000*11630*RES_hh_fec!P5/RES_hh_num!P5)</f>
        <v>12571.295018474826</v>
      </c>
      <c r="Q5" s="72">
        <f>IF(RES_hh_fec!Q5=0,0,1000*11630*RES_hh_fec!Q5/RES_hh_num!Q5)</f>
        <v>12254.695914495473</v>
      </c>
      <c r="R5" s="72">
        <f>IF(RES_hh_fec!R5=0,0,1000*11630*RES_hh_fec!R5/RES_hh_num!R5)</f>
        <v>13248.110806768065</v>
      </c>
      <c r="S5" s="72">
        <f>IF(RES_hh_fec!S5=0,0,1000*11630*RES_hh_fec!S5/RES_hh_num!S5)</f>
        <v>15115.62525228061</v>
      </c>
      <c r="T5" s="72">
        <f>IF(RES_hh_fec!T5=0,0,1000*11630*RES_hh_fec!T5/RES_hh_num!T5)</f>
        <v>13924.830474384395</v>
      </c>
      <c r="U5" s="72">
        <f>IF(RES_hh_fec!U5=0,0,1000*11630*RES_hh_fec!U5/RES_hh_num!U5)</f>
        <v>16012.531876138421</v>
      </c>
      <c r="V5" s="72">
        <f>IF(RES_hh_fec!V5=0,0,1000*11630*RES_hh_fec!V5/RES_hh_num!V5)</f>
        <v>14029.816344399078</v>
      </c>
      <c r="W5" s="72">
        <f>IF(RES_hh_fec!W5=0,0,1000*11630*RES_hh_fec!W5/RES_hh_num!W5)</f>
        <v>13676.159952484915</v>
      </c>
      <c r="X5" s="72">
        <f>IF(RES_hh_fec!X5=0,0,1000*11630*RES_hh_fec!X5/RES_hh_num!X5)</f>
        <v>15284.974046244866</v>
      </c>
      <c r="Y5" s="72">
        <f>IF(RES_hh_fec!Y5=0,0,1000*11630*RES_hh_fec!Y5/RES_hh_num!Y5)</f>
        <v>14059.070775610211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19334.453782092329</v>
      </c>
      <c r="C6" s="72">
        <f>IF(RES_hh_fec!C6=0,0,1000*11630*RES_hh_fec!C6/RES_hh_num!C6)</f>
        <v>18159.716644781591</v>
      </c>
      <c r="D6" s="72">
        <f>IF(RES_hh_fec!D6=0,0,1000*11630*RES_hh_fec!D6/RES_hh_num!D6)</f>
        <v>17869.351631748861</v>
      </c>
      <c r="E6" s="72">
        <f>IF(RES_hh_fec!E6=0,0,1000*11630*RES_hh_fec!E6/RES_hh_num!E6)</f>
        <v>16629.100946935367</v>
      </c>
      <c r="F6" s="72">
        <f>IF(RES_hh_fec!F6=0,0,1000*11630*RES_hh_fec!F6/RES_hh_num!F6)</f>
        <v>16069.944791090182</v>
      </c>
      <c r="G6" s="72">
        <f>IF(RES_hh_fec!G6=0,0,1000*11630*RES_hh_fec!G6/RES_hh_num!G6)</f>
        <v>18582.478871486284</v>
      </c>
      <c r="H6" s="72">
        <f>IF(RES_hh_fec!H6=0,0,1000*11630*RES_hh_fec!H6/RES_hh_num!H6)</f>
        <v>16823.27882646225</v>
      </c>
      <c r="I6" s="72">
        <f>IF(RES_hh_fec!I6=0,0,1000*11630*RES_hh_fec!I6/RES_hh_num!I6)</f>
        <v>17035.595591294183</v>
      </c>
      <c r="J6" s="72">
        <f>IF(RES_hh_fec!J6=0,0,1000*11630*RES_hh_fec!J6/RES_hh_num!J6)</f>
        <v>18475.345500911095</v>
      </c>
      <c r="K6" s="72">
        <f>IF(RES_hh_fec!K6=0,0,1000*11630*RES_hh_fec!K6/RES_hh_num!K6)</f>
        <v>15022.217627370886</v>
      </c>
      <c r="L6" s="72">
        <f>IF(RES_hh_fec!L6=0,0,1000*11630*RES_hh_fec!L6/RES_hh_num!L6)</f>
        <v>18748.709326812033</v>
      </c>
      <c r="M6" s="72">
        <f>IF(RES_hh_fec!M6=0,0,1000*11630*RES_hh_fec!M6/RES_hh_num!M6)</f>
        <v>14950.333306984956</v>
      </c>
      <c r="N6" s="72">
        <f>IF(RES_hh_fec!N6=0,0,1000*11630*RES_hh_fec!N6/RES_hh_num!N6)</f>
        <v>16295.059176394288</v>
      </c>
      <c r="O6" s="72">
        <f>IF(RES_hh_fec!O6=0,0,1000*11630*RES_hh_fec!O6/RES_hh_num!O6)</f>
        <v>18742.495767353859</v>
      </c>
      <c r="P6" s="72">
        <f>IF(RES_hh_fec!P6=0,0,1000*11630*RES_hh_fec!P6/RES_hh_num!P6)</f>
        <v>15546.065423539725</v>
      </c>
      <c r="Q6" s="72">
        <f>IF(RES_hh_fec!Q6=0,0,1000*11630*RES_hh_fec!Q6/RES_hh_num!Q6)</f>
        <v>15768.53361574018</v>
      </c>
      <c r="R6" s="72">
        <f>IF(RES_hh_fec!R6=0,0,1000*11630*RES_hh_fec!R6/RES_hh_num!R6)</f>
        <v>15818.582666926728</v>
      </c>
      <c r="S6" s="72">
        <f>IF(RES_hh_fec!S6=0,0,1000*11630*RES_hh_fec!S6/RES_hh_num!S6)</f>
        <v>18037.171597562359</v>
      </c>
      <c r="T6" s="72">
        <f>IF(RES_hh_fec!T6=0,0,1000*11630*RES_hh_fec!T6/RES_hh_num!T6)</f>
        <v>15845.73331736502</v>
      </c>
      <c r="U6" s="72">
        <f>IF(RES_hh_fec!U6=0,0,1000*11630*RES_hh_fec!U6/RES_hh_num!U6)</f>
        <v>15873.653190180619</v>
      </c>
      <c r="V6" s="72">
        <f>IF(RES_hh_fec!V6=0,0,1000*11630*RES_hh_fec!V6/RES_hh_num!V6)</f>
        <v>16646.590928562855</v>
      </c>
      <c r="W6" s="72">
        <f>IF(RES_hh_fec!W6=0,0,1000*11630*RES_hh_fec!W6/RES_hh_num!W6)</f>
        <v>17792.284646876979</v>
      </c>
      <c r="X6" s="72">
        <f>IF(RES_hh_fec!X6=0,0,1000*11630*RES_hh_fec!X6/RES_hh_num!X6)</f>
        <v>15037.109666958011</v>
      </c>
      <c r="Y6" s="72">
        <f>IF(RES_hh_fec!Y6=0,0,1000*11630*RES_hh_fec!Y6/RES_hh_num!Y6)</f>
        <v>14804.006364176585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19728.099778563348</v>
      </c>
      <c r="C7" s="72">
        <f>IF(RES_hh_fec!C7=0,0,1000*11630*RES_hh_fec!C7/RES_hh_num!C7)</f>
        <v>19527.514489589375</v>
      </c>
      <c r="D7" s="72">
        <f>IF(RES_hh_fec!D7=0,0,1000*11630*RES_hh_fec!D7/RES_hh_num!D7)</f>
        <v>18468.881889763215</v>
      </c>
      <c r="E7" s="72">
        <f>IF(RES_hh_fec!E7=0,0,1000*11630*RES_hh_fec!E7/RES_hh_num!E7)</f>
        <v>18555.018650695216</v>
      </c>
      <c r="F7" s="72">
        <f>IF(RES_hh_fec!F7=0,0,1000*11630*RES_hh_fec!F7/RES_hh_num!F7)</f>
        <v>18397.862560138936</v>
      </c>
      <c r="G7" s="72">
        <f>IF(RES_hh_fec!G7=0,0,1000*11630*RES_hh_fec!G7/RES_hh_num!G7)</f>
        <v>18373.455460747042</v>
      </c>
      <c r="H7" s="72">
        <f>IF(RES_hh_fec!H7=0,0,1000*11630*RES_hh_fec!H7/RES_hh_num!H7)</f>
        <v>18286.126914357152</v>
      </c>
      <c r="I7" s="72">
        <f>IF(RES_hh_fec!I7=0,0,1000*11630*RES_hh_fec!I7/RES_hh_num!I7)</f>
        <v>16742.077292767888</v>
      </c>
      <c r="J7" s="72">
        <f>IF(RES_hh_fec!J7=0,0,1000*11630*RES_hh_fec!J7/RES_hh_num!J7)</f>
        <v>17659.879175088026</v>
      </c>
      <c r="K7" s="72">
        <f>IF(RES_hh_fec!K7=0,0,1000*11630*RES_hh_fec!K7/RES_hh_num!K7)</f>
        <v>17258.803115089009</v>
      </c>
      <c r="L7" s="72">
        <f>IF(RES_hh_fec!L7=0,0,1000*11630*RES_hh_fec!L7/RES_hh_num!L7)</f>
        <v>19906.608414131879</v>
      </c>
      <c r="M7" s="72">
        <f>IF(RES_hh_fec!M7=0,0,1000*11630*RES_hh_fec!M7/RES_hh_num!M7)</f>
        <v>17740.454332282312</v>
      </c>
      <c r="N7" s="72">
        <f>IF(RES_hh_fec!N7=0,0,1000*11630*RES_hh_fec!N7/RES_hh_num!N7)</f>
        <v>16982.49485040412</v>
      </c>
      <c r="O7" s="72">
        <f>IF(RES_hh_fec!O7=0,0,1000*11630*RES_hh_fec!O7/RES_hh_num!O7)</f>
        <v>18387.222899848606</v>
      </c>
      <c r="P7" s="72">
        <f>IF(RES_hh_fec!P7=0,0,1000*11630*RES_hh_fec!P7/RES_hh_num!P7)</f>
        <v>15902.885725090802</v>
      </c>
      <c r="Q7" s="72">
        <f>IF(RES_hh_fec!Q7=0,0,1000*11630*RES_hh_fec!Q7/RES_hh_num!Q7)</f>
        <v>16990.746168976719</v>
      </c>
      <c r="R7" s="72">
        <f>IF(RES_hh_fec!R7=0,0,1000*11630*RES_hh_fec!R7/RES_hh_num!R7)</f>
        <v>17343.341614978846</v>
      </c>
      <c r="S7" s="72">
        <f>IF(RES_hh_fec!S7=0,0,1000*11630*RES_hh_fec!S7/RES_hh_num!S7)</f>
        <v>17737.032753962179</v>
      </c>
      <c r="T7" s="72">
        <f>IF(RES_hh_fec!T7=0,0,1000*11630*RES_hh_fec!T7/RES_hh_num!T7)</f>
        <v>16061.133141750797</v>
      </c>
      <c r="U7" s="72">
        <f>IF(RES_hh_fec!U7=0,0,1000*11630*RES_hh_fec!U7/RES_hh_num!U7)</f>
        <v>16495.806119361579</v>
      </c>
      <c r="V7" s="72">
        <f>IF(RES_hh_fec!V7=0,0,1000*11630*RES_hh_fec!V7/RES_hh_num!V7)</f>
        <v>17483.580608599845</v>
      </c>
      <c r="W7" s="72">
        <f>IF(RES_hh_fec!W7=0,0,1000*11630*RES_hh_fec!W7/RES_hh_num!W7)</f>
        <v>19275.28005016498</v>
      </c>
      <c r="X7" s="72">
        <f>IF(RES_hh_fec!X7=0,0,1000*11630*RES_hh_fec!X7/RES_hh_num!X7)</f>
        <v>17340.345876237243</v>
      </c>
      <c r="Y7" s="72">
        <f>IF(RES_hh_fec!Y7=0,0,1000*11630*RES_hh_fec!Y7/RES_hh_num!Y7)</f>
        <v>15081.390230546209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16851.47015887688</v>
      </c>
      <c r="C8" s="72">
        <f>IF(RES_hh_fec!C8=0,0,1000*11630*RES_hh_fec!C8/RES_hh_num!C8)</f>
        <v>18340.272904784564</v>
      </c>
      <c r="D8" s="72">
        <f>IF(RES_hh_fec!D8=0,0,1000*11630*RES_hh_fec!D8/RES_hh_num!D8)</f>
        <v>16503.831496400853</v>
      </c>
      <c r="E8" s="72">
        <f>IF(RES_hh_fec!E8=0,0,1000*11630*RES_hh_fec!E8/RES_hh_num!E8)</f>
        <v>16506.621292977175</v>
      </c>
      <c r="F8" s="72">
        <f>IF(RES_hh_fec!F8=0,0,1000*11630*RES_hh_fec!F8/RES_hh_num!F8)</f>
        <v>15067.138256712777</v>
      </c>
      <c r="G8" s="72">
        <f>IF(RES_hh_fec!G8=0,0,1000*11630*RES_hh_fec!G8/RES_hh_num!G8)</f>
        <v>17766.670539935451</v>
      </c>
      <c r="H8" s="72">
        <f>IF(RES_hh_fec!H8=0,0,1000*11630*RES_hh_fec!H8/RES_hh_num!H8)</f>
        <v>16453.439072247325</v>
      </c>
      <c r="I8" s="72">
        <f>IF(RES_hh_fec!I8=0,0,1000*11630*RES_hh_fec!I8/RES_hh_num!I8)</f>
        <v>14953.94708115215</v>
      </c>
      <c r="J8" s="72">
        <f>IF(RES_hh_fec!J8=0,0,1000*11630*RES_hh_fec!J8/RES_hh_num!J8)</f>
        <v>15554.83460307538</v>
      </c>
      <c r="K8" s="72">
        <f>IF(RES_hh_fec!K8=0,0,1000*11630*RES_hh_fec!K8/RES_hh_num!K8)</f>
        <v>15898.014495851099</v>
      </c>
      <c r="L8" s="72">
        <f>IF(RES_hh_fec!L8=0,0,1000*11630*RES_hh_fec!L8/RES_hh_num!L8)</f>
        <v>17722.361341492859</v>
      </c>
      <c r="M8" s="72">
        <f>IF(RES_hh_fec!M8=0,0,1000*11630*RES_hh_fec!M8/RES_hh_num!M8)</f>
        <v>15778.580706559689</v>
      </c>
      <c r="N8" s="72">
        <f>IF(RES_hh_fec!N8=0,0,1000*11630*RES_hh_fec!N8/RES_hh_num!N8)</f>
        <v>16413.949292759331</v>
      </c>
      <c r="O8" s="72">
        <f>IF(RES_hh_fec!O8=0,0,1000*11630*RES_hh_fec!O8/RES_hh_num!O8)</f>
        <v>16880.506694088777</v>
      </c>
      <c r="P8" s="72">
        <f>IF(RES_hh_fec!P8=0,0,1000*11630*RES_hh_fec!P8/RES_hh_num!P8)</f>
        <v>14203.654430766735</v>
      </c>
      <c r="Q8" s="72">
        <f>IF(RES_hh_fec!Q8=0,0,1000*11630*RES_hh_fec!Q8/RES_hh_num!Q8)</f>
        <v>15360.554541237239</v>
      </c>
      <c r="R8" s="72">
        <f>IF(RES_hh_fec!R8=0,0,1000*11630*RES_hh_fec!R8/RES_hh_num!R8)</f>
        <v>16578.217923464814</v>
      </c>
      <c r="S8" s="72">
        <f>IF(RES_hh_fec!S8=0,0,1000*11630*RES_hh_fec!S8/RES_hh_num!S8)</f>
        <v>15890.58242752664</v>
      </c>
      <c r="T8" s="72">
        <f>IF(RES_hh_fec!T8=0,0,1000*11630*RES_hh_fec!T8/RES_hh_num!T8)</f>
        <v>14298.070041161074</v>
      </c>
      <c r="U8" s="72">
        <f>IF(RES_hh_fec!U8=0,0,1000*11630*RES_hh_fec!U8/RES_hh_num!U8)</f>
        <v>15025.291009953218</v>
      </c>
      <c r="V8" s="72">
        <f>IF(RES_hh_fec!V8=0,0,1000*11630*RES_hh_fec!V8/RES_hh_num!V8)</f>
        <v>15090.730933268171</v>
      </c>
      <c r="W8" s="72">
        <f>IF(RES_hh_fec!W8=0,0,1000*11630*RES_hh_fec!W8/RES_hh_num!W8)</f>
        <v>16181.145933840398</v>
      </c>
      <c r="X8" s="72">
        <f>IF(RES_hh_fec!X8=0,0,1000*11630*RES_hh_fec!X8/RES_hh_num!X8)</f>
        <v>13851.578161017474</v>
      </c>
      <c r="Y8" s="72">
        <f>IF(RES_hh_fec!Y8=0,0,1000*11630*RES_hh_fec!Y8/RES_hh_num!Y8)</f>
        <v>12575.559345301363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19169.514268504019</v>
      </c>
      <c r="C9" s="72">
        <f>IF(RES_hh_fec!C9=0,0,1000*11630*RES_hh_fec!C9/RES_hh_num!C9)</f>
        <v>20085.204947968243</v>
      </c>
      <c r="D9" s="72">
        <f>IF(RES_hh_fec!D9=0,0,1000*11630*RES_hh_fec!D9/RES_hh_num!D9)</f>
        <v>18442.245881641174</v>
      </c>
      <c r="E9" s="72">
        <f>IF(RES_hh_fec!E9=0,0,1000*11630*RES_hh_fec!E9/RES_hh_num!E9)</f>
        <v>18109.664857389496</v>
      </c>
      <c r="F9" s="72">
        <f>IF(RES_hh_fec!F9=0,0,1000*11630*RES_hh_fec!F9/RES_hh_num!F9)</f>
        <v>16995.569110758835</v>
      </c>
      <c r="G9" s="72">
        <f>IF(RES_hh_fec!G9=0,0,1000*11630*RES_hh_fec!G9/RES_hh_num!G9)</f>
        <v>16931.764020186565</v>
      </c>
      <c r="H9" s="72">
        <f>IF(RES_hh_fec!H9=0,0,1000*11630*RES_hh_fec!H9/RES_hh_num!H9)</f>
        <v>16469.831213227822</v>
      </c>
      <c r="I9" s="72">
        <f>IF(RES_hh_fec!I9=0,0,1000*11630*RES_hh_fec!I9/RES_hh_num!I9)</f>
        <v>15724.615377866476</v>
      </c>
      <c r="J9" s="72">
        <f>IF(RES_hh_fec!J9=0,0,1000*11630*RES_hh_fec!J9/RES_hh_num!J9)</f>
        <v>15323.841670754167</v>
      </c>
      <c r="K9" s="72">
        <f>IF(RES_hh_fec!K9=0,0,1000*11630*RES_hh_fec!K9/RES_hh_num!K9)</f>
        <v>15052.557789238343</v>
      </c>
      <c r="L9" s="72">
        <f>IF(RES_hh_fec!L9=0,0,1000*11630*RES_hh_fec!L9/RES_hh_num!L9)</f>
        <v>16428.050811918347</v>
      </c>
      <c r="M9" s="72">
        <f>IF(RES_hh_fec!M9=0,0,1000*11630*RES_hh_fec!M9/RES_hh_num!M9)</f>
        <v>14946.760085457208</v>
      </c>
      <c r="N9" s="72">
        <f>IF(RES_hh_fec!N9=0,0,1000*11630*RES_hh_fec!N9/RES_hh_num!N9)</f>
        <v>15431.069600466215</v>
      </c>
      <c r="O9" s="72">
        <f>IF(RES_hh_fec!O9=0,0,1000*11630*RES_hh_fec!O9/RES_hh_num!O9)</f>
        <v>15693.269765037172</v>
      </c>
      <c r="P9" s="72">
        <f>IF(RES_hh_fec!P9=0,0,1000*11630*RES_hh_fec!P9/RES_hh_num!P9)</f>
        <v>13243.828107599238</v>
      </c>
      <c r="Q9" s="72">
        <f>IF(RES_hh_fec!Q9=0,0,1000*11630*RES_hh_fec!Q9/RES_hh_num!Q9)</f>
        <v>14382.03657448428</v>
      </c>
      <c r="R9" s="72">
        <f>IF(RES_hh_fec!R9=0,0,1000*11630*RES_hh_fec!R9/RES_hh_num!R9)</f>
        <v>14994.597623316753</v>
      </c>
      <c r="S9" s="72">
        <f>IF(RES_hh_fec!S9=0,0,1000*11630*RES_hh_fec!S9/RES_hh_num!S9)</f>
        <v>15264.032102671254</v>
      </c>
      <c r="T9" s="72">
        <f>IF(RES_hh_fec!T9=0,0,1000*11630*RES_hh_fec!T9/RES_hh_num!T9)</f>
        <v>14045.083242107046</v>
      </c>
      <c r="U9" s="72">
        <f>IF(RES_hh_fec!U9=0,0,1000*11630*RES_hh_fec!U9/RES_hh_num!U9)</f>
        <v>14446.374151970944</v>
      </c>
      <c r="V9" s="72">
        <f>IF(RES_hh_fec!V9=0,0,1000*11630*RES_hh_fec!V9/RES_hh_num!V9)</f>
        <v>14366.279604489067</v>
      </c>
      <c r="W9" s="72">
        <f>IF(RES_hh_fec!W9=0,0,1000*11630*RES_hh_fec!W9/RES_hh_num!W9)</f>
        <v>17695.1957608677</v>
      </c>
      <c r="X9" s="72">
        <f>IF(RES_hh_fec!X9=0,0,1000*11630*RES_hh_fec!X9/RES_hh_num!X9)</f>
        <v>15174.936727789527</v>
      </c>
      <c r="Y9" s="72">
        <f>IF(RES_hh_fec!Y9=0,0,1000*11630*RES_hh_fec!Y9/RES_hh_num!Y9)</f>
        <v>14436.945461945457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11291.317539323276</v>
      </c>
      <c r="C11" s="72">
        <f>IF(RES_hh_fec!C11=0,0,1000*11630*RES_hh_fec!C11/RES_hh_num!C11)</f>
        <v>12104.290206199106</v>
      </c>
      <c r="D11" s="72">
        <f>IF(RES_hh_fec!D11=0,0,1000*11630*RES_hh_fec!D11/RES_hh_num!D11)</f>
        <v>10907.393611860587</v>
      </c>
      <c r="E11" s="72">
        <f>IF(RES_hh_fec!E11=0,0,1000*11630*RES_hh_fec!E11/RES_hh_num!E11)</f>
        <v>11495.690270562056</v>
      </c>
      <c r="F11" s="72">
        <f>IF(RES_hh_fec!F11=0,0,1000*11630*RES_hh_fec!F11/RES_hh_num!F11)</f>
        <v>12371.743317557526</v>
      </c>
      <c r="G11" s="72">
        <f>IF(RES_hh_fec!G11=0,0,1000*11630*RES_hh_fec!G11/RES_hh_num!G11)</f>
        <v>10687.919623909551</v>
      </c>
      <c r="H11" s="72">
        <f>IF(RES_hh_fec!H11=0,0,1000*11630*RES_hh_fec!H11/RES_hh_num!H11)</f>
        <v>10102.755841025175</v>
      </c>
      <c r="I11" s="72">
        <f>IF(RES_hh_fec!I11=0,0,1000*11630*RES_hh_fec!I11/RES_hh_num!I11)</f>
        <v>10969.053276195235</v>
      </c>
      <c r="J11" s="72">
        <f>IF(RES_hh_fec!J11=0,0,1000*11630*RES_hh_fec!J11/RES_hh_num!J11)</f>
        <v>11095.418819469185</v>
      </c>
      <c r="K11" s="72">
        <f>IF(RES_hh_fec!K11=0,0,1000*11630*RES_hh_fec!K11/RES_hh_num!K11)</f>
        <v>11038.672922106725</v>
      </c>
      <c r="L11" s="72">
        <f>IF(RES_hh_fec!L11=0,0,1000*11630*RES_hh_fec!L11/RES_hh_num!L11)</f>
        <v>12146.00705760088</v>
      </c>
      <c r="M11" s="72">
        <f>IF(RES_hh_fec!M11=0,0,1000*11630*RES_hh_fec!M11/RES_hh_num!M11)</f>
        <v>11286.366131896271</v>
      </c>
      <c r="N11" s="72">
        <f>IF(RES_hh_fec!N11=0,0,1000*11630*RES_hh_fec!N11/RES_hh_num!N11)</f>
        <v>11860.523129720506</v>
      </c>
      <c r="O11" s="72">
        <f>IF(RES_hh_fec!O11=0,0,1000*11630*RES_hh_fec!O11/RES_hh_num!O11)</f>
        <v>12676.507005875008</v>
      </c>
      <c r="P11" s="72">
        <f>IF(RES_hh_fec!P11=0,0,1000*11630*RES_hh_fec!P11/RES_hh_num!P11)</f>
        <v>10893.97959749959</v>
      </c>
      <c r="Q11" s="72">
        <f>IF(RES_hh_fec!Q11=0,0,1000*11630*RES_hh_fec!Q11/RES_hh_num!Q11)</f>
        <v>11807.044038685553</v>
      </c>
      <c r="R11" s="72">
        <f>IF(RES_hh_fec!R11=0,0,1000*11630*RES_hh_fec!R11/RES_hh_num!R11)</f>
        <v>12236.661415262195</v>
      </c>
      <c r="S11" s="72">
        <f>IF(RES_hh_fec!S11=0,0,1000*11630*RES_hh_fec!S11/RES_hh_num!S11)</f>
        <v>12800.683187694653</v>
      </c>
      <c r="T11" s="72">
        <f>IF(RES_hh_fec!T11=0,0,1000*11630*RES_hh_fec!T11/RES_hh_num!T11)</f>
        <v>11955.553143925248</v>
      </c>
      <c r="U11" s="72">
        <f>IF(RES_hh_fec!U11=0,0,1000*11630*RES_hh_fec!U11/RES_hh_num!U11)</f>
        <v>11951.037161404134</v>
      </c>
      <c r="V11" s="72">
        <f>IF(RES_hh_fec!V11=0,0,1000*11630*RES_hh_fec!V11/RES_hh_num!V11)</f>
        <v>13273.539838332865</v>
      </c>
      <c r="W11" s="72">
        <f>IF(RES_hh_fec!W11=0,0,1000*11630*RES_hh_fec!W11/RES_hh_num!W11)</f>
        <v>14388.017527586671</v>
      </c>
      <c r="X11" s="72">
        <f>IF(RES_hh_fec!X11=0,0,1000*11630*RES_hh_fec!X11/RES_hh_num!X11)</f>
        <v>12844.212295763224</v>
      </c>
      <c r="Y11" s="72">
        <f>IF(RES_hh_fec!Y11=0,0,1000*11630*RES_hh_fec!Y11/RES_hh_num!Y11)</f>
        <v>12260.356330978957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4424.6781371904099</v>
      </c>
      <c r="C12" s="72">
        <f>IF(RES_hh_fec!C12=0,0,1000*11630*RES_hh_fec!C12/RES_hh_num!C12)</f>
        <v>4744.3516914904294</v>
      </c>
      <c r="D12" s="72">
        <f>IF(RES_hh_fec!D12=0,0,1000*11630*RES_hh_fec!D12/RES_hh_num!D12)</f>
        <v>3903.878021463875</v>
      </c>
      <c r="E12" s="72">
        <f>IF(RES_hh_fec!E12=0,0,1000*11630*RES_hh_fec!E12/RES_hh_num!E12)</f>
        <v>3807.2243866565364</v>
      </c>
      <c r="F12" s="72">
        <f>IF(RES_hh_fec!F12=0,0,1000*11630*RES_hh_fec!F12/RES_hh_num!F12)</f>
        <v>3458.3232155790351</v>
      </c>
      <c r="G12" s="72">
        <f>IF(RES_hh_fec!G12=0,0,1000*11630*RES_hh_fec!G12/RES_hh_num!G12)</f>
        <v>3439.54157691612</v>
      </c>
      <c r="H12" s="72">
        <f>IF(RES_hh_fec!H12=0,0,1000*11630*RES_hh_fec!H12/RES_hh_num!H12)</f>
        <v>2942.7601895280168</v>
      </c>
      <c r="I12" s="72">
        <f>IF(RES_hh_fec!I12=0,0,1000*11630*RES_hh_fec!I12/RES_hh_num!I12)</f>
        <v>3030.9576192125223</v>
      </c>
      <c r="J12" s="72">
        <f>IF(RES_hh_fec!J12=0,0,1000*11630*RES_hh_fec!J12/RES_hh_num!J12)</f>
        <v>2685.7178007643038</v>
      </c>
      <c r="K12" s="72">
        <f>IF(RES_hh_fec!K12=0,0,1000*11630*RES_hh_fec!K12/RES_hh_num!K12)</f>
        <v>3088.6923119634125</v>
      </c>
      <c r="L12" s="72">
        <f>IF(RES_hh_fec!L12=0,0,1000*11630*RES_hh_fec!L12/RES_hh_num!L12)</f>
        <v>3113.7754214963879</v>
      </c>
      <c r="M12" s="72">
        <f>IF(RES_hh_fec!M12=0,0,1000*11630*RES_hh_fec!M12/RES_hh_num!M12)</f>
        <v>2906.6780209504373</v>
      </c>
      <c r="N12" s="72">
        <f>IF(RES_hh_fec!N12=0,0,1000*11630*RES_hh_fec!N12/RES_hh_num!N12)</f>
        <v>2898.8745061930904</v>
      </c>
      <c r="O12" s="72">
        <f>IF(RES_hh_fec!O12=0,0,1000*11630*RES_hh_fec!O12/RES_hh_num!O12)</f>
        <v>2771.1992383317265</v>
      </c>
      <c r="P12" s="72">
        <f>IF(RES_hh_fec!P12=0,0,1000*11630*RES_hh_fec!P12/RES_hh_num!P12)</f>
        <v>2531.3786098030942</v>
      </c>
      <c r="Q12" s="72">
        <f>IF(RES_hh_fec!Q12=0,0,1000*11630*RES_hh_fec!Q12/RES_hh_num!Q12)</f>
        <v>2911.5515019001473</v>
      </c>
      <c r="R12" s="72">
        <f>IF(RES_hh_fec!R12=0,0,1000*11630*RES_hh_fec!R12/RES_hh_num!R12)</f>
        <v>2811.8654405383063</v>
      </c>
      <c r="S12" s="72">
        <f>IF(RES_hh_fec!S12=0,0,1000*11630*RES_hh_fec!S12/RES_hh_num!S12)</f>
        <v>2661.6377813523959</v>
      </c>
      <c r="T12" s="72">
        <f>IF(RES_hh_fec!T12=0,0,1000*11630*RES_hh_fec!T12/RES_hh_num!T12)</f>
        <v>2651.1312949797666</v>
      </c>
      <c r="U12" s="72">
        <f>IF(RES_hh_fec!U12=0,0,1000*11630*RES_hh_fec!U12/RES_hh_num!U12)</f>
        <v>2387.748859058594</v>
      </c>
      <c r="V12" s="72">
        <f>IF(RES_hh_fec!V12=0,0,1000*11630*RES_hh_fec!V12/RES_hh_num!V12)</f>
        <v>2973.5103210494567</v>
      </c>
      <c r="W12" s="72">
        <f>IF(RES_hh_fec!W12=0,0,1000*11630*RES_hh_fec!W12/RES_hh_num!W12)</f>
        <v>3020.9312367682928</v>
      </c>
      <c r="X12" s="72">
        <f>IF(RES_hh_fec!X12=0,0,1000*11630*RES_hh_fec!X12/RES_hh_num!X12)</f>
        <v>2700.4034374152643</v>
      </c>
      <c r="Y12" s="72">
        <f>IF(RES_hh_fec!Y12=0,0,1000*11630*RES_hh_fec!Y12/RES_hh_num!Y12)</f>
        <v>2647.0195476393137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12292.350345414472</v>
      </c>
      <c r="C13" s="74">
        <f>IF(RES_hh_fec!C13=0,0,1000*11630*RES_hh_fec!C13/RES_hh_num!C13)</f>
        <v>13615.885192541762</v>
      </c>
      <c r="D13" s="74">
        <f>IF(RES_hh_fec!D13=0,0,1000*11630*RES_hh_fec!D13/RES_hh_num!D13)</f>
        <v>12786.357287521327</v>
      </c>
      <c r="E13" s="74">
        <f>IF(RES_hh_fec!E13=0,0,1000*11630*RES_hh_fec!E13/RES_hh_num!E13)</f>
        <v>13258.733802877017</v>
      </c>
      <c r="F13" s="74">
        <f>IF(RES_hh_fec!F13=0,0,1000*11630*RES_hh_fec!F13/RES_hh_num!F13)</f>
        <v>12564.180269798588</v>
      </c>
      <c r="G13" s="74">
        <f>IF(RES_hh_fec!G13=0,0,1000*11630*RES_hh_fec!G13/RES_hh_num!G13)</f>
        <v>12230.400351648021</v>
      </c>
      <c r="H13" s="74">
        <f>IF(RES_hh_fec!H13=0,0,1000*11630*RES_hh_fec!H13/RES_hh_num!H13)</f>
        <v>11780.018972953059</v>
      </c>
      <c r="I13" s="74">
        <f>IF(RES_hh_fec!I13=0,0,1000*11630*RES_hh_fec!I13/RES_hh_num!I13)</f>
        <v>12142.55138572276</v>
      </c>
      <c r="J13" s="74">
        <f>IF(RES_hh_fec!J13=0,0,1000*11630*RES_hh_fec!J13/RES_hh_num!J13)</f>
        <v>11938.322819371037</v>
      </c>
      <c r="K13" s="74">
        <f>IF(RES_hh_fec!K13=0,0,1000*11630*RES_hh_fec!K13/RES_hh_num!K13)</f>
        <v>12127.347313555245</v>
      </c>
      <c r="L13" s="74">
        <f>IF(RES_hh_fec!L13=0,0,1000*11630*RES_hh_fec!L13/RES_hh_num!L13)</f>
        <v>13405.473909526681</v>
      </c>
      <c r="M13" s="74">
        <f>IF(RES_hh_fec!M13=0,0,1000*11630*RES_hh_fec!M13/RES_hh_num!M13)</f>
        <v>13017.814896528551</v>
      </c>
      <c r="N13" s="74">
        <f>IF(RES_hh_fec!N13=0,0,1000*11630*RES_hh_fec!N13/RES_hh_num!N13)</f>
        <v>12926.018414086768</v>
      </c>
      <c r="O13" s="74">
        <f>IF(RES_hh_fec!O13=0,0,1000*11630*RES_hh_fec!O13/RES_hh_num!O13)</f>
        <v>13212.585972114366</v>
      </c>
      <c r="P13" s="74">
        <f>IF(RES_hh_fec!P13=0,0,1000*11630*RES_hh_fec!P13/RES_hh_num!P13)</f>
        <v>11241.796702450778</v>
      </c>
      <c r="Q13" s="74">
        <f>IF(RES_hh_fec!Q13=0,0,1000*11630*RES_hh_fec!Q13/RES_hh_num!Q13)</f>
        <v>12431.934224319315</v>
      </c>
      <c r="R13" s="74">
        <f>IF(RES_hh_fec!R13=0,0,1000*11630*RES_hh_fec!R13/RES_hh_num!R13)</f>
        <v>13574.896423148088</v>
      </c>
      <c r="S13" s="74">
        <f>IF(RES_hh_fec!S13=0,0,1000*11630*RES_hh_fec!S13/RES_hh_num!S13)</f>
        <v>13230.424129099003</v>
      </c>
      <c r="T13" s="74">
        <f>IF(RES_hh_fec!T13=0,0,1000*11630*RES_hh_fec!T13/RES_hh_num!T13)</f>
        <v>12533.997507798313</v>
      </c>
      <c r="U13" s="74">
        <f>IF(RES_hh_fec!U13=0,0,1000*11630*RES_hh_fec!U13/RES_hh_num!U13)</f>
        <v>12609.179864748003</v>
      </c>
      <c r="V13" s="74">
        <f>IF(RES_hh_fec!V13=0,0,1000*11630*RES_hh_fec!V13/RES_hh_num!V13)</f>
        <v>13325.661700183318</v>
      </c>
      <c r="W13" s="74">
        <f>IF(RES_hh_fec!W13=0,0,1000*11630*RES_hh_fec!W13/RES_hh_num!W13)</f>
        <v>13884.706312061977</v>
      </c>
      <c r="X13" s="74">
        <f>IF(RES_hh_fec!X13=0,0,1000*11630*RES_hh_fec!X13/RES_hh_num!X13)</f>
        <v>12676.07540247669</v>
      </c>
      <c r="Y13" s="74">
        <f>IF(RES_hh_fec!Y13=0,0,1000*11630*RES_hh_fec!Y13/RES_hh_num!Y13)</f>
        <v>12811.144309559299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175.07725308780397</v>
      </c>
      <c r="C14" s="76">
        <f>IF(RES_hh_fec!C14=0,0,1000*11630*RES_hh_fec!C14/RES_hh_num!C14)</f>
        <v>178.88989774373715</v>
      </c>
      <c r="D14" s="76">
        <f>IF(RES_hh_fec!D14=0,0,1000*11630*RES_hh_fec!D14/RES_hh_num!D14)</f>
        <v>163.418949664694</v>
      </c>
      <c r="E14" s="76">
        <f>IF(RES_hh_fec!E14=0,0,1000*11630*RES_hh_fec!E14/RES_hh_num!E14)</f>
        <v>163.01460650642133</v>
      </c>
      <c r="F14" s="76">
        <f>IF(RES_hh_fec!F14=0,0,1000*11630*RES_hh_fec!F14/RES_hh_num!F14)</f>
        <v>154.44467852737972</v>
      </c>
      <c r="G14" s="76">
        <f>IF(RES_hh_fec!G14=0,0,1000*11630*RES_hh_fec!G14/RES_hh_num!G14)</f>
        <v>149.22232287438302</v>
      </c>
      <c r="H14" s="76">
        <f>IF(RES_hh_fec!H14=0,0,1000*11630*RES_hh_fec!H14/RES_hh_num!H14)</f>
        <v>145.39653940861203</v>
      </c>
      <c r="I14" s="76">
        <f>IF(RES_hh_fec!I14=0,0,1000*11630*RES_hh_fec!I14/RES_hh_num!I14)</f>
        <v>129.9077918333939</v>
      </c>
      <c r="J14" s="76">
        <f>IF(RES_hh_fec!J14=0,0,1000*11630*RES_hh_fec!J14/RES_hh_num!J14)</f>
        <v>132.37365815334962</v>
      </c>
      <c r="K14" s="76">
        <f>IF(RES_hh_fec!K14=0,0,1000*11630*RES_hh_fec!K14/RES_hh_num!K14)</f>
        <v>130.41624754648865</v>
      </c>
      <c r="L14" s="76">
        <f>IF(RES_hh_fec!L14=0,0,1000*11630*RES_hh_fec!L14/RES_hh_num!L14)</f>
        <v>145.57376287158542</v>
      </c>
      <c r="M14" s="76">
        <f>IF(RES_hh_fec!M14=0,0,1000*11630*RES_hh_fec!M14/RES_hh_num!M14)</f>
        <v>128.31336610767102</v>
      </c>
      <c r="N14" s="76">
        <f>IF(RES_hh_fec!N14=0,0,1000*11630*RES_hh_fec!N14/RES_hh_num!N14)</f>
        <v>129.61762333302138</v>
      </c>
      <c r="O14" s="76">
        <f>IF(RES_hh_fec!O14=0,0,1000*11630*RES_hh_fec!O14/RES_hh_num!O14)</f>
        <v>135.69206631949842</v>
      </c>
      <c r="P14" s="76">
        <f>IF(RES_hh_fec!P14=0,0,1000*11630*RES_hh_fec!P14/RES_hh_num!P14)</f>
        <v>114.83143590497205</v>
      </c>
      <c r="Q14" s="76">
        <f>IF(RES_hh_fec!Q14=0,0,1000*11630*RES_hh_fec!Q14/RES_hh_num!Q14)</f>
        <v>124.50406182454113</v>
      </c>
      <c r="R14" s="76">
        <f>IF(RES_hh_fec!R14=0,0,1000*11630*RES_hh_fec!R14/RES_hh_num!R14)</f>
        <v>132.80244493129297</v>
      </c>
      <c r="S14" s="76">
        <f>IF(RES_hh_fec!S14=0,0,1000*11630*RES_hh_fec!S14/RES_hh_num!S14)</f>
        <v>134.73930402238796</v>
      </c>
      <c r="T14" s="76">
        <f>IF(RES_hh_fec!T14=0,0,1000*11630*RES_hh_fec!T14/RES_hh_num!T14)</f>
        <v>124.85373686689695</v>
      </c>
      <c r="U14" s="76">
        <f>IF(RES_hh_fec!U14=0,0,1000*11630*RES_hh_fec!U14/RES_hh_num!U14)</f>
        <v>131.69948755636412</v>
      </c>
      <c r="V14" s="76">
        <f>IF(RES_hh_fec!V14=0,0,1000*11630*RES_hh_fec!V14/RES_hh_num!V14)</f>
        <v>136.60758731261035</v>
      </c>
      <c r="W14" s="76">
        <f>IF(RES_hh_fec!W14=0,0,1000*11630*RES_hh_fec!W14/RES_hh_num!W14)</f>
        <v>156.88978643516634</v>
      </c>
      <c r="X14" s="76">
        <f>IF(RES_hh_fec!X14=0,0,1000*11630*RES_hh_fec!X14/RES_hh_num!X14)</f>
        <v>136.82122237833744</v>
      </c>
      <c r="Y14" s="76">
        <f>IF(RES_hh_fec!Y14=0,0,1000*11630*RES_hh_fec!Y14/RES_hh_num!Y14)</f>
        <v>125.99009837579689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0.58800180905986077</v>
      </c>
      <c r="C15" s="69">
        <f t="shared" si="0"/>
        <v>0.73542165172072116</v>
      </c>
      <c r="D15" s="69">
        <f t="shared" si="0"/>
        <v>0.83219429810222767</v>
      </c>
      <c r="E15" s="69">
        <f t="shared" si="0"/>
        <v>1.5518993028340926</v>
      </c>
      <c r="F15" s="69">
        <f t="shared" si="0"/>
        <v>1.0245832753143347</v>
      </c>
      <c r="G15" s="69">
        <f t="shared" si="0"/>
        <v>1.1586288911470219</v>
      </c>
      <c r="H15" s="69">
        <f t="shared" si="0"/>
        <v>1.4980558809144486</v>
      </c>
      <c r="I15" s="69">
        <f t="shared" si="0"/>
        <v>1.5709072516986549</v>
      </c>
      <c r="J15" s="69">
        <f t="shared" si="0"/>
        <v>1.4520482999807487</v>
      </c>
      <c r="K15" s="69">
        <f t="shared" si="0"/>
        <v>1.5387848307210248</v>
      </c>
      <c r="L15" s="69">
        <f t="shared" si="0"/>
        <v>1.7785719046184203</v>
      </c>
      <c r="M15" s="69">
        <f t="shared" si="0"/>
        <v>1.6652347972145936</v>
      </c>
      <c r="N15" s="69">
        <f t="shared" si="0"/>
        <v>1.9201914231337529</v>
      </c>
      <c r="O15" s="69">
        <f t="shared" si="0"/>
        <v>2.4075902912022249</v>
      </c>
      <c r="P15" s="69">
        <f t="shared" si="0"/>
        <v>1.5048675729600303</v>
      </c>
      <c r="Q15" s="69">
        <f t="shared" si="0"/>
        <v>2.5789100808881296</v>
      </c>
      <c r="R15" s="69">
        <f t="shared" si="0"/>
        <v>1.5514889432867374</v>
      </c>
      <c r="S15" s="69">
        <f t="shared" si="0"/>
        <v>1.5382848973946528</v>
      </c>
      <c r="T15" s="69">
        <f t="shared" si="0"/>
        <v>1.4260855793394438</v>
      </c>
      <c r="U15" s="69">
        <f t="shared" si="0"/>
        <v>1.568665369643681</v>
      </c>
      <c r="V15" s="69">
        <f t="shared" si="0"/>
        <v>1.6385478037065377</v>
      </c>
      <c r="W15" s="69">
        <f t="shared" si="0"/>
        <v>1.783803431917889</v>
      </c>
      <c r="X15" s="69">
        <f t="shared" si="0"/>
        <v>1.7725147121833376</v>
      </c>
      <c r="Y15" s="69">
        <f t="shared" si="0"/>
        <v>1.7981235868078562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0.58800180905986077</v>
      </c>
      <c r="C16" s="72">
        <f>IF(RES_hh_fec!C16=0,0,1000*11630*RES_hh_fec!C16/RES_hh_num!C$3)</f>
        <v>0.73542165172072116</v>
      </c>
      <c r="D16" s="72">
        <f>IF(RES_hh_fec!D16=0,0,1000*11630*RES_hh_fec!D16/RES_hh_num!D$3)</f>
        <v>0.83219429810222767</v>
      </c>
      <c r="E16" s="72">
        <f>IF(RES_hh_fec!E16=0,0,1000*11630*RES_hh_fec!E16/RES_hh_num!E$3)</f>
        <v>1.5518993028340926</v>
      </c>
      <c r="F16" s="72">
        <f>IF(RES_hh_fec!F16=0,0,1000*11630*RES_hh_fec!F16/RES_hh_num!F$3)</f>
        <v>1.0245832753143347</v>
      </c>
      <c r="G16" s="72">
        <f>IF(RES_hh_fec!G16=0,0,1000*11630*RES_hh_fec!G16/RES_hh_num!G$3)</f>
        <v>1.1586288911470219</v>
      </c>
      <c r="H16" s="72">
        <f>IF(RES_hh_fec!H16=0,0,1000*11630*RES_hh_fec!H16/RES_hh_num!H$3)</f>
        <v>1.4980558809144486</v>
      </c>
      <c r="I16" s="72">
        <f>IF(RES_hh_fec!I16=0,0,1000*11630*RES_hh_fec!I16/RES_hh_num!I$3)</f>
        <v>1.5709072516986549</v>
      </c>
      <c r="J16" s="72">
        <f>IF(RES_hh_fec!J16=0,0,1000*11630*RES_hh_fec!J16/RES_hh_num!J$3)</f>
        <v>1.4520482999807487</v>
      </c>
      <c r="K16" s="72">
        <f>IF(RES_hh_fec!K16=0,0,1000*11630*RES_hh_fec!K16/RES_hh_num!K$3)</f>
        <v>1.5387848307210248</v>
      </c>
      <c r="L16" s="72">
        <f>IF(RES_hh_fec!L16=0,0,1000*11630*RES_hh_fec!L16/RES_hh_num!L$3)</f>
        <v>1.7785719046184203</v>
      </c>
      <c r="M16" s="72">
        <f>IF(RES_hh_fec!M16=0,0,1000*11630*RES_hh_fec!M16/RES_hh_num!M$3)</f>
        <v>1.6652347972145936</v>
      </c>
      <c r="N16" s="72">
        <f>IF(RES_hh_fec!N16=0,0,1000*11630*RES_hh_fec!N16/RES_hh_num!N$3)</f>
        <v>1.9201914231337529</v>
      </c>
      <c r="O16" s="72">
        <f>IF(RES_hh_fec!O16=0,0,1000*11630*RES_hh_fec!O16/RES_hh_num!O$3)</f>
        <v>2.4075902912022249</v>
      </c>
      <c r="P16" s="72">
        <f>IF(RES_hh_fec!P16=0,0,1000*11630*RES_hh_fec!P16/RES_hh_num!P$3)</f>
        <v>1.5048675729600303</v>
      </c>
      <c r="Q16" s="72">
        <f>IF(RES_hh_fec!Q16=0,0,1000*11630*RES_hh_fec!Q16/RES_hh_num!Q$3)</f>
        <v>2.5789100808881296</v>
      </c>
      <c r="R16" s="72">
        <f>IF(RES_hh_fec!R16=0,0,1000*11630*RES_hh_fec!R16/RES_hh_num!R$3)</f>
        <v>1.5514889432867374</v>
      </c>
      <c r="S16" s="72">
        <f>IF(RES_hh_fec!S16=0,0,1000*11630*RES_hh_fec!S16/RES_hh_num!S$3)</f>
        <v>1.5382848973946528</v>
      </c>
      <c r="T16" s="72">
        <f>IF(RES_hh_fec!T16=0,0,1000*11630*RES_hh_fec!T16/RES_hh_num!T$3)</f>
        <v>1.4260855793394438</v>
      </c>
      <c r="U16" s="72">
        <f>IF(RES_hh_fec!U16=0,0,1000*11630*RES_hh_fec!U16/RES_hh_num!U$3)</f>
        <v>1.568665369643681</v>
      </c>
      <c r="V16" s="72">
        <f>IF(RES_hh_fec!V16=0,0,1000*11630*RES_hh_fec!V16/RES_hh_num!V$3)</f>
        <v>1.6385478037065377</v>
      </c>
      <c r="W16" s="72">
        <f>IF(RES_hh_fec!W16=0,0,1000*11630*RES_hh_fec!W16/RES_hh_num!W$3)</f>
        <v>1.783803431917889</v>
      </c>
      <c r="X16" s="72">
        <f>IF(RES_hh_fec!X16=0,0,1000*11630*RES_hh_fec!X16/RES_hh_num!X$3)</f>
        <v>1.7725147121833376</v>
      </c>
      <c r="Y16" s="72">
        <f>IF(RES_hh_fec!Y16=0,0,1000*11630*RES_hh_fec!Y16/RES_hh_num!Y$3)</f>
        <v>1.7981235868078562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2900.38784113157</v>
      </c>
      <c r="C17" s="69">
        <f>IF(RES_hh_fec!C17=0,0,1000*11630*RES_hh_fec!C17/RES_hh_num!C17)</f>
        <v>2997.957151233365</v>
      </c>
      <c r="D17" s="69">
        <f>IF(RES_hh_fec!D17=0,0,1000*11630*RES_hh_fec!D17/RES_hh_num!D17)</f>
        <v>3089.9091893674668</v>
      </c>
      <c r="E17" s="69">
        <f>IF(RES_hh_fec!E17=0,0,1000*11630*RES_hh_fec!E17/RES_hh_num!E17)</f>
        <v>3107.7182633592874</v>
      </c>
      <c r="F17" s="69">
        <f>IF(RES_hh_fec!F17=0,0,1000*11630*RES_hh_fec!F17/RES_hh_num!F17)</f>
        <v>3087.9859214000185</v>
      </c>
      <c r="G17" s="69">
        <f>IF(RES_hh_fec!G17=0,0,1000*11630*RES_hh_fec!G17/RES_hh_num!G17)</f>
        <v>2859.375153558954</v>
      </c>
      <c r="H17" s="69">
        <f>IF(RES_hh_fec!H17=0,0,1000*11630*RES_hh_fec!H17/RES_hh_num!H17)</f>
        <v>2942.5103209869317</v>
      </c>
      <c r="I17" s="69">
        <f>IF(RES_hh_fec!I17=0,0,1000*11630*RES_hh_fec!I17/RES_hh_num!I17)</f>
        <v>2906.6856650904983</v>
      </c>
      <c r="J17" s="69">
        <f>IF(RES_hh_fec!J17=0,0,1000*11630*RES_hh_fec!J17/RES_hh_num!J17)</f>
        <v>2893.8521070191837</v>
      </c>
      <c r="K17" s="69">
        <f>IF(RES_hh_fec!K17=0,0,1000*11630*RES_hh_fec!K17/RES_hh_num!K17)</f>
        <v>3059.1250979708238</v>
      </c>
      <c r="L17" s="69">
        <f>IF(RES_hh_fec!L17=0,0,1000*11630*RES_hh_fec!L17/RES_hh_num!L17)</f>
        <v>3080.3059628410924</v>
      </c>
      <c r="M17" s="69">
        <f>IF(RES_hh_fec!M17=0,0,1000*11630*RES_hh_fec!M17/RES_hh_num!M17)</f>
        <v>3079.5820921224263</v>
      </c>
      <c r="N17" s="69">
        <f>IF(RES_hh_fec!N17=0,0,1000*11630*RES_hh_fec!N17/RES_hh_num!N17)</f>
        <v>3056.9982618444647</v>
      </c>
      <c r="O17" s="69">
        <f>IF(RES_hh_fec!O17=0,0,1000*11630*RES_hh_fec!O17/RES_hh_num!O17)</f>
        <v>3001.0485200147364</v>
      </c>
      <c r="P17" s="69">
        <f>IF(RES_hh_fec!P17=0,0,1000*11630*RES_hh_fec!P17/RES_hh_num!P17)</f>
        <v>3054.7708508975716</v>
      </c>
      <c r="Q17" s="69">
        <f>IF(RES_hh_fec!Q17=0,0,1000*11630*RES_hh_fec!Q17/RES_hh_num!Q17)</f>
        <v>2951.0167094621352</v>
      </c>
      <c r="R17" s="69">
        <f>IF(RES_hh_fec!R17=0,0,1000*11630*RES_hh_fec!R17/RES_hh_num!R17)</f>
        <v>2888.8365038944235</v>
      </c>
      <c r="S17" s="69">
        <f>IF(RES_hh_fec!S17=0,0,1000*11630*RES_hh_fec!S17/RES_hh_num!S17)</f>
        <v>2818.4603552894318</v>
      </c>
      <c r="T17" s="69">
        <f>IF(RES_hh_fec!T17=0,0,1000*11630*RES_hh_fec!T17/RES_hh_num!T17)</f>
        <v>2658.6885914475515</v>
      </c>
      <c r="U17" s="69">
        <f>IF(RES_hh_fec!U17=0,0,1000*11630*RES_hh_fec!U17/RES_hh_num!U17)</f>
        <v>2667.0286114961891</v>
      </c>
      <c r="V17" s="69">
        <f>IF(RES_hh_fec!V17=0,0,1000*11630*RES_hh_fec!V17/RES_hh_num!V17)</f>
        <v>2637.2795359772795</v>
      </c>
      <c r="W17" s="69">
        <f>IF(RES_hh_fec!W17=0,0,1000*11630*RES_hh_fec!W17/RES_hh_num!W17)</f>
        <v>2986.5208276127287</v>
      </c>
      <c r="X17" s="69">
        <f>IF(RES_hh_fec!X17=0,0,1000*11630*RES_hh_fec!X17/RES_hh_num!X17)</f>
        <v>2666.7904258303056</v>
      </c>
      <c r="Y17" s="69">
        <f>IF(RES_hh_fec!Y17=0,0,1000*11630*RES_hh_fec!Y17/RES_hh_num!Y17)</f>
        <v>2533.3869479404175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2773.9621322989346</v>
      </c>
      <c r="C18" s="72">
        <f>IF(RES_hh_fec!C18=0,0,1000*11630*RES_hh_fec!C18/RES_hh_num!C18)</f>
        <v>2902.2342735544662</v>
      </c>
      <c r="D18" s="72">
        <f>IF(RES_hh_fec!D18=0,0,1000*11630*RES_hh_fec!D18/RES_hh_num!D18)</f>
        <v>2982.3918452888174</v>
      </c>
      <c r="E18" s="72">
        <f>IF(RES_hh_fec!E18=0,0,1000*11630*RES_hh_fec!E18/RES_hh_num!E18)</f>
        <v>2906.0265070804285</v>
      </c>
      <c r="F18" s="72">
        <f>IF(RES_hh_fec!F18=0,0,1000*11630*RES_hh_fec!F18/RES_hh_num!F18)</f>
        <v>3273.392140290709</v>
      </c>
      <c r="G18" s="72">
        <f>IF(RES_hh_fec!G18=0,0,1000*11630*RES_hh_fec!G18/RES_hh_num!G18)</f>
        <v>2566.840900645866</v>
      </c>
      <c r="H18" s="72">
        <f>IF(RES_hh_fec!H18=0,0,1000*11630*RES_hh_fec!H18/RES_hh_num!H18)</f>
        <v>2881.7726429939321</v>
      </c>
      <c r="I18" s="72">
        <f>IF(RES_hh_fec!I18=0,0,1000*11630*RES_hh_fec!I18/RES_hh_num!I18)</f>
        <v>2886.9853812773854</v>
      </c>
      <c r="J18" s="72">
        <f>IF(RES_hh_fec!J18=0,0,1000*11630*RES_hh_fec!J18/RES_hh_num!J18)</f>
        <v>3143.3028489667904</v>
      </c>
      <c r="K18" s="72">
        <f>IF(RES_hh_fec!K18=0,0,1000*11630*RES_hh_fec!K18/RES_hh_num!K18)</f>
        <v>2867.4088650137469</v>
      </c>
      <c r="L18" s="72">
        <f>IF(RES_hh_fec!L18=0,0,1000*11630*RES_hh_fec!L18/RES_hh_num!L18)</f>
        <v>3462.3752719633881</v>
      </c>
      <c r="M18" s="72">
        <f>IF(RES_hh_fec!M18=0,0,1000*11630*RES_hh_fec!M18/RES_hh_num!M18)</f>
        <v>3083.0498866213161</v>
      </c>
      <c r="N18" s="72">
        <f>IF(RES_hh_fec!N18=0,0,1000*11630*RES_hh_fec!N18/RES_hh_num!N18)</f>
        <v>2368.0418313570485</v>
      </c>
      <c r="O18" s="72">
        <f>IF(RES_hh_fec!O18=0,0,1000*11630*RES_hh_fec!O18/RES_hh_num!O18)</f>
        <v>2941.4167303685717</v>
      </c>
      <c r="P18" s="72">
        <f>IF(RES_hh_fec!P18=0,0,1000*11630*RES_hh_fec!P18/RES_hh_num!P18)</f>
        <v>3445.7978860531057</v>
      </c>
      <c r="Q18" s="72">
        <f>IF(RES_hh_fec!Q18=0,0,1000*11630*RES_hh_fec!Q18/RES_hh_num!Q18)</f>
        <v>3068.0781334376102</v>
      </c>
      <c r="R18" s="72">
        <f>IF(RES_hh_fec!R18=0,0,1000*11630*RES_hh_fec!R18/RES_hh_num!R18)</f>
        <v>2363.7958190148906</v>
      </c>
      <c r="S18" s="72">
        <f>IF(RES_hh_fec!S18=0,0,1000*11630*RES_hh_fec!S18/RES_hh_num!S18)</f>
        <v>2825.031928480204</v>
      </c>
      <c r="T18" s="72">
        <f>IF(RES_hh_fec!T18=0,0,1000*11630*RES_hh_fec!T18/RES_hh_num!T18)</f>
        <v>2388.4514435695537</v>
      </c>
      <c r="U18" s="72">
        <f>IF(RES_hh_fec!U18=0,0,1000*11630*RES_hh_fec!U18/RES_hh_num!U18)</f>
        <v>2831.8546029780941</v>
      </c>
      <c r="V18" s="72">
        <f>IF(RES_hh_fec!V18=0,0,1000*11630*RES_hh_fec!V18/RES_hh_num!V18)</f>
        <v>3277.0943175161096</v>
      </c>
      <c r="W18" s="72">
        <f>IF(RES_hh_fec!W18=0,0,1000*11630*RES_hh_fec!W18/RES_hh_num!W18)</f>
        <v>2263.7633384012074</v>
      </c>
      <c r="X18" s="72">
        <f>IF(RES_hh_fec!X18=0,0,1000*11630*RES_hh_fec!X18/RES_hh_num!X18)</f>
        <v>2482.5724730085863</v>
      </c>
      <c r="Y18" s="72">
        <f>IF(RES_hh_fec!Y18=0,0,1000*11630*RES_hh_fec!Y18/RES_hh_num!Y18)</f>
        <v>2391.9097517228352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3314.0246454268308</v>
      </c>
      <c r="C19" s="72">
        <f>IF(RES_hh_fec!C19=0,0,1000*11630*RES_hh_fec!C19/RES_hh_num!C19)</f>
        <v>2956.173465540528</v>
      </c>
      <c r="D19" s="72">
        <f>IF(RES_hh_fec!D19=0,0,1000*11630*RES_hh_fec!D19/RES_hh_num!D19)</f>
        <v>3203.5372002348849</v>
      </c>
      <c r="E19" s="72">
        <f>IF(RES_hh_fec!E19=0,0,1000*11630*RES_hh_fec!E19/RES_hh_num!E19)</f>
        <v>2947.1628184094802</v>
      </c>
      <c r="F19" s="72">
        <f>IF(RES_hh_fec!F19=0,0,1000*11630*RES_hh_fec!F19/RES_hh_num!F19)</f>
        <v>2923.579057941477</v>
      </c>
      <c r="G19" s="72">
        <f>IF(RES_hh_fec!G19=0,0,1000*11630*RES_hh_fec!G19/RES_hh_num!G19)</f>
        <v>3326.5489643050096</v>
      </c>
      <c r="H19" s="72">
        <f>IF(RES_hh_fec!H19=0,0,1000*11630*RES_hh_fec!H19/RES_hh_num!H19)</f>
        <v>3090.0363111320926</v>
      </c>
      <c r="I19" s="72">
        <f>IF(RES_hh_fec!I19=0,0,1000*11630*RES_hh_fec!I19/RES_hh_num!I19)</f>
        <v>3290.0492632090481</v>
      </c>
      <c r="J19" s="72">
        <f>IF(RES_hh_fec!J19=0,0,1000*11630*RES_hh_fec!J19/RES_hh_num!J19)</f>
        <v>3605.7429833972542</v>
      </c>
      <c r="K19" s="72">
        <f>IF(RES_hh_fec!K19=0,0,1000*11630*RES_hh_fec!K19/RES_hh_num!K19)</f>
        <v>2895.1561029899513</v>
      </c>
      <c r="L19" s="72">
        <f>IF(RES_hh_fec!L19=0,0,1000*11630*RES_hh_fec!L19/RES_hh_num!L19)</f>
        <v>3185.3754525107779</v>
      </c>
      <c r="M19" s="72">
        <f>IF(RES_hh_fec!M19=0,0,1000*11630*RES_hh_fec!M19/RES_hh_num!M19)</f>
        <v>3453.4012233649255</v>
      </c>
      <c r="N19" s="72">
        <f>IF(RES_hh_fec!N19=0,0,1000*11630*RES_hh_fec!N19/RES_hh_num!N19)</f>
        <v>3477.185864334142</v>
      </c>
      <c r="O19" s="72">
        <f>IF(RES_hh_fec!O19=0,0,1000*11630*RES_hh_fec!O19/RES_hh_num!O19)</f>
        <v>3259.4985596539532</v>
      </c>
      <c r="P19" s="72">
        <f>IF(RES_hh_fec!P19=0,0,1000*11630*RES_hh_fec!P19/RES_hh_num!P19)</f>
        <v>3437.5461915798678</v>
      </c>
      <c r="Q19" s="72">
        <f>IF(RES_hh_fec!Q19=0,0,1000*11630*RES_hh_fec!Q19/RES_hh_num!Q19)</f>
        <v>3479.274591538499</v>
      </c>
      <c r="R19" s="72">
        <f>IF(RES_hh_fec!R19=0,0,1000*11630*RES_hh_fec!R19/RES_hh_num!R19)</f>
        <v>2982.4058701756544</v>
      </c>
      <c r="S19" s="72">
        <f>IF(RES_hh_fec!S19=0,0,1000*11630*RES_hh_fec!S19/RES_hh_num!S19)</f>
        <v>3055.9394610557401</v>
      </c>
      <c r="T19" s="72">
        <f>IF(RES_hh_fec!T19=0,0,1000*11630*RES_hh_fec!T19/RES_hh_num!T19)</f>
        <v>2831.9037330839592</v>
      </c>
      <c r="U19" s="72">
        <f>IF(RES_hh_fec!U19=0,0,1000*11630*RES_hh_fec!U19/RES_hh_num!U19)</f>
        <v>2805.5900037579859</v>
      </c>
      <c r="V19" s="72">
        <f>IF(RES_hh_fec!V19=0,0,1000*11630*RES_hh_fec!V19/RES_hh_num!V19)</f>
        <v>2606.6245647640994</v>
      </c>
      <c r="W19" s="72">
        <f>IF(RES_hh_fec!W19=0,0,1000*11630*RES_hh_fec!W19/RES_hh_num!W19)</f>
        <v>3223.7144301935364</v>
      </c>
      <c r="X19" s="72">
        <f>IF(RES_hh_fec!X19=0,0,1000*11630*RES_hh_fec!X19/RES_hh_num!X19)</f>
        <v>2760.5095431533377</v>
      </c>
      <c r="Y19" s="72">
        <f>IF(RES_hh_fec!Y19=0,0,1000*11630*RES_hh_fec!Y19/RES_hh_num!Y19)</f>
        <v>2650.7778373821748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3418.1103291808595</v>
      </c>
      <c r="C20" s="72">
        <f>IF(RES_hh_fec!C20=0,0,1000*11630*RES_hh_fec!C20/RES_hh_num!C20)</f>
        <v>3412.8166400144528</v>
      </c>
      <c r="D20" s="72">
        <f>IF(RES_hh_fec!D20=0,0,1000*11630*RES_hh_fec!D20/RES_hh_num!D20)</f>
        <v>3648.7614268172738</v>
      </c>
      <c r="E20" s="72">
        <f>IF(RES_hh_fec!E20=0,0,1000*11630*RES_hh_fec!E20/RES_hh_num!E20)</f>
        <v>3734.1924944283751</v>
      </c>
      <c r="F20" s="72">
        <f>IF(RES_hh_fec!F20=0,0,1000*11630*RES_hh_fec!F20/RES_hh_num!F20)</f>
        <v>3727.0367066752328</v>
      </c>
      <c r="G20" s="72">
        <f>IF(RES_hh_fec!G20=0,0,1000*11630*RES_hh_fec!G20/RES_hh_num!G20)</f>
        <v>3381.1245153754039</v>
      </c>
      <c r="H20" s="72">
        <f>IF(RES_hh_fec!H20=0,0,1000*11630*RES_hh_fec!H20/RES_hh_num!H20)</f>
        <v>3621.1463715550985</v>
      </c>
      <c r="I20" s="72">
        <f>IF(RES_hh_fec!I20=0,0,1000*11630*RES_hh_fec!I20/RES_hh_num!I20)</f>
        <v>3442.478701030167</v>
      </c>
      <c r="J20" s="72">
        <f>IF(RES_hh_fec!J20=0,0,1000*11630*RES_hh_fec!J20/RES_hh_num!J20)</f>
        <v>3568.2106720636198</v>
      </c>
      <c r="K20" s="72">
        <f>IF(RES_hh_fec!K20=0,0,1000*11630*RES_hh_fec!K20/RES_hh_num!K20)</f>
        <v>3709.4619742117125</v>
      </c>
      <c r="L20" s="72">
        <f>IF(RES_hh_fec!L20=0,0,1000*11630*RES_hh_fec!L20/RES_hh_num!L20)</f>
        <v>3891.7116884433581</v>
      </c>
      <c r="M20" s="72">
        <f>IF(RES_hh_fec!M20=0,0,1000*11630*RES_hh_fec!M20/RES_hh_num!M20)</f>
        <v>3960.4169098572561</v>
      </c>
      <c r="N20" s="72">
        <f>IF(RES_hh_fec!N20=0,0,1000*11630*RES_hh_fec!N20/RES_hh_num!N20)</f>
        <v>3497.7075535870335</v>
      </c>
      <c r="O20" s="72">
        <f>IF(RES_hh_fec!O20=0,0,1000*11630*RES_hh_fec!O20/RES_hh_num!O20)</f>
        <v>3823.2395818314026</v>
      </c>
      <c r="P20" s="72">
        <f>IF(RES_hh_fec!P20=0,0,1000*11630*RES_hh_fec!P20/RES_hh_num!P20)</f>
        <v>3817.3342738665046</v>
      </c>
      <c r="Q20" s="72">
        <f>IF(RES_hh_fec!Q20=0,0,1000*11630*RES_hh_fec!Q20/RES_hh_num!Q20)</f>
        <v>3617.4112538724917</v>
      </c>
      <c r="R20" s="72">
        <f>IF(RES_hh_fec!R20=0,0,1000*11630*RES_hh_fec!R20/RES_hh_num!R20)</f>
        <v>3524.7647638176823</v>
      </c>
      <c r="S20" s="72">
        <f>IF(RES_hh_fec!S20=0,0,1000*11630*RES_hh_fec!S20/RES_hh_num!S20)</f>
        <v>3509.25471696555</v>
      </c>
      <c r="T20" s="72">
        <f>IF(RES_hh_fec!T20=0,0,1000*11630*RES_hh_fec!T20/RES_hh_num!T20)</f>
        <v>3152.2625336290075</v>
      </c>
      <c r="U20" s="72">
        <f>IF(RES_hh_fec!U20=0,0,1000*11630*RES_hh_fec!U20/RES_hh_num!U20)</f>
        <v>3157.9405864336331</v>
      </c>
      <c r="V20" s="72">
        <f>IF(RES_hh_fec!V20=0,0,1000*11630*RES_hh_fec!V20/RES_hh_num!V20)</f>
        <v>3174.8246953234461</v>
      </c>
      <c r="W20" s="72">
        <f>IF(RES_hh_fec!W20=0,0,1000*11630*RES_hh_fec!W20/RES_hh_num!W20)</f>
        <v>3554.7491143651591</v>
      </c>
      <c r="X20" s="72">
        <f>IF(RES_hh_fec!X20=0,0,1000*11630*RES_hh_fec!X20/RES_hh_num!X20)</f>
        <v>3250.7738302209677</v>
      </c>
      <c r="Y20" s="72">
        <f>IF(RES_hh_fec!Y20=0,0,1000*11630*RES_hh_fec!Y20/RES_hh_num!Y20)</f>
        <v>2791.5375328889709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3170.8501806768522</v>
      </c>
      <c r="C21" s="72">
        <f>IF(RES_hh_fec!C21=0,0,1000*11630*RES_hh_fec!C21/RES_hh_num!C21)</f>
        <v>3406.2460562680576</v>
      </c>
      <c r="D21" s="72">
        <f>IF(RES_hh_fec!D21=0,0,1000*11630*RES_hh_fec!D21/RES_hh_num!D21)</f>
        <v>3415.9055925570306</v>
      </c>
      <c r="E21" s="72">
        <f>IF(RES_hh_fec!E21=0,0,1000*11630*RES_hh_fec!E21/RES_hh_num!E21)</f>
        <v>3408.7864561739138</v>
      </c>
      <c r="F21" s="72">
        <f>IF(RES_hh_fec!F21=0,0,1000*11630*RES_hh_fec!F21/RES_hh_num!F21)</f>
        <v>3187.4671984022475</v>
      </c>
      <c r="G21" s="72">
        <f>IF(RES_hh_fec!G21=0,0,1000*11630*RES_hh_fec!G21/RES_hh_num!G21)</f>
        <v>3399.6830897659102</v>
      </c>
      <c r="H21" s="72">
        <f>IF(RES_hh_fec!H21=0,0,1000*11630*RES_hh_fec!H21/RES_hh_num!H21)</f>
        <v>3370.8485823609985</v>
      </c>
      <c r="I21" s="72">
        <f>IF(RES_hh_fec!I21=0,0,1000*11630*RES_hh_fec!I21/RES_hh_num!I21)</f>
        <v>3147.306854261572</v>
      </c>
      <c r="J21" s="72">
        <f>IF(RES_hh_fec!J21=0,0,1000*11630*RES_hh_fec!J21/RES_hh_num!J21)</f>
        <v>3190.4927782894592</v>
      </c>
      <c r="K21" s="72">
        <f>IF(RES_hh_fec!K21=0,0,1000*11630*RES_hh_fec!K21/RES_hh_num!K21)</f>
        <v>3419.9720824129322</v>
      </c>
      <c r="L21" s="72">
        <f>IF(RES_hh_fec!L21=0,0,1000*11630*RES_hh_fec!L21/RES_hh_num!L21)</f>
        <v>3362.8676607522962</v>
      </c>
      <c r="M21" s="72">
        <f>IF(RES_hh_fec!M21=0,0,1000*11630*RES_hh_fec!M21/RES_hh_num!M21)</f>
        <v>3468.7229293315654</v>
      </c>
      <c r="N21" s="72">
        <f>IF(RES_hh_fec!N21=0,0,1000*11630*RES_hh_fec!N21/RES_hh_num!N21)</f>
        <v>3406.5894701750967</v>
      </c>
      <c r="O21" s="72">
        <f>IF(RES_hh_fec!O21=0,0,1000*11630*RES_hh_fec!O21/RES_hh_num!O21)</f>
        <v>3251.7735148463203</v>
      </c>
      <c r="P21" s="72">
        <f>IF(RES_hh_fec!P21=0,0,1000*11630*RES_hh_fec!P21/RES_hh_num!P21)</f>
        <v>3379.5162873919262</v>
      </c>
      <c r="Q21" s="72">
        <f>IF(RES_hh_fec!Q21=0,0,1000*11630*RES_hh_fec!Q21/RES_hh_num!Q21)</f>
        <v>3159.5452822931106</v>
      </c>
      <c r="R21" s="72">
        <f>IF(RES_hh_fec!R21=0,0,1000*11630*RES_hh_fec!R21/RES_hh_num!R21)</f>
        <v>3140.2439606023727</v>
      </c>
      <c r="S21" s="72">
        <f>IF(RES_hh_fec!S21=0,0,1000*11630*RES_hh_fec!S21/RES_hh_num!S21)</f>
        <v>3058.7562539206538</v>
      </c>
      <c r="T21" s="72">
        <f>IF(RES_hh_fec!T21=0,0,1000*11630*RES_hh_fec!T21/RES_hh_num!T21)</f>
        <v>2793.2975008956423</v>
      </c>
      <c r="U21" s="72">
        <f>IF(RES_hh_fec!U21=0,0,1000*11630*RES_hh_fec!U21/RES_hh_num!U21)</f>
        <v>2710.0859869254532</v>
      </c>
      <c r="V21" s="72">
        <f>IF(RES_hh_fec!V21=0,0,1000*11630*RES_hh_fec!V21/RES_hh_num!V21)</f>
        <v>2763.0921431093275</v>
      </c>
      <c r="W21" s="72">
        <f>IF(RES_hh_fec!W21=0,0,1000*11630*RES_hh_fec!W21/RES_hh_num!W21)</f>
        <v>3278.8121074747264</v>
      </c>
      <c r="X21" s="72">
        <f>IF(RES_hh_fec!X21=0,0,1000*11630*RES_hh_fec!X21/RES_hh_num!X21)</f>
        <v>2610.2711625525576</v>
      </c>
      <c r="Y21" s="72">
        <f>IF(RES_hh_fec!Y21=0,0,1000*11630*RES_hh_fec!Y21/RES_hh_num!Y21)</f>
        <v>2549.3315723798719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3682.0220032278476</v>
      </c>
      <c r="C22" s="72">
        <f>IF(RES_hh_fec!C22=0,0,1000*11630*RES_hh_fec!C22/RES_hh_num!C22)</f>
        <v>3808.4444478677183</v>
      </c>
      <c r="D22" s="72">
        <f>IF(RES_hh_fec!D22=0,0,1000*11630*RES_hh_fec!D22/RES_hh_num!D22)</f>
        <v>3900.797340906176</v>
      </c>
      <c r="E22" s="72">
        <f>IF(RES_hh_fec!E22=0,0,1000*11630*RES_hh_fec!E22/RES_hh_num!E22)</f>
        <v>3828.541656786449</v>
      </c>
      <c r="F22" s="72">
        <f>IF(RES_hh_fec!F22=0,0,1000*11630*RES_hh_fec!F22/RES_hh_num!F22)</f>
        <v>3691.5379635644163</v>
      </c>
      <c r="G22" s="72">
        <f>IF(RES_hh_fec!G22=0,0,1000*11630*RES_hh_fec!G22/RES_hh_num!G22)</f>
        <v>3311.1320011155153</v>
      </c>
      <c r="H22" s="72">
        <f>IF(RES_hh_fec!H22=0,0,1000*11630*RES_hh_fec!H22/RES_hh_num!H22)</f>
        <v>3446.4630192843365</v>
      </c>
      <c r="I22" s="72">
        <f>IF(RES_hh_fec!I22=0,0,1000*11630*RES_hh_fec!I22/RES_hh_num!I22)</f>
        <v>3385.3117572016126</v>
      </c>
      <c r="J22" s="72">
        <f>IF(RES_hh_fec!J22=0,0,1000*11630*RES_hh_fec!J22/RES_hh_num!J22)</f>
        <v>3199.8659961572071</v>
      </c>
      <c r="K22" s="72">
        <f>IF(RES_hh_fec!K22=0,0,1000*11630*RES_hh_fec!K22/RES_hh_num!K22)</f>
        <v>3316.6785215358555</v>
      </c>
      <c r="L22" s="72">
        <f>IF(RES_hh_fec!L22=0,0,1000*11630*RES_hh_fec!L22/RES_hh_num!L22)</f>
        <v>3260.330915378911</v>
      </c>
      <c r="M22" s="72">
        <f>IF(RES_hh_fec!M22=0,0,1000*11630*RES_hh_fec!M22/RES_hh_num!M22)</f>
        <v>3215.6838096770516</v>
      </c>
      <c r="N22" s="72">
        <f>IF(RES_hh_fec!N22=0,0,1000*11630*RES_hh_fec!N22/RES_hh_num!N22)</f>
        <v>3207.3522552923869</v>
      </c>
      <c r="O22" s="72">
        <f>IF(RES_hh_fec!O22=0,0,1000*11630*RES_hh_fec!O22/RES_hh_num!O22)</f>
        <v>2975.94190822358</v>
      </c>
      <c r="P22" s="72">
        <f>IF(RES_hh_fec!P22=0,0,1000*11630*RES_hh_fec!P22/RES_hh_num!P22)</f>
        <v>3164.4750483674911</v>
      </c>
      <c r="Q22" s="72">
        <f>IF(RES_hh_fec!Q22=0,0,1000*11630*RES_hh_fec!Q22/RES_hh_num!Q22)</f>
        <v>3064.2212952195073</v>
      </c>
      <c r="R22" s="72">
        <f>IF(RES_hh_fec!R22=0,0,1000*11630*RES_hh_fec!R22/RES_hh_num!R22)</f>
        <v>2875.8544327529557</v>
      </c>
      <c r="S22" s="72">
        <f>IF(RES_hh_fec!S22=0,0,1000*11630*RES_hh_fec!S22/RES_hh_num!S22)</f>
        <v>2835.0688232702714</v>
      </c>
      <c r="T22" s="72">
        <f>IF(RES_hh_fec!T22=0,0,1000*11630*RES_hh_fec!T22/RES_hh_num!T22)</f>
        <v>2723.8514943210921</v>
      </c>
      <c r="U22" s="72">
        <f>IF(RES_hh_fec!U22=0,0,1000*11630*RES_hh_fec!U22/RES_hh_num!U22)</f>
        <v>2735.9981145540182</v>
      </c>
      <c r="V22" s="72">
        <f>IF(RES_hh_fec!V22=0,0,1000*11630*RES_hh_fec!V22/RES_hh_num!V22)</f>
        <v>2763.1351472126962</v>
      </c>
      <c r="W22" s="72">
        <f>IF(RES_hh_fec!W22=0,0,1000*11630*RES_hh_fec!W22/RES_hh_num!W22)</f>
        <v>3106.9806391037937</v>
      </c>
      <c r="X22" s="72">
        <f>IF(RES_hh_fec!X22=0,0,1000*11630*RES_hh_fec!X22/RES_hh_num!X22)</f>
        <v>2571.2119449475954</v>
      </c>
      <c r="Y22" s="72">
        <f>IF(RES_hh_fec!Y22=0,0,1000*11630*RES_hh_fec!Y22/RES_hh_num!Y22)</f>
        <v>2560.3874983860883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2208.8656549189968</v>
      </c>
      <c r="C24" s="72">
        <f>IF(RES_hh_fec!C24=0,0,1000*11630*RES_hh_fec!C24/RES_hh_num!C24)</f>
        <v>2335.2247652139581</v>
      </c>
      <c r="D24" s="72">
        <f>IF(RES_hh_fec!D24=0,0,1000*11630*RES_hh_fec!D24/RES_hh_num!D24)</f>
        <v>2346.7585657290492</v>
      </c>
      <c r="E24" s="72">
        <f>IF(RES_hh_fec!E24=0,0,1000*11630*RES_hh_fec!E24/RES_hh_num!E24)</f>
        <v>2469.5752729417018</v>
      </c>
      <c r="F24" s="72">
        <f>IF(RES_hh_fec!F24=0,0,1000*11630*RES_hh_fec!F24/RES_hh_num!F24)</f>
        <v>2729.6418962488101</v>
      </c>
      <c r="G24" s="72">
        <f>IF(RES_hh_fec!G24=0,0,1000*11630*RES_hh_fec!G24/RES_hh_num!G24)</f>
        <v>2124.4263458077512</v>
      </c>
      <c r="H24" s="72">
        <f>IF(RES_hh_fec!H24=0,0,1000*11630*RES_hh_fec!H24/RES_hh_num!H24)</f>
        <v>2151.7014746478553</v>
      </c>
      <c r="I24" s="72">
        <f>IF(RES_hh_fec!I24=0,0,1000*11630*RES_hh_fec!I24/RES_hh_num!I24)</f>
        <v>2416.3627920956278</v>
      </c>
      <c r="J24" s="72">
        <f>IF(RES_hh_fec!J24=0,0,1000*11630*RES_hh_fec!J24/RES_hh_num!J24)</f>
        <v>2389.6912946287785</v>
      </c>
      <c r="K24" s="72">
        <f>IF(RES_hh_fec!K24=0,0,1000*11630*RES_hh_fec!K24/RES_hh_num!K24)</f>
        <v>2526.0954783018897</v>
      </c>
      <c r="L24" s="72">
        <f>IF(RES_hh_fec!L24=0,0,1000*11630*RES_hh_fec!L24/RES_hh_num!L24)</f>
        <v>2521.8501378501292</v>
      </c>
      <c r="M24" s="72">
        <f>IF(RES_hh_fec!M24=0,0,1000*11630*RES_hh_fec!M24/RES_hh_num!M24)</f>
        <v>2601.3803758205004</v>
      </c>
      <c r="N24" s="72">
        <f>IF(RES_hh_fec!N24=0,0,1000*11630*RES_hh_fec!N24/RES_hh_num!N24)</f>
        <v>2642.8377324531302</v>
      </c>
      <c r="O24" s="72">
        <f>IF(RES_hh_fec!O24=0,0,1000*11630*RES_hh_fec!O24/RES_hh_num!O24)</f>
        <v>2487.6724599368604</v>
      </c>
      <c r="P24" s="72">
        <f>IF(RES_hh_fec!P24=0,0,1000*11630*RES_hh_fec!P24/RES_hh_num!P24)</f>
        <v>2685.9008905411324</v>
      </c>
      <c r="Q24" s="72">
        <f>IF(RES_hh_fec!Q24=0,0,1000*11630*RES_hh_fec!Q24/RES_hh_num!Q24)</f>
        <v>2609.4506463794478</v>
      </c>
      <c r="R24" s="72">
        <f>IF(RES_hh_fec!R24=0,0,1000*11630*RES_hh_fec!R24/RES_hh_num!R24)</f>
        <v>2595.9387371565272</v>
      </c>
      <c r="S24" s="72">
        <f>IF(RES_hh_fec!S24=0,0,1000*11630*RES_hh_fec!S24/RES_hh_num!S24)</f>
        <v>2476.2018979900326</v>
      </c>
      <c r="T24" s="72">
        <f>IF(RES_hh_fec!T24=0,0,1000*11630*RES_hh_fec!T24/RES_hh_num!T24)</f>
        <v>2370.0829261631234</v>
      </c>
      <c r="U24" s="72">
        <f>IF(RES_hh_fec!U24=0,0,1000*11630*RES_hh_fec!U24/RES_hh_num!U24)</f>
        <v>2325.5270623031925</v>
      </c>
      <c r="V24" s="72">
        <f>IF(RES_hh_fec!V24=0,0,1000*11630*RES_hh_fec!V24/RES_hh_num!V24)</f>
        <v>2311.5433551659194</v>
      </c>
      <c r="W24" s="72">
        <f>IF(RES_hh_fec!W24=0,0,1000*11630*RES_hh_fec!W24/RES_hh_num!W24)</f>
        <v>2831.8688319278153</v>
      </c>
      <c r="X24" s="72">
        <f>IF(RES_hh_fec!X24=0,0,1000*11630*RES_hh_fec!X24/RES_hh_num!X24)</f>
        <v>2431.9461668019535</v>
      </c>
      <c r="Y24" s="72">
        <f>IF(RES_hh_fec!Y24=0,0,1000*11630*RES_hh_fec!Y24/RES_hh_num!Y24)</f>
        <v>2331.2691465577232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2283.8921039946022</v>
      </c>
      <c r="C25" s="74">
        <f>IF(RES_hh_fec!C25=0,0,1000*11630*RES_hh_fec!C25/RES_hh_num!C25)</f>
        <v>2356.8396358627538</v>
      </c>
      <c r="D25" s="74">
        <f>IF(RES_hh_fec!D25=0,0,1000*11630*RES_hh_fec!D25/RES_hh_num!D25)</f>
        <v>2442.3677389535387</v>
      </c>
      <c r="E25" s="74">
        <f>IF(RES_hh_fec!E25=0,0,1000*11630*RES_hh_fec!E25/RES_hh_num!E25)</f>
        <v>2428.8023899008194</v>
      </c>
      <c r="F25" s="74">
        <f>IF(RES_hh_fec!F25=0,0,1000*11630*RES_hh_fec!F25/RES_hh_num!F25)</f>
        <v>2384.2674665182658</v>
      </c>
      <c r="G25" s="74">
        <f>IF(RES_hh_fec!G25=0,0,1000*11630*RES_hh_fec!G25/RES_hh_num!G25)</f>
        <v>2119.1082964012771</v>
      </c>
      <c r="H25" s="74">
        <f>IF(RES_hh_fec!H25=0,0,1000*11630*RES_hh_fec!H25/RES_hh_num!H25)</f>
        <v>2065.0663390453115</v>
      </c>
      <c r="I25" s="74">
        <f>IF(RES_hh_fec!I25=0,0,1000*11630*RES_hh_fec!I25/RES_hh_num!I25)</f>
        <v>2079.1578183901925</v>
      </c>
      <c r="J25" s="74">
        <f>IF(RES_hh_fec!J25=0,0,1000*11630*RES_hh_fec!J25/RES_hh_num!J25)</f>
        <v>2073.4653170838496</v>
      </c>
      <c r="K25" s="74">
        <f>IF(RES_hh_fec!K25=0,0,1000*11630*RES_hh_fec!K25/RES_hh_num!K25)</f>
        <v>2089.3037150807772</v>
      </c>
      <c r="L25" s="74">
        <f>IF(RES_hh_fec!L25=0,0,1000*11630*RES_hh_fec!L25/RES_hh_num!L25)</f>
        <v>2050.1215354827218</v>
      </c>
      <c r="M25" s="74">
        <f>IF(RES_hh_fec!M25=0,0,1000*11630*RES_hh_fec!M25/RES_hh_num!M25)</f>
        <v>2034.5228606424803</v>
      </c>
      <c r="N25" s="74">
        <f>IF(RES_hh_fec!N25=0,0,1000*11630*RES_hh_fec!N25/RES_hh_num!N25)</f>
        <v>2085.9201977641078</v>
      </c>
      <c r="O25" s="74">
        <f>IF(RES_hh_fec!O25=0,0,1000*11630*RES_hh_fec!O25/RES_hh_num!O25)</f>
        <v>2023.3247864200755</v>
      </c>
      <c r="P25" s="74">
        <f>IF(RES_hh_fec!P25=0,0,1000*11630*RES_hh_fec!P25/RES_hh_num!P25)</f>
        <v>2008.6129213698171</v>
      </c>
      <c r="Q25" s="74">
        <f>IF(RES_hh_fec!Q25=0,0,1000*11630*RES_hh_fec!Q25/RES_hh_num!Q25)</f>
        <v>1915.8257980370327</v>
      </c>
      <c r="R25" s="74">
        <f>IF(RES_hh_fec!R25=0,0,1000*11630*RES_hh_fec!R25/RES_hh_num!R25)</f>
        <v>1888.1690232895019</v>
      </c>
      <c r="S25" s="74">
        <f>IF(RES_hh_fec!S25=0,0,1000*11630*RES_hh_fec!S25/RES_hh_num!S25)</f>
        <v>1883.3130250191884</v>
      </c>
      <c r="T25" s="74">
        <f>IF(RES_hh_fec!T25=0,0,1000*11630*RES_hh_fec!T25/RES_hh_num!T25)</f>
        <v>1848.1944904911925</v>
      </c>
      <c r="U25" s="74">
        <f>IF(RES_hh_fec!U25=0,0,1000*11630*RES_hh_fec!U25/RES_hh_num!U25)</f>
        <v>1889.649580621023</v>
      </c>
      <c r="V25" s="74">
        <f>IF(RES_hh_fec!V25=0,0,1000*11630*RES_hh_fec!V25/RES_hh_num!V25)</f>
        <v>1827.6159719956922</v>
      </c>
      <c r="W25" s="74">
        <f>IF(RES_hh_fec!W25=0,0,1000*11630*RES_hh_fec!W25/RES_hh_num!W25)</f>
        <v>2019.9597332332471</v>
      </c>
      <c r="X25" s="74">
        <f>IF(RES_hh_fec!X25=0,0,1000*11630*RES_hh_fec!X25/RES_hh_num!X25)</f>
        <v>2006.4306414846972</v>
      </c>
      <c r="Y25" s="74">
        <f>IF(RES_hh_fec!Y25=0,0,1000*11630*RES_hh_fec!Y25/RES_hh_num!Y25)</f>
        <v>1920.8721141227543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1153.3161331174513</v>
      </c>
      <c r="C26" s="77">
        <f>IF(RES_hh_fec!C26=0,0,1000*11630*RES_hh_fec!C26/RES_hh_num!C26)</f>
        <v>1203.0383345267228</v>
      </c>
      <c r="D26" s="77">
        <f>IF(RES_hh_fec!D26=0,0,1000*11630*RES_hh_fec!D26/RES_hh_num!D26)</f>
        <v>1249.3122592251675</v>
      </c>
      <c r="E26" s="77">
        <f>IF(RES_hh_fec!E26=0,0,1000*11630*RES_hh_fec!E26/RES_hh_num!E26)</f>
        <v>1270.8379704450658</v>
      </c>
      <c r="F26" s="77">
        <f>IF(RES_hh_fec!F26=0,0,1000*11630*RES_hh_fec!F26/RES_hh_num!F26)</f>
        <v>1279.9684385271607</v>
      </c>
      <c r="G26" s="77">
        <f>IF(RES_hh_fec!G26=0,0,1000*11630*RES_hh_fec!G26/RES_hh_num!G26)</f>
        <v>1191.2382327601445</v>
      </c>
      <c r="H26" s="77">
        <f>IF(RES_hh_fec!H26=0,0,1000*11630*RES_hh_fec!H26/RES_hh_num!H26)</f>
        <v>1367.6680713170824</v>
      </c>
      <c r="I26" s="77">
        <f>IF(RES_hh_fec!I26=0,0,1000*11630*RES_hh_fec!I26/RES_hh_num!I26)</f>
        <v>1344.1229726209351</v>
      </c>
      <c r="J26" s="77">
        <f>IF(RES_hh_fec!J26=0,0,1000*11630*RES_hh_fec!J26/RES_hh_num!J26)</f>
        <v>1286.5513027206425</v>
      </c>
      <c r="K26" s="77">
        <f>IF(RES_hh_fec!K26=0,0,1000*11630*RES_hh_fec!K26/RES_hh_num!K26)</f>
        <v>1389.9429894343023</v>
      </c>
      <c r="L26" s="77">
        <f>IF(RES_hh_fec!L26=0,0,1000*11630*RES_hh_fec!L26/RES_hh_num!L26)</f>
        <v>1522.0519613810225</v>
      </c>
      <c r="M26" s="77">
        <f>IF(RES_hh_fec!M26=0,0,1000*11630*RES_hh_fec!M26/RES_hh_num!M26)</f>
        <v>1412.1417149639569</v>
      </c>
      <c r="N26" s="77">
        <f>IF(RES_hh_fec!N26=0,0,1000*11630*RES_hh_fec!N26/RES_hh_num!N26)</f>
        <v>1490.1571226520962</v>
      </c>
      <c r="O26" s="77">
        <f>IF(RES_hh_fec!O26=0,0,1000*11630*RES_hh_fec!O26/RES_hh_num!O26)</f>
        <v>1621.6948637126527</v>
      </c>
      <c r="P26" s="77">
        <f>IF(RES_hh_fec!P26=0,0,1000*11630*RES_hh_fec!P26/RES_hh_num!P26)</f>
        <v>1593.7893215190759</v>
      </c>
      <c r="Q26" s="77">
        <f>IF(RES_hh_fec!Q26=0,0,1000*11630*RES_hh_fec!Q26/RES_hh_num!Q26)</f>
        <v>1720.5631716310481</v>
      </c>
      <c r="R26" s="77">
        <f>IF(RES_hh_fec!R26=0,0,1000*11630*RES_hh_fec!R26/RES_hh_num!R26)</f>
        <v>1756.2759349838818</v>
      </c>
      <c r="S26" s="77">
        <f>IF(RES_hh_fec!S26=0,0,1000*11630*RES_hh_fec!S26/RES_hh_num!S26)</f>
        <v>1650.6806316934235</v>
      </c>
      <c r="T26" s="77">
        <f>IF(RES_hh_fec!T26=0,0,1000*11630*RES_hh_fec!T26/RES_hh_num!T26)</f>
        <v>1500.8559043435253</v>
      </c>
      <c r="U26" s="77">
        <f>IF(RES_hh_fec!U26=0,0,1000*11630*RES_hh_fec!U26/RES_hh_num!U26)</f>
        <v>1528.8542691541891</v>
      </c>
      <c r="V26" s="77">
        <f>IF(RES_hh_fec!V26=0,0,1000*11630*RES_hh_fec!V26/RES_hh_num!V26)</f>
        <v>1487.8275467807068</v>
      </c>
      <c r="W26" s="77">
        <f>IF(RES_hh_fec!W26=0,0,1000*11630*RES_hh_fec!W26/RES_hh_num!W26)</f>
        <v>1663.2588646292381</v>
      </c>
      <c r="X26" s="77">
        <f>IF(RES_hh_fec!X26=0,0,1000*11630*RES_hh_fec!X26/RES_hh_num!X26)</f>
        <v>1496.6185481876732</v>
      </c>
      <c r="Y26" s="77">
        <f>IF(RES_hh_fec!Y26=0,0,1000*11630*RES_hh_fec!Y26/RES_hh_num!Y26)</f>
        <v>1429.043325992707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373.78803384825846</v>
      </c>
      <c r="C27" s="69">
        <f>IF(RES_hh_fec!C27=0,0,1000*11630*RES_hh_fec!C27/RES_hh_num!C27)</f>
        <v>430.85412408742292</v>
      </c>
      <c r="D27" s="69">
        <f>IF(RES_hh_fec!D27=0,0,1000*11630*RES_hh_fec!D27/RES_hh_num!D27)</f>
        <v>449.68058793987575</v>
      </c>
      <c r="E27" s="69">
        <f>IF(RES_hh_fec!E27=0,0,1000*11630*RES_hh_fec!E27/RES_hh_num!E27)</f>
        <v>447.29895049582001</v>
      </c>
      <c r="F27" s="69">
        <f>IF(RES_hh_fec!F27=0,0,1000*11630*RES_hh_fec!F27/RES_hh_num!F27)</f>
        <v>473.39841693168864</v>
      </c>
      <c r="G27" s="69">
        <f>IF(RES_hh_fec!G27=0,0,1000*11630*RES_hh_fec!G27/RES_hh_num!G27)</f>
        <v>387.50752996526461</v>
      </c>
      <c r="H27" s="69">
        <f>IF(RES_hh_fec!H27=0,0,1000*11630*RES_hh_fec!H27/RES_hh_num!H27)</f>
        <v>449.60998973385091</v>
      </c>
      <c r="I27" s="69">
        <f>IF(RES_hh_fec!I27=0,0,1000*11630*RES_hh_fec!I27/RES_hh_num!I27)</f>
        <v>390.515659288184</v>
      </c>
      <c r="J27" s="69">
        <f>IF(RES_hh_fec!J27=0,0,1000*11630*RES_hh_fec!J27/RES_hh_num!J27)</f>
        <v>422.46886101245144</v>
      </c>
      <c r="K27" s="69">
        <f>IF(RES_hh_fec!K27=0,0,1000*11630*RES_hh_fec!K27/RES_hh_num!K27)</f>
        <v>533.35652030789879</v>
      </c>
      <c r="L27" s="69">
        <f>IF(RES_hh_fec!L27=0,0,1000*11630*RES_hh_fec!L27/RES_hh_num!L27)</f>
        <v>538.27722672794755</v>
      </c>
      <c r="M27" s="69">
        <f>IF(RES_hh_fec!M27=0,0,1000*11630*RES_hh_fec!M27/RES_hh_num!M27)</f>
        <v>532.59135607090366</v>
      </c>
      <c r="N27" s="69">
        <f>IF(RES_hh_fec!N27=0,0,1000*11630*RES_hh_fec!N27/RES_hh_num!N27)</f>
        <v>545.62891970785768</v>
      </c>
      <c r="O27" s="69">
        <f>IF(RES_hh_fec!O27=0,0,1000*11630*RES_hh_fec!O27/RES_hh_num!O27)</f>
        <v>531.46300459140753</v>
      </c>
      <c r="P27" s="69">
        <f>IF(RES_hh_fec!P27=0,0,1000*11630*RES_hh_fec!P27/RES_hh_num!P27)</f>
        <v>551.86946423268751</v>
      </c>
      <c r="Q27" s="69">
        <f>IF(RES_hh_fec!Q27=0,0,1000*11630*RES_hh_fec!Q27/RES_hh_num!Q27)</f>
        <v>527.91284148696366</v>
      </c>
      <c r="R27" s="69">
        <f>IF(RES_hh_fec!R27=0,0,1000*11630*RES_hh_fec!R27/RES_hh_num!R27)</f>
        <v>533.45174606211629</v>
      </c>
      <c r="S27" s="69">
        <f>IF(RES_hh_fec!S27=0,0,1000*11630*RES_hh_fec!S27/RES_hh_num!S27)</f>
        <v>532.45566196579432</v>
      </c>
      <c r="T27" s="69">
        <f>IF(RES_hh_fec!T27=0,0,1000*11630*RES_hh_fec!T27/RES_hh_num!T27)</f>
        <v>520.36026410630416</v>
      </c>
      <c r="U27" s="69">
        <f>IF(RES_hh_fec!U27=0,0,1000*11630*RES_hh_fec!U27/RES_hh_num!U27)</f>
        <v>527.57569117162859</v>
      </c>
      <c r="V27" s="69">
        <f>IF(RES_hh_fec!V27=0,0,1000*11630*RES_hh_fec!V27/RES_hh_num!V27)</f>
        <v>513.78157394581956</v>
      </c>
      <c r="W27" s="69">
        <f>IF(RES_hh_fec!W27=0,0,1000*11630*RES_hh_fec!W27/RES_hh_num!W27)</f>
        <v>490.90541534180488</v>
      </c>
      <c r="X27" s="69">
        <f>IF(RES_hh_fec!X27=0,0,1000*11630*RES_hh_fec!X27/RES_hh_num!X27)</f>
        <v>484.2700145998673</v>
      </c>
      <c r="Y27" s="69">
        <f>IF(RES_hh_fec!Y27=0,0,1000*11630*RES_hh_fec!Y27/RES_hh_num!Y27)</f>
        <v>487.9349800024396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479.30619549881891</v>
      </c>
      <c r="C28" s="72">
        <f>IF(RES_hh_fec!C28=0,0,1000*11630*RES_hh_fec!C28/RES_hh_num!C28)</f>
        <v>535.89645500679887</v>
      </c>
      <c r="D28" s="72">
        <f>IF(RES_hh_fec!D28=0,0,1000*11630*RES_hh_fec!D28/RES_hh_num!D28)</f>
        <v>551.90564668603599</v>
      </c>
      <c r="E28" s="72">
        <f>IF(RES_hh_fec!E28=0,0,1000*11630*RES_hh_fec!E28/RES_hh_num!E28)</f>
        <v>528.0009383854848</v>
      </c>
      <c r="F28" s="72">
        <f>IF(RES_hh_fec!F28=0,0,1000*11630*RES_hh_fec!F28/RES_hh_num!F28)</f>
        <v>629.84777961400061</v>
      </c>
      <c r="G28" s="72">
        <f>IF(RES_hh_fec!G28=0,0,1000*11630*RES_hh_fec!G28/RES_hh_num!G28)</f>
        <v>435.81622299314921</v>
      </c>
      <c r="H28" s="72">
        <f>IF(RES_hh_fec!H28=0,0,1000*11630*RES_hh_fec!H28/RES_hh_num!H28)</f>
        <v>548.66357143782739</v>
      </c>
      <c r="I28" s="72">
        <f>IF(RES_hh_fec!I28=0,0,1000*11630*RES_hh_fec!I28/RES_hh_num!I28)</f>
        <v>480.76937575908431</v>
      </c>
      <c r="J28" s="72">
        <f>IF(RES_hh_fec!J28=0,0,1000*11630*RES_hh_fec!J28/RES_hh_num!J28)</f>
        <v>566.64780388393626</v>
      </c>
      <c r="K28" s="72">
        <f>IF(RES_hh_fec!K28=0,0,1000*11630*RES_hh_fec!K28/RES_hh_num!K28)</f>
        <v>590.44060491807386</v>
      </c>
      <c r="L28" s="72">
        <f>IF(RES_hh_fec!L28=0,0,1000*11630*RES_hh_fec!L28/RES_hh_num!L28)</f>
        <v>649.39737362835035</v>
      </c>
      <c r="M28" s="72">
        <f>IF(RES_hh_fec!M28=0,0,1000*11630*RES_hh_fec!M28/RES_hh_num!M28)</f>
        <v>700.72751322751321</v>
      </c>
      <c r="N28" s="72">
        <f>IF(RES_hh_fec!N28=0,0,1000*11630*RES_hh_fec!N28/RES_hh_num!N28)</f>
        <v>745.43378995433784</v>
      </c>
      <c r="O28" s="72">
        <f>IF(RES_hh_fec!O28=0,0,1000*11630*RES_hh_fec!O28/RES_hh_num!O28)</f>
        <v>666.61869123009012</v>
      </c>
      <c r="P28" s="72">
        <f>IF(RES_hh_fec!P28=0,0,1000*11630*RES_hh_fec!P28/RES_hh_num!P28)</f>
        <v>472.59929612870786</v>
      </c>
      <c r="Q28" s="72">
        <f>IF(RES_hh_fec!Q28=0,0,1000*11630*RES_hh_fec!Q28/RES_hh_num!Q28)</f>
        <v>668.31032215647599</v>
      </c>
      <c r="R28" s="72">
        <f>IF(RES_hh_fec!R28=0,0,1000*11630*RES_hh_fec!R28/RES_hh_num!R28)</f>
        <v>693.0026912725873</v>
      </c>
      <c r="S28" s="72">
        <f>IF(RES_hh_fec!S28=0,0,1000*11630*RES_hh_fec!S28/RES_hh_num!S28)</f>
        <v>746.56543745480826</v>
      </c>
      <c r="T28" s="72">
        <f>IF(RES_hh_fec!T28=0,0,1000*11630*RES_hh_fec!T28/RES_hh_num!T28)</f>
        <v>703.68317319536834</v>
      </c>
      <c r="U28" s="72">
        <f>IF(RES_hh_fec!U28=0,0,1000*11630*RES_hh_fec!U28/RES_hh_num!U28)</f>
        <v>686.48899496154877</v>
      </c>
      <c r="V28" s="72">
        <f>IF(RES_hh_fec!V28=0,0,1000*11630*RES_hh_fec!V28/RES_hh_num!V28)</f>
        <v>796.37410519763466</v>
      </c>
      <c r="W28" s="72">
        <f>IF(RES_hh_fec!W28=0,0,1000*11630*RES_hh_fec!W28/RES_hh_num!W28)</f>
        <v>796.53254917678237</v>
      </c>
      <c r="X28" s="72">
        <f>IF(RES_hh_fec!X28=0,0,1000*11630*RES_hh_fec!X28/RES_hh_num!X28)</f>
        <v>275.08090614886726</v>
      </c>
      <c r="Y28" s="72">
        <f>IF(RES_hh_fec!Y28=0,0,1000*11630*RES_hh_fec!Y28/RES_hh_num!Y28)</f>
        <v>604.83870967741939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459.90123837814281</v>
      </c>
      <c r="C29" s="72">
        <f>IF(RES_hh_fec!C29=0,0,1000*11630*RES_hh_fec!C29/RES_hh_num!C29)</f>
        <v>530.14592103955806</v>
      </c>
      <c r="D29" s="72">
        <f>IF(RES_hh_fec!D29=0,0,1000*11630*RES_hh_fec!D29/RES_hh_num!D29)</f>
        <v>558.74606772463426</v>
      </c>
      <c r="E29" s="72">
        <f>IF(RES_hh_fec!E29=0,0,1000*11630*RES_hh_fec!E29/RES_hh_num!E29)</f>
        <v>534.44516303632372</v>
      </c>
      <c r="F29" s="72">
        <f>IF(RES_hh_fec!F29=0,0,1000*11630*RES_hh_fec!F29/RES_hh_num!F29)</f>
        <v>580.32941103054043</v>
      </c>
      <c r="G29" s="72">
        <f>IF(RES_hh_fec!G29=0,0,1000*11630*RES_hh_fec!G29/RES_hh_num!G29)</f>
        <v>484.48650724352734</v>
      </c>
      <c r="H29" s="72">
        <f>IF(RES_hh_fec!H29=0,0,1000*11630*RES_hh_fec!H29/RES_hh_num!H29)</f>
        <v>553.37677383913115</v>
      </c>
      <c r="I29" s="72">
        <f>IF(RES_hh_fec!I29=0,0,1000*11630*RES_hh_fec!I29/RES_hh_num!I29)</f>
        <v>482.54347675786869</v>
      </c>
      <c r="J29" s="72">
        <f>IF(RES_hh_fec!J29=0,0,1000*11630*RES_hh_fec!J29/RES_hh_num!J29)</f>
        <v>515.83759209197092</v>
      </c>
      <c r="K29" s="72">
        <f>IF(RES_hh_fec!K29=0,0,1000*11630*RES_hh_fec!K29/RES_hh_num!K29)</f>
        <v>669.19654515627076</v>
      </c>
      <c r="L29" s="72">
        <f>IF(RES_hh_fec!L29=0,0,1000*11630*RES_hh_fec!L29/RES_hh_num!L29)</f>
        <v>719.50944426636261</v>
      </c>
      <c r="M29" s="72">
        <f>IF(RES_hh_fec!M29=0,0,1000*11630*RES_hh_fec!M29/RES_hh_num!M29)</f>
        <v>665.26426505390452</v>
      </c>
      <c r="N29" s="72">
        <f>IF(RES_hh_fec!N29=0,0,1000*11630*RES_hh_fec!N29/RES_hh_num!N29)</f>
        <v>566.02210979951292</v>
      </c>
      <c r="O29" s="72">
        <f>IF(RES_hh_fec!O29=0,0,1000*11630*RES_hh_fec!O29/RES_hh_num!O29)</f>
        <v>566.27401040008476</v>
      </c>
      <c r="P29" s="72">
        <f>IF(RES_hh_fec!P29=0,0,1000*11630*RES_hh_fec!P29/RES_hh_num!P29)</f>
        <v>633.96143118014163</v>
      </c>
      <c r="Q29" s="72">
        <f>IF(RES_hh_fec!Q29=0,0,1000*11630*RES_hh_fec!Q29/RES_hh_num!Q29)</f>
        <v>699.75826775703342</v>
      </c>
      <c r="R29" s="72">
        <f>IF(RES_hh_fec!R29=0,0,1000*11630*RES_hh_fec!R29/RES_hh_num!R29)</f>
        <v>739.03357291763893</v>
      </c>
      <c r="S29" s="72">
        <f>IF(RES_hh_fec!S29=0,0,1000*11630*RES_hh_fec!S29/RES_hh_num!S29)</f>
        <v>710.45201637007403</v>
      </c>
      <c r="T29" s="72">
        <f>IF(RES_hh_fec!T29=0,0,1000*11630*RES_hh_fec!T29/RES_hh_num!T29)</f>
        <v>660.32862726330052</v>
      </c>
      <c r="U29" s="72">
        <f>IF(RES_hh_fec!U29=0,0,1000*11630*RES_hh_fec!U29/RES_hh_num!U29)</f>
        <v>663.2455343627006</v>
      </c>
      <c r="V29" s="72">
        <f>IF(RES_hh_fec!V29=0,0,1000*11630*RES_hh_fec!V29/RES_hh_num!V29)</f>
        <v>661.82861828618275</v>
      </c>
      <c r="W29" s="72">
        <f>IF(RES_hh_fec!W29=0,0,1000*11630*RES_hh_fec!W29/RES_hh_num!W29)</f>
        <v>911.50053483085969</v>
      </c>
      <c r="X29" s="72">
        <f>IF(RES_hh_fec!X29=0,0,1000*11630*RES_hh_fec!X29/RES_hh_num!X29)</f>
        <v>470.8605776951843</v>
      </c>
      <c r="Y29" s="72">
        <f>IF(RES_hh_fec!Y29=0,0,1000*11630*RES_hh_fec!Y29/RES_hh_num!Y29)</f>
        <v>668.20543565147875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446.67085934800406</v>
      </c>
      <c r="C30" s="72">
        <f>IF(RES_hh_fec!C30=0,0,1000*11630*RES_hh_fec!C30/RES_hh_num!C30)</f>
        <v>536.10435178536261</v>
      </c>
      <c r="D30" s="72">
        <f>IF(RES_hh_fec!D30=0,0,1000*11630*RES_hh_fec!D30/RES_hh_num!D30)</f>
        <v>545.39156882892235</v>
      </c>
      <c r="E30" s="72">
        <f>IF(RES_hh_fec!E30=0,0,1000*11630*RES_hh_fec!E30/RES_hh_num!E30)</f>
        <v>540.24093879752991</v>
      </c>
      <c r="F30" s="72">
        <f>IF(RES_hh_fec!F30=0,0,1000*11630*RES_hh_fec!F30/RES_hh_num!F30)</f>
        <v>540.64916746954964</v>
      </c>
      <c r="G30" s="72">
        <f>IF(RES_hh_fec!G30=0,0,1000*11630*RES_hh_fec!G30/RES_hh_num!G30)</f>
        <v>515.15945219172943</v>
      </c>
      <c r="H30" s="72">
        <f>IF(RES_hh_fec!H30=0,0,1000*11630*RES_hh_fec!H30/RES_hh_num!H30)</f>
        <v>574.12772585102505</v>
      </c>
      <c r="I30" s="72">
        <f>IF(RES_hh_fec!I30=0,0,1000*11630*RES_hh_fec!I30/RES_hh_num!I30)</f>
        <v>469.54769278808641</v>
      </c>
      <c r="J30" s="72">
        <f>IF(RES_hh_fec!J30=0,0,1000*11630*RES_hh_fec!J30/RES_hh_num!J30)</f>
        <v>518.11455708367453</v>
      </c>
      <c r="K30" s="72">
        <f>IF(RES_hh_fec!K30=0,0,1000*11630*RES_hh_fec!K30/RES_hh_num!K30)</f>
        <v>662.34358786090002</v>
      </c>
      <c r="L30" s="72">
        <f>IF(RES_hh_fec!L30=0,0,1000*11630*RES_hh_fec!L30/RES_hh_num!L30)</f>
        <v>665.71073479553456</v>
      </c>
      <c r="M30" s="72">
        <f>IF(RES_hh_fec!M30=0,0,1000*11630*RES_hh_fec!M30/RES_hh_num!M30)</f>
        <v>674.41578477701728</v>
      </c>
      <c r="N30" s="72">
        <f>IF(RES_hh_fec!N30=0,0,1000*11630*RES_hh_fec!N30/RES_hh_num!N30)</f>
        <v>663.69661972076335</v>
      </c>
      <c r="O30" s="72">
        <f>IF(RES_hh_fec!O30=0,0,1000*11630*RES_hh_fec!O30/RES_hh_num!O30)</f>
        <v>668.29134159689011</v>
      </c>
      <c r="P30" s="72">
        <f>IF(RES_hh_fec!P30=0,0,1000*11630*RES_hh_fec!P30/RES_hh_num!P30)</f>
        <v>687.48249526784821</v>
      </c>
      <c r="Q30" s="72">
        <f>IF(RES_hh_fec!Q30=0,0,1000*11630*RES_hh_fec!Q30/RES_hh_num!Q30)</f>
        <v>665.7454752287033</v>
      </c>
      <c r="R30" s="72">
        <f>IF(RES_hh_fec!R30=0,0,1000*11630*RES_hh_fec!R30/RES_hh_num!R30)</f>
        <v>665.78914647147189</v>
      </c>
      <c r="S30" s="72">
        <f>IF(RES_hh_fec!S30=0,0,1000*11630*RES_hh_fec!S30/RES_hh_num!S30)</f>
        <v>682.63278451435997</v>
      </c>
      <c r="T30" s="72">
        <f>IF(RES_hh_fec!T30=0,0,1000*11630*RES_hh_fec!T30/RES_hh_num!T30)</f>
        <v>655.89648225631481</v>
      </c>
      <c r="U30" s="72">
        <f>IF(RES_hh_fec!U30=0,0,1000*11630*RES_hh_fec!U30/RES_hh_num!U30)</f>
        <v>665.38196597093088</v>
      </c>
      <c r="V30" s="72">
        <f>IF(RES_hh_fec!V30=0,0,1000*11630*RES_hh_fec!V30/RES_hh_num!V30)</f>
        <v>688.09541545617833</v>
      </c>
      <c r="W30" s="72">
        <f>IF(RES_hh_fec!W30=0,0,1000*11630*RES_hh_fec!W30/RES_hh_num!W30)</f>
        <v>805.4956781202884</v>
      </c>
      <c r="X30" s="72">
        <f>IF(RES_hh_fec!X30=0,0,1000*11630*RES_hh_fec!X30/RES_hh_num!X30)</f>
        <v>547.60035546251015</v>
      </c>
      <c r="Y30" s="72">
        <f>IF(RES_hh_fec!Y30=0,0,1000*11630*RES_hh_fec!Y30/RES_hh_num!Y30)</f>
        <v>645.92265422643698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465.93803443193434</v>
      </c>
      <c r="C31" s="72">
        <f>IF(RES_hh_fec!C31=0,0,1000*11630*RES_hh_fec!C31/RES_hh_num!C31)</f>
        <v>543.03309093154633</v>
      </c>
      <c r="D31" s="72">
        <f>IF(RES_hh_fec!D31=0,0,1000*11630*RES_hh_fec!D31/RES_hh_num!D31)</f>
        <v>570.15691274874519</v>
      </c>
      <c r="E31" s="72">
        <f>IF(RES_hh_fec!E31=0,0,1000*11630*RES_hh_fec!E31/RES_hh_num!E31)</f>
        <v>560.13531029205114</v>
      </c>
      <c r="F31" s="72">
        <f>IF(RES_hh_fec!F31=0,0,1000*11630*RES_hh_fec!F31/RES_hh_num!F31)</f>
        <v>584.06548900037831</v>
      </c>
      <c r="G31" s="72">
        <f>IF(RES_hh_fec!G31=0,0,1000*11630*RES_hh_fec!G31/RES_hh_num!G31)</f>
        <v>476.4064375432211</v>
      </c>
      <c r="H31" s="72">
        <f>IF(RES_hh_fec!H31=0,0,1000*11630*RES_hh_fec!H31/RES_hh_num!H31)</f>
        <v>570.71674287541009</v>
      </c>
      <c r="I31" s="72">
        <f>IF(RES_hh_fec!I31=0,0,1000*11630*RES_hh_fec!I31/RES_hh_num!I31)</f>
        <v>504.23496030610863</v>
      </c>
      <c r="J31" s="72">
        <f>IF(RES_hh_fec!J31=0,0,1000*11630*RES_hh_fec!J31/RES_hh_num!J31)</f>
        <v>534.18005226599473</v>
      </c>
      <c r="K31" s="72">
        <f>IF(RES_hh_fec!K31=0,0,1000*11630*RES_hh_fec!K31/RES_hh_num!K31)</f>
        <v>670.76730683744245</v>
      </c>
      <c r="L31" s="72">
        <f>IF(RES_hh_fec!L31=0,0,1000*11630*RES_hh_fec!L31/RES_hh_num!L31)</f>
        <v>671.19798319186725</v>
      </c>
      <c r="M31" s="72">
        <f>IF(RES_hh_fec!M31=0,0,1000*11630*RES_hh_fec!M31/RES_hh_num!M31)</f>
        <v>691.06289711206898</v>
      </c>
      <c r="N31" s="72">
        <f>IF(RES_hh_fec!N31=0,0,1000*11630*RES_hh_fec!N31/RES_hh_num!N31)</f>
        <v>722.00259552954867</v>
      </c>
      <c r="O31" s="72">
        <f>IF(RES_hh_fec!O31=0,0,1000*11630*RES_hh_fec!O31/RES_hh_num!O31)</f>
        <v>688.54942466960745</v>
      </c>
      <c r="P31" s="72">
        <f>IF(RES_hh_fec!P31=0,0,1000*11630*RES_hh_fec!P31/RES_hh_num!P31)</f>
        <v>733.0406877720776</v>
      </c>
      <c r="Q31" s="72">
        <f>IF(RES_hh_fec!Q31=0,0,1000*11630*RES_hh_fec!Q31/RES_hh_num!Q31)</f>
        <v>696.01545015773718</v>
      </c>
      <c r="R31" s="72">
        <f>IF(RES_hh_fec!R31=0,0,1000*11630*RES_hh_fec!R31/RES_hh_num!R31)</f>
        <v>658.28943014621609</v>
      </c>
      <c r="S31" s="72">
        <f>IF(RES_hh_fec!S31=0,0,1000*11630*RES_hh_fec!S31/RES_hh_num!S31)</f>
        <v>704.84527257064769</v>
      </c>
      <c r="T31" s="72">
        <f>IF(RES_hh_fec!T31=0,0,1000*11630*RES_hh_fec!T31/RES_hh_num!T31)</f>
        <v>679.23536846889056</v>
      </c>
      <c r="U31" s="72">
        <f>IF(RES_hh_fec!U31=0,0,1000*11630*RES_hh_fec!U31/RES_hh_num!U31)</f>
        <v>690.37922534978566</v>
      </c>
      <c r="V31" s="72">
        <f>IF(RES_hh_fec!V31=0,0,1000*11630*RES_hh_fec!V31/RES_hh_num!V31)</f>
        <v>699.65216492892625</v>
      </c>
      <c r="W31" s="72">
        <f>IF(RES_hh_fec!W31=0,0,1000*11630*RES_hh_fec!W31/RES_hh_num!W31)</f>
        <v>832.22993364326612</v>
      </c>
      <c r="X31" s="72">
        <f>IF(RES_hh_fec!X31=0,0,1000*11630*RES_hh_fec!X31/RES_hh_num!X31)</f>
        <v>587.70062253207107</v>
      </c>
      <c r="Y31" s="72">
        <f>IF(RES_hh_fec!Y31=0,0,1000*11630*RES_hh_fec!Y31/RES_hh_num!Y31)</f>
        <v>692.22117766244685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366.30771354617497</v>
      </c>
      <c r="C32" s="77">
        <f>IF(RES_hh_fec!C32=0,0,1000*11630*RES_hh_fec!C32/RES_hh_num!C32)</f>
        <v>421.00120199765036</v>
      </c>
      <c r="D32" s="77">
        <f>IF(RES_hh_fec!D32=0,0,1000*11630*RES_hh_fec!D32/RES_hh_num!D32)</f>
        <v>439.96612598988372</v>
      </c>
      <c r="E32" s="77">
        <f>IF(RES_hh_fec!E32=0,0,1000*11630*RES_hh_fec!E32/RES_hh_num!E32)</f>
        <v>437.96242110041311</v>
      </c>
      <c r="F32" s="77">
        <f>IF(RES_hh_fec!F32=0,0,1000*11630*RES_hh_fec!F32/RES_hh_num!F32)</f>
        <v>464.94408879550275</v>
      </c>
      <c r="G32" s="77">
        <f>IF(RES_hh_fec!G32=0,0,1000*11630*RES_hh_fec!G32/RES_hh_num!G32)</f>
        <v>375.75883948297707</v>
      </c>
      <c r="H32" s="77">
        <f>IF(RES_hh_fec!H32=0,0,1000*11630*RES_hh_fec!H32/RES_hh_num!H32)</f>
        <v>436.23303247947632</v>
      </c>
      <c r="I32" s="77">
        <f>IF(RES_hh_fec!I32=0,0,1000*11630*RES_hh_fec!I32/RES_hh_num!I32)</f>
        <v>380.17088074426653</v>
      </c>
      <c r="J32" s="77">
        <f>IF(RES_hh_fec!J32=0,0,1000*11630*RES_hh_fec!J32/RES_hh_num!J32)</f>
        <v>411.05467155950009</v>
      </c>
      <c r="K32" s="77">
        <f>IF(RES_hh_fec!K32=0,0,1000*11630*RES_hh_fec!K32/RES_hh_num!K32)</f>
        <v>518.50278815694651</v>
      </c>
      <c r="L32" s="77">
        <f>IF(RES_hh_fec!L32=0,0,1000*11630*RES_hh_fec!L32/RES_hh_num!L32)</f>
        <v>523.49611204216092</v>
      </c>
      <c r="M32" s="77">
        <f>IF(RES_hh_fec!M32=0,0,1000*11630*RES_hh_fec!M32/RES_hh_num!M32)</f>
        <v>515.67354878116532</v>
      </c>
      <c r="N32" s="77">
        <f>IF(RES_hh_fec!N32=0,0,1000*11630*RES_hh_fec!N32/RES_hh_num!N32)</f>
        <v>529.65017992782464</v>
      </c>
      <c r="O32" s="77">
        <f>IF(RES_hh_fec!O32=0,0,1000*11630*RES_hh_fec!O32/RES_hh_num!O32)</f>
        <v>516.03822188939819</v>
      </c>
      <c r="P32" s="77">
        <f>IF(RES_hh_fec!P32=0,0,1000*11630*RES_hh_fec!P32/RES_hh_num!P32)</f>
        <v>536.44397163588803</v>
      </c>
      <c r="Q32" s="77">
        <f>IF(RES_hh_fec!Q32=0,0,1000*11630*RES_hh_fec!Q32/RES_hh_num!Q32)</f>
        <v>513.91666195264793</v>
      </c>
      <c r="R32" s="77">
        <f>IF(RES_hh_fec!R32=0,0,1000*11630*RES_hh_fec!R32/RES_hh_num!R32)</f>
        <v>522.45274798939556</v>
      </c>
      <c r="S32" s="77">
        <f>IF(RES_hh_fec!S32=0,0,1000*11630*RES_hh_fec!S32/RES_hh_num!S32)</f>
        <v>519.69153000933261</v>
      </c>
      <c r="T32" s="77">
        <f>IF(RES_hh_fec!T32=0,0,1000*11630*RES_hh_fec!T32/RES_hh_num!T32)</f>
        <v>509.31704691174684</v>
      </c>
      <c r="U32" s="77">
        <f>IF(RES_hh_fec!U32=0,0,1000*11630*RES_hh_fec!U32/RES_hh_num!U32)</f>
        <v>516.20890045197655</v>
      </c>
      <c r="V32" s="77">
        <f>IF(RES_hh_fec!V32=0,0,1000*11630*RES_hh_fec!V32/RES_hh_num!V32)</f>
        <v>500.32841999956656</v>
      </c>
      <c r="W32" s="77">
        <f>IF(RES_hh_fec!W32=0,0,1000*11630*RES_hh_fec!W32/RES_hh_num!W32)</f>
        <v>467.10462020472704</v>
      </c>
      <c r="X32" s="77">
        <f>IF(RES_hh_fec!X32=0,0,1000*11630*RES_hh_fec!X32/RES_hh_num!X32)</f>
        <v>479.7983888151532</v>
      </c>
      <c r="Y32" s="77">
        <f>IF(RES_hh_fec!Y32=0,0,1000*11630*RES_hh_fec!Y32/RES_hh_num!Y32)</f>
        <v>480.03746080387907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11297.331408583796</v>
      </c>
      <c r="C3" s="65">
        <f>IF(RES_hh_tes!C3=0,0,1000*11630*RES_hh_tes!C3/RES_hh_num!C3)</f>
        <v>11940.446584164562</v>
      </c>
      <c r="D3" s="65">
        <f>IF(RES_hh_tes!D3=0,0,1000*11630*RES_hh_tes!D3/RES_hh_num!D3)</f>
        <v>11361.641572455888</v>
      </c>
      <c r="E3" s="65">
        <f>IF(RES_hh_tes!E3=0,0,1000*11630*RES_hh_tes!E3/RES_hh_num!E3)</f>
        <v>11568.235328072262</v>
      </c>
      <c r="F3" s="65">
        <f>IF(RES_hh_tes!F3=0,0,1000*11630*RES_hh_tes!F3/RES_hh_num!F3)</f>
        <v>11430.652338575484</v>
      </c>
      <c r="G3" s="65">
        <f>IF(RES_hh_tes!G3=0,0,1000*11630*RES_hh_tes!G3/RES_hh_num!G3)</f>
        <v>11480.356266840281</v>
      </c>
      <c r="H3" s="65">
        <f>IF(RES_hh_tes!H3=0,0,1000*11630*RES_hh_tes!H3/RES_hh_num!H3)</f>
        <v>11378.53496086648</v>
      </c>
      <c r="I3" s="65">
        <f>IF(RES_hh_tes!I3=0,0,1000*11630*RES_hh_tes!I3/RES_hh_num!I3)</f>
        <v>11071.01652144453</v>
      </c>
      <c r="J3" s="65">
        <f>IF(RES_hh_tes!J3=0,0,1000*11630*RES_hh_tes!J3/RES_hh_num!J3)</f>
        <v>11364.012810142287</v>
      </c>
      <c r="K3" s="65">
        <f>IF(RES_hh_tes!K3=0,0,1000*11630*RES_hh_tes!K3/RES_hh_num!K3)</f>
        <v>11731.964313761713</v>
      </c>
      <c r="L3" s="65">
        <f>IF(RES_hh_tes!L3=0,0,1000*11630*RES_hh_tes!L3/RES_hh_num!L3)</f>
        <v>12981.784003817618</v>
      </c>
      <c r="M3" s="65">
        <f>IF(RES_hh_tes!M3=0,0,1000*11630*RES_hh_tes!M3/RES_hh_num!M3)</f>
        <v>12217.010202272042</v>
      </c>
      <c r="N3" s="65">
        <f>IF(RES_hh_tes!N3=0,0,1000*11630*RES_hh_tes!N3/RES_hh_num!N3)</f>
        <v>12672.103161830233</v>
      </c>
      <c r="O3" s="65">
        <f>IF(RES_hh_tes!O3=0,0,1000*11630*RES_hh_tes!O3/RES_hh_num!O3)</f>
        <v>13235.213136837605</v>
      </c>
      <c r="P3" s="65">
        <f>IF(RES_hh_tes!P3=0,0,1000*11630*RES_hh_tes!P3/RES_hh_num!P3)</f>
        <v>11823.591329161056</v>
      </c>
      <c r="Q3" s="65">
        <f>IF(RES_hh_tes!Q3=0,0,1000*11630*RES_hh_tes!Q3/RES_hh_num!Q3)</f>
        <v>12642.700674202233</v>
      </c>
      <c r="R3" s="65">
        <f>IF(RES_hh_tes!R3=0,0,1000*11630*RES_hh_tes!R3/RES_hh_num!R3)</f>
        <v>13229.294287104671</v>
      </c>
      <c r="S3" s="65">
        <f>IF(RES_hh_tes!S3=0,0,1000*11630*RES_hh_tes!S3/RES_hh_num!S3)</f>
        <v>13407.880155477607</v>
      </c>
      <c r="T3" s="65">
        <f>IF(RES_hh_tes!T3=0,0,1000*11630*RES_hh_tes!T3/RES_hh_num!T3)</f>
        <v>12631.874264441058</v>
      </c>
      <c r="U3" s="65">
        <f>IF(RES_hh_tes!U3=0,0,1000*11630*RES_hh_tes!U3/RES_hh_num!U3)</f>
        <v>13040.39235426983</v>
      </c>
      <c r="V3" s="65">
        <f>IF(RES_hh_tes!V3=0,0,1000*11630*RES_hh_tes!V3/RES_hh_num!V3)</f>
        <v>13694.483815125845</v>
      </c>
      <c r="W3" s="65">
        <f>IF(RES_hh_tes!W3=0,0,1000*11630*RES_hh_tes!W3/RES_hh_num!W3)</f>
        <v>15485.394546292879</v>
      </c>
      <c r="X3" s="65">
        <f>IF(RES_hh_tes!X3=0,0,1000*11630*RES_hh_tes!X3/RES_hh_num!X3)</f>
        <v>13843.95472578722</v>
      </c>
      <c r="Y3" s="65">
        <f>IF(RES_hh_tes!Y3=0,0,1000*11630*RES_hh_tes!Y3/RES_hh_num!Y3)</f>
        <v>13273.732319148376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9189.5797425072924</v>
      </c>
      <c r="C4" s="69">
        <f>IF(RES_hh_tes!C4=0,0,1000*11630*RES_hh_tes!C4/RES_hh_num!C4)</f>
        <v>9710.5958890950587</v>
      </c>
      <c r="D4" s="69">
        <f>IF(RES_hh_tes!D4=0,0,1000*11630*RES_hh_tes!D4/RES_hh_num!D4)</f>
        <v>9043.1055802106221</v>
      </c>
      <c r="E4" s="69">
        <f>IF(RES_hh_tes!E4=0,0,1000*11630*RES_hh_tes!E4/RES_hh_num!E4)</f>
        <v>9214.5562870773556</v>
      </c>
      <c r="F4" s="69">
        <f>IF(RES_hh_tes!F4=0,0,1000*11630*RES_hh_tes!F4/RES_hh_num!F4)</f>
        <v>9043.1150900456614</v>
      </c>
      <c r="G4" s="69">
        <f>IF(RES_hh_tes!G4=0,0,1000*11630*RES_hh_tes!G4/RES_hh_num!G4)</f>
        <v>9297.1594334739784</v>
      </c>
      <c r="H4" s="69">
        <f>IF(RES_hh_tes!H4=0,0,1000*11630*RES_hh_tes!H4/RES_hh_num!H4)</f>
        <v>9064.2745078352291</v>
      </c>
      <c r="I4" s="69">
        <f>IF(RES_hh_tes!I4=0,0,1000*11630*RES_hh_tes!I4/RES_hh_num!I4)</f>
        <v>8793.867578866555</v>
      </c>
      <c r="J4" s="69">
        <f>IF(RES_hh_tes!J4=0,0,1000*11630*RES_hh_tes!J4/RES_hh_num!J4)</f>
        <v>9048.2594717093907</v>
      </c>
      <c r="K4" s="69">
        <f>IF(RES_hh_tes!K4=0,0,1000*11630*RES_hh_tes!K4/RES_hh_num!K4)</f>
        <v>9171.6346471757952</v>
      </c>
      <c r="L4" s="69">
        <f>IF(RES_hh_tes!L4=0,0,1000*11630*RES_hh_tes!L4/RES_hh_num!L4)</f>
        <v>10365.711399552525</v>
      </c>
      <c r="M4" s="69">
        <f>IF(RES_hh_tes!M4=0,0,1000*11630*RES_hh_tes!M4/RES_hh_num!M4)</f>
        <v>9582.2585673967442</v>
      </c>
      <c r="N4" s="69">
        <f>IF(RES_hh_tes!N4=0,0,1000*11630*RES_hh_tes!N4/RES_hh_num!N4)</f>
        <v>9994.9185938479204</v>
      </c>
      <c r="O4" s="69">
        <f>IF(RES_hh_tes!O4=0,0,1000*11630*RES_hh_tes!O4/RES_hh_num!O4)</f>
        <v>10571.76380711299</v>
      </c>
      <c r="P4" s="69">
        <f>IF(RES_hh_tes!P4=0,0,1000*11630*RES_hh_tes!P4/RES_hh_num!P4)</f>
        <v>9089.2703622637364</v>
      </c>
      <c r="Q4" s="69">
        <f>IF(RES_hh_tes!Q4=0,0,1000*11630*RES_hh_tes!Q4/RES_hh_num!Q4)</f>
        <v>9967.0478918078406</v>
      </c>
      <c r="R4" s="69">
        <f>IF(RES_hh_tes!R4=0,0,1000*11630*RES_hh_tes!R4/RES_hh_num!R4)</f>
        <v>10569.693547242377</v>
      </c>
      <c r="S4" s="69">
        <f>IF(RES_hh_tes!S4=0,0,1000*11630*RES_hh_tes!S4/RES_hh_num!S4)</f>
        <v>10780.145953220488</v>
      </c>
      <c r="T4" s="69">
        <f>IF(RES_hh_tes!T4=0,0,1000*11630*RES_hh_tes!T4/RES_hh_num!T4)</f>
        <v>10106.726375240742</v>
      </c>
      <c r="U4" s="69">
        <f>IF(RES_hh_tes!U4=0,0,1000*11630*RES_hh_tes!U4/RES_hh_num!U4)</f>
        <v>10468.466300279875</v>
      </c>
      <c r="V4" s="69">
        <f>IF(RES_hh_tes!V4=0,0,1000*11630*RES_hh_tes!V4/RES_hh_num!V4)</f>
        <v>11125.496556353621</v>
      </c>
      <c r="W4" s="69">
        <f>IF(RES_hh_tes!W4=0,0,1000*11630*RES_hh_tes!W4/RES_hh_num!W4)</f>
        <v>12615.858458585712</v>
      </c>
      <c r="X4" s="69">
        <f>IF(RES_hh_tes!X4=0,0,1000*11630*RES_hh_tes!X4/RES_hh_num!X4)</f>
        <v>11208.623656585733</v>
      </c>
      <c r="Y4" s="69">
        <f>IF(RES_hh_tes!Y4=0,0,1000*11630*RES_hh_tes!Y4/RES_hh_num!Y4)</f>
        <v>10715.252308482119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9430.9627804088432</v>
      </c>
      <c r="C5" s="72">
        <f>IF(RES_hh_tes!C5=0,0,1000*11630*RES_hh_tes!C5/RES_hh_num!C5)</f>
        <v>9666.3403742918235</v>
      </c>
      <c r="D5" s="72">
        <f>IF(RES_hh_tes!D5=0,0,1000*11630*RES_hh_tes!D5/RES_hh_num!D5)</f>
        <v>8865.8222444720832</v>
      </c>
      <c r="E5" s="72">
        <f>IF(RES_hh_tes!E5=0,0,1000*11630*RES_hh_tes!E5/RES_hh_num!E5)</f>
        <v>8657.8157635480165</v>
      </c>
      <c r="F5" s="72">
        <f>IF(RES_hh_tes!F5=0,0,1000*11630*RES_hh_tes!F5/RES_hh_num!F5)</f>
        <v>9535.46700189068</v>
      </c>
      <c r="G5" s="72">
        <f>IF(RES_hh_tes!G5=0,0,1000*11630*RES_hh_tes!G5/RES_hh_num!G5)</f>
        <v>8319.5676887404788</v>
      </c>
      <c r="H5" s="72">
        <f>IF(RES_hh_tes!H5=0,0,1000*11630*RES_hh_tes!H5/RES_hh_num!H5)</f>
        <v>8826.9405853811859</v>
      </c>
      <c r="I5" s="72">
        <f>IF(RES_hh_tes!I5=0,0,1000*11630*RES_hh_tes!I5/RES_hh_num!I5)</f>
        <v>8634.5742503837337</v>
      </c>
      <c r="J5" s="72">
        <f>IF(RES_hh_tes!J5=0,0,1000*11630*RES_hh_tes!J5/RES_hh_num!J5)</f>
        <v>9671.968530410948</v>
      </c>
      <c r="K5" s="72">
        <f>IF(RES_hh_tes!K5=0,0,1000*11630*RES_hh_tes!K5/RES_hh_num!K5)</f>
        <v>8281.8648750651973</v>
      </c>
      <c r="L5" s="72">
        <f>IF(RES_hh_tes!L5=0,0,1000*11630*RES_hh_tes!L5/RES_hh_num!L5)</f>
        <v>10620.407551840959</v>
      </c>
      <c r="M5" s="72">
        <f>IF(RES_hh_tes!M5=0,0,1000*11630*RES_hh_tes!M5/RES_hh_num!M5)</f>
        <v>8486.5172871071027</v>
      </c>
      <c r="N5" s="72">
        <f>IF(RES_hh_tes!N5=0,0,1000*11630*RES_hh_tes!N5/RES_hh_num!N5)</f>
        <v>10663.684445900739</v>
      </c>
      <c r="O5" s="72">
        <f>IF(RES_hh_tes!O5=0,0,1000*11630*RES_hh_tes!O5/RES_hh_num!O5)</f>
        <v>9951.687221792954</v>
      </c>
      <c r="P5" s="72">
        <f>IF(RES_hh_tes!P5=0,0,1000*11630*RES_hh_tes!P5/RES_hh_num!P5)</f>
        <v>9259.4747027094345</v>
      </c>
      <c r="Q5" s="72">
        <f>IF(RES_hh_tes!Q5=0,0,1000*11630*RES_hh_tes!Q5/RES_hh_num!Q5)</f>
        <v>9026.2801664248364</v>
      </c>
      <c r="R5" s="72">
        <f>IF(RES_hh_tes!R5=0,0,1000*11630*RES_hh_tes!R5/RES_hh_num!R5)</f>
        <v>9757.9978055993906</v>
      </c>
      <c r="S5" s="72">
        <f>IF(RES_hh_tes!S5=0,0,1000*11630*RES_hh_tes!S5/RES_hh_num!S5)</f>
        <v>11133.522549503397</v>
      </c>
      <c r="T5" s="72">
        <f>IF(RES_hh_tes!T5=0,0,1000*11630*RES_hh_tes!T5/RES_hh_num!T5)</f>
        <v>10256.421729383841</v>
      </c>
      <c r="U5" s="72">
        <f>IF(RES_hh_tes!U5=0,0,1000*11630*RES_hh_tes!U5/RES_hh_num!U5)</f>
        <v>11794.268290443959</v>
      </c>
      <c r="V5" s="72">
        <f>IF(RES_hh_tes!V5=0,0,1000*11630*RES_hh_tes!V5/RES_hh_num!V5)</f>
        <v>10333.867359599579</v>
      </c>
      <c r="W5" s="72">
        <f>IF(RES_hh_tes!W5=0,0,1000*11630*RES_hh_tes!W5/RES_hh_num!W5)</f>
        <v>10074.317807488986</v>
      </c>
      <c r="X5" s="72">
        <f>IF(RES_hh_tes!X5=0,0,1000*11630*RES_hh_tes!X5/RES_hh_num!X5)</f>
        <v>11259.449661908498</v>
      </c>
      <c r="Y5" s="72">
        <f>IF(RES_hh_tes!Y5=0,0,1000*11630*RES_hh_tes!Y5/RES_hh_num!Y5)</f>
        <v>10356.449125174191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9565.0529665362556</v>
      </c>
      <c r="C6" s="72">
        <f>IF(RES_hh_tes!C6=0,0,1000*11630*RES_hh_tes!C6/RES_hh_num!C6)</f>
        <v>8983.8923572543099</v>
      </c>
      <c r="D6" s="72">
        <f>IF(RES_hh_tes!D6=0,0,1000*11630*RES_hh_tes!D6/RES_hh_num!D6)</f>
        <v>8840.2442997198668</v>
      </c>
      <c r="E6" s="72">
        <f>IF(RES_hh_tes!E6=0,0,1000*11630*RES_hh_tes!E6/RES_hh_num!E6)</f>
        <v>8241.9721207266721</v>
      </c>
      <c r="F6" s="72">
        <f>IF(RES_hh_tes!F6=0,0,1000*11630*RES_hh_tes!F6/RES_hh_num!F6)</f>
        <v>8095.3092006767783</v>
      </c>
      <c r="G6" s="72">
        <f>IF(RES_hh_tes!G6=0,0,1000*11630*RES_hh_tes!G6/RES_hh_num!G6)</f>
        <v>9579.8689510615641</v>
      </c>
      <c r="H6" s="72">
        <f>IF(RES_hh_tes!H6=0,0,1000*11630*RES_hh_tes!H6/RES_hh_num!H6)</f>
        <v>8843.4823589538155</v>
      </c>
      <c r="I6" s="72">
        <f>IF(RES_hh_tes!I6=0,0,1000*11630*RES_hh_tes!I6/RES_hh_num!I6)</f>
        <v>9090.5789889956341</v>
      </c>
      <c r="J6" s="72">
        <f>IF(RES_hh_tes!J6=0,0,1000*11630*RES_hh_tes!J6/RES_hh_num!J6)</f>
        <v>9955.3478277097074</v>
      </c>
      <c r="K6" s="72">
        <f>IF(RES_hh_tes!K6=0,0,1000*11630*RES_hh_tes!K6/RES_hh_num!K6)</f>
        <v>8158.6071904078153</v>
      </c>
      <c r="L6" s="72">
        <f>IF(RES_hh_tes!L6=0,0,1000*11630*RES_hh_tes!L6/RES_hh_num!L6)</f>
        <v>10258.807973882353</v>
      </c>
      <c r="M6" s="72">
        <f>IF(RES_hh_tes!M6=0,0,1000*11630*RES_hh_tes!M6/RES_hh_num!M6)</f>
        <v>8267.9258126252789</v>
      </c>
      <c r="N6" s="72">
        <f>IF(RES_hh_tes!N6=0,0,1000*11630*RES_hh_tes!N6/RES_hh_num!N6)</f>
        <v>9254.526124336051</v>
      </c>
      <c r="O6" s="72">
        <f>IF(RES_hh_tes!O6=0,0,1000*11630*RES_hh_tes!O6/RES_hh_num!O6)</f>
        <v>11007.545480660327</v>
      </c>
      <c r="P6" s="72">
        <f>IF(RES_hh_tes!P6=0,0,1000*11630*RES_hh_tes!P6/RES_hh_num!P6)</f>
        <v>9142.7843465436817</v>
      </c>
      <c r="Q6" s="72">
        <f>IF(RES_hh_tes!Q6=0,0,1000*11630*RES_hh_tes!Q6/RES_hh_num!Q6)</f>
        <v>9322.5780191074318</v>
      </c>
      <c r="R6" s="72">
        <f>IF(RES_hh_tes!R6=0,0,1000*11630*RES_hh_tes!R6/RES_hh_num!R6)</f>
        <v>9503.4917193861947</v>
      </c>
      <c r="S6" s="72">
        <f>IF(RES_hh_tes!S6=0,0,1000*11630*RES_hh_tes!S6/RES_hh_num!S6)</f>
        <v>11180.969966557679</v>
      </c>
      <c r="T6" s="72">
        <f>IF(RES_hh_tes!T6=0,0,1000*11630*RES_hh_tes!T6/RES_hh_num!T6)</f>
        <v>10105.56227827486</v>
      </c>
      <c r="U6" s="72">
        <f>IF(RES_hh_tes!U6=0,0,1000*11630*RES_hh_tes!U6/RES_hh_num!U6)</f>
        <v>10412.944655809431</v>
      </c>
      <c r="V6" s="72">
        <f>IF(RES_hh_tes!V6=0,0,1000*11630*RES_hh_tes!V6/RES_hh_num!V6)</f>
        <v>11241.16667045674</v>
      </c>
      <c r="W6" s="72">
        <f>IF(RES_hh_tes!W6=0,0,1000*11630*RES_hh_tes!W6/RES_hh_num!W6)</f>
        <v>12348.732343171248</v>
      </c>
      <c r="X6" s="72">
        <f>IF(RES_hh_tes!X6=0,0,1000*11630*RES_hh_tes!X6/RES_hh_num!X6)</f>
        <v>10648.771455039308</v>
      </c>
      <c r="Y6" s="72">
        <f>IF(RES_hh_tes!Y6=0,0,1000*11630*RES_hh_tes!Y6/RES_hh_num!Y6)</f>
        <v>10625.857543128201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9276.788380004984</v>
      </c>
      <c r="C7" s="72">
        <f>IF(RES_hh_tes!C7=0,0,1000*11630*RES_hh_tes!C7/RES_hh_num!C7)</f>
        <v>9264.0151912877209</v>
      </c>
      <c r="D7" s="72">
        <f>IF(RES_hh_tes!D7=0,0,1000*11630*RES_hh_tes!D7/RES_hh_num!D7)</f>
        <v>8851.218578897402</v>
      </c>
      <c r="E7" s="72">
        <f>IF(RES_hh_tes!E7=0,0,1000*11630*RES_hh_tes!E7/RES_hh_num!E7)</f>
        <v>8983.8485423402417</v>
      </c>
      <c r="F7" s="72">
        <f>IF(RES_hh_tes!F7=0,0,1000*11630*RES_hh_tes!F7/RES_hh_num!F7)</f>
        <v>8962.0304899868879</v>
      </c>
      <c r="G7" s="72">
        <f>IF(RES_hh_tes!G7=0,0,1000*11630*RES_hh_tes!G7/RES_hh_num!G7)</f>
        <v>9017.2753474373712</v>
      </c>
      <c r="H7" s="72">
        <f>IF(RES_hh_tes!H7=0,0,1000*11630*RES_hh_tes!H7/RES_hh_num!H7)</f>
        <v>9050.4075973850559</v>
      </c>
      <c r="I7" s="72">
        <f>IF(RES_hh_tes!I7=0,0,1000*11630*RES_hh_tes!I7/RES_hh_num!I7)</f>
        <v>8353.9599374920381</v>
      </c>
      <c r="J7" s="72">
        <f>IF(RES_hh_tes!J7=0,0,1000*11630*RES_hh_tes!J7/RES_hh_num!J7)</f>
        <v>8920.534634833326</v>
      </c>
      <c r="K7" s="72">
        <f>IF(RES_hh_tes!K7=0,0,1000*11630*RES_hh_tes!K7/RES_hh_num!K7)</f>
        <v>8838.9381829768663</v>
      </c>
      <c r="L7" s="72">
        <f>IF(RES_hh_tes!L7=0,0,1000*11630*RES_hh_tes!L7/RES_hh_num!L7)</f>
        <v>10377.351147160743</v>
      </c>
      <c r="M7" s="72">
        <f>IF(RES_hh_tes!M7=0,0,1000*11630*RES_hh_tes!M7/RES_hh_num!M7)</f>
        <v>9438.498615053426</v>
      </c>
      <c r="N7" s="72">
        <f>IF(RES_hh_tes!N7=0,0,1000*11630*RES_hh_tes!N7/RES_hh_num!N7)</f>
        <v>9282.7960604690325</v>
      </c>
      <c r="O7" s="72">
        <f>IF(RES_hh_tes!O7=0,0,1000*11630*RES_hh_tes!O7/RES_hh_num!O7)</f>
        <v>10391.39468179759</v>
      </c>
      <c r="P7" s="72">
        <f>IF(RES_hh_tes!P7=0,0,1000*11630*RES_hh_tes!P7/RES_hh_num!P7)</f>
        <v>9073.903481185007</v>
      </c>
      <c r="Q7" s="72">
        <f>IF(RES_hh_tes!Q7=0,0,1000*11630*RES_hh_tes!Q7/RES_hh_num!Q7)</f>
        <v>9821.2483617716371</v>
      </c>
      <c r="R7" s="72">
        <f>IF(RES_hh_tes!R7=0,0,1000*11630*RES_hh_tes!R7/RES_hh_num!R7)</f>
        <v>10192.091574447653</v>
      </c>
      <c r="S7" s="72">
        <f>IF(RES_hh_tes!S7=0,0,1000*11630*RES_hh_tes!S7/RES_hh_num!S7)</f>
        <v>10677.505165360642</v>
      </c>
      <c r="T7" s="72">
        <f>IF(RES_hh_tes!T7=0,0,1000*11630*RES_hh_tes!T7/RES_hh_num!T7)</f>
        <v>9879.3517939551184</v>
      </c>
      <c r="U7" s="72">
        <f>IF(RES_hh_tes!U7=0,0,1000*11630*RES_hh_tes!U7/RES_hh_num!U7)</f>
        <v>10331.730758853033</v>
      </c>
      <c r="V7" s="72">
        <f>IF(RES_hh_tes!V7=0,0,1000*11630*RES_hh_tes!V7/RES_hh_num!V7)</f>
        <v>11098.561608578973</v>
      </c>
      <c r="W7" s="72">
        <f>IF(RES_hh_tes!W7=0,0,1000*11630*RES_hh_tes!W7/RES_hh_num!W7)</f>
        <v>12386.58356610997</v>
      </c>
      <c r="X7" s="72">
        <f>IF(RES_hh_tes!X7=0,0,1000*11630*RES_hh_tes!X7/RES_hh_num!X7)</f>
        <v>11282.800823005269</v>
      </c>
      <c r="Y7" s="72">
        <f>IF(RES_hh_tes!Y7=0,0,1000*11630*RES_hh_tes!Y7/RES_hh_num!Y7)</f>
        <v>9939.1134390122897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8738.1966495687848</v>
      </c>
      <c r="C8" s="72">
        <f>IF(RES_hh_tes!C8=0,0,1000*11630*RES_hh_tes!C8/RES_hh_num!C8)</f>
        <v>9607.4984185013673</v>
      </c>
      <c r="D8" s="72">
        <f>IF(RES_hh_tes!D8=0,0,1000*11630*RES_hh_tes!D8/RES_hh_num!D8)</f>
        <v>8731.8847152082508</v>
      </c>
      <c r="E8" s="72">
        <f>IF(RES_hh_tes!E8=0,0,1000*11630*RES_hh_tes!E8/RES_hh_num!E8)</f>
        <v>8849.2661281134951</v>
      </c>
      <c r="F8" s="72">
        <f>IF(RES_hh_tes!F8=0,0,1000*11630*RES_hh_tes!F8/RES_hh_num!F8)</f>
        <v>8185.2492904773962</v>
      </c>
      <c r="G8" s="72">
        <f>IF(RES_hh_tes!G8=0,0,1000*11630*RES_hh_tes!G8/RES_hh_num!G8)</f>
        <v>9799.6824164684349</v>
      </c>
      <c r="H8" s="72">
        <f>IF(RES_hh_tes!H8=0,0,1000*11630*RES_hh_tes!H8/RES_hh_num!H8)</f>
        <v>9171.6040976517197</v>
      </c>
      <c r="I8" s="72">
        <f>IF(RES_hh_tes!I8=0,0,1000*11630*RES_hh_tes!I8/RES_hh_num!I8)</f>
        <v>8405.168090378078</v>
      </c>
      <c r="J8" s="72">
        <f>IF(RES_hh_tes!J8=0,0,1000*11630*RES_hh_tes!J8/RES_hh_num!J8)</f>
        <v>8819.3787748090217</v>
      </c>
      <c r="K8" s="72">
        <f>IF(RES_hh_tes!K8=0,0,1000*11630*RES_hh_tes!K8/RES_hh_num!K8)</f>
        <v>9102.3694419362055</v>
      </c>
      <c r="L8" s="72">
        <f>IF(RES_hh_tes!L8=0,0,1000*11630*RES_hh_tes!L8/RES_hh_num!L8)</f>
        <v>10257.878955952168</v>
      </c>
      <c r="M8" s="72">
        <f>IF(RES_hh_tes!M8=0,0,1000*11630*RES_hh_tes!M8/RES_hh_num!M8)</f>
        <v>9245.5594495124769</v>
      </c>
      <c r="N8" s="72">
        <f>IF(RES_hh_tes!N8=0,0,1000*11630*RES_hh_tes!N8/RES_hh_num!N8)</f>
        <v>9780.5367918995198</v>
      </c>
      <c r="O8" s="72">
        <f>IF(RES_hh_tes!O8=0,0,1000*11630*RES_hh_tes!O8/RES_hh_num!O8)</f>
        <v>10261.999601037465</v>
      </c>
      <c r="P8" s="72">
        <f>IF(RES_hh_tes!P8=0,0,1000*11630*RES_hh_tes!P8/RES_hh_num!P8)</f>
        <v>8740.0121458019548</v>
      </c>
      <c r="Q8" s="72">
        <f>IF(RES_hh_tes!Q8=0,0,1000*11630*RES_hh_tes!Q8/RES_hh_num!Q8)</f>
        <v>9630.6215552875983</v>
      </c>
      <c r="R8" s="72">
        <f>IF(RES_hh_tes!R8=0,0,1000*11630*RES_hh_tes!R8/RES_hh_num!R8)</f>
        <v>10671.904350473918</v>
      </c>
      <c r="S8" s="72">
        <f>IF(RES_hh_tes!S8=0,0,1000*11630*RES_hh_tes!S8/RES_hh_num!S8)</f>
        <v>10536.51828752244</v>
      </c>
      <c r="T8" s="72">
        <f>IF(RES_hh_tes!T8=0,0,1000*11630*RES_hh_tes!T8/RES_hh_num!T8)</f>
        <v>9762.2919182909445</v>
      </c>
      <c r="U8" s="72">
        <f>IF(RES_hh_tes!U8=0,0,1000*11630*RES_hh_tes!U8/RES_hh_num!U8)</f>
        <v>10566.197267771349</v>
      </c>
      <c r="V8" s="72">
        <f>IF(RES_hh_tes!V8=0,0,1000*11630*RES_hh_tes!V8/RES_hh_num!V8)</f>
        <v>10898.821666728034</v>
      </c>
      <c r="W8" s="72">
        <f>IF(RES_hh_tes!W8=0,0,1000*11630*RES_hh_tes!W8/RES_hh_num!W8)</f>
        <v>11977.516496849377</v>
      </c>
      <c r="X8" s="72">
        <f>IF(RES_hh_tes!X8=0,0,1000*11630*RES_hh_tes!X8/RES_hh_num!X8)</f>
        <v>10443.575600521095</v>
      </c>
      <c r="Y8" s="72">
        <f>IF(RES_hh_tes!Y8=0,0,1000*11630*RES_hh_tes!Y8/RES_hh_num!Y8)</f>
        <v>9632.6617970260922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9007.8526130441242</v>
      </c>
      <c r="C9" s="72">
        <f>IF(RES_hh_tes!C9=0,0,1000*11630*RES_hh_tes!C9/RES_hh_num!C9)</f>
        <v>9635.1873721522425</v>
      </c>
      <c r="D9" s="72">
        <f>IF(RES_hh_tes!D9=0,0,1000*11630*RES_hh_tes!D9/RES_hh_num!D9)</f>
        <v>9025.2855281760349</v>
      </c>
      <c r="E9" s="72">
        <f>IF(RES_hh_tes!E9=0,0,1000*11630*RES_hh_tes!E9/RES_hh_num!E9)</f>
        <v>9060.671956630089</v>
      </c>
      <c r="F9" s="72">
        <f>IF(RES_hh_tes!F9=0,0,1000*11630*RES_hh_tes!F9/RES_hh_num!F9)</f>
        <v>8722.478886983241</v>
      </c>
      <c r="G9" s="72">
        <f>IF(RES_hh_tes!G9=0,0,1000*11630*RES_hh_tes!G9/RES_hh_num!G9)</f>
        <v>8964.8600873302621</v>
      </c>
      <c r="H9" s="72">
        <f>IF(RES_hh_tes!H9=0,0,1000*11630*RES_hh_tes!H9/RES_hh_num!H9)</f>
        <v>9031.0742562902051</v>
      </c>
      <c r="I9" s="72">
        <f>IF(RES_hh_tes!I9=0,0,1000*11630*RES_hh_tes!I9/RES_hh_num!I9)</f>
        <v>8911.3216879575139</v>
      </c>
      <c r="J9" s="72">
        <f>IF(RES_hh_tes!J9=0,0,1000*11630*RES_hh_tes!J9/RES_hh_num!J9)</f>
        <v>8952.609755059475</v>
      </c>
      <c r="K9" s="72">
        <f>IF(RES_hh_tes!K9=0,0,1000*11630*RES_hh_tes!K9/RES_hh_num!K9)</f>
        <v>9059.8279101979624</v>
      </c>
      <c r="L9" s="72">
        <f>IF(RES_hh_tes!L9=0,0,1000*11630*RES_hh_tes!L9/RES_hh_num!L9)</f>
        <v>10197.689684016028</v>
      </c>
      <c r="M9" s="72">
        <f>IF(RES_hh_tes!M9=0,0,1000*11630*RES_hh_tes!M9/RES_hh_num!M9)</f>
        <v>9562.6975799016745</v>
      </c>
      <c r="N9" s="72">
        <f>IF(RES_hh_tes!N9=0,0,1000*11630*RES_hh_tes!N9/RES_hh_num!N9)</f>
        <v>10176.716870974609</v>
      </c>
      <c r="O9" s="72">
        <f>IF(RES_hh_tes!O9=0,0,1000*11630*RES_hh_tes!O9/RES_hh_num!O9)</f>
        <v>10625.563998001346</v>
      </c>
      <c r="P9" s="72">
        <f>IF(RES_hh_tes!P9=0,0,1000*11630*RES_hh_tes!P9/RES_hh_num!P9)</f>
        <v>9027.3716970698897</v>
      </c>
      <c r="Q9" s="72">
        <f>IF(RES_hh_tes!Q9=0,0,1000*11630*RES_hh_tes!Q9/RES_hh_num!Q9)</f>
        <v>9869.665035873224</v>
      </c>
      <c r="R9" s="72">
        <f>IF(RES_hh_tes!R9=0,0,1000*11630*RES_hh_tes!R9/RES_hh_num!R9)</f>
        <v>10392.357496180073</v>
      </c>
      <c r="S9" s="72">
        <f>IF(RES_hh_tes!S9=0,0,1000*11630*RES_hh_tes!S9/RES_hh_num!S9)</f>
        <v>10712.691604095258</v>
      </c>
      <c r="T9" s="72">
        <f>IF(RES_hh_tes!T9=0,0,1000*11630*RES_hh_tes!T9/RES_hh_num!T9)</f>
        <v>9994.6855998666651</v>
      </c>
      <c r="U9" s="72">
        <f>IF(RES_hh_tes!U9=0,0,1000*11630*RES_hh_tes!U9/RES_hh_num!U9)</f>
        <v>10432.557566278218</v>
      </c>
      <c r="V9" s="72">
        <f>IF(RES_hh_tes!V9=0,0,1000*11630*RES_hh_tes!V9/RES_hh_num!V9)</f>
        <v>10554.351863097632</v>
      </c>
      <c r="W9" s="72">
        <f>IF(RES_hh_tes!W9=0,0,1000*11630*RES_hh_tes!W9/RES_hh_num!W9)</f>
        <v>13221.225067676691</v>
      </c>
      <c r="X9" s="72">
        <f>IF(RES_hh_tes!X9=0,0,1000*11630*RES_hh_tes!X9/RES_hh_num!X9)</f>
        <v>11528.805400176247</v>
      </c>
      <c r="Y9" s="72">
        <f>IF(RES_hh_tes!Y9=0,0,1000*11630*RES_hh_tes!Y9/RES_hh_num!Y9)</f>
        <v>11149.709832852535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9039.1850715791661</v>
      </c>
      <c r="C11" s="72">
        <f>IF(RES_hh_tes!C11=0,0,1000*11630*RES_hh_tes!C11/RES_hh_num!C11)</f>
        <v>9720.1789682401304</v>
      </c>
      <c r="D11" s="72">
        <f>IF(RES_hh_tes!D11=0,0,1000*11630*RES_hh_tes!D11/RES_hh_num!D11)</f>
        <v>8791.2853510142304</v>
      </c>
      <c r="E11" s="72">
        <f>IF(RES_hh_tes!E11=0,0,1000*11630*RES_hh_tes!E11/RES_hh_num!E11)</f>
        <v>9297.4742606671171</v>
      </c>
      <c r="F11" s="72">
        <f>IF(RES_hh_tes!F11=0,0,1000*11630*RES_hh_tes!F11/RES_hh_num!F11)</f>
        <v>10032.957515426357</v>
      </c>
      <c r="G11" s="72">
        <f>IF(RES_hh_tes!G11=0,0,1000*11630*RES_hh_tes!G11/RES_hh_num!G11)</f>
        <v>8675.8682684057603</v>
      </c>
      <c r="H11" s="72">
        <f>IF(RES_hh_tes!H11=0,0,1000*11630*RES_hh_tes!H11/RES_hh_num!H11)</f>
        <v>8219.0425028708432</v>
      </c>
      <c r="I11" s="72">
        <f>IF(RES_hh_tes!I11=0,0,1000*11630*RES_hh_tes!I11/RES_hh_num!I11)</f>
        <v>8960.4061660681728</v>
      </c>
      <c r="J11" s="72">
        <f>IF(RES_hh_tes!J11=0,0,1000*11630*RES_hh_tes!J11/RES_hh_num!J11)</f>
        <v>9104.9676672233309</v>
      </c>
      <c r="K11" s="72">
        <f>IF(RES_hh_tes!K11=0,0,1000*11630*RES_hh_tes!K11/RES_hh_num!K11)</f>
        <v>9101.0069835465802</v>
      </c>
      <c r="L11" s="72">
        <f>IF(RES_hh_tes!L11=0,0,1000*11630*RES_hh_tes!L11/RES_hh_num!L11)</f>
        <v>10063.085196367019</v>
      </c>
      <c r="M11" s="72">
        <f>IF(RES_hh_tes!M11=0,0,1000*11630*RES_hh_tes!M11/RES_hh_num!M11)</f>
        <v>9402.3730121999943</v>
      </c>
      <c r="N11" s="72">
        <f>IF(RES_hh_tes!N11=0,0,1000*11630*RES_hh_tes!N11/RES_hh_num!N11)</f>
        <v>9939.6475297938068</v>
      </c>
      <c r="O11" s="72">
        <f>IF(RES_hh_tes!O11=0,0,1000*11630*RES_hh_tes!O11/RES_hh_num!O11)</f>
        <v>10683.188582631185</v>
      </c>
      <c r="P11" s="72">
        <f>IF(RES_hh_tes!P11=0,0,1000*11630*RES_hh_tes!P11/RES_hh_num!P11)</f>
        <v>9201.3285521801336</v>
      </c>
      <c r="Q11" s="72">
        <f>IF(RES_hh_tes!Q11=0,0,1000*11630*RES_hh_tes!Q11/RES_hh_num!Q11)</f>
        <v>9996.6214696857078</v>
      </c>
      <c r="R11" s="72">
        <f>IF(RES_hh_tes!R11=0,0,1000*11630*RES_hh_tes!R11/RES_hh_num!R11)</f>
        <v>10390.491480026903</v>
      </c>
      <c r="S11" s="72">
        <f>IF(RES_hh_tes!S11=0,0,1000*11630*RES_hh_tes!S11/RES_hh_num!S11)</f>
        <v>10910.419698624024</v>
      </c>
      <c r="T11" s="72">
        <f>IF(RES_hh_tes!T11=0,0,1000*11630*RES_hh_tes!T11/RES_hh_num!T11)</f>
        <v>10225.913698362272</v>
      </c>
      <c r="U11" s="72">
        <f>IF(RES_hh_tes!U11=0,0,1000*11630*RES_hh_tes!U11/RES_hh_num!U11)</f>
        <v>10250.896554946883</v>
      </c>
      <c r="V11" s="72">
        <f>IF(RES_hh_tes!V11=0,0,1000*11630*RES_hh_tes!V11/RES_hh_num!V11)</f>
        <v>11417.130739382519</v>
      </c>
      <c r="W11" s="72">
        <f>IF(RES_hh_tes!W11=0,0,1000*11630*RES_hh_tes!W11/RES_hh_num!W11)</f>
        <v>12405.264575613754</v>
      </c>
      <c r="X11" s="72">
        <f>IF(RES_hh_tes!X11=0,0,1000*11630*RES_hh_tes!X11/RES_hh_num!X11)</f>
        <v>11115.026196715864</v>
      </c>
      <c r="Y11" s="72">
        <f>IF(RES_hh_tes!Y11=0,0,1000*11630*RES_hh_tes!Y11/RES_hh_num!Y11)</f>
        <v>10665.769416959864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6887.8260302992512</v>
      </c>
      <c r="C12" s="72">
        <f>IF(RES_hh_tes!C12=0,0,1000*11630*RES_hh_tes!C12/RES_hh_num!C12)</f>
        <v>9158.9287595441856</v>
      </c>
      <c r="D12" s="72">
        <f>IF(RES_hh_tes!D12=0,0,1000*11630*RES_hh_tes!D12/RES_hh_num!D12)</f>
        <v>8913.8984485578294</v>
      </c>
      <c r="E12" s="72">
        <f>IF(RES_hh_tes!E12=0,0,1000*11630*RES_hh_tes!E12/RES_hh_num!E12)</f>
        <v>9567.1129816381708</v>
      </c>
      <c r="F12" s="72">
        <f>IF(RES_hh_tes!F12=0,0,1000*11630*RES_hh_tes!F12/RES_hh_num!F12)</f>
        <v>9212.0128046299633</v>
      </c>
      <c r="G12" s="72">
        <f>IF(RES_hh_tes!G12=0,0,1000*11630*RES_hh_tes!G12/RES_hh_num!G12)</f>
        <v>9599.2513123386743</v>
      </c>
      <c r="H12" s="72">
        <f>IF(RES_hh_tes!H12=0,0,1000*11630*RES_hh_tes!H12/RES_hh_num!H12)</f>
        <v>8507.8114014077892</v>
      </c>
      <c r="I12" s="72">
        <f>IF(RES_hh_tes!I12=0,0,1000*11630*RES_hh_tes!I12/RES_hh_num!I12)</f>
        <v>9127.7148740251232</v>
      </c>
      <c r="J12" s="72">
        <f>IF(RES_hh_tes!J12=0,0,1000*11630*RES_hh_tes!J12/RES_hh_num!J12)</f>
        <v>8333.9372082429672</v>
      </c>
      <c r="K12" s="72">
        <f>IF(RES_hh_tes!K12=0,0,1000*11630*RES_hh_tes!K12/RES_hh_num!K12)</f>
        <v>9919.3726081593559</v>
      </c>
      <c r="L12" s="72">
        <f>IF(RES_hh_tes!L12=0,0,1000*11630*RES_hh_tes!L12/RES_hh_num!L12)</f>
        <v>10234.912316621409</v>
      </c>
      <c r="M12" s="72">
        <f>IF(RES_hh_tes!M12=0,0,1000*11630*RES_hh_tes!M12/RES_hh_num!M12)</f>
        <v>9776.1178891547152</v>
      </c>
      <c r="N12" s="72">
        <f>IF(RES_hh_tes!N12=0,0,1000*11630*RES_hh_tes!N12/RES_hh_num!N12)</f>
        <v>9955.0919370836182</v>
      </c>
      <c r="O12" s="72">
        <f>IF(RES_hh_tes!O12=0,0,1000*11630*RES_hh_tes!O12/RES_hh_num!O12)</f>
        <v>9736.1748950005967</v>
      </c>
      <c r="P12" s="72">
        <f>IF(RES_hh_tes!P12=0,0,1000*11630*RES_hh_tes!P12/RES_hh_num!P12)</f>
        <v>9074.6263701629432</v>
      </c>
      <c r="Q12" s="72">
        <f>IF(RES_hh_tes!Q12=0,0,1000*11630*RES_hh_tes!Q12/RES_hh_num!Q12)</f>
        <v>10651.171371427921</v>
      </c>
      <c r="R12" s="72">
        <f>IF(RES_hh_tes!R12=0,0,1000*11630*RES_hh_tes!R12/RES_hh_num!R12)</f>
        <v>10492.799381416698</v>
      </c>
      <c r="S12" s="72">
        <f>IF(RES_hh_tes!S12=0,0,1000*11630*RES_hh_tes!S12/RES_hh_num!S12)</f>
        <v>10143.821085902462</v>
      </c>
      <c r="T12" s="72">
        <f>IF(RES_hh_tes!T12=0,0,1000*11630*RES_hh_tes!T12/RES_hh_num!T12)</f>
        <v>10339.382719550447</v>
      </c>
      <c r="U12" s="72">
        <f>IF(RES_hh_tes!U12=0,0,1000*11630*RES_hh_tes!U12/RES_hh_num!U12)</f>
        <v>9479.4243627701435</v>
      </c>
      <c r="V12" s="72">
        <f>IF(RES_hh_tes!V12=0,0,1000*11630*RES_hh_tes!V12/RES_hh_num!V12)</f>
        <v>12018.616220004456</v>
      </c>
      <c r="W12" s="72">
        <f>IF(RES_hh_tes!W12=0,0,1000*11630*RES_hh_tes!W12/RES_hh_num!W12)</f>
        <v>12360.895398476021</v>
      </c>
      <c r="X12" s="72">
        <f>IF(RES_hh_tes!X12=0,0,1000*11630*RES_hh_tes!X12/RES_hh_num!X12)</f>
        <v>11181.243927522033</v>
      </c>
      <c r="Y12" s="72">
        <f>IF(RES_hh_tes!Y12=0,0,1000*11630*RES_hh_tes!Y12/RES_hh_num!Y12)</f>
        <v>11079.067981825398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8777.8012844532714</v>
      </c>
      <c r="C13" s="74">
        <f>IF(RES_hh_tes!C13=0,0,1000*11630*RES_hh_tes!C13/RES_hh_num!C13)</f>
        <v>9808.6529491132551</v>
      </c>
      <c r="D13" s="74">
        <f>IF(RES_hh_tes!D13=0,0,1000*11630*RES_hh_tes!D13/RES_hh_num!D13)</f>
        <v>9282.6062310125435</v>
      </c>
      <c r="E13" s="74">
        <f>IF(RES_hh_tes!E13=0,0,1000*11630*RES_hh_tes!E13/RES_hh_num!E13)</f>
        <v>9684.536743842822</v>
      </c>
      <c r="F13" s="74">
        <f>IF(RES_hh_tes!F13=0,0,1000*11630*RES_hh_tes!F13/RES_hh_num!F13)</f>
        <v>9209.4228222508209</v>
      </c>
      <c r="G13" s="74">
        <f>IF(RES_hh_tes!G13=0,0,1000*11630*RES_hh_tes!G13/RES_hh_num!G13)</f>
        <v>8992.2781039950223</v>
      </c>
      <c r="H13" s="74">
        <f>IF(RES_hh_tes!H13=0,0,1000*11630*RES_hh_tes!H13/RES_hh_num!H13)</f>
        <v>8700.1561720143218</v>
      </c>
      <c r="I13" s="74">
        <f>IF(RES_hh_tes!I13=0,0,1000*11630*RES_hh_tes!I13/RES_hh_num!I13)</f>
        <v>9030.9319338113128</v>
      </c>
      <c r="J13" s="74">
        <f>IF(RES_hh_tes!J13=0,0,1000*11630*RES_hh_tes!J13/RES_hh_num!J13)</f>
        <v>8942.6105137705126</v>
      </c>
      <c r="K13" s="74">
        <f>IF(RES_hh_tes!K13=0,0,1000*11630*RES_hh_tes!K13/RES_hh_num!K13)</f>
        <v>9161.2669121191702</v>
      </c>
      <c r="L13" s="74">
        <f>IF(RES_hh_tes!L13=0,0,1000*11630*RES_hh_tes!L13/RES_hh_num!L13)</f>
        <v>10215.450249377995</v>
      </c>
      <c r="M13" s="74">
        <f>IF(RES_hh_tes!M13=0,0,1000*11630*RES_hh_tes!M13/RES_hh_num!M13)</f>
        <v>10013.984008237052</v>
      </c>
      <c r="N13" s="74">
        <f>IF(RES_hh_tes!N13=0,0,1000*11630*RES_hh_tes!N13/RES_hh_num!N13)</f>
        <v>10032.083187791797</v>
      </c>
      <c r="O13" s="74">
        <f>IF(RES_hh_tes!O13=0,0,1000*11630*RES_hh_tes!O13/RES_hh_num!O13)</f>
        <v>10339.658913010106</v>
      </c>
      <c r="P13" s="74">
        <f>IF(RES_hh_tes!P13=0,0,1000*11630*RES_hh_tes!P13/RES_hh_num!P13)</f>
        <v>8818.502554051327</v>
      </c>
      <c r="Q13" s="74">
        <f>IF(RES_hh_tes!Q13=0,0,1000*11630*RES_hh_tes!Q13/RES_hh_num!Q13)</f>
        <v>9793.497198429739</v>
      </c>
      <c r="R13" s="74">
        <f>IF(RES_hh_tes!R13=0,0,1000*11630*RES_hh_tes!R13/RES_hh_num!R13)</f>
        <v>10779.851551220618</v>
      </c>
      <c r="S13" s="74">
        <f>IF(RES_hh_tes!S13=0,0,1000*11630*RES_hh_tes!S13/RES_hh_num!S13)</f>
        <v>10630.708120100879</v>
      </c>
      <c r="T13" s="74">
        <f>IF(RES_hh_tes!T13=0,0,1000*11630*RES_hh_tes!T13/RES_hh_num!T13)</f>
        <v>10202.914893782219</v>
      </c>
      <c r="U13" s="74">
        <f>IF(RES_hh_tes!U13=0,0,1000*11630*RES_hh_tes!U13/RES_hh_num!U13)</f>
        <v>10391.756683992709</v>
      </c>
      <c r="V13" s="74">
        <f>IF(RES_hh_tes!V13=0,0,1000*11630*RES_hh_tes!V13/RES_hh_num!V13)</f>
        <v>11111.31899554409</v>
      </c>
      <c r="W13" s="74">
        <f>IF(RES_hh_tes!W13=0,0,1000*11630*RES_hh_tes!W13/RES_hh_num!W13)</f>
        <v>11852.722777996914</v>
      </c>
      <c r="X13" s="74">
        <f>IF(RES_hh_tes!X13=0,0,1000*11630*RES_hh_tes!X13/RES_hh_num!X13)</f>
        <v>11073.108334313192</v>
      </c>
      <c r="Y13" s="74">
        <f>IF(RES_hh_tes!Y13=0,0,1000*11630*RES_hh_tes!Y13/RES_hh_num!Y13)</f>
        <v>11408.007547807687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175.07725308780397</v>
      </c>
      <c r="C14" s="76">
        <f>IF(RES_hh_tes!C14=0,0,1000*11630*RES_hh_tes!C14/RES_hh_num!C14)</f>
        <v>178.88989774373715</v>
      </c>
      <c r="D14" s="76">
        <f>IF(RES_hh_tes!D14=0,0,1000*11630*RES_hh_tes!D14/RES_hh_num!D14)</f>
        <v>163.418949664694</v>
      </c>
      <c r="E14" s="76">
        <f>IF(RES_hh_tes!E14=0,0,1000*11630*RES_hh_tes!E14/RES_hh_num!E14)</f>
        <v>163.01460650642133</v>
      </c>
      <c r="F14" s="76">
        <f>IF(RES_hh_tes!F14=0,0,1000*11630*RES_hh_tes!F14/RES_hh_num!F14)</f>
        <v>154.44467852737972</v>
      </c>
      <c r="G14" s="76">
        <f>IF(RES_hh_tes!G14=0,0,1000*11630*RES_hh_tes!G14/RES_hh_num!G14)</f>
        <v>149.22232287438302</v>
      </c>
      <c r="H14" s="76">
        <f>IF(RES_hh_tes!H14=0,0,1000*11630*RES_hh_tes!H14/RES_hh_num!H14)</f>
        <v>145.39653940861203</v>
      </c>
      <c r="I14" s="76">
        <f>IF(RES_hh_tes!I14=0,0,1000*11630*RES_hh_tes!I14/RES_hh_num!I14)</f>
        <v>129.9077918333939</v>
      </c>
      <c r="J14" s="76">
        <f>IF(RES_hh_tes!J14=0,0,1000*11630*RES_hh_tes!J14/RES_hh_num!J14)</f>
        <v>132.37365815334962</v>
      </c>
      <c r="K14" s="76">
        <f>IF(RES_hh_tes!K14=0,0,1000*11630*RES_hh_tes!K14/RES_hh_num!K14)</f>
        <v>130.41624754648865</v>
      </c>
      <c r="L14" s="76">
        <f>IF(RES_hh_tes!L14=0,0,1000*11630*RES_hh_tes!L14/RES_hh_num!L14)</f>
        <v>145.57376287158542</v>
      </c>
      <c r="M14" s="76">
        <f>IF(RES_hh_tes!M14=0,0,1000*11630*RES_hh_tes!M14/RES_hh_num!M14)</f>
        <v>128.31336610767102</v>
      </c>
      <c r="N14" s="76">
        <f>IF(RES_hh_tes!N14=0,0,1000*11630*RES_hh_tes!N14/RES_hh_num!N14)</f>
        <v>129.61762333302138</v>
      </c>
      <c r="O14" s="76">
        <f>IF(RES_hh_tes!O14=0,0,1000*11630*RES_hh_tes!O14/RES_hh_num!O14)</f>
        <v>135.69206631949842</v>
      </c>
      <c r="P14" s="76">
        <f>IF(RES_hh_tes!P14=0,0,1000*11630*RES_hh_tes!P14/RES_hh_num!P14)</f>
        <v>114.83143590497205</v>
      </c>
      <c r="Q14" s="76">
        <f>IF(RES_hh_tes!Q14=0,0,1000*11630*RES_hh_tes!Q14/RES_hh_num!Q14)</f>
        <v>124.50406182454113</v>
      </c>
      <c r="R14" s="76">
        <f>IF(RES_hh_tes!R14=0,0,1000*11630*RES_hh_tes!R14/RES_hh_num!R14)</f>
        <v>132.80244493129297</v>
      </c>
      <c r="S14" s="76">
        <f>IF(RES_hh_tes!S14=0,0,1000*11630*RES_hh_tes!S14/RES_hh_num!S14)</f>
        <v>134.73930402238796</v>
      </c>
      <c r="T14" s="76">
        <f>IF(RES_hh_tes!T14=0,0,1000*11630*RES_hh_tes!T14/RES_hh_num!T14)</f>
        <v>124.85373686689695</v>
      </c>
      <c r="U14" s="76">
        <f>IF(RES_hh_tes!U14=0,0,1000*11630*RES_hh_tes!U14/RES_hh_num!U14)</f>
        <v>131.69948755636412</v>
      </c>
      <c r="V14" s="76">
        <f>IF(RES_hh_tes!V14=0,0,1000*11630*RES_hh_tes!V14/RES_hh_num!V14)</f>
        <v>136.60758731261035</v>
      </c>
      <c r="W14" s="76">
        <f>IF(RES_hh_tes!W14=0,0,1000*11630*RES_hh_tes!W14/RES_hh_num!W14)</f>
        <v>156.88978643516634</v>
      </c>
      <c r="X14" s="76">
        <f>IF(RES_hh_tes!X14=0,0,1000*11630*RES_hh_tes!X14/RES_hh_num!X14)</f>
        <v>136.82122237833744</v>
      </c>
      <c r="Y14" s="76">
        <f>IF(RES_hh_tes!Y14=0,0,1000*11630*RES_hh_tes!Y14/RES_hh_num!Y14)</f>
        <v>125.99009837579689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1.0708959283734238</v>
      </c>
      <c r="C15" s="69">
        <f t="shared" si="0"/>
        <v>1.4585491740354892</v>
      </c>
      <c r="D15" s="69">
        <f t="shared" si="0"/>
        <v>1.7511739275305296</v>
      </c>
      <c r="E15" s="69">
        <f t="shared" si="0"/>
        <v>3.4825732274762027</v>
      </c>
      <c r="F15" s="69">
        <f t="shared" si="0"/>
        <v>2.4213371634376508</v>
      </c>
      <c r="G15" s="69">
        <f t="shared" si="0"/>
        <v>2.8778872554441648</v>
      </c>
      <c r="H15" s="69">
        <f t="shared" si="0"/>
        <v>3.907502509757121</v>
      </c>
      <c r="I15" s="69">
        <f t="shared" si="0"/>
        <v>4.2521157770486404</v>
      </c>
      <c r="J15" s="69">
        <f t="shared" si="0"/>
        <v>4.0482726479312152</v>
      </c>
      <c r="K15" s="69">
        <f t="shared" si="0"/>
        <v>4.4549093238245696</v>
      </c>
      <c r="L15" s="69">
        <f t="shared" si="0"/>
        <v>5.338007515971773</v>
      </c>
      <c r="M15" s="69">
        <f t="shared" si="0"/>
        <v>5.1889457475604663</v>
      </c>
      <c r="N15" s="69">
        <f t="shared" si="0"/>
        <v>6.1934500143729023</v>
      </c>
      <c r="O15" s="69">
        <f t="shared" si="0"/>
        <v>8.113500078405556</v>
      </c>
      <c r="P15" s="69">
        <f t="shared" si="0"/>
        <v>5.2694354962759062</v>
      </c>
      <c r="Q15" s="69">
        <f t="shared" si="0"/>
        <v>9.3809352216493131</v>
      </c>
      <c r="R15" s="69">
        <f t="shared" si="0"/>
        <v>5.847160327672194</v>
      </c>
      <c r="S15" s="69">
        <f t="shared" si="0"/>
        <v>5.9881451234781933</v>
      </c>
      <c r="T15" s="69">
        <f t="shared" si="0"/>
        <v>5.6885819158315405</v>
      </c>
      <c r="U15" s="69">
        <f t="shared" si="0"/>
        <v>6.3703699400002414</v>
      </c>
      <c r="V15" s="69">
        <f t="shared" si="0"/>
        <v>6.7340918047068028</v>
      </c>
      <c r="W15" s="69">
        <f t="shared" si="0"/>
        <v>7.3806254008846199</v>
      </c>
      <c r="X15" s="69">
        <f t="shared" si="0"/>
        <v>7.3638305659329095</v>
      </c>
      <c r="Y15" s="69">
        <f t="shared" si="0"/>
        <v>7.5019192211591692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1.0708959283734238</v>
      </c>
      <c r="C16" s="72">
        <f>IF(RES_hh_tes!C16=0,0,1000*11630*RES_hh_tes!C16/RES_hh_num!C$3)</f>
        <v>1.4585491740354892</v>
      </c>
      <c r="D16" s="72">
        <f>IF(RES_hh_tes!D16=0,0,1000*11630*RES_hh_tes!D16/RES_hh_num!D$3)</f>
        <v>1.7511739275305296</v>
      </c>
      <c r="E16" s="72">
        <f>IF(RES_hh_tes!E16=0,0,1000*11630*RES_hh_tes!E16/RES_hh_num!E$3)</f>
        <v>3.4825732274762027</v>
      </c>
      <c r="F16" s="72">
        <f>IF(RES_hh_tes!F16=0,0,1000*11630*RES_hh_tes!F16/RES_hh_num!F$3)</f>
        <v>2.4213371634376508</v>
      </c>
      <c r="G16" s="72">
        <f>IF(RES_hh_tes!G16=0,0,1000*11630*RES_hh_tes!G16/RES_hh_num!G$3)</f>
        <v>2.8778872554441648</v>
      </c>
      <c r="H16" s="72">
        <f>IF(RES_hh_tes!H16=0,0,1000*11630*RES_hh_tes!H16/RES_hh_num!H$3)</f>
        <v>3.907502509757121</v>
      </c>
      <c r="I16" s="72">
        <f>IF(RES_hh_tes!I16=0,0,1000*11630*RES_hh_tes!I16/RES_hh_num!I$3)</f>
        <v>4.2521157770486404</v>
      </c>
      <c r="J16" s="72">
        <f>IF(RES_hh_tes!J16=0,0,1000*11630*RES_hh_tes!J16/RES_hh_num!J$3)</f>
        <v>4.0482726479312152</v>
      </c>
      <c r="K16" s="72">
        <f>IF(RES_hh_tes!K16=0,0,1000*11630*RES_hh_tes!K16/RES_hh_num!K$3)</f>
        <v>4.4549093238245696</v>
      </c>
      <c r="L16" s="72">
        <f>IF(RES_hh_tes!L16=0,0,1000*11630*RES_hh_tes!L16/RES_hh_num!L$3)</f>
        <v>5.338007515971773</v>
      </c>
      <c r="M16" s="72">
        <f>IF(RES_hh_tes!M16=0,0,1000*11630*RES_hh_tes!M16/RES_hh_num!M$3)</f>
        <v>5.1889457475604663</v>
      </c>
      <c r="N16" s="72">
        <f>IF(RES_hh_tes!N16=0,0,1000*11630*RES_hh_tes!N16/RES_hh_num!N$3)</f>
        <v>6.1934500143729023</v>
      </c>
      <c r="O16" s="72">
        <f>IF(RES_hh_tes!O16=0,0,1000*11630*RES_hh_tes!O16/RES_hh_num!O$3)</f>
        <v>8.113500078405556</v>
      </c>
      <c r="P16" s="72">
        <f>IF(RES_hh_tes!P16=0,0,1000*11630*RES_hh_tes!P16/RES_hh_num!P$3)</f>
        <v>5.2694354962759062</v>
      </c>
      <c r="Q16" s="72">
        <f>IF(RES_hh_tes!Q16=0,0,1000*11630*RES_hh_tes!Q16/RES_hh_num!Q$3)</f>
        <v>9.3809352216493131</v>
      </c>
      <c r="R16" s="72">
        <f>IF(RES_hh_tes!R16=0,0,1000*11630*RES_hh_tes!R16/RES_hh_num!R$3)</f>
        <v>5.847160327672194</v>
      </c>
      <c r="S16" s="72">
        <f>IF(RES_hh_tes!S16=0,0,1000*11630*RES_hh_tes!S16/RES_hh_num!S$3)</f>
        <v>5.9881451234781933</v>
      </c>
      <c r="T16" s="72">
        <f>IF(RES_hh_tes!T16=0,0,1000*11630*RES_hh_tes!T16/RES_hh_num!T$3)</f>
        <v>5.6885819158315405</v>
      </c>
      <c r="U16" s="72">
        <f>IF(RES_hh_tes!U16=0,0,1000*11630*RES_hh_tes!U16/RES_hh_num!U$3)</f>
        <v>6.3703699400002414</v>
      </c>
      <c r="V16" s="72">
        <f>IF(RES_hh_tes!V16=0,0,1000*11630*RES_hh_tes!V16/RES_hh_num!V$3)</f>
        <v>6.7340918047068028</v>
      </c>
      <c r="W16" s="72">
        <f>IF(RES_hh_tes!W16=0,0,1000*11630*RES_hh_tes!W16/RES_hh_num!W$3)</f>
        <v>7.3806254008846199</v>
      </c>
      <c r="X16" s="72">
        <f>IF(RES_hh_tes!X16=0,0,1000*11630*RES_hh_tes!X16/RES_hh_num!X$3)</f>
        <v>7.3638305659329095</v>
      </c>
      <c r="Y16" s="72">
        <f>IF(RES_hh_tes!Y16=0,0,1000*11630*RES_hh_tes!Y16/RES_hh_num!Y$3)</f>
        <v>7.5019192211591692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1831.6399265745863</v>
      </c>
      <c r="C17" s="69">
        <f>IF(RES_hh_tes!C17=0,0,1000*11630*RES_hh_tes!C17/RES_hh_num!C17)</f>
        <v>1910.675351382044</v>
      </c>
      <c r="D17" s="69">
        <f>IF(RES_hh_tes!D17=0,0,1000*11630*RES_hh_tes!D17/RES_hh_num!D17)</f>
        <v>1984.1057381256078</v>
      </c>
      <c r="E17" s="69">
        <f>IF(RES_hh_tes!E17=0,0,1000*11630*RES_hh_tes!E17/RES_hh_num!E17)</f>
        <v>2018.2835421861266</v>
      </c>
      <c r="F17" s="69">
        <f>IF(RES_hh_tes!F17=0,0,1000*11630*RES_hh_tes!F17/RES_hh_num!F17)</f>
        <v>2032.7799389332963</v>
      </c>
      <c r="G17" s="69">
        <f>IF(RES_hh_tes!G17=0,0,1000*11630*RES_hh_tes!G17/RES_hh_num!G17)</f>
        <v>1891.9267724952283</v>
      </c>
      <c r="H17" s="69">
        <f>IF(RES_hh_tes!H17=0,0,1000*11630*RES_hh_tes!H17/RES_hh_num!H17)</f>
        <v>1974.6520513297405</v>
      </c>
      <c r="I17" s="69">
        <f>IF(RES_hh_tes!I17=0,0,1000*11630*RES_hh_tes!I17/RES_hh_num!I17)</f>
        <v>1980.6252911366021</v>
      </c>
      <c r="J17" s="69">
        <f>IF(RES_hh_tes!J17=0,0,1000*11630*RES_hh_tes!J17/RES_hh_num!J17)</f>
        <v>1995.1703248949684</v>
      </c>
      <c r="K17" s="69">
        <f>IF(RES_hh_tes!K17=0,0,1000*11630*RES_hh_tes!K17/RES_hh_num!K17)</f>
        <v>2155.6295599497998</v>
      </c>
      <c r="L17" s="69">
        <f>IF(RES_hh_tes!L17=0,0,1000*11630*RES_hh_tes!L17/RES_hh_num!L17)</f>
        <v>2205.9952038589581</v>
      </c>
      <c r="M17" s="69">
        <f>IF(RES_hh_tes!M17=0,0,1000*11630*RES_hh_tes!M17/RES_hh_num!M17)</f>
        <v>2228.6123424230555</v>
      </c>
      <c r="N17" s="69">
        <f>IF(RES_hh_tes!N17=0,0,1000*11630*RES_hh_tes!N17/RES_hh_num!N17)</f>
        <v>2258.723972711347</v>
      </c>
      <c r="O17" s="69">
        <f>IF(RES_hh_tes!O17=0,0,1000*11630*RES_hh_tes!O17/RES_hh_num!O17)</f>
        <v>2251.9612180205891</v>
      </c>
      <c r="P17" s="69">
        <f>IF(RES_hh_tes!P17=0,0,1000*11630*RES_hh_tes!P17/RES_hh_num!P17)</f>
        <v>2308.0129590481665</v>
      </c>
      <c r="Q17" s="69">
        <f>IF(RES_hh_tes!Q17=0,0,1000*11630*RES_hh_tes!Q17/RES_hh_num!Q17)</f>
        <v>2260.7378202052637</v>
      </c>
      <c r="R17" s="69">
        <f>IF(RES_hh_tes!R17=0,0,1000*11630*RES_hh_tes!R17/RES_hh_num!R17)</f>
        <v>2239.6862972133572</v>
      </c>
      <c r="S17" s="69">
        <f>IF(RES_hh_tes!S17=0,0,1000*11630*RES_hh_tes!S17/RES_hh_num!S17)</f>
        <v>2204.2370600624372</v>
      </c>
      <c r="T17" s="69">
        <f>IF(RES_hh_tes!T17=0,0,1000*11630*RES_hh_tes!T17/RES_hh_num!T17)</f>
        <v>2105.7732124832428</v>
      </c>
      <c r="U17" s="69">
        <f>IF(RES_hh_tes!U17=0,0,1000*11630*RES_hh_tes!U17/RES_hh_num!U17)</f>
        <v>2140.4867290028369</v>
      </c>
      <c r="V17" s="69">
        <f>IF(RES_hh_tes!V17=0,0,1000*11630*RES_hh_tes!V17/RES_hh_num!V17)</f>
        <v>2142.4496549468308</v>
      </c>
      <c r="W17" s="69">
        <f>IF(RES_hh_tes!W17=0,0,1000*11630*RES_hh_tes!W17/RES_hh_num!W17)</f>
        <v>2457.4581502045971</v>
      </c>
      <c r="X17" s="69">
        <f>IF(RES_hh_tes!X17=0,0,1000*11630*RES_hh_tes!X17/RES_hh_num!X17)</f>
        <v>2217.4435207578254</v>
      </c>
      <c r="Y17" s="69">
        <f>IF(RES_hh_tes!Y17=0,0,1000*11630*RES_hh_tes!Y17/RES_hh_num!Y17)</f>
        <v>2131.2859912495492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1838.8887465153737</v>
      </c>
      <c r="C18" s="72">
        <f>IF(RES_hh_tes!C18=0,0,1000*11630*RES_hh_tes!C18/RES_hh_num!C18)</f>
        <v>1930.419119992546</v>
      </c>
      <c r="D18" s="72">
        <f>IF(RES_hh_tes!D18=0,0,1000*11630*RES_hh_tes!D18/RES_hh_num!D18)</f>
        <v>1988.4701597361686</v>
      </c>
      <c r="E18" s="72">
        <f>IF(RES_hh_tes!E18=0,0,1000*11630*RES_hh_tes!E18/RES_hh_num!E18)</f>
        <v>1942.0923935753524</v>
      </c>
      <c r="F18" s="72">
        <f>IF(RES_hh_tes!F18=0,0,1000*11630*RES_hh_tes!F18/RES_hh_num!F18)</f>
        <v>2197.8590810018391</v>
      </c>
      <c r="G18" s="72">
        <f>IF(RES_hh_tes!G18=0,0,1000*11630*RES_hh_tes!G18/RES_hh_num!G18)</f>
        <v>1727.4816323144505</v>
      </c>
      <c r="H18" s="72">
        <f>IF(RES_hh_tes!H18=0,0,1000*11630*RES_hh_tes!H18/RES_hh_num!H18)</f>
        <v>1955.938894107474</v>
      </c>
      <c r="I18" s="72">
        <f>IF(RES_hh_tes!I18=0,0,1000*11630*RES_hh_tes!I18/RES_hh_num!I18)</f>
        <v>1976.0669444839755</v>
      </c>
      <c r="J18" s="72">
        <f>IF(RES_hh_tes!J18=0,0,1000*11630*RES_hh_tes!J18/RES_hh_num!J18)</f>
        <v>2176.2899564277404</v>
      </c>
      <c r="K18" s="72">
        <f>IF(RES_hh_tes!K18=0,0,1000*11630*RES_hh_tes!K18/RES_hh_num!K18)</f>
        <v>2003.3985693355744</v>
      </c>
      <c r="L18" s="72">
        <f>IF(RES_hh_tes!L18=0,0,1000*11630*RES_hh_tes!L18/RES_hh_num!L18)</f>
        <v>2458.3027644062645</v>
      </c>
      <c r="M18" s="72">
        <f>IF(RES_hh_tes!M18=0,0,1000*11630*RES_hh_tes!M18/RES_hh_num!M18)</f>
        <v>2242.6056334711948</v>
      </c>
      <c r="N18" s="72">
        <f>IF(RES_hh_tes!N18=0,0,1000*11630*RES_hh_tes!N18/RES_hh_num!N18)</f>
        <v>1768.7398874804558</v>
      </c>
      <c r="O18" s="72">
        <f>IF(RES_hh_tes!O18=0,0,1000*11630*RES_hh_tes!O18/RES_hh_num!O18)</f>
        <v>2248.0946060814431</v>
      </c>
      <c r="P18" s="72">
        <f>IF(RES_hh_tes!P18=0,0,1000*11630*RES_hh_tes!P18/RES_hh_num!P18)</f>
        <v>2639.0782719591293</v>
      </c>
      <c r="Q18" s="72">
        <f>IF(RES_hh_tes!Q18=0,0,1000*11630*RES_hh_tes!Q18/RES_hh_num!Q18)</f>
        <v>2361.1610136927534</v>
      </c>
      <c r="R18" s="72">
        <f>IF(RES_hh_tes!R18=0,0,1000*11630*RES_hh_tes!R18/RES_hh_num!R18)</f>
        <v>1836.223101857546</v>
      </c>
      <c r="S18" s="72">
        <f>IF(RES_hh_tes!S18=0,0,1000*11630*RES_hh_tes!S18/RES_hh_num!S18)</f>
        <v>2214.2445371694535</v>
      </c>
      <c r="T18" s="72">
        <f>IF(RES_hh_tes!T18=0,0,1000*11630*RES_hh_tes!T18/RES_hh_num!T18)</f>
        <v>1887.9460008967142</v>
      </c>
      <c r="U18" s="72">
        <f>IF(RES_hh_tes!U18=0,0,1000*11630*RES_hh_tes!U18/RES_hh_num!U18)</f>
        <v>2252.7490442085841</v>
      </c>
      <c r="V18" s="72">
        <f>IF(RES_hh_tes!V18=0,0,1000*11630*RES_hh_tes!V18/RES_hh_num!V18)</f>
        <v>2664.4536909943449</v>
      </c>
      <c r="W18" s="72">
        <f>IF(RES_hh_tes!W18=0,0,1000*11630*RES_hh_tes!W18/RES_hh_num!W18)</f>
        <v>1901.040864295511</v>
      </c>
      <c r="X18" s="72">
        <f>IF(RES_hh_tes!X18=0,0,1000*11630*RES_hh_tes!X18/RES_hh_num!X18)</f>
        <v>2129.9053979909086</v>
      </c>
      <c r="Y18" s="72">
        <f>IF(RES_hh_tes!Y18=0,0,1000*11630*RES_hh_tes!Y18/RES_hh_num!Y18)</f>
        <v>2057.3898155134434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2001.4979537458137</v>
      </c>
      <c r="C19" s="72">
        <f>IF(RES_hh_tes!C19=0,0,1000*11630*RES_hh_tes!C19/RES_hh_num!C19)</f>
        <v>1786.9916000023115</v>
      </c>
      <c r="D19" s="72">
        <f>IF(RES_hh_tes!D19=0,0,1000*11630*RES_hh_tes!D19/RES_hh_num!D19)</f>
        <v>1941.8641692178828</v>
      </c>
      <c r="E19" s="72">
        <f>IF(RES_hh_tes!E19=0,0,1000*11630*RES_hh_tes!E19/RES_hh_num!E19)</f>
        <v>1797.7066429833581</v>
      </c>
      <c r="F19" s="72">
        <f>IF(RES_hh_tes!F19=0,0,1000*11630*RES_hh_tes!F19/RES_hh_num!F19)</f>
        <v>1803.6375331304303</v>
      </c>
      <c r="G19" s="72">
        <f>IF(RES_hh_tes!G19=0,0,1000*11630*RES_hh_tes!G19/RES_hh_num!G19)</f>
        <v>2079.1019772466329</v>
      </c>
      <c r="H19" s="72">
        <f>IF(RES_hh_tes!H19=0,0,1000*11630*RES_hh_tes!H19/RES_hh_num!H19)</f>
        <v>1952.9993634815658</v>
      </c>
      <c r="I19" s="72">
        <f>IF(RES_hh_tes!I19=0,0,1000*11630*RES_hh_tes!I19/RES_hh_num!I19)</f>
        <v>2089.4335608489105</v>
      </c>
      <c r="J19" s="72">
        <f>IF(RES_hh_tes!J19=0,0,1000*11630*RES_hh_tes!J19/RES_hh_num!J19)</f>
        <v>2291.3337115294098</v>
      </c>
      <c r="K19" s="72">
        <f>IF(RES_hh_tes!K19=0,0,1000*11630*RES_hh_tes!K19/RES_hh_num!K19)</f>
        <v>1844.8370224585037</v>
      </c>
      <c r="L19" s="72">
        <f>IF(RES_hh_tes!L19=0,0,1000*11630*RES_hh_tes!L19/RES_hh_num!L19)</f>
        <v>2036.1419541090909</v>
      </c>
      <c r="M19" s="72">
        <f>IF(RES_hh_tes!M19=0,0,1000*11630*RES_hh_tes!M19/RES_hh_num!M19)</f>
        <v>2213.3700111512471</v>
      </c>
      <c r="N19" s="72">
        <f>IF(RES_hh_tes!N19=0,0,1000*11630*RES_hh_tes!N19/RES_hh_num!N19)</f>
        <v>2254.8180236179501</v>
      </c>
      <c r="O19" s="72">
        <f>IF(RES_hh_tes!O19=0,0,1000*11630*RES_hh_tes!O19/RES_hh_num!O19)</f>
        <v>2162.0142232660446</v>
      </c>
      <c r="P19" s="72">
        <f>IF(RES_hh_tes!P19=0,0,1000*11630*RES_hh_tes!P19/RES_hh_num!P19)</f>
        <v>2327.4722267600823</v>
      </c>
      <c r="Q19" s="72">
        <f>IF(RES_hh_tes!Q19=0,0,1000*11630*RES_hh_tes!Q19/RES_hh_num!Q19)</f>
        <v>2397.7610979380747</v>
      </c>
      <c r="R19" s="72">
        <f>IF(RES_hh_tes!R19=0,0,1000*11630*RES_hh_tes!R19/RES_hh_num!R19)</f>
        <v>2079.6443734168211</v>
      </c>
      <c r="S19" s="72">
        <f>IF(RES_hh_tes!S19=0,0,1000*11630*RES_hh_tes!S19/RES_hh_num!S19)</f>
        <v>2183.8256973304733</v>
      </c>
      <c r="T19" s="72">
        <f>IF(RES_hh_tes!T19=0,0,1000*11630*RES_hh_tes!T19/RES_hh_num!T19)</f>
        <v>2071.9858842095168</v>
      </c>
      <c r="U19" s="72">
        <f>IF(RES_hh_tes!U19=0,0,1000*11630*RES_hh_tes!U19/RES_hh_num!U19)</f>
        <v>2105.5727384851743</v>
      </c>
      <c r="V19" s="72">
        <f>IF(RES_hh_tes!V19=0,0,1000*11630*RES_hh_tes!V19/RES_hh_num!V19)</f>
        <v>2016.9009303902214</v>
      </c>
      <c r="W19" s="72">
        <f>IF(RES_hh_tes!W19=0,0,1000*11630*RES_hh_tes!W19/RES_hh_num!W19)</f>
        <v>2555.5081135082546</v>
      </c>
      <c r="X19" s="72">
        <f>IF(RES_hh_tes!X19=0,0,1000*11630*RES_hh_tes!X19/RES_hh_num!X19)</f>
        <v>2214.9979911604446</v>
      </c>
      <c r="Y19" s="72">
        <f>IF(RES_hh_tes!Y19=0,0,1000*11630*RES_hh_tes!Y19/RES_hh_num!Y19)</f>
        <v>2140.7044517062086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1860.3875352188641</v>
      </c>
      <c r="C20" s="72">
        <f>IF(RES_hh_tes!C20=0,0,1000*11630*RES_hh_tes!C20/RES_hh_num!C20)</f>
        <v>1862.2218900110058</v>
      </c>
      <c r="D20" s="72">
        <f>IF(RES_hh_tes!D20=0,0,1000*11630*RES_hh_tes!D20/RES_hh_num!D20)</f>
        <v>1998.0984149170574</v>
      </c>
      <c r="E20" s="72">
        <f>IF(RES_hh_tes!E20=0,0,1000*11630*RES_hh_tes!E20/RES_hh_num!E20)</f>
        <v>2051.6375477008169</v>
      </c>
      <c r="F20" s="72">
        <f>IF(RES_hh_tes!F20=0,0,1000*11630*RES_hh_tes!F20/RES_hh_num!F20)</f>
        <v>2054.3241804656113</v>
      </c>
      <c r="G20" s="72">
        <f>IF(RES_hh_tes!G20=0,0,1000*11630*RES_hh_tes!G20/RES_hh_num!G20)</f>
        <v>1868.778358977233</v>
      </c>
      <c r="H20" s="72">
        <f>IF(RES_hh_tes!H20=0,0,1000*11630*RES_hh_tes!H20/RES_hh_num!H20)</f>
        <v>2008.2569794286189</v>
      </c>
      <c r="I20" s="72">
        <f>IF(RES_hh_tes!I20=0,0,1000*11630*RES_hh_tes!I20/RES_hh_num!I20)</f>
        <v>1916.4184409479922</v>
      </c>
      <c r="J20" s="72">
        <f>IF(RES_hh_tes!J20=0,0,1000*11630*RES_hh_tes!J20/RES_hh_num!J20)</f>
        <v>2002.9600921307126</v>
      </c>
      <c r="K20" s="72">
        <f>IF(RES_hh_tes!K20=0,0,1000*11630*RES_hh_tes!K20/RES_hh_num!K20)</f>
        <v>2100.957055502317</v>
      </c>
      <c r="L20" s="72">
        <f>IF(RES_hh_tes!L20=0,0,1000*11630*RES_hh_tes!L20/RES_hh_num!L20)</f>
        <v>2227.690014642274</v>
      </c>
      <c r="M20" s="72">
        <f>IF(RES_hh_tes!M20=0,0,1000*11630*RES_hh_tes!M20/RES_hh_num!M20)</f>
        <v>2297.5968569791844</v>
      </c>
      <c r="N20" s="72">
        <f>IF(RES_hh_tes!N20=0,0,1000*11630*RES_hh_tes!N20/RES_hh_num!N20)</f>
        <v>2065.1477796763425</v>
      </c>
      <c r="O20" s="72">
        <f>IF(RES_hh_tes!O20=0,0,1000*11630*RES_hh_tes!O20/RES_hh_num!O20)</f>
        <v>2309.9014207753999</v>
      </c>
      <c r="P20" s="72">
        <f>IF(RES_hh_tes!P20=0,0,1000*11630*RES_hh_tes!P20/RES_hh_num!P20)</f>
        <v>2320.316068005091</v>
      </c>
      <c r="Q20" s="72">
        <f>IF(RES_hh_tes!Q20=0,0,1000*11630*RES_hh_tes!Q20/RES_hh_num!Q20)</f>
        <v>2219.348367645674</v>
      </c>
      <c r="R20" s="72">
        <f>IF(RES_hh_tes!R20=0,0,1000*11630*RES_hh_tes!R20/RES_hh_num!R20)</f>
        <v>2194.5517906611904</v>
      </c>
      <c r="S20" s="72">
        <f>IF(RES_hh_tes!S20=0,0,1000*11630*RES_hh_tes!S20/RES_hh_num!S20)</f>
        <v>2235.435344372213</v>
      </c>
      <c r="T20" s="72">
        <f>IF(RES_hh_tes!T20=0,0,1000*11630*RES_hh_tes!T20/RES_hh_num!T20)</f>
        <v>2056.40992793638</v>
      </c>
      <c r="U20" s="72">
        <f>IF(RES_hh_tes!U20=0,0,1000*11630*RES_hh_tes!U20/RES_hh_num!U20)</f>
        <v>2108.9687827943026</v>
      </c>
      <c r="V20" s="72">
        <f>IF(RES_hh_tes!V20=0,0,1000*11630*RES_hh_tes!V20/RES_hh_num!V20)</f>
        <v>2163.9640163184026</v>
      </c>
      <c r="W20" s="72">
        <f>IF(RES_hh_tes!W20=0,0,1000*11630*RES_hh_tes!W20/RES_hh_num!W20)</f>
        <v>2468.8372716497911</v>
      </c>
      <c r="X20" s="72">
        <f>IF(RES_hh_tes!X20=0,0,1000*11630*RES_hh_tes!X20/RES_hh_num!X20)</f>
        <v>2299.0504340906305</v>
      </c>
      <c r="Y20" s="72">
        <f>IF(RES_hh_tes!Y20=0,0,1000*11630*RES_hh_tes!Y20/RES_hh_num!Y20)</f>
        <v>2007.9582767642198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1787.1348684770689</v>
      </c>
      <c r="C21" s="72">
        <f>IF(RES_hh_tes!C21=0,0,1000*11630*RES_hh_tes!C21/RES_hh_num!C21)</f>
        <v>1938.3353692799578</v>
      </c>
      <c r="D21" s="72">
        <f>IF(RES_hh_tes!D21=0,0,1000*11630*RES_hh_tes!D21/RES_hh_num!D21)</f>
        <v>1963.2186533326383</v>
      </c>
      <c r="E21" s="72">
        <f>IF(RES_hh_tes!E21=0,0,1000*11630*RES_hh_tes!E21/RES_hh_num!E21)</f>
        <v>1984.5073770760293</v>
      </c>
      <c r="F21" s="72">
        <f>IF(RES_hh_tes!F21=0,0,1000*11630*RES_hh_tes!F21/RES_hh_num!F21)</f>
        <v>1881.2390381870857</v>
      </c>
      <c r="G21" s="72">
        <f>IF(RES_hh_tes!G21=0,0,1000*11630*RES_hh_tes!G21/RES_hh_num!G21)</f>
        <v>2038.8743096507626</v>
      </c>
      <c r="H21" s="72">
        <f>IF(RES_hh_tes!H21=0,0,1000*11630*RES_hh_tes!H21/RES_hh_num!H21)</f>
        <v>2044.1890520093266</v>
      </c>
      <c r="I21" s="72">
        <f>IF(RES_hh_tes!I21=0,0,1000*11630*RES_hh_tes!I21/RES_hh_num!I21)</f>
        <v>1927.4601373484979</v>
      </c>
      <c r="J21" s="72">
        <f>IF(RES_hh_tes!J21=0,0,1000*11630*RES_hh_tes!J21/RES_hh_num!J21)</f>
        <v>1979.5733490531179</v>
      </c>
      <c r="K21" s="72">
        <f>IF(RES_hh_tes!K21=0,0,1000*11630*RES_hh_tes!K21/RES_hh_num!K21)</f>
        <v>2152.3283501965366</v>
      </c>
      <c r="L21" s="72">
        <f>IF(RES_hh_tes!L21=0,0,1000*11630*RES_hh_tes!L21/RES_hh_num!L21)</f>
        <v>2149.6357554260221</v>
      </c>
      <c r="M21" s="72">
        <f>IF(RES_hh_tes!M21=0,0,1000*11630*RES_hh_tes!M21/RES_hh_num!M21)</f>
        <v>2258.1278650467953</v>
      </c>
      <c r="N21" s="72">
        <f>IF(RES_hh_tes!N21=0,0,1000*11630*RES_hh_tes!N21/RES_hh_num!N21)</f>
        <v>2264.0092285356145</v>
      </c>
      <c r="O21" s="72">
        <f>IF(RES_hh_tes!O21=0,0,1000*11630*RES_hh_tes!O21/RES_hh_num!O21)</f>
        <v>2204.4020690688321</v>
      </c>
      <c r="P21" s="72">
        <f>IF(RES_hh_tes!P21=0,0,1000*11630*RES_hh_tes!P21/RES_hh_num!P21)</f>
        <v>2315.2744451854792</v>
      </c>
      <c r="Q21" s="72">
        <f>IF(RES_hh_tes!Q21=0,0,1000*11630*RES_hh_tes!Q21/RES_hh_num!Q21)</f>
        <v>2197.6480947627138</v>
      </c>
      <c r="R21" s="72">
        <f>IF(RES_hh_tes!R21=0,0,1000*11630*RES_hh_tes!R21/RES_hh_num!R21)</f>
        <v>2232.3630282362046</v>
      </c>
      <c r="S21" s="72">
        <f>IF(RES_hh_tes!S21=0,0,1000*11630*RES_hh_tes!S21/RES_hh_num!S21)</f>
        <v>2232.2421950494572</v>
      </c>
      <c r="T21" s="72">
        <f>IF(RES_hh_tes!T21=0,0,1000*11630*RES_hh_tes!T21/RES_hh_num!T21)</f>
        <v>2092.1956104189726</v>
      </c>
      <c r="U21" s="72">
        <f>IF(RES_hh_tes!U21=0,0,1000*11630*RES_hh_tes!U21/RES_hh_num!U21)</f>
        <v>2084.0617639725237</v>
      </c>
      <c r="V21" s="72">
        <f>IF(RES_hh_tes!V21=0,0,1000*11630*RES_hh_tes!V21/RES_hh_num!V21)</f>
        <v>2175.6318035689014</v>
      </c>
      <c r="W21" s="72">
        <f>IF(RES_hh_tes!W21=0,0,1000*11630*RES_hh_tes!W21/RES_hh_num!W21)</f>
        <v>2630.5070653919979</v>
      </c>
      <c r="X21" s="72">
        <f>IF(RES_hh_tes!X21=0,0,1000*11630*RES_hh_tes!X21/RES_hh_num!X21)</f>
        <v>2120.8408432280994</v>
      </c>
      <c r="Y21" s="72">
        <f>IF(RES_hh_tes!Y21=0,0,1000*11630*RES_hh_tes!Y21/RES_hh_num!Y21)</f>
        <v>2092.7516332209789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1813.5075877229119</v>
      </c>
      <c r="C22" s="72">
        <f>IF(RES_hh_tes!C22=0,0,1000*11630*RES_hh_tes!C22/RES_hh_num!C22)</f>
        <v>1912.3570567230506</v>
      </c>
      <c r="D22" s="72">
        <f>IF(RES_hh_tes!D22=0,0,1000*11630*RES_hh_tes!D22/RES_hh_num!D22)</f>
        <v>1997.4014902788231</v>
      </c>
      <c r="E22" s="72">
        <f>IF(RES_hh_tes!E22=0,0,1000*11630*RES_hh_tes!E22/RES_hh_num!E22)</f>
        <v>2001.8618497276736</v>
      </c>
      <c r="F22" s="72">
        <f>IF(RES_hh_tes!F22=0,0,1000*11630*RES_hh_tes!F22/RES_hh_num!F22)</f>
        <v>1979.5522370482227</v>
      </c>
      <c r="G22" s="72">
        <f>IF(RES_hh_tes!G22=0,0,1000*11630*RES_hh_tes!G22/RES_hh_num!G22)</f>
        <v>1832.5252402217895</v>
      </c>
      <c r="H22" s="72">
        <f>IF(RES_hh_tes!H22=0,0,1000*11630*RES_hh_tes!H22/RES_hh_num!H22)</f>
        <v>1977.2668152632064</v>
      </c>
      <c r="I22" s="72">
        <f>IF(RES_hh_tes!I22=0,0,1000*11630*RES_hh_tes!I22/RES_hh_num!I22)</f>
        <v>2014.7458601195942</v>
      </c>
      <c r="J22" s="72">
        <f>IF(RES_hh_tes!J22=0,0,1000*11630*RES_hh_tes!J22/RES_hh_num!J22)</f>
        <v>1986.1445777779636</v>
      </c>
      <c r="K22" s="72">
        <f>IF(RES_hh_tes!K22=0,0,1000*11630*RES_hh_tes!K22/RES_hh_num!K22)</f>
        <v>2138.8127237218982</v>
      </c>
      <c r="L22" s="72">
        <f>IF(RES_hh_tes!L22=0,0,1000*11630*RES_hh_tes!L22/RES_hh_num!L22)</f>
        <v>2182.1878954993822</v>
      </c>
      <c r="M22" s="72">
        <f>IF(RES_hh_tes!M22=0,0,1000*11630*RES_hh_tes!M22/RES_hh_num!M22)</f>
        <v>2232.4072560136069</v>
      </c>
      <c r="N22" s="72">
        <f>IF(RES_hh_tes!N22=0,0,1000*11630*RES_hh_tes!N22/RES_hh_num!N22)</f>
        <v>2306.909681784462</v>
      </c>
      <c r="O22" s="72">
        <f>IF(RES_hh_tes!O22=0,0,1000*11630*RES_hh_tes!O22/RES_hh_num!O22)</f>
        <v>2193.1937171475893</v>
      </c>
      <c r="P22" s="72">
        <f>IF(RES_hh_tes!P22=0,0,1000*11630*RES_hh_tes!P22/RES_hh_num!P22)</f>
        <v>2344.4094215200898</v>
      </c>
      <c r="Q22" s="72">
        <f>IF(RES_hh_tes!Q22=0,0,1000*11630*RES_hh_tes!Q22/RES_hh_num!Q22)</f>
        <v>2283.3725658877315</v>
      </c>
      <c r="R22" s="72">
        <f>IF(RES_hh_tes!R22=0,0,1000*11630*RES_hh_tes!R22/RES_hh_num!R22)</f>
        <v>2160.5460048159603</v>
      </c>
      <c r="S22" s="72">
        <f>IF(RES_hh_tes!S22=0,0,1000*11630*RES_hh_tes!S22/RES_hh_num!S22)</f>
        <v>2158.6080772423829</v>
      </c>
      <c r="T22" s="72">
        <f>IF(RES_hh_tes!T22=0,0,1000*11630*RES_hh_tes!T22/RES_hh_num!T22)</f>
        <v>2106.9528132177957</v>
      </c>
      <c r="U22" s="72">
        <f>IF(RES_hh_tes!U22=0,0,1000*11630*RES_hh_tes!U22/RES_hh_num!U22)</f>
        <v>2152.0393583370856</v>
      </c>
      <c r="V22" s="72">
        <f>IF(RES_hh_tes!V22=0,0,1000*11630*RES_hh_tes!V22/RES_hh_num!V22)</f>
        <v>2207.7300219344229</v>
      </c>
      <c r="W22" s="72">
        <f>IF(RES_hh_tes!W22=0,0,1000*11630*RES_hh_tes!W22/RES_hh_num!W22)</f>
        <v>2518.0593019509824</v>
      </c>
      <c r="X22" s="72">
        <f>IF(RES_hh_tes!X22=0,0,1000*11630*RES_hh_tes!X22/RES_hh_num!X22)</f>
        <v>2113.1164795051986</v>
      </c>
      <c r="Y22" s="72">
        <f>IF(RES_hh_tes!Y22=0,0,1000*11630*RES_hh_tes!Y22/RES_hh_num!Y22)</f>
        <v>2134.5470881763067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1809.6384152968058</v>
      </c>
      <c r="C24" s="72">
        <f>IF(RES_hh_tes!C24=0,0,1000*11630*RES_hh_tes!C24/RES_hh_num!C24)</f>
        <v>1918.7938632188091</v>
      </c>
      <c r="D24" s="72">
        <f>IF(RES_hh_tes!D24=0,0,1000*11630*RES_hh_tes!D24/RES_hh_num!D24)</f>
        <v>1935.4104317452222</v>
      </c>
      <c r="E24" s="72">
        <f>IF(RES_hh_tes!E24=0,0,1000*11630*RES_hh_tes!E24/RES_hh_num!E24)</f>
        <v>2043.5950273562175</v>
      </c>
      <c r="F24" s="72">
        <f>IF(RES_hh_tes!F24=0,0,1000*11630*RES_hh_tes!F24/RES_hh_num!F24)</f>
        <v>2265.0353689358708</v>
      </c>
      <c r="G24" s="72">
        <f>IF(RES_hh_tes!G24=0,0,1000*11630*RES_hh_tes!G24/RES_hh_num!G24)</f>
        <v>1764.72831619114</v>
      </c>
      <c r="H24" s="72">
        <f>IF(RES_hh_tes!H24=0,0,1000*11630*RES_hh_tes!H24/RES_hh_num!H24)</f>
        <v>1791.2164408890962</v>
      </c>
      <c r="I24" s="72">
        <f>IF(RES_hh_tes!I24=0,0,1000*11630*RES_hh_tes!I24/RES_hh_num!I24)</f>
        <v>2020.7887252889716</v>
      </c>
      <c r="J24" s="72">
        <f>IF(RES_hh_tes!J24=0,0,1000*11630*RES_hh_tes!J24/RES_hh_num!J24)</f>
        <v>2009.9081647711275</v>
      </c>
      <c r="K24" s="72">
        <f>IF(RES_hh_tes!K24=0,0,1000*11630*RES_hh_tes!K24/RES_hh_num!K24)</f>
        <v>2137.0064600390074</v>
      </c>
      <c r="L24" s="72">
        <f>IF(RES_hh_tes!L24=0,0,1000*11630*RES_hh_tes!L24/RES_hh_num!L24)</f>
        <v>2145.9860145108223</v>
      </c>
      <c r="M24" s="72">
        <f>IF(RES_hh_tes!M24=0,0,1000*11630*RES_hh_tes!M24/RES_hh_num!M24)</f>
        <v>2227.804117810419</v>
      </c>
      <c r="N24" s="72">
        <f>IF(RES_hh_tes!N24=0,0,1000*11630*RES_hh_tes!N24/RES_hh_num!N24)</f>
        <v>2278.810082939493</v>
      </c>
      <c r="O24" s="72">
        <f>IF(RES_hh_tes!O24=0,0,1000*11630*RES_hh_tes!O24/RES_hh_num!O24)</f>
        <v>2157.681375841481</v>
      </c>
      <c r="P24" s="72">
        <f>IF(RES_hh_tes!P24=0,0,1000*11630*RES_hh_tes!P24/RES_hh_num!P24)</f>
        <v>2337.4971583024276</v>
      </c>
      <c r="Q24" s="72">
        <f>IF(RES_hh_tes!Q24=0,0,1000*11630*RES_hh_tes!Q24/RES_hh_num!Q24)</f>
        <v>2279.3995877409789</v>
      </c>
      <c r="R24" s="72">
        <f>IF(RES_hh_tes!R24=0,0,1000*11630*RES_hh_tes!R24/RES_hh_num!R24)</f>
        <v>2277.0333125756879</v>
      </c>
      <c r="S24" s="72">
        <f>IF(RES_hh_tes!S24=0,0,1000*11630*RES_hh_tes!S24/RES_hh_num!S24)</f>
        <v>2181.1302607470798</v>
      </c>
      <c r="T24" s="72">
        <f>IF(RES_hh_tes!T24=0,0,1000*11630*RES_hh_tes!T24/RES_hh_num!T24)</f>
        <v>2096.8354302770526</v>
      </c>
      <c r="U24" s="72">
        <f>IF(RES_hh_tes!U24=0,0,1000*11630*RES_hh_tes!U24/RES_hh_num!U24)</f>
        <v>2067.051450724633</v>
      </c>
      <c r="V24" s="72">
        <f>IF(RES_hh_tes!V24=0,0,1000*11630*RES_hh_tes!V24/RES_hh_num!V24)</f>
        <v>2066.0622817520971</v>
      </c>
      <c r="W24" s="72">
        <f>IF(RES_hh_tes!W24=0,0,1000*11630*RES_hh_tes!W24/RES_hh_num!W24)</f>
        <v>2547.4064627894427</v>
      </c>
      <c r="X24" s="72">
        <f>IF(RES_hh_tes!X24=0,0,1000*11630*RES_hh_tes!X24/RES_hh_num!X24)</f>
        <v>2202.5565424922188</v>
      </c>
      <c r="Y24" s="72">
        <f>IF(RES_hh_tes!Y24=0,0,1000*11630*RES_hh_tes!Y24/RES_hh_num!Y24)</f>
        <v>2124.3576856103396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1556.0936212375987</v>
      </c>
      <c r="C25" s="74">
        <f>IF(RES_hh_tes!C25=0,0,1000*11630*RES_hh_tes!C25/RES_hh_num!C25)</f>
        <v>1614.2086849304583</v>
      </c>
      <c r="D25" s="74">
        <f>IF(RES_hh_tes!D25=0,0,1000*11630*RES_hh_tes!D25/RES_hh_num!D25)</f>
        <v>1681.5933897578557</v>
      </c>
      <c r="E25" s="74">
        <f>IF(RES_hh_tes!E25=0,0,1000*11630*RES_hh_tes!E25/RES_hh_num!E25)</f>
        <v>1680.7240300408851</v>
      </c>
      <c r="F25" s="74">
        <f>IF(RES_hh_tes!F25=0,0,1000*11630*RES_hh_tes!F25/RES_hh_num!F25)</f>
        <v>1657.7510421719403</v>
      </c>
      <c r="G25" s="74">
        <f>IF(RES_hh_tes!G25=0,0,1000*11630*RES_hh_tes!G25/RES_hh_num!G25)</f>
        <v>1481.249333229473</v>
      </c>
      <c r="H25" s="74">
        <f>IF(RES_hh_tes!H25=0,0,1000*11630*RES_hh_tes!H25/RES_hh_num!H25)</f>
        <v>1452.2577610956578</v>
      </c>
      <c r="I25" s="74">
        <f>IF(RES_hh_tes!I25=0,0,1000*11630*RES_hh_tes!I25/RES_hh_num!I25)</f>
        <v>1466.9261236241935</v>
      </c>
      <c r="J25" s="74">
        <f>IF(RES_hh_tes!J25=0,0,1000*11630*RES_hh_tes!J25/RES_hh_num!J25)</f>
        <v>1464.6993310006358</v>
      </c>
      <c r="K25" s="74">
        <f>IF(RES_hh_tes!K25=0,0,1000*11630*RES_hh_tes!K25/RES_hh_num!K25)</f>
        <v>1478.3210254764231</v>
      </c>
      <c r="L25" s="74">
        <f>IF(RES_hh_tes!L25=0,0,1000*11630*RES_hh_tes!L25/RES_hh_num!L25)</f>
        <v>1454.0804277850712</v>
      </c>
      <c r="M25" s="74">
        <f>IF(RES_hh_tes!M25=0,0,1000*11630*RES_hh_tes!M25/RES_hh_num!M25)</f>
        <v>1447.0716631616103</v>
      </c>
      <c r="N25" s="74">
        <f>IF(RES_hh_tes!N25=0,0,1000*11630*RES_hh_tes!N25/RES_hh_num!N25)</f>
        <v>1489.7712918242833</v>
      </c>
      <c r="O25" s="74">
        <f>IF(RES_hh_tes!O25=0,0,1000*11630*RES_hh_tes!O25/RES_hh_num!O25)</f>
        <v>1454.2116321282151</v>
      </c>
      <c r="P25" s="74">
        <f>IF(RES_hh_tes!P25=0,0,1000*11630*RES_hh_tes!P25/RES_hh_num!P25)</f>
        <v>1455.7379966332689</v>
      </c>
      <c r="Q25" s="74">
        <f>IF(RES_hh_tes!Q25=0,0,1000*11630*RES_hh_tes!Q25/RES_hh_num!Q25)</f>
        <v>1402.2260599965264</v>
      </c>
      <c r="R25" s="74">
        <f>IF(RES_hh_tes!R25=0,0,1000*11630*RES_hh_tes!R25/RES_hh_num!R25)</f>
        <v>1396.1755451423837</v>
      </c>
      <c r="S25" s="74">
        <f>IF(RES_hh_tes!S25=0,0,1000*11630*RES_hh_tes!S25/RES_hh_num!S25)</f>
        <v>1407.2278141037464</v>
      </c>
      <c r="T25" s="74">
        <f>IF(RES_hh_tes!T25=0,0,1000*11630*RES_hh_tes!T25/RES_hh_num!T25)</f>
        <v>1398.2341334017431</v>
      </c>
      <c r="U25" s="74">
        <f>IF(RES_hh_tes!U25=0,0,1000*11630*RES_hh_tes!U25/RES_hh_num!U25)</f>
        <v>1445.7262005237217</v>
      </c>
      <c r="V25" s="74">
        <f>IF(RES_hh_tes!V25=0,0,1000*11630*RES_hh_tes!V25/RES_hh_num!V25)</f>
        <v>1415.3472522180466</v>
      </c>
      <c r="W25" s="74">
        <f>IF(RES_hh_tes!W25=0,0,1000*11630*RES_hh_tes!W25/RES_hh_num!W25)</f>
        <v>1583.7632141086233</v>
      </c>
      <c r="X25" s="74">
        <f>IF(RES_hh_tes!X25=0,0,1000*11630*RES_hh_tes!X25/RES_hh_num!X25)</f>
        <v>1592.2403557420832</v>
      </c>
      <c r="Y25" s="74">
        <f>IF(RES_hh_tes!Y25=0,0,1000*11630*RES_hh_tes!Y25/RES_hh_num!Y25)</f>
        <v>1543.5039086619261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1153.3161331174515</v>
      </c>
      <c r="C26" s="77">
        <f>IF(RES_hh_tes!C26=0,0,1000*11630*RES_hh_tes!C26/RES_hh_num!C26)</f>
        <v>1203.0383345267226</v>
      </c>
      <c r="D26" s="77">
        <f>IF(RES_hh_tes!D26=0,0,1000*11630*RES_hh_tes!D26/RES_hh_num!D26)</f>
        <v>1249.3122592251664</v>
      </c>
      <c r="E26" s="77">
        <f>IF(RES_hh_tes!E26=0,0,1000*11630*RES_hh_tes!E26/RES_hh_num!E26)</f>
        <v>1270.8379704450663</v>
      </c>
      <c r="F26" s="77">
        <f>IF(RES_hh_tes!F26=0,0,1000*11630*RES_hh_tes!F26/RES_hh_num!F26)</f>
        <v>1279.9684385271605</v>
      </c>
      <c r="G26" s="77">
        <f>IF(RES_hh_tes!G26=0,0,1000*11630*RES_hh_tes!G26/RES_hh_num!G26)</f>
        <v>1191.2382327601447</v>
      </c>
      <c r="H26" s="77">
        <f>IF(RES_hh_tes!H26=0,0,1000*11630*RES_hh_tes!H26/RES_hh_num!H26)</f>
        <v>1367.6680713170822</v>
      </c>
      <c r="I26" s="77">
        <f>IF(RES_hh_tes!I26=0,0,1000*11630*RES_hh_tes!I26/RES_hh_num!I26)</f>
        <v>1344.1229726209338</v>
      </c>
      <c r="J26" s="77">
        <f>IF(RES_hh_tes!J26=0,0,1000*11630*RES_hh_tes!J26/RES_hh_num!J26)</f>
        <v>1286.5513027206421</v>
      </c>
      <c r="K26" s="77">
        <f>IF(RES_hh_tes!K26=0,0,1000*11630*RES_hh_tes!K26/RES_hh_num!K26)</f>
        <v>1389.9429894343052</v>
      </c>
      <c r="L26" s="77">
        <f>IF(RES_hh_tes!L26=0,0,1000*11630*RES_hh_tes!L26/RES_hh_num!L26)</f>
        <v>1522.0519613810209</v>
      </c>
      <c r="M26" s="77">
        <f>IF(RES_hh_tes!M26=0,0,1000*11630*RES_hh_tes!M26/RES_hh_num!M26)</f>
        <v>1412.1417149639572</v>
      </c>
      <c r="N26" s="77">
        <f>IF(RES_hh_tes!N26=0,0,1000*11630*RES_hh_tes!N26/RES_hh_num!N26)</f>
        <v>1490.1571226521</v>
      </c>
      <c r="O26" s="77">
        <f>IF(RES_hh_tes!O26=0,0,1000*11630*RES_hh_tes!O26/RES_hh_num!O26)</f>
        <v>1621.6948637126577</v>
      </c>
      <c r="P26" s="77">
        <f>IF(RES_hh_tes!P26=0,0,1000*11630*RES_hh_tes!P26/RES_hh_num!P26)</f>
        <v>1593.7893215190672</v>
      </c>
      <c r="Q26" s="77">
        <f>IF(RES_hh_tes!Q26=0,0,1000*11630*RES_hh_tes!Q26/RES_hh_num!Q26)</f>
        <v>1720.5631716310484</v>
      </c>
      <c r="R26" s="77">
        <f>IF(RES_hh_tes!R26=0,0,1000*11630*RES_hh_tes!R26/RES_hh_num!R26)</f>
        <v>1756.2759349838848</v>
      </c>
      <c r="S26" s="77">
        <f>IF(RES_hh_tes!S26=0,0,1000*11630*RES_hh_tes!S26/RES_hh_num!S26)</f>
        <v>1650.6806316934326</v>
      </c>
      <c r="T26" s="77">
        <f>IF(RES_hh_tes!T26=0,0,1000*11630*RES_hh_tes!T26/RES_hh_num!T26)</f>
        <v>1500.8559043435205</v>
      </c>
      <c r="U26" s="77">
        <f>IF(RES_hh_tes!U26=0,0,1000*11630*RES_hh_tes!U26/RES_hh_num!U26)</f>
        <v>1528.8542691541895</v>
      </c>
      <c r="V26" s="77">
        <f>IF(RES_hh_tes!V26=0,0,1000*11630*RES_hh_tes!V26/RES_hh_num!V26)</f>
        <v>1487.8275467807011</v>
      </c>
      <c r="W26" s="77">
        <f>IF(RES_hh_tes!W26=0,0,1000*11630*RES_hh_tes!W26/RES_hh_num!W26)</f>
        <v>1663.2588646292509</v>
      </c>
      <c r="X26" s="77">
        <f>IF(RES_hh_tes!X26=0,0,1000*11630*RES_hh_tes!X26/RES_hh_num!X26)</f>
        <v>1496.6185481876705</v>
      </c>
      <c r="Y26" s="77">
        <f>IF(RES_hh_tes!Y26=0,0,1000*11630*RES_hh_tes!Y26/RES_hh_num!Y26)</f>
        <v>1429.0433259927172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275.04084357354429</v>
      </c>
      <c r="C27" s="69">
        <f>IF(RES_hh_tes!C27=0,0,1000*11630*RES_hh_tes!C27/RES_hh_num!C27)</f>
        <v>317.71679451342237</v>
      </c>
      <c r="D27" s="69">
        <f>IF(RES_hh_tes!D27=0,0,1000*11630*RES_hh_tes!D27/RES_hh_num!D27)</f>
        <v>332.67908019212672</v>
      </c>
      <c r="E27" s="69">
        <f>IF(RES_hh_tes!E27=0,0,1000*11630*RES_hh_tes!E27/RES_hh_num!E27)</f>
        <v>331.91292558130573</v>
      </c>
      <c r="F27" s="69">
        <f>IF(RES_hh_tes!F27=0,0,1000*11630*RES_hh_tes!F27/RES_hh_num!F27)</f>
        <v>352.33597243308787</v>
      </c>
      <c r="G27" s="69">
        <f>IF(RES_hh_tes!G27=0,0,1000*11630*RES_hh_tes!G27/RES_hh_num!G27)</f>
        <v>288.39217361563072</v>
      </c>
      <c r="H27" s="69">
        <f>IF(RES_hh_tes!H27=0,0,1000*11630*RES_hh_tes!H27/RES_hh_num!H27)</f>
        <v>335.70089919175359</v>
      </c>
      <c r="I27" s="69">
        <f>IF(RES_hh_tes!I27=0,0,1000*11630*RES_hh_tes!I27/RES_hh_num!I27)</f>
        <v>292.27153566432332</v>
      </c>
      <c r="J27" s="69">
        <f>IF(RES_hh_tes!J27=0,0,1000*11630*RES_hh_tes!J27/RES_hh_num!J27)</f>
        <v>316.53474088999775</v>
      </c>
      <c r="K27" s="69">
        <f>IF(RES_hh_tes!K27=0,0,1000*11630*RES_hh_tes!K27/RES_hh_num!K27)</f>
        <v>400.24519731229356</v>
      </c>
      <c r="L27" s="69">
        <f>IF(RES_hh_tes!L27=0,0,1000*11630*RES_hh_tes!L27/RES_hh_num!L27)</f>
        <v>404.73939289016084</v>
      </c>
      <c r="M27" s="69">
        <f>IF(RES_hh_tes!M27=0,0,1000*11630*RES_hh_tes!M27/RES_hh_num!M27)</f>
        <v>400.95034670468419</v>
      </c>
      <c r="N27" s="69">
        <f>IF(RES_hh_tes!N27=0,0,1000*11630*RES_hh_tes!N27/RES_hh_num!N27)</f>
        <v>412.26714525659304</v>
      </c>
      <c r="O27" s="69">
        <f>IF(RES_hh_tes!O27=0,0,1000*11630*RES_hh_tes!O27/RES_hh_num!O27)</f>
        <v>403.37461162561846</v>
      </c>
      <c r="P27" s="69">
        <f>IF(RES_hh_tes!P27=0,0,1000*11630*RES_hh_tes!P27/RES_hh_num!P27)</f>
        <v>421.0385723528783</v>
      </c>
      <c r="Q27" s="69">
        <f>IF(RES_hh_tes!Q27=0,0,1000*11630*RES_hh_tes!Q27/RES_hh_num!Q27)</f>
        <v>405.53402696747844</v>
      </c>
      <c r="R27" s="69">
        <f>IF(RES_hh_tes!R27=0,0,1000*11630*RES_hh_tes!R27/RES_hh_num!R27)</f>
        <v>414.06728232126187</v>
      </c>
      <c r="S27" s="69">
        <f>IF(RES_hh_tes!S27=0,0,1000*11630*RES_hh_tes!S27/RES_hh_num!S27)</f>
        <v>417.50899707120772</v>
      </c>
      <c r="T27" s="69">
        <f>IF(RES_hh_tes!T27=0,0,1000*11630*RES_hh_tes!T27/RES_hh_num!T27)</f>
        <v>413.68609480124167</v>
      </c>
      <c r="U27" s="69">
        <f>IF(RES_hh_tes!U27=0,0,1000*11630*RES_hh_tes!U27/RES_hh_num!U27)</f>
        <v>425.06895504711866</v>
      </c>
      <c r="V27" s="69">
        <f>IF(RES_hh_tes!V27=0,0,1000*11630*RES_hh_tes!V27/RES_hh_num!V27)</f>
        <v>419.80351202068437</v>
      </c>
      <c r="W27" s="69">
        <f>IF(RES_hh_tes!W27=0,0,1000*11630*RES_hh_tes!W27/RES_hh_num!W27)</f>
        <v>404.69731210168584</v>
      </c>
      <c r="X27" s="69">
        <f>IF(RES_hh_tes!X27=0,0,1000*11630*RES_hh_tes!X27/RES_hh_num!X27)</f>
        <v>410.52371787773114</v>
      </c>
      <c r="Y27" s="69">
        <f>IF(RES_hh_tes!Y27=0,0,1000*11630*RES_hh_tes!Y27/RES_hh_num!Y27)</f>
        <v>419.69210019554851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285.48428343009613</v>
      </c>
      <c r="C28" s="72">
        <f>IF(RES_hh_tes!C28=0,0,1000*11630*RES_hh_tes!C28/RES_hh_num!C28)</f>
        <v>319.45548928628176</v>
      </c>
      <c r="D28" s="72">
        <f>IF(RES_hh_tes!D28=0,0,1000*11630*RES_hh_tes!D28/RES_hh_num!D28)</f>
        <v>329.18952649243056</v>
      </c>
      <c r="E28" s="72">
        <f>IF(RES_hh_tes!E28=0,0,1000*11630*RES_hh_tes!E28/RES_hh_num!E28)</f>
        <v>315.20425128534328</v>
      </c>
      <c r="F28" s="72">
        <f>IF(RES_hh_tes!F28=0,0,1000*11630*RES_hh_tes!F28/RES_hh_num!F28)</f>
        <v>376.6055360893443</v>
      </c>
      <c r="G28" s="72">
        <f>IF(RES_hh_tes!G28=0,0,1000*11630*RES_hh_tes!G28/RES_hh_num!G28)</f>
        <v>261.11318672743658</v>
      </c>
      <c r="H28" s="72">
        <f>IF(RES_hh_tes!H28=0,0,1000*11630*RES_hh_tes!H28/RES_hh_num!H28)</f>
        <v>329.79736826344345</v>
      </c>
      <c r="I28" s="72">
        <f>IF(RES_hh_tes!I28=0,0,1000*11630*RES_hh_tes!I28/RES_hh_num!I28)</f>
        <v>289.44154116603141</v>
      </c>
      <c r="J28" s="72">
        <f>IF(RES_hh_tes!J28=0,0,1000*11630*RES_hh_tes!J28/RES_hh_num!J28)</f>
        <v>341.15693224584595</v>
      </c>
      <c r="K28" s="72">
        <f>IF(RES_hh_tes!K28=0,0,1000*11630*RES_hh_tes!K28/RES_hh_num!K28)</f>
        <v>355.50963387897048</v>
      </c>
      <c r="L28" s="72">
        <f>IF(RES_hh_tes!L28=0,0,1000*11630*RES_hh_tes!L28/RES_hh_num!L28)</f>
        <v>391.07650058364493</v>
      </c>
      <c r="M28" s="72">
        <f>IF(RES_hh_tes!M28=0,0,1000*11630*RES_hh_tes!M28/RES_hh_num!M28)</f>
        <v>422.07807075633826</v>
      </c>
      <c r="N28" s="72">
        <f>IF(RES_hh_tes!N28=0,0,1000*11630*RES_hh_tes!N28/RES_hh_num!N28)</f>
        <v>449.11532340525912</v>
      </c>
      <c r="O28" s="72">
        <f>IF(RES_hh_tes!O28=0,0,1000*11630*RES_hh_tes!O28/RES_hh_num!O28)</f>
        <v>401.71795763948683</v>
      </c>
      <c r="P28" s="72">
        <f>IF(RES_hh_tes!P28=0,0,1000*11630*RES_hh_tes!P28/RES_hh_num!P28)</f>
        <v>284.80120597330693</v>
      </c>
      <c r="Q28" s="72">
        <f>IF(RES_hh_tes!Q28=0,0,1000*11630*RES_hh_tes!Q28/RES_hh_num!Q28)</f>
        <v>402.77925820645225</v>
      </c>
      <c r="R28" s="72">
        <f>IF(RES_hh_tes!R28=0,0,1000*11630*RES_hh_tes!R28/RES_hh_num!R28)</f>
        <v>417.73665552589881</v>
      </c>
      <c r="S28" s="72">
        <f>IF(RES_hh_tes!S28=0,0,1000*11630*RES_hh_tes!S28/RES_hh_num!S28)</f>
        <v>450.21041230956962</v>
      </c>
      <c r="T28" s="72">
        <f>IF(RES_hh_tes!T28=0,0,1000*11630*RES_hh_tes!T28/RES_hh_num!T28)</f>
        <v>424.748145390606</v>
      </c>
      <c r="U28" s="72">
        <f>IF(RES_hh_tes!U28=0,0,1000*11630*RES_hh_tes!U28/RES_hh_num!U28)</f>
        <v>414.86204378808713</v>
      </c>
      <c r="V28" s="72">
        <f>IF(RES_hh_tes!V28=0,0,1000*11630*RES_hh_tes!V28/RES_hh_num!V28)</f>
        <v>482.00177062869864</v>
      </c>
      <c r="W28" s="72">
        <f>IF(RES_hh_tes!W28=0,0,1000*11630*RES_hh_tes!W28/RES_hh_num!W28)</f>
        <v>482.67195655677176</v>
      </c>
      <c r="X28" s="72">
        <f>IF(RES_hh_tes!X28=0,0,1000*11630*RES_hh_tes!X28/RES_hh_num!X28)</f>
        <v>166.85537453648129</v>
      </c>
      <c r="Y28" s="72">
        <f>IF(RES_hh_tes!Y28=0,0,1000*11630*RES_hh_tes!Y28/RES_hh_num!Y28)</f>
        <v>367.13038413078453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276.61021841642429</v>
      </c>
      <c r="C29" s="72">
        <f>IF(RES_hh_tes!C29=0,0,1000*11630*RES_hh_tes!C29/RES_hh_num!C29)</f>
        <v>319.33000673991614</v>
      </c>
      <c r="D29" s="72">
        <f>IF(RES_hh_tes!D29=0,0,1000*11630*RES_hh_tes!D29/RES_hh_num!D29)</f>
        <v>337.01241558409464</v>
      </c>
      <c r="E29" s="72">
        <f>IF(RES_hh_tes!E29=0,0,1000*11630*RES_hh_tes!E29/RES_hh_num!E29)</f>
        <v>322.85284694800805</v>
      </c>
      <c r="F29" s="72">
        <f>IF(RES_hh_tes!F29=0,0,1000*11630*RES_hh_tes!F29/RES_hh_num!F29)</f>
        <v>351.21765985907302</v>
      </c>
      <c r="G29" s="72">
        <f>IF(RES_hh_tes!G29=0,0,1000*11630*RES_hh_tes!G29/RES_hh_num!G29)</f>
        <v>293.82052105155185</v>
      </c>
      <c r="H29" s="72">
        <f>IF(RES_hh_tes!H29=0,0,1000*11630*RES_hh_tes!H29/RES_hh_num!H29)</f>
        <v>336.36649065842653</v>
      </c>
      <c r="I29" s="72">
        <f>IF(RES_hh_tes!I29=0,0,1000*11630*RES_hh_tes!I29/RES_hh_num!I29)</f>
        <v>293.62274674058665</v>
      </c>
      <c r="J29" s="72">
        <f>IF(RES_hh_tes!J29=0,0,1000*11630*RES_hh_tes!J29/RES_hh_num!J29)</f>
        <v>313.94411095394378</v>
      </c>
      <c r="K29" s="72">
        <f>IF(RES_hh_tes!K29=0,0,1000*11630*RES_hh_tes!K29/RES_hh_num!K29)</f>
        <v>407.41668824699565</v>
      </c>
      <c r="L29" s="72">
        <f>IF(RES_hh_tes!L29=0,0,1000*11630*RES_hh_tes!L29/RES_hh_num!L29)</f>
        <v>438.17170008856294</v>
      </c>
      <c r="M29" s="72">
        <f>IF(RES_hh_tes!M29=0,0,1000*11630*RES_hh_tes!M29/RES_hh_num!M29)</f>
        <v>405.24007198067744</v>
      </c>
      <c r="N29" s="72">
        <f>IF(RES_hh_tes!N29=0,0,1000*11630*RES_hh_tes!N29/RES_hh_num!N29)</f>
        <v>344.90192609073534</v>
      </c>
      <c r="O29" s="72">
        <f>IF(RES_hh_tes!O29=0,0,1000*11630*RES_hh_tes!O29/RES_hh_num!O29)</f>
        <v>345.23031506937735</v>
      </c>
      <c r="P29" s="72">
        <f>IF(RES_hh_tes!P29=0,0,1000*11630*RES_hh_tes!P29/RES_hh_num!P29)</f>
        <v>386.65025718349438</v>
      </c>
      <c r="Q29" s="72">
        <f>IF(RES_hh_tes!Q29=0,0,1000*11630*RES_hh_tes!Q29/RES_hh_num!Q29)</f>
        <v>427.04424391710819</v>
      </c>
      <c r="R29" s="72">
        <f>IF(RES_hh_tes!R29=0,0,1000*11630*RES_hh_tes!R29/RES_hh_num!R29)</f>
        <v>451.44832615280507</v>
      </c>
      <c r="S29" s="72">
        <f>IF(RES_hh_tes!S29=0,0,1000*11630*RES_hh_tes!S29/RES_hh_num!S29)</f>
        <v>434.49518099870176</v>
      </c>
      <c r="T29" s="72">
        <f>IF(RES_hh_tes!T29=0,0,1000*11630*RES_hh_tes!T29/RES_hh_num!T29)</f>
        <v>404.2109952827654</v>
      </c>
      <c r="U29" s="72">
        <f>IF(RES_hh_tes!U29=0,0,1000*11630*RES_hh_tes!U29/RES_hh_num!U29)</f>
        <v>406.72179252016633</v>
      </c>
      <c r="V29" s="72">
        <f>IF(RES_hh_tes!V29=0,0,1000*11630*RES_hh_tes!V29/RES_hh_num!V29)</f>
        <v>406.77298871795233</v>
      </c>
      <c r="W29" s="72">
        <f>IF(RES_hh_tes!W29=0,0,1000*11630*RES_hh_tes!W29/RES_hh_num!W29)</f>
        <v>562.0879798935996</v>
      </c>
      <c r="X29" s="72">
        <f>IF(RES_hh_tes!X29=0,0,1000*11630*RES_hh_tes!X29/RES_hh_num!X29)</f>
        <v>290.87401902452098</v>
      </c>
      <c r="Y29" s="72">
        <f>IF(RES_hh_tes!Y29=0,0,1000*11630*RES_hh_tes!Y29/RES_hh_num!Y29)</f>
        <v>413.74088250445914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268.2345875110405</v>
      </c>
      <c r="C30" s="72">
        <f>IF(RES_hh_tes!C30=0,0,1000*11630*RES_hh_tes!C30/RES_hh_num!C30)</f>
        <v>322.57065013826571</v>
      </c>
      <c r="D30" s="72">
        <f>IF(RES_hh_tes!D30=0,0,1000*11630*RES_hh_tes!D30/RES_hh_num!D30)</f>
        <v>328.8102019768919</v>
      </c>
      <c r="E30" s="72">
        <f>IF(RES_hh_tes!E30=0,0,1000*11630*RES_hh_tes!E30/RES_hh_num!E30)</f>
        <v>326.40682848889838</v>
      </c>
      <c r="F30" s="72">
        <f>IF(RES_hh_tes!F30=0,0,1000*11630*RES_hh_tes!F30/RES_hh_num!F30)</f>
        <v>327.33144613039775</v>
      </c>
      <c r="G30" s="72">
        <f>IF(RES_hh_tes!G30=0,0,1000*11630*RES_hh_tes!G30/RES_hh_num!G30)</f>
        <v>312.53488623708421</v>
      </c>
      <c r="H30" s="72">
        <f>IF(RES_hh_tes!H30=0,0,1000*11630*RES_hh_tes!H30/RES_hh_num!H30)</f>
        <v>348.91371681727753</v>
      </c>
      <c r="I30" s="72">
        <f>IF(RES_hh_tes!I30=0,0,1000*11630*RES_hh_tes!I30/RES_hh_num!I30)</f>
        <v>285.59216189098163</v>
      </c>
      <c r="J30" s="72">
        <f>IF(RES_hh_tes!J30=0,0,1000*11630*RES_hh_tes!J30/RES_hh_num!J30)</f>
        <v>315.26189091869122</v>
      </c>
      <c r="K30" s="72">
        <f>IF(RES_hh_tes!K30=0,0,1000*11630*RES_hh_tes!K30/RES_hh_num!K30)</f>
        <v>403.2551040204832</v>
      </c>
      <c r="L30" s="72">
        <f>IF(RES_hh_tes!L30=0,0,1000*11630*RES_hh_tes!L30/RES_hh_num!L30)</f>
        <v>405.56153189824835</v>
      </c>
      <c r="M30" s="72">
        <f>IF(RES_hh_tes!M30=0,0,1000*11630*RES_hh_tes!M30/RES_hh_num!M30)</f>
        <v>411.14401557634801</v>
      </c>
      <c r="N30" s="72">
        <f>IF(RES_hh_tes!N30=0,0,1000*11630*RES_hh_tes!N30/RES_hh_num!N30)</f>
        <v>404.86911994299442</v>
      </c>
      <c r="O30" s="72">
        <f>IF(RES_hh_tes!O30=0,0,1000*11630*RES_hh_tes!O30/RES_hh_num!O30)</f>
        <v>407.90582844275662</v>
      </c>
      <c r="P30" s="72">
        <f>IF(RES_hh_tes!P30=0,0,1000*11630*RES_hh_tes!P30/RES_hh_num!P30)</f>
        <v>419.73322342262719</v>
      </c>
      <c r="Q30" s="72">
        <f>IF(RES_hh_tes!Q30=0,0,1000*11630*RES_hh_tes!Q30/RES_hh_num!Q30)</f>
        <v>406.63993084467745</v>
      </c>
      <c r="R30" s="72">
        <f>IF(RES_hh_tes!R30=0,0,1000*11630*RES_hh_tes!R30/RES_hh_num!R30)</f>
        <v>407.12877289768892</v>
      </c>
      <c r="S30" s="72">
        <f>IF(RES_hh_tes!S30=0,0,1000*11630*RES_hh_tes!S30/RES_hh_num!S30)</f>
        <v>418.49720469665078</v>
      </c>
      <c r="T30" s="72">
        <f>IF(RES_hh_tes!T30=0,0,1000*11630*RES_hh_tes!T30/RES_hh_num!T30)</f>
        <v>403.69255786382928</v>
      </c>
      <c r="U30" s="72">
        <f>IF(RES_hh_tes!U30=0,0,1000*11630*RES_hh_tes!U30/RES_hh_num!U30)</f>
        <v>411.81982258944799</v>
      </c>
      <c r="V30" s="72">
        <f>IF(RES_hh_tes!V30=0,0,1000*11630*RES_hh_tes!V30/RES_hh_num!V30)</f>
        <v>428.03692310693128</v>
      </c>
      <c r="W30" s="72">
        <f>IF(RES_hh_tes!W30=0,0,1000*11630*RES_hh_tes!W30/RES_hh_num!W30)</f>
        <v>503.08705210175344</v>
      </c>
      <c r="X30" s="72">
        <f>IF(RES_hh_tes!X30=0,0,1000*11630*RES_hh_tes!X30/RES_hh_num!X30)</f>
        <v>342.66436660529848</v>
      </c>
      <c r="Y30" s="72">
        <f>IF(RES_hh_tes!Y30=0,0,1000*11630*RES_hh_tes!Y30/RES_hh_num!Y30)</f>
        <v>404.87313168828808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272.76878186241265</v>
      </c>
      <c r="C31" s="72">
        <f>IF(RES_hh_tes!C31=0,0,1000*11630*RES_hh_tes!C31/RES_hh_num!C31)</f>
        <v>318.44478771097141</v>
      </c>
      <c r="D31" s="72">
        <f>IF(RES_hh_tes!D31=0,0,1000*11630*RES_hh_tes!D31/RES_hh_num!D31)</f>
        <v>334.90804183426872</v>
      </c>
      <c r="E31" s="72">
        <f>IF(RES_hh_tes!E31=0,0,1000*11630*RES_hh_tes!E31/RES_hh_num!E31)</f>
        <v>329.5688024768412</v>
      </c>
      <c r="F31" s="72">
        <f>IF(RES_hh_tes!F31=0,0,1000*11630*RES_hh_tes!F31/RES_hh_num!F31)</f>
        <v>344.23708661200112</v>
      </c>
      <c r="G31" s="72">
        <f>IF(RES_hh_tes!G31=0,0,1000*11630*RES_hh_tes!G31/RES_hh_num!G31)</f>
        <v>281.2689970529733</v>
      </c>
      <c r="H31" s="72">
        <f>IF(RES_hh_tes!H31=0,0,1000*11630*RES_hh_tes!H31/RES_hh_num!H31)</f>
        <v>337.49611718924234</v>
      </c>
      <c r="I31" s="72">
        <f>IF(RES_hh_tes!I31=0,0,1000*11630*RES_hh_tes!I31/RES_hh_num!I31)</f>
        <v>298.37595553908955</v>
      </c>
      <c r="J31" s="72">
        <f>IF(RES_hh_tes!J31=0,0,1000*11630*RES_hh_tes!J31/RES_hh_num!J31)</f>
        <v>316.13237822729917</v>
      </c>
      <c r="K31" s="72">
        <f>IF(RES_hh_tes!K31=0,0,1000*11630*RES_hh_tes!K31/RES_hh_num!K31)</f>
        <v>397.02281858106545</v>
      </c>
      <c r="L31" s="72">
        <f>IF(RES_hh_tes!L31=0,0,1000*11630*RES_hh_tes!L31/RES_hh_num!L31)</f>
        <v>397.33674227804329</v>
      </c>
      <c r="M31" s="72">
        <f>IF(RES_hh_tes!M31=0,0,1000*11630*RES_hh_tes!M31/RES_hh_num!M31)</f>
        <v>409.15785238314555</v>
      </c>
      <c r="N31" s="72">
        <f>IF(RES_hh_tes!N31=0,0,1000*11630*RES_hh_tes!N31/RES_hh_num!N31)</f>
        <v>427.53557516852669</v>
      </c>
      <c r="O31" s="72">
        <f>IF(RES_hh_tes!O31=0,0,1000*11630*RES_hh_tes!O31/RES_hh_num!O31)</f>
        <v>407.77364272953741</v>
      </c>
      <c r="P31" s="72">
        <f>IF(RES_hh_tes!P31=0,0,1000*11630*RES_hh_tes!P31/RES_hh_num!P31)</f>
        <v>434.14865758445228</v>
      </c>
      <c r="Q31" s="72">
        <f>IF(RES_hh_tes!Q31=0,0,1000*11630*RES_hh_tes!Q31/RES_hh_num!Q31)</f>
        <v>412.25390374186054</v>
      </c>
      <c r="R31" s="72">
        <f>IF(RES_hh_tes!R31=0,0,1000*11630*RES_hh_tes!R31/RES_hh_num!R31)</f>
        <v>389.98589071453011</v>
      </c>
      <c r="S31" s="72">
        <f>IF(RES_hh_tes!S31=0,0,1000*11630*RES_hh_tes!S31/RES_hh_num!S31)</f>
        <v>417.80321373175389</v>
      </c>
      <c r="T31" s="72">
        <f>IF(RES_hh_tes!T31=0,0,1000*11630*RES_hh_tes!T31/RES_hh_num!T31)</f>
        <v>403.01157049882693</v>
      </c>
      <c r="U31" s="72">
        <f>IF(RES_hh_tes!U31=0,0,1000*11630*RES_hh_tes!U31/RES_hh_num!U31)</f>
        <v>410.22855183612393</v>
      </c>
      <c r="V31" s="72">
        <f>IF(RES_hh_tes!V31=0,0,1000*11630*RES_hh_tes!V31/RES_hh_num!V31)</f>
        <v>416.31128118926421</v>
      </c>
      <c r="W31" s="72">
        <f>IF(RES_hh_tes!W31=0,0,1000*11630*RES_hh_tes!W31/RES_hh_num!W31)</f>
        <v>495.72767826642308</v>
      </c>
      <c r="X31" s="72">
        <f>IF(RES_hh_tes!X31=0,0,1000*11630*RES_hh_tes!X31/RES_hh_num!X31)</f>
        <v>350.24589448420483</v>
      </c>
      <c r="Y31" s="72">
        <f>IF(RES_hh_tes!Y31=0,0,1000*11630*RES_hh_tes!Y31/RES_hh_num!Y31)</f>
        <v>412.71095768172853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275.41422432953829</v>
      </c>
      <c r="C32" s="77">
        <f>IF(RES_hh_tes!C32=0,0,1000*11630*RES_hh_tes!C32/RES_hh_num!C32)</f>
        <v>317.443572927182</v>
      </c>
      <c r="D32" s="77">
        <f>IF(RES_hh_tes!D32=0,0,1000*11630*RES_hh_tes!D32/RES_hh_num!D32)</f>
        <v>332.77611980402139</v>
      </c>
      <c r="E32" s="77">
        <f>IF(RES_hh_tes!E32=0,0,1000*11630*RES_hh_tes!E32/RES_hh_num!E32)</f>
        <v>332.34776828297839</v>
      </c>
      <c r="F32" s="77">
        <f>IF(RES_hh_tes!F32=0,0,1000*11630*RES_hh_tes!F32/RES_hh_num!F32)</f>
        <v>354.00530526094167</v>
      </c>
      <c r="G32" s="77">
        <f>IF(RES_hh_tes!G32=0,0,1000*11630*RES_hh_tes!G32/RES_hh_num!G32)</f>
        <v>287.17222057260562</v>
      </c>
      <c r="H32" s="77">
        <f>IF(RES_hh_tes!H32=0,0,1000*11630*RES_hh_tes!H32/RES_hh_num!H32)</f>
        <v>334.78554301716832</v>
      </c>
      <c r="I32" s="77">
        <f>IF(RES_hh_tes!I32=0,0,1000*11630*RES_hh_tes!I32/RES_hh_num!I32)</f>
        <v>292.43309686637679</v>
      </c>
      <c r="J32" s="77">
        <f>IF(RES_hh_tes!J32=0,0,1000*11630*RES_hh_tes!J32/RES_hh_num!J32)</f>
        <v>316.62334743307747</v>
      </c>
      <c r="K32" s="77">
        <f>IF(RES_hh_tes!K32=0,0,1000*11630*RES_hh_tes!K32/RES_hh_num!K32)</f>
        <v>400.21184267041497</v>
      </c>
      <c r="L32" s="77">
        <f>IF(RES_hh_tes!L32=0,0,1000*11630*RES_hh_tes!L32/RES_hh_num!L32)</f>
        <v>404.95866194871479</v>
      </c>
      <c r="M32" s="77">
        <f>IF(RES_hh_tes!M32=0,0,1000*11630*RES_hh_tes!M32/RES_hh_num!M32)</f>
        <v>399.90277700063797</v>
      </c>
      <c r="N32" s="77">
        <f>IF(RES_hh_tes!N32=0,0,1000*11630*RES_hh_tes!N32/RES_hh_num!N32)</f>
        <v>412.00710489668228</v>
      </c>
      <c r="O32" s="77">
        <f>IF(RES_hh_tes!O32=0,0,1000*11630*RES_hh_tes!O32/RES_hh_num!O32)</f>
        <v>402.99741279357858</v>
      </c>
      <c r="P32" s="77">
        <f>IF(RES_hh_tes!P32=0,0,1000*11630*RES_hh_tes!P32/RES_hh_num!P32)</f>
        <v>420.58589275987401</v>
      </c>
      <c r="Q32" s="77">
        <f>IF(RES_hh_tes!Q32=0,0,1000*11630*RES_hh_tes!Q32/RES_hh_num!Q32)</f>
        <v>405.16153583209939</v>
      </c>
      <c r="R32" s="77">
        <f>IF(RES_hh_tes!R32=0,0,1000*11630*RES_hh_tes!R32/RES_hh_num!R32)</f>
        <v>415.19084609473043</v>
      </c>
      <c r="S32" s="77">
        <f>IF(RES_hh_tes!S32=0,0,1000*11630*RES_hh_tes!S32/RES_hh_num!S32)</f>
        <v>417.41430863456776</v>
      </c>
      <c r="T32" s="77">
        <f>IF(RES_hh_tes!T32=0,0,1000*11630*RES_hh_tes!T32/RES_hh_num!T32)</f>
        <v>414.45998777874206</v>
      </c>
      <c r="U32" s="77">
        <f>IF(RES_hh_tes!U32=0,0,1000*11630*RES_hh_tes!U32/RES_hh_num!U32)</f>
        <v>426.14497375970672</v>
      </c>
      <c r="V32" s="77">
        <f>IF(RES_hh_tes!V32=0,0,1000*11630*RES_hh_tes!V32/RES_hh_num!V32)</f>
        <v>419.57163510761592</v>
      </c>
      <c r="W32" s="77">
        <f>IF(RES_hh_tes!W32=0,0,1000*11630*RES_hh_tes!W32/RES_hh_num!W32)</f>
        <v>397.68063290410902</v>
      </c>
      <c r="X32" s="77">
        <f>IF(RES_hh_tes!X32=0,0,1000*11630*RES_hh_tes!X32/RES_hh_num!X32)</f>
        <v>414.28245068970159</v>
      </c>
      <c r="Y32" s="77">
        <f>IF(RES_hh_tes!Y32=0,0,1000*11630*RES_hh_tes!Y32/RES_hh_num!Y32)</f>
        <v>420.18746066055445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2727.5462823933995</v>
      </c>
      <c r="C3" s="65">
        <f>IF(RES_hh_emi!C3=0,0,1000000*RES_hh_emi!C3/RES_hh_num!C3)</f>
        <v>2745.1604422692849</v>
      </c>
      <c r="D3" s="65">
        <f>IF(RES_hh_emi!D3=0,0,1000000*RES_hh_emi!D3/RES_hh_num!D3)</f>
        <v>2534.7814096146162</v>
      </c>
      <c r="E3" s="65">
        <f>IF(RES_hh_emi!E3=0,0,1000000*RES_hh_emi!E3/RES_hh_num!E3)</f>
        <v>2511.3870885991792</v>
      </c>
      <c r="F3" s="65">
        <f>IF(RES_hh_emi!F3=0,0,1000000*RES_hh_emi!F3/RES_hh_num!F3)</f>
        <v>2403.3832094387653</v>
      </c>
      <c r="G3" s="65">
        <f>IF(RES_hh_emi!G3=0,0,1000000*RES_hh_emi!G3/RES_hh_num!G3)</f>
        <v>2499.5143421287239</v>
      </c>
      <c r="H3" s="65">
        <f>IF(RES_hh_emi!H3=0,0,1000000*RES_hh_emi!H3/RES_hh_num!H3)</f>
        <v>2384.133842805858</v>
      </c>
      <c r="I3" s="65">
        <f>IF(RES_hh_emi!I3=0,0,1000000*RES_hh_emi!I3/RES_hh_num!I3)</f>
        <v>2095.5495833371388</v>
      </c>
      <c r="J3" s="65">
        <f>IF(RES_hh_emi!J3=0,0,1000000*RES_hh_emi!J3/RES_hh_num!J3)</f>
        <v>2119.8873924363565</v>
      </c>
      <c r="K3" s="65">
        <f>IF(RES_hh_emi!K3=0,0,1000000*RES_hh_emi!K3/RES_hh_num!K3)</f>
        <v>2023.0832034421073</v>
      </c>
      <c r="L3" s="65">
        <f>IF(RES_hh_emi!L3=0,0,1000000*RES_hh_emi!L3/RES_hh_num!L3)</f>
        <v>2196.2148318443192</v>
      </c>
      <c r="M3" s="65">
        <f>IF(RES_hh_emi!M3=0,0,1000000*RES_hh_emi!M3/RES_hh_num!M3)</f>
        <v>1893.5114115722147</v>
      </c>
      <c r="N3" s="65">
        <f>IF(RES_hh_emi!N3=0,0,1000000*RES_hh_emi!N3/RES_hh_num!N3)</f>
        <v>1813.2502542065804</v>
      </c>
      <c r="O3" s="65">
        <f>IF(RES_hh_emi!O3=0,0,1000000*RES_hh_emi!O3/RES_hh_num!O3)</f>
        <v>1852.236546841327</v>
      </c>
      <c r="P3" s="65">
        <f>IF(RES_hh_emi!P3=0,0,1000000*RES_hh_emi!P3/RES_hh_num!P3)</f>
        <v>1588.2070630446121</v>
      </c>
      <c r="Q3" s="65">
        <f>IF(RES_hh_emi!Q3=0,0,1000000*RES_hh_emi!Q3/RES_hh_num!Q3)</f>
        <v>1659.3285084028062</v>
      </c>
      <c r="R3" s="65">
        <f>IF(RES_hh_emi!R3=0,0,1000000*RES_hh_emi!R3/RES_hh_num!R3)</f>
        <v>1716.3282153663697</v>
      </c>
      <c r="S3" s="65">
        <f>IF(RES_hh_emi!S3=0,0,1000000*RES_hh_emi!S3/RES_hh_num!S3)</f>
        <v>1695.6255878223139</v>
      </c>
      <c r="T3" s="65">
        <f>IF(RES_hh_emi!T3=0,0,1000000*RES_hh_emi!T3/RES_hh_num!T3)</f>
        <v>1514.086071081882</v>
      </c>
      <c r="U3" s="65">
        <f>IF(RES_hh_emi!U3=0,0,1000000*RES_hh_emi!U3/RES_hh_num!U3)</f>
        <v>1557.4538800818484</v>
      </c>
      <c r="V3" s="65">
        <f>IF(RES_hh_emi!V3=0,0,1000000*RES_hh_emi!V3/RES_hh_num!V3)</f>
        <v>1559.6681266636606</v>
      </c>
      <c r="W3" s="65">
        <f>IF(RES_hh_emi!W3=0,0,1000000*RES_hh_emi!W3/RES_hh_num!W3)</f>
        <v>1651.0555370349443</v>
      </c>
      <c r="X3" s="65">
        <f>IF(RES_hh_emi!X3=0,0,1000000*RES_hh_emi!X3/RES_hh_num!X3)</f>
        <v>1379.5643513186037</v>
      </c>
      <c r="Y3" s="65">
        <f>IF(RES_hh_emi!Y3=0,0,1000000*RES_hh_emi!Y3/RES_hh_num!Y3)</f>
        <v>1173.395001207437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2479.8154859052038</v>
      </c>
      <c r="C4" s="69">
        <f>IF(RES_hh_emi!C4=0,0,1000000*RES_hh_emi!C4/RES_hh_num!C4)</f>
        <v>2494.4251268593675</v>
      </c>
      <c r="D4" s="69">
        <f>IF(RES_hh_emi!D4=0,0,1000000*RES_hh_emi!D4/RES_hh_num!D4)</f>
        <v>2275.6163726347008</v>
      </c>
      <c r="E4" s="69">
        <f>IF(RES_hh_emi!E4=0,0,1000000*RES_hh_emi!E4/RES_hh_num!E4)</f>
        <v>2250.4160526157398</v>
      </c>
      <c r="F4" s="69">
        <f>IF(RES_hh_emi!F4=0,0,1000000*RES_hh_emi!F4/RES_hh_num!F4)</f>
        <v>2146.2449677314075</v>
      </c>
      <c r="G4" s="69">
        <f>IF(RES_hh_emi!G4=0,0,1000000*RES_hh_emi!G4/RES_hh_num!G4)</f>
        <v>2247.9299465739637</v>
      </c>
      <c r="H4" s="69">
        <f>IF(RES_hh_emi!H4=0,0,1000000*RES_hh_emi!H4/RES_hh_num!H4)</f>
        <v>2127.5055349448985</v>
      </c>
      <c r="I4" s="69">
        <f>IF(RES_hh_emi!I4=0,0,1000000*RES_hh_emi!I4/RES_hh_num!I4)</f>
        <v>1862.4028146659143</v>
      </c>
      <c r="J4" s="69">
        <f>IF(RES_hh_emi!J4=0,0,1000000*RES_hh_emi!J4/RES_hh_num!J4)</f>
        <v>1887.3406787276294</v>
      </c>
      <c r="K4" s="69">
        <f>IF(RES_hh_emi!K4=0,0,1000000*RES_hh_emi!K4/RES_hh_num!K4)</f>
        <v>1785.294621733854</v>
      </c>
      <c r="L4" s="69">
        <f>IF(RES_hh_emi!L4=0,0,1000000*RES_hh_emi!L4/RES_hh_num!L4)</f>
        <v>1959.2396837786239</v>
      </c>
      <c r="M4" s="69">
        <f>IF(RES_hh_emi!M4=0,0,1000000*RES_hh_emi!M4/RES_hh_num!M4)</f>
        <v>1655.4408022066268</v>
      </c>
      <c r="N4" s="69">
        <f>IF(RES_hh_emi!N4=0,0,1000000*RES_hh_emi!N4/RES_hh_num!N4)</f>
        <v>1597.3946034699427</v>
      </c>
      <c r="O4" s="69">
        <f>IF(RES_hh_emi!O4=0,0,1000000*RES_hh_emi!O4/RES_hh_num!O4)</f>
        <v>1636.7469787501684</v>
      </c>
      <c r="P4" s="69">
        <f>IF(RES_hh_emi!P4=0,0,1000000*RES_hh_emi!P4/RES_hh_num!P4)</f>
        <v>1373.6194306375801</v>
      </c>
      <c r="Q4" s="69">
        <f>IF(RES_hh_emi!Q4=0,0,1000000*RES_hh_emi!Q4/RES_hh_num!Q4)</f>
        <v>1460.6061042658123</v>
      </c>
      <c r="R4" s="69">
        <f>IF(RES_hh_emi!R4=0,0,1000000*RES_hh_emi!R4/RES_hh_num!R4)</f>
        <v>1523.5212007572816</v>
      </c>
      <c r="S4" s="69">
        <f>IF(RES_hh_emi!S4=0,0,1000000*RES_hh_emi!S4/RES_hh_num!S4)</f>
        <v>1505.8776154385992</v>
      </c>
      <c r="T4" s="69">
        <f>IF(RES_hh_emi!T4=0,0,1000000*RES_hh_emi!T4/RES_hh_num!T4)</f>
        <v>1343.391848229893</v>
      </c>
      <c r="U4" s="69">
        <f>IF(RES_hh_emi!U4=0,0,1000000*RES_hh_emi!U4/RES_hh_num!U4)</f>
        <v>1388.3676175680307</v>
      </c>
      <c r="V4" s="69">
        <f>IF(RES_hh_emi!V4=0,0,1000000*RES_hh_emi!V4/RES_hh_num!V4)</f>
        <v>1388.8945156711229</v>
      </c>
      <c r="W4" s="69">
        <f>IF(RES_hh_emi!W4=0,0,1000000*RES_hh_emi!W4/RES_hh_num!W4)</f>
        <v>1457.3034542969713</v>
      </c>
      <c r="X4" s="69">
        <f>IF(RES_hh_emi!X4=0,0,1000000*RES_hh_emi!X4/RES_hh_num!X4)</f>
        <v>1225.9623296668358</v>
      </c>
      <c r="Y4" s="69">
        <f>IF(RES_hh_emi!Y4=0,0,1000000*RES_hh_emi!Y4/RES_hh_num!Y4)</f>
        <v>1042.4404118578195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5346.5344560383992</v>
      </c>
      <c r="C5" s="72">
        <f>IF(RES_hh_emi!C5=0,0,1000000*RES_hh_emi!C5/RES_hh_num!C5)</f>
        <v>5480.7090948054965</v>
      </c>
      <c r="D5" s="72">
        <f>IF(RES_hh_emi!D5=0,0,1000000*RES_hh_emi!D5/RES_hh_num!D5)</f>
        <v>5030.8357871492717</v>
      </c>
      <c r="E5" s="72">
        <f>IF(RES_hh_emi!E5=0,0,1000000*RES_hh_emi!E5/RES_hh_num!E5)</f>
        <v>4900.880347040812</v>
      </c>
      <c r="F5" s="72">
        <f>IF(RES_hh_emi!F5=0,0,1000000*RES_hh_emi!F5/RES_hh_num!F5)</f>
        <v>5398.4531512942294</v>
      </c>
      <c r="G5" s="72">
        <f>IF(RES_hh_emi!G5=0,0,1000000*RES_hh_emi!G5/RES_hh_num!G5)</f>
        <v>4669.8273321623192</v>
      </c>
      <c r="H5" s="72">
        <f>IF(RES_hh_emi!H5=0,0,1000000*RES_hh_emi!H5/RES_hh_num!H5)</f>
        <v>4988.1006711121327</v>
      </c>
      <c r="I5" s="72">
        <f>IF(RES_hh_emi!I5=0,0,1000000*RES_hh_emi!I5/RES_hh_num!I5)</f>
        <v>4847.0392427212864</v>
      </c>
      <c r="J5" s="72">
        <f>IF(RES_hh_emi!J5=0,0,1000000*RES_hh_emi!J5/RES_hh_num!J5)</f>
        <v>5458.8942780451334</v>
      </c>
      <c r="K5" s="72">
        <f>IF(RES_hh_emi!K5=0,0,1000000*RES_hh_emi!K5/RES_hh_num!K5)</f>
        <v>4695.8030249490921</v>
      </c>
      <c r="L5" s="72">
        <f>IF(RES_hh_emi!L5=0,0,1000000*RES_hh_emi!L5/RES_hh_num!L5)</f>
        <v>5938.194479870027</v>
      </c>
      <c r="M5" s="72">
        <f>IF(RES_hh_emi!M5=0,0,1000000*RES_hh_emi!M5/RES_hh_num!M5)</f>
        <v>4630.4632932674276</v>
      </c>
      <c r="N5" s="72">
        <f>IF(RES_hh_emi!N5=0,0,1000000*RES_hh_emi!N5/RES_hh_num!N5)</f>
        <v>5513.4886990013456</v>
      </c>
      <c r="O5" s="72">
        <f>IF(RES_hh_emi!O5=0,0,1000000*RES_hh_emi!O5/RES_hh_num!O5)</f>
        <v>4821.5716104853309</v>
      </c>
      <c r="P5" s="72">
        <f>IF(RES_hh_emi!P5=0,0,1000000*RES_hh_emi!P5/RES_hh_num!P5)</f>
        <v>4529.6716486928271</v>
      </c>
      <c r="Q5" s="72">
        <f>IF(RES_hh_emi!Q5=0,0,1000000*RES_hh_emi!Q5/RES_hh_num!Q5)</f>
        <v>4421.3706715526714</v>
      </c>
      <c r="R5" s="72">
        <f>IF(RES_hh_emi!R5=0,0,1000000*RES_hh_emi!R5/RES_hh_num!R5)</f>
        <v>4796.9314783735108</v>
      </c>
      <c r="S5" s="72">
        <f>IF(RES_hh_emi!S5=0,0,1000000*RES_hh_emi!S5/RES_hh_num!S5)</f>
        <v>5340.5086814749384</v>
      </c>
      <c r="T5" s="72">
        <f>IF(RES_hh_emi!T5=0,0,1000000*RES_hh_emi!T5/RES_hh_num!T5)</f>
        <v>4870.2748841772927</v>
      </c>
      <c r="U5" s="72">
        <f>IF(RES_hh_emi!U5=0,0,1000000*RES_hh_emi!U5/RES_hh_num!U5)</f>
        <v>5689.6056139060511</v>
      </c>
      <c r="V5" s="72">
        <f>IF(RES_hh_emi!V5=0,0,1000000*RES_hh_emi!V5/RES_hh_num!V5)</f>
        <v>5051.5049298456852</v>
      </c>
      <c r="W5" s="72">
        <f>IF(RES_hh_emi!W5=0,0,1000000*RES_hh_emi!W5/RES_hh_num!W5)</f>
        <v>4735.161748472824</v>
      </c>
      <c r="X5" s="72">
        <f>IF(RES_hh_emi!X5=0,0,1000000*RES_hh_emi!X5/RES_hh_num!X5)</f>
        <v>5378.8948316161777</v>
      </c>
      <c r="Y5" s="72">
        <f>IF(RES_hh_emi!Y5=0,0,1000000*RES_hh_emi!Y5/RES_hh_num!Y5)</f>
        <v>5037.0600359015143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4392.0145211400932</v>
      </c>
      <c r="C6" s="72">
        <f>IF(RES_hh_emi!C6=0,0,1000000*RES_hh_emi!C6/RES_hh_num!C6)</f>
        <v>4125.161233028587</v>
      </c>
      <c r="D6" s="72">
        <f>IF(RES_hh_emi!D6=0,0,1000000*RES_hh_emi!D6/RES_hh_num!D6)</f>
        <v>4059.2019166680716</v>
      </c>
      <c r="E6" s="72">
        <f>IF(RES_hh_emi!E6=0,0,1000000*RES_hh_emi!E6/RES_hh_num!E6)</f>
        <v>3777.4665711058383</v>
      </c>
      <c r="F6" s="72">
        <f>IF(RES_hh_emi!F6=0,0,1000000*RES_hh_emi!F6/RES_hh_num!F6)</f>
        <v>3650.4486587440465</v>
      </c>
      <c r="G6" s="72">
        <f>IF(RES_hh_emi!G6=0,0,1000000*RES_hh_emi!G6/RES_hh_num!G6)</f>
        <v>4221.1959004468245</v>
      </c>
      <c r="H6" s="72">
        <f>IF(RES_hh_emi!H6=0,0,1000000*RES_hh_emi!H6/RES_hh_num!H6)</f>
        <v>3821.5760182191652</v>
      </c>
      <c r="I6" s="72">
        <f>IF(RES_hh_emi!I6=0,0,1000000*RES_hh_emi!I6/RES_hh_num!I6)</f>
        <v>3869.8058945183866</v>
      </c>
      <c r="J6" s="72">
        <f>IF(RES_hh_emi!J6=0,0,1000000*RES_hh_emi!J6/RES_hh_num!J6)</f>
        <v>4196.8594839869638</v>
      </c>
      <c r="K6" s="72">
        <f>IF(RES_hh_emi!K6=0,0,1000000*RES_hh_emi!K6/RES_hh_num!K6)</f>
        <v>3412.4469562335712</v>
      </c>
      <c r="L6" s="72">
        <f>IF(RES_hh_emi!L6=0,0,1000000*RES_hh_emi!L6/RES_hh_num!L6)</f>
        <v>4258.9568106786219</v>
      </c>
      <c r="M6" s="72">
        <f>IF(RES_hh_emi!M6=0,0,1000000*RES_hh_emi!M6/RES_hh_num!M6)</f>
        <v>3396.1177140147029</v>
      </c>
      <c r="N6" s="72">
        <f>IF(RES_hh_emi!N6=0,0,1000000*RES_hh_emi!N6/RES_hh_num!N6)</f>
        <v>3701.5856425097272</v>
      </c>
      <c r="O6" s="72">
        <f>IF(RES_hh_emi!O6=0,0,1000000*RES_hh_emi!O6/RES_hh_num!O6)</f>
        <v>4257.5453385121027</v>
      </c>
      <c r="P6" s="72">
        <f>IF(RES_hh_emi!P6=0,0,1000000*RES_hh_emi!P6/RES_hh_num!P6)</f>
        <v>3531.4442216112848</v>
      </c>
      <c r="Q6" s="72">
        <f>IF(RES_hh_emi!Q6=0,0,1000000*RES_hh_emi!Q6/RES_hh_num!Q6)</f>
        <v>3581.9800961515393</v>
      </c>
      <c r="R6" s="72">
        <f>IF(RES_hh_emi!R6=0,0,1000000*RES_hh_emi!R6/RES_hh_num!R6)</f>
        <v>3593.349238619076</v>
      </c>
      <c r="S6" s="72">
        <f>IF(RES_hh_emi!S6=0,0,1000000*RES_hh_emi!S6/RES_hh_num!S6)</f>
        <v>4097.3239001022666</v>
      </c>
      <c r="T6" s="72">
        <f>IF(RES_hh_emi!T6=0,0,1000000*RES_hh_emi!T6/RES_hh_num!T6)</f>
        <v>3599.5167803726386</v>
      </c>
      <c r="U6" s="72">
        <f>IF(RES_hh_emi!U6=0,0,1000000*RES_hh_emi!U6/RES_hh_num!U6)</f>
        <v>3605.8590586814303</v>
      </c>
      <c r="V6" s="72">
        <f>IF(RES_hh_emi!V6=0,0,1000000*RES_hh_emi!V6/RES_hh_num!V6)</f>
        <v>3781.4395953323387</v>
      </c>
      <c r="W6" s="72">
        <f>IF(RES_hh_emi!W6=0,0,1000000*RES_hh_emi!W6/RES_hh_num!W6)</f>
        <v>4041.6953803845754</v>
      </c>
      <c r="X6" s="72">
        <f>IF(RES_hh_emi!X6=0,0,1000000*RES_hh_emi!X6/RES_hh_num!X6)</f>
        <v>3415.8298319461824</v>
      </c>
      <c r="Y6" s="72">
        <f>IF(RES_hh_emi!Y6=0,0,1000000*RES_hh_emi!Y6/RES_hh_num!Y6)</f>
        <v>3362.8780856863532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5294.7894088203093</v>
      </c>
      <c r="C7" s="72">
        <f>IF(RES_hh_emi!C7=0,0,1000000*RES_hh_emi!C7/RES_hh_num!C7)</f>
        <v>5241.0259808083501</v>
      </c>
      <c r="D7" s="72">
        <f>IF(RES_hh_emi!D7=0,0,1000000*RES_hh_emi!D7/RES_hh_num!D7)</f>
        <v>4952.7488148377024</v>
      </c>
      <c r="E7" s="72">
        <f>IF(RES_hh_emi!E7=0,0,1000000*RES_hh_emi!E7/RES_hh_num!E7)</f>
        <v>4979.1894628285982</v>
      </c>
      <c r="F7" s="72">
        <f>IF(RES_hh_emi!F7=0,0,1000000*RES_hh_emi!F7/RES_hh_num!F7)</f>
        <v>4936.8702592646923</v>
      </c>
      <c r="G7" s="72">
        <f>IF(RES_hh_emi!G7=0,0,1000000*RES_hh_emi!G7/RES_hh_num!G7)</f>
        <v>4917.4696761334581</v>
      </c>
      <c r="H7" s="72">
        <f>IF(RES_hh_emi!H7=0,0,1000000*RES_hh_emi!H7/RES_hh_num!H7)</f>
        <v>4893.1456553218541</v>
      </c>
      <c r="I7" s="72">
        <f>IF(RES_hh_emi!I7=0,0,1000000*RES_hh_emi!I7/RES_hh_num!I7)</f>
        <v>4477.2948269401822</v>
      </c>
      <c r="J7" s="72">
        <f>IF(RES_hh_emi!J7=0,0,1000000*RES_hh_emi!J7/RES_hh_num!J7)</f>
        <v>4722.8099620368457</v>
      </c>
      <c r="K7" s="72">
        <f>IF(RES_hh_emi!K7=0,0,1000000*RES_hh_emi!K7/RES_hh_num!K7)</f>
        <v>4610.8197480675444</v>
      </c>
      <c r="L7" s="72">
        <f>IF(RES_hh_emi!L7=0,0,1000000*RES_hh_emi!L7/RES_hh_num!L7)</f>
        <v>5315.6538748987359</v>
      </c>
      <c r="M7" s="72">
        <f>IF(RES_hh_emi!M7=0,0,1000000*RES_hh_emi!M7/RES_hh_num!M7)</f>
        <v>4734.7349419564371</v>
      </c>
      <c r="N7" s="72">
        <f>IF(RES_hh_emi!N7=0,0,1000000*RES_hh_emi!N7/RES_hh_num!N7)</f>
        <v>4531.501320462291</v>
      </c>
      <c r="O7" s="72">
        <f>IF(RES_hh_emi!O7=0,0,1000000*RES_hh_emi!O7/RES_hh_num!O7)</f>
        <v>4905.8408164086923</v>
      </c>
      <c r="P7" s="72">
        <f>IF(RES_hh_emi!P7=0,0,1000000*RES_hh_emi!P7/RES_hh_num!P7)</f>
        <v>4242.2537960252221</v>
      </c>
      <c r="Q7" s="72">
        <f>IF(RES_hh_emi!Q7=0,0,1000000*RES_hh_emi!Q7/RES_hh_num!Q7)</f>
        <v>4532.4514480362295</v>
      </c>
      <c r="R7" s="72">
        <f>IF(RES_hh_emi!R7=0,0,1000000*RES_hh_emi!R7/RES_hh_num!R7)</f>
        <v>4626.5098092117578</v>
      </c>
      <c r="S7" s="72">
        <f>IF(RES_hh_emi!S7=0,0,1000000*RES_hh_emi!S7/RES_hh_num!S7)</f>
        <v>4731.5308574469518</v>
      </c>
      <c r="T7" s="72">
        <f>IF(RES_hh_emi!T7=0,0,1000000*RES_hh_emi!T7/RES_hh_num!T7)</f>
        <v>4284.4678768934418</v>
      </c>
      <c r="U7" s="72">
        <f>IF(RES_hh_emi!U7=0,0,1000000*RES_hh_emi!U7/RES_hh_num!U7)</f>
        <v>4400.4212404008958</v>
      </c>
      <c r="V7" s="72">
        <f>IF(RES_hh_emi!V7=0,0,1000000*RES_hh_emi!V7/RES_hh_num!V7)</f>
        <v>4663.9199631500951</v>
      </c>
      <c r="W7" s="72">
        <f>IF(RES_hh_emi!W7=0,0,1000000*RES_hh_emi!W7/RES_hh_num!W7)</f>
        <v>5141.8737061820102</v>
      </c>
      <c r="X7" s="72">
        <f>IF(RES_hh_emi!X7=0,0,1000000*RES_hh_emi!X7/RES_hh_num!X7)</f>
        <v>4625.7106659450474</v>
      </c>
      <c r="Y7" s="72">
        <f>IF(RES_hh_emi!Y7=0,0,1000000*RES_hh_emi!Y7/RES_hh_num!Y7)</f>
        <v>4023.1116579005065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3403.3229132867746</v>
      </c>
      <c r="C8" s="72">
        <f>IF(RES_hh_emi!C8=0,0,1000000*RES_hh_emi!C8/RES_hh_num!C8)</f>
        <v>3704.0015158502906</v>
      </c>
      <c r="D8" s="72">
        <f>IF(RES_hh_emi!D8=0,0,1000000*RES_hh_emi!D8/RES_hh_num!D8)</f>
        <v>3333.1138090131167</v>
      </c>
      <c r="E8" s="72">
        <f>IF(RES_hh_emi!E8=0,0,1000000*RES_hh_emi!E8/RES_hh_num!E8)</f>
        <v>3333.6772363296704</v>
      </c>
      <c r="F8" s="72">
        <f>IF(RES_hh_emi!F8=0,0,1000000*RES_hh_emi!F8/RES_hh_num!F8)</f>
        <v>3042.9592423257131</v>
      </c>
      <c r="G8" s="72">
        <f>IF(RES_hh_emi!G8=0,0,1000000*RES_hh_emi!G8/RES_hh_num!G8)</f>
        <v>3588.1567822453635</v>
      </c>
      <c r="H8" s="72">
        <f>IF(RES_hh_emi!H8=0,0,1000000*RES_hh_emi!H8/RES_hh_num!H8)</f>
        <v>3322.9365550310704</v>
      </c>
      <c r="I8" s="72">
        <f>IF(RES_hh_emi!I8=0,0,1000000*RES_hh_emi!I8/RES_hh_num!I8)</f>
        <v>3020.0991525094887</v>
      </c>
      <c r="J8" s="72">
        <f>IF(RES_hh_emi!J8=0,0,1000000*RES_hh_emi!J8/RES_hh_num!J8)</f>
        <v>3141.2580820598387</v>
      </c>
      <c r="K8" s="72">
        <f>IF(RES_hh_emi!K8=0,0,1000000*RES_hh_emi!K8/RES_hh_num!K8)</f>
        <v>3210.3840463277747</v>
      </c>
      <c r="L8" s="72">
        <f>IF(RES_hh_emi!L8=0,0,1000000*RES_hh_emi!L8/RES_hh_num!L8)</f>
        <v>3578.840487488274</v>
      </c>
      <c r="M8" s="72">
        <f>IF(RES_hh_emi!M8=0,0,1000000*RES_hh_emi!M8/RES_hh_num!M8)</f>
        <v>3185.4429311028744</v>
      </c>
      <c r="N8" s="72">
        <f>IF(RES_hh_emi!N8=0,0,1000000*RES_hh_emi!N8/RES_hh_num!N8)</f>
        <v>3313.4732626568434</v>
      </c>
      <c r="O8" s="72">
        <f>IF(RES_hh_emi!O8=0,0,1000000*RES_hh_emi!O8/RES_hh_num!O8)</f>
        <v>3406.6812733230477</v>
      </c>
      <c r="P8" s="72">
        <f>IF(RES_hh_emi!P8=0,0,1000000*RES_hh_emi!P8/RES_hh_num!P8)</f>
        <v>2864.9373519401865</v>
      </c>
      <c r="Q8" s="72">
        <f>IF(RES_hh_emi!Q8=0,0,1000000*RES_hh_emi!Q8/RES_hh_num!Q8)</f>
        <v>3096.7991987331679</v>
      </c>
      <c r="R8" s="72">
        <f>IF(RES_hh_emi!R8=0,0,1000000*RES_hh_emi!R8/RES_hh_num!R8)</f>
        <v>3340.0654894131658</v>
      </c>
      <c r="S8" s="72">
        <f>IF(RES_hh_emi!S8=0,0,1000000*RES_hh_emi!S8/RES_hh_num!S8)</f>
        <v>3196.3701060532348</v>
      </c>
      <c r="T8" s="72">
        <f>IF(RES_hh_emi!T8=0,0,1000000*RES_hh_emi!T8/RES_hh_num!T8)</f>
        <v>2874.1019091573462</v>
      </c>
      <c r="U8" s="72">
        <f>IF(RES_hh_emi!U8=0,0,1000000*RES_hh_emi!U8/RES_hh_num!U8)</f>
        <v>3029.5861051352726</v>
      </c>
      <c r="V8" s="72">
        <f>IF(RES_hh_emi!V8=0,0,1000000*RES_hh_emi!V8/RES_hh_num!V8)</f>
        <v>3042.985824027659</v>
      </c>
      <c r="W8" s="72">
        <f>IF(RES_hh_emi!W8=0,0,1000000*RES_hh_emi!W8/RES_hh_num!W8)</f>
        <v>3263.2517746686785</v>
      </c>
      <c r="X8" s="72">
        <f>IF(RES_hh_emi!X8=0,0,1000000*RES_hh_emi!X8/RES_hh_num!X8)</f>
        <v>2792.9227138823517</v>
      </c>
      <c r="Y8" s="72">
        <f>IF(RES_hh_emi!Y8=0,0,1000000*RES_hh_emi!Y8/RES_hh_num!Y8)</f>
        <v>2535.0037764045287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242.92222815193048</v>
      </c>
      <c r="C17" s="69">
        <f>IF(RES_hh_emi!C17=0,0,1000000*RES_hh_emi!C17/RES_hh_num!C17)</f>
        <v>244.99388274032026</v>
      </c>
      <c r="D17" s="69">
        <f>IF(RES_hh_emi!D17=0,0,1000000*RES_hh_emi!D17/RES_hh_num!D17)</f>
        <v>253.30260956771076</v>
      </c>
      <c r="E17" s="69">
        <f>IF(RES_hh_emi!E17=0,0,1000000*RES_hh_emi!E17/RES_hh_num!E17)</f>
        <v>255.02445850805458</v>
      </c>
      <c r="F17" s="69">
        <f>IF(RES_hh_emi!F17=0,0,1000000*RES_hh_emi!F17/RES_hh_num!F17)</f>
        <v>250.76905084547371</v>
      </c>
      <c r="G17" s="69">
        <f>IF(RES_hh_emi!G17=0,0,1000000*RES_hh_emi!G17/RES_hh_num!G17)</f>
        <v>245.17731639632143</v>
      </c>
      <c r="H17" s="69">
        <f>IF(RES_hh_emi!H17=0,0,1000000*RES_hh_emi!H17/RES_hh_num!H17)</f>
        <v>249.31692814441854</v>
      </c>
      <c r="I17" s="69">
        <f>IF(RES_hh_emi!I17=0,0,1000000*RES_hh_emi!I17/RES_hh_num!I17)</f>
        <v>227.20160038833347</v>
      </c>
      <c r="J17" s="69">
        <f>IF(RES_hh_emi!J17=0,0,1000000*RES_hh_emi!J17/RES_hh_num!J17)</f>
        <v>226.1307867457129</v>
      </c>
      <c r="K17" s="69">
        <f>IF(RES_hh_emi!K17=0,0,1000000*RES_hh_emi!K17/RES_hh_num!K17)</f>
        <v>229.74683278763931</v>
      </c>
      <c r="L17" s="69">
        <f>IF(RES_hh_emi!L17=0,0,1000000*RES_hh_emi!L17/RES_hh_num!L17)</f>
        <v>229.04711377496687</v>
      </c>
      <c r="M17" s="69">
        <f>IF(RES_hh_emi!M17=0,0,1000000*RES_hh_emi!M17/RES_hh_num!M17)</f>
        <v>230.30190250284124</v>
      </c>
      <c r="N17" s="69">
        <f>IF(RES_hh_emi!N17=0,0,1000000*RES_hh_emi!N17/RES_hh_num!N17)</f>
        <v>208.638007636922</v>
      </c>
      <c r="O17" s="69">
        <f>IF(RES_hh_emi!O17=0,0,1000000*RES_hh_emi!O17/RES_hh_num!O17)</f>
        <v>208.58389771073257</v>
      </c>
      <c r="P17" s="69">
        <f>IF(RES_hh_emi!P17=0,0,1000000*RES_hh_emi!P17/RES_hh_num!P17)</f>
        <v>207.91471304928825</v>
      </c>
      <c r="Q17" s="69">
        <f>IF(RES_hh_emi!Q17=0,0,1000000*RES_hh_emi!Q17/RES_hh_num!Q17)</f>
        <v>192.49437557868555</v>
      </c>
      <c r="R17" s="69">
        <f>IF(RES_hh_emi!R17=0,0,1000000*RES_hh_emi!R17/RES_hh_num!R17)</f>
        <v>186.86731425209831</v>
      </c>
      <c r="S17" s="69">
        <f>IF(RES_hh_emi!S17=0,0,1000000*RES_hh_emi!S17/RES_hh_num!S17)</f>
        <v>183.86175349290386</v>
      </c>
      <c r="T17" s="69">
        <f>IF(RES_hh_emi!T17=0,0,1000000*RES_hh_emi!T17/RES_hh_num!T17)</f>
        <v>165.20331558923579</v>
      </c>
      <c r="U17" s="69">
        <f>IF(RES_hh_emi!U17=0,0,1000000*RES_hh_emi!U17/RES_hh_num!U17)</f>
        <v>163.39521827333803</v>
      </c>
      <c r="V17" s="69">
        <f>IF(RES_hh_emi!V17=0,0,1000000*RES_hh_emi!V17/RES_hh_num!V17)</f>
        <v>164.97589452077614</v>
      </c>
      <c r="W17" s="69">
        <f>IF(RES_hh_emi!W17=0,0,1000000*RES_hh_emi!W17/RES_hh_num!W17)</f>
        <v>187.20685850288376</v>
      </c>
      <c r="X17" s="69">
        <f>IF(RES_hh_emi!X17=0,0,1000000*RES_hh_emi!X17/RES_hh_num!X17)</f>
        <v>150.18239955576848</v>
      </c>
      <c r="Y17" s="69">
        <f>IF(RES_hh_emi!Y17=0,0,1000000*RES_hh_emi!Y17/RES_hh_num!Y17)</f>
        <v>127.85282313787248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1002.5611329307427</v>
      </c>
      <c r="C18" s="72">
        <f>IF(RES_hh_emi!C18=0,0,1000000*RES_hh_emi!C18/RES_hh_num!C18)</f>
        <v>1049.0619393931324</v>
      </c>
      <c r="D18" s="72">
        <f>IF(RES_hh_emi!D18=0,0,1000000*RES_hh_emi!D18/RES_hh_num!D18)</f>
        <v>1078.8965935225965</v>
      </c>
      <c r="E18" s="72">
        <f>IF(RES_hh_emi!E18=0,0,1000000*RES_hh_emi!E18/RES_hh_num!E18)</f>
        <v>1048.7194620933078</v>
      </c>
      <c r="F18" s="72">
        <f>IF(RES_hh_emi!F18=0,0,1000000*RES_hh_emi!F18/RES_hh_num!F18)</f>
        <v>1181.4610301999278</v>
      </c>
      <c r="G18" s="72">
        <f>IF(RES_hh_emi!G18=0,0,1000000*RES_hh_emi!G18/RES_hh_num!G18)</f>
        <v>918.52929230310644</v>
      </c>
      <c r="H18" s="72">
        <f>IF(RES_hh_emi!H18=0,0,1000000*RES_hh_emi!H18/RES_hh_num!H18)</f>
        <v>1038.194484999055</v>
      </c>
      <c r="I18" s="72">
        <f>IF(RES_hh_emi!I18=0,0,1000000*RES_hh_emi!I18/RES_hh_num!I18)</f>
        <v>1033.1757137229154</v>
      </c>
      <c r="J18" s="72">
        <f>IF(RES_hh_emi!J18=0,0,1000000*RES_hh_emi!J18/RES_hh_num!J18)</f>
        <v>1131.0193406508763</v>
      </c>
      <c r="K18" s="72">
        <f>IF(RES_hh_emi!K18=0,0,1000000*RES_hh_emi!K18/RES_hh_num!K18)</f>
        <v>1036.4905602846636</v>
      </c>
      <c r="L18" s="72">
        <f>IF(RES_hh_emi!L18=0,0,1000000*RES_hh_emi!L18/RES_hh_num!L18)</f>
        <v>1253.69540252045</v>
      </c>
      <c r="M18" s="72">
        <f>IF(RES_hh_emi!M18=0,0,1000000*RES_hh_emi!M18/RES_hh_num!M18)</f>
        <v>1117.8194613061034</v>
      </c>
      <c r="N18" s="72">
        <f>IF(RES_hh_emi!N18=0,0,1000000*RES_hh_emi!N18/RES_hh_num!N18)</f>
        <v>855.30136623736348</v>
      </c>
      <c r="O18" s="72">
        <f>IF(RES_hh_emi!O18=0,0,1000000*RES_hh_emi!O18/RES_hh_num!O18)</f>
        <v>1049.648681635121</v>
      </c>
      <c r="P18" s="72">
        <f>IF(RES_hh_emi!P18=0,0,1000000*RES_hh_emi!P18/RES_hh_num!P18)</f>
        <v>1241.5851325294936</v>
      </c>
      <c r="Q18" s="72">
        <f>IF(RES_hh_emi!Q18=0,0,1000000*RES_hh_emi!Q18/RES_hh_num!Q18)</f>
        <v>1106.9316425197972</v>
      </c>
      <c r="R18" s="72">
        <f>IF(RES_hh_emi!R18=0,0,1000000*RES_hh_emi!R18/RES_hh_num!R18)</f>
        <v>855.89309585842875</v>
      </c>
      <c r="S18" s="72">
        <f>IF(RES_hh_emi!S18=0,0,1000000*RES_hh_emi!S18/RES_hh_num!S18)</f>
        <v>998.11336201366237</v>
      </c>
      <c r="T18" s="72">
        <f>IF(RES_hh_emi!T18=0,0,1000000*RES_hh_emi!T18/RES_hh_num!T18)</f>
        <v>835.37211451818746</v>
      </c>
      <c r="U18" s="72">
        <f>IF(RES_hh_emi!U18=0,0,1000000*RES_hh_emi!U18/RES_hh_num!U18)</f>
        <v>1006.2203761092807</v>
      </c>
      <c r="V18" s="72">
        <f>IF(RES_hh_emi!V18=0,0,1000000*RES_hh_emi!V18/RES_hh_num!V18)</f>
        <v>1179.9340557377018</v>
      </c>
      <c r="W18" s="72">
        <f>IF(RES_hh_emi!W18=0,0,1000000*RES_hh_emi!W18/RES_hh_num!W18)</f>
        <v>783.79352134184956</v>
      </c>
      <c r="X18" s="72">
        <f>IF(RES_hh_emi!X18=0,0,1000000*RES_hh_emi!X18/RES_hh_num!X18)</f>
        <v>873.63551967947865</v>
      </c>
      <c r="Y18" s="72">
        <f>IF(RES_hh_emi!Y18=0,0,1000000*RES_hh_emi!Y18/RES_hh_num!Y18)</f>
        <v>856.96936961065171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752.81383845515904</v>
      </c>
      <c r="C19" s="72">
        <f>IF(RES_hh_emi!C19=0,0,1000000*RES_hh_emi!C19/RES_hh_num!C19)</f>
        <v>671.5243644321863</v>
      </c>
      <c r="D19" s="72">
        <f>IF(RES_hh_emi!D19=0,0,1000000*RES_hh_emi!D19/RES_hh_num!D19)</f>
        <v>727.71551040535655</v>
      </c>
      <c r="E19" s="72">
        <f>IF(RES_hh_emi!E19=0,0,1000000*RES_hh_emi!E19/RES_hh_num!E19)</f>
        <v>669.47750582989784</v>
      </c>
      <c r="F19" s="72">
        <f>IF(RES_hh_emi!F19=0,0,1000000*RES_hh_emi!F19/RES_hh_num!F19)</f>
        <v>664.12021880198608</v>
      </c>
      <c r="G19" s="72">
        <f>IF(RES_hh_emi!G19=0,0,1000000*RES_hh_emi!G19/RES_hh_num!G19)</f>
        <v>755.65886273152626</v>
      </c>
      <c r="H19" s="72">
        <f>IF(RES_hh_emi!H19=0,0,1000000*RES_hh_emi!H19/RES_hh_num!H19)</f>
        <v>701.93264843676661</v>
      </c>
      <c r="I19" s="72">
        <f>IF(RES_hh_emi!I19=0,0,1000000*RES_hh_emi!I19/RES_hh_num!I19)</f>
        <v>747.36759063056707</v>
      </c>
      <c r="J19" s="72">
        <f>IF(RES_hh_emi!J19=0,0,1000000*RES_hh_emi!J19/RES_hh_num!J19)</f>
        <v>819.08057610852018</v>
      </c>
      <c r="K19" s="72">
        <f>IF(RES_hh_emi!K19=0,0,1000000*RES_hh_emi!K19/RES_hh_num!K19)</f>
        <v>657.66366035519775</v>
      </c>
      <c r="L19" s="72">
        <f>IF(RES_hh_emi!L19=0,0,1000000*RES_hh_emi!L19/RES_hh_num!L19)</f>
        <v>723.58988779234869</v>
      </c>
      <c r="M19" s="72">
        <f>IF(RES_hh_emi!M19=0,0,1000000*RES_hh_emi!M19/RES_hh_num!M19)</f>
        <v>784.47462189957582</v>
      </c>
      <c r="N19" s="72">
        <f>IF(RES_hh_emi!N19=0,0,1000000*RES_hh_emi!N19/RES_hh_num!N19)</f>
        <v>789.87754094214279</v>
      </c>
      <c r="O19" s="72">
        <f>IF(RES_hh_emi!O19=0,0,1000000*RES_hh_emi!O19/RES_hh_num!O19)</f>
        <v>740.42769281099152</v>
      </c>
      <c r="P19" s="72">
        <f>IF(RES_hh_emi!P19=0,0,1000000*RES_hh_emi!P19/RES_hh_num!P19)</f>
        <v>780.8729928792817</v>
      </c>
      <c r="Q19" s="72">
        <f>IF(RES_hh_emi!Q19=0,0,1000000*RES_hh_emi!Q19/RES_hh_num!Q19)</f>
        <v>790.35201621388501</v>
      </c>
      <c r="R19" s="72">
        <f>IF(RES_hh_emi!R19=0,0,1000000*RES_hh_emi!R19/RES_hh_num!R19)</f>
        <v>677.48331746910173</v>
      </c>
      <c r="S19" s="72">
        <f>IF(RES_hh_emi!S19=0,0,1000000*RES_hh_emi!S19/RES_hh_num!S19)</f>
        <v>694.18720797342166</v>
      </c>
      <c r="T19" s="72">
        <f>IF(RES_hh_emi!T19=0,0,1000000*RES_hh_emi!T19/RES_hh_num!T19)</f>
        <v>643.29525200735259</v>
      </c>
      <c r="U19" s="72">
        <f>IF(RES_hh_emi!U19=0,0,1000000*RES_hh_emi!U19/RES_hh_num!U19)</f>
        <v>637.3178252536635</v>
      </c>
      <c r="V19" s="72">
        <f>IF(RES_hh_emi!V19=0,0,1000000*RES_hh_emi!V19/RES_hh_num!V19)</f>
        <v>592.12083613181289</v>
      </c>
      <c r="W19" s="72">
        <f>IF(RES_hh_emi!W19=0,0,1000000*RES_hh_emi!W19/RES_hh_num!W19)</f>
        <v>732.29896996276466</v>
      </c>
      <c r="X19" s="72">
        <f>IF(RES_hh_emi!X19=0,0,1000000*RES_hh_emi!X19/RES_hh_num!X19)</f>
        <v>627.077347822712</v>
      </c>
      <c r="Y19" s="72">
        <f>IF(RES_hh_emi!Y19=0,0,1000000*RES_hh_emi!Y19/RES_hh_num!Y19)</f>
        <v>602.15069353973502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917.38051673844836</v>
      </c>
      <c r="C20" s="72">
        <f>IF(RES_hh_emi!C20=0,0,1000000*RES_hh_emi!C20/RES_hh_num!C20)</f>
        <v>915.97221385172452</v>
      </c>
      <c r="D20" s="72">
        <f>IF(RES_hh_emi!D20=0,0,1000000*RES_hh_emi!D20/RES_hh_num!D20)</f>
        <v>978.47822841464244</v>
      </c>
      <c r="E20" s="72">
        <f>IF(RES_hh_emi!E20=0,0,1000000*RES_hh_emi!E20/RES_hh_num!E20)</f>
        <v>1002.0605352360971</v>
      </c>
      <c r="F20" s="72">
        <f>IF(RES_hh_emi!F20=0,0,1000000*RES_hh_emi!F20/RES_hh_num!F20)</f>
        <v>1000.1105624214335</v>
      </c>
      <c r="G20" s="72">
        <f>IF(RES_hh_emi!G20=0,0,1000000*RES_hh_emi!G20/RES_hh_num!G20)</f>
        <v>904.92380766976146</v>
      </c>
      <c r="H20" s="72">
        <f>IF(RES_hh_emi!H20=0,0,1000000*RES_hh_emi!H20/RES_hh_num!H20)</f>
        <v>968.9748254644129</v>
      </c>
      <c r="I20" s="72">
        <f>IF(RES_hh_emi!I20=0,0,1000000*RES_hh_emi!I20/RES_hh_num!I20)</f>
        <v>920.61407974935832</v>
      </c>
      <c r="J20" s="72">
        <f>IF(RES_hh_emi!J20=0,0,1000000*RES_hh_emi!J20/RES_hh_num!J20)</f>
        <v>954.25233330251524</v>
      </c>
      <c r="K20" s="72">
        <f>IF(RES_hh_emi!K20=0,0,1000000*RES_hh_emi!K20/RES_hh_num!K20)</f>
        <v>991.01081409565472</v>
      </c>
      <c r="L20" s="72">
        <f>IF(RES_hh_emi!L20=0,0,1000000*RES_hh_emi!L20/RES_hh_num!L20)</f>
        <v>1039.2022531561308</v>
      </c>
      <c r="M20" s="72">
        <f>IF(RES_hh_emi!M20=0,0,1000000*RES_hh_emi!M20/RES_hh_num!M20)</f>
        <v>1056.9923394630393</v>
      </c>
      <c r="N20" s="72">
        <f>IF(RES_hh_emi!N20=0,0,1000000*RES_hh_emi!N20/RES_hh_num!N20)</f>
        <v>933.30612123185267</v>
      </c>
      <c r="O20" s="72">
        <f>IF(RES_hh_emi!O20=0,0,1000000*RES_hh_emi!O20/RES_hh_num!O20)</f>
        <v>1020.0672985593827</v>
      </c>
      <c r="P20" s="72">
        <f>IF(RES_hh_emi!P20=0,0,1000000*RES_hh_emi!P20/RES_hh_num!P20)</f>
        <v>1018.3120908966285</v>
      </c>
      <c r="Q20" s="72">
        <f>IF(RES_hh_emi!Q20=0,0,1000000*RES_hh_emi!Q20/RES_hh_num!Q20)</f>
        <v>964.98062608302519</v>
      </c>
      <c r="R20" s="72">
        <f>IF(RES_hh_emi!R20=0,0,1000000*RES_hh_emi!R20/RES_hh_num!R20)</f>
        <v>940.26624839600674</v>
      </c>
      <c r="S20" s="72">
        <f>IF(RES_hh_emi!S20=0,0,1000000*RES_hh_emi!S20/RES_hh_num!S20)</f>
        <v>936.12878829773058</v>
      </c>
      <c r="T20" s="72">
        <f>IF(RES_hh_emi!T20=0,0,1000000*RES_hh_emi!T20/RES_hh_num!T20)</f>
        <v>840.89755347087532</v>
      </c>
      <c r="U20" s="72">
        <f>IF(RES_hh_emi!U20=0,0,1000000*RES_hh_emi!U20/RES_hh_num!U20)</f>
        <v>842.41223083703733</v>
      </c>
      <c r="V20" s="72">
        <f>IF(RES_hh_emi!V20=0,0,1000000*RES_hh_emi!V20/RES_hh_num!V20)</f>
        <v>846.91623572448032</v>
      </c>
      <c r="W20" s="72">
        <f>IF(RES_hh_emi!W20=0,0,1000000*RES_hh_emi!W20/RES_hh_num!W20)</f>
        <v>948.26487374804788</v>
      </c>
      <c r="X20" s="72">
        <f>IF(RES_hh_emi!X20=0,0,1000000*RES_hh_emi!X20/RES_hh_num!X20)</f>
        <v>867.17642694974393</v>
      </c>
      <c r="Y20" s="72">
        <f>IF(RES_hh_emi!Y20=0,0,1000000*RES_hh_emi!Y20/RES_hh_num!Y20)</f>
        <v>744.67055227346134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640.38490248949711</v>
      </c>
      <c r="C21" s="72">
        <f>IF(RES_hh_emi!C21=0,0,1000000*RES_hh_emi!C21/RES_hh_num!C21)</f>
        <v>687.92545352389709</v>
      </c>
      <c r="D21" s="72">
        <f>IF(RES_hh_emi!D21=0,0,1000000*RES_hh_emi!D21/RES_hh_num!D21)</f>
        <v>689.87629347281802</v>
      </c>
      <c r="E21" s="72">
        <f>IF(RES_hh_emi!E21=0,0,1000000*RES_hh_emi!E21/RES_hh_num!E21)</f>
        <v>688.43851268888386</v>
      </c>
      <c r="F21" s="72">
        <f>IF(RES_hh_emi!F21=0,0,1000000*RES_hh_emi!F21/RES_hh_num!F21)</f>
        <v>643.74087538931803</v>
      </c>
      <c r="G21" s="72">
        <f>IF(RES_hh_emi!G21=0,0,1000000*RES_hh_emi!G21/RES_hh_num!G21)</f>
        <v>686.59999680912347</v>
      </c>
      <c r="H21" s="72">
        <f>IF(RES_hh_emi!H21=0,0,1000000*RES_hh_emi!H21/RES_hh_num!H21)</f>
        <v>680.77657969362792</v>
      </c>
      <c r="I21" s="72">
        <f>IF(RES_hh_emi!I21=0,0,1000000*RES_hh_emi!I21/RES_hh_num!I21)</f>
        <v>635.63009228666772</v>
      </c>
      <c r="J21" s="72">
        <f>IF(RES_hh_emi!J21=0,0,1000000*RES_hh_emi!J21/RES_hh_num!J21)</f>
        <v>644.3116549483467</v>
      </c>
      <c r="K21" s="72">
        <f>IF(RES_hh_emi!K21=0,0,1000000*RES_hh_emi!K21/RES_hh_num!K21)</f>
        <v>690.6160398287559</v>
      </c>
      <c r="L21" s="72">
        <f>IF(RES_hh_emi!L21=0,0,1000000*RES_hh_emi!L21/RES_hh_num!L21)</f>
        <v>679.09499792150757</v>
      </c>
      <c r="M21" s="72">
        <f>IF(RES_hh_emi!M21=0,0,1000000*RES_hh_emi!M21/RES_hh_num!M21)</f>
        <v>700.27964749706973</v>
      </c>
      <c r="N21" s="72">
        <f>IF(RES_hh_emi!N21=0,0,1000000*RES_hh_emi!N21/RES_hh_num!N21)</f>
        <v>687.68599956945104</v>
      </c>
      <c r="O21" s="72">
        <f>IF(RES_hh_emi!O21=0,0,1000000*RES_hh_emi!O21/RES_hh_num!O21)</f>
        <v>656.24546341337157</v>
      </c>
      <c r="P21" s="72">
        <f>IF(RES_hh_emi!P21=0,0,1000000*RES_hh_emi!P21/RES_hh_num!P21)</f>
        <v>681.6627713968337</v>
      </c>
      <c r="Q21" s="72">
        <f>IF(RES_hh_emi!Q21=0,0,1000000*RES_hh_emi!Q21/RES_hh_num!Q21)</f>
        <v>636.98724367657928</v>
      </c>
      <c r="R21" s="72">
        <f>IF(RES_hh_emi!R21=0,0,1000000*RES_hh_emi!R21/RES_hh_num!R21)</f>
        <v>632.67478625072943</v>
      </c>
      <c r="S21" s="72">
        <f>IF(RES_hh_emi!S21=0,0,1000000*RES_hh_emi!S21/RES_hh_num!S21)</f>
        <v>615.26486498060638</v>
      </c>
      <c r="T21" s="72">
        <f>IF(RES_hh_emi!T21=0,0,1000000*RES_hh_emi!T21/RES_hh_num!T21)</f>
        <v>561.48988339384937</v>
      </c>
      <c r="U21" s="72">
        <f>IF(RES_hh_emi!U21=0,0,1000000*RES_hh_emi!U21/RES_hh_num!U21)</f>
        <v>546.44125323578248</v>
      </c>
      <c r="V21" s="72">
        <f>IF(RES_hh_emi!V21=0,0,1000000*RES_hh_emi!V21/RES_hh_num!V21)</f>
        <v>557.16653216763586</v>
      </c>
      <c r="W21" s="72">
        <f>IF(RES_hh_emi!W21=0,0,1000000*RES_hh_emi!W21/RES_hh_num!W21)</f>
        <v>661.23805274788981</v>
      </c>
      <c r="X21" s="72">
        <f>IF(RES_hh_emi!X21=0,0,1000000*RES_hh_emi!X21/RES_hh_num!X21)</f>
        <v>526.31444118058766</v>
      </c>
      <c r="Y21" s="72">
        <f>IF(RES_hh_emi!Y21=0,0,1000000*RES_hh_emi!Y21/RES_hh_num!Y21)</f>
        <v>513.8988243656047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4.8085683362657576</v>
      </c>
      <c r="C27" s="69">
        <f>IF(RES_hh_emi!C27=0,0,1000000*RES_hh_emi!C27/RES_hh_num!C27)</f>
        <v>5.7414326695971214</v>
      </c>
      <c r="D27" s="69">
        <f>IF(RES_hh_emi!D27=0,0,1000000*RES_hh_emi!D27/RES_hh_num!D27)</f>
        <v>5.8624274122046094</v>
      </c>
      <c r="E27" s="69">
        <f>IF(RES_hh_emi!E27=0,0,1000000*RES_hh_emi!E27/RES_hh_num!E27)</f>
        <v>5.9465774753852179</v>
      </c>
      <c r="F27" s="69">
        <f>IF(RES_hh_emi!F27=0,0,1000000*RES_hh_emi!F27/RES_hh_num!F27)</f>
        <v>6.3691908618838955</v>
      </c>
      <c r="G27" s="69">
        <f>IF(RES_hh_emi!G27=0,0,1000000*RES_hh_emi!G27/RES_hh_num!G27)</f>
        <v>6.4070791584385187</v>
      </c>
      <c r="H27" s="69">
        <f>IF(RES_hh_emi!H27=0,0,1000000*RES_hh_emi!H27/RES_hh_num!H27)</f>
        <v>7.3113797165411292</v>
      </c>
      <c r="I27" s="69">
        <f>IF(RES_hh_emi!I27=0,0,1000000*RES_hh_emi!I27/RES_hh_num!I27)</f>
        <v>5.9451682828908936</v>
      </c>
      <c r="J27" s="69">
        <f>IF(RES_hh_emi!J27=0,0,1000000*RES_hh_emi!J27/RES_hh_num!J27)</f>
        <v>6.415926963014055</v>
      </c>
      <c r="K27" s="69">
        <f>IF(RES_hh_emi!K27=0,0,1000000*RES_hh_emi!K27/RES_hh_num!K27)</f>
        <v>8.0417489206139656</v>
      </c>
      <c r="L27" s="69">
        <f>IF(RES_hh_emi!L27=0,0,1000000*RES_hh_emi!L27/RES_hh_num!L27)</f>
        <v>7.928034290728557</v>
      </c>
      <c r="M27" s="69">
        <f>IF(RES_hh_emi!M27=0,0,1000000*RES_hh_emi!M27/RES_hh_num!M27)</f>
        <v>7.7687068627467175</v>
      </c>
      <c r="N27" s="69">
        <f>IF(RES_hh_emi!N27=0,0,1000000*RES_hh_emi!N27/RES_hh_num!N27)</f>
        <v>7.2176430997152288</v>
      </c>
      <c r="O27" s="69">
        <f>IF(RES_hh_emi!O27=0,0,1000000*RES_hh_emi!O27/RES_hh_num!O27)</f>
        <v>6.9056703804260646</v>
      </c>
      <c r="P27" s="69">
        <f>IF(RES_hh_emi!P27=0,0,1000000*RES_hh_emi!P27/RES_hh_num!P27)</f>
        <v>6.6729193577438686</v>
      </c>
      <c r="Q27" s="69">
        <f>IF(RES_hh_emi!Q27=0,0,1000000*RES_hh_emi!Q27/RES_hh_num!Q27)</f>
        <v>6.2280285583083277</v>
      </c>
      <c r="R27" s="69">
        <f>IF(RES_hh_emi!R27=0,0,1000000*RES_hh_emi!R27/RES_hh_num!R27)</f>
        <v>5.9397003569896825</v>
      </c>
      <c r="S27" s="69">
        <f>IF(RES_hh_emi!S27=0,0,1000000*RES_hh_emi!S27/RES_hh_num!S27)</f>
        <v>5.8862188908113611</v>
      </c>
      <c r="T27" s="69">
        <f>IF(RES_hh_emi!T27=0,0,1000000*RES_hh_emi!T27/RES_hh_num!T27)</f>
        <v>5.4909072627534128</v>
      </c>
      <c r="U27" s="69">
        <f>IF(RES_hh_emi!U27=0,0,1000000*RES_hh_emi!U27/RES_hh_num!U27)</f>
        <v>5.6910442404798873</v>
      </c>
      <c r="V27" s="69">
        <f>IF(RES_hh_emi!V27=0,0,1000000*RES_hh_emi!V27/RES_hh_num!V27)</f>
        <v>5.7977164717612402</v>
      </c>
      <c r="W27" s="69">
        <f>IF(RES_hh_emi!W27=0,0,1000000*RES_hh_emi!W27/RES_hh_num!W27)</f>
        <v>6.5452242350895302</v>
      </c>
      <c r="X27" s="69">
        <f>IF(RES_hh_emi!X27=0,0,1000000*RES_hh_emi!X27/RES_hh_num!X27)</f>
        <v>3.4196220959995971</v>
      </c>
      <c r="Y27" s="69">
        <f>IF(RES_hh_emi!Y27=0,0,1000000*RES_hh_emi!Y27/RES_hh_num!Y27)</f>
        <v>3.1017662117447293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173.23010894232189</v>
      </c>
      <c r="C28" s="72">
        <f>IF(RES_hh_emi!C28=0,0,1000000*RES_hh_emi!C28/RES_hh_num!C28)</f>
        <v>193.70888819213243</v>
      </c>
      <c r="D28" s="72">
        <f>IF(RES_hh_emi!D28=0,0,1000000*RES_hh_emi!D28/RES_hh_num!D28)</f>
        <v>199.65489212829652</v>
      </c>
      <c r="E28" s="72">
        <f>IF(RES_hh_emi!E28=0,0,1000000*RES_hh_emi!E28/RES_hh_num!E28)</f>
        <v>190.54363707256522</v>
      </c>
      <c r="F28" s="72">
        <f>IF(RES_hh_emi!F28=0,0,1000000*RES_hh_emi!F28/RES_hh_num!F28)</f>
        <v>227.33011343572403</v>
      </c>
      <c r="G28" s="72">
        <f>IF(RES_hh_emi!G28=0,0,1000000*RES_hh_emi!G28/RES_hh_num!G28)</f>
        <v>155.95433545545598</v>
      </c>
      <c r="H28" s="72">
        <f>IF(RES_hh_emi!H28=0,0,1000000*RES_hh_emi!H28/RES_hh_num!H28)</f>
        <v>197.66288481205376</v>
      </c>
      <c r="I28" s="72">
        <f>IF(RES_hh_emi!I28=0,0,1000000*RES_hh_emi!I28/RES_hh_num!I28)</f>
        <v>172.05464432114036</v>
      </c>
      <c r="J28" s="72">
        <f>IF(RES_hh_emi!J28=0,0,1000000*RES_hh_emi!J28/RES_hh_num!J28)</f>
        <v>203.89051145381617</v>
      </c>
      <c r="K28" s="72">
        <f>IF(RES_hh_emi!K28=0,0,1000000*RES_hh_emi!K28/RES_hh_num!K28)</f>
        <v>213.42826998737618</v>
      </c>
      <c r="L28" s="72">
        <f>IF(RES_hh_emi!L28=0,0,1000000*RES_hh_emi!L28/RES_hh_num!L28)</f>
        <v>235.14103405233843</v>
      </c>
      <c r="M28" s="72">
        <f>IF(RES_hh_emi!M28=0,0,1000000*RES_hh_emi!M28/RES_hh_num!M28)</f>
        <v>254.06233442973587</v>
      </c>
      <c r="N28" s="72">
        <f>IF(RES_hh_emi!N28=0,0,1000000*RES_hh_emi!N28/RES_hh_num!N28)</f>
        <v>269.23955926153138</v>
      </c>
      <c r="O28" s="72">
        <f>IF(RES_hh_emi!O28=0,0,1000000*RES_hh_emi!O28/RES_hh_num!O28)</f>
        <v>237.88381400663241</v>
      </c>
      <c r="P28" s="72">
        <f>IF(RES_hh_emi!P28=0,0,1000000*RES_hh_emi!P28/RES_hh_num!P28)</f>
        <v>170.28632529269129</v>
      </c>
      <c r="Q28" s="72">
        <f>IF(RES_hh_emi!Q28=0,0,1000000*RES_hh_emi!Q28/RES_hh_num!Q28)</f>
        <v>241.11962291805366</v>
      </c>
      <c r="R28" s="72">
        <f>IF(RES_hh_emi!R28=0,0,1000000*RES_hh_emi!R28/RES_hh_num!R28)</f>
        <v>250.92531854917439</v>
      </c>
      <c r="S28" s="72">
        <f>IF(RES_hh_emi!S28=0,0,1000000*RES_hh_emi!S28/RES_hh_num!S28)</f>
        <v>263.7693865435694</v>
      </c>
      <c r="T28" s="72">
        <f>IF(RES_hh_emi!T28=0,0,1000000*RES_hh_emi!T28/RES_hh_num!T28)</f>
        <v>246.11649607770863</v>
      </c>
      <c r="U28" s="72">
        <f>IF(RES_hh_emi!U28=0,0,1000000*RES_hh_emi!U28/RES_hh_num!U28)</f>
        <v>243.92467536245044</v>
      </c>
      <c r="V28" s="72">
        <f>IF(RES_hh_emi!V28=0,0,1000000*RES_hh_emi!V28/RES_hh_num!V28)</f>
        <v>286.73844472763182</v>
      </c>
      <c r="W28" s="72">
        <f>IF(RES_hh_emi!W28=0,0,1000000*RES_hh_emi!W28/RES_hh_num!W28)</f>
        <v>275.78724374235929</v>
      </c>
      <c r="X28" s="72">
        <f>IF(RES_hh_emi!X28=0,0,1000000*RES_hh_emi!X28/RES_hh_num!X28)</f>
        <v>96.802994881364882</v>
      </c>
      <c r="Y28" s="72">
        <f>IF(RES_hh_emi!Y28=0,0,1000000*RES_hh_emi!Y28/RES_hh_num!Y28)</f>
        <v>216.7005872086261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104.47116530997894</v>
      </c>
      <c r="C29" s="72">
        <f>IF(RES_hh_emi!C29=0,0,1000000*RES_hh_emi!C29/RES_hh_num!C29)</f>
        <v>120.427947423346</v>
      </c>
      <c r="D29" s="72">
        <f>IF(RES_hh_emi!D29=0,0,1000000*RES_hh_emi!D29/RES_hh_num!D29)</f>
        <v>126.92475674432791</v>
      </c>
      <c r="E29" s="72">
        <f>IF(RES_hh_emi!E29=0,0,1000000*RES_hh_emi!E29/RES_hh_num!E29)</f>
        <v>121.4045632353313</v>
      </c>
      <c r="F29" s="72">
        <f>IF(RES_hh_emi!F29=0,0,1000000*RES_hh_emi!F29/RES_hh_num!F29)</f>
        <v>131.82762900969757</v>
      </c>
      <c r="G29" s="72">
        <f>IF(RES_hh_emi!G29=0,0,1000000*RES_hh_emi!G29/RES_hh_num!G29)</f>
        <v>110.05595498543961</v>
      </c>
      <c r="H29" s="72">
        <f>IF(RES_hh_emi!H29=0,0,1000000*RES_hh_emi!H29/RES_hh_num!H29)</f>
        <v>125.7050679452971</v>
      </c>
      <c r="I29" s="72">
        <f>IF(RES_hh_emi!I29=0,0,1000000*RES_hh_emi!I29/RES_hh_num!I29)</f>
        <v>109.6145761803173</v>
      </c>
      <c r="J29" s="72">
        <f>IF(RES_hh_emi!J29=0,0,1000000*RES_hh_emi!J29/RES_hh_num!J29)</f>
        <v>117.17766741961198</v>
      </c>
      <c r="K29" s="72">
        <f>IF(RES_hh_emi!K29=0,0,1000000*RES_hh_emi!K29/RES_hh_num!K29)</f>
        <v>152.01468719769807</v>
      </c>
      <c r="L29" s="72">
        <f>IF(RES_hh_emi!L29=0,0,1000000*RES_hh_emi!L29/RES_hh_num!L29)</f>
        <v>163.44376535954692</v>
      </c>
      <c r="M29" s="72">
        <f>IF(RES_hh_emi!M29=0,0,1000000*RES_hh_emi!M29/RES_hh_num!M29)</f>
        <v>151.12143044964492</v>
      </c>
      <c r="N29" s="72">
        <f>IF(RES_hh_emi!N29=0,0,1000000*RES_hh_emi!N29/RES_hh_num!N29)</f>
        <v>128.57758246205745</v>
      </c>
      <c r="O29" s="72">
        <f>IF(RES_hh_emi!O29=0,0,1000000*RES_hh_emi!O29/RES_hh_num!O29)</f>
        <v>128.63480420248368</v>
      </c>
      <c r="P29" s="72">
        <f>IF(RES_hh_emi!P29=0,0,1000000*RES_hh_emi!P29/RES_hh_num!P29)</f>
        <v>144.01067870688112</v>
      </c>
      <c r="Q29" s="72">
        <f>IF(RES_hh_emi!Q29=0,0,1000000*RES_hh_emi!Q29/RES_hh_num!Q29)</f>
        <v>158.95708810368771</v>
      </c>
      <c r="R29" s="72">
        <f>IF(RES_hh_emi!R29=0,0,1000000*RES_hh_emi!R29/RES_hh_num!R29)</f>
        <v>167.87886642397135</v>
      </c>
      <c r="S29" s="72">
        <f>IF(RES_hh_emi!S29=0,0,1000000*RES_hh_emi!S29/RES_hh_num!S29)</f>
        <v>161.38628003862669</v>
      </c>
      <c r="T29" s="72">
        <f>IF(RES_hh_emi!T29=0,0,1000000*RES_hh_emi!T29/RES_hh_num!T29)</f>
        <v>150.00025096913188</v>
      </c>
      <c r="U29" s="72">
        <f>IF(RES_hh_emi!U29=0,0,1000000*RES_hh_emi!U29/RES_hh_num!U29)</f>
        <v>150.66285558583127</v>
      </c>
      <c r="V29" s="72">
        <f>IF(RES_hh_emi!V29=0,0,1000000*RES_hh_emi!V29/RES_hh_num!V29)</f>
        <v>150.34098892988894</v>
      </c>
      <c r="W29" s="72">
        <f>IF(RES_hh_emi!W29=0,0,1000000*RES_hh_emi!W29/RES_hh_num!W29)</f>
        <v>207.05646149217756</v>
      </c>
      <c r="X29" s="72">
        <f>IF(RES_hh_emi!X29=0,0,1000000*RES_hh_emi!X29/RES_hh_num!X29)</f>
        <v>106.9606888292379</v>
      </c>
      <c r="Y29" s="72">
        <f>IF(RES_hh_emi!Y29=0,0,1000000*RES_hh_emi!Y29/RES_hh_num!Y29)</f>
        <v>151.78954676258937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90.209646753922911</v>
      </c>
      <c r="C30" s="72">
        <f>IF(RES_hh_emi!C30=0,0,1000000*RES_hh_emi!C30/RES_hh_num!C30)</f>
        <v>108.27163488657183</v>
      </c>
      <c r="D30" s="72">
        <f>IF(RES_hh_emi!D30=0,0,1000000*RES_hh_emi!D30/RES_hh_num!D30)</f>
        <v>110.1472812406892</v>
      </c>
      <c r="E30" s="72">
        <f>IF(RES_hh_emi!E30=0,0,1000000*RES_hh_emi!E30/RES_hh_num!E30)</f>
        <v>109.10705999954914</v>
      </c>
      <c r="F30" s="72">
        <f>IF(RES_hh_emi!F30=0,0,1000000*RES_hh_emi!F30/RES_hh_num!F30)</f>
        <v>109.18950586215027</v>
      </c>
      <c r="G30" s="72">
        <f>IF(RES_hh_emi!G30=0,0,1000000*RES_hh_emi!G30/RES_hh_num!G30)</f>
        <v>104.0416029646416</v>
      </c>
      <c r="H30" s="72">
        <f>IF(RES_hh_emi!H30=0,0,1000000*RES_hh_emi!H30/RES_hh_num!H30)</f>
        <v>115.95083551287313</v>
      </c>
      <c r="I30" s="72">
        <f>IF(RES_hh_emi!I30=0,0,1000000*RES_hh_emi!I30/RES_hh_num!I30)</f>
        <v>94.82985203548202</v>
      </c>
      <c r="J30" s="72">
        <f>IF(RES_hh_emi!J30=0,0,1000000*RES_hh_emi!J30/RES_hh_num!J30)</f>
        <v>104.63187693105809</v>
      </c>
      <c r="K30" s="72">
        <f>IF(RES_hh_emi!K30=0,0,1000000*RES_hh_emi!K30/RES_hh_num!K30)</f>
        <v>133.75112270850258</v>
      </c>
      <c r="L30" s="72">
        <f>IF(RES_hh_emi!L30=0,0,1000000*RES_hh_emi!L30/RES_hh_num!L30)</f>
        <v>134.43313138322102</v>
      </c>
      <c r="M30" s="72">
        <f>IF(RES_hh_emi!M30=0,0,1000000*RES_hh_emi!M30/RES_hh_num!M30)</f>
        <v>136.15375388922183</v>
      </c>
      <c r="N30" s="72">
        <f>IF(RES_hh_emi!N30=0,0,1000000*RES_hh_emi!N30/RES_hh_num!N30)</f>
        <v>133.98000473478893</v>
      </c>
      <c r="O30" s="72">
        <f>IF(RES_hh_emi!O30=0,0,1000000*RES_hh_emi!O30/RES_hh_num!O30)</f>
        <v>134.86891358180071</v>
      </c>
      <c r="P30" s="72">
        <f>IF(RES_hh_emi!P30=0,0,1000000*RES_hh_emi!P30/RES_hh_num!P30)</f>
        <v>138.66813566173084</v>
      </c>
      <c r="Q30" s="72">
        <f>IF(RES_hh_emi!Q30=0,0,1000000*RES_hh_emi!Q30/RES_hh_num!Q30)</f>
        <v>134.21911615974955</v>
      </c>
      <c r="R30" s="72">
        <f>IF(RES_hh_emi!R30=0,0,1000000*RES_hh_emi!R30/RES_hh_num!R30)</f>
        <v>134.13862464720503</v>
      </c>
      <c r="S30" s="72">
        <f>IF(RES_hh_emi!S30=0,0,1000000*RES_hh_emi!S30/RES_hh_num!S30)</f>
        <v>137.31070184399815</v>
      </c>
      <c r="T30" s="72">
        <f>IF(RES_hh_emi!T30=0,0,1000000*RES_hh_emi!T30/RES_hh_num!T30)</f>
        <v>131.84390106046672</v>
      </c>
      <c r="U30" s="72">
        <f>IF(RES_hh_emi!U30=0,0,1000000*RES_hh_emi!U30/RES_hh_num!U30)</f>
        <v>134.16259008745843</v>
      </c>
      <c r="V30" s="72">
        <f>IF(RES_hh_emi!V30=0,0,1000000*RES_hh_emi!V30/RES_hh_num!V30)</f>
        <v>138.75170156241805</v>
      </c>
      <c r="W30" s="72">
        <f>IF(RES_hh_emi!W30=0,0,1000000*RES_hh_emi!W30/RES_hh_num!W30)</f>
        <v>162.4443170997431</v>
      </c>
      <c r="X30" s="72">
        <f>IF(RES_hh_emi!X30=0,0,1000000*RES_hh_emi!X30/RES_hh_num!X30)</f>
        <v>110.41380650801933</v>
      </c>
      <c r="Y30" s="72">
        <f>IF(RES_hh_emi!Y30=0,0,1000000*RES_hh_emi!Y30/RES_hh_num!Y30)</f>
        <v>130.20624552505828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217.95719976061434</v>
      </c>
      <c r="C3" s="65">
        <f>IF(RES_hh_fech!C3=0,0,RES_hh_fech!C3/RES_summary!C$19)</f>
        <v>224.75717025529934</v>
      </c>
      <c r="D3" s="65">
        <f>IF(RES_hh_fech!D3=0,0,RES_hh_fech!D3/RES_summary!D$19)</f>
        <v>209.53772474696478</v>
      </c>
      <c r="E3" s="65">
        <f>IF(RES_hh_fech!E3=0,0,RES_hh_fech!E3/RES_summary!E$19)</f>
        <v>207.26051342300664</v>
      </c>
      <c r="F3" s="65">
        <f>IF(RES_hh_fech!F3=0,0,RES_hh_fech!F3/RES_summary!F$19)</f>
        <v>199.97489504472617</v>
      </c>
      <c r="G3" s="65">
        <f>IF(RES_hh_fech!G3=0,0,RES_hh_fech!G3/RES_summary!G$19)</f>
        <v>199.83040871997181</v>
      </c>
      <c r="H3" s="65">
        <f>IF(RES_hh_fech!H3=0,0,RES_hh_fech!H3/RES_summary!H$19)</f>
        <v>194.22106106181226</v>
      </c>
      <c r="I3" s="65">
        <f>IF(RES_hh_fech!I3=0,0,RES_hh_fech!I3/RES_summary!I$19)</f>
        <v>183.40997563019747</v>
      </c>
      <c r="J3" s="65">
        <f>IF(RES_hh_fech!J3=0,0,RES_hh_fech!J3/RES_summary!J$19)</f>
        <v>185.29524719285442</v>
      </c>
      <c r="K3" s="65">
        <f>IF(RES_hh_fech!K3=0,0,RES_hh_fech!K3/RES_summary!K$19)</f>
        <v>185.65546318526268</v>
      </c>
      <c r="L3" s="65">
        <f>IF(RES_hh_fech!L3=0,0,RES_hh_fech!L3/RES_summary!L$19)</f>
        <v>201.25446252427321</v>
      </c>
      <c r="M3" s="65">
        <f>IF(RES_hh_fech!M3=0,0,RES_hh_fech!M3/RES_summary!M$19)</f>
        <v>184.04340143312112</v>
      </c>
      <c r="N3" s="65">
        <f>IF(RES_hh_fech!N3=0,0,RES_hh_fech!N3/RES_summary!N$19)</f>
        <v>185.92848842588299</v>
      </c>
      <c r="O3" s="65">
        <f>IF(RES_hh_fech!O3=0,0,RES_hh_fech!O3/RES_summary!O$19)</f>
        <v>189.21890109557441</v>
      </c>
      <c r="P3" s="65">
        <f>IF(RES_hh_fech!P3=0,0,RES_hh_fech!P3/RES_summary!P$19)</f>
        <v>166.20929642364808</v>
      </c>
      <c r="Q3" s="65">
        <f>IF(RES_hh_fech!Q3=0,0,RES_hh_fech!Q3/RES_summary!Q$19)</f>
        <v>175.8815630657605</v>
      </c>
      <c r="R3" s="65">
        <f>IF(RES_hh_fech!R3=0,0,RES_hh_fech!R3/RES_summary!R$19)</f>
        <v>181.54794365764559</v>
      </c>
      <c r="S3" s="65">
        <f>IF(RES_hh_fech!S3=0,0,RES_hh_fech!S3/RES_summary!S$19)</f>
        <v>180.44181981060157</v>
      </c>
      <c r="T3" s="65">
        <f>IF(RES_hh_fech!T3=0,0,RES_hh_fech!T3/RES_summary!T$19)</f>
        <v>164.96530504515266</v>
      </c>
      <c r="U3" s="65">
        <f>IF(RES_hh_fech!U3=0,0,RES_hh_fech!U3/RES_summary!U$19)</f>
        <v>168.07572895709771</v>
      </c>
      <c r="V3" s="65">
        <f>IF(RES_hh_fech!V3=0,0,RES_hh_fech!V3/RES_summary!V$19)</f>
        <v>170.72531543410932</v>
      </c>
      <c r="W3" s="65">
        <f>IF(RES_hh_fech!W3=0,0,RES_hh_fech!W3/RES_summary!W$19)</f>
        <v>187.19659150375074</v>
      </c>
      <c r="X3" s="65">
        <f>IF(RES_hh_fech!X3=0,0,RES_hh_fech!X3/RES_summary!X$19)</f>
        <v>162.75485260487162</v>
      </c>
      <c r="Y3" s="65">
        <f>IF(RES_hh_fech!Y3=0,0,RES_hh_fech!Y3/RES_summary!Y$19)</f>
        <v>152.37805443488725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182.95280147555536</v>
      </c>
      <c r="C4" s="69">
        <f>IF(RES_hh_fech!C4=0,0,RES_hh_fech!C4/RES_summary!C$19)</f>
        <v>188.40181309549354</v>
      </c>
      <c r="D4" s="69">
        <f>IF(RES_hh_fech!D4=0,0,RES_hh_fech!D4/RES_summary!D$19)</f>
        <v>172.17969133021822</v>
      </c>
      <c r="E4" s="69">
        <f>IF(RES_hh_fech!E4=0,0,RES_hh_fech!E4/RES_summary!E$19)</f>
        <v>170.15648898898749</v>
      </c>
      <c r="F4" s="69">
        <f>IF(RES_hh_fech!F4=0,0,RES_hh_fech!F4/RES_summary!F$19)</f>
        <v>163.0207629233538</v>
      </c>
      <c r="G4" s="69">
        <f>IF(RES_hh_fech!G4=0,0,RES_hh_fech!G4/RES_summary!G$19)</f>
        <v>166.2963862116394</v>
      </c>
      <c r="H4" s="69">
        <f>IF(RES_hh_fech!H4=0,0,RES_hh_fech!H4/RES_summary!H$19)</f>
        <v>159.38618847608569</v>
      </c>
      <c r="I4" s="69">
        <f>IF(RES_hh_fech!I4=0,0,RES_hh_fech!I4/RES_summary!I$19)</f>
        <v>149.67543270750346</v>
      </c>
      <c r="J4" s="69">
        <f>IF(RES_hh_fech!J4=0,0,RES_hh_fech!J4/RES_summary!J$19)</f>
        <v>151.44002361372603</v>
      </c>
      <c r="K4" s="69">
        <f>IF(RES_hh_fech!K4=0,0,RES_hh_fech!K4/RES_summary!K$19)</f>
        <v>149.05269118497023</v>
      </c>
      <c r="L4" s="69">
        <f>IF(RES_hh_fech!L4=0,0,RES_hh_fech!L4/RES_summary!L$19)</f>
        <v>164.59720656204897</v>
      </c>
      <c r="M4" s="69">
        <f>IF(RES_hh_fech!M4=0,0,RES_hh_fech!M4/RES_summary!M$19)</f>
        <v>147.54004095799209</v>
      </c>
      <c r="N4" s="69">
        <f>IF(RES_hh_fech!N4=0,0,RES_hh_fech!N4/RES_summary!N$19)</f>
        <v>149.54756668459899</v>
      </c>
      <c r="O4" s="69">
        <f>IF(RES_hh_fech!O4=0,0,RES_hh_fech!O4/RES_summary!O$19)</f>
        <v>153.74302195176486</v>
      </c>
      <c r="P4" s="69">
        <f>IF(RES_hh_fech!P4=0,0,RES_hh_fech!P4/RES_summary!P$19)</f>
        <v>130.0307291078702</v>
      </c>
      <c r="Q4" s="69">
        <f>IF(RES_hh_fech!Q4=0,0,RES_hh_fech!Q4/RES_summary!Q$19)</f>
        <v>140.78413950846229</v>
      </c>
      <c r="R4" s="69">
        <f>IF(RES_hh_fech!R4=0,0,RES_hh_fech!R4/RES_summary!R$19)</f>
        <v>147.07710356432312</v>
      </c>
      <c r="S4" s="69">
        <f>IF(RES_hh_fech!S4=0,0,RES_hh_fech!S4/RES_summary!S$19)</f>
        <v>146.79562046291616</v>
      </c>
      <c r="T4" s="69">
        <f>IF(RES_hh_fech!T4=0,0,RES_hh_fech!T4/RES_summary!T$19)</f>
        <v>133.18014133352352</v>
      </c>
      <c r="U4" s="69">
        <f>IF(RES_hh_fech!U4=0,0,RES_hh_fech!U4/RES_summary!U$19)</f>
        <v>136.11027662347277</v>
      </c>
      <c r="V4" s="69">
        <f>IF(RES_hh_fech!V4=0,0,RES_hh_fech!V4/RES_summary!V$19)</f>
        <v>139.17862343195213</v>
      </c>
      <c r="W4" s="69">
        <f>IF(RES_hh_fech!W4=0,0,RES_hh_fech!W4/RES_summary!W$19)</f>
        <v>152.92559401706941</v>
      </c>
      <c r="X4" s="69">
        <f>IF(RES_hh_fech!X4=0,0,RES_hh_fech!X4/RES_summary!X$19)</f>
        <v>131.83066761451983</v>
      </c>
      <c r="Y4" s="69">
        <f>IF(RES_hh_fech!Y4=0,0,RES_hh_fech!Y4/RES_summary!Y$19)</f>
        <v>122.68521902835262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158.12650052419676</v>
      </c>
      <c r="C5" s="72">
        <f>IF(RES_hh_fech!C5=0,0,RES_hh_fech!C5/RES_summary!C$19)</f>
        <v>160.73105000981445</v>
      </c>
      <c r="D5" s="72">
        <f>IF(RES_hh_fech!D5=0,0,RES_hh_fech!D5/RES_summary!D$19)</f>
        <v>146.74185402541931</v>
      </c>
      <c r="E5" s="72">
        <f>IF(RES_hh_fech!E5=0,0,RES_hh_fech!E5/RES_summary!E$19)</f>
        <v>141.67855145797722</v>
      </c>
      <c r="F5" s="72">
        <f>IF(RES_hh_fech!F5=0,0,RES_hh_fech!F5/RES_summary!F$19)</f>
        <v>155.15551183583435</v>
      </c>
      <c r="G5" s="72">
        <f>IF(RES_hh_fech!G5=0,0,RES_hh_fech!G5/RES_summary!G$19)</f>
        <v>134.73203513756624</v>
      </c>
      <c r="H5" s="72">
        <f>IF(RES_hh_fech!H5=0,0,RES_hh_fech!H5/RES_summary!H$19)</f>
        <v>142.12400308370434</v>
      </c>
      <c r="I5" s="72">
        <f>IF(RES_hh_fech!I5=0,0,RES_hh_fech!I5/RES_summary!I$19)</f>
        <v>138.50626936568605</v>
      </c>
      <c r="J5" s="72">
        <f>IF(RES_hh_fech!J5=0,0,RES_hh_fech!J5/RES_summary!J$19)</f>
        <v>154.81031475459551</v>
      </c>
      <c r="K5" s="72">
        <f>IF(RES_hh_fech!K5=0,0,RES_hh_fech!K5/RES_summary!K$19)</f>
        <v>132.30235722126918</v>
      </c>
      <c r="L5" s="72">
        <f>IF(RES_hh_fech!L5=0,0,RES_hh_fech!L5/RES_summary!L$19)</f>
        <v>166.05215031247997</v>
      </c>
      <c r="M5" s="72">
        <f>IF(RES_hh_fech!M5=0,0,RES_hh_fech!M5/RES_summary!M$19)</f>
        <v>129.00228895154797</v>
      </c>
      <c r="N5" s="72">
        <f>IF(RES_hh_fech!N5=0,0,RES_hh_fech!N5/RES_summary!N$19)</f>
        <v>154.0705572450309</v>
      </c>
      <c r="O5" s="72">
        <f>IF(RES_hh_fech!O5=0,0,RES_hh_fech!O5/RES_summary!O$19)</f>
        <v>135.59850484339097</v>
      </c>
      <c r="P5" s="72">
        <f>IF(RES_hh_fech!P5=0,0,RES_hh_fech!P5/RES_summary!P$19)</f>
        <v>126.05131446835257</v>
      </c>
      <c r="Q5" s="72">
        <f>IF(RES_hh_fech!Q5=0,0,RES_hh_fech!Q5/RES_summary!Q$19)</f>
        <v>123.54077489436696</v>
      </c>
      <c r="R5" s="72">
        <f>IF(RES_hh_fech!R5=0,0,RES_hh_fech!R5/RES_summary!R$19)</f>
        <v>133.38051544008911</v>
      </c>
      <c r="S5" s="72">
        <f>IF(RES_hh_fech!S5=0,0,RES_hh_fech!S5/RES_summary!S$19)</f>
        <v>151.70477944369836</v>
      </c>
      <c r="T5" s="72">
        <f>IF(RES_hh_fech!T5=0,0,RES_hh_fech!T5/RES_summary!T$19)</f>
        <v>139.16255417101078</v>
      </c>
      <c r="U5" s="72">
        <f>IF(RES_hh_fech!U5=0,0,RES_hh_fech!U5/RES_summary!U$19)</f>
        <v>160.14396891093205</v>
      </c>
      <c r="V5" s="72">
        <f>IF(RES_hh_fech!V5=0,0,RES_hh_fech!V5/RES_summary!V$19)</f>
        <v>140.38580997680987</v>
      </c>
      <c r="W5" s="72">
        <f>IF(RES_hh_fech!W5=0,0,RES_hh_fech!W5/RES_summary!W$19)</f>
        <v>134.71323579496288</v>
      </c>
      <c r="X5" s="72">
        <f>IF(RES_hh_fech!X5=0,0,RES_hh_fech!X5/RES_summary!X$19)</f>
        <v>149.92083998863808</v>
      </c>
      <c r="Y5" s="72">
        <f>IF(RES_hh_fech!Y5=0,0,RES_hh_fech!Y5/RES_summary!Y$19)</f>
        <v>138.08703173987033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206.66861681522539</v>
      </c>
      <c r="C6" s="72">
        <f>IF(RES_hh_fech!C6=0,0,RES_hh_fech!C6/RES_summary!C$19)</f>
        <v>192.50444530313882</v>
      </c>
      <c r="D6" s="72">
        <f>IF(RES_hh_fech!D6=0,0,RES_hh_fech!D6/RES_summary!D$19)</f>
        <v>188.5548786976243</v>
      </c>
      <c r="E6" s="72">
        <f>IF(RES_hh_fech!E6=0,0,RES_hh_fech!E6/RES_summary!E$19)</f>
        <v>173.48364342708064</v>
      </c>
      <c r="F6" s="72">
        <f>IF(RES_hh_fech!F6=0,0,RES_hh_fech!F6/RES_summary!F$19)</f>
        <v>166.69924089602173</v>
      </c>
      <c r="G6" s="72">
        <f>IF(RES_hh_fech!G6=0,0,RES_hh_fech!G6/RES_summary!G$19)</f>
        <v>191.85262895367498</v>
      </c>
      <c r="H6" s="72">
        <f>IF(RES_hh_fech!H6=0,0,RES_hh_fech!H6/RES_summary!H$19)</f>
        <v>172.68788387092869</v>
      </c>
      <c r="I6" s="72">
        <f>IF(RES_hh_fech!I6=0,0,RES_hh_fech!I6/RES_summary!I$19)</f>
        <v>174.21270410177345</v>
      </c>
      <c r="J6" s="72">
        <f>IF(RES_hh_fech!J6=0,0,RES_hh_fech!J6/RES_summary!J$19)</f>
        <v>188.52614375849458</v>
      </c>
      <c r="K6" s="72">
        <f>IF(RES_hh_fech!K6=0,0,RES_hh_fech!K6/RES_summary!K$19)</f>
        <v>152.99156517801399</v>
      </c>
      <c r="L6" s="72">
        <f>IF(RES_hh_fech!L6=0,0,RES_hh_fech!L6/RES_summary!L$19)</f>
        <v>189.83634289478758</v>
      </c>
      <c r="M6" s="72">
        <f>IF(RES_hh_fech!M6=0,0,RES_hh_fech!M6/RES_summary!M$19)</f>
        <v>151.01321719114139</v>
      </c>
      <c r="N6" s="72">
        <f>IF(RES_hh_fech!N6=0,0,RES_hh_fech!N6/RES_summary!N$19)</f>
        <v>164.46704990219828</v>
      </c>
      <c r="O6" s="72">
        <f>IF(RES_hh_fech!O6=0,0,RES_hh_fech!O6/RES_summary!O$19)</f>
        <v>188.09667013139472</v>
      </c>
      <c r="P6" s="72">
        <f>IF(RES_hh_fech!P6=0,0,RES_hh_fech!P6/RES_summary!P$19)</f>
        <v>155.87908632868368</v>
      </c>
      <c r="Q6" s="72">
        <f>IF(RES_hh_fech!Q6=0,0,RES_hh_fech!Q6/RES_summary!Q$19)</f>
        <v>158.9641126494339</v>
      </c>
      <c r="R6" s="72">
        <f>IF(RES_hh_fech!R6=0,0,RES_hh_fech!R6/RES_summary!R$19)</f>
        <v>159.25974204325541</v>
      </c>
      <c r="S6" s="72">
        <f>IF(RES_hh_fech!S6=0,0,RES_hh_fech!S6/RES_summary!S$19)</f>
        <v>181.0262621179688</v>
      </c>
      <c r="T6" s="72">
        <f>IF(RES_hh_fech!T6=0,0,RES_hh_fech!T6/RES_summary!T$19)</f>
        <v>158.35975347877169</v>
      </c>
      <c r="U6" s="72">
        <f>IF(RES_hh_fech!U6=0,0,RES_hh_fech!U6/RES_summary!U$19)</f>
        <v>158.75502029628106</v>
      </c>
      <c r="V6" s="72">
        <f>IF(RES_hh_fech!V6=0,0,RES_hh_fech!V6/RES_summary!V$19)</f>
        <v>166.56990323268604</v>
      </c>
      <c r="W6" s="72">
        <f>IF(RES_hh_fech!W6=0,0,RES_hh_fech!W6/RES_summary!W$19)</f>
        <v>175.25798508449992</v>
      </c>
      <c r="X6" s="72">
        <f>IF(RES_hh_fech!X6=0,0,RES_hh_fech!X6/RES_summary!X$19)</f>
        <v>147.48969186672963</v>
      </c>
      <c r="Y6" s="72">
        <f>IF(RES_hh_fech!Y6=0,0,RES_hh_fech!Y6/RES_summary!Y$19)</f>
        <v>145.40372755172842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210.87635262831918</v>
      </c>
      <c r="C7" s="72">
        <f>IF(RES_hh_fech!C7=0,0,RES_hh_fech!C7/RES_summary!C$19)</f>
        <v>207.0039647919088</v>
      </c>
      <c r="D7" s="72">
        <f>IF(RES_hh_fech!D7=0,0,RES_hh_fech!D7/RES_summary!D$19)</f>
        <v>194.88103744166085</v>
      </c>
      <c r="E7" s="72">
        <f>IF(RES_hh_fech!E7=0,0,RES_hh_fech!E7/RES_summary!E$19)</f>
        <v>193.57584331540659</v>
      </c>
      <c r="F7" s="72">
        <f>IF(RES_hh_fech!F7=0,0,RES_hh_fech!F7/RES_summary!F$19)</f>
        <v>190.84755814375396</v>
      </c>
      <c r="G7" s="72">
        <f>IF(RES_hh_fech!G7=0,0,RES_hh_fech!G7/RES_summary!G$19)</f>
        <v>189.69459120529248</v>
      </c>
      <c r="H7" s="72">
        <f>IF(RES_hh_fech!H7=0,0,RES_hh_fech!H7/RES_summary!H$19)</f>
        <v>187.70375225954808</v>
      </c>
      <c r="I7" s="72">
        <f>IF(RES_hh_fech!I7=0,0,RES_hh_fech!I7/RES_summary!I$19)</f>
        <v>171.21107048024342</v>
      </c>
      <c r="J7" s="72">
        <f>IF(RES_hh_fech!J7=0,0,RES_hh_fech!J7/RES_summary!J$19)</f>
        <v>180.2049612526113</v>
      </c>
      <c r="K7" s="72">
        <f>IF(RES_hh_fech!K7=0,0,RES_hh_fech!K7/RES_summary!K$19)</f>
        <v>175.76974100452901</v>
      </c>
      <c r="L7" s="72">
        <f>IF(RES_hh_fech!L7=0,0,RES_hh_fech!L7/RES_summary!L$19)</f>
        <v>201.56042076843968</v>
      </c>
      <c r="M7" s="72">
        <f>IF(RES_hh_fech!M7=0,0,RES_hh_fech!M7/RES_summary!M$19)</f>
        <v>179.19621109041071</v>
      </c>
      <c r="N7" s="72">
        <f>IF(RES_hh_fech!N7=0,0,RES_hh_fech!N7/RES_summary!N$19)</f>
        <v>171.40538109069195</v>
      </c>
      <c r="O7" s="72">
        <f>IF(RES_hh_fech!O7=0,0,RES_hh_fech!O7/RES_summary!O$19)</f>
        <v>184.5312088291615</v>
      </c>
      <c r="P7" s="72">
        <f>IF(RES_hh_fech!P7=0,0,RES_hh_fech!P7/RES_summary!P$19)</f>
        <v>159.45689338622293</v>
      </c>
      <c r="Q7" s="72">
        <f>IF(RES_hh_fech!Q7=0,0,RES_hh_fech!Q7/RES_summary!Q$19)</f>
        <v>171.28535562159632</v>
      </c>
      <c r="R7" s="72">
        <f>IF(RES_hh_fech!R7=0,0,RES_hh_fech!R7/RES_summary!R$19)</f>
        <v>174.61084661804369</v>
      </c>
      <c r="S7" s="72">
        <f>IF(RES_hh_fech!S7=0,0,RES_hh_fech!S7/RES_summary!S$19)</f>
        <v>178.01398202297358</v>
      </c>
      <c r="T7" s="72">
        <f>IF(RES_hh_fech!T7=0,0,RES_hh_fech!T7/RES_summary!T$19)</f>
        <v>160.51242526782175</v>
      </c>
      <c r="U7" s="72">
        <f>IF(RES_hh_fech!U7=0,0,RES_hh_fech!U7/RES_summary!U$19)</f>
        <v>164.97727422334887</v>
      </c>
      <c r="V7" s="72">
        <f>IF(RES_hh_fech!V7=0,0,RES_hh_fech!V7/RES_summary!V$19)</f>
        <v>174.94502884301752</v>
      </c>
      <c r="W7" s="72">
        <f>IF(RES_hh_fech!W7=0,0,RES_hh_fech!W7/RES_summary!W$19)</f>
        <v>189.86582165120251</v>
      </c>
      <c r="X7" s="72">
        <f>IF(RES_hh_fech!X7=0,0,RES_hh_fech!X7/RES_summary!X$19)</f>
        <v>170.08070877933088</v>
      </c>
      <c r="Y7" s="72">
        <f>IF(RES_hh_fech!Y7=0,0,RES_hh_fech!Y7/RES_summary!Y$19)</f>
        <v>148.12816897256249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180.12766578716582</v>
      </c>
      <c r="C8" s="72">
        <f>IF(RES_hh_fech!C8=0,0,RES_hh_fech!C8/RES_summary!C$19)</f>
        <v>194.4184554916111</v>
      </c>
      <c r="D8" s="72">
        <f>IF(RES_hh_fech!D8=0,0,RES_hh_fech!D8/RES_summary!D$19)</f>
        <v>174.14610277862312</v>
      </c>
      <c r="E8" s="72">
        <f>IF(RES_hh_fech!E8=0,0,RES_hh_fech!E8/RES_summary!E$19)</f>
        <v>172.20587040241986</v>
      </c>
      <c r="F8" s="72">
        <f>IF(RES_hh_fech!F8=0,0,RES_hh_fech!F8/RES_summary!F$19)</f>
        <v>156.29677279675559</v>
      </c>
      <c r="G8" s="72">
        <f>IF(RES_hh_fech!G8=0,0,RES_hh_fech!G8/RES_summary!G$19)</f>
        <v>183.4299112843708</v>
      </c>
      <c r="H8" s="72">
        <f>IF(RES_hh_fech!H8=0,0,RES_hh_fech!H8/RES_summary!H$19)</f>
        <v>168.89154635637354</v>
      </c>
      <c r="I8" s="72">
        <f>IF(RES_hh_fech!I8=0,0,RES_hh_fech!I8/RES_summary!I$19)</f>
        <v>152.92494729880033</v>
      </c>
      <c r="J8" s="72">
        <f>IF(RES_hh_fech!J8=0,0,RES_hh_fech!J8/RES_summary!J$19)</f>
        <v>158.72466278773419</v>
      </c>
      <c r="K8" s="72">
        <f>IF(RES_hh_fech!K8=0,0,RES_hh_fech!K8/RES_summary!K$19)</f>
        <v>161.91098952736294</v>
      </c>
      <c r="L8" s="72">
        <f>IF(RES_hh_fech!L8=0,0,RES_hh_fech!L8/RES_summary!L$19)</f>
        <v>179.44425964926026</v>
      </c>
      <c r="M8" s="72">
        <f>IF(RES_hh_fech!M8=0,0,RES_hh_fech!M8/RES_summary!M$19)</f>
        <v>159.37933865958655</v>
      </c>
      <c r="N8" s="72">
        <f>IF(RES_hh_fech!N8=0,0,RES_hh_fech!N8/RES_summary!N$19)</f>
        <v>165.66701527141976</v>
      </c>
      <c r="O8" s="72">
        <f>IF(RES_hh_fech!O8=0,0,RES_hh_fech!O8/RES_summary!O$19)</f>
        <v>169.41004755724163</v>
      </c>
      <c r="P8" s="72">
        <f>IF(RES_hh_fech!P8=0,0,RES_hh_fech!P8/RES_summary!P$19)</f>
        <v>142.41884456782088</v>
      </c>
      <c r="Q8" s="72">
        <f>IF(RES_hh_fech!Q8=0,0,RES_hh_fech!Q8/RES_summary!Q$19)</f>
        <v>154.8512361360998</v>
      </c>
      <c r="R8" s="72">
        <f>IF(RES_hh_fech!R8=0,0,RES_hh_fech!R8/RES_summary!R$19)</f>
        <v>166.90766585226768</v>
      </c>
      <c r="S8" s="72">
        <f>IF(RES_hh_fech!S8=0,0,RES_hh_fech!S8/RES_summary!S$19)</f>
        <v>159.48247341181738</v>
      </c>
      <c r="T8" s="72">
        <f>IF(RES_hh_fech!T8=0,0,RES_hh_fech!T8/RES_summary!T$19)</f>
        <v>142.8926513902102</v>
      </c>
      <c r="U8" s="72">
        <f>IF(RES_hh_fech!U8=0,0,RES_hh_fech!U8/RES_summary!U$19)</f>
        <v>150.27041038783781</v>
      </c>
      <c r="V8" s="72">
        <f>IF(RES_hh_fech!V8=0,0,RES_hh_fech!V8/RES_summary!V$19)</f>
        <v>151.00158357060033</v>
      </c>
      <c r="W8" s="72">
        <f>IF(RES_hh_fech!W8=0,0,RES_hh_fech!W8/RES_summary!W$19)</f>
        <v>159.38790824262634</v>
      </c>
      <c r="X8" s="72">
        <f>IF(RES_hh_fech!X8=0,0,RES_hh_fech!X8/RES_summary!X$19)</f>
        <v>135.86154786950343</v>
      </c>
      <c r="Y8" s="72">
        <f>IF(RES_hh_fech!Y8=0,0,RES_hh_fech!Y8/RES_summary!Y$19)</f>
        <v>123.51610502408053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204.90555583012301</v>
      </c>
      <c r="C9" s="72">
        <f>IF(RES_hh_fech!C9=0,0,RES_hh_fech!C9/RES_summary!C$19)</f>
        <v>212.91583524898047</v>
      </c>
      <c r="D9" s="72">
        <f>IF(RES_hh_fech!D9=0,0,RES_hh_fech!D9/RES_summary!D$19)</f>
        <v>194.59997803984589</v>
      </c>
      <c r="E9" s="72">
        <f>IF(RES_hh_fech!E9=0,0,RES_hh_fech!E9/RES_summary!E$19)</f>
        <v>188.92967519583749</v>
      </c>
      <c r="F9" s="72">
        <f>IF(RES_hh_fech!F9=0,0,RES_hh_fech!F9/RES_summary!F$19)</f>
        <v>176.30107048844272</v>
      </c>
      <c r="G9" s="72">
        <f>IF(RES_hh_fech!G9=0,0,RES_hh_fech!G9/RES_summary!G$19)</f>
        <v>174.81001660550899</v>
      </c>
      <c r="H9" s="72">
        <f>IF(RES_hh_fech!H9=0,0,RES_hh_fech!H9/RES_summary!H$19)</f>
        <v>169.05980868901605</v>
      </c>
      <c r="I9" s="72">
        <f>IF(RES_hh_fech!I9=0,0,RES_hh_fech!I9/RES_summary!I$19)</f>
        <v>160.80610456251952</v>
      </c>
      <c r="J9" s="72">
        <f>IF(RES_hh_fech!J9=0,0,RES_hh_fech!J9/RES_summary!J$19)</f>
        <v>156.36756441770166</v>
      </c>
      <c r="K9" s="72">
        <f>IF(RES_hh_fech!K9=0,0,RES_hh_fech!K9/RES_summary!K$19)</f>
        <v>153.30056009254636</v>
      </c>
      <c r="L9" s="72">
        <f>IF(RES_hh_fech!L9=0,0,RES_hh_fech!L9/RES_summary!L$19)</f>
        <v>166.33897473488688</v>
      </c>
      <c r="M9" s="72">
        <f>IF(RES_hh_fech!M9=0,0,RES_hh_fech!M9/RES_summary!M$19)</f>
        <v>150.97712410428093</v>
      </c>
      <c r="N9" s="72">
        <f>IF(RES_hh_fech!N9=0,0,RES_hh_fech!N9/RES_summary!N$19)</f>
        <v>155.74674915576159</v>
      </c>
      <c r="O9" s="72">
        <f>IF(RES_hh_fech!O9=0,0,RES_hh_fech!O9/RES_summary!O$19)</f>
        <v>157.49512887279374</v>
      </c>
      <c r="P9" s="72">
        <f>IF(RES_hh_fech!P9=0,0,RES_hh_fech!P9/RES_summary!P$19)</f>
        <v>132.79474700915367</v>
      </c>
      <c r="Q9" s="72">
        <f>IF(RES_hh_fech!Q9=0,0,RES_hh_fech!Q9/RES_summary!Q$19)</f>
        <v>144.98670186252963</v>
      </c>
      <c r="R9" s="72">
        <f>IF(RES_hh_fech!R9=0,0,RES_hh_fech!R9/RES_summary!R$19)</f>
        <v>150.96395168985072</v>
      </c>
      <c r="S9" s="72">
        <f>IF(RES_hh_fech!S9=0,0,RES_hh_fech!S9/RES_summary!S$19)</f>
        <v>153.19423344448799</v>
      </c>
      <c r="T9" s="72">
        <f>IF(RES_hh_fech!T9=0,0,RES_hh_fech!T9/RES_summary!T$19)</f>
        <v>140.36434131902686</v>
      </c>
      <c r="U9" s="72">
        <f>IF(RES_hh_fech!U9=0,0,RES_hh_fech!U9/RES_summary!U$19)</f>
        <v>144.48056753076392</v>
      </c>
      <c r="V9" s="72">
        <f>IF(RES_hh_fech!V9=0,0,RES_hh_fech!V9/RES_summary!V$19)</f>
        <v>143.75254451813748</v>
      </c>
      <c r="W9" s="72">
        <f>IF(RES_hh_fech!W9=0,0,RES_hh_fech!W9/RES_summary!W$19)</f>
        <v>174.30163783209289</v>
      </c>
      <c r="X9" s="72">
        <f>IF(RES_hh_fech!X9=0,0,RES_hh_fech!X9/RES_summary!X$19)</f>
        <v>148.84155211003193</v>
      </c>
      <c r="Y9" s="72">
        <f>IF(RES_hh_fech!Y9=0,0,RES_hh_fech!Y9/RES_summary!Y$19)</f>
        <v>141.79848569287199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120.69443513500195</v>
      </c>
      <c r="C11" s="72">
        <f>IF(RES_hh_fech!C11=0,0,RES_hh_fech!C11/RES_summary!C$19)</f>
        <v>128.31310738552548</v>
      </c>
      <c r="D11" s="72">
        <f>IF(RES_hh_fech!D11=0,0,RES_hh_fech!D11/RES_summary!D$19)</f>
        <v>115.09327936317143</v>
      </c>
      <c r="E11" s="72">
        <f>IF(RES_hh_fech!E11=0,0,RES_hh_fech!E11/RES_summary!E$19)</f>
        <v>119.92916744028105</v>
      </c>
      <c r="F11" s="72">
        <f>IF(RES_hh_fech!F11=0,0,RES_hh_fech!F11/RES_summary!F$19)</f>
        <v>128.33648443775141</v>
      </c>
      <c r="G11" s="72">
        <f>IF(RES_hh_fech!G11=0,0,RES_hh_fech!G11/RES_summary!G$19)</f>
        <v>110.34617566760697</v>
      </c>
      <c r="H11" s="72">
        <f>IF(RES_hh_fech!H11=0,0,RES_hh_fech!H11/RES_summary!H$19)</f>
        <v>103.70294313300499</v>
      </c>
      <c r="I11" s="72">
        <f>IF(RES_hh_fech!I11=0,0,RES_hh_fech!I11/RES_summary!I$19)</f>
        <v>112.17385517527512</v>
      </c>
      <c r="J11" s="72">
        <f>IF(RES_hh_fech!J11=0,0,RES_hh_fech!J11/RES_summary!J$19)</f>
        <v>113.21988664930785</v>
      </c>
      <c r="K11" s="72">
        <f>IF(RES_hh_fech!K11=0,0,RES_hh_fech!K11/RES_summary!K$19)</f>
        <v>112.42174023389106</v>
      </c>
      <c r="L11" s="72">
        <f>IF(RES_hh_fech!L11=0,0,RES_hh_fech!L11/RES_summary!L$19)</f>
        <v>122.981988807722</v>
      </c>
      <c r="M11" s="72">
        <f>IF(RES_hh_fech!M11=0,0,RES_hh_fech!M11/RES_summary!M$19)</f>
        <v>114.00350915109595</v>
      </c>
      <c r="N11" s="72">
        <f>IF(RES_hh_fech!N11=0,0,RES_hh_fech!N11/RES_summary!N$19)</f>
        <v>119.70900064405632</v>
      </c>
      <c r="O11" s="72">
        <f>IF(RES_hh_fech!O11=0,0,RES_hh_fech!O11/RES_summary!O$19)</f>
        <v>127.21938349617277</v>
      </c>
      <c r="P11" s="72">
        <f>IF(RES_hh_fech!P11=0,0,RES_hh_fech!P11/RES_summary!P$19)</f>
        <v>109.23301426290426</v>
      </c>
      <c r="Q11" s="72">
        <f>IF(RES_hh_fech!Q11=0,0,RES_hh_fech!Q11/RES_summary!Q$19)</f>
        <v>119.02795303356021</v>
      </c>
      <c r="R11" s="72">
        <f>IF(RES_hh_fech!R11=0,0,RES_hh_fech!R11/RES_summary!R$19)</f>
        <v>123.1973547503629</v>
      </c>
      <c r="S11" s="72">
        <f>IF(RES_hh_fech!S11=0,0,RES_hh_fech!S11/RES_summary!S$19)</f>
        <v>128.47135247844821</v>
      </c>
      <c r="T11" s="72">
        <f>IF(RES_hh_fech!T11=0,0,RES_hh_fech!T11/RES_summary!T$19)</f>
        <v>119.4819078836541</v>
      </c>
      <c r="U11" s="72">
        <f>IF(RES_hh_fech!U11=0,0,RES_hh_fech!U11/RES_summary!U$19)</f>
        <v>119.52429125098796</v>
      </c>
      <c r="V11" s="72">
        <f>IF(RES_hh_fech!V11=0,0,RES_hh_fech!V11/RES_summary!V$19)</f>
        <v>132.81832033444385</v>
      </c>
      <c r="W11" s="72">
        <f>IF(RES_hh_fech!W11=0,0,RES_hh_fech!W11/RES_summary!W$19)</f>
        <v>141.72519219941321</v>
      </c>
      <c r="X11" s="72">
        <f>IF(RES_hh_fech!X11=0,0,RES_hh_fech!X11/RES_summary!X$19)</f>
        <v>125.98092025195758</v>
      </c>
      <c r="Y11" s="72">
        <f>IF(RES_hh_fech!Y11=0,0,RES_hh_fech!Y11/RES_summary!Y$19)</f>
        <v>120.42020705628957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47.295988848294805</v>
      </c>
      <c r="C12" s="72">
        <f>IF(RES_hh_fech!C12=0,0,RES_hh_fech!C12/RES_summary!C$19)</f>
        <v>50.293119025941607</v>
      </c>
      <c r="D12" s="72">
        <f>IF(RES_hh_fech!D12=0,0,RES_hh_fech!D12/RES_summary!D$19)</f>
        <v>41.193170404661252</v>
      </c>
      <c r="E12" s="72">
        <f>IF(RES_hh_fech!E12=0,0,RES_hh_fech!E12/RES_summary!E$19)</f>
        <v>39.718993831914432</v>
      </c>
      <c r="F12" s="72">
        <f>IF(RES_hh_fech!F12=0,0,RES_hh_fech!F12/RES_summary!F$19)</f>
        <v>35.874414150429978</v>
      </c>
      <c r="G12" s="72">
        <f>IF(RES_hh_fech!G12=0,0,RES_hh_fech!G12/RES_summary!G$19)</f>
        <v>35.511144583588425</v>
      </c>
      <c r="H12" s="72">
        <f>IF(RES_hh_fech!H12=0,0,RES_hh_fech!H12/RES_summary!H$19)</f>
        <v>30.206895761001345</v>
      </c>
      <c r="I12" s="72">
        <f>IF(RES_hh_fech!I12=0,0,RES_hh_fech!I12/RES_summary!I$19)</f>
        <v>30.995765309827522</v>
      </c>
      <c r="J12" s="72">
        <f>IF(RES_hh_fech!J12=0,0,RES_hh_fech!J12/RES_summary!J$19)</f>
        <v>27.405604954812347</v>
      </c>
      <c r="K12" s="72">
        <f>IF(RES_hh_fech!K12=0,0,RES_hh_fech!K12/RES_summary!K$19)</f>
        <v>31.45633240591545</v>
      </c>
      <c r="L12" s="72">
        <f>IF(RES_hh_fech!L12=0,0,RES_hh_fech!L12/RES_summary!L$19)</f>
        <v>31.527916311936334</v>
      </c>
      <c r="M12" s="72">
        <f>IF(RES_hh_fech!M12=0,0,RES_hh_fech!M12/RES_summary!M$19)</f>
        <v>29.360335336298142</v>
      </c>
      <c r="N12" s="72">
        <f>IF(RES_hh_fech!N12=0,0,RES_hh_fech!N12/RES_summary!N$19)</f>
        <v>29.258521427215044</v>
      </c>
      <c r="O12" s="72">
        <f>IF(RES_hh_fech!O12=0,0,RES_hh_fech!O12/RES_summary!O$19)</f>
        <v>27.811309415301402</v>
      </c>
      <c r="P12" s="72">
        <f>IF(RES_hh_fech!P12=0,0,RES_hh_fech!P12/RES_summary!P$19)</f>
        <v>25.381919739678722</v>
      </c>
      <c r="Q12" s="72">
        <f>IF(RES_hh_fech!Q12=0,0,RES_hh_fech!Q12/RES_summary!Q$19)</f>
        <v>29.351632321136286</v>
      </c>
      <c r="R12" s="72">
        <f>IF(RES_hh_fech!R12=0,0,RES_hh_fech!R12/RES_summary!R$19)</f>
        <v>28.309550491951775</v>
      </c>
      <c r="S12" s="72">
        <f>IF(RES_hh_fech!S12=0,0,RES_hh_fech!S12/RES_summary!S$19)</f>
        <v>26.712965281946108</v>
      </c>
      <c r="T12" s="72">
        <f>IF(RES_hh_fech!T12=0,0,RES_hh_fech!T12/RES_summary!T$19)</f>
        <v>26.494987004026289</v>
      </c>
      <c r="U12" s="72">
        <f>IF(RES_hh_fech!U12=0,0,RES_hh_fech!U12/RES_summary!U$19)</f>
        <v>23.880269654420729</v>
      </c>
      <c r="V12" s="72">
        <f>IF(RES_hh_fech!V12=0,0,RES_hh_fech!V12/RES_summary!V$19)</f>
        <v>29.75367921060349</v>
      </c>
      <c r="W12" s="72">
        <f>IF(RES_hh_fech!W12=0,0,RES_hh_fech!W12/RES_summary!W$19)</f>
        <v>29.756848664613102</v>
      </c>
      <c r="X12" s="72">
        <f>IF(RES_hh_fech!X12=0,0,RES_hh_fech!X12/RES_summary!X$19)</f>
        <v>26.486584172183317</v>
      </c>
      <c r="Y12" s="72">
        <f>IF(RES_hh_fech!Y12=0,0,RES_hh_fech!Y12/RES_summary!Y$19)</f>
        <v>25.99880732694173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131.39461150166747</v>
      </c>
      <c r="C13" s="74">
        <f>IF(RES_hh_fech!C13=0,0,RES_hh_fech!C13/RES_summary!C$19)</f>
        <v>144.33696723206762</v>
      </c>
      <c r="D13" s="74">
        <f>IF(RES_hh_fech!D13=0,0,RES_hh_fech!D13/RES_summary!D$19)</f>
        <v>134.91983911993299</v>
      </c>
      <c r="E13" s="74">
        <f>IF(RES_hh_fech!E13=0,0,RES_hh_fech!E13/RES_summary!E$19)</f>
        <v>138.32217716958439</v>
      </c>
      <c r="F13" s="74">
        <f>IF(RES_hh_fech!F13=0,0,RES_hh_fech!F13/RES_summary!F$19)</f>
        <v>130.33270124346905</v>
      </c>
      <c r="G13" s="74">
        <f>IF(RES_hh_fech!G13=0,0,RES_hh_fech!G13/RES_summary!G$19)</f>
        <v>126.27133747048617</v>
      </c>
      <c r="H13" s="74">
        <f>IF(RES_hh_fech!H13=0,0,RES_hh_fech!H13/RES_summary!H$19)</f>
        <v>120.91974277920461</v>
      </c>
      <c r="I13" s="74">
        <f>IF(RES_hh_fech!I13=0,0,RES_hh_fech!I13/RES_summary!I$19)</f>
        <v>124.17450862020574</v>
      </c>
      <c r="J13" s="74">
        <f>IF(RES_hh_fech!J13=0,0,RES_hh_fech!J13/RES_summary!J$19)</f>
        <v>121.82104870347729</v>
      </c>
      <c r="K13" s="74">
        <f>IF(RES_hh_fech!K13=0,0,RES_hh_fech!K13/RES_summary!K$19)</f>
        <v>123.50918439482891</v>
      </c>
      <c r="L13" s="74">
        <f>IF(RES_hh_fech!L13=0,0,RES_hh_fech!L13/RES_summary!L$19)</f>
        <v>135.73447096524765</v>
      </c>
      <c r="M13" s="74">
        <f>IF(RES_hh_fech!M13=0,0,RES_hh_fech!M13/RES_summary!M$19)</f>
        <v>131.49286159426762</v>
      </c>
      <c r="N13" s="74">
        <f>IF(RES_hh_fech!N13=0,0,RES_hh_fech!N13/RES_summary!N$19)</f>
        <v>130.46311108989508</v>
      </c>
      <c r="O13" s="74">
        <f>IF(RES_hh_fech!O13=0,0,RES_hh_fech!O13/RES_summary!O$19)</f>
        <v>132.59938569698639</v>
      </c>
      <c r="P13" s="74">
        <f>IF(RES_hh_fech!P13=0,0,RES_hh_fech!P13/RES_summary!P$19)</f>
        <v>112.72054702776599</v>
      </c>
      <c r="Q13" s="74">
        <f>IF(RES_hh_fech!Q13=0,0,RES_hh_fech!Q13/RES_summary!Q$19)</f>
        <v>125.32753143972566</v>
      </c>
      <c r="R13" s="74">
        <f>IF(RES_hh_fech!R13=0,0,RES_hh_fech!R13/RES_summary!R$19)</f>
        <v>136.67055690991947</v>
      </c>
      <c r="S13" s="74">
        <f>IF(RES_hh_fech!S13=0,0,RES_hh_fech!S13/RES_summary!S$19)</f>
        <v>132.78435664768281</v>
      </c>
      <c r="T13" s="74">
        <f>IF(RES_hh_fech!T13=0,0,RES_hh_fech!T13/RES_summary!T$19)</f>
        <v>125.26278940106158</v>
      </c>
      <c r="U13" s="74">
        <f>IF(RES_hh_fech!U13=0,0,RES_hh_fech!U13/RES_summary!U$19)</f>
        <v>126.10648483776974</v>
      </c>
      <c r="V13" s="74">
        <f>IF(RES_hh_fech!V13=0,0,RES_hh_fech!V13/RES_summary!V$19)</f>
        <v>133.33986456665303</v>
      </c>
      <c r="W13" s="74">
        <f>IF(RES_hh_fech!W13=0,0,RES_hh_fech!W13/RES_summary!W$19)</f>
        <v>136.76746410243317</v>
      </c>
      <c r="X13" s="74">
        <f>IF(RES_hh_fech!X13=0,0,RES_hh_fech!X13/RES_summary!X$19)</f>
        <v>124.33176964180069</v>
      </c>
      <c r="Y13" s="74">
        <f>IF(RES_hh_fech!Y13=0,0,RES_hh_fech!Y13/RES_summary!Y$19)</f>
        <v>125.83000108137595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1.8714246670355099</v>
      </c>
      <c r="C14" s="76">
        <f>IF(RES_hh_fech!C14=0,0,RES_hh_fech!C14/RES_summary!C$19)</f>
        <v>1.8963456979594036</v>
      </c>
      <c r="D14" s="76">
        <f>IF(RES_hh_fech!D14=0,0,RES_hh_fech!D14/RES_summary!D$19)</f>
        <v>1.7243737134912407</v>
      </c>
      <c r="E14" s="76">
        <f>IF(RES_hh_fech!E14=0,0,RES_hh_fech!E14/RES_summary!E$19)</f>
        <v>1.7006552524282885</v>
      </c>
      <c r="F14" s="76">
        <f>IF(RES_hh_fech!F14=0,0,RES_hh_fech!F14/RES_summary!F$19)</f>
        <v>1.6021094661892561</v>
      </c>
      <c r="G14" s="76">
        <f>IF(RES_hh_fech!G14=0,0,RES_hh_fech!G14/RES_summary!G$19)</f>
        <v>1.5406284134649835</v>
      </c>
      <c r="H14" s="76">
        <f>IF(RES_hh_fech!H14=0,0,RES_hh_fech!H14/RES_summary!H$19)</f>
        <v>1.4924689159366016</v>
      </c>
      <c r="I14" s="76">
        <f>IF(RES_hh_fech!I14=0,0,RES_hh_fech!I14/RES_summary!I$19)</f>
        <v>1.3284881986017212</v>
      </c>
      <c r="J14" s="76">
        <f>IF(RES_hh_fech!J14=0,0,RES_hh_fech!J14/RES_summary!J$19)</f>
        <v>1.3507674487400267</v>
      </c>
      <c r="K14" s="76">
        <f>IF(RES_hh_fech!K14=0,0,RES_hh_fech!K14/RES_summary!K$19)</f>
        <v>1.3282050847423801</v>
      </c>
      <c r="L14" s="76">
        <f>IF(RES_hh_fech!L14=0,0,RES_hh_fech!L14/RES_summary!L$19)</f>
        <v>1.473978303426702</v>
      </c>
      <c r="M14" s="76">
        <f>IF(RES_hh_fech!M14=0,0,RES_hh_fech!M14/RES_summary!M$19)</f>
        <v>1.2960924567140597</v>
      </c>
      <c r="N14" s="76">
        <f>IF(RES_hh_fech!N14=0,0,RES_hh_fech!N14/RES_summary!N$19)</f>
        <v>1.3082387669876203</v>
      </c>
      <c r="O14" s="76">
        <f>IF(RES_hh_fech!O14=0,0,RES_hh_fech!O14/RES_summary!O$19)</f>
        <v>1.361783732260621</v>
      </c>
      <c r="P14" s="76">
        <f>IF(RES_hh_fech!P14=0,0,RES_hh_fech!P14/RES_summary!P$19)</f>
        <v>1.1514051191096937</v>
      </c>
      <c r="Q14" s="76">
        <f>IF(RES_hh_fech!Q14=0,0,RES_hh_fech!Q14/RES_summary!Q$19)</f>
        <v>1.2551374903645036</v>
      </c>
      <c r="R14" s="76">
        <f>IF(RES_hh_fech!R14=0,0,RES_hh_fech!R14/RES_summary!R$19)</f>
        <v>1.3370403384300447</v>
      </c>
      <c r="S14" s="76">
        <f>IF(RES_hh_fech!S14=0,0,RES_hh_fech!S14/RES_summary!S$19)</f>
        <v>1.3522825591372578</v>
      </c>
      <c r="T14" s="76">
        <f>IF(RES_hh_fech!T14=0,0,RES_hh_fech!T14/RES_summary!T$19)</f>
        <v>1.2477685062058759</v>
      </c>
      <c r="U14" s="76">
        <f>IF(RES_hh_fech!U14=0,0,RES_hh_fech!U14/RES_summary!U$19)</f>
        <v>1.3171482688656686</v>
      </c>
      <c r="V14" s="76">
        <f>IF(RES_hh_fech!V14=0,0,RES_hh_fech!V14/RES_summary!V$19)</f>
        <v>1.3669292828280422</v>
      </c>
      <c r="W14" s="76">
        <f>IF(RES_hh_fech!W14=0,0,RES_hh_fech!W14/RES_summary!W$19)</f>
        <v>1.545399503025098</v>
      </c>
      <c r="X14" s="76">
        <f>IF(RES_hh_fech!X14=0,0,RES_hh_fech!X14/RES_summary!X$19)</f>
        <v>1.3419945971234386</v>
      </c>
      <c r="Y14" s="76">
        <f>IF(RES_hh_fech!Y14=0,0,RES_hh_fech!Y14/RES_summary!Y$19)</f>
        <v>1.2374643382199586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6.2852316353413382E-3</v>
      </c>
      <c r="C15" s="69">
        <f>IF(RES_hh_fech!C15=0,0,RES_hh_fech!C15/RES_summary!C$19)</f>
        <v>7.7959331578611353E-3</v>
      </c>
      <c r="D15" s="69">
        <f>IF(RES_hh_fech!D15=0,0,RES_hh_fech!D15/RES_summary!D$19)</f>
        <v>8.7811968875651392E-3</v>
      </c>
      <c r="E15" s="69">
        <f>IF(RES_hh_fech!E15=0,0,RES_hh_fech!E15/RES_summary!E$19)</f>
        <v>1.6190240599701325E-2</v>
      </c>
      <c r="F15" s="69">
        <f>IF(RES_hh_fech!F15=0,0,RES_hh_fech!F15/RES_summary!F$19)</f>
        <v>1.0628365962050849E-2</v>
      </c>
      <c r="G15" s="69">
        <f>IF(RES_hh_fech!G15=0,0,RES_hh_fech!G15/RES_summary!G$19)</f>
        <v>1.1962128426758079E-2</v>
      </c>
      <c r="H15" s="69">
        <f>IF(RES_hh_fech!H15=0,0,RES_hh_fech!H15/RES_summary!H$19)</f>
        <v>1.5377269952192607E-2</v>
      </c>
      <c r="I15" s="69">
        <f>IF(RES_hh_fech!I15=0,0,RES_hh_fech!I15/RES_summary!I$19)</f>
        <v>1.6064715715097416E-2</v>
      </c>
      <c r="J15" s="69">
        <f>IF(RES_hh_fech!J15=0,0,RES_hh_fech!J15/RES_summary!J$19)</f>
        <v>1.4816993085891066E-2</v>
      </c>
      <c r="K15" s="69">
        <f>IF(RES_hh_fech!K15=0,0,RES_hh_fech!K15/RES_summary!K$19)</f>
        <v>1.5671527704088861E-2</v>
      </c>
      <c r="L15" s="69">
        <f>IF(RES_hh_fech!L15=0,0,RES_hh_fech!L15/RES_summary!L$19)</f>
        <v>1.8008577553940273E-2</v>
      </c>
      <c r="M15" s="69">
        <f>IF(RES_hh_fech!M15=0,0,RES_hh_fech!M15/RES_summary!M$19)</f>
        <v>1.6820525599153237E-2</v>
      </c>
      <c r="N15" s="69">
        <f>IF(RES_hh_fech!N15=0,0,RES_hh_fech!N15/RES_summary!N$19)</f>
        <v>1.93806119506338E-2</v>
      </c>
      <c r="O15" s="69">
        <f>IF(RES_hh_fech!O15=0,0,RES_hh_fech!O15/RES_summary!O$19)</f>
        <v>2.4162188560000405E-2</v>
      </c>
      <c r="P15" s="69">
        <f>IF(RES_hh_fech!P15=0,0,RES_hh_fech!P15/RES_summary!P$19)</f>
        <v>1.5089180183397281E-2</v>
      </c>
      <c r="Q15" s="69">
        <f>IF(RES_hh_fech!Q15=0,0,RES_hh_fech!Q15/RES_summary!Q$19)</f>
        <v>2.5998241979954581E-2</v>
      </c>
      <c r="R15" s="69">
        <f>IF(RES_hh_fech!R15=0,0,RES_hh_fech!R15/RES_summary!R$19)</f>
        <v>1.5620219212649214E-2</v>
      </c>
      <c r="S15" s="69">
        <f>IF(RES_hh_fech!S15=0,0,RES_hh_fech!S15/RES_summary!S$19)</f>
        <v>1.5438671387120977E-2</v>
      </c>
      <c r="T15" s="69">
        <f>IF(RES_hh_fech!T15=0,0,RES_hh_fech!T15/RES_summary!T$19)</f>
        <v>1.4252073808180154E-2</v>
      </c>
      <c r="U15" s="69">
        <f>IF(RES_hh_fech!U15=0,0,RES_hh_fech!U15/RES_summary!U$19)</f>
        <v>1.5688480755640232E-2</v>
      </c>
      <c r="V15" s="69">
        <f>IF(RES_hh_fech!V15=0,0,RES_hh_fech!V15/RES_summary!V$19)</f>
        <v>1.6395714310322832E-2</v>
      </c>
      <c r="W15" s="69">
        <f>IF(RES_hh_fech!W15=0,0,RES_hh_fech!W15/RES_summary!W$19)</f>
        <v>1.7570862959390622E-2</v>
      </c>
      <c r="X15" s="69">
        <f>IF(RES_hh_fech!X15=0,0,RES_hh_fech!X15/RES_summary!X$19)</f>
        <v>1.7385498577802944E-2</v>
      </c>
      <c r="Y15" s="69">
        <f>IF(RES_hh_fech!Y15=0,0,RES_hh_fech!Y15/RES_summary!Y$19)</f>
        <v>1.7661021326850029E-2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6.2852316353413382E-3</v>
      </c>
      <c r="C16" s="72">
        <f>IF(RES_hh_fech!C16=0,0,RES_hh_fech!C16/RES_summary!C$19)</f>
        <v>7.7959331578611353E-3</v>
      </c>
      <c r="D16" s="72">
        <f>IF(RES_hh_fech!D16=0,0,RES_hh_fech!D16/RES_summary!D$19)</f>
        <v>8.7811968875651392E-3</v>
      </c>
      <c r="E16" s="72">
        <f>IF(RES_hh_fech!E16=0,0,RES_hh_fech!E16/RES_summary!E$19)</f>
        <v>1.6190240599701325E-2</v>
      </c>
      <c r="F16" s="72">
        <f>IF(RES_hh_fech!F16=0,0,RES_hh_fech!F16/RES_summary!F$19)</f>
        <v>1.0628365962050849E-2</v>
      </c>
      <c r="G16" s="72">
        <f>IF(RES_hh_fech!G16=0,0,RES_hh_fech!G16/RES_summary!G$19)</f>
        <v>1.1962128426758079E-2</v>
      </c>
      <c r="H16" s="72">
        <f>IF(RES_hh_fech!H16=0,0,RES_hh_fech!H16/RES_summary!H$19)</f>
        <v>1.5377269952192607E-2</v>
      </c>
      <c r="I16" s="72">
        <f>IF(RES_hh_fech!I16=0,0,RES_hh_fech!I16/RES_summary!I$19)</f>
        <v>1.6064715715097416E-2</v>
      </c>
      <c r="J16" s="72">
        <f>IF(RES_hh_fech!J16=0,0,RES_hh_fech!J16/RES_summary!J$19)</f>
        <v>1.4816993085891066E-2</v>
      </c>
      <c r="K16" s="72">
        <f>IF(RES_hh_fech!K16=0,0,RES_hh_fech!K16/RES_summary!K$19)</f>
        <v>1.5671527704088861E-2</v>
      </c>
      <c r="L16" s="72">
        <f>IF(RES_hh_fech!L16=0,0,RES_hh_fech!L16/RES_summary!L$19)</f>
        <v>1.8008577553940273E-2</v>
      </c>
      <c r="M16" s="72">
        <f>IF(RES_hh_fech!M16=0,0,RES_hh_fech!M16/RES_summary!M$19)</f>
        <v>1.6820525599153237E-2</v>
      </c>
      <c r="N16" s="72">
        <f>IF(RES_hh_fech!N16=0,0,RES_hh_fech!N16/RES_summary!N$19)</f>
        <v>1.93806119506338E-2</v>
      </c>
      <c r="O16" s="72">
        <f>IF(RES_hh_fech!O16=0,0,RES_hh_fech!O16/RES_summary!O$19)</f>
        <v>2.4162188560000405E-2</v>
      </c>
      <c r="P16" s="72">
        <f>IF(RES_hh_fech!P16=0,0,RES_hh_fech!P16/RES_summary!P$19)</f>
        <v>1.5089180183397281E-2</v>
      </c>
      <c r="Q16" s="72">
        <f>IF(RES_hh_fech!Q16=0,0,RES_hh_fech!Q16/RES_summary!Q$19)</f>
        <v>2.5998241979954581E-2</v>
      </c>
      <c r="R16" s="72">
        <f>IF(RES_hh_fech!R16=0,0,RES_hh_fech!R16/RES_summary!R$19)</f>
        <v>1.5620219212649214E-2</v>
      </c>
      <c r="S16" s="72">
        <f>IF(RES_hh_fech!S16=0,0,RES_hh_fech!S16/RES_summary!S$19)</f>
        <v>1.5438671387120977E-2</v>
      </c>
      <c r="T16" s="72">
        <f>IF(RES_hh_fech!T16=0,0,RES_hh_fech!T16/RES_summary!T$19)</f>
        <v>1.4252073808180154E-2</v>
      </c>
      <c r="U16" s="72">
        <f>IF(RES_hh_fech!U16=0,0,RES_hh_fech!U16/RES_summary!U$19)</f>
        <v>1.5688480755640232E-2</v>
      </c>
      <c r="V16" s="72">
        <f>IF(RES_hh_fech!V16=0,0,RES_hh_fech!V16/RES_summary!V$19)</f>
        <v>1.6395714310322832E-2</v>
      </c>
      <c r="W16" s="72">
        <f>IF(RES_hh_fech!W16=0,0,RES_hh_fech!W16/RES_summary!W$19)</f>
        <v>1.7570862959390622E-2</v>
      </c>
      <c r="X16" s="72">
        <f>IF(RES_hh_fech!X16=0,0,RES_hh_fech!X16/RES_summary!X$19)</f>
        <v>1.7385498577802944E-2</v>
      </c>
      <c r="Y16" s="72">
        <f>IF(RES_hh_fech!Y16=0,0,RES_hh_fech!Y16/RES_summary!Y$19)</f>
        <v>1.7661021326850029E-2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31.002641714634024</v>
      </c>
      <c r="C17" s="69">
        <f>IF(RES_hh_fech!C17=0,0,RES_hh_fech!C17/RES_summary!C$19)</f>
        <v>31.780235877557015</v>
      </c>
      <c r="D17" s="69">
        <f>IF(RES_hh_fech!D17=0,0,RES_hh_fech!D17/RES_summary!D$19)</f>
        <v>32.604286064453973</v>
      </c>
      <c r="E17" s="69">
        <f>IF(RES_hh_fech!E17=0,0,RES_hh_fech!E17/RES_summary!E$19)</f>
        <v>32.421373157386988</v>
      </c>
      <c r="F17" s="69">
        <f>IF(RES_hh_fech!F17=0,0,RES_hh_fech!F17/RES_summary!F$19)</f>
        <v>32.032773957032603</v>
      </c>
      <c r="G17" s="69">
        <f>IF(RES_hh_fech!G17=0,0,RES_hh_fech!G17/RES_summary!G$19)</f>
        <v>29.521284225263667</v>
      </c>
      <c r="H17" s="69">
        <f>IF(RES_hh_fech!H17=0,0,RES_hh_fech!H17/RES_summary!H$19)</f>
        <v>30.204330906073181</v>
      </c>
      <c r="I17" s="69">
        <f>IF(RES_hh_fech!I17=0,0,RES_hh_fech!I17/RES_summary!I$19)</f>
        <v>29.724911405390323</v>
      </c>
      <c r="J17" s="69">
        <f>IF(RES_hh_fech!J17=0,0,RES_hh_fech!J17/RES_summary!J$19)</f>
        <v>29.529449304036937</v>
      </c>
      <c r="K17" s="69">
        <f>IF(RES_hh_fech!K17=0,0,RES_hh_fech!K17/RES_summary!K$19)</f>
        <v>31.155209465289332</v>
      </c>
      <c r="L17" s="69">
        <f>IF(RES_hh_fech!L17=0,0,RES_hh_fech!L17/RES_summary!L$19)</f>
        <v>31.18902793732682</v>
      </c>
      <c r="M17" s="69">
        <f>IF(RES_hh_fech!M17=0,0,RES_hh_fech!M17/RES_summary!M$19)</f>
        <v>31.106838207971837</v>
      </c>
      <c r="N17" s="69">
        <f>IF(RES_hh_fech!N17=0,0,RES_hh_fech!N17/RES_summary!N$19)</f>
        <v>30.854474367914467</v>
      </c>
      <c r="O17" s="69">
        <f>IF(RES_hh_fech!O17=0,0,RES_hh_fech!O17/RES_summary!O$19)</f>
        <v>30.118039802402407</v>
      </c>
      <c r="P17" s="69">
        <f>IF(RES_hh_fech!P17=0,0,RES_hh_fech!P17/RES_summary!P$19)</f>
        <v>30.629929580792126</v>
      </c>
      <c r="Q17" s="69">
        <f>IF(RES_hh_fech!Q17=0,0,RES_hh_fech!Q17/RES_summary!Q$19)</f>
        <v>29.749484895985407</v>
      </c>
      <c r="R17" s="69">
        <f>IF(RES_hh_fech!R17=0,0,RES_hh_fech!R17/RES_summary!R$19)</f>
        <v>29.084486651088206</v>
      </c>
      <c r="S17" s="69">
        <f>IF(RES_hh_fech!S17=0,0,RES_hh_fech!S17/RES_summary!S$19)</f>
        <v>28.286881914162272</v>
      </c>
      <c r="T17" s="69">
        <f>IF(RES_hh_fech!T17=0,0,RES_hh_fech!T17/RES_summary!T$19)</f>
        <v>26.570513430076442</v>
      </c>
      <c r="U17" s="69">
        <f>IF(RES_hh_fech!U17=0,0,RES_hh_fech!U17/RES_summary!U$19)</f>
        <v>26.673392462092846</v>
      </c>
      <c r="V17" s="69">
        <f>IF(RES_hh_fech!V17=0,0,RES_hh_fech!V17/RES_summary!V$19)</f>
        <v>26.389270871763042</v>
      </c>
      <c r="W17" s="69">
        <f>IF(RES_hh_fech!W17=0,0,RES_hh_fech!W17/RES_summary!W$19)</f>
        <v>29.417898434542678</v>
      </c>
      <c r="X17" s="69">
        <f>IF(RES_hh_fech!X17=0,0,RES_hh_fech!X17/RES_summary!X$19)</f>
        <v>26.156894967862893</v>
      </c>
      <c r="Y17" s="69">
        <f>IF(RES_hh_fech!Y17=0,0,RES_hh_fech!Y17/RES_summary!Y$19)</f>
        <v>24.882717319874786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29.651260048060891</v>
      </c>
      <c r="C18" s="72">
        <f>IF(RES_hh_fech!C18=0,0,RES_hh_fech!C18/RES_summary!C$19)</f>
        <v>30.765513025276615</v>
      </c>
      <c r="D18" s="72">
        <f>IF(RES_hh_fech!D18=0,0,RES_hh_fech!D18/RES_summary!D$19)</f>
        <v>31.469778210536035</v>
      </c>
      <c r="E18" s="72">
        <f>IF(RES_hh_fech!E18=0,0,RES_hh_fech!E18/RES_summary!E$19)</f>
        <v>30.317217265849649</v>
      </c>
      <c r="F18" s="72">
        <f>IF(RES_hh_fech!F18=0,0,RES_hh_fech!F18/RES_summary!F$19)</f>
        <v>33.956058470344431</v>
      </c>
      <c r="G18" s="72">
        <f>IF(RES_hh_fech!G18=0,0,RES_hh_fech!G18/RES_summary!G$19)</f>
        <v>26.501048557648119</v>
      </c>
      <c r="H18" s="72">
        <f>IF(RES_hh_fech!H18=0,0,RES_hh_fech!H18/RES_summary!H$19)</f>
        <v>29.58086973705619</v>
      </c>
      <c r="I18" s="72">
        <f>IF(RES_hh_fech!I18=0,0,RES_hh_fech!I18/RES_summary!I$19)</f>
        <v>29.523448550965163</v>
      </c>
      <c r="J18" s="72">
        <f>IF(RES_hh_fech!J18=0,0,RES_hh_fech!J18/RES_summary!J$19)</f>
        <v>32.074894878235185</v>
      </c>
      <c r="K18" s="72">
        <f>IF(RES_hh_fech!K18=0,0,RES_hh_fech!K18/RES_summary!K$19)</f>
        <v>29.202703698318274</v>
      </c>
      <c r="L18" s="72">
        <f>IF(RES_hh_fech!L18=0,0,RES_hh_fech!L18/RES_summary!L$19)</f>
        <v>35.057595053698428</v>
      </c>
      <c r="M18" s="72">
        <f>IF(RES_hh_fech!M18=0,0,RES_hh_fech!M18/RES_summary!M$19)</f>
        <v>31.141866377115761</v>
      </c>
      <c r="N18" s="72">
        <f>IF(RES_hh_fech!N18=0,0,RES_hh_fech!N18/RES_summary!N$19)</f>
        <v>23.90079408932052</v>
      </c>
      <c r="O18" s="72">
        <f>IF(RES_hh_fech!O18=0,0,RES_hh_fech!O18/RES_summary!O$19)</f>
        <v>29.519584761747865</v>
      </c>
      <c r="P18" s="72">
        <f>IF(RES_hh_fech!P18=0,0,RES_hh_fech!P18/RES_summary!P$19)</f>
        <v>34.550724670047593</v>
      </c>
      <c r="Q18" s="72">
        <f>IF(RES_hh_fech!Q18=0,0,RES_hh_fech!Q18/RES_summary!Q$19)</f>
        <v>30.929592434277076</v>
      </c>
      <c r="R18" s="72">
        <f>IF(RES_hh_fech!R18=0,0,RES_hh_fech!R18/RES_summary!R$19)</f>
        <v>23.79843506247429</v>
      </c>
      <c r="S18" s="72">
        <f>IF(RES_hh_fech!S18=0,0,RES_hh_fech!S18/RES_summary!S$19)</f>
        <v>28.352836120148812</v>
      </c>
      <c r="T18" s="72">
        <f>IF(RES_hh_fech!T18=0,0,RES_hh_fech!T18/RES_summary!T$19)</f>
        <v>23.869806100118524</v>
      </c>
      <c r="U18" s="72">
        <f>IF(RES_hh_fech!U18=0,0,RES_hh_fech!U18/RES_summary!U$19)</f>
        <v>28.321844353384716</v>
      </c>
      <c r="V18" s="72">
        <f>IF(RES_hh_fech!V18=0,0,RES_hh_fech!V18/RES_summary!V$19)</f>
        <v>32.791415713617816</v>
      </c>
      <c r="W18" s="72">
        <f>IF(RES_hh_fech!W18=0,0,RES_hh_fech!W18/RES_summary!W$19)</f>
        <v>22.298575437078313</v>
      </c>
      <c r="X18" s="72">
        <f>IF(RES_hh_fech!X18=0,0,RES_hh_fech!X18/RES_summary!X$19)</f>
        <v>24.350015208403665</v>
      </c>
      <c r="Y18" s="72">
        <f>IF(RES_hh_fech!Y18=0,0,RES_hh_fech!Y18/RES_summary!Y$19)</f>
        <v>23.493139986040131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35.424062002532146</v>
      </c>
      <c r="C19" s="72">
        <f>IF(RES_hh_fech!C19=0,0,RES_hh_fech!C19/RES_summary!C$19)</f>
        <v>31.33730246651551</v>
      </c>
      <c r="D19" s="72">
        <f>IF(RES_hh_fech!D19=0,0,RES_hh_fech!D19/RES_summary!D$19)</f>
        <v>33.803272812674429</v>
      </c>
      <c r="E19" s="72">
        <f>IF(RES_hh_fech!E19=0,0,RES_hh_fech!E19/RES_summary!E$19)</f>
        <v>30.746373188908123</v>
      </c>
      <c r="F19" s="72">
        <f>IF(RES_hh_fech!F19=0,0,RES_hh_fech!F19/RES_summary!F$19)</f>
        <v>30.327323210753125</v>
      </c>
      <c r="G19" s="72">
        <f>IF(RES_hh_fech!G19=0,0,RES_hh_fech!G19/RES_summary!G$19)</f>
        <v>34.344565574850833</v>
      </c>
      <c r="H19" s="72">
        <f>IF(RES_hh_fech!H19=0,0,RES_hh_fech!H19/RES_summary!H$19)</f>
        <v>31.718658244811621</v>
      </c>
      <c r="I19" s="72">
        <f>IF(RES_hh_fech!I19=0,0,RES_hh_fech!I19/RES_summary!I$19)</f>
        <v>33.645338415089277</v>
      </c>
      <c r="J19" s="72">
        <f>IF(RES_hh_fech!J19=0,0,RES_hh_fech!J19/RES_summary!J$19)</f>
        <v>36.793727078641716</v>
      </c>
      <c r="K19" s="72">
        <f>IF(RES_hh_fech!K19=0,0,RES_hh_fech!K19/RES_summary!K$19)</f>
        <v>29.485291360982117</v>
      </c>
      <c r="L19" s="72">
        <f>IF(RES_hh_fech!L19=0,0,RES_hh_fech!L19/RES_summary!L$19)</f>
        <v>32.252888244776919</v>
      </c>
      <c r="M19" s="72">
        <f>IF(RES_hh_fech!M19=0,0,RES_hh_fech!M19/RES_summary!M$19)</f>
        <v>34.882782763679671</v>
      </c>
      <c r="N19" s="72">
        <f>IF(RES_hh_fech!N19=0,0,RES_hh_fech!N19/RES_summary!N$19)</f>
        <v>35.095454080775298</v>
      </c>
      <c r="O19" s="72">
        <f>IF(RES_hh_fech!O19=0,0,RES_hh_fech!O19/RES_summary!O$19)</f>
        <v>32.711802791861899</v>
      </c>
      <c r="P19" s="72">
        <f>IF(RES_hh_fech!P19=0,0,RES_hh_fech!P19/RES_summary!P$19)</f>
        <v>34.467985625787293</v>
      </c>
      <c r="Q19" s="72">
        <f>IF(RES_hh_fech!Q19=0,0,RES_hh_fech!Q19/RES_summary!Q$19)</f>
        <v>35.074903702875318</v>
      </c>
      <c r="R19" s="72">
        <f>IF(RES_hh_fech!R19=0,0,RES_hh_fech!R19/RES_summary!R$19)</f>
        <v>30.026532689653738</v>
      </c>
      <c r="S19" s="72">
        <f>IF(RES_hh_fech!S19=0,0,RES_hh_fech!S19/RES_summary!S$19)</f>
        <v>30.670290788190087</v>
      </c>
      <c r="T19" s="72">
        <f>IF(RES_hh_fech!T19=0,0,RES_hh_fech!T19/RES_summary!T$19)</f>
        <v>28.301598169352708</v>
      </c>
      <c r="U19" s="72">
        <f>IF(RES_hh_fech!U19=0,0,RES_hh_fech!U19/RES_summary!U$19)</f>
        <v>28.059167770224811</v>
      </c>
      <c r="V19" s="72">
        <f>IF(RES_hh_fech!V19=0,0,RES_hh_fech!V19/RES_summary!V$19)</f>
        <v>26.082529653065897</v>
      </c>
      <c r="W19" s="72">
        <f>IF(RES_hh_fech!W19=0,0,RES_hh_fech!W19/RES_summary!W$19)</f>
        <v>31.754308495885905</v>
      </c>
      <c r="X19" s="72">
        <f>IF(RES_hh_fech!X19=0,0,RES_hh_fech!X19/RES_summary!X$19)</f>
        <v>27.076127722171332</v>
      </c>
      <c r="Y19" s="72">
        <f>IF(RES_hh_fech!Y19=0,0,RES_hh_fech!Y19/RES_summary!Y$19)</f>
        <v>26.035720938324239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36.536648090256847</v>
      </c>
      <c r="C20" s="72">
        <f>IF(RES_hh_fech!C20=0,0,RES_hh_fech!C20/RES_summary!C$19)</f>
        <v>36.178008008516798</v>
      </c>
      <c r="D20" s="72">
        <f>IF(RES_hh_fech!D20=0,0,RES_hh_fech!D20/RES_summary!D$19)</f>
        <v>38.501216071417602</v>
      </c>
      <c r="E20" s="72">
        <f>IF(RES_hh_fech!E20=0,0,RES_hh_fech!E20/RES_summary!E$19)</f>
        <v>38.957086210417295</v>
      </c>
      <c r="F20" s="72">
        <f>IF(RES_hh_fech!F20=0,0,RES_hh_fech!F20/RES_summary!F$19)</f>
        <v>38.661874565918886</v>
      </c>
      <c r="G20" s="72">
        <f>IF(RES_hh_fech!G20=0,0,RES_hh_fech!G20/RES_summary!G$19)</f>
        <v>34.908024466523088</v>
      </c>
      <c r="H20" s="72">
        <f>IF(RES_hh_fech!H20=0,0,RES_hh_fech!H20/RES_summary!H$19)</f>
        <v>37.170405991674407</v>
      </c>
      <c r="I20" s="72">
        <f>IF(RES_hh_fech!I20=0,0,RES_hh_fech!I20/RES_summary!I$19)</f>
        <v>35.20414182793273</v>
      </c>
      <c r="J20" s="72">
        <f>IF(RES_hh_fech!J20=0,0,RES_hh_fech!J20/RES_summary!J$19)</f>
        <v>36.410739820204554</v>
      </c>
      <c r="K20" s="72">
        <f>IF(RES_hh_fech!K20=0,0,RES_hh_fech!K20/RES_summary!K$19)</f>
        <v>37.778469696041775</v>
      </c>
      <c r="L20" s="72">
        <f>IF(RES_hh_fech!L20=0,0,RES_hh_fech!L20/RES_summary!L$19)</f>
        <v>39.404755903835174</v>
      </c>
      <c r="M20" s="72">
        <f>IF(RES_hh_fech!M20=0,0,RES_hh_fech!M20/RES_summary!M$19)</f>
        <v>40.004144837113145</v>
      </c>
      <c r="N20" s="72">
        <f>IF(RES_hh_fech!N20=0,0,RES_hh_fech!N20/RES_summary!N$19)</f>
        <v>35.302580771994805</v>
      </c>
      <c r="O20" s="72">
        <f>IF(RES_hh_fech!O20=0,0,RES_hh_fech!O20/RES_summary!O$19)</f>
        <v>38.369416932703608</v>
      </c>
      <c r="P20" s="72">
        <f>IF(RES_hh_fech!P20=0,0,RES_hh_fech!P20/RES_summary!P$19)</f>
        <v>38.276088682894084</v>
      </c>
      <c r="Q20" s="72">
        <f>IF(RES_hh_fech!Q20=0,0,RES_hh_fech!Q20/RES_summary!Q$19)</f>
        <v>36.467472757638809</v>
      </c>
      <c r="R20" s="72">
        <f>IF(RES_hh_fech!R20=0,0,RES_hh_fech!R20/RES_summary!R$19)</f>
        <v>35.486942090104534</v>
      </c>
      <c r="S20" s="72">
        <f>IF(RES_hh_fech!S20=0,0,RES_hh_fech!S20/RES_summary!S$19)</f>
        <v>35.219893584533921</v>
      </c>
      <c r="T20" s="72">
        <f>IF(RES_hh_fech!T20=0,0,RES_hh_fech!T20/RES_summary!T$19)</f>
        <v>31.503213371564442</v>
      </c>
      <c r="U20" s="72">
        <f>IF(RES_hh_fech!U20=0,0,RES_hh_fech!U20/RES_summary!U$19)</f>
        <v>31.58308398748736</v>
      </c>
      <c r="V20" s="72">
        <f>IF(RES_hh_fech!V20=0,0,RES_hh_fech!V20/RES_summary!V$19)</f>
        <v>31.768080596813448</v>
      </c>
      <c r="W20" s="72">
        <f>IF(RES_hh_fech!W20=0,0,RES_hh_fech!W20/RES_summary!W$19)</f>
        <v>35.015074209365309</v>
      </c>
      <c r="X20" s="72">
        <f>IF(RES_hh_fech!X20=0,0,RES_hh_fech!X20/RES_summary!X$19)</f>
        <v>31.884826350721976</v>
      </c>
      <c r="Y20" s="72">
        <f>IF(RES_hh_fech!Y20=0,0,RES_hh_fech!Y20/RES_summary!Y$19)</f>
        <v>27.418251039450201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33.893650596726395</v>
      </c>
      <c r="C21" s="72">
        <f>IF(RES_hh_fech!C21=0,0,RES_hh_fech!C21/RES_summary!C$19)</f>
        <v>36.10835567835332</v>
      </c>
      <c r="D21" s="72">
        <f>IF(RES_hh_fech!D21=0,0,RES_hh_fech!D21/RES_summary!D$19)</f>
        <v>36.044154142826677</v>
      </c>
      <c r="E21" s="72">
        <f>IF(RES_hh_fech!E21=0,0,RES_hh_fech!E21/RES_summary!E$19)</f>
        <v>35.562276996756246</v>
      </c>
      <c r="F21" s="72">
        <f>IF(RES_hh_fech!F21=0,0,RES_hh_fech!F21/RES_summary!F$19)</f>
        <v>33.064728551477323</v>
      </c>
      <c r="G21" s="72">
        <f>IF(RES_hh_fech!G21=0,0,RES_hh_fech!G21/RES_summary!G$19)</f>
        <v>35.099630296459715</v>
      </c>
      <c r="H21" s="72">
        <f>IF(RES_hh_fech!H21=0,0,RES_hh_fech!H21/RES_summary!H$19)</f>
        <v>34.601144910088308</v>
      </c>
      <c r="I21" s="72">
        <f>IF(RES_hh_fech!I21=0,0,RES_hh_fech!I21/RES_summary!I$19)</f>
        <v>32.1855983713981</v>
      </c>
      <c r="J21" s="72">
        <f>IF(RES_hh_fech!J21=0,0,RES_hh_fech!J21/RES_summary!J$19)</f>
        <v>32.556430414282396</v>
      </c>
      <c r="K21" s="72">
        <f>IF(RES_hh_fech!K21=0,0,RES_hh_fech!K21/RES_summary!K$19)</f>
        <v>34.830202486224991</v>
      </c>
      <c r="L21" s="72">
        <f>IF(RES_hh_fech!L21=0,0,RES_hh_fech!L21/RES_summary!L$19)</f>
        <v>34.05005044498791</v>
      </c>
      <c r="M21" s="72">
        <f>IF(RES_hh_fech!M21=0,0,RES_hh_fech!M21/RES_summary!M$19)</f>
        <v>35.037547213633303</v>
      </c>
      <c r="N21" s="72">
        <f>IF(RES_hh_fech!N21=0,0,RES_hh_fech!N21/RES_summary!N$19)</f>
        <v>34.382920265746819</v>
      </c>
      <c r="O21" s="72">
        <f>IF(RES_hh_fech!O21=0,0,RES_hh_fech!O21/RES_summary!O$19)</f>
        <v>32.634275485842039</v>
      </c>
      <c r="P21" s="72">
        <f>IF(RES_hh_fech!P21=0,0,RES_hh_fech!P21/RES_summary!P$19)</f>
        <v>33.886124672670462</v>
      </c>
      <c r="Q21" s="72">
        <f>IF(RES_hh_fech!Q21=0,0,RES_hh_fech!Q21/RES_summary!Q$19)</f>
        <v>31.851681609384293</v>
      </c>
      <c r="R21" s="72">
        <f>IF(RES_hh_fech!R21=0,0,RES_hh_fech!R21/RES_summary!R$19)</f>
        <v>31.615629140027625</v>
      </c>
      <c r="S21" s="72">
        <f>IF(RES_hh_fech!S21=0,0,RES_hh_fech!S21/RES_summary!S$19)</f>
        <v>30.698560934689375</v>
      </c>
      <c r="T21" s="72">
        <f>IF(RES_hh_fech!T21=0,0,RES_hh_fech!T21/RES_summary!T$19)</f>
        <v>27.91577358871394</v>
      </c>
      <c r="U21" s="72">
        <f>IF(RES_hh_fech!U21=0,0,RES_hh_fech!U21/RES_summary!U$19)</f>
        <v>27.104016366261664</v>
      </c>
      <c r="V21" s="72">
        <f>IF(RES_hh_fech!V21=0,0,RES_hh_fech!V21/RES_summary!V$19)</f>
        <v>27.648182914797573</v>
      </c>
      <c r="W21" s="72">
        <f>IF(RES_hh_fech!W21=0,0,RES_hh_fech!W21/RES_summary!W$19)</f>
        <v>32.297032946106093</v>
      </c>
      <c r="X21" s="72">
        <f>IF(RES_hh_fech!X21=0,0,RES_hh_fech!X21/RES_summary!X$19)</f>
        <v>25.602532533193227</v>
      </c>
      <c r="Y21" s="72">
        <f>IF(RES_hh_fech!Y21=0,0,RES_hh_fech!Y21/RES_summary!Y$19)</f>
        <v>25.039324103935567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39.357636014270454</v>
      </c>
      <c r="C22" s="72">
        <f>IF(RES_hh_fech!C22=0,0,RES_hh_fech!C22/RES_summary!C$19)</f>
        <v>40.371912196948905</v>
      </c>
      <c r="D22" s="72">
        <f>IF(RES_hh_fech!D22=0,0,RES_hh_fech!D22/RES_summary!D$19)</f>
        <v>41.160663497816856</v>
      </c>
      <c r="E22" s="72">
        <f>IF(RES_hh_fech!E22=0,0,RES_hh_fech!E22/RES_summary!E$19)</f>
        <v>39.941386954781251</v>
      </c>
      <c r="F22" s="72">
        <f>IF(RES_hh_fech!F22=0,0,RES_hh_fech!F22/RES_summary!F$19)</f>
        <v>38.293633504343056</v>
      </c>
      <c r="G22" s="72">
        <f>IF(RES_hh_fech!G22=0,0,RES_hh_fech!G22/RES_summary!G$19)</f>
        <v>34.185394942189703</v>
      </c>
      <c r="H22" s="72">
        <f>IF(RES_hh_fech!H22=0,0,RES_hh_fech!H22/RES_summary!H$19)</f>
        <v>35.377313291833481</v>
      </c>
      <c r="I22" s="72">
        <f>IF(RES_hh_fech!I22=0,0,RES_hh_fech!I22/RES_summary!I$19)</f>
        <v>34.619530164886669</v>
      </c>
      <c r="J22" s="72">
        <f>IF(RES_hh_fech!J22=0,0,RES_hh_fech!J22/RES_summary!J$19)</f>
        <v>32.652076615817712</v>
      </c>
      <c r="K22" s="72">
        <f>IF(RES_hh_fech!K22=0,0,RES_hh_fech!K22/RES_summary!K$19)</f>
        <v>33.778224413253866</v>
      </c>
      <c r="L22" s="72">
        <f>IF(RES_hh_fech!L22=0,0,RES_hh_fech!L22/RES_summary!L$19)</f>
        <v>33.011834938271363</v>
      </c>
      <c r="M22" s="72">
        <f>IF(RES_hh_fech!M22=0,0,RES_hh_fech!M22/RES_summary!M$19)</f>
        <v>32.481600750794968</v>
      </c>
      <c r="N22" s="72">
        <f>IF(RES_hh_fech!N22=0,0,RES_hh_fech!N22/RES_summary!N$19)</f>
        <v>32.372006613468791</v>
      </c>
      <c r="O22" s="72">
        <f>IF(RES_hh_fech!O22=0,0,RES_hh_fech!O22/RES_summary!O$19)</f>
        <v>29.866073888427181</v>
      </c>
      <c r="P22" s="72">
        <f>IF(RES_hh_fech!P22=0,0,RES_hh_fech!P22/RES_summary!P$19)</f>
        <v>31.729924312715678</v>
      </c>
      <c r="Q22" s="72">
        <f>IF(RES_hh_fech!Q22=0,0,RES_hh_fech!Q22/RES_summary!Q$19)</f>
        <v>30.89071127513358</v>
      </c>
      <c r="R22" s="72">
        <f>IF(RES_hh_fech!R22=0,0,RES_hh_fech!R22/RES_summary!R$19)</f>
        <v>28.953784593596033</v>
      </c>
      <c r="S22" s="72">
        <f>IF(RES_hh_fech!S22=0,0,RES_hh_fech!S22/RES_summary!S$19)</f>
        <v>28.453569294265908</v>
      </c>
      <c r="T22" s="72">
        <f>IF(RES_hh_fech!T22=0,0,RES_hh_fech!T22/RES_summary!T$19)</f>
        <v>27.221741178792019</v>
      </c>
      <c r="U22" s="72">
        <f>IF(RES_hh_fech!U22=0,0,RES_hh_fech!U22/RES_summary!U$19)</f>
        <v>27.363167822974692</v>
      </c>
      <c r="V22" s="72">
        <f>IF(RES_hh_fech!V22=0,0,RES_hh_fech!V22/RES_summary!V$19)</f>
        <v>27.648613224484855</v>
      </c>
      <c r="W22" s="72">
        <f>IF(RES_hh_fech!W22=0,0,RES_hh_fech!W22/RES_summary!W$19)</f>
        <v>30.604454532569605</v>
      </c>
      <c r="X22" s="72">
        <f>IF(RES_hh_fech!X22=0,0,RES_hh_fech!X22/RES_summary!X$19)</f>
        <v>25.219424868442328</v>
      </c>
      <c r="Y22" s="72">
        <f>IF(RES_hh_fech!Y22=0,0,RES_hh_fech!Y22/RES_summary!Y$19)</f>
        <v>25.147914495839885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23.610866631028472</v>
      </c>
      <c r="C24" s="72">
        <f>IF(RES_hh_fech!C24=0,0,RES_hh_fech!C24/RES_summary!C$19)</f>
        <v>24.75485476337796</v>
      </c>
      <c r="D24" s="72">
        <f>IF(RES_hh_fech!D24=0,0,RES_hh_fech!D24/RES_summary!D$19)</f>
        <v>24.762665473965225</v>
      </c>
      <c r="E24" s="72">
        <f>IF(RES_hh_fech!E24=0,0,RES_hh_fech!E24/RES_summary!E$19)</f>
        <v>25.763925388059569</v>
      </c>
      <c r="F24" s="72">
        <f>IF(RES_hh_fech!F24=0,0,RES_hh_fech!F24/RES_summary!F$19)</f>
        <v>28.315544199936539</v>
      </c>
      <c r="G24" s="72">
        <f>IF(RES_hh_fech!G24=0,0,RES_hh_fech!G24/RES_summary!G$19)</f>
        <v>21.933391248842941</v>
      </c>
      <c r="H24" s="72">
        <f>IF(RES_hh_fech!H24=0,0,RES_hh_fech!H24/RES_summary!H$19)</f>
        <v>22.086822563650777</v>
      </c>
      <c r="I24" s="72">
        <f>IF(RES_hh_fech!I24=0,0,RES_hh_fech!I24/RES_summary!I$19)</f>
        <v>24.710676761839625</v>
      </c>
      <c r="J24" s="72">
        <f>IF(RES_hh_fech!J24=0,0,RES_hh_fech!J24/RES_summary!J$19)</f>
        <v>24.384890909206067</v>
      </c>
      <c r="K24" s="72">
        <f>IF(RES_hh_fech!K24=0,0,RES_hh_fech!K24/RES_summary!K$19)</f>
        <v>25.726647729450331</v>
      </c>
      <c r="L24" s="72">
        <f>IF(RES_hh_fech!L24=0,0,RES_hh_fech!L24/RES_summary!L$19)</f>
        <v>25.534494089870641</v>
      </c>
      <c r="M24" s="72">
        <f>IF(RES_hh_fech!M24=0,0,RES_hh_fech!M24/RES_summary!M$19)</f>
        <v>26.276525855581689</v>
      </c>
      <c r="N24" s="72">
        <f>IF(RES_hh_fech!N24=0,0,RES_hh_fech!N24/RES_summary!N$19)</f>
        <v>26.674326280229042</v>
      </c>
      <c r="O24" s="72">
        <f>IF(RES_hh_fech!O24=0,0,RES_hh_fech!O24/RES_summary!O$19)</f>
        <v>24.965880312841715</v>
      </c>
      <c r="P24" s="72">
        <f>IF(RES_hh_fech!P24=0,0,RES_hh_fech!P24/RES_summary!P$19)</f>
        <v>26.931301611081228</v>
      </c>
      <c r="Q24" s="72">
        <f>IF(RES_hh_fech!Q24=0,0,RES_hh_fech!Q24/RES_summary!Q$19)</f>
        <v>26.306124374820595</v>
      </c>
      <c r="R24" s="72">
        <f>IF(RES_hh_fech!R24=0,0,RES_hh_fech!R24/RES_summary!R$19)</f>
        <v>26.135624306217608</v>
      </c>
      <c r="S24" s="72">
        <f>IF(RES_hh_fech!S24=0,0,RES_hh_fech!S24/RES_summary!S$19)</f>
        <v>24.851877214670143</v>
      </c>
      <c r="T24" s="72">
        <f>IF(RES_hh_fech!T24=0,0,RES_hh_fech!T24/RES_summary!T$19)</f>
        <v>23.686234041319256</v>
      </c>
      <c r="U24" s="72">
        <f>IF(RES_hh_fech!U24=0,0,RES_hh_fech!U24/RES_summary!U$19)</f>
        <v>23.257979215765729</v>
      </c>
      <c r="V24" s="72">
        <f>IF(RES_hh_fech!V24=0,0,RES_hh_fech!V24/RES_summary!V$19)</f>
        <v>23.129874137021677</v>
      </c>
      <c r="W24" s="72">
        <f>IF(RES_hh_fech!W24=0,0,RES_hh_fech!W24/RES_summary!W$19)</f>
        <v>27.894541671149611</v>
      </c>
      <c r="X24" s="72">
        <f>IF(RES_hh_fech!X24=0,0,RES_hh_fech!X24/RES_summary!X$19)</f>
        <v>23.853453138421933</v>
      </c>
      <c r="Y24" s="72">
        <f>IF(RES_hh_fech!Y24=0,0,RES_hh_fech!Y24/RES_summary!Y$19)</f>
        <v>22.897532971621619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24.41283459090819</v>
      </c>
      <c r="C25" s="74">
        <f>IF(RES_hh_fech!C25=0,0,RES_hh_fech!C25/RES_summary!C$19)</f>
        <v>24.983986019439779</v>
      </c>
      <c r="D25" s="74">
        <f>IF(RES_hh_fech!D25=0,0,RES_hh_fech!D25/RES_summary!D$19)</f>
        <v>25.771519988176795</v>
      </c>
      <c r="E25" s="74">
        <f>IF(RES_hh_fech!E25=0,0,RES_hh_fech!E25/RES_summary!E$19)</f>
        <v>25.338560942589528</v>
      </c>
      <c r="F25" s="74">
        <f>IF(RES_hh_fech!F25=0,0,RES_hh_fech!F25/RES_summary!F$19)</f>
        <v>24.73285265933465</v>
      </c>
      <c r="G25" s="74">
        <f>IF(RES_hh_fech!G25=0,0,RES_hh_fech!G25/RES_summary!G$19)</f>
        <v>21.878485669958998</v>
      </c>
      <c r="H25" s="74">
        <f>IF(RES_hh_fech!H25=0,0,RES_hh_fech!H25/RES_summary!H$19)</f>
        <v>21.197528723228807</v>
      </c>
      <c r="I25" s="74">
        <f>IF(RES_hh_fech!I25=0,0,RES_hh_fech!I25/RES_summary!I$19)</f>
        <v>21.262286009020137</v>
      </c>
      <c r="J25" s="74">
        <f>IF(RES_hh_fech!J25=0,0,RES_hh_fech!J25/RES_summary!J$19)</f>
        <v>21.158057392080998</v>
      </c>
      <c r="K25" s="74">
        <f>IF(RES_hh_fech!K25=0,0,RES_hh_fech!K25/RES_summary!K$19)</f>
        <v>21.278206282942147</v>
      </c>
      <c r="L25" s="74">
        <f>IF(RES_hh_fech!L25=0,0,RES_hh_fech!L25/RES_summary!L$19)</f>
        <v>20.758099557782334</v>
      </c>
      <c r="M25" s="74">
        <f>IF(RES_hh_fech!M25=0,0,RES_hh_fech!M25/RES_summary!M$19)</f>
        <v>20.550701869034548</v>
      </c>
      <c r="N25" s="74">
        <f>IF(RES_hh_fech!N25=0,0,RES_hh_fech!N25/RES_summary!N$19)</f>
        <v>21.053322822825432</v>
      </c>
      <c r="O25" s="74">
        <f>IF(RES_hh_fech!O25=0,0,RES_hh_fech!O25/RES_summary!O$19)</f>
        <v>20.305761817635641</v>
      </c>
      <c r="P25" s="74">
        <f>IF(RES_hh_fech!P25=0,0,RES_hh_fech!P25/RES_summary!P$19)</f>
        <v>20.14019228923485</v>
      </c>
      <c r="Q25" s="74">
        <f>IF(RES_hh_fech!Q25=0,0,RES_hh_fech!Q25/RES_summary!Q$19)</f>
        <v>19.31362518527725</v>
      </c>
      <c r="R25" s="74">
        <f>IF(RES_hh_fech!R25=0,0,RES_hh_fech!R25/RES_summary!R$19)</f>
        <v>19.009877048711225</v>
      </c>
      <c r="S25" s="74">
        <f>IF(RES_hh_fech!S25=0,0,RES_hh_fech!S25/RES_summary!S$19)</f>
        <v>18.901473297697258</v>
      </c>
      <c r="T25" s="74">
        <f>IF(RES_hh_fech!T25=0,0,RES_hh_fech!T25/RES_summary!T$19)</f>
        <v>18.470563528559929</v>
      </c>
      <c r="U25" s="74">
        <f>IF(RES_hh_fech!U25=0,0,RES_hh_fech!U25/RES_summary!U$19)</f>
        <v>18.898696722813813</v>
      </c>
      <c r="V25" s="74">
        <f>IF(RES_hh_fech!V25=0,0,RES_hh_fech!V25/RES_summary!V$19)</f>
        <v>18.287577132654143</v>
      </c>
      <c r="W25" s="74">
        <f>IF(RES_hh_fech!W25=0,0,RES_hh_fech!W25/RES_summary!W$19)</f>
        <v>19.89705537115616</v>
      </c>
      <c r="X25" s="74">
        <f>IF(RES_hh_fech!X25=0,0,RES_hh_fech!X25/RES_summary!X$19)</f>
        <v>19.679834996136492</v>
      </c>
      <c r="Y25" s="74">
        <f>IF(RES_hh_fech!Y25=0,0,RES_hh_fech!Y25/RES_summary!Y$19)</f>
        <v>18.86664722189564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12.327953645260616</v>
      </c>
      <c r="C26" s="77">
        <f>IF(RES_hh_fech!C26=0,0,RES_hh_fech!C26/RES_summary!C$19)</f>
        <v>12.752964806476147</v>
      </c>
      <c r="D26" s="77">
        <f>IF(RES_hh_fech!D26=0,0,RES_hh_fech!D26/RES_summary!D$19)</f>
        <v>13.182566796387</v>
      </c>
      <c r="E26" s="77">
        <f>IF(RES_hh_fech!E26=0,0,RES_hh_fech!E26/RES_summary!E$19)</f>
        <v>13.258058990790945</v>
      </c>
      <c r="F26" s="77">
        <f>IF(RES_hh_fech!F26=0,0,RES_hh_fech!F26/RES_summary!F$19)</f>
        <v>13.277566901887845</v>
      </c>
      <c r="G26" s="77">
        <f>IF(RES_hh_fech!G26=0,0,RES_hh_fech!G26/RES_summary!G$19)</f>
        <v>12.298799758941096</v>
      </c>
      <c r="H26" s="77">
        <f>IF(RES_hh_fech!H26=0,0,RES_hh_fech!H26/RES_summary!H$19)</f>
        <v>14.038862905968212</v>
      </c>
      <c r="I26" s="77">
        <f>IF(RES_hh_fech!I26=0,0,RES_hh_fech!I26/RES_summary!I$19)</f>
        <v>13.745530436592025</v>
      </c>
      <c r="J26" s="77">
        <f>IF(RES_hh_fech!J26=0,0,RES_hh_fech!J26/RES_summary!J$19)</f>
        <v>13.128228418647396</v>
      </c>
      <c r="K26" s="77">
        <f>IF(RES_hh_fech!K26=0,0,RES_hh_fech!K26/RES_summary!K$19)</f>
        <v>14.155669870892325</v>
      </c>
      <c r="L26" s="77">
        <f>IF(RES_hh_fech!L26=0,0,RES_hh_fech!L26/RES_summary!L$19)</f>
        <v>15.411235675364875</v>
      </c>
      <c r="M26" s="77">
        <f>IF(RES_hh_fech!M26=0,0,RES_hh_fech!M26/RES_summary!M$19)</f>
        <v>14.264034060490763</v>
      </c>
      <c r="N26" s="77">
        <f>IF(RES_hh_fech!N26=0,0,RES_hh_fech!N26/RES_summary!N$19)</f>
        <v>15.040248900008557</v>
      </c>
      <c r="O26" s="77">
        <f>IF(RES_hh_fech!O26=0,0,RES_hh_fech!O26/RES_summary!O$19)</f>
        <v>16.275068572503248</v>
      </c>
      <c r="P26" s="77">
        <f>IF(RES_hh_fech!P26=0,0,RES_hh_fech!P26/RES_summary!P$19)</f>
        <v>15.980791053575706</v>
      </c>
      <c r="Q26" s="77">
        <f>IF(RES_hh_fech!Q26=0,0,RES_hh_fech!Q26/RES_summary!Q$19)</f>
        <v>17.345163760985944</v>
      </c>
      <c r="R26" s="77">
        <f>IF(RES_hh_fech!R26=0,0,RES_hh_fech!R26/RES_summary!R$19)</f>
        <v>17.681992012287647</v>
      </c>
      <c r="S26" s="77">
        <f>IF(RES_hh_fech!S26=0,0,RES_hh_fech!S26/RES_summary!S$19)</f>
        <v>16.566707429138816</v>
      </c>
      <c r="T26" s="77">
        <f>IF(RES_hh_fech!T26=0,0,RES_hh_fech!T26/RES_summary!T$19)</f>
        <v>14.999316614683663</v>
      </c>
      <c r="U26" s="77">
        <f>IF(RES_hh_fech!U26=0,0,RES_hh_fech!U26/RES_summary!U$19)</f>
        <v>15.290323381877256</v>
      </c>
      <c r="V26" s="77">
        <f>IF(RES_hh_fech!V26=0,0,RES_hh_fech!V26/RES_summary!V$19)</f>
        <v>14.88757016723199</v>
      </c>
      <c r="W26" s="77">
        <f>IF(RES_hh_fech!W26=0,0,RES_hh_fech!W26/RES_summary!W$19)</f>
        <v>16.38347199779199</v>
      </c>
      <c r="X26" s="77">
        <f>IF(RES_hh_fech!X26=0,0,RES_hh_fech!X26/RES_summary!X$19)</f>
        <v>14.679404047924773</v>
      </c>
      <c r="Y26" s="77">
        <f>IF(RES_hh_fech!Y26=0,0,RES_hh_fech!Y26/RES_summary!Y$19)</f>
        <v>14.035945494800306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3.9954713387896073</v>
      </c>
      <c r="C27" s="69">
        <f>IF(RES_hh_fech!C27=0,0,RES_hh_fech!C27/RES_summary!C$19)</f>
        <v>4.5673253490909103</v>
      </c>
      <c r="D27" s="69">
        <f>IF(RES_hh_fech!D27=0,0,RES_hh_fech!D27/RES_summary!D$19)</f>
        <v>4.7449661554050104</v>
      </c>
      <c r="E27" s="69">
        <f>IF(RES_hh_fech!E27=0,0,RES_hh_fech!E27/RES_summary!E$19)</f>
        <v>4.6664610360324517</v>
      </c>
      <c r="F27" s="69">
        <f>IF(RES_hh_fech!F27=0,0,RES_hh_fech!F27/RES_summary!F$19)</f>
        <v>4.9107297983776901</v>
      </c>
      <c r="G27" s="69">
        <f>IF(RES_hh_fech!G27=0,0,RES_hh_fech!G27/RES_summary!G$19)</f>
        <v>4.0007761546419944</v>
      </c>
      <c r="H27" s="69">
        <f>IF(RES_hh_fech!H27=0,0,RES_hh_fech!H27/RES_summary!H$19)</f>
        <v>4.6151644097012197</v>
      </c>
      <c r="I27" s="69">
        <f>IF(RES_hh_fech!I27=0,0,RES_hh_fech!I27/RES_summary!I$19)</f>
        <v>3.9935668015885888</v>
      </c>
      <c r="J27" s="69">
        <f>IF(RES_hh_fech!J27=0,0,RES_hh_fech!J27/RES_summary!J$19)</f>
        <v>4.3109572820055355</v>
      </c>
      <c r="K27" s="69">
        <f>IF(RES_hh_fech!K27=0,0,RES_hh_fech!K27/RES_summary!K$19)</f>
        <v>5.4318910072990132</v>
      </c>
      <c r="L27" s="69">
        <f>IF(RES_hh_fech!L27=0,0,RES_hh_fech!L27/RES_summary!L$19)</f>
        <v>5.4502194473435299</v>
      </c>
      <c r="M27" s="69">
        <f>IF(RES_hh_fech!M27=0,0,RES_hh_fech!M27/RES_summary!M$19)</f>
        <v>5.3797017415580237</v>
      </c>
      <c r="N27" s="69">
        <f>IF(RES_hh_fech!N27=0,0,RES_hh_fech!N27/RES_summary!N$19)</f>
        <v>5.5070667614188853</v>
      </c>
      <c r="O27" s="69">
        <f>IF(RES_hh_fech!O27=0,0,RES_hh_fech!O27/RES_summary!O$19)</f>
        <v>5.3336771528471614</v>
      </c>
      <c r="P27" s="69">
        <f>IF(RES_hh_fech!P27=0,0,RES_hh_fech!P27/RES_summary!P$19)</f>
        <v>5.5335485548023815</v>
      </c>
      <c r="Q27" s="69">
        <f>IF(RES_hh_fech!Q27=0,0,RES_hh_fech!Q27/RES_summary!Q$19)</f>
        <v>5.3219404193328508</v>
      </c>
      <c r="R27" s="69">
        <f>IF(RES_hh_fech!R27=0,0,RES_hh_fech!R27/RES_summary!R$19)</f>
        <v>5.3707332230215892</v>
      </c>
      <c r="S27" s="69">
        <f>IF(RES_hh_fech!S27=0,0,RES_hh_fech!S27/RES_summary!S$19)</f>
        <v>5.3438787621360175</v>
      </c>
      <c r="T27" s="69">
        <f>IF(RES_hh_fech!T27=0,0,RES_hh_fech!T27/RES_summary!T$19)</f>
        <v>5.2003982077445308</v>
      </c>
      <c r="U27" s="69">
        <f>IF(RES_hh_fech!U27=0,0,RES_hh_fech!U27/RES_summary!U$19)</f>
        <v>5.276371390776454</v>
      </c>
      <c r="V27" s="69">
        <f>IF(RES_hh_fech!V27=0,0,RES_hh_fech!V27/RES_summary!V$19)</f>
        <v>5.1410254160838385</v>
      </c>
      <c r="W27" s="69">
        <f>IF(RES_hh_fech!W27=0,0,RES_hh_fech!W27/RES_summary!W$19)</f>
        <v>4.8355281891792208</v>
      </c>
      <c r="X27" s="69">
        <f>IF(RES_hh_fech!X27=0,0,RES_hh_fech!X27/RES_summary!X$19)</f>
        <v>4.7499045239110931</v>
      </c>
      <c r="Y27" s="69">
        <f>IF(RES_hh_fech!Y27=0,0,RES_hh_fech!Y27/RES_summary!Y$19)</f>
        <v>4.792457065333001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5.1233693783713985</v>
      </c>
      <c r="C28" s="72">
        <f>IF(RES_hh_fech!C28=0,0,RES_hh_fech!C28/RES_summary!C$19)</f>
        <v>5.6808402812082015</v>
      </c>
      <c r="D28" s="72">
        <f>IF(RES_hh_fech!D28=0,0,RES_hh_fech!D28/RES_summary!D$19)</f>
        <v>5.8236305607488168</v>
      </c>
      <c r="E28" s="72">
        <f>IF(RES_hh_fech!E28=0,0,RES_hh_fech!E28/RES_summary!E$19)</f>
        <v>5.5083871831875912</v>
      </c>
      <c r="F28" s="72">
        <f>IF(RES_hh_fech!F28=0,0,RES_hh_fech!F28/RES_summary!F$19)</f>
        <v>6.5336345648127052</v>
      </c>
      <c r="G28" s="72">
        <f>IF(RES_hh_fech!G28=0,0,RES_hh_fech!G28/RES_summary!G$19)</f>
        <v>4.499533603678417</v>
      </c>
      <c r="H28" s="72">
        <f>IF(RES_hh_fech!H28=0,0,RES_hh_fech!H28/RES_summary!H$19)</f>
        <v>5.631931330748138</v>
      </c>
      <c r="I28" s="72">
        <f>IF(RES_hh_fech!I28=0,0,RES_hh_fech!I28/RES_summary!I$19)</f>
        <v>4.9165368214724561</v>
      </c>
      <c r="J28" s="72">
        <f>IF(RES_hh_fech!J28=0,0,RES_hh_fech!J28/RES_summary!J$19)</f>
        <v>5.7821882318893634</v>
      </c>
      <c r="K28" s="72">
        <f>IF(RES_hh_fech!K28=0,0,RES_hh_fech!K28/RES_summary!K$19)</f>
        <v>6.0132554681195254</v>
      </c>
      <c r="L28" s="72">
        <f>IF(RES_hh_fech!L28=0,0,RES_hh_fech!L28/RES_summary!L$19)</f>
        <v>6.5753444861821846</v>
      </c>
      <c r="M28" s="72">
        <f>IF(RES_hh_fech!M28=0,0,RES_hh_fech!M28/RES_summary!M$19)</f>
        <v>7.0780439455082274</v>
      </c>
      <c r="N28" s="72">
        <f>IF(RES_hh_fech!N28=0,0,RES_hh_fech!N28/RES_summary!N$19)</f>
        <v>7.5237097947338176</v>
      </c>
      <c r="O28" s="72">
        <f>IF(RES_hh_fech!O28=0,0,RES_hh_fech!O28/RES_summary!O$19)</f>
        <v>6.6900778649838912</v>
      </c>
      <c r="P28" s="72">
        <f>IF(RES_hh_fech!P28=0,0,RES_hh_fech!P28/RES_summary!P$19)</f>
        <v>4.7387132675110184</v>
      </c>
      <c r="Q28" s="72">
        <f>IF(RES_hh_fech!Q28=0,0,RES_hh_fech!Q28/RES_summary!Q$19)</f>
        <v>6.7373010024226465</v>
      </c>
      <c r="R28" s="72">
        <f>IF(RES_hh_fech!R28=0,0,RES_hh_fech!R28/RES_summary!R$19)</f>
        <v>6.9770745060560131</v>
      </c>
      <c r="S28" s="72">
        <f>IF(RES_hh_fech!S28=0,0,RES_hh_fech!S28/RES_summary!S$19)</f>
        <v>7.4927462899546171</v>
      </c>
      <c r="T28" s="72">
        <f>IF(RES_hh_fech!T28=0,0,RES_hh_fech!T28/RES_summary!T$19)</f>
        <v>7.0324983768506852</v>
      </c>
      <c r="U28" s="72">
        <f>IF(RES_hh_fech!U28=0,0,RES_hh_fech!U28/RES_summary!U$19)</f>
        <v>6.8656895185105267</v>
      </c>
      <c r="V28" s="72">
        <f>IF(RES_hh_fech!V28=0,0,RES_hh_fech!V28/RES_summary!V$19)</f>
        <v>7.9687161298700309</v>
      </c>
      <c r="W28" s="72">
        <f>IF(RES_hh_fech!W28=0,0,RES_hh_fech!W28/RES_summary!W$19)</f>
        <v>7.8460238464904801</v>
      </c>
      <c r="X28" s="72">
        <f>IF(RES_hh_fech!X28=0,0,RES_hh_fech!X28/RES_summary!X$19)</f>
        <v>2.6980981707852894</v>
      </c>
      <c r="Y28" s="72">
        <f>IF(RES_hh_fech!Y28=0,0,RES_hh_fech!Y28/RES_summary!Y$19)</f>
        <v>5.9406758407973772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4.9159471417420226</v>
      </c>
      <c r="C29" s="72">
        <f>IF(RES_hh_fech!C29=0,0,RES_hh_fech!C29/RES_summary!C$19)</f>
        <v>5.6198809957075291</v>
      </c>
      <c r="D29" s="72">
        <f>IF(RES_hh_fech!D29=0,0,RES_hh_fech!D29/RES_summary!D$19)</f>
        <v>5.8958097189943777</v>
      </c>
      <c r="E29" s="72">
        <f>IF(RES_hh_fech!E29=0,0,RES_hh_fech!E29/RES_summary!E$19)</f>
        <v>5.5756167691440215</v>
      </c>
      <c r="F29" s="72">
        <f>IF(RES_hh_fech!F29=0,0,RES_hh_fech!F29/RES_summary!F$19)</f>
        <v>6.0199629523346747</v>
      </c>
      <c r="G29" s="72">
        <f>IF(RES_hh_fech!G29=0,0,RES_hh_fech!G29/RES_summary!G$19)</f>
        <v>5.0020242589852053</v>
      </c>
      <c r="H29" s="72">
        <f>IF(RES_hh_fech!H29=0,0,RES_hh_fech!H29/RES_summary!H$19)</f>
        <v>5.6803114923879887</v>
      </c>
      <c r="I29" s="72">
        <f>IF(RES_hh_fech!I29=0,0,RES_hh_fech!I29/RES_summary!I$19)</f>
        <v>4.934679476402926</v>
      </c>
      <c r="J29" s="72">
        <f>IF(RES_hh_fech!J29=0,0,RES_hh_fech!J29/RES_summary!J$19)</f>
        <v>5.2637106049232401</v>
      </c>
      <c r="K29" s="72">
        <f>IF(RES_hh_fech!K29=0,0,RES_hh_fech!K29/RES_summary!K$19)</f>
        <v>6.8153337539615757</v>
      </c>
      <c r="L29" s="72">
        <f>IF(RES_hh_fech!L29=0,0,RES_hh_fech!L29/RES_summary!L$19)</f>
        <v>7.2852503709391288</v>
      </c>
      <c r="M29" s="72">
        <f>IF(RES_hh_fech!M29=0,0,RES_hh_fech!M29/RES_summary!M$19)</f>
        <v>6.7198299118289642</v>
      </c>
      <c r="N29" s="72">
        <f>IF(RES_hh_fech!N29=0,0,RES_hh_fech!N29/RES_summary!N$19)</f>
        <v>5.7128965025792011</v>
      </c>
      <c r="O29" s="72">
        <f>IF(RES_hh_fech!O29=0,0,RES_hh_fech!O29/RES_summary!O$19)</f>
        <v>5.6830348028535171</v>
      </c>
      <c r="P29" s="72">
        <f>IF(RES_hh_fech!P29=0,0,RES_hh_fech!P29/RES_summary!P$19)</f>
        <v>6.356677781012726</v>
      </c>
      <c r="Q29" s="72">
        <f>IF(RES_hh_fech!Q29=0,0,RES_hh_fech!Q29/RES_summary!Q$19)</f>
        <v>7.054330783939565</v>
      </c>
      <c r="R29" s="72">
        <f>IF(RES_hh_fech!R29=0,0,RES_hh_fech!R29/RES_summary!R$19)</f>
        <v>7.4405083351905175</v>
      </c>
      <c r="S29" s="72">
        <f>IF(RES_hh_fech!S29=0,0,RES_hh_fech!S29/RES_summary!S$19)</f>
        <v>7.1303015687353994</v>
      </c>
      <c r="T29" s="72">
        <f>IF(RES_hh_fech!T29=0,0,RES_hh_fech!T29/RES_summary!T$19)</f>
        <v>6.5992198993906079</v>
      </c>
      <c r="U29" s="72">
        <f>IF(RES_hh_fech!U29=0,0,RES_hh_fech!U29/RES_summary!U$19)</f>
        <v>6.633227840350103</v>
      </c>
      <c r="V29" s="72">
        <f>IF(RES_hh_fech!V29=0,0,RES_hh_fech!V29/RES_summary!V$19)</f>
        <v>6.6224207333284397</v>
      </c>
      <c r="W29" s="72">
        <f>IF(RES_hh_fech!W29=0,0,RES_hh_fech!W29/RES_summary!W$19)</f>
        <v>8.9784842311378217</v>
      </c>
      <c r="X29" s="72">
        <f>IF(RES_hh_fech!X29=0,0,RES_hh_fech!X29/RES_summary!X$19)</f>
        <v>4.6183796656782707</v>
      </c>
      <c r="Y29" s="72">
        <f>IF(RES_hh_fech!Y29=0,0,RES_hh_fech!Y29/RES_summary!Y$19)</f>
        <v>6.5630585885968538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4.7745258135309063</v>
      </c>
      <c r="C30" s="72">
        <f>IF(RES_hh_fech!C30=0,0,RES_hh_fech!C30/RES_summary!C$19)</f>
        <v>5.6830441181303604</v>
      </c>
      <c r="D30" s="72">
        <f>IF(RES_hh_fech!D30=0,0,RES_hh_fech!D30/RES_summary!D$19)</f>
        <v>5.7548949297372998</v>
      </c>
      <c r="E30" s="72">
        <f>IF(RES_hh_fech!E30=0,0,RES_hh_fech!E30/RES_summary!E$19)</f>
        <v>5.636081390698064</v>
      </c>
      <c r="F30" s="72">
        <f>IF(RES_hh_fech!F30=0,0,RES_hh_fech!F30/RES_summary!F$19)</f>
        <v>5.6083457024824002</v>
      </c>
      <c r="G30" s="72">
        <f>IF(RES_hh_fech!G30=0,0,RES_hh_fech!G30/RES_summary!G$19)</f>
        <v>5.3187034903601766</v>
      </c>
      <c r="H30" s="72">
        <f>IF(RES_hh_fech!H30=0,0,RES_hh_fech!H30/RES_summary!H$19)</f>
        <v>5.893316223998605</v>
      </c>
      <c r="I30" s="72">
        <f>IF(RES_hh_fech!I30=0,0,RES_hh_fech!I30/RES_summary!I$19)</f>
        <v>4.8017794756271828</v>
      </c>
      <c r="J30" s="72">
        <f>IF(RES_hh_fech!J30=0,0,RES_hh_fech!J30/RES_summary!J$19)</f>
        <v>5.2869452139505952</v>
      </c>
      <c r="K30" s="72">
        <f>IF(RES_hh_fech!K30=0,0,RES_hh_fech!K30/RES_summary!K$19)</f>
        <v>6.745540818675738</v>
      </c>
      <c r="L30" s="72">
        <f>IF(RES_hh_fech!L30=0,0,RES_hh_fech!L30/RES_summary!L$19)</f>
        <v>6.7405221936348969</v>
      </c>
      <c r="M30" s="72">
        <f>IF(RES_hh_fech!M30=0,0,RES_hh_fech!M30/RES_summary!M$19)</f>
        <v>6.8122693516192303</v>
      </c>
      <c r="N30" s="72">
        <f>IF(RES_hh_fech!N30=0,0,RES_hh_fech!N30/RES_summary!N$19)</f>
        <v>6.698731431037908</v>
      </c>
      <c r="O30" s="72">
        <f>IF(RES_hh_fech!O30=0,0,RES_hh_fech!O30/RES_summary!O$19)</f>
        <v>6.7068643147819564</v>
      </c>
      <c r="P30" s="72">
        <f>IF(RES_hh_fech!P30=0,0,RES_hh_fech!P30/RES_summary!P$19)</f>
        <v>6.8933289748703048</v>
      </c>
      <c r="Q30" s="72">
        <f>IF(RES_hh_fech!Q30=0,0,RES_hh_fech!Q30/RES_summary!Q$19)</f>
        <v>6.7114445324495593</v>
      </c>
      <c r="R30" s="72">
        <f>IF(RES_hh_fech!R30=0,0,RES_hh_fech!R30/RES_summary!R$19)</f>
        <v>6.7030915446008308</v>
      </c>
      <c r="S30" s="72">
        <f>IF(RES_hh_fech!S30=0,0,RES_hh_fech!S30/RES_summary!S$19)</f>
        <v>6.8510997254423174</v>
      </c>
      <c r="T30" s="72">
        <f>IF(RES_hh_fech!T30=0,0,RES_hh_fech!T30/RES_summary!T$19)</f>
        <v>6.5549257429365637</v>
      </c>
      <c r="U30" s="72">
        <f>IF(RES_hh_fech!U30=0,0,RES_hh_fech!U30/RES_summary!U$19)</f>
        <v>6.6545946447814872</v>
      </c>
      <c r="V30" s="72">
        <f>IF(RES_hh_fech!V30=0,0,RES_hh_fech!V30/RES_summary!V$19)</f>
        <v>6.8852527979604554</v>
      </c>
      <c r="W30" s="72">
        <f>IF(RES_hh_fech!W30=0,0,RES_hh_fech!W30/RES_summary!W$19)</f>
        <v>7.9343126722297406</v>
      </c>
      <c r="X30" s="72">
        <f>IF(RES_hh_fech!X30=0,0,RES_hh_fech!X30/RES_summary!X$19)</f>
        <v>5.371072598529234</v>
      </c>
      <c r="Y30" s="72">
        <f>IF(RES_hh_fech!Y30=0,0,RES_hh_fech!Y30/RES_summary!Y$19)</f>
        <v>6.34419895021803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4.9804752791538096</v>
      </c>
      <c r="C31" s="72">
        <f>IF(RES_hh_fech!C31=0,0,RES_hh_fech!C31/RES_summary!C$19)</f>
        <v>5.7564931213321548</v>
      </c>
      <c r="D31" s="72">
        <f>IF(RES_hh_fech!D31=0,0,RES_hh_fech!D31/RES_summary!D$19)</f>
        <v>6.0162153466689645</v>
      </c>
      <c r="E31" s="72">
        <f>IF(RES_hh_fech!E31=0,0,RES_hh_fech!E31/RES_summary!E$19)</f>
        <v>5.8436300766778349</v>
      </c>
      <c r="F31" s="72">
        <f>IF(RES_hh_fech!F31=0,0,RES_hh_fech!F31/RES_summary!F$19)</f>
        <v>6.0587186151323236</v>
      </c>
      <c r="G31" s="72">
        <f>IF(RES_hh_fech!G31=0,0,RES_hh_fech!G31/RES_summary!G$19)</f>
        <v>4.9186025247347036</v>
      </c>
      <c r="H31" s="72">
        <f>IF(RES_hh_fech!H31=0,0,RES_hh_fech!H31/RES_summary!H$19)</f>
        <v>5.8583031068735298</v>
      </c>
      <c r="I31" s="72">
        <f>IF(RES_hh_fech!I31=0,0,RES_hh_fech!I31/RES_summary!I$19)</f>
        <v>5.156505122865747</v>
      </c>
      <c r="J31" s="72">
        <f>IF(RES_hh_fech!J31=0,0,RES_hh_fech!J31/RES_summary!J$19)</f>
        <v>5.4508807600622573</v>
      </c>
      <c r="K31" s="72">
        <f>IF(RES_hh_fech!K31=0,0,RES_hh_fech!K31/RES_summary!K$19)</f>
        <v>6.8313309451942636</v>
      </c>
      <c r="L31" s="72">
        <f>IF(RES_hh_fech!L31=0,0,RES_hh_fech!L31/RES_summary!L$19)</f>
        <v>6.7960822404603816</v>
      </c>
      <c r="M31" s="72">
        <f>IF(RES_hh_fech!M31=0,0,RES_hh_fech!M31/RES_summary!M$19)</f>
        <v>6.9804217224753335</v>
      </c>
      <c r="N31" s="72">
        <f>IF(RES_hh_fech!N31=0,0,RES_hh_fech!N31/RES_summary!N$19)</f>
        <v>7.2872172861142426</v>
      </c>
      <c r="O31" s="72">
        <f>IF(RES_hh_fech!O31=0,0,RES_hh_fech!O31/RES_summary!O$19)</f>
        <v>6.9101711751127182</v>
      </c>
      <c r="P31" s="72">
        <f>IF(RES_hh_fech!P31=0,0,RES_hh_fech!P31/RES_summary!P$19)</f>
        <v>7.3501371272142686</v>
      </c>
      <c r="Q31" s="72">
        <f>IF(RES_hh_fech!Q31=0,0,RES_hh_fech!Q31/RES_summary!Q$19)</f>
        <v>7.0165990776833214</v>
      </c>
      <c r="R31" s="72">
        <f>IF(RES_hh_fech!R31=0,0,RES_hh_fech!R31/RES_summary!R$19)</f>
        <v>6.6275852294961863</v>
      </c>
      <c r="S31" s="72">
        <f>IF(RES_hh_fech!S31=0,0,RES_hh_fech!S31/RES_summary!S$19)</f>
        <v>7.0740306691005355</v>
      </c>
      <c r="T31" s="72">
        <f>IF(RES_hh_fech!T31=0,0,RES_hh_fech!T31/RES_summary!T$19)</f>
        <v>6.788170881742623</v>
      </c>
      <c r="U31" s="72">
        <f>IF(RES_hh_fech!U31=0,0,RES_hh_fech!U31/RES_summary!U$19)</f>
        <v>6.9045963534301533</v>
      </c>
      <c r="V31" s="72">
        <f>IF(RES_hh_fech!V31=0,0,RES_hh_fech!V31/RES_summary!V$19)</f>
        <v>7.0008924895718483</v>
      </c>
      <c r="W31" s="72">
        <f>IF(RES_hh_fech!W31=0,0,RES_hh_fech!W31/RES_summary!W$19)</f>
        <v>8.1976510713550965</v>
      </c>
      <c r="X31" s="72">
        <f>IF(RES_hh_fech!X31=0,0,RES_hh_fech!X31/RES_summary!X$19)</f>
        <v>5.7643912724535946</v>
      </c>
      <c r="Y31" s="72">
        <f>IF(RES_hh_fech!Y31=0,0,RES_hh_fech!Y31/RES_summary!Y$19)</f>
        <v>6.7989392226909766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3.9155131735582569</v>
      </c>
      <c r="C32" s="77">
        <f>IF(RES_hh_fech!C32=0,0,RES_hh_fech!C32/RES_summary!C$19)</f>
        <v>4.462878163123845</v>
      </c>
      <c r="D32" s="77">
        <f>IF(RES_hh_fech!D32=0,0,RES_hh_fech!D32/RES_summary!D$19)</f>
        <v>4.6424605227250311</v>
      </c>
      <c r="E32" s="77">
        <f>IF(RES_hh_fech!E32=0,0,RES_hh_fech!E32/RES_summary!E$19)</f>
        <v>4.5690573855496073</v>
      </c>
      <c r="F32" s="77">
        <f>IF(RES_hh_fech!F32=0,0,RES_hh_fech!F32/RES_summary!F$19)</f>
        <v>4.8230300519934053</v>
      </c>
      <c r="G32" s="77">
        <f>IF(RES_hh_fech!G32=0,0,RES_hh_fech!G32/RES_summary!G$19)</f>
        <v>3.8794781743575371</v>
      </c>
      <c r="H32" s="77">
        <f>IF(RES_hh_fech!H32=0,0,RES_hh_fech!H32/RES_summary!H$19)</f>
        <v>4.47785238719249</v>
      </c>
      <c r="I32" s="77">
        <f>IF(RES_hh_fech!I32=0,0,RES_hh_fech!I32/RES_summary!I$19)</f>
        <v>3.8877770254805641</v>
      </c>
      <c r="J32" s="77">
        <f>IF(RES_hh_fech!J32=0,0,RES_hh_fech!J32/RES_summary!J$19)</f>
        <v>4.1944845956577925</v>
      </c>
      <c r="K32" s="77">
        <f>IF(RES_hh_fech!K32=0,0,RES_hh_fech!K32/RES_summary!K$19)</f>
        <v>5.2806153576659902</v>
      </c>
      <c r="L32" s="77">
        <f>IF(RES_hh_fech!L32=0,0,RES_hh_fech!L32/RES_summary!L$19)</f>
        <v>5.3005561981594704</v>
      </c>
      <c r="M32" s="77">
        <f>IF(RES_hh_fech!M32=0,0,RES_hh_fech!M32/RES_summary!M$19)</f>
        <v>5.2088150827669795</v>
      </c>
      <c r="N32" s="77">
        <f>IF(RES_hh_fech!N32=0,0,RES_hh_fech!N32/RES_summary!N$19)</f>
        <v>5.3457923429384699</v>
      </c>
      <c r="O32" s="77">
        <f>IF(RES_hh_fech!O32=0,0,RES_hh_fech!O32/RES_summary!O$19)</f>
        <v>5.1788765169146753</v>
      </c>
      <c r="P32" s="77">
        <f>IF(RES_hh_fech!P32=0,0,RES_hh_fech!P32/RES_summary!P$19)</f>
        <v>5.3788784420342921</v>
      </c>
      <c r="Q32" s="77">
        <f>IF(RES_hh_fech!Q32=0,0,RES_hh_fech!Q32/RES_summary!Q$19)</f>
        <v>5.1808435796156953</v>
      </c>
      <c r="R32" s="77">
        <f>IF(RES_hh_fech!R32=0,0,RES_hh_fech!R32/RES_summary!R$19)</f>
        <v>5.2599965260191333</v>
      </c>
      <c r="S32" s="77">
        <f>IF(RES_hh_fech!S32=0,0,RES_hh_fech!S32/RES_summary!S$19)</f>
        <v>5.2157742483678469</v>
      </c>
      <c r="T32" s="77">
        <f>IF(RES_hh_fech!T32=0,0,RES_hh_fech!T32/RES_summary!T$19)</f>
        <v>5.0900340410936797</v>
      </c>
      <c r="U32" s="77">
        <f>IF(RES_hh_fech!U32=0,0,RES_hh_fech!U32/RES_summary!U$19)</f>
        <v>5.1626902444277221</v>
      </c>
      <c r="V32" s="77">
        <f>IF(RES_hh_fech!V32=0,0,RES_hh_fech!V32/RES_summary!V$19)</f>
        <v>5.0064098325917978</v>
      </c>
      <c r="W32" s="77">
        <f>IF(RES_hh_fech!W32=0,0,RES_hh_fech!W32/RES_summary!W$19)</f>
        <v>4.6010850312643994</v>
      </c>
      <c r="X32" s="77">
        <f>IF(RES_hh_fech!X32=0,0,RES_hh_fech!X32/RES_summary!X$19)</f>
        <v>4.7060451171675215</v>
      </c>
      <c r="Y32" s="77">
        <f>IF(RES_hh_fech!Y32=0,0,RES_hh_fech!Y32/RES_summary!Y$19)</f>
        <v>4.7148882841778654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120.75871820478955</v>
      </c>
      <c r="C3" s="65">
        <f>IF(RES_hh_tesh!C3=0,0,RES_hh_tesh!C3/RES_summary!C$19)</f>
        <v>126.57626169607026</v>
      </c>
      <c r="D3" s="65">
        <f>IF(RES_hh_tesh!D3=0,0,RES_hh_tesh!D3/RES_summary!D$19)</f>
        <v>119.88643979080067</v>
      </c>
      <c r="E3" s="65">
        <f>IF(RES_hh_tesh!E3=0,0,RES_hh_tesh!E3/RES_summary!E$19)</f>
        <v>120.68599614254575</v>
      </c>
      <c r="F3" s="65">
        <f>IF(RES_hh_tesh!F3=0,0,RES_hh_tesh!F3/RES_summary!F$19)</f>
        <v>118.57421369881392</v>
      </c>
      <c r="G3" s="65">
        <f>IF(RES_hh_tesh!G3=0,0,RES_hh_tesh!G3/RES_summary!G$19)</f>
        <v>118.52759507224667</v>
      </c>
      <c r="H3" s="65">
        <f>IF(RES_hh_tesh!H3=0,0,RES_hh_tesh!H3/RES_summary!H$19)</f>
        <v>116.7985827383815</v>
      </c>
      <c r="I3" s="65">
        <f>IF(RES_hh_tesh!I3=0,0,RES_hh_tesh!I3/RES_summary!I$19)</f>
        <v>113.21657144420027</v>
      </c>
      <c r="J3" s="65">
        <f>IF(RES_hh_tesh!J3=0,0,RES_hh_tesh!J3/RES_summary!J$19)</f>
        <v>115.96067378618753</v>
      </c>
      <c r="K3" s="65">
        <f>IF(RES_hh_tesh!K3=0,0,RES_hh_tesh!K3/RES_summary!K$19)</f>
        <v>119.48246440689744</v>
      </c>
      <c r="L3" s="65">
        <f>IF(RES_hh_tesh!L3=0,0,RES_hh_tesh!L3/RES_summary!L$19)</f>
        <v>131.44448274156642</v>
      </c>
      <c r="M3" s="65">
        <f>IF(RES_hh_tesh!M3=0,0,RES_hh_tesh!M3/RES_summary!M$19)</f>
        <v>123.40393870952209</v>
      </c>
      <c r="N3" s="65">
        <f>IF(RES_hh_tesh!N3=0,0,RES_hh_tesh!N3/RES_summary!N$19)</f>
        <v>127.90032859173141</v>
      </c>
      <c r="O3" s="65">
        <f>IF(RES_hh_tesh!O3=0,0,RES_hh_tesh!O3/RES_summary!O$19)</f>
        <v>132.82646827935886</v>
      </c>
      <c r="P3" s="65">
        <f>IF(RES_hh_tesh!P3=0,0,RES_hh_tesh!P3/RES_summary!P$19)</f>
        <v>118.55415266184588</v>
      </c>
      <c r="Q3" s="65">
        <f>IF(RES_hh_tesh!Q3=0,0,RES_hh_tesh!Q3/RES_summary!Q$19)</f>
        <v>127.45228840815204</v>
      </c>
      <c r="R3" s="65">
        <f>IF(RES_hh_tesh!R3=0,0,RES_hh_tesh!R3/RES_summary!R$19)</f>
        <v>133.19107279969316</v>
      </c>
      <c r="S3" s="65">
        <f>IF(RES_hh_tesh!S3=0,0,RES_hh_tesh!S3/RES_summary!S$19)</f>
        <v>134.56535656620485</v>
      </c>
      <c r="T3" s="65">
        <f>IF(RES_hh_tesh!T3=0,0,RES_hh_tesh!T3/RES_summary!T$19)</f>
        <v>126.24095423211179</v>
      </c>
      <c r="U3" s="65">
        <f>IF(RES_hh_tesh!U3=0,0,RES_hh_tesh!U3/RES_summary!U$19)</f>
        <v>130.41911197569883</v>
      </c>
      <c r="V3" s="65">
        <f>IF(RES_hh_tesh!V3=0,0,RES_hh_tesh!V3/RES_summary!V$19)</f>
        <v>137.03038980750816</v>
      </c>
      <c r="W3" s="65">
        <f>IF(RES_hh_tesh!W3=0,0,RES_hh_tesh!W3/RES_summary!W$19)</f>
        <v>152.53460138960639</v>
      </c>
      <c r="X3" s="65">
        <f>IF(RES_hh_tesh!X3=0,0,RES_hh_tesh!X3/RES_summary!X$19)</f>
        <v>135.78677431674103</v>
      </c>
      <c r="Y3" s="65">
        <f>IF(RES_hh_tesh!Y3=0,0,RES_hh_tesh!Y3/RES_summary!Y$19)</f>
        <v>130.37350229721912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98.228672808757807</v>
      </c>
      <c r="C4" s="69">
        <f>IF(RES_hh_tesh!C4=0,0,RES_hh_tesh!C4/RES_summary!C$19)</f>
        <v>102.9384385097418</v>
      </c>
      <c r="D4" s="69">
        <f>IF(RES_hh_tesh!D4=0,0,RES_hh_tesh!D4/RES_summary!D$19)</f>
        <v>95.42157493262917</v>
      </c>
      <c r="E4" s="69">
        <f>IF(RES_hh_tesh!E4=0,0,RES_hh_tesh!E4/RES_summary!E$19)</f>
        <v>96.131162012141061</v>
      </c>
      <c r="F4" s="69">
        <f>IF(RES_hh_tesh!F4=0,0,RES_hh_tesh!F4/RES_summary!F$19)</f>
        <v>93.807442430155604</v>
      </c>
      <c r="G4" s="69">
        <f>IF(RES_hh_tesh!G4=0,0,RES_hh_tesh!G4/RES_summary!G$19)</f>
        <v>95.987434800768199</v>
      </c>
      <c r="H4" s="69">
        <f>IF(RES_hh_tesh!H4=0,0,RES_hh_tesh!H4/RES_summary!H$19)</f>
        <v>93.043121957958562</v>
      </c>
      <c r="I4" s="69">
        <f>IF(RES_hh_tesh!I4=0,0,RES_hh_tesh!I4/RES_summary!I$19)</f>
        <v>89.929550288818092</v>
      </c>
      <c r="J4" s="69">
        <f>IF(RES_hh_tesh!J4=0,0,RES_hh_tesh!J4/RES_summary!J$19)</f>
        <v>92.330260662433801</v>
      </c>
      <c r="K4" s="69">
        <f>IF(RES_hh_tesh!K4=0,0,RES_hh_tesh!K4/RES_summary!K$19)</f>
        <v>93.407163623810774</v>
      </c>
      <c r="L4" s="69">
        <f>IF(RES_hh_tesh!L4=0,0,RES_hh_tesh!L4/RES_summary!L$19)</f>
        <v>104.95595772983577</v>
      </c>
      <c r="M4" s="69">
        <f>IF(RES_hh_tesh!M4=0,0,RES_hh_tesh!M4/RES_summary!M$19)</f>
        <v>96.79032998842132</v>
      </c>
      <c r="N4" s="69">
        <f>IF(RES_hh_tesh!N4=0,0,RES_hh_tesh!N4/RES_summary!N$19)</f>
        <v>100.87933755552874</v>
      </c>
      <c r="O4" s="69">
        <f>IF(RES_hh_tesh!O4=0,0,RES_hh_tesh!O4/RES_summary!O$19)</f>
        <v>106.09651959997726</v>
      </c>
      <c r="P4" s="69">
        <f>IF(RES_hh_tesh!P4=0,0,RES_hh_tesh!P4/RES_summary!P$19)</f>
        <v>91.137347030503747</v>
      </c>
      <c r="Q4" s="69">
        <f>IF(RES_hh_tesh!Q4=0,0,RES_hh_tesh!Q4/RES_summary!Q$19)</f>
        <v>100.47877389652075</v>
      </c>
      <c r="R4" s="69">
        <f>IF(RES_hh_tesh!R4=0,0,RES_hh_tesh!R4/RES_summary!R$19)</f>
        <v>106.41450648606832</v>
      </c>
      <c r="S4" s="69">
        <f>IF(RES_hh_tesh!S4=0,0,RES_hh_tesh!S4/RES_summary!S$19)</f>
        <v>108.19265739321277</v>
      </c>
      <c r="T4" s="69">
        <f>IF(RES_hh_tesh!T4=0,0,RES_hh_tesh!T4/RES_summary!T$19)</f>
        <v>101.00502546679675</v>
      </c>
      <c r="U4" s="69">
        <f>IF(RES_hh_tesh!U4=0,0,RES_hh_tesh!U4/RES_summary!U$19)</f>
        <v>104.6968558567176</v>
      </c>
      <c r="V4" s="69">
        <f>IF(RES_hh_tesh!V4=0,0,RES_hh_tesh!V4/RES_summary!V$19)</f>
        <v>111.32446834070151</v>
      </c>
      <c r="W4" s="69">
        <f>IF(RES_hh_tesh!W4=0,0,RES_hh_tesh!W4/RES_summary!W$19)</f>
        <v>124.26902882036973</v>
      </c>
      <c r="X4" s="69">
        <f>IF(RES_hh_tesh!X4=0,0,RES_hh_tesh!X4/RES_summary!X$19)</f>
        <v>109.93844468611883</v>
      </c>
      <c r="Y4" s="69">
        <f>IF(RES_hh_tesh!Y4=0,0,RES_hh_tesh!Y4/RES_summary!Y$19)</f>
        <v>105.2443229881861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100.80884906447264</v>
      </c>
      <c r="C5" s="72">
        <f>IF(RES_hh_tesh!C5=0,0,RES_hh_tesh!C5/RES_summary!C$19)</f>
        <v>102.46930215175519</v>
      </c>
      <c r="D5" s="72">
        <f>IF(RES_hh_tesh!D5=0,0,RES_hh_tesh!D5/RES_summary!D$19)</f>
        <v>93.550906172275333</v>
      </c>
      <c r="E5" s="72">
        <f>IF(RES_hh_tesh!E5=0,0,RES_hh_tesh!E5/RES_summary!E$19)</f>
        <v>90.322948160196759</v>
      </c>
      <c r="F5" s="72">
        <f>IF(RES_hh_tesh!F5=0,0,RES_hh_tesh!F5/RES_summary!F$19)</f>
        <v>98.914783558282878</v>
      </c>
      <c r="G5" s="72">
        <f>IF(RES_hh_tesh!G5=0,0,RES_hh_tesh!G5/RES_summary!G$19)</f>
        <v>85.894403210762107</v>
      </c>
      <c r="H5" s="72">
        <f>IF(RES_hh_tesh!H5=0,0,RES_hh_tesh!H5/RES_summary!H$19)</f>
        <v>90.606932600215245</v>
      </c>
      <c r="I5" s="72">
        <f>IF(RES_hh_tesh!I5=0,0,RES_hh_tesh!I5/RES_summary!I$19)</f>
        <v>88.300554029095537</v>
      </c>
      <c r="J5" s="72">
        <f>IF(RES_hh_tesh!J5=0,0,RES_hh_tesh!J5/RES_summary!J$19)</f>
        <v>98.694713422380644</v>
      </c>
      <c r="K5" s="72">
        <f>IF(RES_hh_tesh!K5=0,0,RES_hh_tesh!K5/RES_summary!K$19)</f>
        <v>84.34543429329851</v>
      </c>
      <c r="L5" s="72">
        <f>IF(RES_hh_tesh!L5=0,0,RES_hh_tesh!L5/RES_summary!L$19)</f>
        <v>107.53483317437987</v>
      </c>
      <c r="M5" s="72">
        <f>IF(RES_hh_tesh!M5=0,0,RES_hh_tesh!M5/RES_summary!M$19)</f>
        <v>85.722254611909875</v>
      </c>
      <c r="N5" s="72">
        <f>IF(RES_hh_tesh!N5=0,0,RES_hh_tesh!N5/RES_summary!N$19)</f>
        <v>107.62923306507025</v>
      </c>
      <c r="O5" s="72">
        <f>IF(RES_hh_tesh!O5=0,0,RES_hh_tesh!O5/RES_summary!O$19)</f>
        <v>99.873530817005204</v>
      </c>
      <c r="P5" s="72">
        <f>IF(RES_hh_tesh!P5=0,0,RES_hh_tesh!P5/RES_summary!P$19)</f>
        <v>92.843971591447513</v>
      </c>
      <c r="Q5" s="72">
        <f>IF(RES_hh_tesh!Q5=0,0,RES_hh_tesh!Q5/RES_summary!Q$19)</f>
        <v>90.994803457731422</v>
      </c>
      <c r="R5" s="72">
        <f>IF(RES_hh_tesh!R5=0,0,RES_hh_tesh!R5/RES_summary!R$19)</f>
        <v>98.24244346667102</v>
      </c>
      <c r="S5" s="72">
        <f>IF(RES_hh_tesh!S5=0,0,RES_hh_tesh!S5/RES_summary!S$19)</f>
        <v>111.73924694574056</v>
      </c>
      <c r="T5" s="72">
        <f>IF(RES_hh_tesh!T5=0,0,RES_hh_tesh!T5/RES_summary!T$19)</f>
        <v>102.50105716846878</v>
      </c>
      <c r="U5" s="72">
        <f>IF(RES_hh_tesh!U5=0,0,RES_hh_tesh!U5/RES_summary!U$19)</f>
        <v>117.95641994921962</v>
      </c>
      <c r="V5" s="72">
        <f>IF(RES_hh_tesh!V5=0,0,RES_hh_tesh!V5/RES_summary!V$19)</f>
        <v>103.40323093747821</v>
      </c>
      <c r="W5" s="72">
        <f>IF(RES_hh_tesh!W5=0,0,RES_hh_tesh!W5/RES_summary!W$19)</f>
        <v>99.234284696053777</v>
      </c>
      <c r="X5" s="72">
        <f>IF(RES_hh_tesh!X5=0,0,RES_hh_tesh!X5/RES_summary!X$19)</f>
        <v>110.43696548099895</v>
      </c>
      <c r="Y5" s="72">
        <f>IF(RES_hh_tesh!Y5=0,0,RES_hh_tesh!Y5/RES_summary!Y$19)</f>
        <v>101.72018776242415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102.24215737552075</v>
      </c>
      <c r="C6" s="72">
        <f>IF(RES_hh_tesh!C6=0,0,RES_hh_tesh!C6/RES_summary!C$19)</f>
        <v>95.234922918983102</v>
      </c>
      <c r="D6" s="72">
        <f>IF(RES_hh_tesh!D6=0,0,RES_hh_tesh!D6/RES_summary!D$19)</f>
        <v>93.281011305943423</v>
      </c>
      <c r="E6" s="72">
        <f>IF(RES_hh_tesh!E6=0,0,RES_hh_tesh!E6/RES_summary!E$19)</f>
        <v>85.98464565768343</v>
      </c>
      <c r="F6" s="72">
        <f>IF(RES_hh_tesh!F6=0,0,RES_hh_tesh!F6/RES_summary!F$19)</f>
        <v>83.975515542505534</v>
      </c>
      <c r="G6" s="72">
        <f>IF(RES_hh_tesh!G6=0,0,RES_hh_tesh!G6/RES_summary!G$19)</f>
        <v>98.906236138012247</v>
      </c>
      <c r="H6" s="72">
        <f>IF(RES_hh_tesh!H6=0,0,RES_hh_tesh!H6/RES_summary!H$19)</f>
        <v>90.776730884081076</v>
      </c>
      <c r="I6" s="72">
        <f>IF(RES_hh_tesh!I6=0,0,RES_hh_tesh!I6/RES_summary!I$19)</f>
        <v>92.9638379261023</v>
      </c>
      <c r="J6" s="72">
        <f>IF(RES_hh_tesh!J6=0,0,RES_hh_tesh!J6/RES_summary!J$19)</f>
        <v>101.58637280369466</v>
      </c>
      <c r="K6" s="72">
        <f>IF(RES_hh_tesh!K6=0,0,RES_hh_tesh!K6/RES_summary!K$19)</f>
        <v>83.090134539047028</v>
      </c>
      <c r="L6" s="72">
        <f>IF(RES_hh_tesh!L6=0,0,RES_hh_tesh!L6/RES_summary!L$19)</f>
        <v>103.87352826664451</v>
      </c>
      <c r="M6" s="72">
        <f>IF(RES_hh_tesh!M6=0,0,RES_hh_tesh!M6/RES_summary!M$19)</f>
        <v>83.514263583600652</v>
      </c>
      <c r="N6" s="72">
        <f>IF(RES_hh_tesh!N6=0,0,RES_hh_tesh!N6/RES_summary!N$19)</f>
        <v>93.406510122853817</v>
      </c>
      <c r="O6" s="72">
        <f>IF(RES_hh_tesh!O6=0,0,RES_hh_tesh!O6/RES_summary!O$19)</f>
        <v>110.46995431838421</v>
      </c>
      <c r="P6" s="72">
        <f>IF(RES_hh_tesh!P6=0,0,RES_hh_tesh!P6/RES_summary!P$19)</f>
        <v>91.673927235726239</v>
      </c>
      <c r="Q6" s="72">
        <f>IF(RES_hh_tesh!Q6=0,0,RES_hh_tesh!Q6/RES_summary!Q$19)</f>
        <v>93.981810771119498</v>
      </c>
      <c r="R6" s="72">
        <f>IF(RES_hh_tesh!R6=0,0,RES_hh_tesh!R6/RES_summary!R$19)</f>
        <v>95.680104318328929</v>
      </c>
      <c r="S6" s="72">
        <f>IF(RES_hh_tesh!S6=0,0,RES_hh_tesh!S6/RES_summary!S$19)</f>
        <v>112.2154429230328</v>
      </c>
      <c r="T6" s="72">
        <f>IF(RES_hh_tesh!T6=0,0,RES_hh_tesh!T6/RES_summary!T$19)</f>
        <v>100.99339166576966</v>
      </c>
      <c r="U6" s="72">
        <f>IF(RES_hh_tesh!U6=0,0,RES_hh_tesh!U6/RES_summary!U$19)</f>
        <v>104.14157474472754</v>
      </c>
      <c r="V6" s="72">
        <f>IF(RES_hh_tesh!V6=0,0,RES_hh_tesh!V6/RES_summary!V$19)</f>
        <v>112.48189209165169</v>
      </c>
      <c r="W6" s="72">
        <f>IF(RES_hh_tesh!W6=0,0,RES_hh_tesh!W6/RES_summary!W$19)</f>
        <v>121.63777680972892</v>
      </c>
      <c r="X6" s="72">
        <f>IF(RES_hh_tesh!X6=0,0,RES_hh_tesh!X6/RES_summary!X$19)</f>
        <v>104.44720132048494</v>
      </c>
      <c r="Y6" s="72">
        <f>IF(RES_hh_tesh!Y6=0,0,RES_hh_tesh!Y6/RES_summary!Y$19)</f>
        <v>104.3662949877709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99.160857844296871</v>
      </c>
      <c r="C7" s="72">
        <f>IF(RES_hh_tesh!C7=0,0,RES_hh_tesh!C7/RES_summary!C$19)</f>
        <v>98.204401564336351</v>
      </c>
      <c r="D7" s="72">
        <f>IF(RES_hh_tesh!D7=0,0,RES_hh_tesh!D7/RES_summary!D$19)</f>
        <v>93.396810352364199</v>
      </c>
      <c r="E7" s="72">
        <f>IF(RES_hh_tesh!E7=0,0,RES_hh_tesh!E7/RES_summary!E$19)</f>
        <v>93.724295865164208</v>
      </c>
      <c r="F7" s="72">
        <f>IF(RES_hh_tesh!F7=0,0,RES_hh_tesh!F7/RES_summary!F$19)</f>
        <v>92.966323095031981</v>
      </c>
      <c r="G7" s="72">
        <f>IF(RES_hh_tesh!G7=0,0,RES_hh_tesh!G7/RES_summary!G$19)</f>
        <v>93.097804300995975</v>
      </c>
      <c r="H7" s="72">
        <f>IF(RES_hh_tesh!H7=0,0,RES_hh_tesh!H7/RES_summary!H$19)</f>
        <v>92.900780655399785</v>
      </c>
      <c r="I7" s="72">
        <f>IF(RES_hh_tesh!I7=0,0,RES_hh_tesh!I7/RES_summary!I$19)</f>
        <v>85.4308816424426</v>
      </c>
      <c r="J7" s="72">
        <f>IF(RES_hh_tesh!J7=0,0,RES_hh_tesh!J7/RES_summary!J$19)</f>
        <v>91.026930721608622</v>
      </c>
      <c r="K7" s="72">
        <f>IF(RES_hh_tesh!K7=0,0,RES_hh_tesh!K7/RES_summary!K$19)</f>
        <v>90.018865434451271</v>
      </c>
      <c r="L7" s="72">
        <f>IF(RES_hh_tesh!L7=0,0,RES_hh_tesh!L7/RES_summary!L$19)</f>
        <v>105.07381368885919</v>
      </c>
      <c r="M7" s="72">
        <f>IF(RES_hh_tesh!M7=0,0,RES_hh_tesh!M7/RES_summary!M$19)</f>
        <v>95.33821166698786</v>
      </c>
      <c r="N7" s="72">
        <f>IF(RES_hh_tesh!N7=0,0,RES_hh_tesh!N7/RES_summary!N$19)</f>
        <v>93.691840353716088</v>
      </c>
      <c r="O7" s="72">
        <f>IF(RES_hh_tesh!O7=0,0,RES_hh_tesh!O7/RES_summary!O$19)</f>
        <v>104.28636409627784</v>
      </c>
      <c r="P7" s="72">
        <f>IF(RES_hh_tesh!P7=0,0,RES_hh_tesh!P7/RES_summary!P$19)</f>
        <v>90.983264610482095</v>
      </c>
      <c r="Q7" s="72">
        <f>IF(RES_hh_tesh!Q7=0,0,RES_hh_tesh!Q7/RES_summary!Q$19)</f>
        <v>99.008954731232336</v>
      </c>
      <c r="R7" s="72">
        <f>IF(RES_hh_tesh!R7=0,0,RES_hh_tesh!R7/RES_summary!R$19)</f>
        <v>102.61285155600652</v>
      </c>
      <c r="S7" s="72">
        <f>IF(RES_hh_tesh!S7=0,0,RES_hh_tesh!S7/RES_summary!S$19)</f>
        <v>107.16252481025158</v>
      </c>
      <c r="T7" s="72">
        <f>IF(RES_hh_tesh!T7=0,0,RES_hh_tesh!T7/RES_summary!T$19)</f>
        <v>98.732679850562576</v>
      </c>
      <c r="U7" s="72">
        <f>IF(RES_hh_tesh!U7=0,0,RES_hh_tesh!U7/RES_summary!U$19)</f>
        <v>103.32934118354397</v>
      </c>
      <c r="V7" s="72">
        <f>IF(RES_hh_tesh!V7=0,0,RES_hh_tesh!V7/RES_summary!V$19)</f>
        <v>111.05495059597804</v>
      </c>
      <c r="W7" s="72">
        <f>IF(RES_hh_tesh!W7=0,0,RES_hh_tesh!W7/RES_summary!W$19)</f>
        <v>122.01061982550144</v>
      </c>
      <c r="X7" s="72">
        <f>IF(RES_hh_tesh!X7=0,0,RES_hh_tesh!X7/RES_summary!X$19)</f>
        <v>110.66600255203002</v>
      </c>
      <c r="Y7" s="72">
        <f>IF(RES_hh_tesh!Y7=0,0,RES_hh_tesh!Y7/RES_summary!Y$19)</f>
        <v>97.621151128993603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93.403777286869186</v>
      </c>
      <c r="C8" s="72">
        <f>IF(RES_hh_tesh!C8=0,0,RES_hh_tesh!C8/RES_summary!C$19)</f>
        <v>101.845540323222</v>
      </c>
      <c r="D8" s="72">
        <f>IF(RES_hh_tesh!D8=0,0,RES_hh_tesh!D8/RES_summary!D$19)</f>
        <v>92.137616249739409</v>
      </c>
      <c r="E8" s="72">
        <f>IF(RES_hh_tesh!E8=0,0,RES_hh_tesh!E8/RES_summary!E$19)</f>
        <v>92.320260395310896</v>
      </c>
      <c r="F8" s="72">
        <f>IF(RES_hh_tesh!F8=0,0,RES_hh_tesh!F8/RES_summary!F$19)</f>
        <v>84.908496015730051</v>
      </c>
      <c r="G8" s="72">
        <f>IF(RES_hh_tesh!G8=0,0,RES_hh_tesh!G8/RES_summary!G$19)</f>
        <v>101.17567454337139</v>
      </c>
      <c r="H8" s="72">
        <f>IF(RES_hh_tesh!H8=0,0,RES_hh_tesh!H8/RES_summary!H$19)</f>
        <v>94.144840590416266</v>
      </c>
      <c r="I8" s="72">
        <f>IF(RES_hh_tesh!I8=0,0,RES_hh_tesh!I8/RES_summary!I$19)</f>
        <v>85.95455636449887</v>
      </c>
      <c r="J8" s="72">
        <f>IF(RES_hh_tesh!J8=0,0,RES_hh_tesh!J8/RES_summary!J$19)</f>
        <v>89.994715967734834</v>
      </c>
      <c r="K8" s="72">
        <f>IF(RES_hh_tesh!K8=0,0,RES_hh_tesh!K8/RES_summary!K$19)</f>
        <v>92.701742332171847</v>
      </c>
      <c r="L8" s="72">
        <f>IF(RES_hh_tesh!L8=0,0,RES_hh_tesh!L8/RES_summary!L$19)</f>
        <v>103.86412167959493</v>
      </c>
      <c r="M8" s="72">
        <f>IF(RES_hh_tesh!M8=0,0,RES_hh_tesh!M8/RES_summary!M$19)</f>
        <v>93.38933444049151</v>
      </c>
      <c r="N8" s="72">
        <f>IF(RES_hh_tesh!N8=0,0,RES_hh_tesh!N8/RES_summary!N$19)</f>
        <v>98.715568640209426</v>
      </c>
      <c r="O8" s="72">
        <f>IF(RES_hh_tesh!O8=0,0,RES_hh_tesh!O8/RES_summary!O$19)</f>
        <v>102.9877758973275</v>
      </c>
      <c r="P8" s="72">
        <f>IF(RES_hh_tesh!P8=0,0,RES_hh_tesh!P8/RES_summary!P$19)</f>
        <v>87.635364362116633</v>
      </c>
      <c r="Q8" s="72">
        <f>IF(RES_hh_tesh!Q8=0,0,RES_hh_tesh!Q8/RES_summary!Q$19)</f>
        <v>97.087227455990828</v>
      </c>
      <c r="R8" s="72">
        <f>IF(RES_hh_tesh!R8=0,0,RES_hh_tesh!R8/RES_summary!R$19)</f>
        <v>107.4435535568102</v>
      </c>
      <c r="S8" s="72">
        <f>IF(RES_hh_tesh!S8=0,0,RES_hh_tesh!S8/RES_summary!S$19)</f>
        <v>105.74753979640485</v>
      </c>
      <c r="T8" s="72">
        <f>IF(RES_hh_tesh!T8=0,0,RES_hh_tesh!T8/RES_summary!T$19)</f>
        <v>97.562801960965672</v>
      </c>
      <c r="U8" s="72">
        <f>IF(RES_hh_tesh!U8=0,0,RES_hh_tesh!U8/RES_summary!U$19)</f>
        <v>105.67427936104879</v>
      </c>
      <c r="V8" s="72">
        <f>IF(RES_hh_tesh!V8=0,0,RES_hh_tesh!V8/RES_summary!V$19)</f>
        <v>109.05630336973269</v>
      </c>
      <c r="W8" s="72">
        <f>IF(RES_hh_tesh!W8=0,0,RES_hh_tesh!W8/RES_summary!W$19)</f>
        <v>117.98121765788171</v>
      </c>
      <c r="X8" s="72">
        <f>IF(RES_hh_tesh!X8=0,0,RES_hh_tesh!X8/RES_summary!X$19)</f>
        <v>102.43456232100201</v>
      </c>
      <c r="Y8" s="72">
        <f>IF(RES_hh_tesh!Y8=0,0,RES_hh_tesh!Y8/RES_summary!Y$19)</f>
        <v>94.611208417339057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96.286166705030155</v>
      </c>
      <c r="C9" s="72">
        <f>IF(RES_hh_tesh!C9=0,0,RES_hh_tesh!C9/RES_summary!C$19)</f>
        <v>102.1390606885366</v>
      </c>
      <c r="D9" s="72">
        <f>IF(RES_hh_tesh!D9=0,0,RES_hh_tesh!D9/RES_summary!D$19)</f>
        <v>95.23354025632915</v>
      </c>
      <c r="E9" s="72">
        <f>IF(RES_hh_tesh!E9=0,0,RES_hh_tesh!E9/RES_summary!E$19)</f>
        <v>94.525758665470732</v>
      </c>
      <c r="F9" s="72">
        <f>IF(RES_hh_tesh!F9=0,0,RES_hh_tesh!F9/RES_summary!F$19)</f>
        <v>90.481369294924733</v>
      </c>
      <c r="G9" s="72">
        <f>IF(RES_hh_tesh!G9=0,0,RES_hh_tesh!G9/RES_summary!G$19)</f>
        <v>92.556649080619536</v>
      </c>
      <c r="H9" s="72">
        <f>IF(RES_hh_tesh!H9=0,0,RES_hh_tesh!H9/RES_summary!H$19)</f>
        <v>92.702327440882939</v>
      </c>
      <c r="I9" s="72">
        <f>IF(RES_hh_tesh!I9=0,0,RES_hh_tesh!I9/RES_summary!I$19)</f>
        <v>91.130682227114249</v>
      </c>
      <c r="J9" s="72">
        <f>IF(RES_hh_tesh!J9=0,0,RES_hh_tesh!J9/RES_summary!J$19)</f>
        <v>91.354231703694595</v>
      </c>
      <c r="K9" s="72">
        <f>IF(RES_hh_tesh!K9=0,0,RES_hh_tesh!K9/RES_summary!K$19)</f>
        <v>92.268484361401576</v>
      </c>
      <c r="L9" s="72">
        <f>IF(RES_hh_tesh!L9=0,0,RES_hh_tesh!L9/RES_summary!L$19)</f>
        <v>103.25468712777133</v>
      </c>
      <c r="M9" s="72">
        <f>IF(RES_hh_tesh!M9=0,0,RES_hh_tesh!M9/RES_summary!M$19)</f>
        <v>96.592744583975119</v>
      </c>
      <c r="N9" s="72">
        <f>IF(RES_hh_tesh!N9=0,0,RES_hh_tesh!N9/RES_summary!N$19)</f>
        <v>102.71423891996459</v>
      </c>
      <c r="O9" s="72">
        <f>IF(RES_hh_tesh!O9=0,0,RES_hh_tesh!O9/RES_summary!O$19)</f>
        <v>106.63644965433853</v>
      </c>
      <c r="P9" s="72">
        <f>IF(RES_hh_tesh!P9=0,0,RES_hh_tesh!P9/RES_summary!P$19)</f>
        <v>90.516694337200917</v>
      </c>
      <c r="Q9" s="72">
        <f>IF(RES_hh_tesh!Q9=0,0,RES_hh_tesh!Q9/RES_summary!Q$19)</f>
        <v>99.497047906130533</v>
      </c>
      <c r="R9" s="72">
        <f>IF(RES_hh_tesh!R9=0,0,RES_hh_tesh!R9/RES_summary!R$19)</f>
        <v>104.62910672290236</v>
      </c>
      <c r="S9" s="72">
        <f>IF(RES_hh_tesh!S9=0,0,RES_hh_tesh!S9/RES_summary!S$19)</f>
        <v>107.51566606895265</v>
      </c>
      <c r="T9" s="72">
        <f>IF(RES_hh_tesh!T9=0,0,RES_hh_tesh!T9/RES_summary!T$19)</f>
        <v>99.88530767195256</v>
      </c>
      <c r="U9" s="72">
        <f>IF(RES_hh_tesh!U9=0,0,RES_hh_tesh!U9/RES_summary!U$19)</f>
        <v>104.33772669300542</v>
      </c>
      <c r="V9" s="72">
        <f>IF(RES_hh_tesh!V9=0,0,RES_hh_tesh!V9/RES_summary!V$19)</f>
        <v>105.60945337482794</v>
      </c>
      <c r="W9" s="72">
        <f>IF(RES_hh_tesh!W9=0,0,RES_hh_tesh!W9/RES_summary!W$19)</f>
        <v>130.23202538053008</v>
      </c>
      <c r="X9" s="72">
        <f>IF(RES_hh_tesh!X9=0,0,RES_hh_tesh!X9/RES_summary!X$19)</f>
        <v>113.07890902730031</v>
      </c>
      <c r="Y9" s="72">
        <f>IF(RES_hh_tesh!Y9=0,0,RES_hh_tesh!Y9/RES_summary!Y$19)</f>
        <v>109.51152890206765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96.621083633112974</v>
      </c>
      <c r="C11" s="72">
        <f>IF(RES_hh_tesh!C11=0,0,RES_hh_tesh!C11/RES_summary!C$19)</f>
        <v>103.04002519037144</v>
      </c>
      <c r="D11" s="72">
        <f>IF(RES_hh_tesh!D11=0,0,RES_hh_tesh!D11/RES_summary!D$19)</f>
        <v>92.764403382802399</v>
      </c>
      <c r="E11" s="72">
        <f>IF(RES_hh_tesh!E11=0,0,RES_hh_tesh!E11/RES_summary!E$19)</f>
        <v>96.996206503111765</v>
      </c>
      <c r="F11" s="72">
        <f>IF(RES_hh_tesh!F11=0,0,RES_hh_tesh!F11/RES_summary!F$19)</f>
        <v>104.07542922555049</v>
      </c>
      <c r="G11" s="72">
        <f>IF(RES_hh_tesh!G11=0,0,RES_hh_tesh!G11/RES_summary!G$19)</f>
        <v>89.572986858253429</v>
      </c>
      <c r="H11" s="72">
        <f>IF(RES_hh_tesh!H11=0,0,RES_hh_tesh!H11/RES_summary!H$19)</f>
        <v>84.366969834289804</v>
      </c>
      <c r="I11" s="72">
        <f>IF(RES_hh_tesh!I11=0,0,RES_hh_tesh!I11/RES_summary!I$19)</f>
        <v>91.632639415241684</v>
      </c>
      <c r="J11" s="72">
        <f>IF(RES_hh_tesh!J11=0,0,RES_hh_tesh!J11/RES_summary!J$19)</f>
        <v>92.908922502301351</v>
      </c>
      <c r="K11" s="72">
        <f>IF(RES_hh_tesh!K11=0,0,RES_hh_tesh!K11/RES_summary!K$19)</f>
        <v>92.687866575163838</v>
      </c>
      <c r="L11" s="72">
        <f>IF(RES_hh_tesh!L11=0,0,RES_hh_tesh!L11/RES_summary!L$19)</f>
        <v>101.89177604802185</v>
      </c>
      <c r="M11" s="72">
        <f>IF(RES_hh_tesh!M11=0,0,RES_hh_tesh!M11/RES_summary!M$19)</f>
        <v>94.97330719309781</v>
      </c>
      <c r="N11" s="72">
        <f>IF(RES_hh_tesh!N11=0,0,RES_hh_tesh!N11/RES_summary!N$19)</f>
        <v>100.32148325432411</v>
      </c>
      <c r="O11" s="72">
        <f>IF(RES_hh_tesh!O11=0,0,RES_hh_tesh!O11/RES_summary!O$19)</f>
        <v>107.21476070859295</v>
      </c>
      <c r="P11" s="72">
        <f>IF(RES_hh_tesh!P11=0,0,RES_hh_tesh!P11/RES_summary!P$19)</f>
        <v>92.260945046073971</v>
      </c>
      <c r="Q11" s="72">
        <f>IF(RES_hh_tesh!Q11=0,0,RES_hh_tesh!Q11/RES_summary!Q$19)</f>
        <v>100.77690799572015</v>
      </c>
      <c r="R11" s="72">
        <f>IF(RES_hh_tesh!R11=0,0,RES_hh_tesh!R11/RES_summary!R$19)</f>
        <v>104.61031987850171</v>
      </c>
      <c r="S11" s="72">
        <f>IF(RES_hh_tesh!S11=0,0,RES_hh_tesh!S11/RES_summary!S$19)</f>
        <v>109.50012231668765</v>
      </c>
      <c r="T11" s="72">
        <f>IF(RES_hh_tesh!T11=0,0,RES_hh_tesh!T11/RES_summary!T$19)</f>
        <v>102.19616472992168</v>
      </c>
      <c r="U11" s="72">
        <f>IF(RES_hh_tesh!U11=0,0,RES_hh_tesh!U11/RES_summary!U$19)</f>
        <v>102.5209049950998</v>
      </c>
      <c r="V11" s="72">
        <f>IF(RES_hh_tesh!V11=0,0,RES_hh_tesh!V11/RES_summary!V$19)</f>
        <v>114.24263205692019</v>
      </c>
      <c r="W11" s="72">
        <f>IF(RES_hh_tesh!W11=0,0,RES_hh_tesh!W11/RES_summary!W$19)</f>
        <v>122.1946319492931</v>
      </c>
      <c r="X11" s="72">
        <f>IF(RES_hh_tesh!X11=0,0,RES_hh_tesh!X11/RES_summary!X$19)</f>
        <v>109.02040519439062</v>
      </c>
      <c r="Y11" s="72">
        <f>IF(RES_hh_tesh!Y11=0,0,RES_hh_tesh!Y11/RES_summary!Y$19)</f>
        <v>104.75830611543032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73.624913048451447</v>
      </c>
      <c r="C12" s="72">
        <f>IF(RES_hh_tesh!C12=0,0,RES_hh_tesh!C12/RES_summary!C$19)</f>
        <v>97.090419135679426</v>
      </c>
      <c r="D12" s="72">
        <f>IF(RES_hh_tesh!D12=0,0,RES_hh_tesh!D12/RES_summary!D$19)</f>
        <v>94.058199498661281</v>
      </c>
      <c r="E12" s="72">
        <f>IF(RES_hh_tesh!E12=0,0,RES_hh_tesh!E12/RES_summary!E$19)</f>
        <v>99.809221342118875</v>
      </c>
      <c r="F12" s="72">
        <f>IF(RES_hh_tesh!F12=0,0,RES_hh_tesh!F12/RES_summary!F$19)</f>
        <v>95.559478369064763</v>
      </c>
      <c r="G12" s="72">
        <f>IF(RES_hh_tesh!G12=0,0,RES_hh_tesh!G12/RES_summary!G$19)</f>
        <v>99.106347059276331</v>
      </c>
      <c r="H12" s="72">
        <f>IF(RES_hh_tesh!H12=0,0,RES_hh_tesh!H12/RES_summary!H$19)</f>
        <v>87.331129825363945</v>
      </c>
      <c r="I12" s="72">
        <f>IF(RES_hh_tesh!I12=0,0,RES_hh_tesh!I12/RES_summary!I$19)</f>
        <v>93.343604099555378</v>
      </c>
      <c r="J12" s="72">
        <f>IF(RES_hh_tesh!J12=0,0,RES_hh_tesh!J12/RES_summary!J$19)</f>
        <v>85.041172524649141</v>
      </c>
      <c r="K12" s="72">
        <f>IF(RES_hh_tesh!K12=0,0,RES_hh_tesh!K12/RES_summary!K$19)</f>
        <v>101.02239087131491</v>
      </c>
      <c r="L12" s="72">
        <f>IF(RES_hh_tesh!L12=0,0,RES_hh_tesh!L12/RES_summary!L$19)</f>
        <v>103.6315775218539</v>
      </c>
      <c r="M12" s="72">
        <f>IF(RES_hh_tesh!M12=0,0,RES_hh_tesh!M12/RES_summary!M$19)</f>
        <v>98.748501706739205</v>
      </c>
      <c r="N12" s="72">
        <f>IF(RES_hh_tesh!N12=0,0,RES_hh_tesh!N12/RES_summary!N$19)</f>
        <v>100.47736462161137</v>
      </c>
      <c r="O12" s="72">
        <f>IF(RES_hh_tesh!O12=0,0,RES_hh_tesh!O12/RES_summary!O$19)</f>
        <v>97.710683801053364</v>
      </c>
      <c r="P12" s="72">
        <f>IF(RES_hh_tesh!P12=0,0,RES_hh_tesh!P12/RES_summary!P$19)</f>
        <v>90.990512957271321</v>
      </c>
      <c r="Q12" s="72">
        <f>IF(RES_hh_tesh!Q12=0,0,RES_hh_tesh!Q12/RES_summary!Q$19)</f>
        <v>107.37548886891956</v>
      </c>
      <c r="R12" s="72">
        <f>IF(RES_hh_tesh!R12=0,0,RES_hh_tesh!R12/RES_summary!R$19)</f>
        <v>105.64034452276974</v>
      </c>
      <c r="S12" s="72">
        <f>IF(RES_hh_tesh!S12=0,0,RES_hh_tesh!S12/RES_summary!S$19)</f>
        <v>101.80631729547471</v>
      </c>
      <c r="T12" s="72">
        <f>IF(RES_hh_tesh!T12=0,0,RES_hh_tesh!T12/RES_summary!T$19)</f>
        <v>103.3301561876187</v>
      </c>
      <c r="U12" s="72">
        <f>IF(RES_hh_tesh!U12=0,0,RES_hh_tesh!U12/RES_summary!U$19)</f>
        <v>94.805284522630515</v>
      </c>
      <c r="V12" s="72">
        <f>IF(RES_hh_tesh!V12=0,0,RES_hh_tesh!V12/RES_summary!V$19)</f>
        <v>120.26124444026128</v>
      </c>
      <c r="W12" s="72">
        <f>IF(RES_hh_tesh!W12=0,0,RES_hh_tesh!W12/RES_summary!W$19)</f>
        <v>121.75758562616217</v>
      </c>
      <c r="X12" s="72">
        <f>IF(RES_hh_tesh!X12=0,0,RES_hh_tesh!X12/RES_summary!X$19)</f>
        <v>109.66989388796424</v>
      </c>
      <c r="Y12" s="72">
        <f>IF(RES_hh_tesh!Y12=0,0,RES_hh_tesh!Y12/RES_summary!Y$19)</f>
        <v>108.81769047699406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93.827116637610501</v>
      </c>
      <c r="C13" s="74">
        <f>IF(RES_hh_tesh!C13=0,0,RES_hh_tesh!C13/RES_summary!C$19)</f>
        <v>103.97790516641366</v>
      </c>
      <c r="D13" s="74">
        <f>IF(RES_hh_tesh!D13=0,0,RES_hh_tesh!D13/RES_summary!D$19)</f>
        <v>97.948752028395944</v>
      </c>
      <c r="E13" s="74">
        <f>IF(RES_hh_tesh!E13=0,0,RES_hh_tesh!E13/RES_summary!E$19)</f>
        <v>101.03424860950896</v>
      </c>
      <c r="F13" s="74">
        <f>IF(RES_hh_tesh!F13=0,0,RES_hh_tesh!F13/RES_summary!F$19)</f>
        <v>95.532611562604018</v>
      </c>
      <c r="G13" s="74">
        <f>IF(RES_hh_tesh!G13=0,0,RES_hh_tesh!G13/RES_summary!G$19)</f>
        <v>92.839723185759595</v>
      </c>
      <c r="H13" s="74">
        <f>IF(RES_hh_tesh!H13=0,0,RES_hh_tesh!H13/RES_summary!H$19)</f>
        <v>89.305513758027217</v>
      </c>
      <c r="I13" s="74">
        <f>IF(RES_hh_tesh!I13=0,0,RES_hh_tesh!I13/RES_summary!I$19)</f>
        <v>92.35386366839694</v>
      </c>
      <c r="J13" s="74">
        <f>IF(RES_hh_tesh!J13=0,0,RES_hh_tesh!J13/RES_summary!J$19)</f>
        <v>91.25219743317848</v>
      </c>
      <c r="K13" s="74">
        <f>IF(RES_hh_tesh!K13=0,0,RES_hh_tesh!K13/RES_summary!K$19)</f>
        <v>93.301574951551501</v>
      </c>
      <c r="L13" s="74">
        <f>IF(RES_hh_tesh!L13=0,0,RES_hh_tesh!L13/RES_summary!L$19)</f>
        <v>103.43451821466316</v>
      </c>
      <c r="M13" s="74">
        <f>IF(RES_hh_tesh!M13=0,0,RES_hh_tesh!M13/RES_summary!M$19)</f>
        <v>101.15118579182325</v>
      </c>
      <c r="N13" s="74">
        <f>IF(RES_hh_tesh!N13=0,0,RES_hh_tesh!N13/RES_summary!N$19)</f>
        <v>101.25444212315234</v>
      </c>
      <c r="O13" s="74">
        <f>IF(RES_hh_tesh!O13=0,0,RES_hh_tesh!O13/RES_summary!O$19)</f>
        <v>103.7671522497657</v>
      </c>
      <c r="P13" s="74">
        <f>IF(RES_hh_tesh!P13=0,0,RES_hh_tesh!P13/RES_summary!P$19)</f>
        <v>88.422381063136783</v>
      </c>
      <c r="Q13" s="74">
        <f>IF(RES_hh_tesh!Q13=0,0,RES_hh_tesh!Q13/RES_summary!Q$19)</f>
        <v>98.729192569249761</v>
      </c>
      <c r="R13" s="74">
        <f>IF(RES_hh_tesh!R13=0,0,RES_hh_tesh!R13/RES_summary!R$19)</f>
        <v>108.53035404375615</v>
      </c>
      <c r="S13" s="74">
        <f>IF(RES_hh_tesh!S13=0,0,RES_hh_tesh!S13/RES_summary!S$19)</f>
        <v>106.6928561520743</v>
      </c>
      <c r="T13" s="74">
        <f>IF(RES_hh_tesh!T13=0,0,RES_hh_tesh!T13/RES_summary!T$19)</f>
        <v>101.96631831318233</v>
      </c>
      <c r="U13" s="74">
        <f>IF(RES_hh_tesh!U13=0,0,RES_hh_tesh!U13/RES_summary!U$19)</f>
        <v>103.92967034846156</v>
      </c>
      <c r="V13" s="74">
        <f>IF(RES_hh_tesh!V13=0,0,RES_hh_tesh!V13/RES_summary!V$19)</f>
        <v>111.18260416308981</v>
      </c>
      <c r="W13" s="74">
        <f>IF(RES_hh_tesh!W13=0,0,RES_hh_tesh!W13/RES_summary!W$19)</f>
        <v>116.75197160256285</v>
      </c>
      <c r="X13" s="74">
        <f>IF(RES_hh_tesh!X13=0,0,RES_hh_tesh!X13/RES_summary!X$19)</f>
        <v>108.60925885400931</v>
      </c>
      <c r="Y13" s="74">
        <f>IF(RES_hh_tesh!Y13=0,0,RES_hh_tesh!Y13/RES_summary!Y$19)</f>
        <v>112.04850772041348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1.8714246670355099</v>
      </c>
      <c r="C14" s="76">
        <f>IF(RES_hh_tesh!C14=0,0,RES_hh_tesh!C14/RES_summary!C$19)</f>
        <v>1.8963456979594036</v>
      </c>
      <c r="D14" s="76">
        <f>IF(RES_hh_tesh!D14=0,0,RES_hh_tesh!D14/RES_summary!D$19)</f>
        <v>1.7243737134912407</v>
      </c>
      <c r="E14" s="76">
        <f>IF(RES_hh_tesh!E14=0,0,RES_hh_tesh!E14/RES_summary!E$19)</f>
        <v>1.7006552524282885</v>
      </c>
      <c r="F14" s="76">
        <f>IF(RES_hh_tesh!F14=0,0,RES_hh_tesh!F14/RES_summary!F$19)</f>
        <v>1.6021094661892561</v>
      </c>
      <c r="G14" s="76">
        <f>IF(RES_hh_tesh!G14=0,0,RES_hh_tesh!G14/RES_summary!G$19)</f>
        <v>1.5406284134649835</v>
      </c>
      <c r="H14" s="76">
        <f>IF(RES_hh_tesh!H14=0,0,RES_hh_tesh!H14/RES_summary!H$19)</f>
        <v>1.4924689159366016</v>
      </c>
      <c r="I14" s="76">
        <f>IF(RES_hh_tesh!I14=0,0,RES_hh_tesh!I14/RES_summary!I$19)</f>
        <v>1.3284881986017212</v>
      </c>
      <c r="J14" s="76">
        <f>IF(RES_hh_tesh!J14=0,0,RES_hh_tesh!J14/RES_summary!J$19)</f>
        <v>1.3507674487400267</v>
      </c>
      <c r="K14" s="76">
        <f>IF(RES_hh_tesh!K14=0,0,RES_hh_tesh!K14/RES_summary!K$19)</f>
        <v>1.3282050847423801</v>
      </c>
      <c r="L14" s="76">
        <f>IF(RES_hh_tesh!L14=0,0,RES_hh_tesh!L14/RES_summary!L$19)</f>
        <v>1.473978303426702</v>
      </c>
      <c r="M14" s="76">
        <f>IF(RES_hh_tesh!M14=0,0,RES_hh_tesh!M14/RES_summary!M$19)</f>
        <v>1.2960924567140597</v>
      </c>
      <c r="N14" s="76">
        <f>IF(RES_hh_tesh!N14=0,0,RES_hh_tesh!N14/RES_summary!N$19)</f>
        <v>1.3082387669876203</v>
      </c>
      <c r="O14" s="76">
        <f>IF(RES_hh_tesh!O14=0,0,RES_hh_tesh!O14/RES_summary!O$19)</f>
        <v>1.361783732260621</v>
      </c>
      <c r="P14" s="76">
        <f>IF(RES_hh_tesh!P14=0,0,RES_hh_tesh!P14/RES_summary!P$19)</f>
        <v>1.1514051191096937</v>
      </c>
      <c r="Q14" s="76">
        <f>IF(RES_hh_tesh!Q14=0,0,RES_hh_tesh!Q14/RES_summary!Q$19)</f>
        <v>1.2551374903645036</v>
      </c>
      <c r="R14" s="76">
        <f>IF(RES_hh_tesh!R14=0,0,RES_hh_tesh!R14/RES_summary!R$19)</f>
        <v>1.3370403384300447</v>
      </c>
      <c r="S14" s="76">
        <f>IF(RES_hh_tesh!S14=0,0,RES_hh_tesh!S14/RES_summary!S$19)</f>
        <v>1.3522825591372578</v>
      </c>
      <c r="T14" s="76">
        <f>IF(RES_hh_tesh!T14=0,0,RES_hh_tesh!T14/RES_summary!T$19)</f>
        <v>1.2477685062058759</v>
      </c>
      <c r="U14" s="76">
        <f>IF(RES_hh_tesh!U14=0,0,RES_hh_tesh!U14/RES_summary!U$19)</f>
        <v>1.3171482688656686</v>
      </c>
      <c r="V14" s="76">
        <f>IF(RES_hh_tesh!V14=0,0,RES_hh_tesh!V14/RES_summary!V$19)</f>
        <v>1.3669292828280422</v>
      </c>
      <c r="W14" s="76">
        <f>IF(RES_hh_tesh!W14=0,0,RES_hh_tesh!W14/RES_summary!W$19)</f>
        <v>1.545399503025098</v>
      </c>
      <c r="X14" s="76">
        <f>IF(RES_hh_tesh!X14=0,0,RES_hh_tesh!X14/RES_summary!X$19)</f>
        <v>1.3419945971234386</v>
      </c>
      <c r="Y14" s="76">
        <f>IF(RES_hh_tesh!Y14=0,0,RES_hh_tesh!Y14/RES_summary!Y$19)</f>
        <v>1.2374643382199586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1.1446952821340133E-2</v>
      </c>
      <c r="C15" s="69">
        <f>IF(RES_hh_tesh!C15=0,0,RES_hh_tesh!C15/RES_summary!C$19)</f>
        <v>1.5461540793134445E-2</v>
      </c>
      <c r="D15" s="69">
        <f>IF(RES_hh_tesh!D15=0,0,RES_hh_tesh!D15/RES_summary!D$19)</f>
        <v>1.8478140353861604E-2</v>
      </c>
      <c r="E15" s="69">
        <f>IF(RES_hh_tesh!E15=0,0,RES_hh_tesh!E15/RES_summary!E$19)</f>
        <v>3.6332059919061549E-2</v>
      </c>
      <c r="F15" s="69">
        <f>IF(RES_hh_tesh!F15=0,0,RES_hh_tesh!F15/RES_summary!F$19)</f>
        <v>2.5117389782332935E-2</v>
      </c>
      <c r="G15" s="69">
        <f>IF(RES_hh_tesh!G15=0,0,RES_hh_tesh!G15/RES_summary!G$19)</f>
        <v>2.9712410255256665E-2</v>
      </c>
      <c r="H15" s="69">
        <f>IF(RES_hh_tesh!H15=0,0,RES_hh_tesh!H15/RES_summary!H$19)</f>
        <v>4.0109799438674494E-2</v>
      </c>
      <c r="I15" s="69">
        <f>IF(RES_hh_tesh!I15=0,0,RES_hh_tesh!I15/RES_summary!I$19)</f>
        <v>4.3483809163209965E-2</v>
      </c>
      <c r="J15" s="69">
        <f>IF(RES_hh_tesh!J15=0,0,RES_hh_tesh!J15/RES_summary!J$19)</f>
        <v>4.1309388837130277E-2</v>
      </c>
      <c r="K15" s="69">
        <f>IF(RES_hh_tesh!K15=0,0,RES_hh_tesh!K15/RES_summary!K$19)</f>
        <v>4.5370368549063067E-2</v>
      </c>
      <c r="L15" s="69">
        <f>IF(RES_hh_tesh!L15=0,0,RES_hh_tesh!L15/RES_summary!L$19)</f>
        <v>5.4048937850234249E-2</v>
      </c>
      <c r="M15" s="69">
        <f>IF(RES_hh_tesh!M15=0,0,RES_hh_tesh!M15/RES_summary!M$19)</f>
        <v>5.2413506446929332E-2</v>
      </c>
      <c r="N15" s="69">
        <f>IF(RES_hh_tesh!N15=0,0,RES_hh_tesh!N15/RES_summary!N$19)</f>
        <v>6.2510877779213755E-2</v>
      </c>
      <c r="O15" s="69">
        <f>IF(RES_hh_tesh!O15=0,0,RES_hh_tesh!O15/RES_summary!O$19)</f>
        <v>8.1425780579186924E-2</v>
      </c>
      <c r="P15" s="69">
        <f>IF(RES_hh_tesh!P15=0,0,RES_hh_tesh!P15/RES_summary!P$19)</f>
        <v>5.2836185121392383E-2</v>
      </c>
      <c r="Q15" s="69">
        <f>IF(RES_hh_tesh!Q15=0,0,RES_hh_tesh!Q15/RES_summary!Q$19)</f>
        <v>9.4570115374758318E-2</v>
      </c>
      <c r="R15" s="69">
        <f>IF(RES_hh_tesh!R15=0,0,RES_hh_tesh!R15/RES_summary!R$19)</f>
        <v>5.8868563959121725E-2</v>
      </c>
      <c r="S15" s="69">
        <f>IF(RES_hh_tesh!S15=0,0,RES_hh_tesh!S15/RES_summary!S$19)</f>
        <v>6.0098753447003807E-2</v>
      </c>
      <c r="T15" s="69">
        <f>IF(RES_hh_tesh!T15=0,0,RES_hh_tesh!T15/RES_summary!T$19)</f>
        <v>5.6850788271670991E-2</v>
      </c>
      <c r="U15" s="69">
        <f>IF(RES_hh_tesh!U15=0,0,RES_hh_tesh!U15/RES_summary!U$19)</f>
        <v>6.3711119110575046E-2</v>
      </c>
      <c r="V15" s="69">
        <f>IF(RES_hh_tesh!V15=0,0,RES_hh_tesh!V15/RES_summary!V$19)</f>
        <v>6.7382987008191925E-2</v>
      </c>
      <c r="W15" s="69">
        <f>IF(RES_hh_tesh!W15=0,0,RES_hh_tesh!W15/RES_summary!W$19)</f>
        <v>7.2700811733560272E-2</v>
      </c>
      <c r="X15" s="69">
        <f>IF(RES_hh_tesh!X15=0,0,RES_hh_tesh!X15/RES_summary!X$19)</f>
        <v>7.2227251458754874E-2</v>
      </c>
      <c r="Y15" s="69">
        <f>IF(RES_hh_tesh!Y15=0,0,RES_hh_tesh!Y15/RES_summary!Y$19)</f>
        <v>7.3683230857566201E-2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1.1446952821340133E-2</v>
      </c>
      <c r="C16" s="72">
        <f>IF(RES_hh_tesh!C16=0,0,RES_hh_tesh!C16/RES_summary!C$19)</f>
        <v>1.5461540793134445E-2</v>
      </c>
      <c r="D16" s="72">
        <f>IF(RES_hh_tesh!D16=0,0,RES_hh_tesh!D16/RES_summary!D$19)</f>
        <v>1.8478140353861604E-2</v>
      </c>
      <c r="E16" s="72">
        <f>IF(RES_hh_tesh!E16=0,0,RES_hh_tesh!E16/RES_summary!E$19)</f>
        <v>3.6332059919061549E-2</v>
      </c>
      <c r="F16" s="72">
        <f>IF(RES_hh_tesh!F16=0,0,RES_hh_tesh!F16/RES_summary!F$19)</f>
        <v>2.5117389782332935E-2</v>
      </c>
      <c r="G16" s="72">
        <f>IF(RES_hh_tesh!G16=0,0,RES_hh_tesh!G16/RES_summary!G$19)</f>
        <v>2.9712410255256665E-2</v>
      </c>
      <c r="H16" s="72">
        <f>IF(RES_hh_tesh!H16=0,0,RES_hh_tesh!H16/RES_summary!H$19)</f>
        <v>4.0109799438674494E-2</v>
      </c>
      <c r="I16" s="72">
        <f>IF(RES_hh_tesh!I16=0,0,RES_hh_tesh!I16/RES_summary!I$19)</f>
        <v>4.3483809163209965E-2</v>
      </c>
      <c r="J16" s="72">
        <f>IF(RES_hh_tesh!J16=0,0,RES_hh_tesh!J16/RES_summary!J$19)</f>
        <v>4.1309388837130277E-2</v>
      </c>
      <c r="K16" s="72">
        <f>IF(RES_hh_tesh!K16=0,0,RES_hh_tesh!K16/RES_summary!K$19)</f>
        <v>4.5370368549063067E-2</v>
      </c>
      <c r="L16" s="72">
        <f>IF(RES_hh_tesh!L16=0,0,RES_hh_tesh!L16/RES_summary!L$19)</f>
        <v>5.4048937850234249E-2</v>
      </c>
      <c r="M16" s="72">
        <f>IF(RES_hh_tesh!M16=0,0,RES_hh_tesh!M16/RES_summary!M$19)</f>
        <v>5.2413506446929332E-2</v>
      </c>
      <c r="N16" s="72">
        <f>IF(RES_hh_tesh!N16=0,0,RES_hh_tesh!N16/RES_summary!N$19)</f>
        <v>6.2510877779213755E-2</v>
      </c>
      <c r="O16" s="72">
        <f>IF(RES_hh_tesh!O16=0,0,RES_hh_tesh!O16/RES_summary!O$19)</f>
        <v>8.1425780579186924E-2</v>
      </c>
      <c r="P16" s="72">
        <f>IF(RES_hh_tesh!P16=0,0,RES_hh_tesh!P16/RES_summary!P$19)</f>
        <v>5.2836185121392383E-2</v>
      </c>
      <c r="Q16" s="72">
        <f>IF(RES_hh_tesh!Q16=0,0,RES_hh_tesh!Q16/RES_summary!Q$19)</f>
        <v>9.4570115374758318E-2</v>
      </c>
      <c r="R16" s="72">
        <f>IF(RES_hh_tesh!R16=0,0,RES_hh_tesh!R16/RES_summary!R$19)</f>
        <v>5.8868563959121725E-2</v>
      </c>
      <c r="S16" s="72">
        <f>IF(RES_hh_tesh!S16=0,0,RES_hh_tesh!S16/RES_summary!S$19)</f>
        <v>6.0098753447003807E-2</v>
      </c>
      <c r="T16" s="72">
        <f>IF(RES_hh_tesh!T16=0,0,RES_hh_tesh!T16/RES_summary!T$19)</f>
        <v>5.6850788271670991E-2</v>
      </c>
      <c r="U16" s="72">
        <f>IF(RES_hh_tesh!U16=0,0,RES_hh_tesh!U16/RES_summary!U$19)</f>
        <v>6.3711119110575046E-2</v>
      </c>
      <c r="V16" s="72">
        <f>IF(RES_hh_tesh!V16=0,0,RES_hh_tesh!V16/RES_summary!V$19)</f>
        <v>6.7382987008191925E-2</v>
      </c>
      <c r="W16" s="72">
        <f>IF(RES_hh_tesh!W16=0,0,RES_hh_tesh!W16/RES_summary!W$19)</f>
        <v>7.2700811733560272E-2</v>
      </c>
      <c r="X16" s="72">
        <f>IF(RES_hh_tesh!X16=0,0,RES_hh_tesh!X16/RES_summary!X$19)</f>
        <v>7.2227251458754874E-2</v>
      </c>
      <c r="Y16" s="72">
        <f>IF(RES_hh_tesh!Y16=0,0,RES_hh_tesh!Y16/RES_summary!Y$19)</f>
        <v>7.3683230857566201E-2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19.578649306313412</v>
      </c>
      <c r="C17" s="69">
        <f>IF(RES_hh_tesh!C17=0,0,RES_hh_tesh!C17/RES_summary!C$19)</f>
        <v>20.254363317826098</v>
      </c>
      <c r="D17" s="69">
        <f>IF(RES_hh_tesh!D17=0,0,RES_hh_tesh!D17/RES_summary!D$19)</f>
        <v>20.936003974024441</v>
      </c>
      <c r="E17" s="69">
        <f>IF(RES_hh_tesh!E17=0,0,RES_hh_tesh!E17/RES_summary!E$19)</f>
        <v>21.055809540436496</v>
      </c>
      <c r="F17" s="69">
        <f>IF(RES_hh_tesh!F17=0,0,RES_hh_tesh!F17/RES_summary!F$19)</f>
        <v>21.086747785015479</v>
      </c>
      <c r="G17" s="69">
        <f>IF(RES_hh_tesh!G17=0,0,RES_hh_tesh!G17/RES_summary!G$19)</f>
        <v>19.5329766066899</v>
      </c>
      <c r="H17" s="69">
        <f>IF(RES_hh_tesh!H17=0,0,RES_hh_tesh!H17/RES_summary!H$19)</f>
        <v>20.269442576743497</v>
      </c>
      <c r="I17" s="69">
        <f>IF(RES_hh_tesh!I17=0,0,RES_hh_tesh!I17/RES_summary!I$19)</f>
        <v>20.254653612322368</v>
      </c>
      <c r="J17" s="69">
        <f>IF(RES_hh_tesh!J17=0,0,RES_hh_tesh!J17/RES_summary!J$19)</f>
        <v>20.359119534478101</v>
      </c>
      <c r="K17" s="69">
        <f>IF(RES_hh_tesh!K17=0,0,RES_hh_tesh!K17/RES_summary!K$19)</f>
        <v>21.953692091360825</v>
      </c>
      <c r="L17" s="69">
        <f>IF(RES_hh_tesh!L17=0,0,RES_hh_tesh!L17/RES_summary!L$19)</f>
        <v>22.336367514383646</v>
      </c>
      <c r="M17" s="69">
        <f>IF(RES_hh_tesh!M17=0,0,RES_hh_tesh!M17/RES_summary!M$19)</f>
        <v>22.5111984322083</v>
      </c>
      <c r="N17" s="69">
        <f>IF(RES_hh_tesh!N17=0,0,RES_hh_tesh!N17/RES_summary!N$19)</f>
        <v>22.797442115052796</v>
      </c>
      <c r="O17" s="69">
        <f>IF(RES_hh_tesh!O17=0,0,RES_hh_tesh!O17/RES_summary!O$19)</f>
        <v>22.60032023656774</v>
      </c>
      <c r="P17" s="69">
        <f>IF(RES_hh_tesh!P17=0,0,RES_hh_tesh!P17/RES_summary!P$19)</f>
        <v>23.142251205660539</v>
      </c>
      <c r="Q17" s="69">
        <f>IF(RES_hh_tesh!Q17=0,0,RES_hh_tesh!Q17/RES_summary!Q$19)</f>
        <v>22.790716643633573</v>
      </c>
      <c r="R17" s="69">
        <f>IF(RES_hh_tesh!R17=0,0,RES_hh_tesh!R17/RES_summary!R$19)</f>
        <v>22.548914113385106</v>
      </c>
      <c r="S17" s="69">
        <f>IF(RES_hh_tesh!S17=0,0,RES_hh_tesh!S17/RES_summary!S$19)</f>
        <v>22.122359575429776</v>
      </c>
      <c r="T17" s="69">
        <f>IF(RES_hh_tesh!T17=0,0,RES_hh_tesh!T17/RES_summary!T$19)</f>
        <v>21.044764551578353</v>
      </c>
      <c r="U17" s="69">
        <f>IF(RES_hh_tesh!U17=0,0,RES_hh_tesh!U17/RES_summary!U$19)</f>
        <v>21.407360362198958</v>
      </c>
      <c r="V17" s="69">
        <f>IF(RES_hh_tesh!V17=0,0,RES_hh_tesh!V17/RES_summary!V$19)</f>
        <v>21.437880779125063</v>
      </c>
      <c r="W17" s="69">
        <f>IF(RES_hh_tesh!W17=0,0,RES_hh_tesh!W17/RES_summary!W$19)</f>
        <v>24.206512675702811</v>
      </c>
      <c r="X17" s="69">
        <f>IF(RES_hh_tesh!X17=0,0,RES_hh_tesh!X17/RES_summary!X$19)</f>
        <v>21.749529587264728</v>
      </c>
      <c r="Y17" s="69">
        <f>IF(RES_hh_tesh!Y17=0,0,RES_hh_tesh!Y17/RES_summary!Y$19)</f>
        <v>20.933314940769527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19.656132932568877</v>
      </c>
      <c r="C18" s="72">
        <f>IF(RES_hh_tesh!C18=0,0,RES_hh_tesh!C18/RES_summary!C$19)</f>
        <v>20.463659712637984</v>
      </c>
      <c r="D18" s="72">
        <f>IF(RES_hh_tesh!D18=0,0,RES_hh_tesh!D18/RES_summary!D$19)</f>
        <v>20.982056735440949</v>
      </c>
      <c r="E18" s="72">
        <f>IF(RES_hh_tesh!E18=0,0,RES_hh_tesh!E18/RES_summary!E$19)</f>
        <v>20.260942872655082</v>
      </c>
      <c r="F18" s="72">
        <f>IF(RES_hh_tesh!F18=0,0,RES_hh_tesh!F18/RES_summary!F$19)</f>
        <v>22.799172315923016</v>
      </c>
      <c r="G18" s="72">
        <f>IF(RES_hh_tesh!G18=0,0,RES_hh_tesh!G18/RES_summary!G$19)</f>
        <v>17.835181997018726</v>
      </c>
      <c r="H18" s="72">
        <f>IF(RES_hh_tesh!H18=0,0,RES_hh_tesh!H18/RES_summary!H$19)</f>
        <v>20.077355436383311</v>
      </c>
      <c r="I18" s="72">
        <f>IF(RES_hh_tesh!I18=0,0,RES_hh_tesh!I18/RES_summary!I$19)</f>
        <v>20.208038165722243</v>
      </c>
      <c r="J18" s="72">
        <f>IF(RES_hh_tesh!J18=0,0,RES_hh_tesh!J18/RES_summary!J$19)</f>
        <v>22.207300705983073</v>
      </c>
      <c r="K18" s="72">
        <f>IF(RES_hh_tesh!K18=0,0,RES_hh_tesh!K18/RES_summary!K$19)</f>
        <v>20.403317965490434</v>
      </c>
      <c r="L18" s="72">
        <f>IF(RES_hh_tesh!L18=0,0,RES_hh_tesh!L18/RES_summary!L$19)</f>
        <v>24.891057746340543</v>
      </c>
      <c r="M18" s="72">
        <f>IF(RES_hh_tesh!M18=0,0,RES_hh_tesh!M18/RES_summary!M$19)</f>
        <v>22.652544571915048</v>
      </c>
      <c r="N18" s="72">
        <f>IF(RES_hh_tesh!N18=0,0,RES_hh_tesh!N18/RES_summary!N$19)</f>
        <v>17.852002143058549</v>
      </c>
      <c r="O18" s="72">
        <f>IF(RES_hh_tesh!O18=0,0,RES_hh_tesh!O18/RES_summary!O$19)</f>
        <v>22.561515541639622</v>
      </c>
      <c r="P18" s="72">
        <f>IF(RES_hh_tesh!P18=0,0,RES_hh_tesh!P18/RES_summary!P$19)</f>
        <v>26.461815165139253</v>
      </c>
      <c r="Q18" s="72">
        <f>IF(RES_hh_tesh!Q18=0,0,RES_hh_tesh!Q18/RES_summary!Q$19)</f>
        <v>23.803092570982091</v>
      </c>
      <c r="R18" s="72">
        <f>IF(RES_hh_tesh!R18=0,0,RES_hh_tesh!R18/RES_summary!R$19)</f>
        <v>18.486891252723993</v>
      </c>
      <c r="S18" s="72">
        <f>IF(RES_hh_tesh!S18=0,0,RES_hh_tesh!S18/RES_summary!S$19)</f>
        <v>22.222797505185856</v>
      </c>
      <c r="T18" s="72">
        <f>IF(RES_hh_tesh!T18=0,0,RES_hh_tesh!T18/RES_summary!T$19)</f>
        <v>18.867833838626844</v>
      </c>
      <c r="U18" s="72">
        <f>IF(RES_hh_tesh!U18=0,0,RES_hh_tesh!U18/RES_summary!U$19)</f>
        <v>22.530114268654508</v>
      </c>
      <c r="V18" s="72">
        <f>IF(RES_hh_tesh!V18=0,0,RES_hh_tesh!V18/RES_summary!V$19)</f>
        <v>26.661182183277042</v>
      </c>
      <c r="W18" s="72">
        <f>IF(RES_hh_tesh!W18=0,0,RES_hh_tesh!W18/RES_summary!W$19)</f>
        <v>18.725677902090457</v>
      </c>
      <c r="X18" s="72">
        <f>IF(RES_hh_tesh!X18=0,0,RES_hh_tesh!X18/RES_summary!X$19)</f>
        <v>20.890922378869181</v>
      </c>
      <c r="Y18" s="72">
        <f>IF(RES_hh_tesh!Y18=0,0,RES_hh_tesh!Y18/RES_summary!Y$19)</f>
        <v>20.20751280724383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21.394284954782279</v>
      </c>
      <c r="C19" s="72">
        <f>IF(RES_hh_tesh!C19=0,0,RES_hh_tesh!C19/RES_summary!C$19)</f>
        <v>18.943237576268409</v>
      </c>
      <c r="D19" s="72">
        <f>IF(RES_hh_tesh!D19=0,0,RES_hh_tesh!D19/RES_summary!D$19)</f>
        <v>20.490276895307041</v>
      </c>
      <c r="E19" s="72">
        <f>IF(RES_hh_tesh!E19=0,0,RES_hh_tesh!E19/RES_summary!E$19)</f>
        <v>18.754633773228438</v>
      </c>
      <c r="F19" s="72">
        <f>IF(RES_hh_tesh!F19=0,0,RES_hh_tesh!F19/RES_summary!F$19)</f>
        <v>18.709772281925737</v>
      </c>
      <c r="G19" s="72">
        <f>IF(RES_hh_tesh!G19=0,0,RES_hh_tesh!G19/RES_summary!G$19)</f>
        <v>21.465445108596889</v>
      </c>
      <c r="H19" s="72">
        <f>IF(RES_hh_tesh!H19=0,0,RES_hh_tesh!H19/RES_summary!H$19)</f>
        <v>20.047181691502889</v>
      </c>
      <c r="I19" s="72">
        <f>IF(RES_hh_tesh!I19=0,0,RES_hh_tesh!I19/RES_summary!I$19)</f>
        <v>21.367369794954897</v>
      </c>
      <c r="J19" s="72">
        <f>IF(RES_hh_tesh!J19=0,0,RES_hh_tesh!J19/RES_summary!J$19)</f>
        <v>23.381230336243291</v>
      </c>
      <c r="K19" s="72">
        <f>IF(RES_hh_tesh!K19=0,0,RES_hh_tesh!K19/RES_summary!K$19)</f>
        <v>18.78847122078809</v>
      </c>
      <c r="L19" s="72">
        <f>IF(RES_hh_tesh!L19=0,0,RES_hh_tesh!L19/RES_summary!L$19)</f>
        <v>20.616552075397774</v>
      </c>
      <c r="M19" s="72">
        <f>IF(RES_hh_tesh!M19=0,0,RES_hh_tesh!M19/RES_summary!M$19)</f>
        <v>22.357235745518665</v>
      </c>
      <c r="N19" s="72">
        <f>IF(RES_hh_tesh!N19=0,0,RES_hh_tesh!N19/RES_summary!N$19)</f>
        <v>22.758019126924605</v>
      </c>
      <c r="O19" s="72">
        <f>IF(RES_hh_tesh!O19=0,0,RES_hh_tesh!O19/RES_summary!O$19)</f>
        <v>21.697626677947582</v>
      </c>
      <c r="P19" s="72">
        <f>IF(RES_hh_tesh!P19=0,0,RES_hh_tesh!P19/RES_summary!P$19)</f>
        <v>23.337367641164903</v>
      </c>
      <c r="Q19" s="72">
        <f>IF(RES_hh_tesh!Q19=0,0,RES_hh_tesh!Q19/RES_summary!Q$19)</f>
        <v>24.172061560536349</v>
      </c>
      <c r="R19" s="72">
        <f>IF(RES_hh_tesh!R19=0,0,RES_hh_tesh!R19/RES_summary!R$19)</f>
        <v>20.937629712208437</v>
      </c>
      <c r="S19" s="72">
        <f>IF(RES_hh_tesh!S19=0,0,RES_hh_tesh!S19/RES_summary!S$19)</f>
        <v>21.917505245574603</v>
      </c>
      <c r="T19" s="72">
        <f>IF(RES_hh_tesh!T19=0,0,RES_hh_tesh!T19/RES_summary!T$19)</f>
        <v>20.707099334767591</v>
      </c>
      <c r="U19" s="72">
        <f>IF(RES_hh_tesh!U19=0,0,RES_hh_tesh!U19/RES_summary!U$19)</f>
        <v>21.058179791926424</v>
      </c>
      <c r="V19" s="72">
        <f>IF(RES_hh_tesh!V19=0,0,RES_hh_tesh!V19/RES_summary!V$19)</f>
        <v>20.181609210362062</v>
      </c>
      <c r="W19" s="72">
        <f>IF(RES_hh_tesh!W19=0,0,RES_hh_tesh!W19/RES_summary!W$19)</f>
        <v>25.172326754516146</v>
      </c>
      <c r="X19" s="72">
        <f>IF(RES_hh_tesh!X19=0,0,RES_hh_tesh!X19/RES_summary!X$19)</f>
        <v>21.725542902671929</v>
      </c>
      <c r="Y19" s="72">
        <f>IF(RES_hh_tesh!Y19=0,0,RES_hh_tesh!Y19/RES_summary!Y$19)</f>
        <v>21.025822281316934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19.88593642092335</v>
      </c>
      <c r="C20" s="72">
        <f>IF(RES_hh_tesh!C20=0,0,RES_hh_tesh!C20/RES_summary!C$19)</f>
        <v>19.740726079608002</v>
      </c>
      <c r="D20" s="72">
        <f>IF(RES_hh_tesh!D20=0,0,RES_hh_tesh!D20/RES_summary!D$19)</f>
        <v>21.083652726449188</v>
      </c>
      <c r="E20" s="72">
        <f>IF(RES_hh_tesh!E20=0,0,RES_hh_tesh!E20/RES_summary!E$19)</f>
        <v>21.403776301720832</v>
      </c>
      <c r="F20" s="72">
        <f>IF(RES_hh_tesh!F20=0,0,RES_hh_tesh!F20/RES_summary!F$19)</f>
        <v>21.310233848956948</v>
      </c>
      <c r="G20" s="72">
        <f>IF(RES_hh_tesh!G20=0,0,RES_hh_tesh!G20/RES_summary!G$19)</f>
        <v>19.293983519693914</v>
      </c>
      <c r="H20" s="72">
        <f>IF(RES_hh_tesh!H20=0,0,RES_hh_tesh!H20/RES_summary!H$19)</f>
        <v>20.614391024717975</v>
      </c>
      <c r="I20" s="72">
        <f>IF(RES_hh_tesh!I20=0,0,RES_hh_tesh!I20/RES_summary!I$19)</f>
        <v>19.598049096602857</v>
      </c>
      <c r="J20" s="72">
        <f>IF(RES_hh_tesh!J20=0,0,RES_hh_tesh!J20/RES_summary!J$19)</f>
        <v>20.438607887086107</v>
      </c>
      <c r="K20" s="72">
        <f>IF(RES_hh_tesh!K20=0,0,RES_hh_tesh!K20/RES_summary!K$19)</f>
        <v>21.396888013886795</v>
      </c>
      <c r="L20" s="72">
        <f>IF(RES_hh_tesh!L20=0,0,RES_hh_tesh!L20/RES_summary!L$19)</f>
        <v>22.556034024067564</v>
      </c>
      <c r="M20" s="72">
        <f>IF(RES_hh_tesh!M20=0,0,RES_hh_tesh!M20/RES_summary!M$19)</f>
        <v>23.208010554425197</v>
      </c>
      <c r="N20" s="72">
        <f>IF(RES_hh_tesh!N20=0,0,RES_hh_tesh!N20/RES_summary!N$19)</f>
        <v>20.843665509817392</v>
      </c>
      <c r="O20" s="72">
        <f>IF(RES_hh_tesh!O20=0,0,RES_hh_tesh!O20/RES_summary!O$19)</f>
        <v>23.18179878351242</v>
      </c>
      <c r="P20" s="72">
        <f>IF(RES_hh_tesh!P20=0,0,RES_hh_tesh!P20/RES_summary!P$19)</f>
        <v>23.265613441117477</v>
      </c>
      <c r="Q20" s="72">
        <f>IF(RES_hh_tesh!Q20=0,0,RES_hh_tesh!Q20/RES_summary!Q$19)</f>
        <v>22.373465568833986</v>
      </c>
      <c r="R20" s="72">
        <f>IF(RES_hh_tesh!R20=0,0,RES_hh_tesh!R20/RES_summary!R$19)</f>
        <v>22.09450488961966</v>
      </c>
      <c r="S20" s="72">
        <f>IF(RES_hh_tesh!S20=0,0,RES_hh_tesh!S20/RES_summary!S$19)</f>
        <v>22.435474564802927</v>
      </c>
      <c r="T20" s="72">
        <f>IF(RES_hh_tesh!T20=0,0,RES_hh_tesh!T20/RES_summary!T$19)</f>
        <v>20.551435690415644</v>
      </c>
      <c r="U20" s="72">
        <f>IF(RES_hh_tesh!U20=0,0,RES_hh_tesh!U20/RES_summary!U$19)</f>
        <v>21.092144190465522</v>
      </c>
      <c r="V20" s="72">
        <f>IF(RES_hh_tesh!V20=0,0,RES_hh_tesh!V20/RES_summary!V$19)</f>
        <v>21.653158796537433</v>
      </c>
      <c r="W20" s="72">
        <f>IF(RES_hh_tesh!W20=0,0,RES_hh_tesh!W20/RES_summary!W$19)</f>
        <v>24.318599568201272</v>
      </c>
      <c r="X20" s="72">
        <f>IF(RES_hh_tesh!X20=0,0,RES_hh_tesh!X20/RES_summary!X$19)</f>
        <v>22.549961237244524</v>
      </c>
      <c r="Y20" s="72">
        <f>IF(RES_hh_tesh!Y20=0,0,RES_hh_tesh!Y20/RES_summary!Y$19)</f>
        <v>19.722000317182523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19.102928662639776</v>
      </c>
      <c r="C21" s="72">
        <f>IF(RES_hh_tesh!C21=0,0,RES_hh_tesh!C21/RES_summary!C$19)</f>
        <v>20.547576945916649</v>
      </c>
      <c r="D21" s="72">
        <f>IF(RES_hh_tesh!D21=0,0,RES_hh_tesh!D21/RES_summary!D$19)</f>
        <v>20.715606400533975</v>
      </c>
      <c r="E21" s="72">
        <f>IF(RES_hh_tesh!E21=0,0,RES_hh_tesh!E21/RES_summary!E$19)</f>
        <v>20.703438585266234</v>
      </c>
      <c r="F21" s="72">
        <f>IF(RES_hh_tesh!F21=0,0,RES_hh_tesh!F21/RES_summary!F$19)</f>
        <v>19.514760236365106</v>
      </c>
      <c r="G21" s="72">
        <f>IF(RES_hh_tesh!G21=0,0,RES_hh_tesh!G21/RES_summary!G$19)</f>
        <v>21.050119261151163</v>
      </c>
      <c r="H21" s="72">
        <f>IF(RES_hh_tesh!H21=0,0,RES_hh_tesh!H21/RES_summary!H$19)</f>
        <v>20.983227185674824</v>
      </c>
      <c r="I21" s="72">
        <f>IF(RES_hh_tesh!I21=0,0,RES_hh_tesh!I21/RES_summary!I$19)</f>
        <v>19.710965828952734</v>
      </c>
      <c r="J21" s="72">
        <f>IF(RES_hh_tesh!J21=0,0,RES_hh_tesh!J21/RES_summary!J$19)</f>
        <v>20.199964854008744</v>
      </c>
      <c r="K21" s="72">
        <f>IF(RES_hh_tesh!K21=0,0,RES_hh_tesh!K21/RES_summary!K$19)</f>
        <v>21.920071406342093</v>
      </c>
      <c r="L21" s="72">
        <f>IF(RES_hh_tesh!L21=0,0,RES_hh_tesh!L21/RES_summary!L$19)</f>
        <v>21.765711081901895</v>
      </c>
      <c r="M21" s="72">
        <f>IF(RES_hh_tesh!M21=0,0,RES_hh_tesh!M21/RES_summary!M$19)</f>
        <v>22.809334529709645</v>
      </c>
      <c r="N21" s="72">
        <f>IF(RES_hh_tesh!N21=0,0,RES_hh_tesh!N21/RES_summary!N$19)</f>
        <v>22.850786532154082</v>
      </c>
      <c r="O21" s="72">
        <f>IF(RES_hh_tesh!O21=0,0,RES_hh_tesh!O21/RES_summary!O$19)</f>
        <v>22.123024274325061</v>
      </c>
      <c r="P21" s="72">
        <f>IF(RES_hh_tesh!P21=0,0,RES_hh_tesh!P21/RES_summary!P$19)</f>
        <v>23.215061514483683</v>
      </c>
      <c r="Q21" s="72">
        <f>IF(RES_hh_tesh!Q21=0,0,RES_hh_tesh!Q21/RES_summary!Q$19)</f>
        <v>22.154703018862506</v>
      </c>
      <c r="R21" s="72">
        <f>IF(RES_hh_tesh!R21=0,0,RES_hh_tesh!R21/RES_summary!R$19)</f>
        <v>22.475184250680456</v>
      </c>
      <c r="S21" s="72">
        <f>IF(RES_hh_tesh!S21=0,0,RES_hh_tesh!S21/RES_summary!S$19)</f>
        <v>22.403427196225408</v>
      </c>
      <c r="T21" s="72">
        <f>IF(RES_hh_tesh!T21=0,0,RES_hh_tesh!T21/RES_summary!T$19)</f>
        <v>20.90907214323936</v>
      </c>
      <c r="U21" s="72">
        <f>IF(RES_hh_tesh!U21=0,0,RES_hh_tesh!U21/RES_summary!U$19)</f>
        <v>20.843044992492786</v>
      </c>
      <c r="V21" s="72">
        <f>IF(RES_hh_tesh!V21=0,0,RES_hh_tesh!V21/RES_summary!V$19)</f>
        <v>21.769909559597298</v>
      </c>
      <c r="W21" s="72">
        <f>IF(RES_hh_tesh!W21=0,0,RES_hh_tesh!W21/RES_summary!W$19)</f>
        <v>25.911083212805014</v>
      </c>
      <c r="X21" s="72">
        <f>IF(RES_hh_tesh!X21=0,0,RES_hh_tesh!X21/RES_summary!X$19)</f>
        <v>20.802013777516521</v>
      </c>
      <c r="Y21" s="72">
        <f>IF(RES_hh_tesh!Y21=0,0,RES_hh_tesh!Y21/RES_summary!Y$19)</f>
        <v>20.554833659531667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19.384830260151823</v>
      </c>
      <c r="C22" s="72">
        <f>IF(RES_hh_tesh!C22=0,0,RES_hh_tesh!C22/RES_summary!C$19)</f>
        <v>20.272190454678853</v>
      </c>
      <c r="D22" s="72">
        <f>IF(RES_hh_tesh!D22=0,0,RES_hh_tesh!D22/RES_summary!D$19)</f>
        <v>21.076298875938452</v>
      </c>
      <c r="E22" s="72">
        <f>IF(RES_hh_tesh!E22=0,0,RES_hh_tesh!E22/RES_summary!E$19)</f>
        <v>20.884489692897986</v>
      </c>
      <c r="F22" s="72">
        <f>IF(RES_hh_tesh!F22=0,0,RES_hh_tesh!F22/RES_summary!F$19)</f>
        <v>20.534597941675564</v>
      </c>
      <c r="G22" s="72">
        <f>IF(RES_hh_tesh!G22=0,0,RES_hh_tesh!G22/RES_summary!G$19)</f>
        <v>18.919692436727903</v>
      </c>
      <c r="H22" s="72">
        <f>IF(RES_hh_tesh!H22=0,0,RES_hh_tesh!H22/RES_summary!H$19)</f>
        <v>20.296282650854497</v>
      </c>
      <c r="I22" s="72">
        <f>IF(RES_hh_tesh!I22=0,0,RES_hh_tesh!I22/RES_summary!I$19)</f>
        <v>20.603583977343238</v>
      </c>
      <c r="J22" s="72">
        <f>IF(RES_hh_tesh!J22=0,0,RES_hh_tesh!J22/RES_summary!J$19)</f>
        <v>20.26701899441381</v>
      </c>
      <c r="K22" s="72">
        <f>IF(RES_hh_tesh!K22=0,0,RES_hh_tesh!K22/RES_summary!K$19)</f>
        <v>21.782423497091411</v>
      </c>
      <c r="L22" s="72">
        <f>IF(RES_hh_tesh!L22=0,0,RES_hh_tesh!L22/RES_summary!L$19)</f>
        <v>22.095311328895338</v>
      </c>
      <c r="M22" s="72">
        <f>IF(RES_hh_tesh!M22=0,0,RES_hh_tesh!M22/RES_summary!M$19)</f>
        <v>22.549530829119064</v>
      </c>
      <c r="N22" s="72">
        <f>IF(RES_hh_tesh!N22=0,0,RES_hh_tesh!N22/RES_summary!N$19)</f>
        <v>23.283783485950131</v>
      </c>
      <c r="O22" s="72">
        <f>IF(RES_hh_tesh!O22=0,0,RES_hh_tesh!O22/RES_summary!O$19)</f>
        <v>22.010539058897198</v>
      </c>
      <c r="P22" s="72">
        <f>IF(RES_hh_tesh!P22=0,0,RES_hh_tesh!P22/RES_summary!P$19)</f>
        <v>23.507195463976149</v>
      </c>
      <c r="Q22" s="72">
        <f>IF(RES_hh_tesh!Q22=0,0,RES_hh_tesh!Q22/RES_summary!Q$19)</f>
        <v>23.018899704287193</v>
      </c>
      <c r="R22" s="72">
        <f>IF(RES_hh_tesh!R22=0,0,RES_hh_tesh!R22/RES_summary!R$19)</f>
        <v>21.752138396001197</v>
      </c>
      <c r="S22" s="72">
        <f>IF(RES_hh_tesh!S22=0,0,RES_hh_tesh!S22/RES_summary!S$19)</f>
        <v>21.664413929158066</v>
      </c>
      <c r="T22" s="72">
        <f>IF(RES_hh_tesh!T22=0,0,RES_hh_tesh!T22/RES_summary!T$19)</f>
        <v>21.056553294818304</v>
      </c>
      <c r="U22" s="72">
        <f>IF(RES_hh_tesh!U22=0,0,RES_hh_tesh!U22/RES_summary!U$19)</f>
        <v>21.522900111143993</v>
      </c>
      <c r="V22" s="72">
        <f>IF(RES_hh_tesh!V22=0,0,RES_hh_tesh!V22/RES_summary!V$19)</f>
        <v>22.091092266016343</v>
      </c>
      <c r="W22" s="72">
        <f>IF(RES_hh_tesh!W22=0,0,RES_hh_tesh!W22/RES_summary!W$19)</f>
        <v>24.803447580896997</v>
      </c>
      <c r="X22" s="72">
        <f>IF(RES_hh_tesh!X22=0,0,RES_hh_tesh!X22/RES_summary!X$19)</f>
        <v>20.726250279704136</v>
      </c>
      <c r="Y22" s="72">
        <f>IF(RES_hh_tesh!Y22=0,0,RES_hh_tesh!Y22/RES_summary!Y$19)</f>
        <v>20.965345165385308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19.343472147709896</v>
      </c>
      <c r="C24" s="72">
        <f>IF(RES_hh_tesh!C24=0,0,RES_hh_tesh!C24/RES_summary!C$19)</f>
        <v>20.340424661645166</v>
      </c>
      <c r="D24" s="72">
        <f>IF(RES_hh_tesh!D24=0,0,RES_hh_tesh!D24/RES_summary!D$19)</f>
        <v>20.422177967523798</v>
      </c>
      <c r="E24" s="72">
        <f>IF(RES_hh_tesh!E24=0,0,RES_hh_tesh!E24/RES_summary!E$19)</f>
        <v>21.319872443287966</v>
      </c>
      <c r="F24" s="72">
        <f>IF(RES_hh_tesh!F24=0,0,RES_hh_tesh!F24/RES_summary!F$19)</f>
        <v>23.496015793009782</v>
      </c>
      <c r="G24" s="72">
        <f>IF(RES_hh_tesh!G24=0,0,RES_hh_tesh!G24/RES_summary!G$19)</f>
        <v>18.21973102683166</v>
      </c>
      <c r="H24" s="72">
        <f>IF(RES_hh_tesh!H24=0,0,RES_hh_tesh!H24/RES_summary!H$19)</f>
        <v>18.386509545654441</v>
      </c>
      <c r="I24" s="72">
        <f>IF(RES_hh_tesh!I24=0,0,RES_hh_tesh!I24/RES_summary!I$19)</f>
        <v>20.66538069446052</v>
      </c>
      <c r="J24" s="72">
        <f>IF(RES_hh_tesh!J24=0,0,RES_hh_tesh!J24/RES_summary!J$19)</f>
        <v>20.509507418647598</v>
      </c>
      <c r="K24" s="72">
        <f>IF(RES_hh_tesh!K24=0,0,RES_hh_tesh!K24/RES_summary!K$19)</f>
        <v>21.764027870372082</v>
      </c>
      <c r="L24" s="72">
        <f>IF(RES_hh_tesh!L24=0,0,RES_hh_tesh!L24/RES_summary!L$19)</f>
        <v>21.728756353137488</v>
      </c>
      <c r="M24" s="72">
        <f>IF(RES_hh_tesh!M24=0,0,RES_hh_tesh!M24/RES_summary!M$19)</f>
        <v>22.503034560777401</v>
      </c>
      <c r="N24" s="72">
        <f>IF(RES_hh_tesh!N24=0,0,RES_hh_tesh!N24/RES_summary!N$19)</f>
        <v>23.000172479973418</v>
      </c>
      <c r="O24" s="72">
        <f>IF(RES_hh_tesh!O24=0,0,RES_hh_tesh!O24/RES_summary!O$19)</f>
        <v>21.654142918747947</v>
      </c>
      <c r="P24" s="72">
        <f>IF(RES_hh_tesh!P24=0,0,RES_hh_tesh!P24/RES_summary!P$19)</f>
        <v>23.437886783903245</v>
      </c>
      <c r="Q24" s="72">
        <f>IF(RES_hh_tesh!Q24=0,0,RES_hh_tesh!Q24/RES_summary!Q$19)</f>
        <v>22.978847727288922</v>
      </c>
      <c r="R24" s="72">
        <f>IF(RES_hh_tesh!R24=0,0,RES_hh_tesh!R24/RES_summary!R$19)</f>
        <v>22.924919736513786</v>
      </c>
      <c r="S24" s="72">
        <f>IF(RES_hh_tesh!S24=0,0,RES_hh_tesh!S24/RES_summary!S$19)</f>
        <v>21.890453065756471</v>
      </c>
      <c r="T24" s="72">
        <f>IF(RES_hh_tesh!T24=0,0,RES_hh_tesh!T24/RES_summary!T$19)</f>
        <v>20.955441769320739</v>
      </c>
      <c r="U24" s="72">
        <f>IF(RES_hh_tesh!U24=0,0,RES_hh_tesh!U24/RES_summary!U$19)</f>
        <v>20.672922047726331</v>
      </c>
      <c r="V24" s="72">
        <f>IF(RES_hh_tesh!V24=0,0,RES_hh_tesh!V24/RES_summary!V$19)</f>
        <v>20.673529842897402</v>
      </c>
      <c r="W24" s="72">
        <f>IF(RES_hh_tesh!W24=0,0,RES_hh_tesh!W24/RES_summary!W$19)</f>
        <v>25.092523682059873</v>
      </c>
      <c r="X24" s="72">
        <f>IF(RES_hh_tesh!X24=0,0,RES_hh_tesh!X24/RES_summary!X$19)</f>
        <v>21.603512441293805</v>
      </c>
      <c r="Y24" s="72">
        <f>IF(RES_hh_tesh!Y24=0,0,RES_hh_tesh!Y24/RES_summary!Y$19)</f>
        <v>20.865265695127722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16.63329721960045</v>
      </c>
      <c r="C25" s="74">
        <f>IF(RES_hh_tesh!C25=0,0,RES_hh_tesh!C25/RES_summary!C$19)</f>
        <v>17.111629744803455</v>
      </c>
      <c r="D25" s="74">
        <f>IF(RES_hh_tesh!D25=0,0,RES_hh_tesh!D25/RES_summary!D$19)</f>
        <v>17.743936330693138</v>
      </c>
      <c r="E25" s="74">
        <f>IF(RES_hh_tesh!E25=0,0,RES_hh_tesh!E25/RES_summary!E$19)</f>
        <v>17.534208810048433</v>
      </c>
      <c r="F25" s="74">
        <f>IF(RES_hh_tesh!F25=0,0,RES_hh_tesh!F25/RES_summary!F$19)</f>
        <v>17.19643993287821</v>
      </c>
      <c r="G25" s="74">
        <f>IF(RES_hh_tesh!G25=0,0,RES_hh_tesh!G25/RES_summary!G$19)</f>
        <v>15.292985434360556</v>
      </c>
      <c r="H25" s="74">
        <f>IF(RES_hh_tesh!H25=0,0,RES_hh_tesh!H25/RES_summary!H$19)</f>
        <v>14.907160618669936</v>
      </c>
      <c r="I25" s="74">
        <f>IF(RES_hh_tesh!I25=0,0,RES_hh_tesh!I25/RES_summary!I$19)</f>
        <v>15.001363782355945</v>
      </c>
      <c r="J25" s="74">
        <f>IF(RES_hh_tesh!J25=0,0,RES_hh_tesh!J25/RES_summary!J$19)</f>
        <v>14.946086752509144</v>
      </c>
      <c r="K25" s="74">
        <f>IF(RES_hh_tesh!K25=0,0,RES_hh_tesh!K25/RES_summary!K$19)</f>
        <v>15.055742975731867</v>
      </c>
      <c r="L25" s="74">
        <f>IF(RES_hh_tesh!L25=0,0,RES_hh_tesh!L25/RES_summary!L$19)</f>
        <v>14.723003374469757</v>
      </c>
      <c r="M25" s="74">
        <f>IF(RES_hh_tesh!M25=0,0,RES_hh_tesh!M25/RES_summary!M$19)</f>
        <v>14.616861234663734</v>
      </c>
      <c r="N25" s="74">
        <f>IF(RES_hh_tesh!N25=0,0,RES_hh_tesh!N25/RES_summary!N$19)</f>
        <v>15.036354685368106</v>
      </c>
      <c r="O25" s="74">
        <f>IF(RES_hh_tesh!O25=0,0,RES_hh_tesh!O25/RES_summary!O$19)</f>
        <v>14.594233823763398</v>
      </c>
      <c r="P25" s="74">
        <f>IF(RES_hh_tesh!P25=0,0,RES_hh_tesh!P25/RES_summary!P$19)</f>
        <v>14.596562066794299</v>
      </c>
      <c r="Q25" s="74">
        <f>IF(RES_hh_tesh!Q25=0,0,RES_hh_tesh!Q25/RES_summary!Q$19)</f>
        <v>14.135976546275481</v>
      </c>
      <c r="R25" s="74">
        <f>IF(RES_hh_tesh!R25=0,0,RES_hh_tesh!R25/RES_summary!R$19)</f>
        <v>14.056541085148755</v>
      </c>
      <c r="S25" s="74">
        <f>IF(RES_hh_tesh!S25=0,0,RES_hh_tesh!S25/RES_summary!S$19)</f>
        <v>14.123344658431296</v>
      </c>
      <c r="T25" s="74">
        <f>IF(RES_hh_tesh!T25=0,0,RES_hh_tesh!T25/RES_summary!T$19)</f>
        <v>13.973730860940963</v>
      </c>
      <c r="U25" s="74">
        <f>IF(RES_hh_tesh!U25=0,0,RES_hh_tesh!U25/RES_summary!U$19)</f>
        <v>14.458945874474985</v>
      </c>
      <c r="V25" s="74">
        <f>IF(RES_hh_tesh!V25=0,0,RES_hh_tesh!V25/RES_summary!V$19)</f>
        <v>14.16231442547747</v>
      </c>
      <c r="W25" s="74">
        <f>IF(RES_hh_tesh!W25=0,0,RES_hh_tesh!W25/RES_summary!W$19)</f>
        <v>15.60042205172056</v>
      </c>
      <c r="X25" s="74">
        <f>IF(RES_hh_tesh!X25=0,0,RES_hh_tesh!X25/RES_summary!X$19)</f>
        <v>15.617299111823227</v>
      </c>
      <c r="Y25" s="74">
        <f>IF(RES_hh_tesh!Y25=0,0,RES_hh_tesh!Y25/RES_summary!Y$19)</f>
        <v>15.160167882202185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12.327953645260617</v>
      </c>
      <c r="C26" s="77">
        <f>IF(RES_hh_tesh!C26=0,0,RES_hh_tesh!C26/RES_summary!C$19)</f>
        <v>12.752964806476145</v>
      </c>
      <c r="D26" s="77">
        <f>IF(RES_hh_tesh!D26=0,0,RES_hh_tesh!D26/RES_summary!D$19)</f>
        <v>13.18256679638699</v>
      </c>
      <c r="E26" s="77">
        <f>IF(RES_hh_tesh!E26=0,0,RES_hh_tesh!E26/RES_summary!E$19)</f>
        <v>13.258058990790948</v>
      </c>
      <c r="F26" s="77">
        <f>IF(RES_hh_tesh!F26=0,0,RES_hh_tesh!F26/RES_summary!F$19)</f>
        <v>13.277566901887841</v>
      </c>
      <c r="G26" s="77">
        <f>IF(RES_hh_tesh!G26=0,0,RES_hh_tesh!G26/RES_summary!G$19)</f>
        <v>12.298799758941097</v>
      </c>
      <c r="H26" s="77">
        <f>IF(RES_hh_tesh!H26=0,0,RES_hh_tesh!H26/RES_summary!H$19)</f>
        <v>14.038862905968211</v>
      </c>
      <c r="I26" s="77">
        <f>IF(RES_hh_tesh!I26=0,0,RES_hh_tesh!I26/RES_summary!I$19)</f>
        <v>13.745530436592011</v>
      </c>
      <c r="J26" s="77">
        <f>IF(RES_hh_tesh!J26=0,0,RES_hh_tesh!J26/RES_summary!J$19)</f>
        <v>13.128228418647392</v>
      </c>
      <c r="K26" s="77">
        <f>IF(RES_hh_tesh!K26=0,0,RES_hh_tesh!K26/RES_summary!K$19)</f>
        <v>14.155669870892355</v>
      </c>
      <c r="L26" s="77">
        <f>IF(RES_hh_tesh!L26=0,0,RES_hh_tesh!L26/RES_summary!L$19)</f>
        <v>15.411235675364859</v>
      </c>
      <c r="M26" s="77">
        <f>IF(RES_hh_tesh!M26=0,0,RES_hh_tesh!M26/RES_summary!M$19)</f>
        <v>14.264034060490765</v>
      </c>
      <c r="N26" s="77">
        <f>IF(RES_hh_tesh!N26=0,0,RES_hh_tesh!N26/RES_summary!N$19)</f>
        <v>15.040248900008596</v>
      </c>
      <c r="O26" s="77">
        <f>IF(RES_hh_tesh!O26=0,0,RES_hh_tesh!O26/RES_summary!O$19)</f>
        <v>16.275068572503297</v>
      </c>
      <c r="P26" s="77">
        <f>IF(RES_hh_tesh!P26=0,0,RES_hh_tesh!P26/RES_summary!P$19)</f>
        <v>15.980791053575619</v>
      </c>
      <c r="Q26" s="77">
        <f>IF(RES_hh_tesh!Q26=0,0,RES_hh_tesh!Q26/RES_summary!Q$19)</f>
        <v>17.345163760985947</v>
      </c>
      <c r="R26" s="77">
        <f>IF(RES_hh_tesh!R26=0,0,RES_hh_tesh!R26/RES_summary!R$19)</f>
        <v>17.681992012287676</v>
      </c>
      <c r="S26" s="77">
        <f>IF(RES_hh_tesh!S26=0,0,RES_hh_tesh!S26/RES_summary!S$19)</f>
        <v>16.566707429138908</v>
      </c>
      <c r="T26" s="77">
        <f>IF(RES_hh_tesh!T26=0,0,RES_hh_tesh!T26/RES_summary!T$19)</f>
        <v>14.999316614683615</v>
      </c>
      <c r="U26" s="77">
        <f>IF(RES_hh_tesh!U26=0,0,RES_hh_tesh!U26/RES_summary!U$19)</f>
        <v>15.290323381877261</v>
      </c>
      <c r="V26" s="77">
        <f>IF(RES_hh_tesh!V26=0,0,RES_hh_tesh!V26/RES_summary!V$19)</f>
        <v>14.887570167231933</v>
      </c>
      <c r="W26" s="77">
        <f>IF(RES_hh_tesh!W26=0,0,RES_hh_tesh!W26/RES_summary!W$19)</f>
        <v>16.383471997792114</v>
      </c>
      <c r="X26" s="77">
        <f>IF(RES_hh_tesh!X26=0,0,RES_hh_tesh!X26/RES_summary!X$19)</f>
        <v>14.679404047924747</v>
      </c>
      <c r="Y26" s="77">
        <f>IF(RES_hh_tesh!Y26=0,0,RES_hh_tesh!Y26/RES_summary!Y$19)</f>
        <v>14.035945494800407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2.9399491368969946</v>
      </c>
      <c r="C27" s="69">
        <f>IF(RES_hh_tesh!C27=0,0,RES_hh_tesh!C27/RES_summary!C$19)</f>
        <v>3.3679983277092216</v>
      </c>
      <c r="D27" s="69">
        <f>IF(RES_hh_tesh!D27=0,0,RES_hh_tesh!D27/RES_summary!D$19)</f>
        <v>3.5103827437931785</v>
      </c>
      <c r="E27" s="69">
        <f>IF(RES_hh_tesh!E27=0,0,RES_hh_tesh!E27/RES_summary!E$19)</f>
        <v>3.4626925300491531</v>
      </c>
      <c r="F27" s="69">
        <f>IF(RES_hh_tesh!F27=0,0,RES_hh_tesh!F27/RES_summary!F$19)</f>
        <v>3.6549060938605051</v>
      </c>
      <c r="G27" s="69">
        <f>IF(RES_hh_tesh!G27=0,0,RES_hh_tesh!G27/RES_summary!G$19)</f>
        <v>2.9774712545333326</v>
      </c>
      <c r="H27" s="69">
        <f>IF(RES_hh_tesh!H27=0,0,RES_hh_tesh!H27/RES_summary!H$19)</f>
        <v>3.4459084042407588</v>
      </c>
      <c r="I27" s="69">
        <f>IF(RES_hh_tesh!I27=0,0,RES_hh_tesh!I27/RES_summary!I$19)</f>
        <v>2.9888837338965923</v>
      </c>
      <c r="J27" s="69">
        <f>IF(RES_hh_tesh!J27=0,0,RES_hh_tesh!J27/RES_summary!J$19)</f>
        <v>3.2299842004385106</v>
      </c>
      <c r="K27" s="69">
        <f>IF(RES_hh_tesh!K27=0,0,RES_hh_tesh!K27/RES_summary!K$19)</f>
        <v>4.0762383231767707</v>
      </c>
      <c r="L27" s="69">
        <f>IF(RES_hh_tesh!L27=0,0,RES_hh_tesh!L27/RES_summary!L$19)</f>
        <v>4.0981085594967386</v>
      </c>
      <c r="M27" s="69">
        <f>IF(RES_hh_tesh!M27=0,0,RES_hh_tesh!M27/RES_summary!M$19)</f>
        <v>4.0499967824455707</v>
      </c>
      <c r="N27" s="69">
        <f>IF(RES_hh_tesh!N27=0,0,RES_hh_tesh!N27/RES_summary!N$19)</f>
        <v>4.1610380433706666</v>
      </c>
      <c r="O27" s="69">
        <f>IF(RES_hh_tesh!O27=0,0,RES_hh_tesh!O27/RES_summary!O$19)</f>
        <v>4.0482026622346421</v>
      </c>
      <c r="P27" s="69">
        <f>IF(RES_hh_tesh!P27=0,0,RES_hh_tesh!P27/RES_summary!P$19)</f>
        <v>4.2217182405602109</v>
      </c>
      <c r="Q27" s="69">
        <f>IF(RES_hh_tesh!Q27=0,0,RES_hh_tesh!Q27/RES_summary!Q$19)</f>
        <v>4.0882277526229434</v>
      </c>
      <c r="R27" s="69">
        <f>IF(RES_hh_tesh!R27=0,0,RES_hh_tesh!R27/RES_summary!R$19)</f>
        <v>4.1687836362805939</v>
      </c>
      <c r="S27" s="69">
        <f>IF(RES_hh_tesh!S27=0,0,RES_hh_tesh!S27/RES_summary!S$19)</f>
        <v>4.190240844115328</v>
      </c>
      <c r="T27" s="69">
        <f>IF(RES_hh_tesh!T27=0,0,RES_hh_tesh!T27/RES_summary!T$19)</f>
        <v>4.1343134254650096</v>
      </c>
      <c r="U27" s="69">
        <f>IF(RES_hh_tesh!U27=0,0,RES_hh_tesh!U27/RES_summary!U$19)</f>
        <v>4.2511846376717051</v>
      </c>
      <c r="V27" s="69">
        <f>IF(RES_hh_tesh!V27=0,0,RES_hh_tesh!V27/RES_summary!V$19)</f>
        <v>4.2006577006733776</v>
      </c>
      <c r="W27" s="69">
        <f>IF(RES_hh_tesh!W27=0,0,RES_hh_tesh!W27/RES_summary!W$19)</f>
        <v>3.9863590818003214</v>
      </c>
      <c r="X27" s="69">
        <f>IF(RES_hh_tesh!X27=0,0,RES_hh_tesh!X27/RES_summary!X$19)</f>
        <v>4.0265727918987508</v>
      </c>
      <c r="Y27" s="69">
        <f>IF(RES_hh_tesh!Y27=0,0,RES_hh_tesh!Y27/RES_summary!Y$19)</f>
        <v>4.1221811374059421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3.0515804916935609</v>
      </c>
      <c r="C28" s="72">
        <f>IF(RES_hh_tesh!C28=0,0,RES_hh_tesh!C28/RES_summary!C$19)</f>
        <v>3.3864295884688405</v>
      </c>
      <c r="D28" s="72">
        <f>IF(RES_hh_tesh!D28=0,0,RES_hh_tesh!D28/RES_summary!D$19)</f>
        <v>3.4735614652087881</v>
      </c>
      <c r="E28" s="72">
        <f>IF(RES_hh_tesh!E28=0,0,RES_hh_tesh!E28/RES_summary!E$19)</f>
        <v>3.288378735037031</v>
      </c>
      <c r="F28" s="72">
        <f>IF(RES_hh_tesh!F28=0,0,RES_hh_tesh!F28/RES_summary!F$19)</f>
        <v>3.9066628914705839</v>
      </c>
      <c r="G28" s="72">
        <f>IF(RES_hh_tesh!G28=0,0,RES_hh_tesh!G28/RES_summary!G$19)</f>
        <v>2.6958325460549153</v>
      </c>
      <c r="H28" s="72">
        <f>IF(RES_hh_tesh!H28=0,0,RES_hh_tesh!H28/RES_summary!H$19)</f>
        <v>3.3853097377208363</v>
      </c>
      <c r="I28" s="72">
        <f>IF(RES_hh_tesh!I28=0,0,RES_hh_tesh!I28/RES_summary!I$19)</f>
        <v>2.9599430965412115</v>
      </c>
      <c r="J28" s="72">
        <f>IF(RES_hh_tesh!J28=0,0,RES_hh_tesh!J28/RES_summary!J$19)</f>
        <v>3.481233996388085</v>
      </c>
      <c r="K28" s="72">
        <f>IF(RES_hh_tesh!K28=0,0,RES_hh_tesh!K28/RES_summary!K$19)</f>
        <v>3.6206355594200947</v>
      </c>
      <c r="L28" s="72">
        <f>IF(RES_hh_tesh!L28=0,0,RES_hh_tesh!L28/RES_summary!L$19)</f>
        <v>3.9597676495374001</v>
      </c>
      <c r="M28" s="72">
        <f>IF(RES_hh_tesh!M28=0,0,RES_hh_tesh!M28/RES_summary!M$19)</f>
        <v>4.2634077824181444</v>
      </c>
      <c r="N28" s="72">
        <f>IF(RES_hh_tesh!N28=0,0,RES_hh_tesh!N28/RES_summary!N$19)</f>
        <v>4.5329490066128857</v>
      </c>
      <c r="O28" s="72">
        <f>IF(RES_hh_tesh!O28=0,0,RES_hh_tesh!O28/RES_summary!O$19)</f>
        <v>4.0315767495376775</v>
      </c>
      <c r="P28" s="72">
        <f>IF(RES_hh_tesh!P28=0,0,RES_hh_tesh!P28/RES_summary!P$19)</f>
        <v>2.8556776626711264</v>
      </c>
      <c r="Q28" s="72">
        <f>IF(RES_hh_tesh!Q28=0,0,RES_hh_tesh!Q28/RES_summary!Q$19)</f>
        <v>4.0604566622779421</v>
      </c>
      <c r="R28" s="72">
        <f>IF(RES_hh_tesh!R28=0,0,RES_hh_tesh!R28/RES_summary!R$19)</f>
        <v>4.205726480170946</v>
      </c>
      <c r="S28" s="72">
        <f>IF(RES_hh_tesh!S28=0,0,RES_hh_tesh!S28/RES_summary!S$19)</f>
        <v>4.5184416894944492</v>
      </c>
      <c r="T28" s="72">
        <f>IF(RES_hh_tesh!T28=0,0,RES_hh_tesh!T28/RES_summary!T$19)</f>
        <v>4.2448658100859022</v>
      </c>
      <c r="U28" s="72">
        <f>IF(RES_hh_tesh!U28=0,0,RES_hh_tesh!U28/RES_summary!U$19)</f>
        <v>4.1491036368664043</v>
      </c>
      <c r="V28" s="72">
        <f>IF(RES_hh_tesh!V28=0,0,RES_hh_tesh!V28/RES_summary!V$19)</f>
        <v>4.8230288493391278</v>
      </c>
      <c r="W28" s="72">
        <f>IF(RES_hh_tesh!W28=0,0,RES_hh_tesh!W28/RES_summary!W$19)</f>
        <v>4.7544267777764722</v>
      </c>
      <c r="X28" s="72">
        <f>IF(RES_hh_tesh!X28=0,0,RES_hh_tesh!X28/RES_summary!X$19)</f>
        <v>1.6365809867550065</v>
      </c>
      <c r="Y28" s="72">
        <f>IF(RES_hh_tesh!Y28=0,0,RES_hh_tesh!Y28/RES_summary!Y$19)</f>
        <v>3.6059243043349749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2.9567243989084315</v>
      </c>
      <c r="C29" s="72">
        <f>IF(RES_hh_tesh!C29=0,0,RES_hh_tesh!C29/RES_summary!C$19)</f>
        <v>3.385099394366375</v>
      </c>
      <c r="D29" s="72">
        <f>IF(RES_hh_tesh!D29=0,0,RES_hh_tesh!D29/RES_summary!D$19)</f>
        <v>3.5561074878144963</v>
      </c>
      <c r="E29" s="72">
        <f>IF(RES_hh_tesh!E29=0,0,RES_hh_tesh!E29/RES_summary!E$19)</f>
        <v>3.3681729612488933</v>
      </c>
      <c r="F29" s="72">
        <f>IF(RES_hh_tesh!F29=0,0,RES_hh_tesh!F29/RES_summary!F$19)</f>
        <v>3.6433054406164374</v>
      </c>
      <c r="G29" s="72">
        <f>IF(RES_hh_tesh!G29=0,0,RES_hh_tesh!G29/RES_summary!G$19)</f>
        <v>3.0335155925174022</v>
      </c>
      <c r="H29" s="72">
        <f>IF(RES_hh_tesh!H29=0,0,RES_hh_tesh!H29/RES_summary!H$19)</f>
        <v>3.4527405790556647</v>
      </c>
      <c r="I29" s="72">
        <f>IF(RES_hh_tesh!I29=0,0,RES_hh_tesh!I29/RES_summary!I$19)</f>
        <v>3.0027017500702331</v>
      </c>
      <c r="J29" s="72">
        <f>IF(RES_hh_tesh!J29=0,0,RES_hh_tesh!J29/RES_summary!J$19)</f>
        <v>3.2035488911921699</v>
      </c>
      <c r="K29" s="72">
        <f>IF(RES_hh_tesh!K29=0,0,RES_hh_tesh!K29/RES_summary!K$19)</f>
        <v>4.1492753174459072</v>
      </c>
      <c r="L29" s="72">
        <f>IF(RES_hh_tesh!L29=0,0,RES_hh_tesh!L29/RES_summary!L$19)</f>
        <v>4.4366207643877456</v>
      </c>
      <c r="M29" s="72">
        <f>IF(RES_hh_tesh!M29=0,0,RES_hh_tesh!M29/RES_summary!M$19)</f>
        <v>4.093327268896414</v>
      </c>
      <c r="N29" s="72">
        <f>IF(RES_hh_tesh!N29=0,0,RES_hh_tesh!N29/RES_summary!N$19)</f>
        <v>3.4811166793369805</v>
      </c>
      <c r="O29" s="72">
        <f>IF(RES_hh_tesh!O29=0,0,RES_hh_tesh!O29/RES_summary!O$19)</f>
        <v>3.4646758627562524</v>
      </c>
      <c r="P29" s="72">
        <f>IF(RES_hh_tesh!P29=0,0,RES_hh_tesh!P29/RES_summary!P$19)</f>
        <v>3.87690950581311</v>
      </c>
      <c r="Q29" s="72">
        <f>IF(RES_hh_tesh!Q29=0,0,RES_hh_tesh!Q29/RES_summary!Q$19)</f>
        <v>4.3050743303466641</v>
      </c>
      <c r="R29" s="72">
        <f>IF(RES_hh_tesh!R29=0,0,RES_hh_tesh!R29/RES_summary!R$19)</f>
        <v>4.5451318542765247</v>
      </c>
      <c r="S29" s="72">
        <f>IF(RES_hh_tesh!S29=0,0,RES_hh_tesh!S29/RES_summary!S$19)</f>
        <v>4.360719090519444</v>
      </c>
      <c r="T29" s="72">
        <f>IF(RES_hh_tesh!T29=0,0,RES_hh_tesh!T29/RES_summary!T$19)</f>
        <v>4.0396207789411411</v>
      </c>
      <c r="U29" s="72">
        <f>IF(RES_hh_tesh!U29=0,0,RES_hh_tesh!U29/RES_summary!U$19)</f>
        <v>4.06769164305675</v>
      </c>
      <c r="V29" s="72">
        <f>IF(RES_hh_tesh!V29=0,0,RES_hh_tesh!V29/RES_summary!V$19)</f>
        <v>4.070271063858562</v>
      </c>
      <c r="W29" s="72">
        <f>IF(RES_hh_tesh!W29=0,0,RES_hh_tesh!W29/RES_summary!W$19)</f>
        <v>5.5366923782697226</v>
      </c>
      <c r="X29" s="72">
        <f>IF(RES_hh_tesh!X29=0,0,RES_hh_tesh!X29/RES_summary!X$19)</f>
        <v>2.853003029713399</v>
      </c>
      <c r="Y29" s="72">
        <f>IF(RES_hh_tesh!Y29=0,0,RES_hh_tesh!Y29/RES_summary!Y$19)</f>
        <v>4.0637287688734514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2.8671961363736105</v>
      </c>
      <c r="C30" s="72">
        <f>IF(RES_hh_tesh!C30=0,0,RES_hh_tesh!C30/RES_summary!C$19)</f>
        <v>3.4194522574659114</v>
      </c>
      <c r="D30" s="72">
        <f>IF(RES_hh_tesh!D30=0,0,RES_hh_tesh!D30/RES_summary!D$19)</f>
        <v>3.4695588864085956</v>
      </c>
      <c r="E30" s="72">
        <f>IF(RES_hh_tesh!E30=0,0,RES_hh_tesh!E30/RES_summary!E$19)</f>
        <v>3.4052499907499905</v>
      </c>
      <c r="F30" s="72">
        <f>IF(RES_hh_tesh!F30=0,0,RES_hh_tesh!F30/RES_summary!F$19)</f>
        <v>3.3955252678645076</v>
      </c>
      <c r="G30" s="72">
        <f>IF(RES_hh_tesh!G30=0,0,RES_hh_tesh!G30/RES_summary!G$19)</f>
        <v>3.2267298662897121</v>
      </c>
      <c r="H30" s="72">
        <f>IF(RES_hh_tesh!H30=0,0,RES_hh_tesh!H30/RES_summary!H$19)</f>
        <v>3.5815355634444237</v>
      </c>
      <c r="I30" s="72">
        <f>IF(RES_hh_tesh!I30=0,0,RES_hh_tesh!I30/RES_summary!I$19)</f>
        <v>2.9205778293261071</v>
      </c>
      <c r="J30" s="72">
        <f>IF(RES_hh_tesh!J30=0,0,RES_hh_tesh!J30/RES_summary!J$19)</f>
        <v>3.2169957831630827</v>
      </c>
      <c r="K30" s="72">
        <f>IF(RES_hh_tesh!K30=0,0,RES_hh_tesh!K30/RES_summary!K$19)</f>
        <v>4.10689227519293</v>
      </c>
      <c r="L30" s="72">
        <f>IF(RES_hh_tesh!L30=0,0,RES_hh_tesh!L30/RES_summary!L$19)</f>
        <v>4.1064329651892031</v>
      </c>
      <c r="M30" s="72">
        <f>IF(RES_hh_tesh!M30=0,0,RES_hh_tesh!M30/RES_summary!M$19)</f>
        <v>4.1529629638464849</v>
      </c>
      <c r="N30" s="72">
        <f>IF(RES_hh_tesh!N30=0,0,RES_hh_tesh!N30/RES_summary!N$19)</f>
        <v>4.0863693118700191</v>
      </c>
      <c r="O30" s="72">
        <f>IF(RES_hh_tesh!O30=0,0,RES_hh_tesh!O30/RES_summary!O$19)</f>
        <v>4.0936772247222937</v>
      </c>
      <c r="P30" s="72">
        <f>IF(RES_hh_tesh!P30=0,0,RES_hh_tesh!P30/RES_summary!P$19)</f>
        <v>4.2086296169732051</v>
      </c>
      <c r="Q30" s="72">
        <f>IF(RES_hh_tesh!Q30=0,0,RES_hh_tesh!Q30/RES_summary!Q$19)</f>
        <v>4.0993764765815888</v>
      </c>
      <c r="R30" s="72">
        <f>IF(RES_hh_tesh!R30=0,0,RES_hh_tesh!R30/RES_summary!R$19)</f>
        <v>4.0989274902383004</v>
      </c>
      <c r="S30" s="72">
        <f>IF(RES_hh_tesh!S30=0,0,RES_hh_tesh!S30/RES_summary!S$19)</f>
        <v>4.200158781174518</v>
      </c>
      <c r="T30" s="72">
        <f>IF(RES_hh_tesh!T30=0,0,RES_hh_tesh!T30/RES_summary!T$19)</f>
        <v>4.034439597344015</v>
      </c>
      <c r="U30" s="72">
        <f>IF(RES_hh_tesh!U30=0,0,RES_hh_tesh!U30/RES_summary!U$19)</f>
        <v>4.1186778815377894</v>
      </c>
      <c r="V30" s="72">
        <f>IF(RES_hh_tesh!V30=0,0,RES_hh_tesh!V30/RES_summary!V$19)</f>
        <v>4.2830432469871225</v>
      </c>
      <c r="W30" s="72">
        <f>IF(RES_hh_tesh!W30=0,0,RES_hh_tesh!W30/RES_summary!W$19)</f>
        <v>4.9555200371038541</v>
      </c>
      <c r="X30" s="72">
        <f>IF(RES_hh_tesh!X30=0,0,RES_hh_tesh!X30/RES_summary!X$19)</f>
        <v>3.3609824603046619</v>
      </c>
      <c r="Y30" s="72">
        <f>IF(RES_hh_tesh!Y30=0,0,RES_hh_tesh!Y30/RES_summary!Y$19)</f>
        <v>3.9766304529208654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2.9156627589909725</v>
      </c>
      <c r="C31" s="72">
        <f>IF(RES_hh_tesh!C31=0,0,RES_hh_tesh!C31/RES_summary!C$19)</f>
        <v>3.3757155145695634</v>
      </c>
      <c r="D31" s="72">
        <f>IF(RES_hh_tesh!D31=0,0,RES_hh_tesh!D31/RES_summary!D$19)</f>
        <v>3.5339024327397555</v>
      </c>
      <c r="E31" s="72">
        <f>IF(RES_hh_tesh!E31=0,0,RES_hh_tesh!E31/RES_summary!E$19)</f>
        <v>3.4382373885413946</v>
      </c>
      <c r="F31" s="72">
        <f>IF(RES_hh_tesh!F31=0,0,RES_hh_tesh!F31/RES_summary!F$19)</f>
        <v>3.5708934767650655</v>
      </c>
      <c r="G31" s="72">
        <f>IF(RES_hh_tesh!G31=0,0,RES_hh_tesh!G31/RES_summary!G$19)</f>
        <v>2.9039288515257344</v>
      </c>
      <c r="H31" s="72">
        <f>IF(RES_hh_tesh!H31=0,0,RES_hh_tesh!H31/RES_summary!H$19)</f>
        <v>3.4643359890339029</v>
      </c>
      <c r="I31" s="72">
        <f>IF(RES_hh_tesh!I31=0,0,RES_hh_tesh!I31/RES_summary!I$19)</f>
        <v>3.0513099336532421</v>
      </c>
      <c r="J31" s="72">
        <f>IF(RES_hh_tesh!J31=0,0,RES_hh_tesh!J31/RES_summary!J$19)</f>
        <v>3.2258784108505854</v>
      </c>
      <c r="K31" s="72">
        <f>IF(RES_hh_tesh!K31=0,0,RES_hh_tesh!K31/RES_summary!K$19)</f>
        <v>4.0434204811033956</v>
      </c>
      <c r="L31" s="72">
        <f>IF(RES_hh_tesh!L31=0,0,RES_hh_tesh!L31/RES_summary!L$19)</f>
        <v>4.0231544869023868</v>
      </c>
      <c r="M31" s="72">
        <f>IF(RES_hh_tesh!M31=0,0,RES_hh_tesh!M31/RES_summary!M$19)</f>
        <v>4.1329007426562727</v>
      </c>
      <c r="N31" s="72">
        <f>IF(RES_hh_tesh!N31=0,0,RES_hh_tesh!N31/RES_summary!N$19)</f>
        <v>4.3151432599931372</v>
      </c>
      <c r="O31" s="72">
        <f>IF(RES_hh_tesh!O31=0,0,RES_hh_tesh!O31/RES_summary!O$19)</f>
        <v>4.092350630185253</v>
      </c>
      <c r="P31" s="72">
        <f>IF(RES_hh_tesh!P31=0,0,RES_hh_tesh!P31/RES_summary!P$19)</f>
        <v>4.3531719590357891</v>
      </c>
      <c r="Q31" s="72">
        <f>IF(RES_hh_tesh!Q31=0,0,RES_hh_tesh!Q31/RES_summary!Q$19)</f>
        <v>4.1559714803901784</v>
      </c>
      <c r="R31" s="72">
        <f>IF(RES_hh_tesh!R31=0,0,RES_hh_tesh!R31/RES_summary!R$19)</f>
        <v>3.9263348470253279</v>
      </c>
      <c r="S31" s="72">
        <f>IF(RES_hh_tesh!S31=0,0,RES_hh_tesh!S31/RES_summary!S$19)</f>
        <v>4.1931936874712505</v>
      </c>
      <c r="T31" s="72">
        <f>IF(RES_hh_tesh!T31=0,0,RES_hh_tesh!T31/RES_summary!T$19)</f>
        <v>4.0276339172859172</v>
      </c>
      <c r="U31" s="72">
        <f>IF(RES_hh_tesh!U31=0,0,RES_hh_tesh!U31/RES_summary!U$19)</f>
        <v>4.1027633206163552</v>
      </c>
      <c r="V31" s="72">
        <f>IF(RES_hh_tesh!V31=0,0,RES_hh_tesh!V31/RES_summary!V$19)</f>
        <v>4.1657135758281063</v>
      </c>
      <c r="W31" s="72">
        <f>IF(RES_hh_tesh!W31=0,0,RES_hh_tesh!W31/RES_summary!W$19)</f>
        <v>4.8830285580463864</v>
      </c>
      <c r="X31" s="72">
        <f>IF(RES_hh_tesh!X31=0,0,RES_hh_tesh!X31/RES_summary!X$19)</f>
        <v>3.4353449698230967</v>
      </c>
      <c r="Y31" s="72">
        <f>IF(RES_hh_tesh!Y31=0,0,RES_hh_tesh!Y31/RES_summary!Y$19)</f>
        <v>4.0536129323465593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2.9439402547871811</v>
      </c>
      <c r="C32" s="77">
        <f>IF(RES_hh_tesh!C32=0,0,RES_hh_tesh!C32/RES_summary!C$19)</f>
        <v>3.3651020066413948</v>
      </c>
      <c r="D32" s="77">
        <f>IF(RES_hh_tesh!D32=0,0,RES_hh_tesh!D32/RES_summary!D$19)</f>
        <v>3.5114066920945346</v>
      </c>
      <c r="E32" s="77">
        <f>IF(RES_hh_tesh!E32=0,0,RES_hh_tesh!E32/RES_summary!E$19)</f>
        <v>3.4672290408590025</v>
      </c>
      <c r="F32" s="77">
        <f>IF(RES_hh_tesh!F32=0,0,RES_hh_tesh!F32/RES_summary!F$19)</f>
        <v>3.6722226757668928</v>
      </c>
      <c r="G32" s="77">
        <f>IF(RES_hh_tesh!G32=0,0,RES_hh_tesh!G32/RES_summary!G$19)</f>
        <v>2.9648759920754517</v>
      </c>
      <c r="H32" s="77">
        <f>IF(RES_hh_tesh!H32=0,0,RES_hh_tesh!H32/RES_summary!H$19)</f>
        <v>3.4365124403262404</v>
      </c>
      <c r="I32" s="77">
        <f>IF(RES_hh_tesh!I32=0,0,RES_hh_tesh!I32/RES_summary!I$19)</f>
        <v>2.990535922323867</v>
      </c>
      <c r="J32" s="77">
        <f>IF(RES_hh_tesh!J32=0,0,RES_hh_tesh!J32/RES_summary!J$19)</f>
        <v>3.2308883594366611</v>
      </c>
      <c r="K32" s="77">
        <f>IF(RES_hh_tesh!K32=0,0,RES_hh_tesh!K32/RES_summary!K$19)</f>
        <v>4.075898627734091</v>
      </c>
      <c r="L32" s="77">
        <f>IF(RES_hh_tesh!L32=0,0,RES_hh_tesh!L32/RES_summary!L$19)</f>
        <v>4.1003287249204101</v>
      </c>
      <c r="M32" s="77">
        <f>IF(RES_hh_tesh!M32=0,0,RES_hh_tesh!M32/RES_summary!M$19)</f>
        <v>4.0394152878399563</v>
      </c>
      <c r="N32" s="77">
        <f>IF(RES_hh_tesh!N32=0,0,RES_hh_tesh!N32/RES_summary!N$19)</f>
        <v>4.1584134397784327</v>
      </c>
      <c r="O32" s="77">
        <f>IF(RES_hh_tesh!O32=0,0,RES_hh_tesh!O32/RES_summary!O$19)</f>
        <v>4.0444171554822423</v>
      </c>
      <c r="P32" s="77">
        <f>IF(RES_hh_tesh!P32=0,0,RES_hh_tesh!P32/RES_summary!P$19)</f>
        <v>4.2171792604752367</v>
      </c>
      <c r="Q32" s="77">
        <f>IF(RES_hh_tesh!Q32=0,0,RES_hh_tesh!Q32/RES_summary!Q$19)</f>
        <v>4.0844726334566186</v>
      </c>
      <c r="R32" s="77">
        <f>IF(RES_hh_tesh!R32=0,0,RES_hh_tesh!R32/RES_summary!R$19)</f>
        <v>4.180095552177197</v>
      </c>
      <c r="S32" s="77">
        <f>IF(RES_hh_tesh!S32=0,0,RES_hh_tesh!S32/RES_summary!S$19)</f>
        <v>4.1892905236253322</v>
      </c>
      <c r="T32" s="77">
        <f>IF(RES_hh_tesh!T32=0,0,RES_hh_tesh!T32/RES_summary!T$19)</f>
        <v>4.1420475895255402</v>
      </c>
      <c r="U32" s="77">
        <f>IF(RES_hh_tesh!U32=0,0,RES_hh_tesh!U32/RES_summary!U$19)</f>
        <v>4.2619460780603466</v>
      </c>
      <c r="V32" s="77">
        <f>IF(RES_hh_tesh!V32=0,0,RES_hh_tesh!V32/RES_summary!V$19)</f>
        <v>4.1983374829700981</v>
      </c>
      <c r="W32" s="77">
        <f>IF(RES_hh_tesh!W32=0,0,RES_hh_tesh!W32/RES_summary!W$19)</f>
        <v>3.9172432216082189</v>
      </c>
      <c r="X32" s="77">
        <f>IF(RES_hh_tesh!X32=0,0,RES_hh_tesh!X32/RES_summary!X$19)</f>
        <v>4.0634398731746852</v>
      </c>
      <c r="Y32" s="77">
        <f>IF(RES_hh_tesh!Y32=0,0,RES_hh_tesh!Y32/RES_summary!Y$19)</f>
        <v>4.1270465269715615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29.155114689811107</v>
      </c>
      <c r="C3" s="65">
        <f>IF(RES_hh_emih!C3=0,0,RES_hh_emih!C3/RES_summary!C$19)</f>
        <v>29.100431385807216</v>
      </c>
      <c r="D3" s="65">
        <f>IF(RES_hh_emih!D3=0,0,RES_hh_emih!D3/RES_summary!D$19)</f>
        <v>26.746656009930501</v>
      </c>
      <c r="E3" s="65">
        <f>IF(RES_hh_emih!E3=0,0,RES_hh_emih!E3/RES_summary!E$19)</f>
        <v>26.200128532276903</v>
      </c>
      <c r="F3" s="65">
        <f>IF(RES_hh_emih!F3=0,0,RES_hh_emih!F3/RES_summary!F$19)</f>
        <v>24.931147045248007</v>
      </c>
      <c r="G3" s="65">
        <f>IF(RES_hh_emih!G3=0,0,RES_hh_emih!G3/RES_summary!G$19)</f>
        <v>25.805943381463191</v>
      </c>
      <c r="H3" s="65">
        <f>IF(RES_hh_emih!H3=0,0,RES_hh_emih!H3/RES_summary!H$19)</f>
        <v>24.472698361962962</v>
      </c>
      <c r="I3" s="65">
        <f>IF(RES_hh_emih!I3=0,0,RES_hh_emih!I3/RES_summary!I$19)</f>
        <v>21.429914647602491</v>
      </c>
      <c r="J3" s="65">
        <f>IF(RES_hh_emih!J3=0,0,RES_hh_emih!J3/RES_summary!J$19)</f>
        <v>21.631757591681747</v>
      </c>
      <c r="K3" s="65">
        <f>IF(RES_hh_emih!K3=0,0,RES_hh_emih!K3/RES_summary!K$19)</f>
        <v>20.603793225310117</v>
      </c>
      <c r="L3" s="65">
        <f>IF(RES_hh_emih!L3=0,0,RES_hh_emih!L3/RES_summary!L$19)</f>
        <v>22.237338294662671</v>
      </c>
      <c r="M3" s="65">
        <f>IF(RES_hh_emih!M3=0,0,RES_hh_emih!M3/RES_summary!M$19)</f>
        <v>19.126346160862038</v>
      </c>
      <c r="N3" s="65">
        <f>IF(RES_hh_emih!N3=0,0,RES_hh_emih!N3/RES_summary!N$19)</f>
        <v>18.301248054120688</v>
      </c>
      <c r="O3" s="65">
        <f>IF(RES_hh_emih!O3=0,0,RES_hh_emih!O3/RES_summary!O$19)</f>
        <v>18.588747789041928</v>
      </c>
      <c r="P3" s="65">
        <f>IF(RES_hh_emih!P3=0,0,RES_hh_emih!P3/RES_summary!P$19)</f>
        <v>15.924818218845935</v>
      </c>
      <c r="Q3" s="65">
        <f>IF(RES_hh_emih!Q3=0,0,RES_hh_emih!Q3/RES_summary!Q$19)</f>
        <v>16.727851197835001</v>
      </c>
      <c r="R3" s="65">
        <f>IF(RES_hh_emih!R3=0,0,RES_hh_emih!R3/RES_summary!R$19)</f>
        <v>17.279802786143954</v>
      </c>
      <c r="S3" s="65">
        <f>IF(RES_hh_emih!S3=0,0,RES_hh_emih!S3/RES_summary!S$19)</f>
        <v>17.017787986035479</v>
      </c>
      <c r="T3" s="65">
        <f>IF(RES_hh_emih!T3=0,0,RES_hh_emih!T3/RES_summary!T$19)</f>
        <v>15.131536809306855</v>
      </c>
      <c r="U3" s="65">
        <f>IF(RES_hh_emih!U3=0,0,RES_hh_emih!U3/RES_summary!U$19)</f>
        <v>15.576352801752382</v>
      </c>
      <c r="V3" s="65">
        <f>IF(RES_hh_emih!V3=0,0,RES_hh_emih!V3/RES_summary!V$19)</f>
        <v>15.606424765788329</v>
      </c>
      <c r="W3" s="65">
        <f>IF(RES_hh_emih!W3=0,0,RES_hh_emih!W3/RES_summary!W$19)</f>
        <v>16.263266490295379</v>
      </c>
      <c r="X3" s="65">
        <f>IF(RES_hh_emih!X3=0,0,RES_hh_emih!X3/RES_summary!X$19)</f>
        <v>13.531291956552421</v>
      </c>
      <c r="Y3" s="65">
        <f>IF(RES_hh_emih!Y3=0,0,RES_hh_emih!Y3/RES_summary!Y$19)</f>
        <v>11.524988767837243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26.507086375705359</v>
      </c>
      <c r="C4" s="69">
        <f>IF(RES_hh_emih!C4=0,0,RES_hh_emih!C4/RES_summary!C$19)</f>
        <v>26.442478965345636</v>
      </c>
      <c r="D4" s="69">
        <f>IF(RES_hh_emih!D4=0,0,RES_hh_emih!D4/RES_summary!D$19)</f>
        <v>24.011983084048261</v>
      </c>
      <c r="E4" s="69">
        <f>IF(RES_hh_emih!E4=0,0,RES_hh_emih!E4/RES_summary!E$19)</f>
        <v>23.477539602435176</v>
      </c>
      <c r="F4" s="69">
        <f>IF(RES_hh_emih!F4=0,0,RES_hh_emih!F4/RES_summary!F$19)</f>
        <v>22.263760799980993</v>
      </c>
      <c r="G4" s="69">
        <f>IF(RES_hh_emih!G4=0,0,RES_hh_emih!G4/RES_summary!G$19)</f>
        <v>23.208489724999463</v>
      </c>
      <c r="H4" s="69">
        <f>IF(RES_hh_emih!H4=0,0,RES_hh_emih!H4/RES_summary!H$19)</f>
        <v>21.83845566272301</v>
      </c>
      <c r="I4" s="69">
        <f>IF(RES_hh_emih!I4=0,0,RES_hh_emih!I4/RES_summary!I$19)</f>
        <v>19.045664046845008</v>
      </c>
      <c r="J4" s="69">
        <f>IF(RES_hh_emih!J4=0,0,RES_hh_emih!J4/RES_summary!J$19)</f>
        <v>19.25880412366379</v>
      </c>
      <c r="K4" s="69">
        <f>IF(RES_hh_emih!K4=0,0,RES_hh_emih!K4/RES_summary!K$19)</f>
        <v>18.182070401196516</v>
      </c>
      <c r="L4" s="69">
        <f>IF(RES_hh_emih!L4=0,0,RES_hh_emih!L4/RES_summary!L$19)</f>
        <v>19.837893368530693</v>
      </c>
      <c r="M4" s="69">
        <f>IF(RES_hh_emih!M4=0,0,RES_hh_emih!M4/RES_summary!M$19)</f>
        <v>16.721596520788406</v>
      </c>
      <c r="N4" s="69">
        <f>IF(RES_hh_emih!N4=0,0,RES_hh_emih!N4/RES_summary!N$19)</f>
        <v>16.122603490939074</v>
      </c>
      <c r="O4" s="69">
        <f>IF(RES_hh_emih!O4=0,0,RES_hh_emih!O4/RES_summary!O$19)</f>
        <v>16.426129175751345</v>
      </c>
      <c r="P4" s="69">
        <f>IF(RES_hh_emih!P4=0,0,RES_hh_emih!P4/RES_summary!P$19)</f>
        <v>13.773166134171554</v>
      </c>
      <c r="Q4" s="69">
        <f>IF(RES_hh_emih!Q4=0,0,RES_hh_emih!Q4/RES_summary!Q$19)</f>
        <v>14.724511419577718</v>
      </c>
      <c r="R4" s="69">
        <f>IF(RES_hh_emih!R4=0,0,RES_hh_emih!R4/RES_summary!R$19)</f>
        <v>15.338643071817964</v>
      </c>
      <c r="S4" s="69">
        <f>IF(RES_hh_emih!S4=0,0,RES_hh_emih!S4/RES_summary!S$19)</f>
        <v>15.113422548289709</v>
      </c>
      <c r="T4" s="69">
        <f>IF(RES_hh_emih!T4=0,0,RES_hh_emih!T4/RES_summary!T$19)</f>
        <v>13.425645733791361</v>
      </c>
      <c r="U4" s="69">
        <f>IF(RES_hh_emih!U4=0,0,RES_hh_emih!U4/RES_summary!U$19)</f>
        <v>13.885293238109616</v>
      </c>
      <c r="V4" s="69">
        <f>IF(RES_hh_emih!V4=0,0,RES_hh_emih!V4/RES_summary!V$19)</f>
        <v>13.897621805482801</v>
      </c>
      <c r="W4" s="69">
        <f>IF(RES_hh_emih!W4=0,0,RES_hh_emih!W4/RES_summary!W$19)</f>
        <v>14.354765120149933</v>
      </c>
      <c r="X4" s="69">
        <f>IF(RES_hh_emih!X4=0,0,RES_hh_emih!X4/RES_summary!X$19)</f>
        <v>12.024704896586595</v>
      </c>
      <c r="Y4" s="69">
        <f>IF(RES_hh_emih!Y4=0,0,RES_hh_emih!Y4/RES_summary!Y$19)</f>
        <v>10.238763609388432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57.149836930372444</v>
      </c>
      <c r="C5" s="72">
        <f>IF(RES_hh_emih!C5=0,0,RES_hh_emih!C5/RES_summary!C$19)</f>
        <v>58.098971740651272</v>
      </c>
      <c r="D5" s="72">
        <f>IF(RES_hh_emih!D5=0,0,RES_hh_emih!D5/RES_summary!D$19)</f>
        <v>53.084669838172545</v>
      </c>
      <c r="E5" s="72">
        <f>IF(RES_hh_emih!E5=0,0,RES_hh_emih!E5/RES_summary!E$19)</f>
        <v>51.12859566599154</v>
      </c>
      <c r="F5" s="72">
        <f>IF(RES_hh_emih!F5=0,0,RES_hh_emih!F5/RES_summary!F$19)</f>
        <v>56.00007056853331</v>
      </c>
      <c r="G5" s="72">
        <f>IF(RES_hh_emih!G5=0,0,RES_hh_emih!G5/RES_summary!G$19)</f>
        <v>48.213085919866245</v>
      </c>
      <c r="H5" s="72">
        <f>IF(RES_hh_emih!H5=0,0,RES_hh_emih!H5/RES_summary!H$19)</f>
        <v>51.20194216091781</v>
      </c>
      <c r="I5" s="72">
        <f>IF(RES_hh_emih!I5=0,0,RES_hh_emih!I5/RES_summary!I$19)</f>
        <v>49.567730628297795</v>
      </c>
      <c r="J5" s="72">
        <f>IF(RES_hh_emih!J5=0,0,RES_hh_emih!J5/RES_summary!J$19)</f>
        <v>55.703655846349889</v>
      </c>
      <c r="K5" s="72">
        <f>IF(RES_hh_emih!K5=0,0,RES_hh_emih!K5/RES_summary!K$19)</f>
        <v>47.823715005009433</v>
      </c>
      <c r="L5" s="72">
        <f>IF(RES_hh_emih!L5=0,0,RES_hh_emih!L5/RES_summary!L$19)</f>
        <v>60.126012079372344</v>
      </c>
      <c r="M5" s="72">
        <f>IF(RES_hh_emih!M5=0,0,RES_hh_emih!M5/RES_summary!M$19)</f>
        <v>46.772278894618331</v>
      </c>
      <c r="N5" s="72">
        <f>IF(RES_hh_emih!N5=0,0,RES_hh_emih!N5/RES_summary!N$19)</f>
        <v>55.647985759233755</v>
      </c>
      <c r="O5" s="72">
        <f>IF(RES_hh_emih!O5=0,0,RES_hh_emih!O5/RES_summary!O$19)</f>
        <v>48.38851644891686</v>
      </c>
      <c r="P5" s="72">
        <f>IF(RES_hh_emih!P5=0,0,RES_hh_emih!P5/RES_summary!P$19)</f>
        <v>45.418635438008515</v>
      </c>
      <c r="Q5" s="72">
        <f>IF(RES_hh_emih!Q5=0,0,RES_hh_emih!Q5/RES_summary!Q$19)</f>
        <v>44.57226541319141</v>
      </c>
      <c r="R5" s="72">
        <f>IF(RES_hh_emih!R5=0,0,RES_hh_emih!R5/RES_summary!R$19)</f>
        <v>48.294975974188254</v>
      </c>
      <c r="S5" s="72">
        <f>IF(RES_hh_emih!S5=0,0,RES_hh_emih!S5/RES_summary!S$19)</f>
        <v>53.598887119675958</v>
      </c>
      <c r="T5" s="72">
        <f>IF(RES_hh_emih!T5=0,0,RES_hh_emih!T5/RES_summary!T$19)</f>
        <v>48.672757176025804</v>
      </c>
      <c r="U5" s="72">
        <f>IF(RES_hh_emih!U5=0,0,RES_hh_emih!U5/RES_summary!U$19)</f>
        <v>56.902682948386378</v>
      </c>
      <c r="V5" s="72">
        <f>IF(RES_hh_emih!V5=0,0,RES_hh_emih!V5/RES_summary!V$19)</f>
        <v>50.546606867119976</v>
      </c>
      <c r="W5" s="72">
        <f>IF(RES_hh_emih!W5=0,0,RES_hh_emih!W5/RES_summary!W$19)</f>
        <v>46.642402791830897</v>
      </c>
      <c r="X5" s="72">
        <f>IF(RES_hh_emih!X5=0,0,RES_hh_emih!X5/RES_summary!X$19)</f>
        <v>52.75824668897986</v>
      </c>
      <c r="Y5" s="72">
        <f>IF(RES_hh_emih!Y5=0,0,RES_hh_emih!Y5/RES_summary!Y$19)</f>
        <v>49.47358756169114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46.946842995746593</v>
      </c>
      <c r="C6" s="72">
        <f>IF(RES_hh_emih!C6=0,0,RES_hh_emih!C6/RES_summary!C$19)</f>
        <v>43.729309795061027</v>
      </c>
      <c r="D6" s="72">
        <f>IF(RES_hh_emih!D6=0,0,RES_hh_emih!D6/RES_summary!D$19)</f>
        <v>42.832126244952335</v>
      </c>
      <c r="E6" s="72">
        <f>IF(RES_hh_emih!E6=0,0,RES_hh_emih!E6/RES_summary!E$19)</f>
        <v>39.408544440895639</v>
      </c>
      <c r="F6" s="72">
        <f>IF(RES_hh_emih!F6=0,0,RES_hh_emih!F6/RES_summary!F$19)</f>
        <v>37.86739956194031</v>
      </c>
      <c r="G6" s="72">
        <f>IF(RES_hh_emih!G6=0,0,RES_hh_emih!G6/RES_summary!G$19)</f>
        <v>43.581243193116812</v>
      </c>
      <c r="H6" s="72">
        <f>IF(RES_hh_emih!H6=0,0,RES_hh_emih!H6/RES_summary!H$19)</f>
        <v>39.227779700120166</v>
      </c>
      <c r="I6" s="72">
        <f>IF(RES_hh_emih!I6=0,0,RES_hh_emih!I6/RES_summary!I$19)</f>
        <v>39.574157863758856</v>
      </c>
      <c r="J6" s="72">
        <f>IF(RES_hh_emih!J6=0,0,RES_hh_emih!J6/RES_summary!J$19)</f>
        <v>42.825598816179628</v>
      </c>
      <c r="K6" s="72">
        <f>IF(RES_hh_emih!K6=0,0,RES_hh_emih!K6/RES_summary!K$19)</f>
        <v>34.753563945837662</v>
      </c>
      <c r="L6" s="72">
        <f>IF(RES_hh_emih!L6=0,0,RES_hh_emih!L6/RES_summary!L$19)</f>
        <v>43.123223651979949</v>
      </c>
      <c r="M6" s="72">
        <f>IF(RES_hh_emih!M6=0,0,RES_hh_emih!M6/RES_summary!M$19)</f>
        <v>34.304162417139686</v>
      </c>
      <c r="N6" s="72">
        <f>IF(RES_hh_emih!N6=0,0,RES_hh_emih!N6/RES_summary!N$19)</f>
        <v>37.360335055783374</v>
      </c>
      <c r="O6" s="72">
        <f>IF(RES_hh_emih!O6=0,0,RES_hh_emih!O6/RES_summary!O$19)</f>
        <v>42.728039587047626</v>
      </c>
      <c r="P6" s="72">
        <f>IF(RES_hh_emih!P6=0,0,RES_hh_emih!P6/RES_summary!P$19)</f>
        <v>35.409493250423793</v>
      </c>
      <c r="Q6" s="72">
        <f>IF(RES_hh_emih!Q6=0,0,RES_hh_emih!Q6/RES_summary!Q$19)</f>
        <v>36.110287829445411</v>
      </c>
      <c r="R6" s="72">
        <f>IF(RES_hh_emih!R6=0,0,RES_hh_emih!R6/RES_summary!R$19)</f>
        <v>36.1774430025459</v>
      </c>
      <c r="S6" s="72">
        <f>IF(RES_hh_emih!S6=0,0,RES_hh_emih!S6/RES_summary!S$19)</f>
        <v>41.121925702717803</v>
      </c>
      <c r="T6" s="72">
        <f>IF(RES_hh_emih!T6=0,0,RES_hh_emih!T6/RES_summary!T$19)</f>
        <v>35.973001600237779</v>
      </c>
      <c r="U6" s="72">
        <f>IF(RES_hh_emih!U6=0,0,RES_hh_emih!U6/RES_summary!U$19)</f>
        <v>36.062790410503212</v>
      </c>
      <c r="V6" s="72">
        <f>IF(RES_hh_emih!V6=0,0,RES_hh_emih!V6/RES_summary!V$19)</f>
        <v>37.838019218336974</v>
      </c>
      <c r="W6" s="72">
        <f>IF(RES_hh_emih!W6=0,0,RES_hh_emih!W6/RES_summary!W$19)</f>
        <v>39.811603891795016</v>
      </c>
      <c r="X6" s="72">
        <f>IF(RES_hh_emih!X6=0,0,RES_hh_emih!X6/RES_summary!X$19)</f>
        <v>33.503758404446309</v>
      </c>
      <c r="Y6" s="72">
        <f>IF(RES_hh_emih!Y6=0,0,RES_hh_emih!Y6/RES_summary!Y$19)</f>
        <v>33.029910750650629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56.596727054286575</v>
      </c>
      <c r="C7" s="72">
        <f>IF(RES_hh_emih!C7=0,0,RES_hh_emih!C7/RES_summary!C$19)</f>
        <v>55.558179623071148</v>
      </c>
      <c r="D7" s="72">
        <f>IF(RES_hh_emih!D7=0,0,RES_hh_emih!D7/RES_summary!D$19)</f>
        <v>52.260707117224527</v>
      </c>
      <c r="E7" s="72">
        <f>IF(RES_hh_emih!E7=0,0,RES_hh_emih!E7/RES_summary!E$19)</f>
        <v>51.945558096117502</v>
      </c>
      <c r="F7" s="72">
        <f>IF(RES_hh_emih!F7=0,0,RES_hh_emih!F7/RES_summary!F$19)</f>
        <v>51.211907403556175</v>
      </c>
      <c r="G7" s="72">
        <f>IF(RES_hh_emih!G7=0,0,RES_hh_emih!G7/RES_summary!G$19)</f>
        <v>50.769840325975956</v>
      </c>
      <c r="H7" s="72">
        <f>IF(RES_hh_emih!H7=0,0,RES_hh_emih!H7/RES_summary!H$19)</f>
        <v>50.227246270247484</v>
      </c>
      <c r="I7" s="72">
        <f>IF(RES_hh_emih!I7=0,0,RES_hh_emih!I7/RES_summary!I$19)</f>
        <v>45.786578736392435</v>
      </c>
      <c r="J7" s="72">
        <f>IF(RES_hh_emih!J7=0,0,RES_hh_emih!J7/RES_summary!J$19)</f>
        <v>48.192503344692568</v>
      </c>
      <c r="K7" s="72">
        <f>IF(RES_hh_emih!K7=0,0,RES_hh_emih!K7/RES_summary!K$19)</f>
        <v>46.958215325363263</v>
      </c>
      <c r="L7" s="72">
        <f>IF(RES_hh_emih!L7=0,0,RES_hh_emih!L7/RES_summary!L$19)</f>
        <v>53.822600484940544</v>
      </c>
      <c r="M7" s="72">
        <f>IF(RES_hh_emih!M7=0,0,RES_hh_emih!M7/RES_summary!M$19)</f>
        <v>47.825526123761705</v>
      </c>
      <c r="N7" s="72">
        <f>IF(RES_hh_emih!N7=0,0,RES_hh_emih!N7/RES_summary!N$19)</f>
        <v>45.736725822020766</v>
      </c>
      <c r="O7" s="72">
        <f>IF(RES_hh_emih!O7=0,0,RES_hh_emih!O7/RES_summary!O$19)</f>
        <v>49.2342286329052</v>
      </c>
      <c r="P7" s="72">
        <f>IF(RES_hh_emih!P7=0,0,RES_hh_emih!P7/RES_summary!P$19)</f>
        <v>42.536720879708831</v>
      </c>
      <c r="Q7" s="72">
        <f>IF(RES_hh_emih!Q7=0,0,RES_hh_emih!Q7/RES_summary!Q$19)</f>
        <v>45.692081465617036</v>
      </c>
      <c r="R7" s="72">
        <f>IF(RES_hh_emih!R7=0,0,RES_hh_emih!R7/RES_summary!R$19)</f>
        <v>46.57918944382935</v>
      </c>
      <c r="S7" s="72">
        <f>IF(RES_hh_emih!S7=0,0,RES_hh_emih!S7/RES_summary!S$19)</f>
        <v>47.487009844448437</v>
      </c>
      <c r="T7" s="72">
        <f>IF(RES_hh_emih!T7=0,0,RES_hh_emih!T7/RES_summary!T$19)</f>
        <v>42.818294564444123</v>
      </c>
      <c r="U7" s="72">
        <f>IF(RES_hh_emih!U7=0,0,RES_hh_emih!U7/RES_summary!U$19)</f>
        <v>44.00933767182056</v>
      </c>
      <c r="V7" s="72">
        <f>IF(RES_hh_emih!V7=0,0,RES_hh_emih!V7/RES_summary!V$19)</f>
        <v>46.668335894163363</v>
      </c>
      <c r="W7" s="72">
        <f>IF(RES_hh_emih!W7=0,0,RES_hh_emih!W7/RES_summary!W$19)</f>
        <v>50.648606583674784</v>
      </c>
      <c r="X7" s="72">
        <f>IF(RES_hh_emih!X7=0,0,RES_hh_emih!X7/RES_summary!X$19)</f>
        <v>45.370729873974312</v>
      </c>
      <c r="Y7" s="72">
        <f>IF(RES_hh_emih!Y7=0,0,RES_hh_emih!Y7/RES_summary!Y$19)</f>
        <v>39.514670355120771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36.378583382376007</v>
      </c>
      <c r="C8" s="72">
        <f>IF(RES_hh_emih!C8=0,0,RES_hh_emih!C8/RES_summary!C$19)</f>
        <v>39.264751271085778</v>
      </c>
      <c r="D8" s="72">
        <f>IF(RES_hh_emih!D8=0,0,RES_hh_emih!D8/RES_summary!D$19)</f>
        <v>35.170546917170732</v>
      </c>
      <c r="E8" s="72">
        <f>IF(RES_hh_emih!E8=0,0,RES_hh_emih!E8/RES_summary!E$19)</f>
        <v>34.778697586472717</v>
      </c>
      <c r="F8" s="72">
        <f>IF(RES_hh_emih!F8=0,0,RES_hh_emih!F8/RES_summary!F$19)</f>
        <v>31.565696234032767</v>
      </c>
      <c r="G8" s="72">
        <f>IF(RES_hh_emih!G8=0,0,RES_hh_emih!G8/RES_summary!G$19)</f>
        <v>37.04550488299153</v>
      </c>
      <c r="H8" s="72">
        <f>IF(RES_hh_emih!H8=0,0,RES_hh_emih!H8/RES_summary!H$19)</f>
        <v>34.109336702133206</v>
      </c>
      <c r="I8" s="72">
        <f>IF(RES_hh_emih!I8=0,0,RES_hh_emih!I8/RES_summary!I$19)</f>
        <v>30.884722356465723</v>
      </c>
      <c r="J8" s="72">
        <f>IF(RES_hh_emih!J8=0,0,RES_hh_emih!J8/RES_summary!J$19)</f>
        <v>32.054029665195806</v>
      </c>
      <c r="K8" s="72">
        <f>IF(RES_hh_emih!K8=0,0,RES_hh_emih!K8/RES_summary!K$19)</f>
        <v>32.695683969808968</v>
      </c>
      <c r="L8" s="72">
        <f>IF(RES_hh_emih!L8=0,0,RES_hh_emih!L8/RES_summary!L$19)</f>
        <v>36.236840526243014</v>
      </c>
      <c r="M8" s="72">
        <f>IF(RES_hh_emih!M8=0,0,RES_hh_emih!M8/RES_summary!M$19)</f>
        <v>32.176137837667845</v>
      </c>
      <c r="N8" s="72">
        <f>IF(RES_hh_emih!N8=0,0,RES_hh_emih!N8/RES_summary!N$19)</f>
        <v>33.443092568109904</v>
      </c>
      <c r="O8" s="72">
        <f>IF(RES_hh_emih!O8=0,0,RES_hh_emih!O8/RES_summary!O$19)</f>
        <v>34.188904811022063</v>
      </c>
      <c r="P8" s="72">
        <f>IF(RES_hh_emih!P8=0,0,RES_hh_emih!P8/RES_summary!P$19)</f>
        <v>28.726485103628935</v>
      </c>
      <c r="Q8" s="72">
        <f>IF(RES_hh_emih!Q8=0,0,RES_hh_emih!Q8/RES_summary!Q$19)</f>
        <v>31.219132271671807</v>
      </c>
      <c r="R8" s="72">
        <f>IF(RES_hh_emih!R8=0,0,RES_hh_emih!R8/RES_summary!R$19)</f>
        <v>33.627410208102205</v>
      </c>
      <c r="S8" s="72">
        <f>IF(RES_hh_emih!S8=0,0,RES_hh_emih!S8/RES_summary!S$19)</f>
        <v>32.079693288643512</v>
      </c>
      <c r="T8" s="72">
        <f>IF(RES_hh_emih!T8=0,0,RES_hh_emih!T8/RES_summary!T$19)</f>
        <v>28.72332006927337</v>
      </c>
      <c r="U8" s="72">
        <f>IF(RES_hh_emih!U8=0,0,RES_hh_emih!U8/RES_summary!U$19)</f>
        <v>30.299389677204395</v>
      </c>
      <c r="V8" s="72">
        <f>IF(RES_hh_emih!V8=0,0,RES_hh_emih!V8/RES_summary!V$19)</f>
        <v>30.448868265094205</v>
      </c>
      <c r="W8" s="72">
        <f>IF(RES_hh_emih!W8=0,0,RES_hh_emih!W8/RES_summary!W$19)</f>
        <v>32.143760186089246</v>
      </c>
      <c r="X8" s="72">
        <f>IF(RES_hh_emih!X8=0,0,RES_hh_emih!X8/RES_summary!X$19)</f>
        <v>27.394048430946285</v>
      </c>
      <c r="Y8" s="72">
        <f>IF(RES_hh_emih!Y8=0,0,RES_hh_emih!Y8/RES_summary!Y$19)</f>
        <v>24.898597675483277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2.5966288704949942</v>
      </c>
      <c r="C17" s="69">
        <f>IF(RES_hh_emih!C17=0,0,RES_hh_emih!C17/RES_summary!C$19)</f>
        <v>2.5970896144538833</v>
      </c>
      <c r="D17" s="69">
        <f>IF(RES_hh_emih!D17=0,0,RES_hh_emih!D17/RES_summary!D$19)</f>
        <v>2.6728134184775123</v>
      </c>
      <c r="E17" s="69">
        <f>IF(RES_hh_emih!E17=0,0,RES_hh_emih!E17/RES_summary!E$19)</f>
        <v>2.6605510644367865</v>
      </c>
      <c r="F17" s="69">
        <f>IF(RES_hh_emih!F17=0,0,RES_hh_emih!F17/RES_summary!F$19)</f>
        <v>2.6013163678902993</v>
      </c>
      <c r="G17" s="69">
        <f>IF(RES_hh_emih!G17=0,0,RES_hh_emih!G17/RES_summary!G$19)</f>
        <v>2.5313045173223969</v>
      </c>
      <c r="H17" s="69">
        <f>IF(RES_hh_emih!H17=0,0,RES_hh_emih!H17/RES_summary!H$19)</f>
        <v>2.5591927220951733</v>
      </c>
      <c r="I17" s="69">
        <f>IF(RES_hh_emih!I17=0,0,RES_hh_emih!I17/RES_summary!I$19)</f>
        <v>2.3234529704455813</v>
      </c>
      <c r="J17" s="69">
        <f>IF(RES_hh_emih!J17=0,0,RES_hh_emih!J17/RES_summary!J$19)</f>
        <v>2.3074840580459735</v>
      </c>
      <c r="K17" s="69">
        <f>IF(RES_hh_emih!K17=0,0,RES_hh_emih!K17/RES_summary!K$19)</f>
        <v>2.3398228154296854</v>
      </c>
      <c r="L17" s="69">
        <f>IF(RES_hh_emih!L17=0,0,RES_hh_emih!L17/RES_summary!L$19)</f>
        <v>2.3191711851580279</v>
      </c>
      <c r="M17" s="69">
        <f>IF(RES_hh_emih!M17=0,0,RES_hh_emih!M17/RES_summary!M$19)</f>
        <v>2.3262779837788425</v>
      </c>
      <c r="N17" s="69">
        <f>IF(RES_hh_emih!N17=0,0,RES_hh_emih!N17/RES_summary!N$19)</f>
        <v>2.1057964406306486</v>
      </c>
      <c r="O17" s="69">
        <f>IF(RES_hh_emih!O17=0,0,RES_hh_emih!O17/RES_summary!O$19)</f>
        <v>2.0933144171095335</v>
      </c>
      <c r="P17" s="69">
        <f>IF(RES_hh_emih!P17=0,0,RES_hh_emih!P17/RES_summary!P$19)</f>
        <v>2.0847432852906445</v>
      </c>
      <c r="Q17" s="69">
        <f>IF(RES_hh_emih!Q17=0,0,RES_hh_emih!Q17/RES_summary!Q$19)</f>
        <v>1.9405544199321068</v>
      </c>
      <c r="R17" s="69">
        <f>IF(RES_hh_emih!R17=0,0,RES_hh_emih!R17/RES_summary!R$19)</f>
        <v>1.8813594675790919</v>
      </c>
      <c r="S17" s="69">
        <f>IF(RES_hh_emih!S17=0,0,RES_hh_emih!S17/RES_summary!S$19)</f>
        <v>1.8452896453995</v>
      </c>
      <c r="T17" s="69">
        <f>IF(RES_hh_emih!T17=0,0,RES_hh_emih!T17/RES_summary!T$19)</f>
        <v>1.6510158164732696</v>
      </c>
      <c r="U17" s="69">
        <f>IF(RES_hh_emih!U17=0,0,RES_hh_emih!U17/RES_summary!U$19)</f>
        <v>1.6341424927530432</v>
      </c>
      <c r="V17" s="69">
        <f>IF(RES_hh_emih!V17=0,0,RES_hh_emih!V17/RES_summary!V$19)</f>
        <v>1.6507895763150062</v>
      </c>
      <c r="W17" s="69">
        <f>IF(RES_hh_emih!W17=0,0,RES_hh_emih!W17/RES_summary!W$19)</f>
        <v>1.8440294468295524</v>
      </c>
      <c r="X17" s="69">
        <f>IF(RES_hh_emih!X17=0,0,RES_hh_emih!X17/RES_summary!X$19)</f>
        <v>1.4730461055929345</v>
      </c>
      <c r="Y17" s="69">
        <f>IF(RES_hh_emih!Y17=0,0,RES_hh_emih!Y17/RES_summary!Y$19)</f>
        <v>1.2557598669535928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10.716512860963762</v>
      </c>
      <c r="C18" s="72">
        <f>IF(RES_hh_emih!C18=0,0,RES_hh_emih!C18/RES_summary!C$19)</f>
        <v>11.120717943005044</v>
      </c>
      <c r="D18" s="72">
        <f>IF(RES_hh_emih!D18=0,0,RES_hh_emih!D18/RES_summary!D$19)</f>
        <v>11.384364721856647</v>
      </c>
      <c r="E18" s="72">
        <f>IF(RES_hh_emih!E18=0,0,RES_hh_emih!E18/RES_summary!E$19)</f>
        <v>10.940800335352151</v>
      </c>
      <c r="F18" s="72">
        <f>IF(RES_hh_emih!F18=0,0,RES_hh_emih!F18/RES_summary!F$19)</f>
        <v>12.255714592856346</v>
      </c>
      <c r="G18" s="72">
        <f>IF(RES_hh_emih!G18=0,0,RES_hh_emih!G18/RES_summary!G$19)</f>
        <v>9.4832482102111886</v>
      </c>
      <c r="H18" s="72">
        <f>IF(RES_hh_emih!H18=0,0,RES_hh_emih!H18/RES_summary!H$19)</f>
        <v>10.656876730768468</v>
      </c>
      <c r="I18" s="72">
        <f>IF(RES_hh_emih!I18=0,0,RES_hh_emih!I18/RES_summary!I$19)</f>
        <v>10.565661407924685</v>
      </c>
      <c r="J18" s="72">
        <f>IF(RES_hh_emih!J18=0,0,RES_hh_emih!J18/RES_summary!J$19)</f>
        <v>11.541148976005337</v>
      </c>
      <c r="K18" s="72">
        <f>IF(RES_hh_emih!K18=0,0,RES_hh_emih!K18/RES_summary!K$19)</f>
        <v>10.555985610357599</v>
      </c>
      <c r="L18" s="72">
        <f>IF(RES_hh_emih!L18=0,0,RES_hh_emih!L18/RES_summary!L$19)</f>
        <v>12.694044489672564</v>
      </c>
      <c r="M18" s="72">
        <f>IF(RES_hh_emih!M18=0,0,RES_hh_emih!M18/RES_summary!M$19)</f>
        <v>11.291086935957177</v>
      </c>
      <c r="N18" s="72">
        <f>IF(RES_hh_emih!N18=0,0,RES_hh_emih!N18/RES_summary!N$19)</f>
        <v>8.6326101034452059</v>
      </c>
      <c r="O18" s="72">
        <f>IF(RES_hh_emih!O18=0,0,RES_hh_emih!O18/RES_summary!O$19)</f>
        <v>10.534105183967686</v>
      </c>
      <c r="P18" s="72">
        <f>IF(RES_hh_emih!P18=0,0,RES_hh_emih!P18/RES_summary!P$19)</f>
        <v>12.449269367213825</v>
      </c>
      <c r="Q18" s="72">
        <f>IF(RES_hh_emih!Q18=0,0,RES_hh_emih!Q18/RES_summary!Q$19)</f>
        <v>11.159084960258697</v>
      </c>
      <c r="R18" s="72">
        <f>IF(RES_hh_emih!R18=0,0,RES_hh_emih!R18/RES_summary!R$19)</f>
        <v>8.6170370970093444</v>
      </c>
      <c r="S18" s="72">
        <f>IF(RES_hh_emih!S18=0,0,RES_hh_emih!S18/RES_summary!S$19)</f>
        <v>10.017353891546446</v>
      </c>
      <c r="T18" s="72">
        <f>IF(RES_hh_emih!T18=0,0,RES_hh_emih!T18/RES_summary!T$19)</f>
        <v>8.3485768357067567</v>
      </c>
      <c r="U18" s="72">
        <f>IF(RES_hh_emih!U18=0,0,RES_hh_emih!U18/RES_summary!U$19)</f>
        <v>10.063375728189433</v>
      </c>
      <c r="V18" s="72">
        <f>IF(RES_hh_emih!V18=0,0,RES_hh_emih!V18/RES_summary!V$19)</f>
        <v>11.806711796344223</v>
      </c>
      <c r="W18" s="72">
        <f>IF(RES_hh_emih!W18=0,0,RES_hh_emih!W18/RES_summary!W$19)</f>
        <v>7.7205415717519426</v>
      </c>
      <c r="X18" s="72">
        <f>IF(RES_hh_emih!X18=0,0,RES_hh_emih!X18/RES_summary!X$19)</f>
        <v>8.5689495159094076</v>
      </c>
      <c r="Y18" s="72">
        <f>IF(RES_hh_emih!Y18=0,0,RES_hh_emih!Y18/RES_summary!Y$19)</f>
        <v>8.4170823541776016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8.0469299244952044</v>
      </c>
      <c r="C19" s="72">
        <f>IF(RES_hh_emih!C19=0,0,RES_hh_emih!C19/RES_summary!C$19)</f>
        <v>7.1185816282936631</v>
      </c>
      <c r="D19" s="72">
        <f>IF(RES_hh_emih!D19=0,0,RES_hh_emih!D19/RES_summary!D$19)</f>
        <v>7.6787514521271234</v>
      </c>
      <c r="E19" s="72">
        <f>IF(RES_hh_emih!E19=0,0,RES_hh_emih!E19/RES_summary!E$19)</f>
        <v>6.9843461335923731</v>
      </c>
      <c r="F19" s="72">
        <f>IF(RES_hh_emih!F19=0,0,RES_hh_emih!F19/RES_summary!F$19)</f>
        <v>6.889154740554682</v>
      </c>
      <c r="G19" s="72">
        <f>IF(RES_hh_emih!G19=0,0,RES_hh_emih!G19/RES_summary!G$19)</f>
        <v>7.8017115159831176</v>
      </c>
      <c r="H19" s="72">
        <f>IF(RES_hh_emih!H19=0,0,RES_hh_emih!H19/RES_summary!H$19)</f>
        <v>7.2052104068914122</v>
      </c>
      <c r="I19" s="72">
        <f>IF(RES_hh_emih!I19=0,0,RES_hh_emih!I19/RES_summary!I$19)</f>
        <v>7.6428750743716769</v>
      </c>
      <c r="J19" s="72">
        <f>IF(RES_hh_emih!J19=0,0,RES_hh_emih!J19/RES_summary!J$19)</f>
        <v>8.3580630431842504</v>
      </c>
      <c r="K19" s="72">
        <f>IF(RES_hh_emih!K19=0,0,RES_hh_emih!K19/RES_summary!K$19)</f>
        <v>6.697878785560702</v>
      </c>
      <c r="L19" s="72">
        <f>IF(RES_hh_emih!L19=0,0,RES_hh_emih!L19/RES_summary!L$19)</f>
        <v>7.3265660936835282</v>
      </c>
      <c r="M19" s="72">
        <f>IF(RES_hh_emih!M19=0,0,RES_hh_emih!M19/RES_summary!M$19)</f>
        <v>7.9239729325974677</v>
      </c>
      <c r="N19" s="72">
        <f>IF(RES_hh_emih!N19=0,0,RES_hh_emih!N19/RES_summary!N$19)</f>
        <v>7.9722833489889071</v>
      </c>
      <c r="O19" s="72">
        <f>IF(RES_hh_emih!O19=0,0,RES_hh_emih!O19/RES_summary!O$19)</f>
        <v>7.4308131221993445</v>
      </c>
      <c r="P19" s="72">
        <f>IF(RES_hh_emih!P19=0,0,RES_hh_emih!P19/RES_summary!P$19)</f>
        <v>7.8297476147538303</v>
      </c>
      <c r="Q19" s="72">
        <f>IF(RES_hh_emih!Q19=0,0,RES_hh_emih!Q19/RES_summary!Q$19)</f>
        <v>7.9676151251451524</v>
      </c>
      <c r="R19" s="72">
        <f>IF(RES_hh_emih!R19=0,0,RES_hh_emih!R19/RES_summary!R$19)</f>
        <v>6.8208271657817434</v>
      </c>
      <c r="S19" s="72">
        <f>IF(RES_hh_emih!S19=0,0,RES_hh_emih!S19/RES_summary!S$19)</f>
        <v>6.9670632554452574</v>
      </c>
      <c r="T19" s="72">
        <f>IF(RES_hh_emih!T19=0,0,RES_hh_emih!T19/RES_summary!T$19)</f>
        <v>6.4289910401501649</v>
      </c>
      <c r="U19" s="72">
        <f>IF(RES_hh_emih!U19=0,0,RES_hh_emih!U19/RES_summary!U$19)</f>
        <v>6.3739205506842627</v>
      </c>
      <c r="V19" s="72">
        <f>IF(RES_hh_emih!V19=0,0,RES_hh_emih!V19/RES_summary!V$19)</f>
        <v>5.9249074359904501</v>
      </c>
      <c r="W19" s="72">
        <f>IF(RES_hh_emih!W19=0,0,RES_hh_emih!W19/RES_summary!W$19)</f>
        <v>7.2133087179254511</v>
      </c>
      <c r="X19" s="72">
        <f>IF(RES_hh_emih!X19=0,0,RES_hh_emih!X19/RES_summary!X$19)</f>
        <v>6.1506131733684377</v>
      </c>
      <c r="Y19" s="72">
        <f>IF(RES_hh_emih!Y19=0,0,RES_hh_emih!Y19/RES_summary!Y$19)</f>
        <v>5.9142743683497363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9.8060056221073371</v>
      </c>
      <c r="C20" s="72">
        <f>IF(RES_hh_emih!C20=0,0,RES_hh_emih!C20/RES_summary!C$19)</f>
        <v>9.7098829452982915</v>
      </c>
      <c r="D20" s="72">
        <f>IF(RES_hh_emih!D20=0,0,RES_hh_emih!D20/RES_summary!D$19)</f>
        <v>10.324764293025032</v>
      </c>
      <c r="E20" s="72">
        <f>IF(RES_hh_emih!E20=0,0,RES_hh_emih!E20/RES_summary!E$19)</f>
        <v>10.454029543869382</v>
      </c>
      <c r="F20" s="72">
        <f>IF(RES_hh_emih!F20=0,0,RES_hh_emih!F20/RES_summary!F$19)</f>
        <v>10.374501825306908</v>
      </c>
      <c r="G20" s="72">
        <f>IF(RES_hh_emih!G20=0,0,RES_hh_emih!G20/RES_summary!G$19)</f>
        <v>9.3427799759595498</v>
      </c>
      <c r="H20" s="72">
        <f>IF(RES_hh_emih!H20=0,0,RES_hh_emih!H20/RES_summary!H$19)</f>
        <v>9.9463495707179934</v>
      </c>
      <c r="I20" s="72">
        <f>IF(RES_hh_emih!I20=0,0,RES_hh_emih!I20/RES_summary!I$19)</f>
        <v>9.4145618453905353</v>
      </c>
      <c r="J20" s="72">
        <f>IF(RES_hh_emih!J20=0,0,RES_hh_emih!J20/RES_summary!J$19)</f>
        <v>9.7373828576681944</v>
      </c>
      <c r="K20" s="72">
        <f>IF(RES_hh_emih!K20=0,0,RES_hh_emih!K20/RES_summary!K$19)</f>
        <v>10.09280382681869</v>
      </c>
      <c r="L20" s="72">
        <f>IF(RES_hh_emih!L20=0,0,RES_hh_emih!L20/RES_summary!L$19)</f>
        <v>10.522236588577355</v>
      </c>
      <c r="M20" s="72">
        <f>IF(RES_hh_emih!M20=0,0,RES_hh_emih!M20/RES_summary!M$19)</f>
        <v>10.676672583221174</v>
      </c>
      <c r="N20" s="72">
        <f>IF(RES_hh_emih!N20=0,0,RES_hh_emih!N20/RES_summary!N$19)</f>
        <v>9.41991696704177</v>
      </c>
      <c r="O20" s="72">
        <f>IF(RES_hh_emih!O20=0,0,RES_hh_emih!O20/RES_summary!O$19)</f>
        <v>10.237231185782271</v>
      </c>
      <c r="P20" s="72">
        <f>IF(RES_hh_emih!P20=0,0,RES_hh_emih!P20/RES_summary!P$19)</f>
        <v>10.210529417048825</v>
      </c>
      <c r="Q20" s="72">
        <f>IF(RES_hh_emih!Q20=0,0,RES_hh_emih!Q20/RES_summary!Q$19)</f>
        <v>9.7280630328277216</v>
      </c>
      <c r="R20" s="72">
        <f>IF(RES_hh_emih!R20=0,0,RES_hh_emih!R20/RES_summary!R$19)</f>
        <v>9.4664966719563033</v>
      </c>
      <c r="S20" s="72">
        <f>IF(RES_hh_emih!S20=0,0,RES_hh_emih!S20/RES_summary!S$19)</f>
        <v>9.3952588126102743</v>
      </c>
      <c r="T20" s="72">
        <f>IF(RES_hh_emih!T20=0,0,RES_hh_emih!T20/RES_summary!T$19)</f>
        <v>8.4037971989985429</v>
      </c>
      <c r="U20" s="72">
        <f>IF(RES_hh_emih!U20=0,0,RES_hh_emih!U20/RES_summary!U$19)</f>
        <v>8.4251034845021415</v>
      </c>
      <c r="V20" s="72">
        <f>IF(RES_hh_emih!V20=0,0,RES_hh_emih!V20/RES_summary!V$19)</f>
        <v>8.4744531800059342</v>
      </c>
      <c r="W20" s="72">
        <f>IF(RES_hh_emih!W20=0,0,RES_hh_emih!W20/RES_summary!W$19)</f>
        <v>9.3406211960902699</v>
      </c>
      <c r="X20" s="72">
        <f>IF(RES_hh_emih!X20=0,0,RES_hh_emih!X20/RES_summary!X$19)</f>
        <v>8.5055962773185811</v>
      </c>
      <c r="Y20" s="72">
        <f>IF(RES_hh_emih!Y20=0,0,RES_hh_emih!Y20/RES_summary!Y$19)</f>
        <v>7.3140926472837302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6.8451616745148627</v>
      </c>
      <c r="C21" s="72">
        <f>IF(RES_hh_emih!C21=0,0,RES_hh_emih!C21/RES_summary!C$19)</f>
        <v>7.2924435128002383</v>
      </c>
      <c r="D21" s="72">
        <f>IF(RES_hh_emih!D21=0,0,RES_hh_emih!D21/RES_summary!D$19)</f>
        <v>7.2794773706852771</v>
      </c>
      <c r="E21" s="72">
        <f>IF(RES_hh_emih!E21=0,0,RES_hh_emih!E21/RES_summary!E$19)</f>
        <v>7.182157462264894</v>
      </c>
      <c r="F21" s="72">
        <f>IF(RES_hh_emih!F21=0,0,RES_hh_emih!F21/RES_summary!F$19)</f>
        <v>6.6777525782563609</v>
      </c>
      <c r="G21" s="72">
        <f>IF(RES_hh_emih!G21=0,0,RES_hh_emih!G21/RES_summary!G$19)</f>
        <v>7.0887213346730062</v>
      </c>
      <c r="H21" s="72">
        <f>IF(RES_hh_emih!H21=0,0,RES_hh_emih!H21/RES_summary!H$19)</f>
        <v>6.9880472260414415</v>
      </c>
      <c r="I21" s="72">
        <f>IF(RES_hh_emih!I21=0,0,RES_hh_emih!I21/RES_summary!I$19)</f>
        <v>6.500203447087566</v>
      </c>
      <c r="J21" s="72">
        <f>IF(RES_hh_emih!J21=0,0,RES_hh_emih!J21/RES_summary!J$19)</f>
        <v>6.5746857984374589</v>
      </c>
      <c r="K21" s="72">
        <f>IF(RES_hh_emih!K21=0,0,RES_hh_emih!K21/RES_summary!K$19)</f>
        <v>7.0334774459618066</v>
      </c>
      <c r="L21" s="72">
        <f>IF(RES_hh_emih!L21=0,0,RES_hh_emih!L21/RES_summary!L$19)</f>
        <v>6.8760418990123071</v>
      </c>
      <c r="M21" s="72">
        <f>IF(RES_hh_emih!M21=0,0,RES_hh_emih!M21/RES_summary!M$19)</f>
        <v>7.0735200567470091</v>
      </c>
      <c r="N21" s="72">
        <f>IF(RES_hh_emih!N21=0,0,RES_hh_emih!N21/RES_summary!N$19)</f>
        <v>6.940857739999859</v>
      </c>
      <c r="O21" s="72">
        <f>IF(RES_hh_emih!O21=0,0,RES_hh_emih!O21/RES_summary!O$19)</f>
        <v>6.5859738206208291</v>
      </c>
      <c r="P21" s="72">
        <f>IF(RES_hh_emih!P21=0,0,RES_hh_emih!P21/RES_summary!P$19)</f>
        <v>6.834975094645066</v>
      </c>
      <c r="Q21" s="72">
        <f>IF(RES_hh_emih!Q21=0,0,RES_hh_emih!Q21/RES_summary!Q$19)</f>
        <v>6.4215300184273394</v>
      </c>
      <c r="R21" s="72">
        <f>IF(RES_hh_emih!R21=0,0,RES_hh_emih!R21/RES_summary!R$19)</f>
        <v>6.369699825650609</v>
      </c>
      <c r="S21" s="72">
        <f>IF(RES_hh_emih!S21=0,0,RES_hh_emih!S21/RES_summary!S$19)</f>
        <v>6.1749758335175065</v>
      </c>
      <c r="T21" s="72">
        <f>IF(RES_hh_emih!T21=0,0,RES_hh_emih!T21/RES_summary!T$19)</f>
        <v>5.6114411200920227</v>
      </c>
      <c r="U21" s="72">
        <f>IF(RES_hh_emih!U21=0,0,RES_hh_emih!U21/RES_summary!U$19)</f>
        <v>5.4650489845548158</v>
      </c>
      <c r="V21" s="72">
        <f>IF(RES_hh_emih!V21=0,0,RES_hh_emih!V21/RES_summary!V$19)</f>
        <v>5.575146031155982</v>
      </c>
      <c r="W21" s="72">
        <f>IF(RES_hh_emih!W21=0,0,RES_hh_emih!W21/RES_summary!W$19)</f>
        <v>6.5133427823241776</v>
      </c>
      <c r="X21" s="72">
        <f>IF(RES_hh_emih!X21=0,0,RES_hh_emih!X21/RES_summary!X$19)</f>
        <v>5.1622922538968554</v>
      </c>
      <c r="Y21" s="72">
        <f>IF(RES_hh_emih!Y21=0,0,RES_hh_emih!Y21/RES_summary!Y$19)</f>
        <v>5.047471799797898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5.1399443610761743E-2</v>
      </c>
      <c r="C27" s="69">
        <f>IF(RES_hh_emih!C27=0,0,RES_hh_emih!C27/RES_summary!C$19)</f>
        <v>6.0862806007698382E-2</v>
      </c>
      <c r="D27" s="69">
        <f>IF(RES_hh_emih!D27=0,0,RES_hh_emih!D27/RES_summary!D$19)</f>
        <v>6.1859507404728592E-2</v>
      </c>
      <c r="E27" s="69">
        <f>IF(RES_hh_emih!E27=0,0,RES_hh_emih!E27/RES_summary!E$19)</f>
        <v>6.203786540494613E-2</v>
      </c>
      <c r="F27" s="69">
        <f>IF(RES_hh_emih!F27=0,0,RES_hh_emih!F27/RES_summary!F$19)</f>
        <v>6.6069877376715963E-2</v>
      </c>
      <c r="G27" s="69">
        <f>IF(RES_hh_emih!G27=0,0,RES_hh_emih!G27/RES_summary!G$19)</f>
        <v>6.6149139141327751E-2</v>
      </c>
      <c r="H27" s="69">
        <f>IF(RES_hh_emih!H27=0,0,RES_hh_emih!H27/RES_summary!H$19)</f>
        <v>7.5049977144783855E-2</v>
      </c>
      <c r="I27" s="69">
        <f>IF(RES_hh_emih!I27=0,0,RES_hh_emih!I27/RES_summary!I$19)</f>
        <v>6.0797630311898977E-2</v>
      </c>
      <c r="J27" s="69">
        <f>IF(RES_hh_emih!J27=0,0,RES_hh_emih!J27/RES_summary!J$19)</f>
        <v>6.54694099719835E-2</v>
      </c>
      <c r="K27" s="69">
        <f>IF(RES_hh_emih!K27=0,0,RES_hh_emih!K27/RES_summary!K$19)</f>
        <v>8.1900008683914907E-2</v>
      </c>
      <c r="L27" s="69">
        <f>IF(RES_hh_emih!L27=0,0,RES_hh_emih!L27/RES_summary!L$19)</f>
        <v>8.0273740973949501E-2</v>
      </c>
      <c r="M27" s="69">
        <f>IF(RES_hh_emih!M27=0,0,RES_hh_emih!M27/RES_summary!M$19)</f>
        <v>7.8471656294790415E-2</v>
      </c>
      <c r="N27" s="69">
        <f>IF(RES_hh_emih!N27=0,0,RES_hh_emih!N27/RES_summary!N$19)</f>
        <v>7.284812255096032E-2</v>
      </c>
      <c r="O27" s="69">
        <f>IF(RES_hh_emih!O27=0,0,RES_hh_emih!O27/RES_summary!O$19)</f>
        <v>6.9304196181047509E-2</v>
      </c>
      <c r="P27" s="69">
        <f>IF(RES_hh_emih!P27=0,0,RES_hh_emih!P27/RES_summary!P$19)</f>
        <v>6.6908799383739004E-2</v>
      </c>
      <c r="Q27" s="69">
        <f>IF(RES_hh_emih!Q27=0,0,RES_hh_emih!Q27/RES_summary!Q$19)</f>
        <v>6.2785358325175122E-2</v>
      </c>
      <c r="R27" s="69">
        <f>IF(RES_hh_emih!R27=0,0,RES_hh_emih!R27/RES_summary!R$19)</f>
        <v>5.9800246746897164E-2</v>
      </c>
      <c r="S27" s="69">
        <f>IF(RES_hh_emih!S27=0,0,RES_hh_emih!S27/RES_summary!S$19)</f>
        <v>5.907579234627687E-2</v>
      </c>
      <c r="T27" s="69">
        <f>IF(RES_hh_emih!T27=0,0,RES_hh_emih!T27/RES_summary!T$19)</f>
        <v>5.4875259042225427E-2</v>
      </c>
      <c r="U27" s="69">
        <f>IF(RES_hh_emih!U27=0,0,RES_hh_emih!U27/RES_summary!U$19)</f>
        <v>5.6917070889724891E-2</v>
      </c>
      <c r="V27" s="69">
        <f>IF(RES_hh_emih!V27=0,0,RES_hh_emih!V27/RES_summary!V$19)</f>
        <v>5.8013383990519758E-2</v>
      </c>
      <c r="W27" s="69">
        <f>IF(RES_hh_emih!W27=0,0,RES_hh_emih!W27/RES_summary!W$19)</f>
        <v>6.4471923315894991E-2</v>
      </c>
      <c r="X27" s="69">
        <f>IF(RES_hh_emih!X27=0,0,RES_hh_emih!X27/RES_summary!X$19)</f>
        <v>3.3540954372893915E-2</v>
      </c>
      <c r="Y27" s="69">
        <f>IF(RES_hh_emih!Y27=0,0,RES_hh_emih!Y27/RES_summary!Y$19)</f>
        <v>3.0465291495217008E-2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1.8516802910160179</v>
      </c>
      <c r="C28" s="72">
        <f>IF(RES_hh_emih!C28=0,0,RES_hh_emih!C28/RES_summary!C$19)</f>
        <v>2.0534363394062023</v>
      </c>
      <c r="D28" s="72">
        <f>IF(RES_hh_emih!D28=0,0,RES_hh_emih!D28/RES_summary!D$19)</f>
        <v>2.1067302688113165</v>
      </c>
      <c r="E28" s="72">
        <f>IF(RES_hh_emih!E28=0,0,RES_hh_emih!E28/RES_summary!E$19)</f>
        <v>1.9878527706747733</v>
      </c>
      <c r="F28" s="72">
        <f>IF(RES_hh_emih!F28=0,0,RES_hh_emih!F28/RES_summary!F$19)</f>
        <v>2.3581759511428206</v>
      </c>
      <c r="G28" s="72">
        <f>IF(RES_hh_emih!G28=0,0,RES_hh_emih!G28/RES_summary!G$19)</f>
        <v>1.6101322897110033</v>
      </c>
      <c r="H28" s="72">
        <f>IF(RES_hh_emih!H28=0,0,RES_hh_emih!H28/RES_summary!H$19)</f>
        <v>2.0289734034679072</v>
      </c>
      <c r="I28" s="72">
        <f>IF(RES_hh_emih!I28=0,0,RES_hh_emih!I28/RES_summary!I$19)</f>
        <v>1.7594984971216723</v>
      </c>
      <c r="J28" s="72">
        <f>IF(RES_hh_emih!J28=0,0,RES_hh_emih!J28/RES_summary!J$19)</f>
        <v>2.0805398129869652</v>
      </c>
      <c r="K28" s="72">
        <f>IF(RES_hh_emih!K28=0,0,RES_hh_emih!K28/RES_summary!K$19)</f>
        <v>2.1736288135721242</v>
      </c>
      <c r="L28" s="72">
        <f>IF(RES_hh_emih!L28=0,0,RES_hh_emih!L28/RES_summary!L$19)</f>
        <v>2.380873967956747</v>
      </c>
      <c r="M28" s="72">
        <f>IF(RES_hh_emih!M28=0,0,RES_hh_emih!M28/RES_summary!M$19)</f>
        <v>2.5662819484700545</v>
      </c>
      <c r="N28" s="72">
        <f>IF(RES_hh_emih!N28=0,0,RES_hh_emih!N28/RES_summary!N$19)</f>
        <v>2.7174516857759889</v>
      </c>
      <c r="O28" s="72">
        <f>IF(RES_hh_emih!O28=0,0,RES_hh_emih!O28/RES_summary!O$19)</f>
        <v>2.3873636600063586</v>
      </c>
      <c r="P28" s="72">
        <f>IF(RES_hh_emih!P28=0,0,RES_hh_emih!P28/RES_summary!P$19)</f>
        <v>1.7074466160872392</v>
      </c>
      <c r="Q28" s="72">
        <f>IF(RES_hh_emih!Q28=0,0,RES_hh_emih!Q28/RES_summary!Q$19)</f>
        <v>2.4307502418153875</v>
      </c>
      <c r="R28" s="72">
        <f>IF(RES_hh_emih!R28=0,0,RES_hh_emih!R28/RES_summary!R$19)</f>
        <v>2.5262883752421024</v>
      </c>
      <c r="S28" s="72">
        <f>IF(RES_hh_emih!S28=0,0,RES_hh_emih!S28/RES_summary!S$19)</f>
        <v>2.6472657228356749</v>
      </c>
      <c r="T28" s="72">
        <f>IF(RES_hh_emih!T28=0,0,RES_hh_emih!T28/RES_summary!T$19)</f>
        <v>2.459649349469561</v>
      </c>
      <c r="U28" s="72">
        <f>IF(RES_hh_emih!U28=0,0,RES_hh_emih!U28/RES_summary!U$19)</f>
        <v>2.4395308580815076</v>
      </c>
      <c r="V28" s="72">
        <f>IF(RES_hh_emih!V28=0,0,RES_hh_emih!V28/RES_summary!V$19)</f>
        <v>2.8691757487366787</v>
      </c>
      <c r="W28" s="72">
        <f>IF(RES_hh_emih!W28=0,0,RES_hh_emih!W28/RES_summary!W$19)</f>
        <v>2.7165660627387527</v>
      </c>
      <c r="X28" s="72">
        <f>IF(RES_hh_emih!X28=0,0,RES_hh_emih!X28/RES_summary!X$19)</f>
        <v>0.94948059853562405</v>
      </c>
      <c r="Y28" s="72">
        <f>IF(RES_hh_emih!Y28=0,0,RES_hh_emih!Y28/RES_summary!Y$19)</f>
        <v>2.1284152659532585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1.1167065527181181</v>
      </c>
      <c r="C29" s="72">
        <f>IF(RES_hh_emih!C29=0,0,RES_hh_emih!C29/RES_summary!C$19)</f>
        <v>1.2766121669849222</v>
      </c>
      <c r="D29" s="72">
        <f>IF(RES_hh_emih!D29=0,0,RES_hh_emih!D29/RES_summary!D$19)</f>
        <v>1.3392921357667629</v>
      </c>
      <c r="E29" s="72">
        <f>IF(RES_hh_emih!E29=0,0,RES_hh_emih!E29/RES_summary!E$19)</f>
        <v>1.2665571052787559</v>
      </c>
      <c r="F29" s="72">
        <f>IF(RES_hh_emih!F29=0,0,RES_hh_emih!F29/RES_summary!F$19)</f>
        <v>1.3674947842523448</v>
      </c>
      <c r="G29" s="72">
        <f>IF(RES_hh_emih!G29=0,0,RES_hh_emih!G29/RES_summary!G$19)</f>
        <v>1.1362598306710787</v>
      </c>
      <c r="H29" s="72">
        <f>IF(RES_hh_emih!H29=0,0,RES_hh_emih!H29/RES_summary!H$19)</f>
        <v>1.2903395586108564</v>
      </c>
      <c r="I29" s="72">
        <f>IF(RES_hh_emih!I29=0,0,RES_hh_emih!I29/RES_summary!I$19)</f>
        <v>1.1209617898596871</v>
      </c>
      <c r="J29" s="72">
        <f>IF(RES_hh_emih!J29=0,0,RES_hh_emih!J29/RES_summary!J$19)</f>
        <v>1.1957045010143619</v>
      </c>
      <c r="K29" s="72">
        <f>IF(RES_hh_emih!K29=0,0,RES_hh_emih!K29/RES_summary!K$19)</f>
        <v>1.5481712155499074</v>
      </c>
      <c r="L29" s="72">
        <f>IF(RES_hh_emih!L29=0,0,RES_hh_emih!L29/RES_summary!L$19)</f>
        <v>1.6549174742625323</v>
      </c>
      <c r="M29" s="72">
        <f>IF(RES_hh_emih!M29=0,0,RES_hh_emih!M29/RES_summary!M$19)</f>
        <v>1.5264765627710672</v>
      </c>
      <c r="N29" s="72">
        <f>IF(RES_hh_emih!N29=0,0,RES_hh_emih!N29/RES_summary!N$19)</f>
        <v>1.2977415695258925</v>
      </c>
      <c r="O29" s="72">
        <f>IF(RES_hh_emih!O29=0,0,RES_hh_emih!O29/RES_summary!O$19)</f>
        <v>1.2909581858162094</v>
      </c>
      <c r="P29" s="72">
        <f>IF(RES_hh_emih!P29=0,0,RES_hh_emih!P29/RES_summary!P$19)</f>
        <v>1.4439829247348523</v>
      </c>
      <c r="Q29" s="72">
        <f>IF(RES_hh_emih!Q29=0,0,RES_hh_emih!Q29/RES_summary!Q$19)</f>
        <v>1.6024617808797115</v>
      </c>
      <c r="R29" s="72">
        <f>IF(RES_hh_emih!R29=0,0,RES_hh_emih!R29/RES_summary!R$19)</f>
        <v>1.6901858734218829</v>
      </c>
      <c r="S29" s="72">
        <f>IF(RES_hh_emih!S29=0,0,RES_hh_emih!S29/RES_summary!S$19)</f>
        <v>1.6197193043539402</v>
      </c>
      <c r="T29" s="72">
        <f>IF(RES_hh_emih!T29=0,0,RES_hh_emih!T29/RES_summary!T$19)</f>
        <v>1.4990787923455757</v>
      </c>
      <c r="U29" s="72">
        <f>IF(RES_hh_emih!U29=0,0,RES_hh_emih!U29/RES_summary!U$19)</f>
        <v>1.5068040362139314</v>
      </c>
      <c r="V29" s="72">
        <f>IF(RES_hh_emih!V29=0,0,RES_hh_emih!V29/RES_summary!V$19)</f>
        <v>1.5043490937828849</v>
      </c>
      <c r="W29" s="72">
        <f>IF(RES_hh_emih!W29=0,0,RES_hh_emih!W29/RES_summary!W$19)</f>
        <v>2.0395524779452625</v>
      </c>
      <c r="X29" s="72">
        <f>IF(RES_hh_emih!X29=0,0,RES_hh_emih!X29/RES_summary!X$19)</f>
        <v>1.0491111248554743</v>
      </c>
      <c r="Y29" s="72">
        <f>IF(RES_hh_emih!Y29=0,0,RES_hh_emih!Y29/RES_summary!Y$19)</f>
        <v>1.4908643889856559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0.96426323330070196</v>
      </c>
      <c r="C30" s="72">
        <f>IF(RES_hh_emih!C30=0,0,RES_hh_emih!C30/RES_summary!C$19)</f>
        <v>1.1477475900976077</v>
      </c>
      <c r="D30" s="72">
        <f>IF(RES_hh_emih!D30=0,0,RES_hh_emih!D30/RES_summary!D$19)</f>
        <v>1.1622585800097454</v>
      </c>
      <c r="E30" s="72">
        <f>IF(RES_hh_emih!E30=0,0,RES_hh_emih!E30/RES_summary!E$19)</f>
        <v>1.1382629976653809</v>
      </c>
      <c r="F30" s="72">
        <f>IF(RES_hh_emih!F30=0,0,RES_hh_emih!F30/RES_summary!F$19)</f>
        <v>1.1326614980733458</v>
      </c>
      <c r="G30" s="72">
        <f>IF(RES_hh_emih!G30=0,0,RES_hh_emih!G30/RES_summary!G$19)</f>
        <v>1.0741653569131404</v>
      </c>
      <c r="H30" s="72">
        <f>IF(RES_hh_emih!H30=0,0,RES_hh_emih!H30/RES_summary!H$19)</f>
        <v>1.1902141445987593</v>
      </c>
      <c r="I30" s="72">
        <f>IF(RES_hh_emih!I30=0,0,RES_hh_emih!I30/RES_summary!I$19)</f>
        <v>0.96976738289766673</v>
      </c>
      <c r="J30" s="72">
        <f>IF(RES_hh_emih!J30=0,0,RES_hh_emih!J30/RES_summary!J$19)</f>
        <v>1.0676847299582575</v>
      </c>
      <c r="K30" s="72">
        <f>IF(RES_hh_emih!K30=0,0,RES_hh_emih!K30/RES_summary!K$19)</f>
        <v>1.3621686301632761</v>
      </c>
      <c r="L30" s="72">
        <f>IF(RES_hh_emih!L30=0,0,RES_hh_emih!L30/RES_summary!L$19)</f>
        <v>1.3611760458192863</v>
      </c>
      <c r="M30" s="72">
        <f>IF(RES_hh_emih!M30=0,0,RES_hh_emih!M30/RES_summary!M$19)</f>
        <v>1.3752881614924226</v>
      </c>
      <c r="N30" s="72">
        <f>IF(RES_hh_emih!N30=0,0,RES_hh_emih!N30/RES_summary!N$19)</f>
        <v>1.3522685549086289</v>
      </c>
      <c r="O30" s="72">
        <f>IF(RES_hh_emih!O30=0,0,RES_hh_emih!O30/RES_summary!O$19)</f>
        <v>1.3535227039059996</v>
      </c>
      <c r="P30" s="72">
        <f>IF(RES_hh_emih!P30=0,0,RES_hh_emih!P30/RES_summary!P$19)</f>
        <v>1.3904136963892233</v>
      </c>
      <c r="Q30" s="72">
        <f>IF(RES_hh_emih!Q30=0,0,RES_hh_emih!Q30/RES_summary!Q$19)</f>
        <v>1.353075892841946</v>
      </c>
      <c r="R30" s="72">
        <f>IF(RES_hh_emih!R30=0,0,RES_hh_emih!R30/RES_summary!R$19)</f>
        <v>1.3504928481371565</v>
      </c>
      <c r="S30" s="72">
        <f>IF(RES_hh_emih!S30=0,0,RES_hh_emih!S30/RES_summary!S$19)</f>
        <v>1.3780898501277861</v>
      </c>
      <c r="T30" s="72">
        <f>IF(RES_hh_emih!T30=0,0,RES_hh_emih!T30/RES_summary!T$19)</f>
        <v>1.3176271019741608</v>
      </c>
      <c r="U30" s="72">
        <f>IF(RES_hh_emih!U30=0,0,RES_hh_emih!U30/RES_summary!U$19)</f>
        <v>1.3417821630065325</v>
      </c>
      <c r="V30" s="72">
        <f>IF(RES_hh_emih!V30=0,0,RES_hh_emih!V30/RES_summary!V$19)</f>
        <v>1.3883838199547696</v>
      </c>
      <c r="W30" s="72">
        <f>IF(RES_hh_emih!W30=0,0,RES_hh_emih!W30/RES_summary!W$19)</f>
        <v>1.6001128729876599</v>
      </c>
      <c r="X30" s="72">
        <f>IF(RES_hh_emih!X30=0,0,RES_hh_emih!X30/RES_summary!X$19)</f>
        <v>1.0829806166463167</v>
      </c>
      <c r="Y30" s="72">
        <f>IF(RES_hh_emih!Y30=0,0,RES_hh_emih!Y30/RES_summary!Y$19)</f>
        <v>1.2788749872245868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122522</v>
      </c>
      <c r="D3" s="67">
        <f t="shared" si="0"/>
        <v>135192</v>
      </c>
      <c r="E3" s="67">
        <f t="shared" si="0"/>
        <v>135782</v>
      </c>
      <c r="F3" s="67">
        <f t="shared" si="0"/>
        <v>91690</v>
      </c>
      <c r="G3" s="67">
        <f t="shared" si="0"/>
        <v>115656</v>
      </c>
      <c r="H3" s="67">
        <f t="shared" si="0"/>
        <v>108286</v>
      </c>
      <c r="I3" s="67">
        <f t="shared" si="0"/>
        <v>100273</v>
      </c>
      <c r="J3" s="67">
        <f t="shared" si="0"/>
        <v>108763</v>
      </c>
      <c r="K3" s="67">
        <f t="shared" si="0"/>
        <v>105961</v>
      </c>
      <c r="L3" s="67">
        <f t="shared" si="0"/>
        <v>107141</v>
      </c>
      <c r="M3" s="67">
        <f t="shared" si="0"/>
        <v>96509</v>
      </c>
      <c r="N3" s="67">
        <f t="shared" si="0"/>
        <v>102785</v>
      </c>
      <c r="O3" s="67">
        <f t="shared" si="0"/>
        <v>126512</v>
      </c>
      <c r="P3" s="67">
        <f t="shared" si="0"/>
        <v>147434</v>
      </c>
      <c r="Q3" s="67">
        <f t="shared" si="0"/>
        <v>131829</v>
      </c>
      <c r="R3" s="67">
        <f t="shared" si="0"/>
        <v>136465</v>
      </c>
      <c r="S3" s="67">
        <f t="shared" si="0"/>
        <v>112783</v>
      </c>
      <c r="T3" s="67">
        <f t="shared" si="0"/>
        <v>124636</v>
      </c>
      <c r="U3" s="67">
        <f t="shared" si="0"/>
        <v>107159</v>
      </c>
      <c r="V3" s="67">
        <f t="shared" si="0"/>
        <v>128808</v>
      </c>
      <c r="W3" s="67">
        <f t="shared" si="0"/>
        <v>166552</v>
      </c>
      <c r="X3" s="67">
        <f t="shared" si="0"/>
        <v>106229</v>
      </c>
      <c r="Y3" s="67">
        <f t="shared" si="0"/>
        <v>150613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122522</v>
      </c>
      <c r="D4" s="71">
        <f t="shared" si="1"/>
        <v>135192</v>
      </c>
      <c r="E4" s="71">
        <f t="shared" si="1"/>
        <v>135782</v>
      </c>
      <c r="F4" s="71">
        <f t="shared" si="1"/>
        <v>91690</v>
      </c>
      <c r="G4" s="71">
        <f t="shared" si="1"/>
        <v>115656</v>
      </c>
      <c r="H4" s="71">
        <f t="shared" si="1"/>
        <v>108286</v>
      </c>
      <c r="I4" s="71">
        <f t="shared" si="1"/>
        <v>100273</v>
      </c>
      <c r="J4" s="71">
        <f t="shared" si="1"/>
        <v>108763</v>
      </c>
      <c r="K4" s="71">
        <f t="shared" si="1"/>
        <v>105961</v>
      </c>
      <c r="L4" s="71">
        <f t="shared" si="1"/>
        <v>107141</v>
      </c>
      <c r="M4" s="71">
        <f t="shared" si="1"/>
        <v>96509</v>
      </c>
      <c r="N4" s="71">
        <f t="shared" si="1"/>
        <v>102785</v>
      </c>
      <c r="O4" s="71">
        <f t="shared" si="1"/>
        <v>126512</v>
      </c>
      <c r="P4" s="71">
        <f t="shared" si="1"/>
        <v>147434</v>
      </c>
      <c r="Q4" s="71">
        <f t="shared" si="1"/>
        <v>131829</v>
      </c>
      <c r="R4" s="71">
        <f t="shared" ref="R4:V4" si="2">SUM(R5:R13)</f>
        <v>136465</v>
      </c>
      <c r="S4" s="71">
        <f t="shared" si="2"/>
        <v>112783</v>
      </c>
      <c r="T4" s="71">
        <f t="shared" si="2"/>
        <v>124636</v>
      </c>
      <c r="U4" s="71">
        <f t="shared" si="2"/>
        <v>107159</v>
      </c>
      <c r="V4" s="71">
        <f t="shared" si="2"/>
        <v>128808</v>
      </c>
      <c r="W4" s="71">
        <f t="shared" ref="W4:Y4" si="3">SUM(W5:W13)</f>
        <v>166552</v>
      </c>
      <c r="X4" s="71">
        <f t="shared" si="3"/>
        <v>106229</v>
      </c>
      <c r="Y4" s="71">
        <f t="shared" si="3"/>
        <v>150613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1619</v>
      </c>
      <c r="M5" s="82">
        <v>1579</v>
      </c>
      <c r="N5" s="82">
        <v>2588</v>
      </c>
      <c r="O5" s="82">
        <v>1759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2</v>
      </c>
      <c r="X5" s="82">
        <v>0</v>
      </c>
      <c r="Y5" s="82">
        <v>0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138</v>
      </c>
      <c r="F6" s="82">
        <v>964</v>
      </c>
      <c r="G6" s="82">
        <v>1752</v>
      </c>
      <c r="H6" s="82">
        <v>1535</v>
      </c>
      <c r="I6" s="82">
        <v>1040</v>
      </c>
      <c r="J6" s="82">
        <v>364</v>
      </c>
      <c r="K6" s="82">
        <v>0</v>
      </c>
      <c r="L6" s="82">
        <v>0</v>
      </c>
      <c r="M6" s="82">
        <v>0</v>
      </c>
      <c r="N6" s="82">
        <v>439</v>
      </c>
      <c r="O6" s="82">
        <v>695</v>
      </c>
      <c r="P6" s="82">
        <v>79</v>
      </c>
      <c r="Q6" s="82">
        <v>225</v>
      </c>
      <c r="R6" s="82">
        <v>593</v>
      </c>
      <c r="S6" s="82">
        <v>949</v>
      </c>
      <c r="T6" s="82">
        <v>938</v>
      </c>
      <c r="U6" s="82">
        <v>798</v>
      </c>
      <c r="V6" s="82">
        <v>725</v>
      </c>
      <c r="W6" s="82">
        <v>698</v>
      </c>
      <c r="X6" s="82">
        <v>194</v>
      </c>
      <c r="Y6" s="82">
        <v>399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28978</v>
      </c>
      <c r="D7" s="82">
        <v>34084</v>
      </c>
      <c r="E7" s="82">
        <v>30858</v>
      </c>
      <c r="F7" s="82">
        <v>10669</v>
      </c>
      <c r="G7" s="82">
        <v>14227</v>
      </c>
      <c r="H7" s="82">
        <v>13678</v>
      </c>
      <c r="I7" s="82">
        <v>9172</v>
      </c>
      <c r="J7" s="82">
        <v>17036</v>
      </c>
      <c r="K7" s="82">
        <v>15450</v>
      </c>
      <c r="L7" s="82">
        <v>18401</v>
      </c>
      <c r="M7" s="82">
        <v>14979</v>
      </c>
      <c r="N7" s="82">
        <v>16939</v>
      </c>
      <c r="O7" s="82">
        <v>24968</v>
      </c>
      <c r="P7" s="82">
        <v>17259</v>
      </c>
      <c r="Q7" s="82">
        <v>16488</v>
      </c>
      <c r="R7" s="82">
        <v>15047</v>
      </c>
      <c r="S7" s="82">
        <v>16216</v>
      </c>
      <c r="T7" s="82">
        <v>14832</v>
      </c>
      <c r="U7" s="82">
        <v>11258</v>
      </c>
      <c r="V7" s="82">
        <v>8594</v>
      </c>
      <c r="W7" s="82">
        <v>6739</v>
      </c>
      <c r="X7" s="82">
        <v>3726</v>
      </c>
      <c r="Y7" s="82">
        <v>4356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29262</v>
      </c>
      <c r="D8" s="82">
        <v>29996</v>
      </c>
      <c r="E8" s="82">
        <v>39882</v>
      </c>
      <c r="F8" s="82">
        <v>34829</v>
      </c>
      <c r="G8" s="82">
        <v>52877</v>
      </c>
      <c r="H8" s="82">
        <v>32281</v>
      </c>
      <c r="I8" s="82">
        <v>18479</v>
      </c>
      <c r="J8" s="82">
        <v>18417</v>
      </c>
      <c r="K8" s="82">
        <v>18376</v>
      </c>
      <c r="L8" s="82">
        <v>17674</v>
      </c>
      <c r="M8" s="82">
        <v>14537</v>
      </c>
      <c r="N8" s="82">
        <v>18373</v>
      </c>
      <c r="O8" s="82">
        <v>23787</v>
      </c>
      <c r="P8" s="82">
        <v>35094</v>
      </c>
      <c r="Q8" s="82">
        <v>40410</v>
      </c>
      <c r="R8" s="82">
        <v>44903</v>
      </c>
      <c r="S8" s="82">
        <v>34013</v>
      </c>
      <c r="T8" s="82">
        <v>35241</v>
      </c>
      <c r="U8" s="82">
        <v>32187</v>
      </c>
      <c r="V8" s="82">
        <v>31209</v>
      </c>
      <c r="W8" s="82">
        <v>38646</v>
      </c>
      <c r="X8" s="82">
        <v>18117</v>
      </c>
      <c r="Y8" s="82">
        <v>24258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28678</v>
      </c>
      <c r="D9" s="82">
        <v>27912</v>
      </c>
      <c r="E9" s="82">
        <v>28141</v>
      </c>
      <c r="F9" s="82">
        <v>26253</v>
      </c>
      <c r="G9" s="82">
        <v>39368</v>
      </c>
      <c r="H9" s="82">
        <v>46607</v>
      </c>
      <c r="I9" s="82">
        <v>43481</v>
      </c>
      <c r="J9" s="82">
        <v>42197</v>
      </c>
      <c r="K9" s="82">
        <v>38550</v>
      </c>
      <c r="L9" s="82">
        <v>39174</v>
      </c>
      <c r="M9" s="82">
        <v>33538</v>
      </c>
      <c r="N9" s="82">
        <v>32432</v>
      </c>
      <c r="O9" s="82">
        <v>35472</v>
      </c>
      <c r="P9" s="82">
        <v>40158</v>
      </c>
      <c r="Q9" s="82">
        <v>26083</v>
      </c>
      <c r="R9" s="82">
        <v>31254</v>
      </c>
      <c r="S9" s="82">
        <v>24955</v>
      </c>
      <c r="T9" s="82">
        <v>31275</v>
      </c>
      <c r="U9" s="82">
        <v>30162</v>
      </c>
      <c r="V9" s="82">
        <v>44325</v>
      </c>
      <c r="W9" s="82">
        <v>54977</v>
      </c>
      <c r="X9" s="82">
        <v>34152</v>
      </c>
      <c r="Y9" s="82">
        <v>51080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16604</v>
      </c>
      <c r="D11" s="82">
        <v>21336</v>
      </c>
      <c r="E11" s="82">
        <v>19074</v>
      </c>
      <c r="F11" s="82">
        <v>10882</v>
      </c>
      <c r="G11" s="82">
        <v>0</v>
      </c>
      <c r="H11" s="82">
        <v>6191</v>
      </c>
      <c r="I11" s="82">
        <v>15018</v>
      </c>
      <c r="J11" s="82">
        <v>18408</v>
      </c>
      <c r="K11" s="82">
        <v>18114</v>
      </c>
      <c r="L11" s="82">
        <v>18263</v>
      </c>
      <c r="M11" s="82">
        <v>20260</v>
      </c>
      <c r="N11" s="82">
        <v>22986</v>
      </c>
      <c r="O11" s="82">
        <v>27420</v>
      </c>
      <c r="P11" s="82">
        <v>30610</v>
      </c>
      <c r="Q11" s="82">
        <v>22546</v>
      </c>
      <c r="R11" s="82">
        <v>19184</v>
      </c>
      <c r="S11" s="82">
        <v>16764</v>
      </c>
      <c r="T11" s="82">
        <v>15590</v>
      </c>
      <c r="U11" s="82">
        <v>10041</v>
      </c>
      <c r="V11" s="82">
        <v>11820</v>
      </c>
      <c r="W11" s="82">
        <v>10846</v>
      </c>
      <c r="X11" s="82">
        <v>10501</v>
      </c>
      <c r="Y11" s="82">
        <v>21161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3824</v>
      </c>
      <c r="D12" s="82">
        <v>6785</v>
      </c>
      <c r="E12" s="82">
        <v>6728</v>
      </c>
      <c r="F12" s="82">
        <v>4547</v>
      </c>
      <c r="G12" s="82">
        <v>4999</v>
      </c>
      <c r="H12" s="82">
        <v>3766</v>
      </c>
      <c r="I12" s="82">
        <v>5519</v>
      </c>
      <c r="J12" s="82">
        <v>4789</v>
      </c>
      <c r="K12" s="82">
        <v>6708</v>
      </c>
      <c r="L12" s="82">
        <v>3959</v>
      </c>
      <c r="M12" s="82">
        <v>3732</v>
      </c>
      <c r="N12" s="82">
        <v>3319</v>
      </c>
      <c r="O12" s="82">
        <v>6004</v>
      </c>
      <c r="P12" s="82">
        <v>16861</v>
      </c>
      <c r="Q12" s="82">
        <v>14451</v>
      </c>
      <c r="R12" s="82">
        <v>10973</v>
      </c>
      <c r="S12" s="82">
        <v>8308</v>
      </c>
      <c r="T12" s="82">
        <v>14645</v>
      </c>
      <c r="U12" s="82">
        <v>13043</v>
      </c>
      <c r="V12" s="82">
        <v>22107</v>
      </c>
      <c r="W12" s="82">
        <v>22164</v>
      </c>
      <c r="X12" s="82">
        <v>15353</v>
      </c>
      <c r="Y12" s="82">
        <v>17806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15176</v>
      </c>
      <c r="D13" s="83">
        <v>15079</v>
      </c>
      <c r="E13" s="83">
        <v>10961</v>
      </c>
      <c r="F13" s="83">
        <v>3546</v>
      </c>
      <c r="G13" s="83">
        <v>2433</v>
      </c>
      <c r="H13" s="83">
        <v>4228</v>
      </c>
      <c r="I13" s="83">
        <v>7564</v>
      </c>
      <c r="J13" s="83">
        <v>7552</v>
      </c>
      <c r="K13" s="83">
        <v>8763</v>
      </c>
      <c r="L13" s="83">
        <v>8051</v>
      </c>
      <c r="M13" s="83">
        <v>7884</v>
      </c>
      <c r="N13" s="83">
        <v>5709</v>
      </c>
      <c r="O13" s="83">
        <v>6407</v>
      </c>
      <c r="P13" s="83">
        <v>7373</v>
      </c>
      <c r="Q13" s="83">
        <v>11626</v>
      </c>
      <c r="R13" s="83">
        <v>14511</v>
      </c>
      <c r="S13" s="83">
        <v>11578</v>
      </c>
      <c r="T13" s="83">
        <v>12115</v>
      </c>
      <c r="U13" s="83">
        <v>9670</v>
      </c>
      <c r="V13" s="83">
        <v>10028</v>
      </c>
      <c r="W13" s="83">
        <v>32480</v>
      </c>
      <c r="X13" s="83">
        <v>24186</v>
      </c>
      <c r="Y13" s="83">
        <v>31553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103522</v>
      </c>
      <c r="D14" s="85">
        <f t="shared" si="4"/>
        <v>113328</v>
      </c>
      <c r="E14" s="85">
        <f t="shared" si="4"/>
        <v>118093</v>
      </c>
      <c r="F14" s="85">
        <f t="shared" si="4"/>
        <v>83597</v>
      </c>
      <c r="G14" s="85">
        <f t="shared" si="4"/>
        <v>108224</v>
      </c>
      <c r="H14" s="85">
        <f t="shared" si="4"/>
        <v>100292</v>
      </c>
      <c r="I14" s="85">
        <f t="shared" si="4"/>
        <v>87190</v>
      </c>
      <c r="J14" s="85">
        <f t="shared" si="4"/>
        <v>96422</v>
      </c>
      <c r="K14" s="85">
        <f t="shared" si="4"/>
        <v>90490</v>
      </c>
      <c r="L14" s="85">
        <f t="shared" si="4"/>
        <v>95131</v>
      </c>
      <c r="M14" s="85">
        <f t="shared" si="4"/>
        <v>84893</v>
      </c>
      <c r="N14" s="85">
        <f t="shared" si="4"/>
        <v>93757</v>
      </c>
      <c r="O14" s="85">
        <f t="shared" si="4"/>
        <v>114101</v>
      </c>
      <c r="P14" s="85">
        <f t="shared" si="4"/>
        <v>123200</v>
      </c>
      <c r="Q14" s="85">
        <f t="shared" si="4"/>
        <v>105752</v>
      </c>
      <c r="R14" s="85">
        <f t="shared" ref="R14:V14" si="5">SUM(R5:R11)</f>
        <v>110981</v>
      </c>
      <c r="S14" s="85">
        <f t="shared" si="5"/>
        <v>92897</v>
      </c>
      <c r="T14" s="85">
        <f t="shared" si="5"/>
        <v>97876</v>
      </c>
      <c r="U14" s="85">
        <f t="shared" si="5"/>
        <v>84446</v>
      </c>
      <c r="V14" s="85">
        <f t="shared" si="5"/>
        <v>96673</v>
      </c>
      <c r="W14" s="85">
        <f t="shared" ref="W14:Y14" si="6">SUM(W5:W11)</f>
        <v>111908</v>
      </c>
      <c r="X14" s="85">
        <f t="shared" si="6"/>
        <v>66690</v>
      </c>
      <c r="Y14" s="85">
        <f t="shared" si="6"/>
        <v>101254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4252</v>
      </c>
      <c r="D15" s="71">
        <f t="shared" si="7"/>
        <v>3697</v>
      </c>
      <c r="E15" s="71">
        <f t="shared" si="7"/>
        <v>4911</v>
      </c>
      <c r="F15" s="71">
        <f t="shared" si="7"/>
        <v>4027</v>
      </c>
      <c r="G15" s="71">
        <f t="shared" si="7"/>
        <v>4566</v>
      </c>
      <c r="H15" s="71">
        <f t="shared" si="7"/>
        <v>4580</v>
      </c>
      <c r="I15" s="71">
        <f t="shared" si="7"/>
        <v>5405</v>
      </c>
      <c r="J15" s="71">
        <f t="shared" si="7"/>
        <v>5100</v>
      </c>
      <c r="K15" s="71">
        <f t="shared" si="7"/>
        <v>4135</v>
      </c>
      <c r="L15" s="71">
        <f t="shared" si="7"/>
        <v>4806</v>
      </c>
      <c r="M15" s="71">
        <f t="shared" si="7"/>
        <v>4628</v>
      </c>
      <c r="N15" s="71">
        <f t="shared" si="7"/>
        <v>3017</v>
      </c>
      <c r="O15" s="71">
        <f t="shared" si="7"/>
        <v>5593</v>
      </c>
      <c r="P15" s="71">
        <f t="shared" si="7"/>
        <v>4779</v>
      </c>
      <c r="Q15" s="71">
        <f t="shared" si="7"/>
        <v>4862</v>
      </c>
      <c r="R15" s="71">
        <f t="shared" si="7"/>
        <v>7556</v>
      </c>
      <c r="S15" s="71">
        <f t="shared" si="7"/>
        <v>9680</v>
      </c>
      <c r="T15" s="71">
        <f t="shared" si="7"/>
        <v>9837</v>
      </c>
      <c r="U15" s="71">
        <f t="shared" si="7"/>
        <v>13456</v>
      </c>
      <c r="V15" s="71">
        <f t="shared" si="7"/>
        <v>26711</v>
      </c>
      <c r="W15" s="71">
        <f t="shared" si="7"/>
        <v>23607</v>
      </c>
      <c r="X15" s="71">
        <f t="shared" si="7"/>
        <v>8058</v>
      </c>
      <c r="Y15" s="71">
        <f t="shared" si="7"/>
        <v>3739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4252</v>
      </c>
      <c r="D16" s="82">
        <v>3697</v>
      </c>
      <c r="E16" s="82">
        <v>4911</v>
      </c>
      <c r="F16" s="82">
        <v>4027</v>
      </c>
      <c r="G16" s="82">
        <v>4566</v>
      </c>
      <c r="H16" s="82">
        <v>4580</v>
      </c>
      <c r="I16" s="82">
        <v>5405</v>
      </c>
      <c r="J16" s="82">
        <v>5100</v>
      </c>
      <c r="K16" s="82">
        <v>4135</v>
      </c>
      <c r="L16" s="82">
        <v>4806</v>
      </c>
      <c r="M16" s="82">
        <v>4628</v>
      </c>
      <c r="N16" s="82">
        <v>3017</v>
      </c>
      <c r="O16" s="82">
        <v>5593</v>
      </c>
      <c r="P16" s="82">
        <v>4779</v>
      </c>
      <c r="Q16" s="82">
        <v>4862</v>
      </c>
      <c r="R16" s="82">
        <v>7556</v>
      </c>
      <c r="S16" s="82">
        <v>9680</v>
      </c>
      <c r="T16" s="82">
        <v>9837</v>
      </c>
      <c r="U16" s="82">
        <v>13456</v>
      </c>
      <c r="V16" s="82">
        <v>26711</v>
      </c>
      <c r="W16" s="82">
        <v>23607</v>
      </c>
      <c r="X16" s="82">
        <v>8058</v>
      </c>
      <c r="Y16" s="82">
        <v>3739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122522</v>
      </c>
      <c r="D17" s="71">
        <f t="shared" si="8"/>
        <v>135192</v>
      </c>
      <c r="E17" s="71">
        <f t="shared" si="8"/>
        <v>135782</v>
      </c>
      <c r="F17" s="71">
        <f t="shared" si="8"/>
        <v>91690</v>
      </c>
      <c r="G17" s="71">
        <f t="shared" si="8"/>
        <v>115656</v>
      </c>
      <c r="H17" s="71">
        <f t="shared" si="8"/>
        <v>108286</v>
      </c>
      <c r="I17" s="71">
        <f t="shared" si="8"/>
        <v>100273</v>
      </c>
      <c r="J17" s="71">
        <f t="shared" si="8"/>
        <v>108763</v>
      </c>
      <c r="K17" s="71">
        <f t="shared" si="8"/>
        <v>105961</v>
      </c>
      <c r="L17" s="71">
        <f t="shared" si="8"/>
        <v>107141</v>
      </c>
      <c r="M17" s="71">
        <f t="shared" si="8"/>
        <v>96509</v>
      </c>
      <c r="N17" s="71">
        <f t="shared" si="8"/>
        <v>102785</v>
      </c>
      <c r="O17" s="71">
        <f t="shared" si="8"/>
        <v>126512</v>
      </c>
      <c r="P17" s="71">
        <f t="shared" si="8"/>
        <v>147434</v>
      </c>
      <c r="Q17" s="71">
        <f t="shared" si="8"/>
        <v>131829</v>
      </c>
      <c r="R17" s="71">
        <f t="shared" ref="R17:V17" si="9">SUM(R18:R25)</f>
        <v>136465</v>
      </c>
      <c r="S17" s="71">
        <f t="shared" si="9"/>
        <v>112783</v>
      </c>
      <c r="T17" s="71">
        <f t="shared" si="9"/>
        <v>124636</v>
      </c>
      <c r="U17" s="71">
        <f t="shared" si="9"/>
        <v>107159</v>
      </c>
      <c r="V17" s="71">
        <f t="shared" si="9"/>
        <v>128808</v>
      </c>
      <c r="W17" s="71">
        <f t="shared" ref="W17:Y17" si="10">SUM(W18:W25)</f>
        <v>166552</v>
      </c>
      <c r="X17" s="71">
        <f t="shared" si="10"/>
        <v>106229</v>
      </c>
      <c r="Y17" s="71">
        <f t="shared" si="10"/>
        <v>150613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567</v>
      </c>
      <c r="M18" s="82">
        <v>637</v>
      </c>
      <c r="N18" s="82">
        <v>477</v>
      </c>
      <c r="O18" s="82">
        <v>469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1</v>
      </c>
      <c r="X18" s="82">
        <v>0</v>
      </c>
      <c r="Y18" s="82">
        <v>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164</v>
      </c>
      <c r="D19" s="82">
        <v>426</v>
      </c>
      <c r="E19" s="82">
        <v>806</v>
      </c>
      <c r="F19" s="82">
        <v>1123</v>
      </c>
      <c r="G19" s="82">
        <v>1806</v>
      </c>
      <c r="H19" s="82">
        <v>1449</v>
      </c>
      <c r="I19" s="82">
        <v>709</v>
      </c>
      <c r="J19" s="82">
        <v>125</v>
      </c>
      <c r="K19" s="82">
        <v>484</v>
      </c>
      <c r="L19" s="82">
        <v>387</v>
      </c>
      <c r="M19" s="82">
        <v>127</v>
      </c>
      <c r="N19" s="82">
        <v>448</v>
      </c>
      <c r="O19" s="82">
        <v>679</v>
      </c>
      <c r="P19" s="82">
        <v>680</v>
      </c>
      <c r="Q19" s="82">
        <v>388</v>
      </c>
      <c r="R19" s="82">
        <v>177</v>
      </c>
      <c r="S19" s="82">
        <v>338</v>
      </c>
      <c r="T19" s="82">
        <v>382</v>
      </c>
      <c r="U19" s="82">
        <v>451</v>
      </c>
      <c r="V19" s="82">
        <v>695</v>
      </c>
      <c r="W19" s="82">
        <v>1050</v>
      </c>
      <c r="X19" s="82">
        <v>512</v>
      </c>
      <c r="Y19" s="82">
        <v>455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1670</v>
      </c>
      <c r="D20" s="82">
        <v>5973</v>
      </c>
      <c r="E20" s="82">
        <v>3313</v>
      </c>
      <c r="F20" s="82">
        <v>1616</v>
      </c>
      <c r="G20" s="82">
        <v>720</v>
      </c>
      <c r="H20" s="82">
        <v>696</v>
      </c>
      <c r="I20" s="82">
        <v>2724</v>
      </c>
      <c r="J20" s="82">
        <v>8671</v>
      </c>
      <c r="K20" s="82">
        <v>6031</v>
      </c>
      <c r="L20" s="82">
        <v>7857</v>
      </c>
      <c r="M20" s="82">
        <v>7861</v>
      </c>
      <c r="N20" s="82">
        <v>8570</v>
      </c>
      <c r="O20" s="82">
        <v>12846</v>
      </c>
      <c r="P20" s="82">
        <v>2358</v>
      </c>
      <c r="Q20" s="82">
        <v>3303</v>
      </c>
      <c r="R20" s="82">
        <v>3892</v>
      </c>
      <c r="S20" s="82">
        <v>5616</v>
      </c>
      <c r="T20" s="82">
        <v>5116</v>
      </c>
      <c r="U20" s="82">
        <v>4713</v>
      </c>
      <c r="V20" s="82">
        <v>4181</v>
      </c>
      <c r="W20" s="82">
        <v>3632</v>
      </c>
      <c r="X20" s="82">
        <v>2290</v>
      </c>
      <c r="Y20" s="82">
        <v>1673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11068</v>
      </c>
      <c r="D21" s="82">
        <v>11157</v>
      </c>
      <c r="E21" s="82">
        <v>17221</v>
      </c>
      <c r="F21" s="82">
        <v>15210</v>
      </c>
      <c r="G21" s="82">
        <v>24203</v>
      </c>
      <c r="H21" s="82">
        <v>9362</v>
      </c>
      <c r="I21" s="82">
        <v>8485</v>
      </c>
      <c r="J21" s="82">
        <v>9412</v>
      </c>
      <c r="K21" s="82">
        <v>8037</v>
      </c>
      <c r="L21" s="82">
        <v>8635</v>
      </c>
      <c r="M21" s="82">
        <v>8855</v>
      </c>
      <c r="N21" s="82">
        <v>9669</v>
      </c>
      <c r="O21" s="82">
        <v>11445</v>
      </c>
      <c r="P21" s="82">
        <v>12936</v>
      </c>
      <c r="Q21" s="82">
        <v>17046</v>
      </c>
      <c r="R21" s="82">
        <v>23001</v>
      </c>
      <c r="S21" s="82">
        <v>19965</v>
      </c>
      <c r="T21" s="82">
        <v>20035</v>
      </c>
      <c r="U21" s="82">
        <v>18305</v>
      </c>
      <c r="V21" s="82">
        <v>17021</v>
      </c>
      <c r="W21" s="82">
        <v>14447</v>
      </c>
      <c r="X21" s="82">
        <v>2223</v>
      </c>
      <c r="Y21" s="82">
        <v>3563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5549</v>
      </c>
      <c r="D22" s="82">
        <v>4621</v>
      </c>
      <c r="E22" s="82">
        <v>4255</v>
      </c>
      <c r="F22" s="82">
        <v>4902</v>
      </c>
      <c r="G22" s="82">
        <v>9242</v>
      </c>
      <c r="H22" s="82">
        <v>11713</v>
      </c>
      <c r="I22" s="82">
        <v>19596</v>
      </c>
      <c r="J22" s="82">
        <v>21191</v>
      </c>
      <c r="K22" s="82">
        <v>15746</v>
      </c>
      <c r="L22" s="82">
        <v>15998</v>
      </c>
      <c r="M22" s="82">
        <v>14107</v>
      </c>
      <c r="N22" s="82">
        <v>13565</v>
      </c>
      <c r="O22" s="82">
        <v>10921</v>
      </c>
      <c r="P22" s="82">
        <v>6284</v>
      </c>
      <c r="Q22" s="82">
        <v>4500</v>
      </c>
      <c r="R22" s="82">
        <v>6069</v>
      </c>
      <c r="S22" s="82">
        <v>8943</v>
      </c>
      <c r="T22" s="82">
        <v>13242</v>
      </c>
      <c r="U22" s="82">
        <v>13580</v>
      </c>
      <c r="V22" s="82">
        <v>14006</v>
      </c>
      <c r="W22" s="82">
        <v>13720</v>
      </c>
      <c r="X22" s="82">
        <v>6497</v>
      </c>
      <c r="Y22" s="82">
        <v>11118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12079</v>
      </c>
      <c r="D24" s="82">
        <v>16040</v>
      </c>
      <c r="E24" s="82">
        <v>13957</v>
      </c>
      <c r="F24" s="82">
        <v>7286</v>
      </c>
      <c r="G24" s="82">
        <v>0</v>
      </c>
      <c r="H24" s="82">
        <v>2267</v>
      </c>
      <c r="I24" s="82">
        <v>11420</v>
      </c>
      <c r="J24" s="82">
        <v>14744</v>
      </c>
      <c r="K24" s="82">
        <v>13364</v>
      </c>
      <c r="L24" s="82">
        <v>13336</v>
      </c>
      <c r="M24" s="82">
        <v>14024</v>
      </c>
      <c r="N24" s="82">
        <v>15592</v>
      </c>
      <c r="O24" s="82">
        <v>17618</v>
      </c>
      <c r="P24" s="82">
        <v>23056</v>
      </c>
      <c r="Q24" s="82">
        <v>15683</v>
      </c>
      <c r="R24" s="82">
        <v>12491</v>
      </c>
      <c r="S24" s="82">
        <v>6463</v>
      </c>
      <c r="T24" s="82">
        <v>6642</v>
      </c>
      <c r="U24" s="82">
        <v>6634</v>
      </c>
      <c r="V24" s="82">
        <v>11820</v>
      </c>
      <c r="W24" s="82">
        <v>10846</v>
      </c>
      <c r="X24" s="82">
        <v>10501</v>
      </c>
      <c r="Y24" s="82">
        <v>21161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91992</v>
      </c>
      <c r="D25" s="83">
        <v>96975</v>
      </c>
      <c r="E25" s="83">
        <v>96230</v>
      </c>
      <c r="F25" s="83">
        <v>61553</v>
      </c>
      <c r="G25" s="83">
        <v>79685</v>
      </c>
      <c r="H25" s="83">
        <v>82799</v>
      </c>
      <c r="I25" s="83">
        <v>57339</v>
      </c>
      <c r="J25" s="83">
        <v>54620</v>
      </c>
      <c r="K25" s="83">
        <v>62299</v>
      </c>
      <c r="L25" s="83">
        <v>60361</v>
      </c>
      <c r="M25" s="83">
        <v>50898</v>
      </c>
      <c r="N25" s="83">
        <v>54464</v>
      </c>
      <c r="O25" s="83">
        <v>72534</v>
      </c>
      <c r="P25" s="83">
        <v>102120</v>
      </c>
      <c r="Q25" s="83">
        <v>90909</v>
      </c>
      <c r="R25" s="83">
        <v>90835</v>
      </c>
      <c r="S25" s="83">
        <v>71458</v>
      </c>
      <c r="T25" s="83">
        <v>79219</v>
      </c>
      <c r="U25" s="83">
        <v>63476</v>
      </c>
      <c r="V25" s="83">
        <v>81085</v>
      </c>
      <c r="W25" s="83">
        <v>122856</v>
      </c>
      <c r="X25" s="83">
        <v>84206</v>
      </c>
      <c r="Y25" s="83">
        <v>112643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24305</v>
      </c>
      <c r="D26" s="85">
        <v>23342</v>
      </c>
      <c r="E26" s="85">
        <v>32545</v>
      </c>
      <c r="F26" s="85">
        <v>26135</v>
      </c>
      <c r="G26" s="85">
        <v>43334</v>
      </c>
      <c r="H26" s="85">
        <v>38491</v>
      </c>
      <c r="I26" s="85">
        <v>19199</v>
      </c>
      <c r="J26" s="85">
        <v>25137</v>
      </c>
      <c r="K26" s="85">
        <v>55936</v>
      </c>
      <c r="L26" s="85">
        <v>26041</v>
      </c>
      <c r="M26" s="85">
        <v>25758</v>
      </c>
      <c r="N26" s="85">
        <v>24584</v>
      </c>
      <c r="O26" s="85">
        <v>36318</v>
      </c>
      <c r="P26" s="85">
        <v>43273</v>
      </c>
      <c r="Q26" s="85">
        <v>42488</v>
      </c>
      <c r="R26" s="85">
        <v>46884</v>
      </c>
      <c r="S26" s="85">
        <v>37330</v>
      </c>
      <c r="T26" s="85">
        <v>34484</v>
      </c>
      <c r="U26" s="85">
        <v>30591</v>
      </c>
      <c r="V26" s="85">
        <v>34404</v>
      </c>
      <c r="W26" s="85">
        <v>45878</v>
      </c>
      <c r="X26" s="85">
        <v>38858</v>
      </c>
      <c r="Y26" s="85">
        <v>40561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122522</v>
      </c>
      <c r="D27" s="71">
        <f t="shared" si="11"/>
        <v>135192</v>
      </c>
      <c r="E27" s="71">
        <f t="shared" si="11"/>
        <v>135782</v>
      </c>
      <c r="F27" s="71">
        <f t="shared" si="11"/>
        <v>91690</v>
      </c>
      <c r="G27" s="71">
        <f t="shared" si="11"/>
        <v>115656</v>
      </c>
      <c r="H27" s="71">
        <f t="shared" si="11"/>
        <v>108286</v>
      </c>
      <c r="I27" s="71">
        <f t="shared" si="11"/>
        <v>100273</v>
      </c>
      <c r="J27" s="71">
        <f t="shared" si="11"/>
        <v>108763</v>
      </c>
      <c r="K27" s="71">
        <f t="shared" si="11"/>
        <v>105961</v>
      </c>
      <c r="L27" s="71">
        <f t="shared" si="11"/>
        <v>107141</v>
      </c>
      <c r="M27" s="71">
        <f t="shared" si="11"/>
        <v>96509</v>
      </c>
      <c r="N27" s="71">
        <f t="shared" si="11"/>
        <v>102785</v>
      </c>
      <c r="O27" s="71">
        <f t="shared" si="11"/>
        <v>126512</v>
      </c>
      <c r="P27" s="71">
        <f t="shared" si="11"/>
        <v>147434</v>
      </c>
      <c r="Q27" s="71">
        <f t="shared" si="11"/>
        <v>131829</v>
      </c>
      <c r="R27" s="71">
        <f t="shared" ref="R27:V27" si="12">SUM(R28:R32)</f>
        <v>136465</v>
      </c>
      <c r="S27" s="71">
        <f t="shared" si="12"/>
        <v>112783</v>
      </c>
      <c r="T27" s="71">
        <f t="shared" si="12"/>
        <v>124636</v>
      </c>
      <c r="U27" s="71">
        <f t="shared" si="12"/>
        <v>107159</v>
      </c>
      <c r="V27" s="71">
        <f t="shared" si="12"/>
        <v>128808</v>
      </c>
      <c r="W27" s="71">
        <f t="shared" ref="W27:Y27" si="13">SUM(W28:W32)</f>
        <v>166552</v>
      </c>
      <c r="X27" s="71">
        <f t="shared" si="13"/>
        <v>106229</v>
      </c>
      <c r="Y27" s="71">
        <f t="shared" si="13"/>
        <v>150613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113</v>
      </c>
      <c r="M28" s="82">
        <v>100</v>
      </c>
      <c r="N28" s="82">
        <v>73</v>
      </c>
      <c r="O28" s="82">
        <v>35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492</v>
      </c>
      <c r="D29" s="82">
        <v>429</v>
      </c>
      <c r="E29" s="82">
        <v>418</v>
      </c>
      <c r="F29" s="82">
        <v>316</v>
      </c>
      <c r="G29" s="82">
        <v>362</v>
      </c>
      <c r="H29" s="82">
        <v>367</v>
      </c>
      <c r="I29" s="82">
        <v>272</v>
      </c>
      <c r="J29" s="82">
        <v>213</v>
      </c>
      <c r="K29" s="82">
        <v>226</v>
      </c>
      <c r="L29" s="82">
        <v>140</v>
      </c>
      <c r="M29" s="82">
        <v>57</v>
      </c>
      <c r="N29" s="82">
        <v>72</v>
      </c>
      <c r="O29" s="82">
        <v>231</v>
      </c>
      <c r="P29" s="82">
        <v>375</v>
      </c>
      <c r="Q29" s="82">
        <v>402</v>
      </c>
      <c r="R29" s="82">
        <v>301</v>
      </c>
      <c r="S29" s="82">
        <v>167</v>
      </c>
      <c r="T29" s="82">
        <v>89</v>
      </c>
      <c r="U29" s="82">
        <v>129</v>
      </c>
      <c r="V29" s="82">
        <v>163</v>
      </c>
      <c r="W29" s="82">
        <v>313</v>
      </c>
      <c r="X29" s="82">
        <v>0</v>
      </c>
      <c r="Y29" s="82">
        <v>0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1113</v>
      </c>
      <c r="D30" s="82">
        <v>1912</v>
      </c>
      <c r="E30" s="82">
        <v>3392</v>
      </c>
      <c r="F30" s="82">
        <v>3365</v>
      </c>
      <c r="G30" s="82">
        <v>5555</v>
      </c>
      <c r="H30" s="82">
        <v>3151</v>
      </c>
      <c r="I30" s="82">
        <v>1248</v>
      </c>
      <c r="J30" s="82">
        <v>2582</v>
      </c>
      <c r="K30" s="82">
        <v>2129</v>
      </c>
      <c r="L30" s="82">
        <v>2184</v>
      </c>
      <c r="M30" s="82">
        <v>1949</v>
      </c>
      <c r="N30" s="82">
        <v>2142</v>
      </c>
      <c r="O30" s="82">
        <v>2832</v>
      </c>
      <c r="P30" s="82">
        <v>2354</v>
      </c>
      <c r="Q30" s="82">
        <v>2892</v>
      </c>
      <c r="R30" s="82">
        <v>3343</v>
      </c>
      <c r="S30" s="82">
        <v>3197</v>
      </c>
      <c r="T30" s="82">
        <v>3343</v>
      </c>
      <c r="U30" s="82">
        <v>3788</v>
      </c>
      <c r="V30" s="82">
        <v>2908</v>
      </c>
      <c r="W30" s="82">
        <v>2493</v>
      </c>
      <c r="X30" s="82">
        <v>85</v>
      </c>
      <c r="Y30" s="82">
        <v>51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665</v>
      </c>
      <c r="D31" s="82">
        <v>999</v>
      </c>
      <c r="E31" s="82">
        <v>1175</v>
      </c>
      <c r="F31" s="82">
        <v>1152</v>
      </c>
      <c r="G31" s="82">
        <v>1941</v>
      </c>
      <c r="H31" s="82">
        <v>2629</v>
      </c>
      <c r="I31" s="82">
        <v>2148</v>
      </c>
      <c r="J31" s="82">
        <v>3938</v>
      </c>
      <c r="K31" s="82">
        <v>3085</v>
      </c>
      <c r="L31" s="82">
        <v>3132</v>
      </c>
      <c r="M31" s="82">
        <v>2834</v>
      </c>
      <c r="N31" s="82">
        <v>2470</v>
      </c>
      <c r="O31" s="82">
        <v>1974</v>
      </c>
      <c r="P31" s="82">
        <v>964</v>
      </c>
      <c r="Q31" s="82">
        <v>560</v>
      </c>
      <c r="R31" s="82">
        <v>833</v>
      </c>
      <c r="S31" s="82">
        <v>1227</v>
      </c>
      <c r="T31" s="82">
        <v>1630</v>
      </c>
      <c r="U31" s="82">
        <v>2121</v>
      </c>
      <c r="V31" s="82">
        <v>2310</v>
      </c>
      <c r="W31" s="82">
        <v>2467</v>
      </c>
      <c r="X31" s="82">
        <v>249</v>
      </c>
      <c r="Y31" s="82">
        <v>273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120252</v>
      </c>
      <c r="D32" s="86">
        <v>131852</v>
      </c>
      <c r="E32" s="86">
        <v>130797</v>
      </c>
      <c r="F32" s="86">
        <v>86857</v>
      </c>
      <c r="G32" s="86">
        <v>107798</v>
      </c>
      <c r="H32" s="86">
        <v>102139</v>
      </c>
      <c r="I32" s="86">
        <v>96605</v>
      </c>
      <c r="J32" s="86">
        <v>102030</v>
      </c>
      <c r="K32" s="86">
        <v>100521</v>
      </c>
      <c r="L32" s="86">
        <v>101572</v>
      </c>
      <c r="M32" s="86">
        <v>91569</v>
      </c>
      <c r="N32" s="86">
        <v>98028</v>
      </c>
      <c r="O32" s="86">
        <v>121440</v>
      </c>
      <c r="P32" s="86">
        <v>143741</v>
      </c>
      <c r="Q32" s="86">
        <v>127975</v>
      </c>
      <c r="R32" s="86">
        <v>131988</v>
      </c>
      <c r="S32" s="86">
        <v>108192</v>
      </c>
      <c r="T32" s="86">
        <v>119574</v>
      </c>
      <c r="U32" s="86">
        <v>101121</v>
      </c>
      <c r="V32" s="86">
        <v>123427</v>
      </c>
      <c r="W32" s="86">
        <v>161279</v>
      </c>
      <c r="X32" s="86">
        <v>105895</v>
      </c>
      <c r="Y32" s="86">
        <v>150289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222.02265699919803</v>
      </c>
      <c r="D3" s="65">
        <f t="shared" si="0"/>
        <v>210.18572554160031</v>
      </c>
      <c r="E3" s="65">
        <f t="shared" si="0"/>
        <v>234.04545383154169</v>
      </c>
      <c r="F3" s="65">
        <f t="shared" si="0"/>
        <v>143.17010186164657</v>
      </c>
      <c r="G3" s="65">
        <f t="shared" si="0"/>
        <v>185.86109738547219</v>
      </c>
      <c r="H3" s="65">
        <f t="shared" si="0"/>
        <v>166.01610006198553</v>
      </c>
      <c r="I3" s="65">
        <f t="shared" si="0"/>
        <v>134.13555487960463</v>
      </c>
      <c r="J3" s="65">
        <f t="shared" si="0"/>
        <v>141.31553839043755</v>
      </c>
      <c r="K3" s="65">
        <f t="shared" si="0"/>
        <v>134.02621647558067</v>
      </c>
      <c r="L3" s="65">
        <f t="shared" si="0"/>
        <v>163.07710724669354</v>
      </c>
      <c r="M3" s="65">
        <f t="shared" si="0"/>
        <v>123.60398979056963</v>
      </c>
      <c r="N3" s="65">
        <f t="shared" si="0"/>
        <v>127.84327985838931</v>
      </c>
      <c r="O3" s="65">
        <f t="shared" si="0"/>
        <v>171.97797099272822</v>
      </c>
      <c r="P3" s="65">
        <f t="shared" si="0"/>
        <v>149.08338696087179</v>
      </c>
      <c r="Q3" s="65">
        <f t="shared" si="0"/>
        <v>120.50554788685255</v>
      </c>
      <c r="R3" s="65">
        <f t="shared" ref="R3:V3" si="1">SUM(R4,R15,R17,R27)</f>
        <v>146.54120004287716</v>
      </c>
      <c r="S3" s="65">
        <f t="shared" si="1"/>
        <v>122.56810809466191</v>
      </c>
      <c r="T3" s="65">
        <f t="shared" si="1"/>
        <v>120.62190525826804</v>
      </c>
      <c r="U3" s="65">
        <f t="shared" si="1"/>
        <v>92.506451019792451</v>
      </c>
      <c r="V3" s="65">
        <f t="shared" si="1"/>
        <v>106.50366283386707</v>
      </c>
      <c r="W3" s="65">
        <f t="shared" ref="W3:Y3" si="2">SUM(W4,W15,W17,W27)</f>
        <v>185.26840869033688</v>
      </c>
      <c r="X3" s="65">
        <f t="shared" si="2"/>
        <v>88.649819010711042</v>
      </c>
      <c r="Y3" s="65">
        <f t="shared" si="2"/>
        <v>104.96693835882353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189.85773231234867</v>
      </c>
      <c r="D4" s="69">
        <f t="shared" si="3"/>
        <v>173.32764643209487</v>
      </c>
      <c r="E4" s="69">
        <f t="shared" si="3"/>
        <v>197.02574083891096</v>
      </c>
      <c r="F4" s="69">
        <f t="shared" si="3"/>
        <v>118.09562721000574</v>
      </c>
      <c r="G4" s="69">
        <f t="shared" si="3"/>
        <v>156.43082297424405</v>
      </c>
      <c r="H4" s="69">
        <f t="shared" si="3"/>
        <v>137.82758586403972</v>
      </c>
      <c r="I4" s="69">
        <f t="shared" si="3"/>
        <v>108.04138667337818</v>
      </c>
      <c r="J4" s="69">
        <f t="shared" si="3"/>
        <v>112.90470868910181</v>
      </c>
      <c r="K4" s="69">
        <f t="shared" si="3"/>
        <v>105.15154028032299</v>
      </c>
      <c r="L4" s="69">
        <f t="shared" si="3"/>
        <v>132.00809647820324</v>
      </c>
      <c r="M4" s="69">
        <f t="shared" si="3"/>
        <v>95.96767443826711</v>
      </c>
      <c r="N4" s="69">
        <f t="shared" si="3"/>
        <v>98.241135834589429</v>
      </c>
      <c r="O4" s="69">
        <f t="shared" si="3"/>
        <v>136.28003399271097</v>
      </c>
      <c r="P4" s="69">
        <f t="shared" si="3"/>
        <v>108.09101688045374</v>
      </c>
      <c r="Q4" s="69">
        <f t="shared" si="3"/>
        <v>85.193516093425558</v>
      </c>
      <c r="R4" s="69">
        <f t="shared" ref="R4:V4" si="4">SUM(R5:R14)</f>
        <v>110.5624302969362</v>
      </c>
      <c r="S4" s="69">
        <f t="shared" si="4"/>
        <v>93.53633858104304</v>
      </c>
      <c r="T4" s="69">
        <f t="shared" si="4"/>
        <v>89.961736005617936</v>
      </c>
      <c r="U4" s="69">
        <f t="shared" si="4"/>
        <v>66.081025772292818</v>
      </c>
      <c r="V4" s="69">
        <f t="shared" si="4"/>
        <v>75.417368738562942</v>
      </c>
      <c r="W4" s="69">
        <f t="shared" ref="W4:Y4" si="5">SUM(W5:W14)</f>
        <v>141.53139583573565</v>
      </c>
      <c r="X4" s="69">
        <f t="shared" si="5"/>
        <v>62.665610680349189</v>
      </c>
      <c r="Y4" s="69">
        <f t="shared" si="5"/>
        <v>69.789485688265941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2.0446161582085782</v>
      </c>
      <c r="M5" s="72">
        <v>1.419178879043282</v>
      </c>
      <c r="N5" s="72">
        <v>2.7083554212466527</v>
      </c>
      <c r="O5" s="72">
        <v>1.8692941700025174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1.3977864998342639E-3</v>
      </c>
      <c r="X5" s="72">
        <v>0</v>
      </c>
      <c r="Y5" s="72">
        <v>0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0.21044109178458034</v>
      </c>
      <c r="F6" s="72">
        <v>1.3362529150118234</v>
      </c>
      <c r="G6" s="72">
        <v>2.6670154943991506</v>
      </c>
      <c r="H6" s="72">
        <v>2.1674268561190644</v>
      </c>
      <c r="I6" s="72">
        <v>1.4081492084892355</v>
      </c>
      <c r="J6" s="72">
        <v>0.5005141886031389</v>
      </c>
      <c r="K6" s="72">
        <v>0</v>
      </c>
      <c r="L6" s="72">
        <v>0</v>
      </c>
      <c r="M6" s="72">
        <v>0</v>
      </c>
      <c r="N6" s="72">
        <v>0.45283946556305316</v>
      </c>
      <c r="O6" s="72">
        <v>0.8916364992921586</v>
      </c>
      <c r="P6" s="72">
        <v>6.9523616354531539E-2</v>
      </c>
      <c r="Q6" s="72">
        <v>0.15849329505060492</v>
      </c>
      <c r="R6" s="72">
        <v>0.48610324397314275</v>
      </c>
      <c r="S6" s="72">
        <v>0.92475864568469723</v>
      </c>
      <c r="T6" s="72">
        <v>0.81165176260192273</v>
      </c>
      <c r="U6" s="72">
        <v>0.59201127108319951</v>
      </c>
      <c r="V6" s="72">
        <v>0.56321940841314255</v>
      </c>
      <c r="W6" s="72">
        <v>0.7480842312106365</v>
      </c>
      <c r="X6" s="72">
        <v>0.14289376824288977</v>
      </c>
      <c r="Y6" s="72">
        <v>0.23126798043594154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51.505887269171481</v>
      </c>
      <c r="D7" s="72">
        <v>52.439940936012142</v>
      </c>
      <c r="E7" s="72">
        <v>53.098032013106007</v>
      </c>
      <c r="F7" s="72">
        <v>16.991311177639854</v>
      </c>
      <c r="G7" s="72">
        <v>21.185710000674323</v>
      </c>
      <c r="H7" s="72">
        <v>20.565787893844274</v>
      </c>
      <c r="I7" s="72">
        <v>11.856648777405068</v>
      </c>
      <c r="J7" s="72">
        <v>21.799780172721693</v>
      </c>
      <c r="K7" s="72">
        <v>18.8704406498635</v>
      </c>
      <c r="L7" s="72">
        <v>28.14660098411423</v>
      </c>
      <c r="M7" s="72">
        <v>18.278693206625903</v>
      </c>
      <c r="N7" s="72">
        <v>18.220109819229297</v>
      </c>
      <c r="O7" s="72">
        <v>31.378651727970503</v>
      </c>
      <c r="P7" s="72">
        <v>15.678548053741743</v>
      </c>
      <c r="Q7" s="72">
        <v>12.769666116391521</v>
      </c>
      <c r="R7" s="72">
        <v>13.78995473171992</v>
      </c>
      <c r="S7" s="72">
        <v>15.6956155656367</v>
      </c>
      <c r="T7" s="72">
        <v>13.002588464761237</v>
      </c>
      <c r="U7" s="72">
        <v>8.5342105182937384</v>
      </c>
      <c r="V7" s="72">
        <v>6.7115037388839571</v>
      </c>
      <c r="W7" s="72">
        <v>7.3060582514155694</v>
      </c>
      <c r="X7" s="72">
        <v>2.9230289022487868</v>
      </c>
      <c r="Y7" s="72">
        <v>2.3639288735784976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49.372129744333662</v>
      </c>
      <c r="D8" s="72">
        <v>41.699209956798803</v>
      </c>
      <c r="E8" s="72">
        <v>61.766121524722521</v>
      </c>
      <c r="F8" s="72">
        <v>46.228847716975679</v>
      </c>
      <c r="G8" s="72">
        <v>78.157811391523353</v>
      </c>
      <c r="H8" s="72">
        <v>44.959582684315855</v>
      </c>
      <c r="I8" s="72">
        <v>22.000960187178134</v>
      </c>
      <c r="J8" s="72">
        <v>21.347576152352712</v>
      </c>
      <c r="K8" s="72">
        <v>21.196214982582926</v>
      </c>
      <c r="L8" s="72">
        <v>24.525601232582034</v>
      </c>
      <c r="M8" s="72">
        <v>15.94462681548484</v>
      </c>
      <c r="N8" s="72">
        <v>19.088225355179922</v>
      </c>
      <c r="O8" s="72">
        <v>27.003510436530036</v>
      </c>
      <c r="P8" s="72">
        <v>28.069140430008225</v>
      </c>
      <c r="Q8" s="72">
        <v>28.084652784111451</v>
      </c>
      <c r="R8" s="72">
        <v>39.309858646585958</v>
      </c>
      <c r="S8" s="72">
        <v>29.367728491199713</v>
      </c>
      <c r="T8" s="72">
        <v>27.342333804340395</v>
      </c>
      <c r="U8" s="72">
        <v>22.198802912934607</v>
      </c>
      <c r="V8" s="72">
        <v>21.26103041534045</v>
      </c>
      <c r="W8" s="72">
        <v>36.047543329294413</v>
      </c>
      <c r="X8" s="72">
        <v>11.698746039220218</v>
      </c>
      <c r="Y8" s="72">
        <v>11.381779744730713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46.59526586448461</v>
      </c>
      <c r="D9" s="72">
        <v>38.067985080554287</v>
      </c>
      <c r="E9" s="72">
        <v>42.0045641076509</v>
      </c>
      <c r="F9" s="72">
        <v>34.583071784774148</v>
      </c>
      <c r="G9" s="72">
        <v>49.036238600464763</v>
      </c>
      <c r="H9" s="72">
        <v>58.251378677968795</v>
      </c>
      <c r="I9" s="72">
        <v>49.602859453406047</v>
      </c>
      <c r="J9" s="72">
        <v>44.597939594276639</v>
      </c>
      <c r="K9" s="72">
        <v>39.565742247028638</v>
      </c>
      <c r="L9" s="72">
        <v>48.098883918888106</v>
      </c>
      <c r="M9" s="72">
        <v>34.168066392469058</v>
      </c>
      <c r="N9" s="72">
        <v>32.222628412715686</v>
      </c>
      <c r="O9" s="72">
        <v>39.788772173861261</v>
      </c>
      <c r="P9" s="72">
        <v>33.048720235833983</v>
      </c>
      <c r="Q9" s="72">
        <v>18.962422874343261</v>
      </c>
      <c r="R9" s="72">
        <v>27.189046489143241</v>
      </c>
      <c r="S9" s="72">
        <v>22.239295351855613</v>
      </c>
      <c r="T9" s="72">
        <v>25.01862271930376</v>
      </c>
      <c r="U9" s="72">
        <v>20.509440207858987</v>
      </c>
      <c r="V9" s="72">
        <v>29.130156497195902</v>
      </c>
      <c r="W9" s="72">
        <v>56.311376621483348</v>
      </c>
      <c r="X9" s="72">
        <v>24.261231661319783</v>
      </c>
      <c r="Y9" s="72">
        <v>27.81814962654348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19.59514081095837</v>
      </c>
      <c r="D11" s="72">
        <v>20.763586136612741</v>
      </c>
      <c r="E11" s="72">
        <v>21.764428352606085</v>
      </c>
      <c r="F11" s="72">
        <v>12.508907707909447</v>
      </c>
      <c r="G11" s="72">
        <v>0</v>
      </c>
      <c r="H11" s="72">
        <v>5.5324205238517656</v>
      </c>
      <c r="I11" s="72">
        <v>13.747981115641773</v>
      </c>
      <c r="J11" s="72">
        <v>16.041883253159504</v>
      </c>
      <c r="K11" s="72">
        <v>15.381248259203137</v>
      </c>
      <c r="L11" s="72">
        <v>18.497605433306905</v>
      </c>
      <c r="M11" s="72">
        <v>17.196969103347982</v>
      </c>
      <c r="N11" s="72">
        <v>19.115244993383609</v>
      </c>
      <c r="O11" s="72">
        <v>26.653596913396058</v>
      </c>
      <c r="P11" s="72">
        <v>22.243061071126547</v>
      </c>
      <c r="Q11" s="72">
        <v>14.504357185964109</v>
      </c>
      <c r="R11" s="72">
        <v>14.749225303390698</v>
      </c>
      <c r="S11" s="72">
        <v>13.627591407997958</v>
      </c>
      <c r="T11" s="72">
        <v>11.566706988496712</v>
      </c>
      <c r="U11" s="72">
        <v>6.1303242127712867</v>
      </c>
      <c r="V11" s="72">
        <v>7.6862123049621669</v>
      </c>
      <c r="W11" s="72">
        <v>9.5137246448988932</v>
      </c>
      <c r="X11" s="72">
        <v>6.547616993101852</v>
      </c>
      <c r="Y11" s="72">
        <v>10.026759750873023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1.230223357824598</v>
      </c>
      <c r="D12" s="72">
        <v>1.8466658794097566</v>
      </c>
      <c r="E12" s="72">
        <v>2.0601572103741739</v>
      </c>
      <c r="F12" s="72">
        <v>1.1999042929720267</v>
      </c>
      <c r="G12" s="72">
        <v>1.2376534402002677</v>
      </c>
      <c r="H12" s="72">
        <v>0.80532192842930839</v>
      </c>
      <c r="I12" s="72">
        <v>1.1785485436869167</v>
      </c>
      <c r="J12" s="72">
        <v>0.86862939207473688</v>
      </c>
      <c r="K12" s="72">
        <v>1.3967043817096607</v>
      </c>
      <c r="L12" s="72">
        <v>0.90440222788915314</v>
      </c>
      <c r="M12" s="72">
        <v>0.7216640292193679</v>
      </c>
      <c r="N12" s="72">
        <v>0.60404084260338864</v>
      </c>
      <c r="O12" s="72">
        <v>1.161025043903992</v>
      </c>
      <c r="P12" s="72">
        <v>2.6248908282525751</v>
      </c>
      <c r="Q12" s="72">
        <v>2.1496462327634722</v>
      </c>
      <c r="R12" s="72">
        <v>1.8397136219008647</v>
      </c>
      <c r="S12" s="72">
        <v>1.3499433400869851</v>
      </c>
      <c r="T12" s="72">
        <v>2.3635189155517153</v>
      </c>
      <c r="U12" s="72">
        <v>1.5821488945024897</v>
      </c>
      <c r="V12" s="72">
        <v>3.2560576568528741</v>
      </c>
      <c r="W12" s="72">
        <v>4.1722500789060319</v>
      </c>
      <c r="X12" s="72">
        <v>2.0611838717771507</v>
      </c>
      <c r="Y12" s="72">
        <v>1.8497790534700278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19.665475508548543</v>
      </c>
      <c r="D13" s="74">
        <v>16.796789668400816</v>
      </c>
      <c r="E13" s="74">
        <v>14.080807427048732</v>
      </c>
      <c r="F13" s="74">
        <v>4.0334738343286602</v>
      </c>
      <c r="G13" s="74">
        <v>2.5214400412520557</v>
      </c>
      <c r="H13" s="74">
        <v>4.2836092474195304</v>
      </c>
      <c r="I13" s="74">
        <v>7.4516957749191111</v>
      </c>
      <c r="J13" s="74">
        <v>6.8745980999179084</v>
      </c>
      <c r="K13" s="74">
        <v>7.9405660793993826</v>
      </c>
      <c r="L13" s="74">
        <v>8.7532959599143485</v>
      </c>
      <c r="M13" s="74">
        <v>7.5245800425384166</v>
      </c>
      <c r="N13" s="74">
        <v>5.0525941750214809</v>
      </c>
      <c r="O13" s="74">
        <v>6.3776499354916982</v>
      </c>
      <c r="P13" s="74">
        <v>5.4421855159383608</v>
      </c>
      <c r="Q13" s="74">
        <v>7.7786380315981125</v>
      </c>
      <c r="R13" s="74">
        <v>12.155137029259924</v>
      </c>
      <c r="S13" s="74">
        <v>9.4388981778872285</v>
      </c>
      <c r="T13" s="74">
        <v>9.0191593460248818</v>
      </c>
      <c r="U13" s="74">
        <v>5.8926584112455069</v>
      </c>
      <c r="V13" s="74">
        <v>6.144243392406123</v>
      </c>
      <c r="W13" s="74">
        <v>26.310519004362298</v>
      </c>
      <c r="X13" s="74">
        <v>14.61034990859422</v>
      </c>
      <c r="Y13" s="74">
        <v>15.67059917453577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1.8936097570273873</v>
      </c>
      <c r="D14" s="76">
        <v>1.7134687743063495</v>
      </c>
      <c r="E14" s="76">
        <v>2.0411891116179661</v>
      </c>
      <c r="F14" s="76">
        <v>1.2138577803941153</v>
      </c>
      <c r="G14" s="76">
        <v>1.6249540057301459</v>
      </c>
      <c r="H14" s="76">
        <v>1.2620580520911266</v>
      </c>
      <c r="I14" s="76">
        <v>0.79454361265189988</v>
      </c>
      <c r="J14" s="76">
        <v>0.87378783599547316</v>
      </c>
      <c r="K14" s="76">
        <v>0.80062368053575517</v>
      </c>
      <c r="L14" s="76">
        <v>1.0370905632999037</v>
      </c>
      <c r="M14" s="76">
        <v>0.71389596953825585</v>
      </c>
      <c r="N14" s="76">
        <v>0.77709734964634103</v>
      </c>
      <c r="O14" s="76">
        <v>1.1558970922627412</v>
      </c>
      <c r="P14" s="76">
        <v>0.91494712919776999</v>
      </c>
      <c r="Q14" s="76">
        <v>0.78563957320303113</v>
      </c>
      <c r="R14" s="76">
        <v>1.0433912309624349</v>
      </c>
      <c r="S14" s="76">
        <v>0.89250760069415724</v>
      </c>
      <c r="T14" s="76">
        <v>0.83715400453731637</v>
      </c>
      <c r="U14" s="76">
        <v>0.64142934360300252</v>
      </c>
      <c r="V14" s="76">
        <v>0.66494532450832422</v>
      </c>
      <c r="W14" s="76">
        <v>1.1204418876646456</v>
      </c>
      <c r="X14" s="76">
        <v>0.42055953584427747</v>
      </c>
      <c r="Y14" s="76">
        <v>0.44722148409849671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2.2551074549052898E-2</v>
      </c>
      <c r="D15" s="69">
        <f t="shared" si="6"/>
        <v>1.797701218873593E-2</v>
      </c>
      <c r="E15" s="69">
        <f t="shared" si="6"/>
        <v>4.1961058807591642E-2</v>
      </c>
      <c r="F15" s="69">
        <f t="shared" si="6"/>
        <v>1.8718798325244694E-2</v>
      </c>
      <c r="G15" s="69">
        <f t="shared" si="6"/>
        <v>2.0232890721971857E-2</v>
      </c>
      <c r="H15" s="69">
        <f t="shared" si="6"/>
        <v>2.4528443481984269E-2</v>
      </c>
      <c r="I15" s="69">
        <f t="shared" si="6"/>
        <v>2.5658857087007676E-2</v>
      </c>
      <c r="J15" s="69">
        <f t="shared" si="6"/>
        <v>1.9432736455662056E-2</v>
      </c>
      <c r="K15" s="69">
        <f t="shared" si="6"/>
        <v>1.5757859692416453E-2</v>
      </c>
      <c r="L15" s="69">
        <f t="shared" si="6"/>
        <v>2.2087589285773875E-2</v>
      </c>
      <c r="M15" s="69">
        <f t="shared" si="6"/>
        <v>1.7286364151061634E-2</v>
      </c>
      <c r="N15" s="69">
        <f t="shared" si="6"/>
        <v>1.1859452449242483E-2</v>
      </c>
      <c r="O15" s="69">
        <f t="shared" si="6"/>
        <v>2.9312792861430365E-2</v>
      </c>
      <c r="P15" s="69">
        <f t="shared" si="6"/>
        <v>1.3447283930116615E-2</v>
      </c>
      <c r="Q15" s="69">
        <f t="shared" si="6"/>
        <v>1.9151954180175436E-2</v>
      </c>
      <c r="R15" s="69">
        <f t="shared" si="6"/>
        <v>2.0876437034913521E-2</v>
      </c>
      <c r="S15" s="69">
        <f t="shared" si="6"/>
        <v>2.6277148868463256E-2</v>
      </c>
      <c r="T15" s="69">
        <f t="shared" si="6"/>
        <v>2.3683327367584314E-2</v>
      </c>
      <c r="U15" s="69">
        <f t="shared" si="6"/>
        <v>2.7000376307610627E-2</v>
      </c>
      <c r="V15" s="69">
        <f t="shared" si="6"/>
        <v>4.2955584387060056E-2</v>
      </c>
      <c r="W15" s="69">
        <f t="shared" si="6"/>
        <v>4.8017314802310848E-2</v>
      </c>
      <c r="X15" s="69">
        <f t="shared" si="6"/>
        <v>1.2945397865204204E-2</v>
      </c>
      <c r="Y15" s="69">
        <f t="shared" si="6"/>
        <v>4.9424349409003168E-3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2.2551074549052898E-2</v>
      </c>
      <c r="D16" s="72">
        <v>1.797701218873593E-2</v>
      </c>
      <c r="E16" s="72">
        <v>4.1961058807591642E-2</v>
      </c>
      <c r="F16" s="72">
        <v>1.8718798325244694E-2</v>
      </c>
      <c r="G16" s="72">
        <v>2.0232890721971857E-2</v>
      </c>
      <c r="H16" s="72">
        <v>2.4528443481984269E-2</v>
      </c>
      <c r="I16" s="72">
        <v>2.5658857087007676E-2</v>
      </c>
      <c r="J16" s="72">
        <v>1.9432736455662056E-2</v>
      </c>
      <c r="K16" s="72">
        <v>1.5757859692416453E-2</v>
      </c>
      <c r="L16" s="72">
        <v>2.2087589285773875E-2</v>
      </c>
      <c r="M16" s="72">
        <v>1.7286364151061634E-2</v>
      </c>
      <c r="N16" s="72">
        <v>1.1859452449242483E-2</v>
      </c>
      <c r="O16" s="72">
        <v>2.9312792861430365E-2</v>
      </c>
      <c r="P16" s="72">
        <v>1.3447283930116615E-2</v>
      </c>
      <c r="Q16" s="72">
        <v>1.9151954180175436E-2</v>
      </c>
      <c r="R16" s="72">
        <v>2.0876437034913521E-2</v>
      </c>
      <c r="S16" s="72">
        <v>2.6277148868463256E-2</v>
      </c>
      <c r="T16" s="72">
        <v>2.3683327367584314E-2</v>
      </c>
      <c r="U16" s="72">
        <v>2.7000376307610627E-2</v>
      </c>
      <c r="V16" s="72">
        <v>4.2955584387060056E-2</v>
      </c>
      <c r="W16" s="72">
        <v>4.8017314802310848E-2</v>
      </c>
      <c r="X16" s="72">
        <v>1.2945397865204204E-2</v>
      </c>
      <c r="Y16" s="72">
        <v>4.9424349409003168E-3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27.746640891556098</v>
      </c>
      <c r="D17" s="69">
        <f t="shared" si="7"/>
        <v>31.757128240389914</v>
      </c>
      <c r="E17" s="69">
        <f t="shared" si="7"/>
        <v>31.87510511453678</v>
      </c>
      <c r="F17" s="69">
        <f t="shared" si="7"/>
        <v>21.387602571535524</v>
      </c>
      <c r="G17" s="69">
        <f t="shared" si="7"/>
        <v>25.61425357143899</v>
      </c>
      <c r="H17" s="69">
        <f t="shared" si="7"/>
        <v>24.051995389967487</v>
      </c>
      <c r="I17" s="69">
        <f t="shared" si="7"/>
        <v>22.772008882109532</v>
      </c>
      <c r="J17" s="69">
        <f t="shared" si="7"/>
        <v>24.501156655356098</v>
      </c>
      <c r="K17" s="69">
        <f t="shared" si="7"/>
        <v>24.092645177753447</v>
      </c>
      <c r="L17" s="69">
        <f t="shared" si="7"/>
        <v>26.18350576083996</v>
      </c>
      <c r="M17" s="69">
        <f t="shared" si="7"/>
        <v>23.298499044056303</v>
      </c>
      <c r="N17" s="69">
        <f t="shared" si="7"/>
        <v>24.883330921725474</v>
      </c>
      <c r="O17" s="69">
        <f t="shared" si="7"/>
        <v>30.051784524070101</v>
      </c>
      <c r="P17" s="69">
        <f t="shared" si="7"/>
        <v>34.239484242417909</v>
      </c>
      <c r="Q17" s="69">
        <f t="shared" si="7"/>
        <v>29.541452687822975</v>
      </c>
      <c r="R17" s="69">
        <f t="shared" ref="R17:V17" si="8">SUM(R18:R26)</f>
        <v>29.946224601806584</v>
      </c>
      <c r="S17" s="69">
        <f t="shared" si="8"/>
        <v>24.080048240435801</v>
      </c>
      <c r="T17" s="69">
        <f t="shared" si="8"/>
        <v>25.341443628798707</v>
      </c>
      <c r="U17" s="69">
        <f t="shared" si="8"/>
        <v>21.77615184596479</v>
      </c>
      <c r="V17" s="69">
        <f t="shared" si="8"/>
        <v>25.66446764075404</v>
      </c>
      <c r="W17" s="69">
        <f t="shared" ref="W17:Y17" si="9">SUM(W18:W26)</f>
        <v>37.119017874453377</v>
      </c>
      <c r="X17" s="69">
        <f t="shared" si="9"/>
        <v>21.749131603179691</v>
      </c>
      <c r="Y17" s="69">
        <f t="shared" si="9"/>
        <v>29.14309766794134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0.15446530463237071</v>
      </c>
      <c r="M18" s="72">
        <v>0.15667208981291592</v>
      </c>
      <c r="N18" s="72">
        <v>9.165731400185291E-2</v>
      </c>
      <c r="O18" s="72">
        <v>0.11359415609461712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1.6613503759590144E-4</v>
      </c>
      <c r="X18" s="72">
        <v>0</v>
      </c>
      <c r="Y18" s="72">
        <v>0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4.0187145908517095E-2</v>
      </c>
      <c r="D19" s="72">
        <v>0.11285694228191416</v>
      </c>
      <c r="E19" s="72">
        <v>0.19632445405819562</v>
      </c>
      <c r="F19" s="72">
        <v>0.27253416308355971</v>
      </c>
      <c r="G19" s="72">
        <v>0.50184664064223239</v>
      </c>
      <c r="H19" s="72">
        <v>0.37692646693947413</v>
      </c>
      <c r="I19" s="72">
        <v>0.19567429439670908</v>
      </c>
      <c r="J19" s="72">
        <v>3.6928247548736713E-2</v>
      </c>
      <c r="K19" s="72">
        <v>0.1165094560795278</v>
      </c>
      <c r="L19" s="72">
        <v>0.10161262933510087</v>
      </c>
      <c r="M19" s="72">
        <v>3.5133023919534143E-2</v>
      </c>
      <c r="N19" s="72">
        <v>0.12383186188142227</v>
      </c>
      <c r="O19" s="72">
        <v>0.17429111609932138</v>
      </c>
      <c r="P19" s="72">
        <v>0.18001177076990874</v>
      </c>
      <c r="Q19" s="72">
        <v>0.10165540271262571</v>
      </c>
      <c r="R19" s="72">
        <v>3.9763120032398028E-2</v>
      </c>
      <c r="S19" s="72">
        <v>7.7837539435624201E-2</v>
      </c>
      <c r="T19" s="72">
        <v>8.1483482414609607E-2</v>
      </c>
      <c r="U19" s="72">
        <v>9.5285479775653714E-2</v>
      </c>
      <c r="V19" s="72">
        <v>0.13856471623223168</v>
      </c>
      <c r="W19" s="72">
        <v>0.26265601988820136</v>
      </c>
      <c r="X19" s="72">
        <v>0.11000806211422316</v>
      </c>
      <c r="Y19" s="72">
        <v>9.3824420895631686E-2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0.47214964021205313</v>
      </c>
      <c r="D20" s="72">
        <v>1.798988488329867</v>
      </c>
      <c r="E20" s="72">
        <v>1.0161545295920156</v>
      </c>
      <c r="F20" s="72">
        <v>0.49236224295813902</v>
      </c>
      <c r="G20" s="72">
        <v>0.19677496464784458</v>
      </c>
      <c r="H20" s="72">
        <v>0.20237773127507325</v>
      </c>
      <c r="I20" s="72">
        <v>0.76046683560536932</v>
      </c>
      <c r="J20" s="72">
        <v>2.496626070351434</v>
      </c>
      <c r="K20" s="72">
        <v>1.7905093535404961</v>
      </c>
      <c r="L20" s="72">
        <v>2.4551005220009494</v>
      </c>
      <c r="M20" s="72">
        <v>2.4829637455921496</v>
      </c>
      <c r="N20" s="72">
        <v>2.3663802219950432</v>
      </c>
      <c r="O20" s="72">
        <v>3.7703063667748546</v>
      </c>
      <c r="P20" s="72">
        <v>0.66338789303583978</v>
      </c>
      <c r="Q20" s="72">
        <v>0.84712660105490922</v>
      </c>
      <c r="R20" s="72">
        <v>0.95606814341765489</v>
      </c>
      <c r="S20" s="72">
        <v>1.3612717579951341</v>
      </c>
      <c r="T20" s="72">
        <v>1.1157790119405342</v>
      </c>
      <c r="U20" s="72">
        <v>1.0260694233837051</v>
      </c>
      <c r="V20" s="72">
        <v>0.91489343836313575</v>
      </c>
      <c r="W20" s="72">
        <v>0.89582963694446793</v>
      </c>
      <c r="X20" s="72">
        <v>0.52116450327233244</v>
      </c>
      <c r="Y20" s="72">
        <v>0.32929298615719921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2.9615804608035337</v>
      </c>
      <c r="D21" s="72">
        <v>2.9932077891873088</v>
      </c>
      <c r="E21" s="72">
        <v>4.6067025708447851</v>
      </c>
      <c r="F21" s="72">
        <v>3.8109379464134467</v>
      </c>
      <c r="G21" s="72">
        <v>6.4632679841114404</v>
      </c>
      <c r="H21" s="72">
        <v>2.4761736106412515</v>
      </c>
      <c r="I21" s="72">
        <v>2.1022302189458268</v>
      </c>
      <c r="J21" s="72">
        <v>2.3502714774078628</v>
      </c>
      <c r="K21" s="72">
        <v>2.1296158280322901</v>
      </c>
      <c r="L21" s="72">
        <v>2.2707768454161683</v>
      </c>
      <c r="M21" s="72">
        <v>2.3857821643388473</v>
      </c>
      <c r="N21" s="72">
        <v>2.5414035787924671</v>
      </c>
      <c r="O21" s="72">
        <v>2.8080742100194191</v>
      </c>
      <c r="P21" s="72">
        <v>3.1759974906275579</v>
      </c>
      <c r="Q21" s="72">
        <v>3.8370934169529747</v>
      </c>
      <c r="R21" s="72">
        <v>5.1208920740344261</v>
      </c>
      <c r="S21" s="72">
        <v>4.3555708608383137</v>
      </c>
      <c r="T21" s="72">
        <v>4.0242709949991156</v>
      </c>
      <c r="U21" s="72">
        <v>3.5959939192897665</v>
      </c>
      <c r="V21" s="72">
        <v>3.4284421031521792</v>
      </c>
      <c r="W21" s="72">
        <v>3.4757140183621331</v>
      </c>
      <c r="X21" s="72">
        <v>0.42995065772151847</v>
      </c>
      <c r="Y21" s="72">
        <v>0.67331937453173629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1.4563018782811117</v>
      </c>
      <c r="D22" s="72">
        <v>1.2378130167879768</v>
      </c>
      <c r="E22" s="72">
        <v>1.1141414215827428</v>
      </c>
      <c r="F22" s="72">
        <v>1.2390859758562849</v>
      </c>
      <c r="G22" s="72">
        <v>2.1095896433438308</v>
      </c>
      <c r="H22" s="72">
        <v>2.8172126346156472</v>
      </c>
      <c r="I22" s="72">
        <v>4.7131136098849922</v>
      </c>
      <c r="J22" s="72">
        <v>4.9125532611398057</v>
      </c>
      <c r="K22" s="72">
        <v>3.8201267898503009</v>
      </c>
      <c r="L22" s="72">
        <v>3.8952100240832706</v>
      </c>
      <c r="M22" s="72">
        <v>3.4430108063337452</v>
      </c>
      <c r="N22" s="72">
        <v>3.3650059303211908</v>
      </c>
      <c r="O22" s="72">
        <v>2.5373260748157218</v>
      </c>
      <c r="P22" s="72">
        <v>1.5267385636742357</v>
      </c>
      <c r="Q22" s="72">
        <v>1.0518674458585364</v>
      </c>
      <c r="R22" s="72">
        <v>1.3194877261048432</v>
      </c>
      <c r="S22" s="72">
        <v>1.8869418757747554</v>
      </c>
      <c r="T22" s="72">
        <v>2.6585903090889063</v>
      </c>
      <c r="U22" s="72">
        <v>2.7198856701954099</v>
      </c>
      <c r="V22" s="72">
        <v>2.815281069311971</v>
      </c>
      <c r="W22" s="72">
        <v>3.1009410550388372</v>
      </c>
      <c r="X22" s="72">
        <v>1.2214335961924463</v>
      </c>
      <c r="Y22" s="72">
        <v>2.086730540845795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2.3479174111996901</v>
      </c>
      <c r="D24" s="72">
        <v>3.1340635476365377</v>
      </c>
      <c r="E24" s="72">
        <v>2.8578069172491456</v>
      </c>
      <c r="F24" s="72">
        <v>1.6381524591610515</v>
      </c>
      <c r="G24" s="72">
        <v>0</v>
      </c>
      <c r="H24" s="72">
        <v>0.39656009433195138</v>
      </c>
      <c r="I24" s="72">
        <v>2.2600396419209883</v>
      </c>
      <c r="J24" s="72">
        <v>2.8939848166222117</v>
      </c>
      <c r="K24" s="72">
        <v>2.7542719839170986</v>
      </c>
      <c r="L24" s="72">
        <v>2.7607853340278909</v>
      </c>
      <c r="M24" s="72">
        <v>2.9877378573777675</v>
      </c>
      <c r="N24" s="72">
        <v>3.3729410119889001</v>
      </c>
      <c r="O24" s="72">
        <v>3.5675915540264462</v>
      </c>
      <c r="P24" s="72">
        <v>4.9697882235665434</v>
      </c>
      <c r="Q24" s="72">
        <v>3.2640734638410915</v>
      </c>
      <c r="R24" s="72">
        <v>2.5696684531685774</v>
      </c>
      <c r="S24" s="72">
        <v>1.2638198728382886</v>
      </c>
      <c r="T24" s="72">
        <v>1.2298984799799217</v>
      </c>
      <c r="U24" s="72">
        <v>1.1948512778247922</v>
      </c>
      <c r="V24" s="72">
        <v>2.0971085401934237</v>
      </c>
      <c r="W24" s="72">
        <v>2.342432956362229</v>
      </c>
      <c r="X24" s="72">
        <v>1.9531488013068241</v>
      </c>
      <c r="Y24" s="72">
        <v>3.7516403059981211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17.958848531885398</v>
      </c>
      <c r="D25" s="74">
        <v>19.982214072326304</v>
      </c>
      <c r="E25" s="74">
        <v>18.548238992441281</v>
      </c>
      <c r="F25" s="74">
        <v>11.08060408651901</v>
      </c>
      <c r="G25" s="74">
        <v>11.94675033706007</v>
      </c>
      <c r="H25" s="74">
        <v>13.312542082538933</v>
      </c>
      <c r="I25" s="74">
        <v>10.554760611020757</v>
      </c>
      <c r="J25" s="74">
        <v>9.0808898085066456</v>
      </c>
      <c r="K25" s="74">
        <v>6.9370121687201376</v>
      </c>
      <c r="L25" s="74">
        <v>11.220838528802167</v>
      </c>
      <c r="M25" s="74">
        <v>8.7685536832086388</v>
      </c>
      <c r="N25" s="74">
        <v>9.9728724814538126</v>
      </c>
      <c r="O25" s="74">
        <v>12.195561645199495</v>
      </c>
      <c r="P25" s="74">
        <v>18.025950381142714</v>
      </c>
      <c r="Q25" s="74">
        <v>14.420136985260065</v>
      </c>
      <c r="R25" s="74">
        <v>13.182196824253804</v>
      </c>
      <c r="S25" s="74">
        <v>10.099794056603105</v>
      </c>
      <c r="T25" s="74">
        <v>12.023068087929982</v>
      </c>
      <c r="U25" s="74">
        <v>9.3615302829357354</v>
      </c>
      <c r="V25" s="74">
        <v>12.154905637045479</v>
      </c>
      <c r="W25" s="74">
        <v>20.940459489627699</v>
      </c>
      <c r="X25" s="74">
        <v>12.886447235760844</v>
      </c>
      <c r="Y25" s="74">
        <v>17.626258880682297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2.5096558232657973</v>
      </c>
      <c r="D26" s="77">
        <v>2.4979843838400044</v>
      </c>
      <c r="E26" s="77">
        <v>3.5357362287686143</v>
      </c>
      <c r="F26" s="77">
        <v>2.8539256975440335</v>
      </c>
      <c r="G26" s="77">
        <v>4.3960240016335739</v>
      </c>
      <c r="H26" s="77">
        <v>4.4702027696251561</v>
      </c>
      <c r="I26" s="77">
        <v>2.1857236703348875</v>
      </c>
      <c r="J26" s="77">
        <v>2.7299029737794038</v>
      </c>
      <c r="K26" s="77">
        <v>6.5445995976135958</v>
      </c>
      <c r="L26" s="77">
        <v>3.32471657254204</v>
      </c>
      <c r="M26" s="77">
        <v>3.0386456734727032</v>
      </c>
      <c r="N26" s="77">
        <v>3.0492385212907855</v>
      </c>
      <c r="O26" s="77">
        <v>4.885039401040224</v>
      </c>
      <c r="P26" s="77">
        <v>5.6976099196011072</v>
      </c>
      <c r="Q26" s="77">
        <v>6.0194993721427723</v>
      </c>
      <c r="R26" s="77">
        <v>6.7581482607948793</v>
      </c>
      <c r="S26" s="77">
        <v>5.0348122769505794</v>
      </c>
      <c r="T26" s="77">
        <v>4.2083532624456419</v>
      </c>
      <c r="U26" s="77">
        <v>3.7825357925597256</v>
      </c>
      <c r="V26" s="77">
        <v>4.1152721364556246</v>
      </c>
      <c r="W26" s="77">
        <v>6.1008185631922114</v>
      </c>
      <c r="X26" s="77">
        <v>4.6269787468115045</v>
      </c>
      <c r="Y26" s="77">
        <v>4.5820311588305582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4.3957327207442116</v>
      </c>
      <c r="D27" s="69">
        <f t="shared" si="10"/>
        <v>5.0829738569267882</v>
      </c>
      <c r="E27" s="69">
        <f t="shared" si="10"/>
        <v>5.1026468192863517</v>
      </c>
      <c r="F27" s="69">
        <f t="shared" si="10"/>
        <v>3.6681532817800577</v>
      </c>
      <c r="G27" s="69">
        <f t="shared" si="10"/>
        <v>3.7957879490671735</v>
      </c>
      <c r="H27" s="69">
        <f t="shared" si="10"/>
        <v>4.1119903644963465</v>
      </c>
      <c r="I27" s="69">
        <f t="shared" si="10"/>
        <v>3.2965004670298974</v>
      </c>
      <c r="J27" s="69">
        <f t="shared" si="10"/>
        <v>3.8902403095239992</v>
      </c>
      <c r="K27" s="69">
        <f t="shared" si="10"/>
        <v>4.766273157811808</v>
      </c>
      <c r="L27" s="69">
        <f t="shared" si="10"/>
        <v>4.8634174183645813</v>
      </c>
      <c r="M27" s="69">
        <f t="shared" si="10"/>
        <v>4.3205299440951599</v>
      </c>
      <c r="N27" s="69">
        <f t="shared" si="10"/>
        <v>4.7069536496251621</v>
      </c>
      <c r="O27" s="69">
        <f t="shared" si="10"/>
        <v>5.6168396830857343</v>
      </c>
      <c r="P27" s="69">
        <f t="shared" si="10"/>
        <v>6.7394385540700226</v>
      </c>
      <c r="Q27" s="69">
        <f t="shared" si="10"/>
        <v>5.7514271514238544</v>
      </c>
      <c r="R27" s="69">
        <f t="shared" ref="R27:V27" si="11">SUM(R28:R32)</f>
        <v>6.0116687070994539</v>
      </c>
      <c r="S27" s="69">
        <f t="shared" si="11"/>
        <v>4.9254441243146028</v>
      </c>
      <c r="T27" s="69">
        <f t="shared" si="11"/>
        <v>5.2950422964838202</v>
      </c>
      <c r="U27" s="69">
        <f t="shared" si="11"/>
        <v>4.6222730252272335</v>
      </c>
      <c r="V27" s="69">
        <f t="shared" si="11"/>
        <v>5.3788708701630332</v>
      </c>
      <c r="W27" s="69">
        <f t="shared" ref="W27:Y27" si="12">SUM(W28:W32)</f>
        <v>6.5699776653455233</v>
      </c>
      <c r="X27" s="69">
        <f t="shared" si="12"/>
        <v>4.2221313293169676</v>
      </c>
      <c r="Y27" s="69">
        <f t="shared" si="12"/>
        <v>6.0294125676753518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6.306255026706572E-3</v>
      </c>
      <c r="M28" s="72">
        <v>6.0224669104189076E-3</v>
      </c>
      <c r="N28" s="72">
        <v>4.6777237619816366E-3</v>
      </c>
      <c r="O28" s="72">
        <v>2.0059796220957306E-3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2.2227664667069946E-2</v>
      </c>
      <c r="D29" s="72">
        <v>2.0446991726855806E-2</v>
      </c>
      <c r="E29" s="72">
        <v>1.9078507717751252E-2</v>
      </c>
      <c r="F29" s="72">
        <v>1.5684268115965821E-2</v>
      </c>
      <c r="G29" s="72">
        <v>1.5025498973617588E-2</v>
      </c>
      <c r="H29" s="72">
        <v>1.7432289236897415E-2</v>
      </c>
      <c r="I29" s="72">
        <v>1.1273835880412652E-2</v>
      </c>
      <c r="J29" s="72">
        <v>9.4358832419729165E-3</v>
      </c>
      <c r="K29" s="72">
        <v>1.2987794212475237E-2</v>
      </c>
      <c r="L29" s="72">
        <v>8.6496405264444073E-3</v>
      </c>
      <c r="M29" s="72">
        <v>3.2560390852652546E-3</v>
      </c>
      <c r="N29" s="72">
        <v>3.4999477951188082E-3</v>
      </c>
      <c r="O29" s="72">
        <v>1.1238624699136784E-2</v>
      </c>
      <c r="P29" s="72">
        <v>2.0428050963262626E-2</v>
      </c>
      <c r="Q29" s="72">
        <v>2.416066701157002E-2</v>
      </c>
      <c r="R29" s="72">
        <v>1.9070376623512103E-2</v>
      </c>
      <c r="S29" s="72">
        <v>1.0142934941138333E-2</v>
      </c>
      <c r="T29" s="72">
        <v>5.0070072051743688E-3</v>
      </c>
      <c r="U29" s="72">
        <v>7.2737450707913379E-3</v>
      </c>
      <c r="V29" s="72">
        <v>9.1664664633523373E-3</v>
      </c>
      <c r="W29" s="72">
        <v>2.4290204591644222E-2</v>
      </c>
      <c r="X29" s="72">
        <v>0</v>
      </c>
      <c r="Y29" s="72">
        <v>0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5.085997441802572E-2</v>
      </c>
      <c r="D30" s="72">
        <v>8.9005586559279218E-2</v>
      </c>
      <c r="E30" s="72">
        <v>0.1566488788867379</v>
      </c>
      <c r="F30" s="72">
        <v>0.15574470601646889</v>
      </c>
      <c r="G30" s="72">
        <v>0.24533047055990814</v>
      </c>
      <c r="H30" s="72">
        <v>0.15526156297308247</v>
      </c>
      <c r="I30" s="72">
        <v>5.0302214190606487E-2</v>
      </c>
      <c r="J30" s="72">
        <v>0.1148108143384332</v>
      </c>
      <c r="K30" s="72">
        <v>0.12101510358790604</v>
      </c>
      <c r="L30" s="72">
        <v>0.12477353936318229</v>
      </c>
      <c r="M30" s="72">
        <v>0.11282705957400403</v>
      </c>
      <c r="N30" s="72">
        <v>0.12207498302215115</v>
      </c>
      <c r="O30" s="72">
        <v>0.1625837180385386</v>
      </c>
      <c r="P30" s="72">
        <v>0.13899915672788898</v>
      </c>
      <c r="Q30" s="72">
        <v>0.16514368370350557</v>
      </c>
      <c r="R30" s="72">
        <v>0.19023174566764026</v>
      </c>
      <c r="S30" s="72">
        <v>0.1857762466101289</v>
      </c>
      <c r="T30" s="72">
        <v>0.18604835028776351</v>
      </c>
      <c r="U30" s="72">
        <v>0.21366512443463409</v>
      </c>
      <c r="V30" s="72">
        <v>0.16970731399455558</v>
      </c>
      <c r="W30" s="72">
        <v>0.17062255965377249</v>
      </c>
      <c r="X30" s="72">
        <v>3.959863676904209E-3</v>
      </c>
      <c r="Y30" s="72">
        <v>2.8070725700580449E-3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3.0787842087770273E-2</v>
      </c>
      <c r="D31" s="72">
        <v>4.8635010701918654E-2</v>
      </c>
      <c r="E31" s="72">
        <v>5.6282892332455883E-2</v>
      </c>
      <c r="F31" s="72">
        <v>5.7628469770837069E-2</v>
      </c>
      <c r="G31" s="72">
        <v>7.9324777004121397E-2</v>
      </c>
      <c r="H31" s="72">
        <v>0.12890071921593518</v>
      </c>
      <c r="I31" s="72">
        <v>9.3095479081914553E-2</v>
      </c>
      <c r="J31" s="72">
        <v>0.18080469282594294</v>
      </c>
      <c r="K31" s="72">
        <v>0.17785667003823019</v>
      </c>
      <c r="L31" s="72">
        <v>0.18068184084983097</v>
      </c>
      <c r="M31" s="72">
        <v>0.16833523541662665</v>
      </c>
      <c r="N31" s="72">
        <v>0.15329419541873915</v>
      </c>
      <c r="O31" s="72">
        <v>0.11684393819896215</v>
      </c>
      <c r="P31" s="72">
        <v>6.0744789933905176E-2</v>
      </c>
      <c r="Q31" s="72">
        <v>3.3493284740581906E-2</v>
      </c>
      <c r="R31" s="72">
        <v>4.7076462168434745E-2</v>
      </c>
      <c r="S31" s="72">
        <v>7.4170113091923492E-2</v>
      </c>
      <c r="T31" s="72">
        <v>9.4875463737568277E-2</v>
      </c>
      <c r="U31" s="72">
        <v>0.12546425700823707</v>
      </c>
      <c r="V31" s="72">
        <v>0.13851312529882581</v>
      </c>
      <c r="W31" s="72">
        <v>0.17605018704162401</v>
      </c>
      <c r="X31" s="72">
        <v>1.2546448479365962E-2</v>
      </c>
      <c r="Y31" s="72">
        <v>1.6208002201258471E-2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4.2918572395713461</v>
      </c>
      <c r="D32" s="77">
        <v>4.9248862679387342</v>
      </c>
      <c r="E32" s="77">
        <v>4.8706365403494063</v>
      </c>
      <c r="F32" s="77">
        <v>3.4390958378767857</v>
      </c>
      <c r="G32" s="77">
        <v>3.4561072025295263</v>
      </c>
      <c r="H32" s="77">
        <v>3.8103957930704317</v>
      </c>
      <c r="I32" s="77">
        <v>3.1418289378769635</v>
      </c>
      <c r="J32" s="77">
        <v>3.58518891911765</v>
      </c>
      <c r="K32" s="77">
        <v>4.4544135899731963</v>
      </c>
      <c r="L32" s="77">
        <v>4.5430061425984167</v>
      </c>
      <c r="M32" s="77">
        <v>4.030089143108845</v>
      </c>
      <c r="N32" s="77">
        <v>4.4234067996271715</v>
      </c>
      <c r="O32" s="77">
        <v>5.324167422527001</v>
      </c>
      <c r="P32" s="77">
        <v>6.5192665564449657</v>
      </c>
      <c r="Q32" s="77">
        <v>5.5286295159681966</v>
      </c>
      <c r="R32" s="77">
        <v>5.7552901226398667</v>
      </c>
      <c r="S32" s="77">
        <v>4.6553548296714125</v>
      </c>
      <c r="T32" s="77">
        <v>5.0091114752533139</v>
      </c>
      <c r="U32" s="77">
        <v>4.2758698987135713</v>
      </c>
      <c r="V32" s="77">
        <v>5.0614839644062997</v>
      </c>
      <c r="W32" s="77">
        <v>6.1990147140584826</v>
      </c>
      <c r="X32" s="77">
        <v>4.2056250171606973</v>
      </c>
      <c r="Y32" s="77">
        <v>6.0103974929040351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142.87588967961571</v>
      </c>
      <c r="D3" s="65">
        <f t="shared" si="0"/>
        <v>138.85002010789518</v>
      </c>
      <c r="E3" s="65">
        <f t="shared" si="0"/>
        <v>154.94154799094028</v>
      </c>
      <c r="F3" s="65">
        <f t="shared" si="0"/>
        <v>96.049197929142451</v>
      </c>
      <c r="G3" s="65">
        <f t="shared" si="0"/>
        <v>120.36254280071849</v>
      </c>
      <c r="H3" s="65">
        <f t="shared" si="0"/>
        <v>110.99871531989974</v>
      </c>
      <c r="I3" s="65">
        <f t="shared" si="0"/>
        <v>95.705643524574967</v>
      </c>
      <c r="J3" s="65">
        <f t="shared" si="0"/>
        <v>100.10173697818917</v>
      </c>
      <c r="K3" s="65">
        <f t="shared" si="0"/>
        <v>99.359480516824817</v>
      </c>
      <c r="L3" s="65">
        <f t="shared" si="0"/>
        <v>117.59375769490578</v>
      </c>
      <c r="M3" s="65">
        <f t="shared" si="0"/>
        <v>91.800551832386944</v>
      </c>
      <c r="N3" s="65">
        <f t="shared" si="0"/>
        <v>95.852402857226437</v>
      </c>
      <c r="O3" s="65">
        <f t="shared" si="0"/>
        <v>131.88413333206017</v>
      </c>
      <c r="P3" s="65">
        <f t="shared" si="0"/>
        <v>123.86786511771551</v>
      </c>
      <c r="Q3" s="65">
        <f t="shared" si="0"/>
        <v>102.38479608382957</v>
      </c>
      <c r="R3" s="65">
        <f t="shared" ref="R3:V3" si="1">SUM(R4,R15,R17,R27)</f>
        <v>123.38434061535371</v>
      </c>
      <c r="S3" s="65">
        <f t="shared" si="1"/>
        <v>103.50726001336926</v>
      </c>
      <c r="T3" s="65">
        <f t="shared" si="1"/>
        <v>106.44820640411683</v>
      </c>
      <c r="U3" s="65">
        <f t="shared" si="1"/>
        <v>81.852852417057775</v>
      </c>
      <c r="V3" s="65">
        <f t="shared" si="1"/>
        <v>100.5123633647782</v>
      </c>
      <c r="W3" s="65">
        <f t="shared" ref="W3:Y3" si="2">SUM(W4,W15,W17,W27)</f>
        <v>172.57050664052818</v>
      </c>
      <c r="X3" s="65">
        <f t="shared" si="2"/>
        <v>84.249032637663419</v>
      </c>
      <c r="Y3" s="65">
        <f t="shared" si="2"/>
        <v>98.531712817403189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119.32964693881276</v>
      </c>
      <c r="D4" s="69">
        <f t="shared" si="3"/>
        <v>111.97086553675177</v>
      </c>
      <c r="E4" s="69">
        <f t="shared" si="3"/>
        <v>127.58016672345086</v>
      </c>
      <c r="F4" s="69">
        <f t="shared" si="3"/>
        <v>77.433685454173869</v>
      </c>
      <c r="G4" s="69">
        <f t="shared" si="3"/>
        <v>98.561547599828273</v>
      </c>
      <c r="H4" s="69">
        <f t="shared" si="3"/>
        <v>89.646282321960484</v>
      </c>
      <c r="I4" s="69">
        <f t="shared" si="3"/>
        <v>76.201300708698824</v>
      </c>
      <c r="J4" s="69">
        <f t="shared" si="3"/>
        <v>78.799501272246928</v>
      </c>
      <c r="K4" s="69">
        <f t="shared" si="3"/>
        <v>76.409510413754333</v>
      </c>
      <c r="L4" s="69">
        <f t="shared" si="3"/>
        <v>93.933305527706864</v>
      </c>
      <c r="M4" s="69">
        <f t="shared" si="3"/>
        <v>70.53566702410123</v>
      </c>
      <c r="N4" s="69">
        <f t="shared" si="3"/>
        <v>72.871939720661729</v>
      </c>
      <c r="O4" s="69">
        <f t="shared" si="3"/>
        <v>103.65593687494325</v>
      </c>
      <c r="P4" s="69">
        <f t="shared" si="3"/>
        <v>90.638354538549862</v>
      </c>
      <c r="Q4" s="69">
        <f t="shared" si="3"/>
        <v>73.216695437230428</v>
      </c>
      <c r="R4" s="69">
        <f t="shared" ref="R4:V4" si="4">SUM(R5:R14)</f>
        <v>93.240970770391471</v>
      </c>
      <c r="S4" s="69">
        <f t="shared" si="4"/>
        <v>79.069188185180707</v>
      </c>
      <c r="T4" s="69">
        <f t="shared" si="4"/>
        <v>80.606564530209468</v>
      </c>
      <c r="U4" s="69">
        <f t="shared" si="4"/>
        <v>59.253477546689084</v>
      </c>
      <c r="V4" s="69">
        <f t="shared" si="4"/>
        <v>73.679118269441588</v>
      </c>
      <c r="W4" s="69">
        <f t="shared" ref="W4:Y4" si="5">SUM(W5:W14)</f>
        <v>134.80573397458468</v>
      </c>
      <c r="X4" s="69">
        <f t="shared" si="5"/>
        <v>61.461068295280413</v>
      </c>
      <c r="Y4" s="69">
        <f t="shared" si="5"/>
        <v>67.565917091125002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1.4861814578340298</v>
      </c>
      <c r="M5" s="72">
        <v>1.0407296735969216</v>
      </c>
      <c r="N5" s="72">
        <v>2.0024594374870452</v>
      </c>
      <c r="O5" s="72">
        <v>1.3921607796440632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1.2191358471087905E-3</v>
      </c>
      <c r="X5" s="72">
        <v>0</v>
      </c>
      <c r="Y5" s="72">
        <v>0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0.1177857711979086</v>
      </c>
      <c r="F6" s="72">
        <v>0.75422374806960912</v>
      </c>
      <c r="G6" s="72">
        <v>1.5185079483275934</v>
      </c>
      <c r="H6" s="72">
        <v>1.2451416189958504</v>
      </c>
      <c r="I6" s="72">
        <v>0.81648242289592377</v>
      </c>
      <c r="J6" s="72">
        <v>0.29312200929082982</v>
      </c>
      <c r="K6" s="72">
        <v>0</v>
      </c>
      <c r="L6" s="72">
        <v>0</v>
      </c>
      <c r="M6" s="72">
        <v>0</v>
      </c>
      <c r="N6" s="72">
        <v>0.28648203591800697</v>
      </c>
      <c r="O6" s="72">
        <v>0.58945447428984621</v>
      </c>
      <c r="P6" s="72">
        <v>4.8241691472842095E-2</v>
      </c>
      <c r="Q6" s="72">
        <v>0.11412747755216474</v>
      </c>
      <c r="R6" s="72">
        <v>0.35484848119049428</v>
      </c>
      <c r="S6" s="72">
        <v>0.67927203349461773</v>
      </c>
      <c r="T6" s="72">
        <v>0.59736262204248047</v>
      </c>
      <c r="U6" s="72">
        <v>0.43599795284828902</v>
      </c>
      <c r="V6" s="72">
        <v>0.41570031165845894</v>
      </c>
      <c r="W6" s="72">
        <v>0.55399933856989469</v>
      </c>
      <c r="X6" s="72">
        <v>0.10612825699444908</v>
      </c>
      <c r="Y6" s="72">
        <v>0.17219365131813683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26.968727496677385</v>
      </c>
      <c r="D7" s="72">
        <v>27.702959707818565</v>
      </c>
      <c r="E7" s="72">
        <v>28.312064578071929</v>
      </c>
      <c r="F7" s="72">
        <v>9.1430353588805211</v>
      </c>
      <c r="G7" s="72">
        <v>11.508430106461924</v>
      </c>
      <c r="H7" s="72">
        <v>11.280711046291547</v>
      </c>
      <c r="I7" s="72">
        <v>6.5693288395718445</v>
      </c>
      <c r="J7" s="72">
        <v>12.209889948120393</v>
      </c>
      <c r="K7" s="72">
        <v>10.695915045517333</v>
      </c>
      <c r="L7" s="72">
        <v>16.163331174213688</v>
      </c>
      <c r="M7" s="72">
        <v>10.742938452061441</v>
      </c>
      <c r="N7" s="72">
        <v>11.092725289722667</v>
      </c>
      <c r="O7" s="72">
        <v>20.029766521609254</v>
      </c>
      <c r="P7" s="72">
        <v>10.541158776565251</v>
      </c>
      <c r="Q7" s="72">
        <v>8.932173928049183</v>
      </c>
      <c r="R7" s="72">
        <v>9.7885052458681034</v>
      </c>
      <c r="S7" s="72">
        <v>11.217624128920699</v>
      </c>
      <c r="T7" s="72">
        <v>9.3139398452366144</v>
      </c>
      <c r="U7" s="72">
        <v>6.1172198401564204</v>
      </c>
      <c r="V7" s="72">
        <v>4.8198561762270744</v>
      </c>
      <c r="W7" s="72">
        <v>5.260588146191747</v>
      </c>
      <c r="X7" s="72">
        <v>2.1080579540631774</v>
      </c>
      <c r="Y7" s="72">
        <v>1.7065960838383423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28.199454230101182</v>
      </c>
      <c r="D8" s="72">
        <v>24.01062972954518</v>
      </c>
      <c r="E8" s="72">
        <v>35.870196372718482</v>
      </c>
      <c r="F8" s="72">
        <v>27.074440245211523</v>
      </c>
      <c r="G8" s="72">
        <v>46.178945457915475</v>
      </c>
      <c r="H8" s="72">
        <v>26.807153580738117</v>
      </c>
      <c r="I8" s="72">
        <v>13.243515814536295</v>
      </c>
      <c r="J8" s="72">
        <v>12.984178086286766</v>
      </c>
      <c r="K8" s="72">
        <v>13.042294986256229</v>
      </c>
      <c r="L8" s="72">
        <v>15.285977235804737</v>
      </c>
      <c r="M8" s="72">
        <v>10.172404586607447</v>
      </c>
      <c r="N8" s="72">
        <v>12.623008237254203</v>
      </c>
      <c r="O8" s="72">
        <v>18.752186618742133</v>
      </c>
      <c r="P8" s="72">
        <v>20.587938915213929</v>
      </c>
      <c r="Q8" s="72">
        <v>21.524215026168282</v>
      </c>
      <c r="R8" s="72">
        <v>30.785414756089722</v>
      </c>
      <c r="S8" s="72">
        <v>23.376002501020118</v>
      </c>
      <c r="T8" s="72">
        <v>22.049351146810611</v>
      </c>
      <c r="U8" s="72">
        <v>18.103811542107149</v>
      </c>
      <c r="V8" s="72">
        <v>17.515679234465242</v>
      </c>
      <c r="W8" s="72">
        <v>29.923286431315905</v>
      </c>
      <c r="X8" s="72">
        <v>9.7595377548918343</v>
      </c>
      <c r="Y8" s="72">
        <v>9.528319234678488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27.739536964208579</v>
      </c>
      <c r="D9" s="72">
        <v>23.120206205112019</v>
      </c>
      <c r="E9" s="72">
        <v>26.020341400677083</v>
      </c>
      <c r="F9" s="72">
        <v>21.845843655134288</v>
      </c>
      <c r="G9" s="72">
        <v>31.579800521080703</v>
      </c>
      <c r="H9" s="72">
        <v>38.236395054382406</v>
      </c>
      <c r="I9" s="72">
        <v>33.177098450821369</v>
      </c>
      <c r="J9" s="72">
        <v>30.38559439981794</v>
      </c>
      <c r="K9" s="72">
        <v>27.448914076874516</v>
      </c>
      <c r="L9" s="72">
        <v>33.962729323017392</v>
      </c>
      <c r="M9" s="72">
        <v>24.513694256241006</v>
      </c>
      <c r="N9" s="72">
        <v>23.434793362049156</v>
      </c>
      <c r="O9" s="72">
        <v>29.257077992563634</v>
      </c>
      <c r="P9" s="72">
        <v>24.530001365861164</v>
      </c>
      <c r="Q9" s="72">
        <v>14.231365676847945</v>
      </c>
      <c r="R9" s="72">
        <v>20.742114038713158</v>
      </c>
      <c r="S9" s="72">
        <v>17.275930353750269</v>
      </c>
      <c r="T9" s="72">
        <v>19.786631005066155</v>
      </c>
      <c r="U9" s="72">
        <v>16.486726550332914</v>
      </c>
      <c r="V9" s="72">
        <v>23.733850063871817</v>
      </c>
      <c r="W9" s="72">
        <v>46.372492915282038</v>
      </c>
      <c r="X9" s="72">
        <v>20.141772188012347</v>
      </c>
      <c r="Y9" s="72">
        <v>23.270457431410886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16.201685007653818</v>
      </c>
      <c r="D11" s="72">
        <v>17.203790850401411</v>
      </c>
      <c r="E11" s="72">
        <v>18.071809363985711</v>
      </c>
      <c r="F11" s="72">
        <v>10.408968054313256</v>
      </c>
      <c r="G11" s="72">
        <v>0</v>
      </c>
      <c r="H11" s="72">
        <v>4.624131570441242</v>
      </c>
      <c r="I11" s="72">
        <v>11.517250523683014</v>
      </c>
      <c r="J11" s="72">
        <v>13.47105744904022</v>
      </c>
      <c r="K11" s="72">
        <v>12.948870675353948</v>
      </c>
      <c r="L11" s="72">
        <v>15.613893841216294</v>
      </c>
      <c r="M11" s="72">
        <v>14.569423208416167</v>
      </c>
      <c r="N11" s="72">
        <v>16.274909275643889</v>
      </c>
      <c r="O11" s="72">
        <v>22.83977269933628</v>
      </c>
      <c r="P11" s="72">
        <v>19.202975060004068</v>
      </c>
      <c r="Q11" s="72">
        <v>12.609720589154865</v>
      </c>
      <c r="R11" s="72">
        <v>12.890982949398147</v>
      </c>
      <c r="S11" s="72">
        <v>11.972126445075411</v>
      </c>
      <c r="T11" s="72">
        <v>10.211959209869509</v>
      </c>
      <c r="U11" s="72">
        <v>5.4378622107821011</v>
      </c>
      <c r="V11" s="72">
        <v>6.8483747137151276</v>
      </c>
      <c r="W11" s="72">
        <v>8.5113100420330081</v>
      </c>
      <c r="X11" s="72">
        <v>5.8889058752958823</v>
      </c>
      <c r="Y11" s="72">
        <v>9.0639177152165402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3.4382505562002423</v>
      </c>
      <c r="D12" s="72">
        <v>5.4317284490859645</v>
      </c>
      <c r="E12" s="72">
        <v>6.3666895752564594</v>
      </c>
      <c r="F12" s="72">
        <v>3.8882186047577658</v>
      </c>
      <c r="G12" s="72">
        <v>4.1991486990538824</v>
      </c>
      <c r="H12" s="72">
        <v>2.8568016009538999</v>
      </c>
      <c r="I12" s="72">
        <v>4.252114918261535</v>
      </c>
      <c r="J12" s="72">
        <v>3.1736728963652943</v>
      </c>
      <c r="K12" s="72">
        <v>5.1930486232097666</v>
      </c>
      <c r="L12" s="72">
        <v>3.4253329011074083</v>
      </c>
      <c r="M12" s="72">
        <v>2.7754795973694022</v>
      </c>
      <c r="N12" s="72">
        <v>2.3353215041627471</v>
      </c>
      <c r="O12" s="72">
        <v>4.523584933080989</v>
      </c>
      <c r="P12" s="72">
        <v>10.434046751340682</v>
      </c>
      <c r="Q12" s="72">
        <v>8.7005991948276122</v>
      </c>
      <c r="R12" s="72">
        <v>7.5428693070585338</v>
      </c>
      <c r="S12" s="72">
        <v>5.5893630751683041</v>
      </c>
      <c r="T12" s="72">
        <v>9.8574659526043096</v>
      </c>
      <c r="U12" s="72">
        <v>6.6767077936848178</v>
      </c>
      <c r="V12" s="72">
        <v>13.9565112397301</v>
      </c>
      <c r="W12" s="72">
        <v>18.057174897066066</v>
      </c>
      <c r="X12" s="72">
        <v>9.0415589277178139</v>
      </c>
      <c r="Y12" s="72">
        <v>8.2567933843443786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14.888382926944146</v>
      </c>
      <c r="D13" s="74">
        <v>12.788081820482281</v>
      </c>
      <c r="E13" s="74">
        <v>10.780090549925315</v>
      </c>
      <c r="F13" s="74">
        <v>3.1050980074127974</v>
      </c>
      <c r="G13" s="74">
        <v>1.9517608612585491</v>
      </c>
      <c r="H13" s="74">
        <v>3.3338897980663078</v>
      </c>
      <c r="I13" s="74">
        <v>5.8309661262769295</v>
      </c>
      <c r="J13" s="74">
        <v>5.4081986473300283</v>
      </c>
      <c r="K13" s="74">
        <v>6.2798433260067927</v>
      </c>
      <c r="L13" s="74">
        <v>6.9587690312134267</v>
      </c>
      <c r="M13" s="74">
        <v>6.0071012802705779</v>
      </c>
      <c r="N13" s="74">
        <v>4.0451432287776745</v>
      </c>
      <c r="O13" s="74">
        <v>5.116035763414307</v>
      </c>
      <c r="P13" s="74">
        <v>4.3790448488941536</v>
      </c>
      <c r="Q13" s="74">
        <v>6.3188539714273455</v>
      </c>
      <c r="R13" s="74">
        <v>10.092844761110873</v>
      </c>
      <c r="S13" s="74">
        <v>8.0663620470571207</v>
      </c>
      <c r="T13" s="74">
        <v>7.9527007440424793</v>
      </c>
      <c r="U13" s="74">
        <v>5.3537223131743898</v>
      </c>
      <c r="V13" s="74">
        <v>5.7242012052654321</v>
      </c>
      <c r="W13" s="74">
        <v>25.005221180614285</v>
      </c>
      <c r="X13" s="74">
        <v>13.994547802460627</v>
      </c>
      <c r="Y13" s="74">
        <v>15.120418106219738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1.8936097570273873</v>
      </c>
      <c r="D14" s="76">
        <v>1.7134687743063495</v>
      </c>
      <c r="E14" s="76">
        <v>2.0411891116179661</v>
      </c>
      <c r="F14" s="76">
        <v>1.2138577803941153</v>
      </c>
      <c r="G14" s="76">
        <v>1.6249540057301459</v>
      </c>
      <c r="H14" s="76">
        <v>1.2620580520911266</v>
      </c>
      <c r="I14" s="76">
        <v>0.79454361265189988</v>
      </c>
      <c r="J14" s="76">
        <v>0.87378783599547316</v>
      </c>
      <c r="K14" s="76">
        <v>0.80062368053575517</v>
      </c>
      <c r="L14" s="76">
        <v>1.0370905632999037</v>
      </c>
      <c r="M14" s="76">
        <v>0.71389596953825585</v>
      </c>
      <c r="N14" s="76">
        <v>0.77709734964634103</v>
      </c>
      <c r="O14" s="76">
        <v>1.1558970922627412</v>
      </c>
      <c r="P14" s="76">
        <v>0.91494712919776999</v>
      </c>
      <c r="Q14" s="76">
        <v>0.78563957320303113</v>
      </c>
      <c r="R14" s="76">
        <v>1.0433912309624349</v>
      </c>
      <c r="S14" s="76">
        <v>0.89250760069415724</v>
      </c>
      <c r="T14" s="76">
        <v>0.83715400453731637</v>
      </c>
      <c r="U14" s="76">
        <v>0.64142934360300252</v>
      </c>
      <c r="V14" s="76">
        <v>0.66494532450832422</v>
      </c>
      <c r="W14" s="76">
        <v>1.1204418876646456</v>
      </c>
      <c r="X14" s="76">
        <v>0.42055953584427747</v>
      </c>
      <c r="Y14" s="76">
        <v>0.44722148409849671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5.3181342164550949E-2</v>
      </c>
      <c r="D15" s="69">
        <f t="shared" si="6"/>
        <v>4.4215829442960347E-2</v>
      </c>
      <c r="E15" s="69">
        <f t="shared" si="6"/>
        <v>0.10752139825091128</v>
      </c>
      <c r="F15" s="69">
        <f t="shared" si="6"/>
        <v>4.9905588865435557E-2</v>
      </c>
      <c r="G15" s="69">
        <f t="shared" si="6"/>
        <v>5.6068442256055229E-2</v>
      </c>
      <c r="H15" s="69">
        <f t="shared" si="6"/>
        <v>7.0582330602758064E-2</v>
      </c>
      <c r="I15" s="69">
        <f t="shared" si="6"/>
        <v>7.6603133522520822E-2</v>
      </c>
      <c r="J15" s="69">
        <f t="shared" si="6"/>
        <v>6.0150994908696791E-2</v>
      </c>
      <c r="K15" s="69">
        <f t="shared" si="6"/>
        <v>5.0546644457505979E-2</v>
      </c>
      <c r="L15" s="69">
        <f t="shared" si="6"/>
        <v>7.3388330408948294E-2</v>
      </c>
      <c r="M15" s="69">
        <f t="shared" si="6"/>
        <v>5.9711695958386657E-2</v>
      </c>
      <c r="N15" s="69">
        <f t="shared" si="6"/>
        <v>4.277608995837829E-2</v>
      </c>
      <c r="O15" s="69">
        <f t="shared" si="6"/>
        <v>0.11081096319368805</v>
      </c>
      <c r="P15" s="69">
        <f t="shared" si="6"/>
        <v>5.3217832953074924E-2</v>
      </c>
      <c r="Q15" s="69">
        <f t="shared" si="6"/>
        <v>7.8399106232845073E-2</v>
      </c>
      <c r="R15" s="69">
        <f t="shared" si="6"/>
        <v>8.6073588560544215E-2</v>
      </c>
      <c r="S15" s="69">
        <f t="shared" si="6"/>
        <v>0.10842678082136895</v>
      </c>
      <c r="T15" s="69">
        <f t="shared" si="6"/>
        <v>9.7810126907774686E-2</v>
      </c>
      <c r="U15" s="69">
        <f t="shared" si="6"/>
        <v>0.11161841192504107</v>
      </c>
      <c r="V15" s="69">
        <f t="shared" si="6"/>
        <v>0.17807279938699319</v>
      </c>
      <c r="W15" s="69">
        <f t="shared" si="6"/>
        <v>0.20087691018570814</v>
      </c>
      <c r="X15" s="69">
        <f t="shared" si="6"/>
        <v>5.4744711738477364E-2</v>
      </c>
      <c r="Y15" s="69">
        <f t="shared" si="6"/>
        <v>2.1154329746383357E-2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5.3181342164550949E-2</v>
      </c>
      <c r="D16" s="72">
        <v>4.4215829442960347E-2</v>
      </c>
      <c r="E16" s="72">
        <v>0.10752139825091128</v>
      </c>
      <c r="F16" s="72">
        <v>4.9905588865435557E-2</v>
      </c>
      <c r="G16" s="72">
        <v>5.6068442256055229E-2</v>
      </c>
      <c r="H16" s="72">
        <v>7.0582330602758064E-2</v>
      </c>
      <c r="I16" s="72">
        <v>7.6603133522520822E-2</v>
      </c>
      <c r="J16" s="72">
        <v>6.0150994908696791E-2</v>
      </c>
      <c r="K16" s="72">
        <v>5.0546644457505979E-2</v>
      </c>
      <c r="L16" s="72">
        <v>7.3388330408948294E-2</v>
      </c>
      <c r="M16" s="72">
        <v>5.9711695958386657E-2</v>
      </c>
      <c r="N16" s="72">
        <v>4.277608995837829E-2</v>
      </c>
      <c r="O16" s="72">
        <v>0.11081096319368805</v>
      </c>
      <c r="P16" s="72">
        <v>5.3217832953074924E-2</v>
      </c>
      <c r="Q16" s="72">
        <v>7.8399106232845073E-2</v>
      </c>
      <c r="R16" s="72">
        <v>8.6073588560544215E-2</v>
      </c>
      <c r="S16" s="72">
        <v>0.10842678082136895</v>
      </c>
      <c r="T16" s="72">
        <v>9.7810126907774686E-2</v>
      </c>
      <c r="U16" s="72">
        <v>0.11161841192504107</v>
      </c>
      <c r="V16" s="72">
        <v>0.17807279938699319</v>
      </c>
      <c r="W16" s="72">
        <v>0.20087691018570814</v>
      </c>
      <c r="X16" s="72">
        <v>5.4744711738477364E-2</v>
      </c>
      <c r="Y16" s="72">
        <v>2.1154329746383357E-2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20.1481670037642</v>
      </c>
      <c r="D17" s="69">
        <f t="shared" si="7"/>
        <v>22.966922102434957</v>
      </c>
      <c r="E17" s="69">
        <f t="shared" si="7"/>
        <v>23.376004422697008</v>
      </c>
      <c r="F17" s="69">
        <f t="shared" si="7"/>
        <v>15.78341814839283</v>
      </c>
      <c r="G17" s="69">
        <f t="shared" si="7"/>
        <v>18.877770397651069</v>
      </c>
      <c r="H17" s="69">
        <f t="shared" si="7"/>
        <v>18.16019877618568</v>
      </c>
      <c r="I17" s="69">
        <f t="shared" si="7"/>
        <v>16.906011799255786</v>
      </c>
      <c r="J17" s="69">
        <f t="shared" si="7"/>
        <v>18.281561431408324</v>
      </c>
      <c r="K17" s="69">
        <f t="shared" si="7"/>
        <v>19.25323976812296</v>
      </c>
      <c r="L17" s="69">
        <f t="shared" si="7"/>
        <v>19.858069687476654</v>
      </c>
      <c r="M17" s="69">
        <f t="shared" si="7"/>
        <v>17.882311812382181</v>
      </c>
      <c r="N17" s="69">
        <f t="shared" si="7"/>
        <v>19.294600773030801</v>
      </c>
      <c r="O17" s="69">
        <f t="shared" si="7"/>
        <v>23.732695157048887</v>
      </c>
      <c r="P17" s="69">
        <f t="shared" si="7"/>
        <v>27.844650272309799</v>
      </c>
      <c r="Q17" s="69">
        <f t="shared" si="7"/>
        <v>24.495627232518849</v>
      </c>
      <c r="R17" s="69">
        <f t="shared" ref="R17:V17" si="8">SUM(R18:R26)</f>
        <v>25.188681890513003</v>
      </c>
      <c r="S17" s="69">
        <f t="shared" si="8"/>
        <v>20.281147224350665</v>
      </c>
      <c r="T17" s="69">
        <f t="shared" si="8"/>
        <v>21.306938674077202</v>
      </c>
      <c r="U17" s="69">
        <f t="shared" si="8"/>
        <v>18.56903408104008</v>
      </c>
      <c r="V17" s="69">
        <f t="shared" si="8"/>
        <v>22.006919274837756</v>
      </c>
      <c r="W17" s="69">
        <f t="shared" ref="W17:Y17" si="9">SUM(W18:W26)</f>
        <v>31.82093577854188</v>
      </c>
      <c r="X17" s="69">
        <f t="shared" si="9"/>
        <v>18.951037531360448</v>
      </c>
      <c r="Y17" s="69">
        <f t="shared" si="9"/>
        <v>25.50329385600066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0.11643594381390825</v>
      </c>
      <c r="M18" s="72">
        <v>0.11911529678167139</v>
      </c>
      <c r="N18" s="72">
        <v>7.0240756164781079E-2</v>
      </c>
      <c r="O18" s="72">
        <v>8.7666553859096774E-2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1.4947678011346116E-4</v>
      </c>
      <c r="X18" s="72">
        <v>0</v>
      </c>
      <c r="Y18" s="72">
        <v>0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2.5198234281461653E-2</v>
      </c>
      <c r="D19" s="72">
        <v>7.0963175637802522E-2</v>
      </c>
      <c r="E19" s="72">
        <v>0.12384162487552217</v>
      </c>
      <c r="F19" s="72">
        <v>0.17247225228263829</v>
      </c>
      <c r="G19" s="72">
        <v>0.318731855989138</v>
      </c>
      <c r="H19" s="72">
        <v>0.24032540871687524</v>
      </c>
      <c r="I19" s="72">
        <v>0.12529349225899944</v>
      </c>
      <c r="J19" s="72">
        <v>2.3762786051351164E-2</v>
      </c>
      <c r="K19" s="72">
        <v>7.5412373065278676E-2</v>
      </c>
      <c r="L19" s="72">
        <v>6.6220613535612954E-2</v>
      </c>
      <c r="M19" s="72">
        <v>2.32135500945275E-2</v>
      </c>
      <c r="N19" s="72">
        <v>8.3664333675881691E-2</v>
      </c>
      <c r="O19" s="72">
        <v>0.12155145022351337</v>
      </c>
      <c r="P19" s="72">
        <v>0.13029446209206194</v>
      </c>
      <c r="Q19" s="72">
        <v>7.5996134063870027E-2</v>
      </c>
      <c r="R19" s="72">
        <v>3.0339677193495014E-2</v>
      </c>
      <c r="S19" s="72">
        <v>6.0508749825707524E-2</v>
      </c>
      <c r="T19" s="72">
        <v>6.4392150024394662E-2</v>
      </c>
      <c r="U19" s="72">
        <v>7.6344028876722356E-2</v>
      </c>
      <c r="V19" s="72">
        <v>0.11221610940857997</v>
      </c>
      <c r="W19" s="72">
        <v>0.21410463689253872</v>
      </c>
      <c r="X19" s="72">
        <v>9.006183748443651E-2</v>
      </c>
      <c r="Y19" s="72">
        <v>7.6980344942373768E-2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0.26705135321935825</v>
      </c>
      <c r="D20" s="72">
        <v>1.0213553040192842</v>
      </c>
      <c r="E20" s="72">
        <v>0.57937687328168253</v>
      </c>
      <c r="F20" s="72">
        <v>0.28194334032903534</v>
      </c>
      <c r="G20" s="72">
        <v>0.1132193235921734</v>
      </c>
      <c r="H20" s="72">
        <v>0.11704712240921654</v>
      </c>
      <c r="I20" s="72">
        <v>0.44232279682461012</v>
      </c>
      <c r="J20" s="72">
        <v>1.4616981017374746</v>
      </c>
      <c r="K20" s="72">
        <v>1.0564508340756831</v>
      </c>
      <c r="L20" s="72">
        <v>1.4617078123335676</v>
      </c>
      <c r="M20" s="72">
        <v>1.5053660135295024</v>
      </c>
      <c r="N20" s="72">
        <v>1.4772093073603452</v>
      </c>
      <c r="O20" s="72">
        <v>2.4526615016359656</v>
      </c>
      <c r="P20" s="72">
        <v>0.4526813599061838</v>
      </c>
      <c r="Q20" s="72">
        <v>0.60235906891168789</v>
      </c>
      <c r="R20" s="72">
        <v>0.6976148002594672</v>
      </c>
      <c r="S20" s="72">
        <v>1.0168665471082379</v>
      </c>
      <c r="T20" s="72">
        <v>0.85081629272190695</v>
      </c>
      <c r="U20" s="72">
        <v>0.79598449881475408</v>
      </c>
      <c r="V20" s="72">
        <v>0.71926688851032161</v>
      </c>
      <c r="W20" s="72">
        <v>0.71001399696596046</v>
      </c>
      <c r="X20" s="72">
        <v>0.41485992453624976</v>
      </c>
      <c r="Y20" s="72">
        <v>0.26270033665445991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1.8393974774760029</v>
      </c>
      <c r="D21" s="72">
        <v>1.8769221670876384</v>
      </c>
      <c r="E21" s="72">
        <v>2.9174477936582588</v>
      </c>
      <c r="F21" s="72">
        <v>2.4374670986277485</v>
      </c>
      <c r="G21" s="72">
        <v>4.1761606597503107</v>
      </c>
      <c r="H21" s="72">
        <v>1.616689769964283</v>
      </c>
      <c r="I21" s="72">
        <v>1.3873183318354219</v>
      </c>
      <c r="J21" s="72">
        <v>1.5686190917737912</v>
      </c>
      <c r="K21" s="72">
        <v>1.4386483584493379</v>
      </c>
      <c r="L21" s="72">
        <v>1.5539738123916333</v>
      </c>
      <c r="M21" s="72">
        <v>1.6650385896217803</v>
      </c>
      <c r="N21" s="72">
        <v>1.8234695236562299</v>
      </c>
      <c r="O21" s="72">
        <v>2.089356859253499</v>
      </c>
      <c r="P21" s="72">
        <v>2.4611503780154567</v>
      </c>
      <c r="Q21" s="72">
        <v>3.0771507091244716</v>
      </c>
      <c r="R21" s="72">
        <v>4.1912904561103907</v>
      </c>
      <c r="S21" s="72">
        <v>3.6261776443257361</v>
      </c>
      <c r="T21" s="72">
        <v>3.3979991265545686</v>
      </c>
      <c r="U21" s="72">
        <v>3.0716781568596634</v>
      </c>
      <c r="V21" s="72">
        <v>2.9559231968957058</v>
      </c>
      <c r="W21" s="72">
        <v>3.0150412278681364</v>
      </c>
      <c r="X21" s="72">
        <v>0.37391147322021967</v>
      </c>
      <c r="Y21" s="72">
        <v>0.58642909597119086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0.91015609065698533</v>
      </c>
      <c r="D22" s="72">
        <v>0.79041748072932749</v>
      </c>
      <c r="E22" s="72">
        <v>0.72672217082783364</v>
      </c>
      <c r="F22" s="72">
        <v>0.82535302302800662</v>
      </c>
      <c r="G22" s="72">
        <v>1.4345795092669291</v>
      </c>
      <c r="H22" s="72">
        <v>1.9552678969568038</v>
      </c>
      <c r="I22" s="72">
        <v>3.3374692181400611</v>
      </c>
      <c r="J22" s="72">
        <v>3.5479635531990437</v>
      </c>
      <c r="K22" s="72">
        <v>2.8126923843513945</v>
      </c>
      <c r="L22" s="72">
        <v>2.9223655281192893</v>
      </c>
      <c r="M22" s="72">
        <v>2.6272670276112993</v>
      </c>
      <c r="N22" s="72">
        <v>2.6051613831543676</v>
      </c>
      <c r="O22" s="72">
        <v>1.9874258439435022</v>
      </c>
      <c r="P22" s="72">
        <v>1.2078179926537067</v>
      </c>
      <c r="Q22" s="72">
        <v>0.84197526172461423</v>
      </c>
      <c r="R22" s="72">
        <v>1.0746688853663464</v>
      </c>
      <c r="S22" s="72">
        <v>1.566572757075716</v>
      </c>
      <c r="T22" s="72">
        <v>2.2494684666064377</v>
      </c>
      <c r="U22" s="72">
        <v>2.3412684159971966</v>
      </c>
      <c r="V22" s="72">
        <v>2.4580595760538624</v>
      </c>
      <c r="W22" s="72">
        <v>2.7381549898343587</v>
      </c>
      <c r="X22" s="72">
        <v>1.0840586840336519</v>
      </c>
      <c r="Y22" s="72">
        <v>1.8609282339058026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1.9877354005243981</v>
      </c>
      <c r="D24" s="72">
        <v>2.6602263956921246</v>
      </c>
      <c r="E24" s="72">
        <v>2.4322392426984125</v>
      </c>
      <c r="F24" s="72">
        <v>1.3979491719013424</v>
      </c>
      <c r="G24" s="72">
        <v>0</v>
      </c>
      <c r="H24" s="72">
        <v>0.34028656818518022</v>
      </c>
      <c r="I24" s="72">
        <v>1.9448650007771207</v>
      </c>
      <c r="J24" s="72">
        <v>2.4978032481765151</v>
      </c>
      <c r="K24" s="72">
        <v>2.3846688788186694</v>
      </c>
      <c r="L24" s="72">
        <v>2.3982176864320706</v>
      </c>
      <c r="M24" s="72">
        <v>2.6072170364428406</v>
      </c>
      <c r="N24" s="72">
        <v>2.9614624020725691</v>
      </c>
      <c r="O24" s="72">
        <v>3.1574399468194341</v>
      </c>
      <c r="P24" s="72">
        <v>4.4391452255866755</v>
      </c>
      <c r="Q24" s="72">
        <v>2.9407845769181136</v>
      </c>
      <c r="R24" s="72">
        <v>2.3303757392181725</v>
      </c>
      <c r="S24" s="72">
        <v>1.1534121561212942</v>
      </c>
      <c r="T24" s="72">
        <v>1.1292952054660033</v>
      </c>
      <c r="U24" s="72">
        <v>1.1034766624208838</v>
      </c>
      <c r="V24" s="72">
        <v>1.9473212591858782</v>
      </c>
      <c r="W24" s="72">
        <v>2.1860159833674655</v>
      </c>
      <c r="X24" s="72">
        <v>1.8296518779384463</v>
      </c>
      <c r="Y24" s="72">
        <v>3.527208347970253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12.608972624340199</v>
      </c>
      <c r="D25" s="74">
        <v>14.049053195428774</v>
      </c>
      <c r="E25" s="74">
        <v>13.060640488586685</v>
      </c>
      <c r="F25" s="74">
        <v>7.8143075646800249</v>
      </c>
      <c r="G25" s="74">
        <v>8.439055047418945</v>
      </c>
      <c r="H25" s="74">
        <v>9.4203792403281632</v>
      </c>
      <c r="I25" s="74">
        <v>7.4830192890846847</v>
      </c>
      <c r="J25" s="74">
        <v>6.4518116766907445</v>
      </c>
      <c r="K25" s="74">
        <v>4.9407673417490008</v>
      </c>
      <c r="L25" s="74">
        <v>8.0144317183085292</v>
      </c>
      <c r="M25" s="74">
        <v>6.2964486248278542</v>
      </c>
      <c r="N25" s="74">
        <v>7.2241545456558409</v>
      </c>
      <c r="O25" s="74">
        <v>8.9515536002736553</v>
      </c>
      <c r="P25" s="74">
        <v>13.455950934454609</v>
      </c>
      <c r="Q25" s="74">
        <v>10.93786210963332</v>
      </c>
      <c r="R25" s="74">
        <v>10.106244071570252</v>
      </c>
      <c r="S25" s="74">
        <v>7.8227970929433948</v>
      </c>
      <c r="T25" s="74">
        <v>9.4066141702582513</v>
      </c>
      <c r="U25" s="74">
        <v>7.3977465255111365</v>
      </c>
      <c r="V25" s="74">
        <v>9.6988601083277839</v>
      </c>
      <c r="W25" s="74">
        <v>16.856636903641096</v>
      </c>
      <c r="X25" s="74">
        <v>10.531514987335942</v>
      </c>
      <c r="Y25" s="74">
        <v>14.607016337726018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2.5096558232657973</v>
      </c>
      <c r="D26" s="77">
        <v>2.4979843838400044</v>
      </c>
      <c r="E26" s="77">
        <v>3.5357362287686143</v>
      </c>
      <c r="F26" s="77">
        <v>2.8539256975440335</v>
      </c>
      <c r="G26" s="77">
        <v>4.3960240016335739</v>
      </c>
      <c r="H26" s="77">
        <v>4.4702027696251561</v>
      </c>
      <c r="I26" s="77">
        <v>2.1857236703348875</v>
      </c>
      <c r="J26" s="77">
        <v>2.7299029737794038</v>
      </c>
      <c r="K26" s="77">
        <v>6.5445995976135958</v>
      </c>
      <c r="L26" s="77">
        <v>3.32471657254204</v>
      </c>
      <c r="M26" s="77">
        <v>3.0386456734727032</v>
      </c>
      <c r="N26" s="77">
        <v>3.0492385212907855</v>
      </c>
      <c r="O26" s="77">
        <v>4.885039401040224</v>
      </c>
      <c r="P26" s="77">
        <v>5.6976099196011072</v>
      </c>
      <c r="Q26" s="77">
        <v>6.0194993721427723</v>
      </c>
      <c r="R26" s="77">
        <v>6.7581482607948793</v>
      </c>
      <c r="S26" s="77">
        <v>5.0348122769505794</v>
      </c>
      <c r="T26" s="77">
        <v>4.2083532624456419</v>
      </c>
      <c r="U26" s="77">
        <v>3.7825357925597256</v>
      </c>
      <c r="V26" s="77">
        <v>4.1152721364556246</v>
      </c>
      <c r="W26" s="77">
        <v>6.1008185631922114</v>
      </c>
      <c r="X26" s="77">
        <v>4.6269787468115045</v>
      </c>
      <c r="Y26" s="77">
        <v>4.5820311588305582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3.3448943948742236</v>
      </c>
      <c r="D27" s="69">
        <f t="shared" si="10"/>
        <v>3.8680166392654902</v>
      </c>
      <c r="E27" s="69">
        <f t="shared" si="10"/>
        <v>3.8778554465414974</v>
      </c>
      <c r="F27" s="69">
        <f t="shared" si="10"/>
        <v>2.7821887377103081</v>
      </c>
      <c r="G27" s="69">
        <f t="shared" si="10"/>
        <v>2.8671563609830817</v>
      </c>
      <c r="H27" s="69">
        <f t="shared" si="10"/>
        <v>3.1216518911508135</v>
      </c>
      <c r="I27" s="69">
        <f t="shared" si="10"/>
        <v>2.5217278830978227</v>
      </c>
      <c r="J27" s="69">
        <f t="shared" si="10"/>
        <v>2.9605232796252166</v>
      </c>
      <c r="K27" s="69">
        <f t="shared" si="10"/>
        <v>3.6461836904900085</v>
      </c>
      <c r="L27" s="69">
        <f t="shared" si="10"/>
        <v>3.7289941493133147</v>
      </c>
      <c r="M27" s="69">
        <f t="shared" si="10"/>
        <v>3.322861299945147</v>
      </c>
      <c r="N27" s="69">
        <f t="shared" si="10"/>
        <v>3.6430862735755198</v>
      </c>
      <c r="O27" s="69">
        <f t="shared" si="10"/>
        <v>4.3846903368743391</v>
      </c>
      <c r="P27" s="69">
        <f t="shared" si="10"/>
        <v>5.3316424739027592</v>
      </c>
      <c r="Q27" s="69">
        <f t="shared" si="10"/>
        <v>4.5940743078474515</v>
      </c>
      <c r="R27" s="69">
        <f t="shared" ref="R27:V27" si="11">SUM(R28:R32)</f>
        <v>4.8686143658886891</v>
      </c>
      <c r="S27" s="69">
        <f t="shared" si="11"/>
        <v>4.0484978230165156</v>
      </c>
      <c r="T27" s="69">
        <f t="shared" si="11"/>
        <v>4.4368930729223885</v>
      </c>
      <c r="U27" s="69">
        <f t="shared" si="11"/>
        <v>3.918722377403574</v>
      </c>
      <c r="V27" s="69">
        <f t="shared" si="11"/>
        <v>4.6482530211118629</v>
      </c>
      <c r="W27" s="69">
        <f t="shared" ref="W27:Y27" si="12">SUM(W28:W32)</f>
        <v>5.7429599772159285</v>
      </c>
      <c r="X27" s="69">
        <f t="shared" si="12"/>
        <v>3.7821820992840882</v>
      </c>
      <c r="Y27" s="69">
        <f t="shared" si="12"/>
        <v>5.4413475405311518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3.7997974691274185E-3</v>
      </c>
      <c r="M28" s="72">
        <v>3.6292181492376448E-3</v>
      </c>
      <c r="N28" s="72">
        <v>2.8190385733950058E-3</v>
      </c>
      <c r="O28" s="72">
        <v>1.2089534408754974E-3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1.3509059614448734E-2</v>
      </c>
      <c r="D29" s="72">
        <v>1.2431498390849234E-2</v>
      </c>
      <c r="E29" s="72">
        <v>1.1603825453505363E-2</v>
      </c>
      <c r="F29" s="72">
        <v>9.5429733891201282E-3</v>
      </c>
      <c r="G29" s="72">
        <v>9.1455742580104724E-3</v>
      </c>
      <c r="H29" s="72">
        <v>1.0614488570218617E-2</v>
      </c>
      <c r="I29" s="72">
        <v>6.8671871980601545E-3</v>
      </c>
      <c r="J29" s="72">
        <v>5.7497932616672456E-3</v>
      </c>
      <c r="K29" s="72">
        <v>7.9171256701479811E-3</v>
      </c>
      <c r="L29" s="72">
        <v>5.2746378342561264E-3</v>
      </c>
      <c r="M29" s="72">
        <v>1.98612932956996E-3</v>
      </c>
      <c r="N29" s="72">
        <v>2.1352483816451349E-3</v>
      </c>
      <c r="O29" s="72">
        <v>6.8571111591596004E-3</v>
      </c>
      <c r="P29" s="72">
        <v>1.2467226693362895E-2</v>
      </c>
      <c r="Q29" s="72">
        <v>1.4761116599714312E-2</v>
      </c>
      <c r="R29" s="72">
        <v>1.1684088234909233E-2</v>
      </c>
      <c r="S29" s="72">
        <v>6.2390967520879791E-3</v>
      </c>
      <c r="T29" s="72">
        <v>3.0932741685439492E-3</v>
      </c>
      <c r="U29" s="72">
        <v>4.5113595215048588E-3</v>
      </c>
      <c r="V29" s="72">
        <v>5.7011175546884223E-3</v>
      </c>
      <c r="W29" s="72">
        <v>1.5127561281745232E-2</v>
      </c>
      <c r="X29" s="72">
        <v>0</v>
      </c>
      <c r="Y29" s="72">
        <v>0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3.0870260842982777E-2</v>
      </c>
      <c r="D30" s="72">
        <v>5.4057188837473541E-2</v>
      </c>
      <c r="E30" s="72">
        <v>9.5199652814646929E-2</v>
      </c>
      <c r="F30" s="72">
        <v>9.4709399503765127E-2</v>
      </c>
      <c r="G30" s="72">
        <v>0.14928042072631151</v>
      </c>
      <c r="H30" s="72">
        <v>9.4533716396495424E-2</v>
      </c>
      <c r="I30" s="72">
        <v>3.0646519177983257E-2</v>
      </c>
      <c r="J30" s="72">
        <v>6.9991934854003471E-2</v>
      </c>
      <c r="K30" s="72">
        <v>7.3820302361101403E-2</v>
      </c>
      <c r="L30" s="72">
        <v>7.6160480280805964E-2</v>
      </c>
      <c r="M30" s="72">
        <v>6.8901090830464612E-2</v>
      </c>
      <c r="N30" s="72">
        <v>7.4568328023894459E-2</v>
      </c>
      <c r="O30" s="72">
        <v>9.9328401216671497E-2</v>
      </c>
      <c r="P30" s="72">
        <v>8.4957180390100098E-2</v>
      </c>
      <c r="Q30" s="72">
        <v>0.10111802923497948</v>
      </c>
      <c r="R30" s="72">
        <v>0.11702764297480478</v>
      </c>
      <c r="S30" s="72">
        <v>0.11504175093853772</v>
      </c>
      <c r="T30" s="72">
        <v>0.11603991581588791</v>
      </c>
      <c r="U30" s="72">
        <v>0.1341335759216534</v>
      </c>
      <c r="V30" s="72">
        <v>0.10702763305201726</v>
      </c>
      <c r="W30" s="72">
        <v>0.10784144633617077</v>
      </c>
      <c r="X30" s="72">
        <v>2.5044257232545403E-3</v>
      </c>
      <c r="Y30" s="72">
        <v>1.7754539738695334E-3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1.8208579864814788E-2</v>
      </c>
      <c r="D31" s="72">
        <v>2.876811124612506E-2</v>
      </c>
      <c r="E31" s="72">
        <v>3.3296934042157215E-2</v>
      </c>
      <c r="F31" s="72">
        <v>3.4098118983407165E-2</v>
      </c>
      <c r="G31" s="72">
        <v>4.6942658923458391E-2</v>
      </c>
      <c r="H31" s="72">
        <v>7.6292114539167497E-2</v>
      </c>
      <c r="I31" s="72">
        <v>5.5108473989506808E-2</v>
      </c>
      <c r="J31" s="72">
        <v>0.10704465223208116</v>
      </c>
      <c r="K31" s="72">
        <v>0.10531516726763433</v>
      </c>
      <c r="L31" s="72">
        <v>0.10700418545269388</v>
      </c>
      <c r="M31" s="72">
        <v>9.9703641758713407E-2</v>
      </c>
      <c r="N31" s="72">
        <v>9.0800762740005425E-2</v>
      </c>
      <c r="O31" s="72">
        <v>6.9212826375589648E-2</v>
      </c>
      <c r="P31" s="72">
        <v>3.5986182795478397E-2</v>
      </c>
      <c r="Q31" s="72">
        <v>1.9850574900725858E-2</v>
      </c>
      <c r="R31" s="72">
        <v>2.7932781338366523E-2</v>
      </c>
      <c r="S31" s="72">
        <v>4.4079496410048311E-2</v>
      </c>
      <c r="T31" s="72">
        <v>5.6483994833455863E-2</v>
      </c>
      <c r="U31" s="72">
        <v>7.4814682583354719E-2</v>
      </c>
      <c r="V31" s="72">
        <v>8.2689515008357709E-2</v>
      </c>
      <c r="W31" s="72">
        <v>0.1051556476597823</v>
      </c>
      <c r="X31" s="72">
        <v>7.4988157976411804E-3</v>
      </c>
      <c r="Y31" s="72">
        <v>9.687884045323461E-3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3.2823064945519773</v>
      </c>
      <c r="D32" s="77">
        <v>3.7727598407910423</v>
      </c>
      <c r="E32" s="77">
        <v>3.737755034231188</v>
      </c>
      <c r="F32" s="77">
        <v>2.6438382458340155</v>
      </c>
      <c r="G32" s="77">
        <v>2.6617877070753013</v>
      </c>
      <c r="H32" s="77">
        <v>2.940211571644932</v>
      </c>
      <c r="I32" s="77">
        <v>2.4291057027322727</v>
      </c>
      <c r="J32" s="77">
        <v>2.7777368992774645</v>
      </c>
      <c r="K32" s="77">
        <v>3.4591310951911249</v>
      </c>
      <c r="L32" s="77">
        <v>3.5367550482764312</v>
      </c>
      <c r="M32" s="77">
        <v>3.1486412198771614</v>
      </c>
      <c r="N32" s="77">
        <v>3.4727628958565799</v>
      </c>
      <c r="O32" s="77">
        <v>4.2080830446820432</v>
      </c>
      <c r="P32" s="77">
        <v>5.1982318840238175</v>
      </c>
      <c r="Q32" s="77">
        <v>4.4583445871120322</v>
      </c>
      <c r="R32" s="77">
        <v>4.7119698533406087</v>
      </c>
      <c r="S32" s="77">
        <v>3.8831374789158417</v>
      </c>
      <c r="T32" s="77">
        <v>4.2612758881045005</v>
      </c>
      <c r="U32" s="77">
        <v>3.7052627593770611</v>
      </c>
      <c r="V32" s="77">
        <v>4.4528347554967995</v>
      </c>
      <c r="W32" s="77">
        <v>5.5148353219382305</v>
      </c>
      <c r="X32" s="77">
        <v>3.7721788577631923</v>
      </c>
      <c r="Y32" s="77">
        <v>5.4298842025119587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0.64351941198565055</v>
      </c>
      <c r="D3" s="66">
        <f>IF(RES_hh_tes_in!D3=0,"",RES_hh_tes_in!D3/RES_hh_fec_in!D3)</f>
        <v>0.66060632685740472</v>
      </c>
      <c r="E3" s="66">
        <f>IF(RES_hh_tes_in!E3=0,"",RES_hh_tes_in!E3/RES_hh_fec_in!E3)</f>
        <v>0.66201477300414546</v>
      </c>
      <c r="F3" s="66">
        <f>IF(RES_hh_tes_in!F3=0,"",RES_hh_tes_in!F3/RES_hh_fec_in!F3)</f>
        <v>0.67087469157464363</v>
      </c>
      <c r="G3" s="66">
        <f>IF(RES_hh_tes_in!G3=0,"",RES_hh_tes_in!G3/RES_hh_fec_in!G3)</f>
        <v>0.64759406080062565</v>
      </c>
      <c r="H3" s="66">
        <f>IF(RES_hh_tes_in!H3=0,"",RES_hh_tes_in!H3/RES_hh_fec_in!H3)</f>
        <v>0.66860211315924234</v>
      </c>
      <c r="I3" s="66">
        <f>IF(RES_hh_tes_in!I3=0,"",RES_hh_tes_in!I3/RES_hh_fec_in!I3)</f>
        <v>0.71349944174366742</v>
      </c>
      <c r="J3" s="66">
        <f>IF(RES_hh_tes_in!J3=0,"",RES_hh_tes_in!J3/RES_hh_fec_in!J3)</f>
        <v>0.70835619436003072</v>
      </c>
      <c r="K3" s="66">
        <f>IF(RES_hh_tes_in!K3=0,"",RES_hh_tes_in!K3/RES_hh_fec_in!K3)</f>
        <v>0.74134362014858435</v>
      </c>
      <c r="L3" s="66">
        <f>IF(RES_hh_tes_in!L3=0,"",RES_hh_tes_in!L3/RES_hh_fec_in!L3)</f>
        <v>0.72109298282447942</v>
      </c>
      <c r="M3" s="66">
        <f>IF(RES_hh_tes_in!M3=0,"",RES_hh_tes_in!M3/RES_hh_fec_in!M3)</f>
        <v>0.7426989370483158</v>
      </c>
      <c r="N3" s="66">
        <f>IF(RES_hh_tes_in!N3=0,"",RES_hh_tes_in!N3/RES_hh_fec_in!N3)</f>
        <v>0.74976489154065162</v>
      </c>
      <c r="O3" s="66">
        <f>IF(RES_hh_tes_in!O3=0,"",RES_hh_tes_in!O3/RES_hh_fec_in!O3)</f>
        <v>0.76686643394366283</v>
      </c>
      <c r="P3" s="66">
        <f>IF(RES_hh_tes_in!P3=0,"",RES_hh_tes_in!P3/RES_hh_fec_in!P3)</f>
        <v>0.83086296630908774</v>
      </c>
      <c r="Q3" s="66">
        <f>IF(RES_hh_tes_in!Q3=0,"",RES_hh_tes_in!Q3/RES_hh_fec_in!Q3)</f>
        <v>0.84962724023264657</v>
      </c>
      <c r="R3" s="66">
        <f>IF(RES_hh_tes_in!R3=0,"",RES_hh_tes_in!R3/RES_hh_fec_in!R3)</f>
        <v>0.8419771407580402</v>
      </c>
      <c r="S3" s="66">
        <f>IF(RES_hh_tes_in!S3=0,"",RES_hh_tes_in!S3/RES_hh_fec_in!S3)</f>
        <v>0.84448770257127936</v>
      </c>
      <c r="T3" s="66">
        <f>IF(RES_hh_tes_in!T3=0,"",RES_hh_tes_in!T3/RES_hh_fec_in!T3)</f>
        <v>0.88249481863345325</v>
      </c>
      <c r="U3" s="66">
        <f>IF(RES_hh_tes_in!U3=0,"",RES_hh_tes_in!U3/RES_hh_fec_in!U3)</f>
        <v>0.88483399281575226</v>
      </c>
      <c r="V3" s="66">
        <f>IF(RES_hh_tes_in!V3=0,"",RES_hh_tes_in!V3/RES_hh_fec_in!V3)</f>
        <v>0.94374560170353405</v>
      </c>
      <c r="W3" s="66">
        <f>IF(RES_hh_tes_in!W3=0,"",RES_hh_tes_in!W3/RES_hh_fec_in!W3)</f>
        <v>0.93146213032448311</v>
      </c>
      <c r="X3" s="66">
        <f>IF(RES_hh_tes_in!X3=0,"",RES_hh_tes_in!X3/RES_hh_fec_in!X3)</f>
        <v>0.9503576383780783</v>
      </c>
      <c r="Y3" s="66">
        <f>IF(RES_hh_tes_in!Y3=0,"",RES_hh_tes_in!Y3/RES_hh_fec_in!Y3)</f>
        <v>0.93869283374330803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0.62852139591815481</v>
      </c>
      <c r="D4" s="70">
        <f>IF(RES_hh_tes_in!D4=0,"",RES_hh_tes_in!D4/RES_hh_fec_in!D4)</f>
        <v>0.64600695758376292</v>
      </c>
      <c r="E4" s="70">
        <f>IF(RES_hh_tes_in!E4=0,"",RES_hh_tes_in!E4/RES_hh_fec_in!E4)</f>
        <v>0.64753045048951707</v>
      </c>
      <c r="F4" s="70">
        <f>IF(RES_hh_tes_in!F4=0,"",RES_hh_tes_in!F4/RES_hh_fec_in!F4)</f>
        <v>0.65568630510320236</v>
      </c>
      <c r="G4" s="70">
        <f>IF(RES_hh_tes_in!G4=0,"",RES_hh_tes_in!G4/RES_hh_fec_in!G4)</f>
        <v>0.63006475147200491</v>
      </c>
      <c r="H4" s="70">
        <f>IF(RES_hh_tes_in!H4=0,"",RES_hh_tes_in!H4/RES_hh_fec_in!H4)</f>
        <v>0.65042336597546024</v>
      </c>
      <c r="I4" s="70">
        <f>IF(RES_hh_tes_in!I4=0,"",RES_hh_tes_in!I4/RES_hh_fec_in!I4)</f>
        <v>0.70529732221101826</v>
      </c>
      <c r="J4" s="70">
        <f>IF(RES_hh_tes_in!J4=0,"",RES_hh_tes_in!J4/RES_hh_fec_in!J4)</f>
        <v>0.69792927316461062</v>
      </c>
      <c r="K4" s="70">
        <f>IF(RES_hh_tes_in!K4=0,"",RES_hh_tes_in!K4/RES_hh_fec_in!K4)</f>
        <v>0.72666087638901511</v>
      </c>
      <c r="L4" s="70">
        <f>IF(RES_hh_tes_in!L4=0,"",RES_hh_tes_in!L4/RES_hh_fec_in!L4)</f>
        <v>0.71157230528823534</v>
      </c>
      <c r="M4" s="70">
        <f>IF(RES_hh_tes_in!M4=0,"",RES_hh_tes_in!M4/RES_hh_fec_in!M4)</f>
        <v>0.73499402207015585</v>
      </c>
      <c r="N4" s="70">
        <f>IF(RES_hh_tes_in!N4=0,"",RES_hh_tes_in!N4/RES_hh_fec_in!N4)</f>
        <v>0.74176605453094191</v>
      </c>
      <c r="O4" s="70">
        <f>IF(RES_hh_tes_in!O4=0,"",RES_hh_tes_in!O4/RES_hh_fec_in!O4)</f>
        <v>0.76060985485582844</v>
      </c>
      <c r="P4" s="70">
        <f>IF(RES_hh_tes_in!P4=0,"",RES_hh_tes_in!P4/RES_hh_fec_in!P4)</f>
        <v>0.8385373470840215</v>
      </c>
      <c r="Q4" s="70">
        <f>IF(RES_hh_tes_in!Q4=0,"",RES_hh_tes_in!Q4/RES_hh_fec_in!Q4)</f>
        <v>0.85941628887507093</v>
      </c>
      <c r="R4" s="70">
        <f>IF(RES_hh_tes_in!R4=0,"",RES_hh_tes_in!R4/RES_hh_fec_in!R4)</f>
        <v>0.84333322377208342</v>
      </c>
      <c r="S4" s="70">
        <f>IF(RES_hh_tes_in!S4=0,"",RES_hh_tes_in!S4/RES_hh_fec_in!S4)</f>
        <v>0.84533123045726766</v>
      </c>
      <c r="T4" s="70">
        <f>IF(RES_hh_tes_in!T4=0,"",RES_hh_tes_in!T4/RES_hh_fec_in!T4)</f>
        <v>0.89600943811461953</v>
      </c>
      <c r="U4" s="70">
        <f>IF(RES_hh_tes_in!U4=0,"",RES_hh_tes_in!U4/RES_hh_fec_in!U4)</f>
        <v>0.89667914282791805</v>
      </c>
      <c r="V4" s="70">
        <f>IF(RES_hh_tes_in!V4=0,"",RES_hh_tes_in!V4/RES_hh_fec_in!V4)</f>
        <v>0.97695158955827455</v>
      </c>
      <c r="W4" s="70">
        <f>IF(RES_hh_tes_in!W4=0,"",RES_hh_tes_in!W4/RES_hh_fec_in!W4)</f>
        <v>0.95247936458595439</v>
      </c>
      <c r="X4" s="70">
        <f>IF(RES_hh_tes_in!X4=0,"",RES_hh_tes_in!X4/RES_hh_fec_in!X4)</f>
        <v>0.98077825505901439</v>
      </c>
      <c r="Y4" s="70">
        <f>IF(RES_hh_tes_in!Y4=0,"",RES_hh_tes_in!Y4/RES_hh_fec_in!Y4)</f>
        <v>0.96813891698424137</v>
      </c>
      <c r="DA4" s="88" t="s">
        <v>722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>
        <f>IF(RES_hh_tes_in!L5=0,"",RES_hh_tes_in!L5/RES_hh_fec_in!L5)</f>
        <v>0.7268755320490915</v>
      </c>
      <c r="M5" s="78">
        <f>IF(RES_hh_tes_in!M5=0,"",RES_hh_tes_in!M5/RES_hh_fec_in!M5)</f>
        <v>0.73333227330617667</v>
      </c>
      <c r="N5" s="78">
        <f>IF(RES_hh_tes_in!N5=0,"",RES_hh_tes_in!N5/RES_hh_fec_in!N5)</f>
        <v>0.73936360854932237</v>
      </c>
      <c r="O5" s="78">
        <f>IF(RES_hh_tes_in!O5=0,"",RES_hh_tes_in!O5/RES_hh_fec_in!O5)</f>
        <v>0.74475211124324447</v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>
        <f>IF(RES_hh_tes_in!W5=0,"",RES_hh_tes_in!W5/RES_hh_fec_in!W5)</f>
        <v>0.87219031465344954</v>
      </c>
      <c r="X5" s="78" t="str">
        <f>IF(RES_hh_tes_in!X5=0,"",RES_hh_tes_in!X5/RES_hh_fec_in!X5)</f>
        <v/>
      </c>
      <c r="Y5" s="78" t="str">
        <f>IF(RES_hh_tes_in!Y5=0,"",RES_hh_tes_in!Y5/RES_hh_fec_in!Y5)</f>
        <v/>
      </c>
      <c r="DA5" s="89" t="s">
        <v>723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>
        <f>IF(RES_hh_tes_in!E6=0,"",RES_hh_tes_in!E6/RES_hh_fec_in!E6)</f>
        <v>0.5597089912386547</v>
      </c>
      <c r="F6" s="78">
        <f>IF(RES_hh_tes_in!F6=0,"",RES_hh_tes_in!F6/RES_hh_fec_in!F6)</f>
        <v>0.56443188231543395</v>
      </c>
      <c r="G6" s="78">
        <f>IF(RES_hh_tes_in!G6=0,"",RES_hh_tes_in!G6/RES_hh_fec_in!G6)</f>
        <v>0.5693660016286094</v>
      </c>
      <c r="H6" s="78">
        <f>IF(RES_hh_tes_in!H6=0,"",RES_hh_tes_in!H6/RES_hh_fec_in!H6)</f>
        <v>0.57447918737399384</v>
      </c>
      <c r="I6" s="78">
        <f>IF(RES_hh_tes_in!I6=0,"",RES_hh_tes_in!I6/RES_hh_fec_in!I6)</f>
        <v>0.57982663909026033</v>
      </c>
      <c r="J6" s="78">
        <f>IF(RES_hh_tes_in!J6=0,"",RES_hh_tes_in!J6/RES_hh_fec_in!J6)</f>
        <v>0.58564175794674278</v>
      </c>
      <c r="K6" s="78" t="str">
        <f>IF(RES_hh_tes_in!K6=0,"",RES_hh_tes_in!K6/RES_hh_fec_in!K6)</f>
        <v/>
      </c>
      <c r="L6" s="78" t="str">
        <f>IF(RES_hh_tes_in!L6=0,"",RES_hh_tes_in!L6/RES_hh_fec_in!L6)</f>
        <v/>
      </c>
      <c r="M6" s="78" t="str">
        <f>IF(RES_hh_tes_in!M6=0,"",RES_hh_tes_in!M6/RES_hh_fec_in!M6)</f>
        <v/>
      </c>
      <c r="N6" s="78">
        <f>IF(RES_hh_tes_in!N6=0,"",RES_hh_tes_in!N6/RES_hh_fec_in!N6)</f>
        <v>0.63263486887522025</v>
      </c>
      <c r="O6" s="78">
        <f>IF(RES_hh_tes_in!O6=0,"",RES_hh_tes_in!O6/RES_hh_fec_in!O6)</f>
        <v>0.66109280492419842</v>
      </c>
      <c r="P6" s="78">
        <f>IF(RES_hh_tes_in!P6=0,"",RES_hh_tes_in!P6/RES_hh_fec_in!P6)</f>
        <v>0.69388927104764608</v>
      </c>
      <c r="Q6" s="78">
        <f>IF(RES_hh_tes_in!Q6=0,"",RES_hh_tes_in!Q6/RES_hh_fec_in!Q6)</f>
        <v>0.72007763808383984</v>
      </c>
      <c r="R6" s="78">
        <f>IF(RES_hh_tes_in!R6=0,"",RES_hh_tes_in!R6/RES_hh_fec_in!R6)</f>
        <v>0.7299858324132058</v>
      </c>
      <c r="S6" s="78">
        <f>IF(RES_hh_tes_in!S6=0,"",RES_hh_tes_in!S6/RES_hh_fec_in!S6)</f>
        <v>0.73453980307659661</v>
      </c>
      <c r="T6" s="78">
        <f>IF(RES_hh_tes_in!T6=0,"",RES_hh_tes_in!T6/RES_hh_fec_in!T6)</f>
        <v>0.73598389058813507</v>
      </c>
      <c r="U6" s="78">
        <f>IF(RES_hh_tes_in!U6=0,"",RES_hh_tes_in!U6/RES_hh_fec_in!U6)</f>
        <v>0.73646900683249861</v>
      </c>
      <c r="V6" s="78">
        <f>IF(RES_hh_tes_in!V6=0,"",RES_hh_tes_in!V6/RES_hh_fec_in!V6)</f>
        <v>0.73807881164763978</v>
      </c>
      <c r="W6" s="78">
        <f>IF(RES_hh_tes_in!W6=0,"",RES_hh_tes_in!W6/RES_hh_fec_in!W6)</f>
        <v>0.74055743385119721</v>
      </c>
      <c r="X6" s="78">
        <f>IF(RES_hh_tes_in!X6=0,"",RES_hh_tes_in!X6/RES_hh_fec_in!X6)</f>
        <v>0.74270738534974501</v>
      </c>
      <c r="Y6" s="78">
        <f>IF(RES_hh_tes_in!Y6=0,"",RES_hh_tes_in!Y6/RES_hh_fec_in!Y6)</f>
        <v>0.74456330268267468</v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0.5236047552338613</v>
      </c>
      <c r="D7" s="78">
        <f>IF(RES_hh_tes_in!D7=0,"",RES_hh_tes_in!D7/RES_hh_fec_in!D7)</f>
        <v>0.52827976563936363</v>
      </c>
      <c r="E7" s="78">
        <f>IF(RES_hh_tes_in!E7=0,"",RES_hh_tes_in!E7/RES_hh_fec_in!E7)</f>
        <v>0.53320365189963648</v>
      </c>
      <c r="F7" s="78">
        <f>IF(RES_hh_tes_in!F7=0,"",RES_hh_tes_in!F7/RES_hh_fec_in!F7)</f>
        <v>0.53810063645426787</v>
      </c>
      <c r="G7" s="78">
        <f>IF(RES_hh_tes_in!G7=0,"",RES_hh_tes_in!G7/RES_hh_fec_in!G7)</f>
        <v>0.54321663546303711</v>
      </c>
      <c r="H7" s="78">
        <f>IF(RES_hh_tes_in!H7=0,"",RES_hh_tes_in!H7/RES_hh_fec_in!H7)</f>
        <v>0.54851830158513282</v>
      </c>
      <c r="I7" s="78">
        <f>IF(RES_hh_tes_in!I7=0,"",RES_hh_tes_in!I7/RES_hh_fec_in!I7)</f>
        <v>0.55406286910436764</v>
      </c>
      <c r="J7" s="78">
        <f>IF(RES_hh_tes_in!J7=0,"",RES_hh_tes_in!J7/RES_hh_fec_in!J7)</f>
        <v>0.56009234273833475</v>
      </c>
      <c r="K7" s="78">
        <f>IF(RES_hh_tes_in!K7=0,"",RES_hh_tes_in!K7/RES_hh_fec_in!K7)</f>
        <v>0.5668079110592843</v>
      </c>
      <c r="L7" s="78">
        <f>IF(RES_hh_tes_in!L7=0,"",RES_hh_tes_in!L7/RES_hh_fec_in!L7)</f>
        <v>0.5742551714623082</v>
      </c>
      <c r="M7" s="78">
        <f>IF(RES_hh_tes_in!M7=0,"",RES_hh_tes_in!M7/RES_hh_fec_in!M7)</f>
        <v>0.5877301145449062</v>
      </c>
      <c r="N7" s="78">
        <f>IF(RES_hh_tes_in!N7=0,"",RES_hh_tes_in!N7/RES_hh_fec_in!N7)</f>
        <v>0.60881769647818096</v>
      </c>
      <c r="O7" s="78">
        <f>IF(RES_hh_tes_in!O7=0,"",RES_hh_tes_in!O7/RES_hh_fec_in!O7)</f>
        <v>0.63832463852342614</v>
      </c>
      <c r="P7" s="78">
        <f>IF(RES_hh_tes_in!P7=0,"",RES_hh_tes_in!P7/RES_hh_fec_in!P7)</f>
        <v>0.67233003594676388</v>
      </c>
      <c r="Q7" s="78">
        <f>IF(RES_hh_tes_in!Q7=0,"",RES_hh_tes_in!Q7/RES_hh_fec_in!Q7)</f>
        <v>0.69948374895907262</v>
      </c>
      <c r="R7" s="78">
        <f>IF(RES_hh_tes_in!R7=0,"",RES_hh_tes_in!R7/RES_hh_fec_in!R7)</f>
        <v>0.70982867139892747</v>
      </c>
      <c r="S7" s="78">
        <f>IF(RES_hh_tes_in!S7=0,"",RES_hh_tes_in!S7/RES_hh_fec_in!S7)</f>
        <v>0.71469794109127383</v>
      </c>
      <c r="T7" s="78">
        <f>IF(RES_hh_tes_in!T7=0,"",RES_hh_tes_in!T7/RES_hh_fec_in!T7)</f>
        <v>0.71631428391959373</v>
      </c>
      <c r="U7" s="78">
        <f>IF(RES_hh_tes_in!U7=0,"",RES_hh_tes_in!U7/RES_hh_fec_in!U7)</f>
        <v>0.71678801771337697</v>
      </c>
      <c r="V7" s="78">
        <f>IF(RES_hh_tes_in!V7=0,"",RES_hh_tes_in!V7/RES_hh_fec_in!V7)</f>
        <v>0.71814847517742109</v>
      </c>
      <c r="W7" s="78">
        <f>IF(RES_hh_tes_in!W7=0,"",RES_hh_tes_in!W7/RES_hh_fec_in!W7)</f>
        <v>0.72003096131521993</v>
      </c>
      <c r="X7" s="78">
        <f>IF(RES_hh_tes_in!X7=0,"",RES_hh_tes_in!X7/RES_hh_fec_in!X7)</f>
        <v>0.72118956895752073</v>
      </c>
      <c r="Y7" s="78">
        <f>IF(RES_hh_tes_in!Y7=0,"",RES_hh_tes_in!Y7/RES_hh_fec_in!Y7)</f>
        <v>0.72193207795415182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0.57116138955576601</v>
      </c>
      <c r="D8" s="78">
        <f>IF(RES_hh_tes_in!D8=0,"",RES_hh_tes_in!D8/RES_hh_fec_in!D8)</f>
        <v>0.57580538706658135</v>
      </c>
      <c r="E8" s="78">
        <f>IF(RES_hh_tes_in!E8=0,"",RES_hh_tes_in!E8/RES_hh_fec_in!E8)</f>
        <v>0.58074224975193023</v>
      </c>
      <c r="F8" s="78">
        <f>IF(RES_hh_tes_in!F8=0,"",RES_hh_tes_in!F8/RES_hh_fec_in!F8)</f>
        <v>0.58566115277127118</v>
      </c>
      <c r="G8" s="78">
        <f>IF(RES_hh_tes_in!G8=0,"",RES_hh_tes_in!G8/RES_hh_fec_in!G8)</f>
        <v>0.59084235645477445</v>
      </c>
      <c r="H8" s="78">
        <f>IF(RES_hh_tes_in!H8=0,"",RES_hh_tes_in!H8/RES_hh_fec_in!H8)</f>
        <v>0.59625005349726679</v>
      </c>
      <c r="I8" s="78">
        <f>IF(RES_hh_tes_in!I8=0,"",RES_hh_tes_in!I8/RES_hh_fec_in!I8)</f>
        <v>0.60195171946424586</v>
      </c>
      <c r="J8" s="78">
        <f>IF(RES_hh_tes_in!J8=0,"",RES_hh_tes_in!J8/RES_hh_fec_in!J8)</f>
        <v>0.60822727571606683</v>
      </c>
      <c r="K8" s="78">
        <f>IF(RES_hh_tes_in!K8=0,"",RES_hh_tes_in!K8/RES_hh_fec_in!K8)</f>
        <v>0.61531245068863338</v>
      </c>
      <c r="L8" s="78">
        <f>IF(RES_hh_tes_in!L8=0,"",RES_hh_tes_in!L8/RES_hh_fec_in!L8)</f>
        <v>0.62326615730412582</v>
      </c>
      <c r="M8" s="78">
        <f>IF(RES_hh_tes_in!M8=0,"",RES_hh_tes_in!M8/RES_hh_fec_in!M8)</f>
        <v>0.63798323437262128</v>
      </c>
      <c r="N8" s="78">
        <f>IF(RES_hh_tes_in!N8=0,"",RES_hh_tes_in!N8/RES_hh_fec_in!N8)</f>
        <v>0.66129815644851075</v>
      </c>
      <c r="O8" s="78">
        <f>IF(RES_hh_tes_in!O8=0,"",RES_hh_tes_in!O8/RES_hh_fec_in!O8)</f>
        <v>0.69443514252778016</v>
      </c>
      <c r="P8" s="78">
        <f>IF(RES_hh_tes_in!P8=0,"",RES_hh_tes_in!P8/RES_hh_fec_in!P8)</f>
        <v>0.73347236858039744</v>
      </c>
      <c r="Q8" s="78">
        <f>IF(RES_hh_tes_in!Q8=0,"",RES_hh_tes_in!Q8/RES_hh_fec_in!Q8)</f>
        <v>0.76640488282430685</v>
      </c>
      <c r="R8" s="78">
        <f>IF(RES_hh_tes_in!R8=0,"",RES_hh_tes_in!R8/RES_hh_fec_in!R8)</f>
        <v>0.78314742957650951</v>
      </c>
      <c r="S8" s="78">
        <f>IF(RES_hh_tes_in!S8=0,"",RES_hh_tes_in!S8/RES_hh_fec_in!S8)</f>
        <v>0.79597584498320773</v>
      </c>
      <c r="T8" s="78">
        <f>IF(RES_hh_tes_in!T8=0,"",RES_hh_tes_in!T8/RES_hh_fec_in!T8)</f>
        <v>0.80641803675553247</v>
      </c>
      <c r="U8" s="78">
        <f>IF(RES_hh_tes_in!U8=0,"",RES_hh_tes_in!U8/RES_hh_fec_in!U8)</f>
        <v>0.81553098214852726</v>
      </c>
      <c r="V8" s="78">
        <f>IF(RES_hh_tes_in!V8=0,"",RES_hh_tes_in!V8/RES_hh_fec_in!V8)</f>
        <v>0.82383962076584827</v>
      </c>
      <c r="W8" s="78">
        <f>IF(RES_hh_tes_in!W8=0,"",RES_hh_tes_in!W8/RES_hh_fec_in!W8)</f>
        <v>0.83010612284911056</v>
      </c>
      <c r="X8" s="78">
        <f>IF(RES_hh_tes_in!X8=0,"",RES_hh_tes_in!X8/RES_hh_fec_in!X8)</f>
        <v>0.83423793645685107</v>
      </c>
      <c r="Y8" s="78">
        <f>IF(RES_hh_tes_in!Y8=0,"",RES_hh_tes_in!Y8/RES_hh_fec_in!Y8)</f>
        <v>0.83715547553884984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0.59532951362236863</v>
      </c>
      <c r="D9" s="78">
        <f>IF(RES_hh_tes_in!D9=0,"",RES_hh_tes_in!D9/RES_hh_fec_in!D9)</f>
        <v>0.60733989876764394</v>
      </c>
      <c r="E9" s="78">
        <f>IF(RES_hh_tes_in!E9=0,"",RES_hh_tes_in!E9/RES_hh_fec_in!E9)</f>
        <v>0.61946462136807701</v>
      </c>
      <c r="F9" s="78">
        <f>IF(RES_hh_tes_in!F9=0,"",RES_hh_tes_in!F9/RES_hh_fec_in!F9)</f>
        <v>0.63169182284010794</v>
      </c>
      <c r="G9" s="78">
        <f>IF(RES_hh_tes_in!G9=0,"",RES_hh_tes_in!G9/RES_hh_fec_in!G9)</f>
        <v>0.64400943919017051</v>
      </c>
      <c r="H9" s="78">
        <f>IF(RES_hh_tes_in!H9=0,"",RES_hh_tes_in!H9/RES_hh_fec_in!H9)</f>
        <v>0.65640326327321352</v>
      </c>
      <c r="I9" s="78">
        <f>IF(RES_hh_tes_in!I9=0,"",RES_hh_tes_in!I9/RES_hh_fec_in!I9)</f>
        <v>0.66885455428201568</v>
      </c>
      <c r="J9" s="78">
        <f>IF(RES_hh_tes_in!J9=0,"",RES_hh_tes_in!J9/RES_hh_fec_in!J9)</f>
        <v>0.68132282962501245</v>
      </c>
      <c r="K9" s="78">
        <f>IF(RES_hh_tes_in!K9=0,"",RES_hh_tes_in!K9/RES_hh_fec_in!K9)</f>
        <v>0.6937545593229939</v>
      </c>
      <c r="L9" s="78">
        <f>IF(RES_hh_tes_in!L9=0,"",RES_hh_tes_in!L9/RES_hh_fec_in!L9)</f>
        <v>0.70610223264828098</v>
      </c>
      <c r="M9" s="78">
        <f>IF(RES_hh_tes_in!M9=0,"",RES_hh_tes_in!M9/RES_hh_fec_in!M9)</f>
        <v>0.71744458625976093</v>
      </c>
      <c r="N9" s="78">
        <f>IF(RES_hh_tes_in!N9=0,"",RES_hh_tes_in!N9/RES_hh_fec_in!N9)</f>
        <v>0.72727752255000166</v>
      </c>
      <c r="O9" s="78">
        <f>IF(RES_hh_tes_in!O9=0,"",RES_hh_tes_in!O9/RES_hh_fec_in!O9)</f>
        <v>0.73530989759426924</v>
      </c>
      <c r="P9" s="78">
        <f>IF(RES_hh_tes_in!P9=0,"",RES_hh_tes_in!P9/RES_hh_fec_in!P9)</f>
        <v>0.74223755688015525</v>
      </c>
      <c r="Q9" s="78">
        <f>IF(RES_hh_tes_in!Q9=0,"",RES_hh_tes_in!Q9/RES_hh_fec_in!Q9)</f>
        <v>0.75050354963359767</v>
      </c>
      <c r="R9" s="78">
        <f>IF(RES_hh_tes_in!R9=0,"",RES_hh_tes_in!R9/RES_hh_fec_in!R9)</f>
        <v>0.76288493776328703</v>
      </c>
      <c r="S9" s="78">
        <f>IF(RES_hh_tes_in!S9=0,"",RES_hh_tes_in!S9/RES_hh_fec_in!S9)</f>
        <v>0.77682004220105794</v>
      </c>
      <c r="T9" s="78">
        <f>IF(RES_hh_tes_in!T9=0,"",RES_hh_tes_in!T9/RES_hh_fec_in!T9)</f>
        <v>0.79087610965088306</v>
      </c>
      <c r="U9" s="78">
        <f>IF(RES_hh_tes_in!U9=0,"",RES_hh_tes_in!U9/RES_hh_fec_in!U9)</f>
        <v>0.80386038737495069</v>
      </c>
      <c r="V9" s="78">
        <f>IF(RES_hh_tes_in!V9=0,"",RES_hh_tes_in!V9/RES_hh_fec_in!V9)</f>
        <v>0.81475189006129989</v>
      </c>
      <c r="W9" s="78">
        <f>IF(RES_hh_tes_in!W9=0,"",RES_hh_tes_in!W9/RES_hh_fec_in!W9)</f>
        <v>0.8235013188718685</v>
      </c>
      <c r="X9" s="78">
        <f>IF(RES_hh_tes_in!X9=0,"",RES_hh_tes_in!X9/RES_hh_fec_in!X9)</f>
        <v>0.83020402546688588</v>
      </c>
      <c r="Y9" s="78">
        <f>IF(RES_hh_tes_in!Y9=0,"",RES_hh_tes_in!Y9/RES_hh_fec_in!Y9)</f>
        <v>0.83652067962157761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0.82682156581356137</v>
      </c>
      <c r="D11" s="78">
        <f>IF(RES_hh_tes_in!D11=0,"",RES_hh_tes_in!D11/RES_hh_fec_in!D11)</f>
        <v>0.82855585433123768</v>
      </c>
      <c r="E11" s="78">
        <f>IF(RES_hh_tes_in!E11=0,"",RES_hh_tes_in!E11/RES_hh_fec_in!E11)</f>
        <v>0.8303369641142806</v>
      </c>
      <c r="F11" s="78">
        <f>IF(RES_hh_tes_in!F11=0,"",RES_hh_tes_in!F11/RES_hh_fec_in!F11)</f>
        <v>0.83212445861532824</v>
      </c>
      <c r="G11" s="78" t="str">
        <f>IF(RES_hh_tes_in!G11=0,"",RES_hh_tes_in!G11/RES_hh_fec_in!G11)</f>
        <v/>
      </c>
      <c r="H11" s="78">
        <f>IF(RES_hh_tes_in!H11=0,"",RES_hh_tes_in!H11/RES_hh_fec_in!H11)</f>
        <v>0.83582431062594686</v>
      </c>
      <c r="I11" s="78">
        <f>IF(RES_hh_tes_in!I11=0,"",RES_hh_tes_in!I11/RES_hh_fec_in!I11)</f>
        <v>0.83774122373351645</v>
      </c>
      <c r="J11" s="78">
        <f>IF(RES_hh_tes_in!J11=0,"",RES_hh_tes_in!J11/RES_hh_fec_in!J11)</f>
        <v>0.83974289280449965</v>
      </c>
      <c r="K11" s="78">
        <f>IF(RES_hh_tes_in!K11=0,"",RES_hh_tes_in!K11/RES_hh_fec_in!K11)</f>
        <v>0.84186084621618329</v>
      </c>
      <c r="L11" s="78">
        <f>IF(RES_hh_tes_in!L11=0,"",RES_hh_tes_in!L11/RES_hh_fec_in!L11)</f>
        <v>0.84410351910208969</v>
      </c>
      <c r="M11" s="78">
        <f>IF(RES_hh_tes_in!M11=0,"",RES_hh_tes_in!M11/RES_hh_fec_in!M11)</f>
        <v>0.84720877969012154</v>
      </c>
      <c r="N11" s="78">
        <f>IF(RES_hh_tes_in!N11=0,"",RES_hh_tes_in!N11/RES_hh_fec_in!N11)</f>
        <v>0.85140992340287291</v>
      </c>
      <c r="O11" s="78">
        <f>IF(RES_hh_tes_in!O11=0,"",RES_hh_tes_in!O11/RES_hh_fec_in!O11)</f>
        <v>0.85691146202698987</v>
      </c>
      <c r="P11" s="78">
        <f>IF(RES_hh_tes_in!P11=0,"",RES_hh_tes_in!P11/RES_hh_fec_in!P11)</f>
        <v>0.86332429689415457</v>
      </c>
      <c r="Q11" s="78">
        <f>IF(RES_hh_tes_in!Q11=0,"",RES_hh_tes_in!Q11/RES_hh_fec_in!Q11)</f>
        <v>0.86937465945456116</v>
      </c>
      <c r="R11" s="78">
        <f>IF(RES_hh_tes_in!R11=0,"",RES_hh_tes_in!R11/RES_hh_fec_in!R11)</f>
        <v>0.87401085034850201</v>
      </c>
      <c r="S11" s="78">
        <f>IF(RES_hh_tes_in!S11=0,"",RES_hh_tes_in!S11/RES_hh_fec_in!S11)</f>
        <v>0.87852108906413473</v>
      </c>
      <c r="T11" s="78">
        <f>IF(RES_hh_tes_in!T11=0,"",RES_hh_tes_in!T11/RES_hh_fec_in!T11)</f>
        <v>0.88287524012024143</v>
      </c>
      <c r="U11" s="78">
        <f>IF(RES_hh_tes_in!U11=0,"",RES_hh_tes_in!U11/RES_hh_fec_in!U11)</f>
        <v>0.88704316803561845</v>
      </c>
      <c r="V11" s="78">
        <f>IF(RES_hh_tes_in!V11=0,"",RES_hh_tes_in!V11/RES_hh_fec_in!V11)</f>
        <v>0.89099473732905643</v>
      </c>
      <c r="W11" s="78">
        <f>IF(RES_hh_tes_in!W11=0,"",RES_hh_tes_in!W11/RES_hh_fec_in!W11)</f>
        <v>0.89463489429417486</v>
      </c>
      <c r="X11" s="78">
        <f>IF(RES_hh_tes_in!X11=0,"",RES_hh_tes_in!X11/RES_hh_fec_in!X11)</f>
        <v>0.89939681589501264</v>
      </c>
      <c r="Y11" s="78">
        <f>IF(RES_hh_tes_in!Y11=0,"",RES_hh_tes_in!Y11/RES_hh_fec_in!Y11)</f>
        <v>0.90397276292845763</v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2.7948181395938501</v>
      </c>
      <c r="D12" s="78">
        <f>IF(RES_hh_tes_in!D12=0,"",RES_hh_tes_in!D12/RES_hh_fec_in!D12)</f>
        <v>2.9413704501986517</v>
      </c>
      <c r="E12" s="78">
        <f>IF(RES_hh_tes_in!E12=0,"",RES_hh_tes_in!E12/RES_hh_fec_in!E12)</f>
        <v>3.0903901620692897</v>
      </c>
      <c r="F12" s="78">
        <f>IF(RES_hh_tes_in!F12=0,"",RES_hh_tes_in!F12/RES_hh_fec_in!F12)</f>
        <v>3.2404406147486062</v>
      </c>
      <c r="G12" s="78">
        <f>IF(RES_hh_tes_in!G12=0,"",RES_hh_tes_in!G12/RES_hh_fec_in!G12)</f>
        <v>3.3928307898327401</v>
      </c>
      <c r="H12" s="78">
        <f>IF(RES_hh_tes_in!H12=0,"",RES_hh_tes_in!H12/RES_hh_fec_in!H12)</f>
        <v>3.5474032186429798</v>
      </c>
      <c r="I12" s="78">
        <f>IF(RES_hh_tes_in!I12=0,"",RES_hh_tes_in!I12/RES_hh_fec_in!I12)</f>
        <v>3.6079251389674756</v>
      </c>
      <c r="J12" s="78">
        <f>IF(RES_hh_tes_in!J12=0,"",RES_hh_tes_in!J12/RES_hh_fec_in!J12)</f>
        <v>3.6536558920541702</v>
      </c>
      <c r="K12" s="78">
        <f>IF(RES_hh_tes_in!K12=0,"",RES_hh_tes_in!K12/RES_hh_fec_in!K12)</f>
        <v>3.71807283718343</v>
      </c>
      <c r="L12" s="78">
        <f>IF(RES_hh_tes_in!L12=0,"",RES_hh_tes_in!L12/RES_hh_fec_in!L12)</f>
        <v>3.7873998929680099</v>
      </c>
      <c r="M12" s="78">
        <f>IF(RES_hh_tes_in!M12=0,"",RES_hh_tes_in!M12/RES_hh_fec_in!M12)</f>
        <v>3.8459442136414501</v>
      </c>
      <c r="N12" s="78">
        <f>IF(RES_hh_tes_in!N12=0,"",RES_hh_tes_in!N12/RES_hh_fec_in!N12)</f>
        <v>3.8661649005348999</v>
      </c>
      <c r="O12" s="78">
        <f>IF(RES_hh_tes_in!O12=0,"",RES_hh_tes_in!O12/RES_hh_fec_in!O12)</f>
        <v>3.8961992739366398</v>
      </c>
      <c r="P12" s="78">
        <f>IF(RES_hh_tes_in!P12=0,"",RES_hh_tes_in!P12/RES_hh_fec_in!P12)</f>
        <v>3.9750402717840903</v>
      </c>
      <c r="Q12" s="78">
        <f>IF(RES_hh_tes_in!Q12=0,"",RES_hh_tes_in!Q12/RES_hh_fec_in!Q12)</f>
        <v>4.0474563033762907</v>
      </c>
      <c r="R12" s="78">
        <f>IF(RES_hh_tes_in!R12=0,"",RES_hh_tes_in!R12/RES_hh_fec_in!R12)</f>
        <v>4.1000236217552946</v>
      </c>
      <c r="S12" s="78">
        <f>IF(RES_hh_tes_in!S12=0,"",RES_hh_tes_in!S12/RES_hh_fec_in!S12)</f>
        <v>4.1404427202167957</v>
      </c>
      <c r="T12" s="78">
        <f>IF(RES_hh_tes_in!T12=0,"",RES_hh_tes_in!T12/RES_hh_fec_in!T12)</f>
        <v>4.1706736035591598</v>
      </c>
      <c r="U12" s="78">
        <f>IF(RES_hh_tes_in!U12=0,"",RES_hh_tes_in!U12/RES_hh_fec_in!U12)</f>
        <v>4.2200249400574421</v>
      </c>
      <c r="V12" s="78">
        <f>IF(RES_hh_tes_in!V12=0,"",RES_hh_tes_in!V12/RES_hh_fec_in!V12)</f>
        <v>4.2863218992318748</v>
      </c>
      <c r="W12" s="78">
        <f>IF(RES_hh_tes_in!W12=0,"",RES_hh_tes_in!W12/RES_hh_fec_in!W12)</f>
        <v>4.3279224772165801</v>
      </c>
      <c r="X12" s="78">
        <f>IF(RES_hh_tes_in!X12=0,"",RES_hh_tes_in!X12/RES_hh_fec_in!X12)</f>
        <v>4.3865853267725168</v>
      </c>
      <c r="Y12" s="78">
        <f>IF(RES_hh_tes_in!Y12=0,"",RES_hh_tes_in!Y12/RES_hh_fec_in!Y12)</f>
        <v>4.4636646570601703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0.75708227449024545</v>
      </c>
      <c r="D13" s="79">
        <f>IF(RES_hh_tes_in!D13=0,"",RES_hh_tes_in!D13/RES_hh_fec_in!D13)</f>
        <v>0.76134083196505287</v>
      </c>
      <c r="E13" s="79">
        <f>IF(RES_hh_tes_in!E13=0,"",RES_hh_tes_in!E13/RES_hh_fec_in!E13)</f>
        <v>0.76558752797209217</v>
      </c>
      <c r="F13" s="79">
        <f>IF(RES_hh_tes_in!F13=0,"",RES_hh_tes_in!F13/RES_hh_fec_in!F13)</f>
        <v>0.76983219303060546</v>
      </c>
      <c r="G13" s="79">
        <f>IF(RES_hh_tes_in!G13=0,"",RES_hh_tes_in!G13/RES_hh_fec_in!G13)</f>
        <v>0.77406594221029956</v>
      </c>
      <c r="H13" s="79">
        <f>IF(RES_hh_tes_in!H13=0,"",RES_hh_tes_in!H13/RES_hh_fec_in!H13)</f>
        <v>0.77828989655736247</v>
      </c>
      <c r="I13" s="79">
        <f>IF(RES_hh_tes_in!I13=0,"",RES_hh_tes_in!I13/RES_hh_fec_in!I13)</f>
        <v>0.78250190324500002</v>
      </c>
      <c r="J13" s="79">
        <f>IF(RES_hh_tes_in!J13=0,"",RES_hh_tes_in!J13/RES_hh_fec_in!J13)</f>
        <v>0.78669306463087774</v>
      </c>
      <c r="K13" s="79">
        <f>IF(RES_hh_tes_in!K13=0,"",RES_hh_tes_in!K13/RES_hh_fec_in!K13)</f>
        <v>0.79085587390285839</v>
      </c>
      <c r="L13" s="79">
        <f>IF(RES_hh_tes_in!L13=0,"",RES_hh_tes_in!L13/RES_hh_fec_in!L13)</f>
        <v>0.79498843213814041</v>
      </c>
      <c r="M13" s="79">
        <f>IF(RES_hh_tes_in!M13=0,"",RES_hh_tes_in!M13/RES_hh_fec_in!M13)</f>
        <v>0.79833043788634916</v>
      </c>
      <c r="N13" s="79">
        <f>IF(RES_hh_tes_in!N13=0,"",RES_hh_tes_in!N13/RES_hh_fec_in!N13)</f>
        <v>0.80060719081212905</v>
      </c>
      <c r="O13" s="79">
        <f>IF(RES_hh_tes_in!O13=0,"",RES_hh_tes_in!O13/RES_hh_fec_in!O13)</f>
        <v>0.80218196595324354</v>
      </c>
      <c r="P13" s="79">
        <f>IF(RES_hh_tes_in!P13=0,"",RES_hh_tes_in!P13/RES_hh_fec_in!P13)</f>
        <v>0.80464821275742626</v>
      </c>
      <c r="Q13" s="79">
        <f>IF(RES_hh_tes_in!Q13=0,"",RES_hh_tes_in!Q13/RES_hh_fec_in!Q13)</f>
        <v>0.81233423457411402</v>
      </c>
      <c r="R13" s="79">
        <f>IF(RES_hh_tes_in!R13=0,"",RES_hh_tes_in!R13/RES_hh_fec_in!R13)</f>
        <v>0.83033574502823893</v>
      </c>
      <c r="S13" s="79">
        <f>IF(RES_hh_tes_in!S13=0,"",RES_hh_tes_in!S13/RES_hh_fec_in!S13)</f>
        <v>0.85458725107920042</v>
      </c>
      <c r="T13" s="79">
        <f>IF(RES_hh_tes_in!T13=0,"",RES_hh_tes_in!T13/RES_hh_fec_in!T13)</f>
        <v>0.88175631884667438</v>
      </c>
      <c r="U13" s="79">
        <f>IF(RES_hh_tes_in!U13=0,"",RES_hh_tes_in!U13/RES_hh_fec_in!U13)</f>
        <v>0.90854109292291318</v>
      </c>
      <c r="V13" s="79">
        <f>IF(RES_hh_tes_in!V13=0,"",RES_hh_tes_in!V13/RES_hh_fec_in!V13)</f>
        <v>0.93163646680080492</v>
      </c>
      <c r="W13" s="79">
        <f>IF(RES_hh_tes_in!W13=0,"",RES_hh_tes_in!W13/RES_hh_fec_in!W13)</f>
        <v>0.95038874666320361</v>
      </c>
      <c r="X13" s="79">
        <f>IF(RES_hh_tes_in!X13=0,"",RES_hh_tes_in!X13/RES_hh_fec_in!X13)</f>
        <v>0.95785165242542469</v>
      </c>
      <c r="Y13" s="79">
        <f>IF(RES_hh_tes_in!Y13=0,"",RES_hh_tes_in!Y13/RES_hh_fec_in!Y13)</f>
        <v>0.96489087225139047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2.3582619998382501</v>
      </c>
      <c r="D15" s="70">
        <f>IF(RES_hh_tes_in!D15=0,"",RES_hh_tes_in!D15/RES_hh_fec_in!D15)</f>
        <v>2.4595760952237202</v>
      </c>
      <c r="E15" s="70">
        <f>IF(RES_hh_tes_in!E15=0,"",RES_hh_tes_in!E15/RES_hh_fec_in!E15)</f>
        <v>2.562409083715933</v>
      </c>
      <c r="F15" s="70">
        <f>IF(RES_hh_tes_in!F15=0,"",RES_hh_tes_in!F15/RES_hh_fec_in!F15)</f>
        <v>2.6660679814115786</v>
      </c>
      <c r="G15" s="70">
        <f>IF(RES_hh_tes_in!G15=0,"",RES_hh_tes_in!G15/RES_hh_fec_in!G15)</f>
        <v>2.7711533179570749</v>
      </c>
      <c r="H15" s="70">
        <f>IF(RES_hh_tes_in!H15=0,"",RES_hh_tes_in!H15/RES_hh_fec_in!H15)</f>
        <v>2.8775707131436858</v>
      </c>
      <c r="I15" s="70">
        <f>IF(RES_hh_tes_in!I15=0,"",RES_hh_tes_in!I15/RES_hh_fec_in!I15)</f>
        <v>2.9854460493997883</v>
      </c>
      <c r="J15" s="70">
        <f>IF(RES_hh_tes_in!J15=0,"",RES_hh_tes_in!J15/RES_hh_fec_in!J15)</f>
        <v>3.0953435223051553</v>
      </c>
      <c r="K15" s="70">
        <f>IF(RES_hh_tes_in!K15=0,"",RES_hh_tes_in!K15/RES_hh_fec_in!K15)</f>
        <v>3.2077100218014887</v>
      </c>
      <c r="L15" s="70">
        <f>IF(RES_hh_tes_in!L15=0,"",RES_hh_tes_in!L15/RES_hh_fec_in!L15)</f>
        <v>3.3226048103047665</v>
      </c>
      <c r="M15" s="70">
        <f>IF(RES_hh_tes_in!M15=0,"",RES_hh_tes_in!M15/RES_hh_fec_in!M15)</f>
        <v>3.4542657690523946</v>
      </c>
      <c r="N15" s="70">
        <f>IF(RES_hh_tes_in!N15=0,"",RES_hh_tes_in!N15/RES_hh_fec_in!N15)</f>
        <v>3.6069194713210044</v>
      </c>
      <c r="O15" s="70">
        <f>IF(RES_hh_tes_in!O15=0,"",RES_hh_tes_in!O15/RES_hh_fec_in!O15)</f>
        <v>3.7802935980041874</v>
      </c>
      <c r="P15" s="70">
        <f>IF(RES_hh_tes_in!P15=0,"",RES_hh_tes_in!P15/RES_hh_fec_in!P15)</f>
        <v>3.9575153785433175</v>
      </c>
      <c r="Q15" s="70">
        <f>IF(RES_hh_tes_in!Q15=0,"",RES_hh_tes_in!Q15/RES_hh_fec_in!Q15)</f>
        <v>4.0935303779077294</v>
      </c>
      <c r="R15" s="70">
        <f>IF(RES_hh_tes_in!R15=0,"",RES_hh_tes_in!R15/RES_hh_fec_in!R15)</f>
        <v>4.1230018521166087</v>
      </c>
      <c r="S15" s="70">
        <f>IF(RES_hh_tes_in!S15=0,"",RES_hh_tes_in!S15/RES_hh_fec_in!S15)</f>
        <v>4.1262764603620399</v>
      </c>
      <c r="T15" s="70">
        <f>IF(RES_hh_tes_in!T15=0,"",RES_hh_tes_in!T15/RES_hh_fec_in!T15)</f>
        <v>4.1299149139680731</v>
      </c>
      <c r="U15" s="70">
        <f>IF(RES_hh_tes_in!U15=0,"",RES_hh_tes_in!U15/RES_hh_fec_in!U15)</f>
        <v>4.1339576401970017</v>
      </c>
      <c r="V15" s="70">
        <f>IF(RES_hh_tes_in!V15=0,"",RES_hh_tes_in!V15/RES_hh_fec_in!V15)</f>
        <v>4.1455098778876316</v>
      </c>
      <c r="W15" s="70">
        <f>IF(RES_hh_tes_in!W15=0,"",RES_hh_tes_in!W15/RES_hh_fec_in!W15)</f>
        <v>4.1834265621208973</v>
      </c>
      <c r="X15" s="70">
        <f>IF(RES_hh_tes_in!X15=0,"",RES_hh_tes_in!X15/RES_hh_fec_in!X15)</f>
        <v>4.2288937202637156</v>
      </c>
      <c r="Y15" s="70">
        <f>IF(RES_hh_tes_in!Y15=0,"",RES_hh_tes_in!Y15/RES_hh_fec_in!Y15)</f>
        <v>4.280143289560403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2.3582619998382501</v>
      </c>
      <c r="D16" s="78">
        <f>IF(RES_hh_tes_in!D16=0,"",RES_hh_tes_in!D16/RES_hh_fec_in!D16)</f>
        <v>2.4595760952237202</v>
      </c>
      <c r="E16" s="78">
        <f>IF(RES_hh_tes_in!E16=0,"",RES_hh_tes_in!E16/RES_hh_fec_in!E16)</f>
        <v>2.562409083715933</v>
      </c>
      <c r="F16" s="78">
        <f>IF(RES_hh_tes_in!F16=0,"",RES_hh_tes_in!F16/RES_hh_fec_in!F16)</f>
        <v>2.6660679814115786</v>
      </c>
      <c r="G16" s="78">
        <f>IF(RES_hh_tes_in!G16=0,"",RES_hh_tes_in!G16/RES_hh_fec_in!G16)</f>
        <v>2.7711533179570749</v>
      </c>
      <c r="H16" s="78">
        <f>IF(RES_hh_tes_in!H16=0,"",RES_hh_tes_in!H16/RES_hh_fec_in!H16)</f>
        <v>2.8775707131436858</v>
      </c>
      <c r="I16" s="78">
        <f>IF(RES_hh_tes_in!I16=0,"",RES_hh_tes_in!I16/RES_hh_fec_in!I16)</f>
        <v>2.9854460493997883</v>
      </c>
      <c r="J16" s="78">
        <f>IF(RES_hh_tes_in!J16=0,"",RES_hh_tes_in!J16/RES_hh_fec_in!J16)</f>
        <v>3.0953435223051553</v>
      </c>
      <c r="K16" s="78">
        <f>IF(RES_hh_tes_in!K16=0,"",RES_hh_tes_in!K16/RES_hh_fec_in!K16)</f>
        <v>3.2077100218014887</v>
      </c>
      <c r="L16" s="78">
        <f>IF(RES_hh_tes_in!L16=0,"",RES_hh_tes_in!L16/RES_hh_fec_in!L16)</f>
        <v>3.3226048103047665</v>
      </c>
      <c r="M16" s="78">
        <f>IF(RES_hh_tes_in!M16=0,"",RES_hh_tes_in!M16/RES_hh_fec_in!M16)</f>
        <v>3.4542657690523946</v>
      </c>
      <c r="N16" s="78">
        <f>IF(RES_hh_tes_in!N16=0,"",RES_hh_tes_in!N16/RES_hh_fec_in!N16)</f>
        <v>3.6069194713210044</v>
      </c>
      <c r="O16" s="78">
        <f>IF(RES_hh_tes_in!O16=0,"",RES_hh_tes_in!O16/RES_hh_fec_in!O16)</f>
        <v>3.7802935980041874</v>
      </c>
      <c r="P16" s="78">
        <f>IF(RES_hh_tes_in!P16=0,"",RES_hh_tes_in!P16/RES_hh_fec_in!P16)</f>
        <v>3.9575153785433175</v>
      </c>
      <c r="Q16" s="78">
        <f>IF(RES_hh_tes_in!Q16=0,"",RES_hh_tes_in!Q16/RES_hh_fec_in!Q16)</f>
        <v>4.0935303779077294</v>
      </c>
      <c r="R16" s="78">
        <f>IF(RES_hh_tes_in!R16=0,"",RES_hh_tes_in!R16/RES_hh_fec_in!R16)</f>
        <v>4.1230018521166087</v>
      </c>
      <c r="S16" s="78">
        <f>IF(RES_hh_tes_in!S16=0,"",RES_hh_tes_in!S16/RES_hh_fec_in!S16)</f>
        <v>4.1262764603620399</v>
      </c>
      <c r="T16" s="78">
        <f>IF(RES_hh_tes_in!T16=0,"",RES_hh_tes_in!T16/RES_hh_fec_in!T16)</f>
        <v>4.1299149139680731</v>
      </c>
      <c r="U16" s="78">
        <f>IF(RES_hh_tes_in!U16=0,"",RES_hh_tes_in!U16/RES_hh_fec_in!U16)</f>
        <v>4.1339576401970017</v>
      </c>
      <c r="V16" s="78">
        <f>IF(RES_hh_tes_in!V16=0,"",RES_hh_tes_in!V16/RES_hh_fec_in!V16)</f>
        <v>4.1455098778876316</v>
      </c>
      <c r="W16" s="78">
        <f>IF(RES_hh_tes_in!W16=0,"",RES_hh_tes_in!W16/RES_hh_fec_in!W16)</f>
        <v>4.1834265621208973</v>
      </c>
      <c r="X16" s="78">
        <f>IF(RES_hh_tes_in!X16=0,"",RES_hh_tes_in!X16/RES_hh_fec_in!X16)</f>
        <v>4.2288937202637156</v>
      </c>
      <c r="Y16" s="78">
        <f>IF(RES_hh_tes_in!Y16=0,"",RES_hh_tes_in!Y16/RES_hh_fec_in!Y16)</f>
        <v>4.280143289560403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0.72614797165936307</v>
      </c>
      <c r="D17" s="70">
        <f>IF(RES_hh_tes_in!D17=0,"",RES_hh_tes_in!D17/RES_hh_fec_in!D17)</f>
        <v>0.72320525737036756</v>
      </c>
      <c r="E17" s="70">
        <f>IF(RES_hh_tes_in!E17=0,"",RES_hh_tes_in!E17/RES_hh_fec_in!E17)</f>
        <v>0.73336242621632264</v>
      </c>
      <c r="F17" s="70">
        <f>IF(RES_hh_tes_in!F17=0,"",RES_hh_tes_in!F17/RES_hh_fec_in!F17)</f>
        <v>0.73797042448314287</v>
      </c>
      <c r="G17" s="70">
        <f>IF(RES_hh_tes_in!G17=0,"",RES_hh_tes_in!G17/RES_hh_fec_in!G17)</f>
        <v>0.73700255777512125</v>
      </c>
      <c r="H17" s="70">
        <f>IF(RES_hh_tes_in!H17=0,"",RES_hh_tes_in!H17/RES_hh_fec_in!H17)</f>
        <v>0.75503917582491387</v>
      </c>
      <c r="I17" s="70">
        <f>IF(RES_hh_tes_in!I17=0,"",RES_hh_tes_in!I17/RES_hh_fec_in!I17)</f>
        <v>0.74240317956918267</v>
      </c>
      <c r="J17" s="70">
        <f>IF(RES_hh_tes_in!J17=0,"",RES_hh_tes_in!J17/RES_hh_fec_in!J17)</f>
        <v>0.7461509547718379</v>
      </c>
      <c r="K17" s="70">
        <f>IF(RES_hh_tes_in!K17=0,"",RES_hh_tes_in!K17/RES_hh_fec_in!K17)</f>
        <v>0.79913349597249395</v>
      </c>
      <c r="L17" s="70">
        <f>IF(RES_hh_tes_in!L17=0,"",RES_hh_tes_in!L17/RES_hh_fec_in!L17)</f>
        <v>0.75841905468504434</v>
      </c>
      <c r="M17" s="70">
        <f>IF(RES_hh_tes_in!M17=0,"",RES_hh_tes_in!M17/RES_hh_fec_in!M17)</f>
        <v>0.76753063699801516</v>
      </c>
      <c r="N17" s="70">
        <f>IF(RES_hh_tes_in!N17=0,"",RES_hh_tes_in!N17/RES_hh_fec_in!N17)</f>
        <v>0.7754026514265745</v>
      </c>
      <c r="O17" s="70">
        <f>IF(RES_hh_tes_in!O17=0,"",RES_hh_tes_in!O17/RES_hh_fec_in!O17)</f>
        <v>0.78972665127557029</v>
      </c>
      <c r="P17" s="70">
        <f>IF(RES_hh_tes_in!P17=0,"",RES_hh_tes_in!P17/RES_hh_fec_in!P17)</f>
        <v>0.81323217590451291</v>
      </c>
      <c r="Q17" s="70">
        <f>IF(RES_hh_tes_in!Q17=0,"",RES_hh_tes_in!Q17/RES_hh_fec_in!Q17)</f>
        <v>0.82919508026143818</v>
      </c>
      <c r="R17" s="70">
        <f>IF(RES_hh_tes_in!R17=0,"",RES_hh_tes_in!R17/RES_hh_fec_in!R17)</f>
        <v>0.84113046721066231</v>
      </c>
      <c r="S17" s="70">
        <f>IF(RES_hh_tes_in!S17=0,"",RES_hh_tes_in!S17/RES_hh_fec_in!S17)</f>
        <v>0.84223864594648401</v>
      </c>
      <c r="T17" s="70">
        <f>IF(RES_hh_tes_in!T17=0,"",RES_hh_tes_in!T17/RES_hh_fec_in!T17)</f>
        <v>0.84079419413436318</v>
      </c>
      <c r="U17" s="70">
        <f>IF(RES_hh_tes_in!U17=0,"",RES_hh_tes_in!U17/RES_hh_fec_in!U17)</f>
        <v>0.85272339265401464</v>
      </c>
      <c r="V17" s="70">
        <f>IF(RES_hh_tes_in!V17=0,"",RES_hh_tes_in!V17/RES_hh_fec_in!V17)</f>
        <v>0.85748590552845683</v>
      </c>
      <c r="W17" s="70">
        <f>IF(RES_hh_tes_in!W17=0,"",RES_hh_tes_in!W17/RES_hh_fec_in!W17)</f>
        <v>0.8572677188326735</v>
      </c>
      <c r="X17" s="70">
        <f>IF(RES_hh_tes_in!X17=0,"",RES_hh_tes_in!X17/RES_hh_fec_in!X17)</f>
        <v>0.87134686005531525</v>
      </c>
      <c r="Y17" s="70">
        <f>IF(RES_hh_tes_in!Y17=0,"",RES_hh_tes_in!Y17/RES_hh_fec_in!Y17)</f>
        <v>0.87510580194964582</v>
      </c>
      <c r="DA17" s="88" t="s">
        <v>735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>
        <f>IF(RES_hh_tes_in!L18=0,"",RES_hh_tes_in!L18/RES_hh_fec_in!L18)</f>
        <v>0.75379998175659702</v>
      </c>
      <c r="M18" s="78">
        <f>IF(RES_hh_tes_in!M18=0,"",RES_hh_tes_in!M18/RES_hh_fec_in!M18)</f>
        <v>0.76028408712686757</v>
      </c>
      <c r="N18" s="78">
        <f>IF(RES_hh_tes_in!N18=0,"",RES_hh_tes_in!N18/RES_hh_fec_in!N18)</f>
        <v>0.7663409835832754</v>
      </c>
      <c r="O18" s="78">
        <f>IF(RES_hh_tes_in!O18=0,"",RES_hh_tes_in!O18/RES_hh_fec_in!O18)</f>
        <v>0.77175232312193764</v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>
        <f>IF(RES_hh_tes_in!W18=0,"",RES_hh_tes_in!W18/RES_hh_fec_in!W18)</f>
        <v>0.89973061839634938</v>
      </c>
      <c r="X18" s="78" t="str">
        <f>IF(RES_hh_tes_in!X18=0,"",RES_hh_tes_in!X18/RES_hh_fec_in!X18)</f>
        <v/>
      </c>
      <c r="Y18" s="78" t="str">
        <f>IF(RES_hh_tes_in!Y18=0,"",RES_hh_tes_in!Y18/RES_hh_fec_in!Y18)</f>
        <v/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0.62702224086337133</v>
      </c>
      <c r="D19" s="78">
        <f>IF(RES_hh_tes_in!D19=0,"",RES_hh_tes_in!D19/RES_hh_fec_in!D19)</f>
        <v>0.62878874974778309</v>
      </c>
      <c r="E19" s="78">
        <f>IF(RES_hh_tes_in!E19=0,"",RES_hh_tes_in!E19/RES_hh_fec_in!E19)</f>
        <v>0.63080081118581555</v>
      </c>
      <c r="F19" s="78">
        <f>IF(RES_hh_tes_in!F19=0,"",RES_hh_tes_in!F19/RES_hh_fec_in!F19)</f>
        <v>0.63284635706297798</v>
      </c>
      <c r="G19" s="78">
        <f>IF(RES_hh_tes_in!G19=0,"",RES_hh_tes_in!G19/RES_hh_fec_in!G19)</f>
        <v>0.63511804239885838</v>
      </c>
      <c r="H19" s="78">
        <f>IF(RES_hh_tes_in!H19=0,"",RES_hh_tes_in!H19/RES_hh_fec_in!H19)</f>
        <v>0.63759228867169493</v>
      </c>
      <c r="I19" s="78">
        <f>IF(RES_hh_tes_in!I19=0,"",RES_hh_tes_in!I19/RES_hh_fec_in!I19)</f>
        <v>0.64031656608394383</v>
      </c>
      <c r="J19" s="78">
        <f>IF(RES_hh_tes_in!J19=0,"",RES_hh_tes_in!J19/RES_hh_fec_in!J19)</f>
        <v>0.64348534329959206</v>
      </c>
      <c r="K19" s="78">
        <f>IF(RES_hh_tes_in!K19=0,"",RES_hh_tes_in!K19/RES_hh_fec_in!K19)</f>
        <v>0.64726396983437295</v>
      </c>
      <c r="L19" s="78">
        <f>IF(RES_hh_tes_in!L19=0,"",RES_hh_tes_in!L19/RES_hh_fec_in!L19)</f>
        <v>0.65169668346273002</v>
      </c>
      <c r="M19" s="78">
        <f>IF(RES_hh_tes_in!M19=0,"",RES_hh_tes_in!M19/RES_hh_fec_in!M19)</f>
        <v>0.66073305126521276</v>
      </c>
      <c r="N19" s="78">
        <f>IF(RES_hh_tes_in!N19=0,"",RES_hh_tes_in!N19/RES_hh_fec_in!N19)</f>
        <v>0.6756284885387267</v>
      </c>
      <c r="O19" s="78">
        <f>IF(RES_hh_tes_in!O19=0,"",RES_hh_tes_in!O19/RES_hh_fec_in!O19)</f>
        <v>0.69740473837029171</v>
      </c>
      <c r="P19" s="78">
        <f>IF(RES_hh_tes_in!P19=0,"",RES_hh_tes_in!P19/RES_hh_fec_in!P19)</f>
        <v>0.72381079045438912</v>
      </c>
      <c r="Q19" s="78">
        <f>IF(RES_hh_tes_in!Q19=0,"",RES_hh_tes_in!Q19/RES_hh_fec_in!Q19)</f>
        <v>0.7475857852701342</v>
      </c>
      <c r="R19" s="78">
        <f>IF(RES_hh_tes_in!R19=0,"",RES_hh_tes_in!R19/RES_hh_fec_in!R19)</f>
        <v>0.76301047726574223</v>
      </c>
      <c r="S19" s="78">
        <f>IF(RES_hh_tes_in!S19=0,"",RES_hh_tes_in!S19/RES_hh_fec_in!S19)</f>
        <v>0.77737233556504559</v>
      </c>
      <c r="T19" s="78">
        <f>IF(RES_hh_tes_in!T19=0,"",RES_hh_tes_in!T19/RES_hh_fec_in!T19)</f>
        <v>0.79024788971033777</v>
      </c>
      <c r="U19" s="78">
        <f>IF(RES_hh_tes_in!U19=0,"",RES_hh_tes_in!U19/RES_hh_fec_in!U19)</f>
        <v>0.80121366924395687</v>
      </c>
      <c r="V19" s="78">
        <f>IF(RES_hh_tes_in!V19=0,"",RES_hh_tes_in!V19/RES_hh_fec_in!V19)</f>
        <v>0.80984620370822269</v>
      </c>
      <c r="W19" s="78">
        <f>IF(RES_hh_tes_in!W19=0,"",RES_hh_tes_in!W19/RES_hh_fec_in!W19)</f>
        <v>0.81515221689444484</v>
      </c>
      <c r="X19" s="78">
        <f>IF(RES_hh_tes_in!X19=0,"",RES_hh_tes_in!X19/RES_hh_fec_in!X19)</f>
        <v>0.81868397418839933</v>
      </c>
      <c r="Y19" s="78">
        <f>IF(RES_hh_tes_in!Y19=0,"",RES_hh_tes_in!Y19/RES_hh_fec_in!Y19)</f>
        <v>0.82047236964036352</v>
      </c>
      <c r="DA19" s="89" t="s">
        <v>737</v>
      </c>
    </row>
    <row r="20" spans="1:105" ht="12" customHeight="1" x14ac:dyDescent="0.25">
      <c r="A20" s="28" t="s">
        <v>200</v>
      </c>
      <c r="B20" s="78"/>
      <c r="C20" s="78">
        <f>IF(RES_hh_tes_in!C20=0,"",RES_hh_tes_in!C20/RES_hh_fec_in!C20)</f>
        <v>0.56560744830689569</v>
      </c>
      <c r="D20" s="78">
        <f>IF(RES_hh_tes_in!D20=0,"",RES_hh_tes_in!D20/RES_hh_fec_in!D20)</f>
        <v>0.56773865460778083</v>
      </c>
      <c r="E20" s="78">
        <f>IF(RES_hh_tes_in!E20=0,"",RES_hh_tes_in!E20/RES_hh_fec_in!E20)</f>
        <v>0.5701661080173519</v>
      </c>
      <c r="F20" s="78">
        <f>IF(RES_hh_tes_in!F20=0,"",RES_hh_tes_in!F20/RES_hh_fec_in!F20)</f>
        <v>0.5726339587599254</v>
      </c>
      <c r="G20" s="78">
        <f>IF(RES_hh_tes_in!G20=0,"",RES_hh_tes_in!G20/RES_hh_fec_in!G20)</f>
        <v>0.57537463566462688</v>
      </c>
      <c r="H20" s="78">
        <f>IF(RES_hh_tes_in!H20=0,"",RES_hh_tes_in!H20/RES_hh_fec_in!H20)</f>
        <v>0.57835969240175567</v>
      </c>
      <c r="I20" s="78">
        <f>IF(RES_hh_tes_in!I20=0,"",RES_hh_tes_in!I20/RES_hh_fec_in!I20)</f>
        <v>0.5816463994415999</v>
      </c>
      <c r="J20" s="78">
        <f>IF(RES_hh_tes_in!J20=0,"",RES_hh_tes_in!J20/RES_hh_fec_in!J20)</f>
        <v>0.58546937368627283</v>
      </c>
      <c r="K20" s="78">
        <f>IF(RES_hh_tes_in!K20=0,"",RES_hh_tes_in!K20/RES_hh_fec_in!K20)</f>
        <v>0.59002810121415494</v>
      </c>
      <c r="L20" s="78">
        <f>IF(RES_hh_tes_in!L20=0,"",RES_hh_tes_in!L20/RES_hh_fec_in!L20)</f>
        <v>0.59537595272972788</v>
      </c>
      <c r="M20" s="78">
        <f>IF(RES_hh_tes_in!M20=0,"",RES_hh_tes_in!M20/RES_hh_fec_in!M20)</f>
        <v>0.60627788714268771</v>
      </c>
      <c r="N20" s="78">
        <f>IF(RES_hh_tes_in!N20=0,"",RES_hh_tes_in!N20/RES_hh_fec_in!N20)</f>
        <v>0.62424850141577948</v>
      </c>
      <c r="O20" s="78">
        <f>IF(RES_hh_tes_in!O20=0,"",RES_hh_tes_in!O20/RES_hh_fec_in!O20)</f>
        <v>0.65052047845490835</v>
      </c>
      <c r="P20" s="78">
        <f>IF(RES_hh_tes_in!P20=0,"",RES_hh_tes_in!P20/RES_hh_fec_in!P20)</f>
        <v>0.68237808476514883</v>
      </c>
      <c r="Q20" s="78">
        <f>IF(RES_hh_tes_in!Q20=0,"",RES_hh_tes_in!Q20/RES_hh_fec_in!Q20)</f>
        <v>0.71106144956560524</v>
      </c>
      <c r="R20" s="78">
        <f>IF(RES_hh_tes_in!R20=0,"",RES_hh_tes_in!R20/RES_hh_fec_in!R20)</f>
        <v>0.72967058369469873</v>
      </c>
      <c r="S20" s="78">
        <f>IF(RES_hh_tes_in!S20=0,"",RES_hh_tes_in!S20/RES_hh_fec_in!S20)</f>
        <v>0.74699746111376586</v>
      </c>
      <c r="T20" s="78">
        <f>IF(RES_hh_tes_in!T20=0,"",RES_hh_tes_in!T20/RES_hh_fec_in!T20)</f>
        <v>0.76253118549181986</v>
      </c>
      <c r="U20" s="78">
        <f>IF(RES_hh_tes_in!U20=0,"",RES_hh_tes_in!U20/RES_hh_fec_in!U20)</f>
        <v>0.77576086049792625</v>
      </c>
      <c r="V20" s="78">
        <f>IF(RES_hh_tes_in!V20=0,"",RES_hh_tes_in!V20/RES_hh_fec_in!V20)</f>
        <v>0.78617558980112956</v>
      </c>
      <c r="W20" s="78">
        <f>IF(RES_hh_tes_in!W20=0,"",RES_hh_tes_in!W20/RES_hh_fec_in!W20)</f>
        <v>0.79257703438759297</v>
      </c>
      <c r="X20" s="78">
        <f>IF(RES_hh_tes_in!X20=0,"",RES_hh_tes_in!X20/RES_hh_fec_in!X20)</f>
        <v>0.79602490563227468</v>
      </c>
      <c r="Y20" s="78">
        <f>IF(RES_hh_tes_in!Y20=0,"",RES_hh_tes_in!Y20/RES_hh_fec_in!Y20)</f>
        <v>0.79777082324204429</v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0.62108644415385528</v>
      </c>
      <c r="D21" s="78">
        <f>IF(RES_hh_tes_in!D21=0,"",RES_hh_tes_in!D21/RES_hh_fec_in!D21)</f>
        <v>0.62706043124297928</v>
      </c>
      <c r="E21" s="78">
        <f>IF(RES_hh_tes_in!E21=0,"",RES_hh_tes_in!E21/RES_hh_fec_in!E21)</f>
        <v>0.63330500478203267</v>
      </c>
      <c r="F21" s="78">
        <f>IF(RES_hh_tes_in!F21=0,"",RES_hh_tes_in!F21/RES_hh_fec_in!F21)</f>
        <v>0.63959768773503634</v>
      </c>
      <c r="G21" s="78">
        <f>IF(RES_hh_tes_in!G21=0,"",RES_hh_tes_in!G21/RES_hh_fec_in!G21)</f>
        <v>0.64613763037777594</v>
      </c>
      <c r="H21" s="78">
        <f>IF(RES_hh_tes_in!H21=0,"",RES_hh_tes_in!H21/RES_hh_fec_in!H21)</f>
        <v>0.65289839251037451</v>
      </c>
      <c r="I21" s="78">
        <f>IF(RES_hh_tes_in!I21=0,"",RES_hh_tes_in!I21/RES_hh_fec_in!I21)</f>
        <v>0.65992692871245051</v>
      </c>
      <c r="J21" s="78">
        <f>IF(RES_hh_tes_in!J21=0,"",RES_hh_tes_in!J21/RES_hh_fec_in!J21)</f>
        <v>0.66742038392255709</v>
      </c>
      <c r="K21" s="78">
        <f>IF(RES_hh_tes_in!K21=0,"",RES_hh_tes_in!K21/RES_hh_fec_in!K21)</f>
        <v>0.67554360721417617</v>
      </c>
      <c r="L21" s="78">
        <f>IF(RES_hh_tes_in!L21=0,"",RES_hh_tes_in!L21/RES_hh_fec_in!L21)</f>
        <v>0.68433576620640346</v>
      </c>
      <c r="M21" s="78">
        <f>IF(RES_hh_tes_in!M21=0,"",RES_hh_tes_in!M21/RES_hh_fec_in!M21)</f>
        <v>0.69790051015961008</v>
      </c>
      <c r="N21" s="78">
        <f>IF(RES_hh_tes_in!N21=0,"",RES_hh_tes_in!N21/RES_hh_fec_in!N21)</f>
        <v>0.7175049011785215</v>
      </c>
      <c r="O21" s="78">
        <f>IF(RES_hh_tes_in!O21=0,"",RES_hh_tes_in!O21/RES_hh_fec_in!O21)</f>
        <v>0.74405329168243395</v>
      </c>
      <c r="P21" s="78">
        <f>IF(RES_hh_tes_in!P21=0,"",RES_hh_tes_in!P21/RES_hh_fec_in!P21)</f>
        <v>0.77492201592676579</v>
      </c>
      <c r="Q21" s="78">
        <f>IF(RES_hh_tes_in!Q21=0,"",RES_hh_tes_in!Q21/RES_hh_fec_in!Q21)</f>
        <v>0.80194834338123266</v>
      </c>
      <c r="R21" s="78">
        <f>IF(RES_hh_tes_in!R21=0,"",RES_hh_tes_in!R21/RES_hh_fec_in!R21)</f>
        <v>0.8184688127606522</v>
      </c>
      <c r="S21" s="78">
        <f>IF(RES_hh_tes_in!S21=0,"",RES_hh_tes_in!S21/RES_hh_fec_in!S21)</f>
        <v>0.83253786017564835</v>
      </c>
      <c r="T21" s="78">
        <f>IF(RES_hh_tes_in!T21=0,"",RES_hh_tes_in!T21/RES_hh_fec_in!T21)</f>
        <v>0.84437631828900117</v>
      </c>
      <c r="U21" s="78">
        <f>IF(RES_hh_tes_in!U21=0,"",RES_hh_tes_in!U21/RES_hh_fec_in!U21)</f>
        <v>0.85419448024715816</v>
      </c>
      <c r="V21" s="78">
        <f>IF(RES_hh_tes_in!V21=0,"",RES_hh_tes_in!V21/RES_hh_fec_in!V21)</f>
        <v>0.86217678699546074</v>
      </c>
      <c r="W21" s="78">
        <f>IF(RES_hh_tes_in!W21=0,"",RES_hh_tes_in!W21/RES_hh_fec_in!W21)</f>
        <v>0.86745952398262027</v>
      </c>
      <c r="X21" s="78">
        <f>IF(RES_hh_tes_in!X21=0,"",RES_hh_tes_in!X21/RES_hh_fec_in!X21)</f>
        <v>0.86966135882132856</v>
      </c>
      <c r="Y21" s="78">
        <f>IF(RES_hh_tes_in!Y21=0,"",RES_hh_tes_in!Y21/RES_hh_fec_in!Y21)</f>
        <v>0.87095235656782677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0.62497762602026719</v>
      </c>
      <c r="D22" s="78">
        <f>IF(RES_hh_tes_in!D22=0,"",RES_hh_tes_in!D22/RES_hh_fec_in!D22)</f>
        <v>0.63855967743851649</v>
      </c>
      <c r="E22" s="78">
        <f>IF(RES_hh_tes_in!E22=0,"",RES_hh_tes_in!E22/RES_hh_fec_in!E22)</f>
        <v>0.65227102839014495</v>
      </c>
      <c r="F22" s="78">
        <f>IF(RES_hh_tes_in!F22=0,"",RES_hh_tes_in!F22/RES_hh_fec_in!F22)</f>
        <v>0.66609826848991394</v>
      </c>
      <c r="G22" s="78">
        <f>IF(RES_hh_tes_in!G22=0,"",RES_hh_tes_in!G22/RES_hh_fec_in!G22)</f>
        <v>0.68002775506284308</v>
      </c>
      <c r="H22" s="78">
        <f>IF(RES_hh_tes_in!H22=0,"",RES_hh_tes_in!H22/RES_hh_fec_in!H22)</f>
        <v>0.69404342183193468</v>
      </c>
      <c r="I22" s="78">
        <f>IF(RES_hh_tes_in!I22=0,"",RES_hh_tes_in!I22/RES_hh_fec_in!I22)</f>
        <v>0.70812407558779411</v>
      </c>
      <c r="J22" s="78">
        <f>IF(RES_hh_tes_in!J22=0,"",RES_hh_tes_in!J22/RES_hh_fec_in!J22)</f>
        <v>0.72222393622982295</v>
      </c>
      <c r="K22" s="78">
        <f>IF(RES_hh_tes_in!K22=0,"",RES_hh_tes_in!K22/RES_hh_fec_in!K22)</f>
        <v>0.7362824689024563</v>
      </c>
      <c r="L22" s="78">
        <f>IF(RES_hh_tes_in!L22=0,"",RES_hh_tes_in!L22/RES_hh_fec_in!L22)</f>
        <v>0.75024594567453695</v>
      </c>
      <c r="M22" s="78">
        <f>IF(RES_hh_tes_in!M22=0,"",RES_hh_tes_in!M22/RES_hh_fec_in!M22)</f>
        <v>0.7630725476603768</v>
      </c>
      <c r="N22" s="78">
        <f>IF(RES_hh_tes_in!N22=0,"",RES_hh_tes_in!N22/RES_hh_fec_in!N22)</f>
        <v>0.77419221157381568</v>
      </c>
      <c r="O22" s="78">
        <f>IF(RES_hh_tes_in!O22=0,"",RES_hh_tes_in!O22/RES_hh_fec_in!O22)</f>
        <v>0.78327569470464797</v>
      </c>
      <c r="P22" s="78">
        <f>IF(RES_hh_tes_in!P22=0,"",RES_hh_tes_in!P22/RES_hh_fec_in!P22)</f>
        <v>0.79110990014359928</v>
      </c>
      <c r="Q22" s="78">
        <f>IF(RES_hh_tes_in!Q22=0,"",RES_hh_tes_in!Q22/RES_hh_fec_in!Q22)</f>
        <v>0.80045757194946965</v>
      </c>
      <c r="R22" s="78">
        <f>IF(RES_hh_tes_in!R22=0,"",RES_hh_tes_in!R22/RES_hh_fec_in!R22)</f>
        <v>0.81445917540953006</v>
      </c>
      <c r="S22" s="78">
        <f>IF(RES_hh_tes_in!S22=0,"",RES_hh_tes_in!S22/RES_hh_fec_in!S22)</f>
        <v>0.830217812847309</v>
      </c>
      <c r="T22" s="78">
        <f>IF(RES_hh_tes_in!T22=0,"",RES_hh_tes_in!T22/RES_hh_fec_in!T22)</f>
        <v>0.84611324238871777</v>
      </c>
      <c r="U22" s="78">
        <f>IF(RES_hh_tes_in!U22=0,"",RES_hh_tes_in!U22/RES_hh_fec_in!U22)</f>
        <v>0.86079662893660835</v>
      </c>
      <c r="V22" s="78">
        <f>IF(RES_hh_tes_in!V22=0,"",RES_hh_tes_in!V22/RES_hh_fec_in!V22)</f>
        <v>0.87311338212301115</v>
      </c>
      <c r="W22" s="78">
        <f>IF(RES_hh_tes_in!W22=0,"",RES_hh_tes_in!W22/RES_hh_fec_in!W22)</f>
        <v>0.88300775191615666</v>
      </c>
      <c r="X22" s="78">
        <f>IF(RES_hh_tes_in!X22=0,"",RES_hh_tes_in!X22/RES_hh_fec_in!X22)</f>
        <v>0.88752977436757041</v>
      </c>
      <c r="Y22" s="78">
        <f>IF(RES_hh_tes_in!Y22=0,"",RES_hh_tes_in!Y22/RES_hh_fec_in!Y22)</f>
        <v>0.89179134415291106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0.84659511064690574</v>
      </c>
      <c r="D24" s="78">
        <f>IF(RES_hh_tes_in!D24=0,"",RES_hh_tes_in!D24/RES_hh_fec_in!D24)</f>
        <v>0.84881061129033475</v>
      </c>
      <c r="E24" s="78">
        <f>IF(RES_hh_tes_in!E24=0,"",RES_hh_tes_in!E24/RES_hh_fec_in!E24)</f>
        <v>0.85108592467108524</v>
      </c>
      <c r="F24" s="78">
        <f>IF(RES_hh_tes_in!F24=0,"",RES_hh_tes_in!F24/RES_hh_fec_in!F24)</f>
        <v>0.85336939433419734</v>
      </c>
      <c r="G24" s="78" t="str">
        <f>IF(RES_hh_tes_in!G24=0,"",RES_hh_tes_in!G24/RES_hh_fec_in!G24)</f>
        <v/>
      </c>
      <c r="H24" s="78">
        <f>IF(RES_hh_tes_in!H24=0,"",RES_hh_tes_in!H24/RES_hh_fec_in!H24)</f>
        <v>0.8580958423424575</v>
      </c>
      <c r="I24" s="78">
        <f>IF(RES_hh_tes_in!I24=0,"",RES_hh_tes_in!I24/RES_hh_fec_in!I24)</f>
        <v>0.86054464032499201</v>
      </c>
      <c r="J24" s="78">
        <f>IF(RES_hh_tes_in!J24=0,"",RES_hh_tes_in!J24/RES_hh_fec_in!J24)</f>
        <v>0.86310171146367309</v>
      </c>
      <c r="K24" s="78">
        <f>IF(RES_hh_tes_in!K24=0,"",RES_hh_tes_in!K24/RES_hh_fec_in!K24)</f>
        <v>0.86580733229810392</v>
      </c>
      <c r="L24" s="78">
        <f>IF(RES_hh_tes_in!L24=0,"",RES_hh_tes_in!L24/RES_hh_fec_in!L24)</f>
        <v>0.86867227845388229</v>
      </c>
      <c r="M24" s="78">
        <f>IF(RES_hh_tes_in!M24=0,"",RES_hh_tes_in!M24/RES_hh_fec_in!M24)</f>
        <v>0.87263915406926074</v>
      </c>
      <c r="N24" s="78">
        <f>IF(RES_hh_tes_in!N24=0,"",RES_hh_tes_in!N24/RES_hh_fec_in!N24)</f>
        <v>0.87800598692542886</v>
      </c>
      <c r="O24" s="78">
        <f>IF(RES_hh_tes_in!O24=0,"",RES_hh_tes_in!O24/RES_hh_fec_in!O24)</f>
        <v>0.88503403458725316</v>
      </c>
      <c r="P24" s="78">
        <f>IF(RES_hh_tes_in!P24=0,"",RES_hh_tes_in!P24/RES_hh_fec_in!P24)</f>
        <v>0.89322623538291246</v>
      </c>
      <c r="Q24" s="78">
        <f>IF(RES_hh_tes_in!Q24=0,"",RES_hh_tes_in!Q24/RES_hh_fec_in!Q24)</f>
        <v>0.9009553888708931</v>
      </c>
      <c r="R24" s="78">
        <f>IF(RES_hh_tes_in!R24=0,"",RES_hh_tes_in!R24/RES_hh_fec_in!R24)</f>
        <v>0.90687798122153052</v>
      </c>
      <c r="S24" s="78">
        <f>IF(RES_hh_tes_in!S24=0,"",RES_hh_tes_in!S24/RES_hh_fec_in!S24)</f>
        <v>0.91263967350897834</v>
      </c>
      <c r="T24" s="78">
        <f>IF(RES_hh_tes_in!T24=0,"",RES_hh_tes_in!T24/RES_hh_fec_in!T24)</f>
        <v>0.91820196857584468</v>
      </c>
      <c r="U24" s="78">
        <f>IF(RES_hh_tes_in!U24=0,"",RES_hh_tes_in!U24/RES_hh_fec_in!U24)</f>
        <v>0.9235263692647554</v>
      </c>
      <c r="V24" s="78">
        <f>IF(RES_hh_tes_in!V24=0,"",RES_hh_tes_in!V24/RES_hh_fec_in!V24)</f>
        <v>0.92857437841832924</v>
      </c>
      <c r="W24" s="78">
        <f>IF(RES_hh_tes_in!W24=0,"",RES_hh_tes_in!W24/RES_hh_fec_in!W24)</f>
        <v>0.93322456782811092</v>
      </c>
      <c r="X24" s="78">
        <f>IF(RES_hh_tes_in!X24=0,"",RES_hh_tes_in!X24/RES_hh_fec_in!X24)</f>
        <v>0.93677034576897178</v>
      </c>
      <c r="Y24" s="78">
        <f>IF(RES_hh_tes_in!Y24=0,"",RES_hh_tes_in!Y24/RES_hh_fec_in!Y24)</f>
        <v>0.94017764505060719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0.70210362328928522</v>
      </c>
      <c r="D25" s="79">
        <f>IF(RES_hh_tes_in!D25=0,"",RES_hh_tes_in!D25/RES_hh_fec_in!D25)</f>
        <v>0.70307790440927853</v>
      </c>
      <c r="E25" s="79">
        <f>IF(RES_hh_tes_in!E25=0,"",RES_hh_tes_in!E25/RES_hh_fec_in!E25)</f>
        <v>0.70414450093667202</v>
      </c>
      <c r="F25" s="79">
        <f>IF(RES_hh_tes_in!F25=0,"",RES_hh_tes_in!F25/RES_hh_fec_in!F25)</f>
        <v>0.7052239664611013</v>
      </c>
      <c r="G25" s="79">
        <f>IF(RES_hh_tes_in!G25=0,"",RES_hh_tes_in!G25/RES_hh_fec_in!G25)</f>
        <v>0.70638916938274943</v>
      </c>
      <c r="H25" s="79">
        <f>IF(RES_hh_tes_in!H25=0,"",RES_hh_tes_in!H25/RES_hh_fec_in!H25)</f>
        <v>0.70763188442304881</v>
      </c>
      <c r="I25" s="79">
        <f>IF(RES_hh_tes_in!I25=0,"",RES_hh_tes_in!I25/RES_hh_fec_in!I25)</f>
        <v>0.70897100984661721</v>
      </c>
      <c r="J25" s="79">
        <f>IF(RES_hh_tes_in!J25=0,"",RES_hh_tes_in!J25/RES_hh_fec_in!J25)</f>
        <v>0.71048232196881445</v>
      </c>
      <c r="K25" s="79">
        <f>IF(RES_hh_tes_in!K25=0,"",RES_hh_tes_in!K25/RES_hh_fec_in!K25)</f>
        <v>0.71223276269105362</v>
      </c>
      <c r="L25" s="79">
        <f>IF(RES_hh_tes_in!L25=0,"",RES_hh_tes_in!L25/RES_hh_fec_in!L25)</f>
        <v>0.7142453478620796</v>
      </c>
      <c r="M25" s="79">
        <f>IF(RES_hh_tes_in!M25=0,"",RES_hh_tes_in!M25/RES_hh_fec_in!M25)</f>
        <v>0.71807151467695896</v>
      </c>
      <c r="N25" s="79">
        <f>IF(RES_hh_tes_in!N25=0,"",RES_hh_tes_in!N25/RES_hh_fec_in!N25)</f>
        <v>0.72438051916239155</v>
      </c>
      <c r="O25" s="79">
        <f>IF(RES_hh_tes_in!O25=0,"",RES_hh_tes_in!O25/RES_hh_fec_in!O25)</f>
        <v>0.73400093088760943</v>
      </c>
      <c r="P25" s="79">
        <f>IF(RES_hh_tes_in!P25=0,"",RES_hh_tes_in!P25/RES_hh_fec_in!P25)</f>
        <v>0.74647664339135944</v>
      </c>
      <c r="Q25" s="79">
        <f>IF(RES_hh_tes_in!Q25=0,"",RES_hh_tes_in!Q25/RES_hh_fec_in!Q25)</f>
        <v>0.75851305163146188</v>
      </c>
      <c r="R25" s="79">
        <f>IF(RES_hh_tes_in!R25=0,"",RES_hh_tes_in!R25/RES_hh_fec_in!R25)</f>
        <v>0.76665856278036038</v>
      </c>
      <c r="S25" s="79">
        <f>IF(RES_hh_tes_in!S25=0,"",RES_hh_tes_in!S25/RES_hh_fec_in!S25)</f>
        <v>0.7745501590528926</v>
      </c>
      <c r="T25" s="79">
        <f>IF(RES_hh_tes_in!T25=0,"",RES_hh_tes_in!T25/RES_hh_fec_in!T25)</f>
        <v>0.78238051231711803</v>
      </c>
      <c r="U25" s="79">
        <f>IF(RES_hh_tes_in!U25=0,"",RES_hh_tes_in!U25/RES_hh_fec_in!U25)</f>
        <v>0.79022833894964817</v>
      </c>
      <c r="V25" s="79">
        <f>IF(RES_hh_tes_in!V25=0,"",RES_hh_tes_in!V25/RES_hh_fec_in!V25)</f>
        <v>0.79793791888994936</v>
      </c>
      <c r="W25" s="79">
        <f>IF(RES_hh_tes_in!W25=0,"",RES_hh_tes_in!W25/RES_hh_fec_in!W25)</f>
        <v>0.80497932301774866</v>
      </c>
      <c r="X25" s="79">
        <f>IF(RES_hh_tes_in!X25=0,"",RES_hh_tes_in!X25/RES_hh_fec_in!X25)</f>
        <v>0.81725512041132709</v>
      </c>
      <c r="Y25" s="79">
        <f>IF(RES_hh_tes_in!Y25=0,"",RES_hh_tes_in!Y25/RES_hh_fec_in!Y25)</f>
        <v>0.82870769325501892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0.76094125993809791</v>
      </c>
      <c r="D27" s="70">
        <f>IF(RES_hh_tes_in!D27=0,"",RES_hh_tes_in!D27/RES_hh_fec_in!D27)</f>
        <v>0.76097511971153986</v>
      </c>
      <c r="E27" s="70">
        <f>IF(RES_hh_tes_in!E27=0,"",RES_hh_tes_in!E27/RES_hh_fec_in!E27)</f>
        <v>0.75996940095568843</v>
      </c>
      <c r="F27" s="70">
        <f>IF(RES_hh_tes_in!F27=0,"",RES_hh_tes_in!F27/RES_hh_fec_in!F27)</f>
        <v>0.75847123170386854</v>
      </c>
      <c r="G27" s="70">
        <f>IF(RES_hh_tes_in!G27=0,"",RES_hh_tes_in!G27/RES_hh_fec_in!G27)</f>
        <v>0.75535209012075977</v>
      </c>
      <c r="H27" s="70">
        <f>IF(RES_hh_tes_in!H27=0,"",RES_hh_tes_in!H27/RES_hh_fec_in!H27)</f>
        <v>0.75915836722374386</v>
      </c>
      <c r="I27" s="70">
        <f>IF(RES_hh_tes_in!I27=0,"",RES_hh_tes_in!I27/RES_hh_fec_in!I27)</f>
        <v>0.76497118939281261</v>
      </c>
      <c r="J27" s="70">
        <f>IF(RES_hh_tes_in!J27=0,"",RES_hh_tes_in!J27/RES_hh_fec_in!J27)</f>
        <v>0.76101295654598244</v>
      </c>
      <c r="K27" s="70">
        <f>IF(RES_hh_tes_in!K27=0,"",RES_hh_tes_in!K27/RES_hh_fec_in!K27)</f>
        <v>0.76499679514045482</v>
      </c>
      <c r="L27" s="70">
        <f>IF(RES_hh_tes_in!L27=0,"",RES_hh_tes_in!L27/RES_hh_fec_in!L27)</f>
        <v>0.7667435937603031</v>
      </c>
      <c r="M27" s="70">
        <f>IF(RES_hh_tes_in!M27=0,"",RES_hh_tes_in!M27/RES_hh_fec_in!M27)</f>
        <v>0.76908651090046953</v>
      </c>
      <c r="N27" s="70">
        <f>IF(RES_hh_tes_in!N27=0,"",RES_hh_tes_in!N27/RES_hh_fec_in!N27)</f>
        <v>0.77397963624851862</v>
      </c>
      <c r="O27" s="70">
        <f>IF(RES_hh_tes_in!O27=0,"",RES_hh_tes_in!O27/RES_hh_fec_in!O27)</f>
        <v>0.78063298656683633</v>
      </c>
      <c r="P27" s="70">
        <f>IF(RES_hh_tes_in!P27=0,"",RES_hh_tes_in!P27/RES_hh_fec_in!P27)</f>
        <v>0.7911107774226861</v>
      </c>
      <c r="Q27" s="70">
        <f>IF(RES_hh_tes_in!Q27=0,"",RES_hh_tes_in!Q27/RES_hh_fec_in!Q27)</f>
        <v>0.79877118963597016</v>
      </c>
      <c r="R27" s="70">
        <f>IF(RES_hh_tes_in!R27=0,"",RES_hh_tes_in!R27/RES_hh_fec_in!R27)</f>
        <v>0.80986072305333801</v>
      </c>
      <c r="S27" s="70">
        <f>IF(RES_hh_tes_in!S27=0,"",RES_hh_tes_in!S27/RES_hh_fec_in!S27)</f>
        <v>0.82195589287694582</v>
      </c>
      <c r="T27" s="70">
        <f>IF(RES_hh_tes_in!T27=0,"",RES_hh_tes_in!T27/RES_hh_fec_in!T27)</f>
        <v>0.83793345255593388</v>
      </c>
      <c r="U27" s="70">
        <f>IF(RES_hh_tes_in!U27=0,"",RES_hh_tes_in!U27/RES_hh_fec_in!U27)</f>
        <v>0.84779119623963095</v>
      </c>
      <c r="V27" s="70">
        <f>IF(RES_hh_tes_in!V27=0,"",RES_hh_tes_in!V27/RES_hh_fec_in!V27)</f>
        <v>0.86416891821962905</v>
      </c>
      <c r="W27" s="70">
        <f>IF(RES_hh_tes_in!W27=0,"",RES_hh_tes_in!W27/RES_hh_fec_in!W27)</f>
        <v>0.87412168956192327</v>
      </c>
      <c r="X27" s="70">
        <f>IF(RES_hh_tes_in!X27=0,"",RES_hh_tes_in!X27/RES_hh_fec_in!X27)</f>
        <v>0.89579925499284463</v>
      </c>
      <c r="Y27" s="70">
        <f>IF(RES_hh_tes_in!Y27=0,"",RES_hh_tes_in!Y27/RES_hh_fec_in!Y27)</f>
        <v>0.90246727677967986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>
        <f>IF(RES_hh_tes_in!L28=0,"",RES_hh_tes_in!L28/RES_hh_fec_in!L28)</f>
        <v>0.60254421253747714</v>
      </c>
      <c r="M28" s="78">
        <f>IF(RES_hh_tes_in!M28=0,"",RES_hh_tes_in!M28/RES_hh_fec_in!M28)</f>
        <v>0.60261321535184753</v>
      </c>
      <c r="N28" s="78">
        <f>IF(RES_hh_tes_in!N28=0,"",RES_hh_tes_in!N28/RES_hh_fec_in!N28)</f>
        <v>0.60265178467930069</v>
      </c>
      <c r="O28" s="78">
        <f>IF(RES_hh_tes_in!O28=0,"",RES_hh_tes_in!O28/RES_hh_fec_in!O28)</f>
        <v>0.60267483655315168</v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0.60775883642253548</v>
      </c>
      <c r="D29" s="78">
        <f>IF(RES_hh_tes_in!D29=0,"",RES_hh_tes_in!D29/RES_hh_fec_in!D29)</f>
        <v>0.60798666898863474</v>
      </c>
      <c r="E29" s="78">
        <f>IF(RES_hh_tes_in!E29=0,"",RES_hh_tes_in!E29/RES_hh_fec_in!E29)</f>
        <v>0.60821452207757287</v>
      </c>
      <c r="F29" s="78">
        <f>IF(RES_hh_tes_in!F29=0,"",RES_hh_tes_in!F29/RES_hh_fec_in!F29)</f>
        <v>0.60844237796507994</v>
      </c>
      <c r="G29" s="78">
        <f>IF(RES_hh_tes_in!G29=0,"",RES_hh_tes_in!G29/RES_hh_fec_in!G29)</f>
        <v>0.60867025275291442</v>
      </c>
      <c r="H29" s="78">
        <f>IF(RES_hh_tes_in!H29=0,"",RES_hh_tes_in!H29/RES_hh_fec_in!H29)</f>
        <v>0.60889814447042612</v>
      </c>
      <c r="I29" s="78">
        <f>IF(RES_hh_tes_in!I29=0,"",RES_hh_tes_in!I29/RES_hh_fec_in!I29)</f>
        <v>0.60912605708508838</v>
      </c>
      <c r="J29" s="78">
        <f>IF(RES_hh_tes_in!J29=0,"",RES_hh_tes_in!J29/RES_hh_fec_in!J29)</f>
        <v>0.60935400685024177</v>
      </c>
      <c r="K29" s="78">
        <f>IF(RES_hh_tes_in!K29=0,"",RES_hh_tes_in!K29/RES_hh_fec_in!K29)</f>
        <v>0.60958200758549907</v>
      </c>
      <c r="L29" s="78">
        <f>IF(RES_hh_tes_in!L29=0,"",RES_hh_tes_in!L29/RES_hh_fec_in!L29)</f>
        <v>0.60981006298817397</v>
      </c>
      <c r="M29" s="78">
        <f>IF(RES_hh_tes_in!M29=0,"",RES_hh_tes_in!M29/RES_hh_fec_in!M29)</f>
        <v>0.60998325805052767</v>
      </c>
      <c r="N29" s="78">
        <f>IF(RES_hh_tes_in!N29=0,"",RES_hh_tes_in!N29/RES_hh_fec_in!N29)</f>
        <v>0.61008006594357</v>
      </c>
      <c r="O29" s="78">
        <f>IF(RES_hh_tes_in!O29=0,"",RES_hh_tes_in!O29/RES_hh_fec_in!O29)</f>
        <v>0.61013792547821988</v>
      </c>
      <c r="P29" s="78">
        <f>IF(RES_hh_tes_in!P29=0,"",RES_hh_tes_in!P29/RES_hh_fec_in!P29)</f>
        <v>0.61029937294476555</v>
      </c>
      <c r="Q29" s="78">
        <f>IF(RES_hh_tes_in!Q29=0,"",RES_hh_tes_in!Q29/RES_hh_fec_in!Q29)</f>
        <v>0.61095650184846029</v>
      </c>
      <c r="R29" s="78">
        <f>IF(RES_hh_tes_in!R29=0,"",RES_hh_tes_in!R29/RES_hh_fec_in!R29)</f>
        <v>0.61268261584848704</v>
      </c>
      <c r="S29" s="78">
        <f>IF(RES_hh_tes_in!S29=0,"",RES_hh_tes_in!S29/RES_hh_fec_in!S29)</f>
        <v>0.61511749688771744</v>
      </c>
      <c r="T29" s="78">
        <f>IF(RES_hh_tes_in!T29=0,"",RES_hh_tes_in!T29/RES_hh_fec_in!T29)</f>
        <v>0.61778903879892177</v>
      </c>
      <c r="U29" s="78">
        <f>IF(RES_hh_tes_in!U29=0,"",RES_hh_tes_in!U29/RES_hh_fec_in!U29)</f>
        <v>0.620225135414878</v>
      </c>
      <c r="V29" s="78">
        <f>IF(RES_hh_tes_in!V29=0,"",RES_hh_tes_in!V29/RES_hh_fec_in!V29)</f>
        <v>0.62195368056835976</v>
      </c>
      <c r="W29" s="78">
        <f>IF(RES_hh_tes_in!W29=0,"",RES_hh_tes_in!W29/RES_hh_fec_in!W29)</f>
        <v>0.622784432492968</v>
      </c>
      <c r="X29" s="78" t="str">
        <f>IF(RES_hh_tes_in!X29=0,"",RES_hh_tes_in!X29/RES_hh_fec_in!X29)</f>
        <v/>
      </c>
      <c r="Y29" s="78" t="str">
        <f>IF(RES_hh_tes_in!Y29=0,"",RES_hh_tes_in!Y29/RES_hh_fec_in!Y29)</f>
        <v/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0.60696571707361657</v>
      </c>
      <c r="D30" s="78">
        <f>IF(RES_hh_tes_in!D30=0,"",RES_hh_tes_in!D30/RES_hh_fec_in!D30)</f>
        <v>0.60734602093173717</v>
      </c>
      <c r="E30" s="78">
        <f>IF(RES_hh_tes_in!E30=0,"",RES_hh_tes_in!E30/RES_hh_fec_in!E30)</f>
        <v>0.60772635904709726</v>
      </c>
      <c r="F30" s="78">
        <f>IF(RES_hh_tes_in!F30=0,"",RES_hh_tes_in!F30/RES_hh_fec_in!F30)</f>
        <v>0.60810670183389914</v>
      </c>
      <c r="G30" s="78">
        <f>IF(RES_hh_tes_in!G30=0,"",RES_hh_tes_in!G30/RES_hh_fec_in!G30)</f>
        <v>0.60848707616960351</v>
      </c>
      <c r="H30" s="78">
        <f>IF(RES_hh_tes_in!H30=0,"",RES_hh_tes_in!H30/RES_hh_fec_in!H30)</f>
        <v>0.60886747876475156</v>
      </c>
      <c r="I30" s="78">
        <f>IF(RES_hh_tes_in!I30=0,"",RES_hh_tes_in!I30/RES_hh_fec_in!I30)</f>
        <v>0.60924791624195018</v>
      </c>
      <c r="J30" s="78">
        <f>IF(RES_hh_tes_in!J30=0,"",RES_hh_tes_in!J30/RES_hh_fec_in!J30)</f>
        <v>0.60962841573168336</v>
      </c>
      <c r="K30" s="78">
        <f>IF(RES_hh_tes_in!K30=0,"",RES_hh_tes_in!K30/RES_hh_fec_in!K30)</f>
        <v>0.61000900030199889</v>
      </c>
      <c r="L30" s="78">
        <f>IF(RES_hh_tes_in!L30=0,"",RES_hh_tes_in!L30/RES_hh_fec_in!L30)</f>
        <v>0.61038967612454464</v>
      </c>
      <c r="M30" s="78">
        <f>IF(RES_hh_tes_in!M30=0,"",RES_hh_tes_in!M30/RES_hh_fec_in!M30)</f>
        <v>0.61067877768516976</v>
      </c>
      <c r="N30" s="78">
        <f>IF(RES_hh_tes_in!N30=0,"",RES_hh_tes_in!N30/RES_hh_fec_in!N30)</f>
        <v>0.61084037185869311</v>
      </c>
      <c r="O30" s="78">
        <f>IF(RES_hh_tes_in!O30=0,"",RES_hh_tes_in!O30/RES_hh_fec_in!O30)</f>
        <v>0.61093695245133239</v>
      </c>
      <c r="P30" s="78">
        <f>IF(RES_hh_tes_in!P30=0,"",RES_hh_tes_in!P30/RES_hh_fec_in!P30)</f>
        <v>0.61120644462912899</v>
      </c>
      <c r="Q30" s="78">
        <f>IF(RES_hh_tes_in!Q30=0,"",RES_hh_tes_in!Q30/RES_hh_fec_in!Q30)</f>
        <v>0.61230334074734583</v>
      </c>
      <c r="R30" s="78">
        <f>IF(RES_hh_tes_in!R30=0,"",RES_hh_tes_in!R30/RES_hh_fec_in!R30)</f>
        <v>0.6151846137146183</v>
      </c>
      <c r="S30" s="78">
        <f>IF(RES_hh_tes_in!S30=0,"",RES_hh_tes_in!S30/RES_hh_fec_in!S30)</f>
        <v>0.61924897847659177</v>
      </c>
      <c r="T30" s="78">
        <f>IF(RES_hh_tes_in!T30=0,"",RES_hh_tes_in!T30/RES_hh_fec_in!T30)</f>
        <v>0.62370838352722502</v>
      </c>
      <c r="U30" s="78">
        <f>IF(RES_hh_tes_in!U30=0,"",RES_hh_tes_in!U30/RES_hh_fec_in!U30)</f>
        <v>0.62777477736048803</v>
      </c>
      <c r="V30" s="78">
        <f>IF(RES_hh_tes_in!V30=0,"",RES_hh_tes_in!V30/RES_hh_fec_in!V30)</f>
        <v>0.6306601084703447</v>
      </c>
      <c r="W30" s="78">
        <f>IF(RES_hh_tes_in!W30=0,"",RES_hh_tes_in!W30/RES_hh_fec_in!W30)</f>
        <v>0.63204682050839445</v>
      </c>
      <c r="X30" s="78">
        <f>IF(RES_hh_tes_in!X30=0,"",RES_hh_tes_in!X30/RES_hh_fec_in!X30)</f>
        <v>0.63245251038855987</v>
      </c>
      <c r="Y30" s="78">
        <f>IF(RES_hh_tes_in!Y30=0,"",RES_hh_tes_in!Y30/RES_hh_fec_in!Y30)</f>
        <v>0.63249307937657639</v>
      </c>
      <c r="DA30" s="89" t="s">
        <v>748</v>
      </c>
    </row>
    <row r="31" spans="1:105" ht="12" customHeight="1" x14ac:dyDescent="0.25">
      <c r="A31" s="28" t="s">
        <v>202</v>
      </c>
      <c r="B31" s="78"/>
      <c r="C31" s="78">
        <f>IF(RES_hh_tes_in!C31=0,"",RES_hh_tes_in!C31/RES_hh_fec_in!C31)</f>
        <v>0.59142111398731989</v>
      </c>
      <c r="D31" s="78">
        <f>IF(RES_hh_tes_in!D31=0,"",RES_hh_tes_in!D31/RES_hh_fec_in!D31)</f>
        <v>0.59151033033473055</v>
      </c>
      <c r="E31" s="78">
        <f>IF(RES_hh_tes_in!E31=0,"",RES_hh_tes_in!E31/RES_hh_fec_in!E31)</f>
        <v>0.59159955471862502</v>
      </c>
      <c r="F31" s="78">
        <f>IF(RES_hh_tes_in!F31=0,"",RES_hh_tes_in!F31/RES_hh_fec_in!F31)</f>
        <v>0.59168878019840365</v>
      </c>
      <c r="G31" s="78">
        <f>IF(RES_hh_tes_in!G31=0,"",RES_hh_tes_in!G31/RES_hh_fec_in!G31)</f>
        <v>0.5917780130793111</v>
      </c>
      <c r="H31" s="78">
        <f>IF(RES_hh_tes_in!H31=0,"",RES_hh_tes_in!H31/RES_hh_fec_in!H31)</f>
        <v>0.59186725258966577</v>
      </c>
      <c r="I31" s="78">
        <f>IF(RES_hh_tes_in!I31=0,"",RES_hh_tes_in!I31/RES_hh_fec_in!I31)</f>
        <v>0.59195650028307989</v>
      </c>
      <c r="J31" s="78">
        <f>IF(RES_hh_tes_in!J31=0,"",RES_hh_tes_in!J31/RES_hh_fec_in!J31)</f>
        <v>0.59204576252415586</v>
      </c>
      <c r="K31" s="78">
        <f>IF(RES_hh_tes_in!K31=0,"",RES_hh_tes_in!K31/RES_hh_fec_in!K31)</f>
        <v>0.59213504472447898</v>
      </c>
      <c r="L31" s="78">
        <f>IF(RES_hh_tes_in!L31=0,"",RES_hh_tes_in!L31/RES_hh_fec_in!L31)</f>
        <v>0.59222434833187054</v>
      </c>
      <c r="M31" s="78">
        <f>IF(RES_hh_tes_in!M31=0,"",RES_hh_tes_in!M31/RES_hh_fec_in!M31)</f>
        <v>0.59229216932479234</v>
      </c>
      <c r="N31" s="78">
        <f>IF(RES_hh_tes_in!N31=0,"",RES_hh_tes_in!N31/RES_hh_fec_in!N31)</f>
        <v>0.59233007806964666</v>
      </c>
      <c r="O31" s="78">
        <f>IF(RES_hh_tes_in!O31=0,"",RES_hh_tes_in!O31/RES_hh_fec_in!O31)</f>
        <v>0.59235273513063103</v>
      </c>
      <c r="P31" s="78">
        <f>IF(RES_hh_tes_in!P31=0,"",RES_hh_tes_in!P31/RES_hh_fec_in!P31)</f>
        <v>0.59241595591381624</v>
      </c>
      <c r="Q31" s="78">
        <f>IF(RES_hh_tes_in!Q31=0,"",RES_hh_tes_in!Q31/RES_hh_fec_in!Q31)</f>
        <v>0.59267327927003965</v>
      </c>
      <c r="R31" s="78">
        <f>IF(RES_hh_tes_in!R31=0,"",RES_hh_tes_in!R31/RES_hh_fec_in!R31)</f>
        <v>0.59334920365141075</v>
      </c>
      <c r="S31" s="78">
        <f>IF(RES_hh_tes_in!S31=0,"",RES_hh_tes_in!S31/RES_hh_fec_in!S31)</f>
        <v>0.59430267222887923</v>
      </c>
      <c r="T31" s="78">
        <f>IF(RES_hh_tes_in!T31=0,"",RES_hh_tes_in!T31/RES_hh_fec_in!T31)</f>
        <v>0.59534881420652952</v>
      </c>
      <c r="U31" s="78">
        <f>IF(RES_hh_tes_in!U31=0,"",RES_hh_tes_in!U31/RES_hh_fec_in!U31)</f>
        <v>0.59630275878844863</v>
      </c>
      <c r="V31" s="78">
        <f>IF(RES_hh_tes_in!V31=0,"",RES_hh_tes_in!V31/RES_hh_fec_in!V31)</f>
        <v>0.59697963517872243</v>
      </c>
      <c r="W31" s="78">
        <f>IF(RES_hh_tes_in!W31=0,"",RES_hh_tes_in!W31/RES_hh_fec_in!W31)</f>
        <v>0.59730494711101945</v>
      </c>
      <c r="X31" s="78">
        <f>IF(RES_hh_tes_in!X31=0,"",RES_hh_tes_in!X31/RES_hh_fec_in!X31)</f>
        <v>0.59768434150698679</v>
      </c>
      <c r="Y31" s="78">
        <f>IF(RES_hh_tes_in!Y31=0,"",RES_hh_tes_in!Y31/RES_hh_fec_in!Y31)</f>
        <v>0.59772228094658364</v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0.76477532017812433</v>
      </c>
      <c r="D32" s="81">
        <f>IF(RES_hh_tes_in!D32=0,"",RES_hh_tes_in!D32/RES_hh_fec_in!D32)</f>
        <v>0.76606029774776829</v>
      </c>
      <c r="E32" s="81">
        <f>IF(RES_hh_tes_in!E32=0,"",RES_hh_tes_in!E32/RES_hh_fec_in!E32)</f>
        <v>0.76740586230707575</v>
      </c>
      <c r="F32" s="81">
        <f>IF(RES_hh_tes_in!F32=0,"",RES_hh_tes_in!F32/RES_hh_fec_in!F32)</f>
        <v>0.76875968872860989</v>
      </c>
      <c r="G32" s="81">
        <f>IF(RES_hh_tes_in!G32=0,"",RES_hh_tes_in!G32/RES_hh_fec_in!G32)</f>
        <v>0.77016931220395535</v>
      </c>
      <c r="H32" s="81">
        <f>IF(RES_hh_tes_in!H32=0,"",RES_hh_tes_in!H32/RES_hh_fec_in!H32)</f>
        <v>0.77162891503081832</v>
      </c>
      <c r="I32" s="81">
        <f>IF(RES_hh_tes_in!I32=0,"",RES_hh_tes_in!I32/RES_hh_fec_in!I32)</f>
        <v>0.77315020988179539</v>
      </c>
      <c r="J32" s="81">
        <f>IF(RES_hh_tes_in!J32=0,"",RES_hh_tes_in!J32/RES_hh_fec_in!J32)</f>
        <v>0.77478117944230751</v>
      </c>
      <c r="K32" s="81">
        <f>IF(RES_hh_tes_in!K32=0,"",RES_hh_tes_in!K32/RES_hh_fec_in!K32)</f>
        <v>0.7765626216159105</v>
      </c>
      <c r="L32" s="81">
        <f>IF(RES_hh_tes_in!L32=0,"",RES_hh_tes_in!L32/RES_hh_fec_in!L32)</f>
        <v>0.77850545151443484</v>
      </c>
      <c r="M32" s="81">
        <f>IF(RES_hh_tes_in!M32=0,"",RES_hh_tes_in!M32/RES_hh_fec_in!M32)</f>
        <v>0.78128326894731481</v>
      </c>
      <c r="N32" s="81">
        <f>IF(RES_hh_tes_in!N32=0,"",RES_hh_tes_in!N32/RES_hh_fec_in!N32)</f>
        <v>0.78508784137811671</v>
      </c>
      <c r="O32" s="81">
        <f>IF(RES_hh_tes_in!O32=0,"",RES_hh_tes_in!O32/RES_hh_fec_in!O32)</f>
        <v>0.79037391402781387</v>
      </c>
      <c r="P32" s="81">
        <f>IF(RES_hh_tes_in!P32=0,"",RES_hh_tes_in!P32/RES_hh_fec_in!P32)</f>
        <v>0.79736452544417447</v>
      </c>
      <c r="Q32" s="81">
        <f>IF(RES_hh_tes_in!Q32=0,"",RES_hh_tes_in!Q32/RES_hh_fec_in!Q32)</f>
        <v>0.80641044480103286</v>
      </c>
      <c r="R32" s="81">
        <f>IF(RES_hh_tes_in!R32=0,"",RES_hh_tes_in!R32/RES_hh_fec_in!R32)</f>
        <v>0.81871977831402487</v>
      </c>
      <c r="S32" s="81">
        <f>IF(RES_hh_tes_in!S32=0,"",RES_hh_tes_in!S32/RES_hh_fec_in!S32)</f>
        <v>0.83412277280482272</v>
      </c>
      <c r="T32" s="81">
        <f>IF(RES_hh_tes_in!T32=0,"",RES_hh_tes_in!T32/RES_hh_fec_in!T32)</f>
        <v>0.85070494221512716</v>
      </c>
      <c r="U32" s="81">
        <f>IF(RES_hh_tes_in!U32=0,"",RES_hh_tes_in!U32/RES_hh_fec_in!U32)</f>
        <v>0.86655180048668412</v>
      </c>
      <c r="V32" s="81">
        <f>IF(RES_hh_tes_in!V32=0,"",RES_hh_tes_in!V32/RES_hh_fec_in!V32)</f>
        <v>0.87974886156121734</v>
      </c>
      <c r="W32" s="81">
        <f>IF(RES_hh_tes_in!W32=0,"",RES_hh_tes_in!W32/RES_hh_fec_in!W32)</f>
        <v>0.88963094561323908</v>
      </c>
      <c r="X32" s="81">
        <f>IF(RES_hh_tes_in!X32=0,"",RES_hh_tes_in!X32/RES_hh_fec_in!X32)</f>
        <v>0.89693656528367016</v>
      </c>
      <c r="Y32" s="81">
        <f>IF(RES_hh_tes_in!Y32=0,"",RES_hh_tes_in!Y32/RES_hh_fec_in!Y32)</f>
        <v>0.90341515830235208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285.44960504157046</v>
      </c>
      <c r="D3" s="65">
        <f t="shared" si="0"/>
        <v>274.69409646679509</v>
      </c>
      <c r="E3" s="65">
        <f t="shared" si="0"/>
        <v>326.27294927474435</v>
      </c>
      <c r="F3" s="65">
        <f t="shared" si="0"/>
        <v>176.75345611958392</v>
      </c>
      <c r="G3" s="65">
        <f t="shared" si="0"/>
        <v>274.30143586047694</v>
      </c>
      <c r="H3" s="65">
        <f t="shared" si="0"/>
        <v>183.18094664111939</v>
      </c>
      <c r="I3" s="65">
        <f t="shared" si="0"/>
        <v>100.24002590100814</v>
      </c>
      <c r="J3" s="65">
        <f t="shared" si="0"/>
        <v>132.93973810318334</v>
      </c>
      <c r="K3" s="65">
        <f t="shared" si="0"/>
        <v>119.60189314828735</v>
      </c>
      <c r="L3" s="65">
        <f t="shared" si="0"/>
        <v>167.83946495387735</v>
      </c>
      <c r="M3" s="65">
        <f t="shared" si="0"/>
        <v>114.51729179578064</v>
      </c>
      <c r="N3" s="65">
        <f t="shared" si="0"/>
        <v>128.26697828426214</v>
      </c>
      <c r="O3" s="65">
        <f t="shared" si="0"/>
        <v>190.50085271959708</v>
      </c>
      <c r="P3" s="65">
        <f t="shared" si="0"/>
        <v>125.03428480414408</v>
      </c>
      <c r="Q3" s="65">
        <f t="shared" si="0"/>
        <v>118.22998748886913</v>
      </c>
      <c r="R3" s="65">
        <f t="shared" ref="R3:V3" si="1">SUM(R4,R15,R17,R27)</f>
        <v>151.7408664209668</v>
      </c>
      <c r="S3" s="65">
        <f t="shared" si="1"/>
        <v>134.91865060737888</v>
      </c>
      <c r="T3" s="65">
        <f t="shared" si="1"/>
        <v>119.93716503254745</v>
      </c>
      <c r="U3" s="65">
        <f t="shared" si="1"/>
        <v>92.484418451052974</v>
      </c>
      <c r="V3" s="65">
        <f t="shared" si="1"/>
        <v>83.836854296037018</v>
      </c>
      <c r="W3" s="65">
        <f t="shared" ref="W3:Y3" si="2">SUM(W4,W15,W17,W27)</f>
        <v>121.28531066294407</v>
      </c>
      <c r="X3" s="65">
        <f t="shared" si="2"/>
        <v>39.804316560896858</v>
      </c>
      <c r="Y3" s="65">
        <f t="shared" si="2"/>
        <v>37.482864070726308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276.73534210642634</v>
      </c>
      <c r="D4" s="69">
        <f t="shared" si="3"/>
        <v>261.49177993478372</v>
      </c>
      <c r="E4" s="69">
        <f t="shared" si="3"/>
        <v>311.34445173614461</v>
      </c>
      <c r="F4" s="69">
        <f t="shared" si="3"/>
        <v>165.13853923373188</v>
      </c>
      <c r="G4" s="69">
        <f t="shared" si="3"/>
        <v>256.56631330053767</v>
      </c>
      <c r="H4" s="69">
        <f t="shared" si="3"/>
        <v>175.32859152158721</v>
      </c>
      <c r="I4" s="69">
        <f t="shared" si="3"/>
        <v>92.272247002826532</v>
      </c>
      <c r="J4" s="69">
        <f t="shared" si="3"/>
        <v>119.26255898225557</v>
      </c>
      <c r="K4" s="69">
        <f t="shared" si="3"/>
        <v>108.41094330204355</v>
      </c>
      <c r="L4" s="69">
        <f t="shared" si="3"/>
        <v>153.62061144008891</v>
      </c>
      <c r="M4" s="69">
        <f t="shared" si="3"/>
        <v>100.15640677790076</v>
      </c>
      <c r="N4" s="69">
        <f t="shared" si="3"/>
        <v>113.92923446379186</v>
      </c>
      <c r="O4" s="69">
        <f t="shared" si="3"/>
        <v>170.85947558437223</v>
      </c>
      <c r="P4" s="69">
        <f t="shared" si="3"/>
        <v>114.67025507319913</v>
      </c>
      <c r="Q4" s="69">
        <f t="shared" si="3"/>
        <v>105.88544149349548</v>
      </c>
      <c r="R4" s="69">
        <f t="shared" ref="R4:V4" si="4">SUM(R5:R14)</f>
        <v>136.17464516957918</v>
      </c>
      <c r="S4" s="69">
        <f t="shared" si="4"/>
        <v>119.83913914838456</v>
      </c>
      <c r="T4" s="69">
        <f t="shared" si="4"/>
        <v>106.40423563308877</v>
      </c>
      <c r="U4" s="69">
        <f t="shared" si="4"/>
        <v>80.096578741374387</v>
      </c>
      <c r="V4" s="69">
        <f t="shared" si="4"/>
        <v>72.170009332462158</v>
      </c>
      <c r="W4" s="69">
        <f t="shared" ref="W4:Y4" si="5">SUM(W5:W14)</f>
        <v>109.19512953788244</v>
      </c>
      <c r="X4" s="69">
        <f t="shared" si="5"/>
        <v>36.879306881250344</v>
      </c>
      <c r="Y4" s="69">
        <f t="shared" si="5"/>
        <v>34.628279028267102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8.6101238639029205</v>
      </c>
      <c r="M5" s="72">
        <v>5.9842257454105443</v>
      </c>
      <c r="N5" s="72">
        <v>11.376670172708435</v>
      </c>
      <c r="O5" s="72">
        <v>7.757910634817927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5.6284809884045266E-3</v>
      </c>
      <c r="X5" s="72">
        <v>0</v>
      </c>
      <c r="Y5" s="72">
        <v>0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0.55595817550580273</v>
      </c>
      <c r="F6" s="72">
        <v>3.5302075575846183</v>
      </c>
      <c r="G6" s="72">
        <v>7.0459103578006808</v>
      </c>
      <c r="H6" s="72">
        <v>5.726061722316758</v>
      </c>
      <c r="I6" s="72">
        <v>3.720148275950824</v>
      </c>
      <c r="J6" s="72">
        <v>1.3222938198563254</v>
      </c>
      <c r="K6" s="72">
        <v>0</v>
      </c>
      <c r="L6" s="72">
        <v>0</v>
      </c>
      <c r="M6" s="72">
        <v>0</v>
      </c>
      <c r="N6" s="72">
        <v>1.1963433611586358</v>
      </c>
      <c r="O6" s="72">
        <v>2.3555884316941746</v>
      </c>
      <c r="P6" s="72">
        <v>0.18367241195743936</v>
      </c>
      <c r="Q6" s="72">
        <v>0.41871880818997764</v>
      </c>
      <c r="R6" s="72">
        <v>1.2842219660379219</v>
      </c>
      <c r="S6" s="72">
        <v>2.4430928630819482</v>
      </c>
      <c r="T6" s="72">
        <v>2.1442790913865521</v>
      </c>
      <c r="U6" s="72">
        <v>1.5640172903455893</v>
      </c>
      <c r="V6" s="72">
        <v>1.4879529090799559</v>
      </c>
      <c r="W6" s="72">
        <v>1.9763418863758295</v>
      </c>
      <c r="X6" s="72">
        <v>0.37750687382285786</v>
      </c>
      <c r="Y6" s="72">
        <v>0.61098012448868533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160.77034049801009</v>
      </c>
      <c r="D7" s="72">
        <v>163.54889242414649</v>
      </c>
      <c r="E7" s="72">
        <v>165.71254850720243</v>
      </c>
      <c r="F7" s="72">
        <v>53.026254548522914</v>
      </c>
      <c r="G7" s="72">
        <v>65.943741966946163</v>
      </c>
      <c r="H7" s="72">
        <v>64.001695780179332</v>
      </c>
      <c r="I7" s="72">
        <v>36.876357844224671</v>
      </c>
      <c r="J7" s="72">
        <v>67.80232269706184</v>
      </c>
      <c r="K7" s="72">
        <v>58.631259881728504</v>
      </c>
      <c r="L7" s="72">
        <v>87.41079942201327</v>
      </c>
      <c r="M7" s="72">
        <v>56.735618278280512</v>
      </c>
      <c r="N7" s="72">
        <v>56.54202057974058</v>
      </c>
      <c r="O7" s="72">
        <v>97.366891489312323</v>
      </c>
      <c r="P7" s="72">
        <v>48.641422238631797</v>
      </c>
      <c r="Q7" s="72">
        <v>39.616852229216043</v>
      </c>
      <c r="R7" s="72">
        <v>42.782214810836841</v>
      </c>
      <c r="S7" s="72">
        <v>48.694372808403941</v>
      </c>
      <c r="T7" s="72">
        <v>40.339474901738399</v>
      </c>
      <c r="U7" s="72">
        <v>26.476695155112239</v>
      </c>
      <c r="V7" s="72">
        <v>20.821895375783882</v>
      </c>
      <c r="W7" s="72">
        <v>22.666452473086789</v>
      </c>
      <c r="X7" s="72">
        <v>9.0684598192799992</v>
      </c>
      <c r="Y7" s="72">
        <v>7.3338973792527531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115.96500160841624</v>
      </c>
      <c r="D8" s="72">
        <v>97.942887510637263</v>
      </c>
      <c r="E8" s="72">
        <v>145.07594505343636</v>
      </c>
      <c r="F8" s="72">
        <v>108.58207712762436</v>
      </c>
      <c r="G8" s="72">
        <v>183.57666097579084</v>
      </c>
      <c r="H8" s="72">
        <v>105.60083401909114</v>
      </c>
      <c r="I8" s="72">
        <v>51.675740882651034</v>
      </c>
      <c r="J8" s="72">
        <v>50.137942465337396</v>
      </c>
      <c r="K8" s="72">
        <v>49.779683420315045</v>
      </c>
      <c r="L8" s="72">
        <v>57.599688154172725</v>
      </c>
      <c r="M8" s="72">
        <v>37.436562754209703</v>
      </c>
      <c r="N8" s="72">
        <v>44.814200350184201</v>
      </c>
      <c r="O8" s="72">
        <v>63.379085028547813</v>
      </c>
      <c r="P8" s="72">
        <v>65.845160422609894</v>
      </c>
      <c r="Q8" s="72">
        <v>65.849870456089462</v>
      </c>
      <c r="R8" s="72">
        <v>92.108208392704427</v>
      </c>
      <c r="S8" s="72">
        <v>68.701673476898662</v>
      </c>
      <c r="T8" s="72">
        <v>63.920481639963832</v>
      </c>
      <c r="U8" s="72">
        <v>52.055866295916559</v>
      </c>
      <c r="V8" s="72">
        <v>49.860161047598325</v>
      </c>
      <c r="W8" s="72">
        <v>84.546706697431418</v>
      </c>
      <c r="X8" s="72">
        <v>27.433340188147483</v>
      </c>
      <c r="Y8" s="72">
        <v>26.683401524525664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8.5360806734668095</v>
      </c>
      <c r="D17" s="69">
        <f t="shared" si="7"/>
        <v>12.939242362738963</v>
      </c>
      <c r="E17" s="69">
        <f t="shared" si="7"/>
        <v>14.510158513997609</v>
      </c>
      <c r="F17" s="69">
        <f t="shared" si="7"/>
        <v>11.20766872027809</v>
      </c>
      <c r="G17" s="69">
        <f t="shared" si="7"/>
        <v>17.119196199412801</v>
      </c>
      <c r="H17" s="69">
        <f t="shared" si="7"/>
        <v>7.441623711869024</v>
      </c>
      <c r="I17" s="69">
        <f t="shared" si="7"/>
        <v>7.8198453012457669</v>
      </c>
      <c r="J17" s="69">
        <f t="shared" si="7"/>
        <v>13.382600544730224</v>
      </c>
      <c r="K17" s="69">
        <f t="shared" si="7"/>
        <v>10.872431674282346</v>
      </c>
      <c r="L17" s="69">
        <f t="shared" si="7"/>
        <v>13.876408544378545</v>
      </c>
      <c r="M17" s="69">
        <f t="shared" si="7"/>
        <v>14.061980276138373</v>
      </c>
      <c r="N17" s="69">
        <f t="shared" si="7"/>
        <v>14.022247860799741</v>
      </c>
      <c r="O17" s="69">
        <f t="shared" si="7"/>
        <v>19.221765859785044</v>
      </c>
      <c r="P17" s="69">
        <f t="shared" si="7"/>
        <v>9.983994411125197</v>
      </c>
      <c r="Q17" s="69">
        <f t="shared" si="7"/>
        <v>11.893505503322675</v>
      </c>
      <c r="R17" s="69">
        <f t="shared" ref="R17:V17" si="8">SUM(R18:R26)</f>
        <v>15.070101589463093</v>
      </c>
      <c r="S17" s="69">
        <f t="shared" si="8"/>
        <v>14.61811771531853</v>
      </c>
      <c r="T17" s="69">
        <f t="shared" si="8"/>
        <v>13.084760600932967</v>
      </c>
      <c r="U17" s="69">
        <f t="shared" si="8"/>
        <v>11.867581841092989</v>
      </c>
      <c r="V17" s="69">
        <f t="shared" si="8"/>
        <v>11.244640388931574</v>
      </c>
      <c r="W17" s="69">
        <f t="shared" ref="W17:Y17" si="9">SUM(W18:W26)</f>
        <v>11.625827611556149</v>
      </c>
      <c r="X17" s="69">
        <f t="shared" si="9"/>
        <v>2.9157238735453346</v>
      </c>
      <c r="Y17" s="69">
        <f t="shared" si="9"/>
        <v>2.8480041521085484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0.65047192365215345</v>
      </c>
      <c r="M18" s="72">
        <v>0.66063634915266434</v>
      </c>
      <c r="N18" s="72">
        <v>0.38501410196578717</v>
      </c>
      <c r="O18" s="72">
        <v>0.47143639870144732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6.6897763050886253E-4</v>
      </c>
      <c r="X18" s="72">
        <v>0</v>
      </c>
      <c r="Y18" s="72">
        <v>0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0.10616924731105079</v>
      </c>
      <c r="D19" s="72">
        <v>0.29815346039187446</v>
      </c>
      <c r="E19" s="72">
        <v>0.51866384250228859</v>
      </c>
      <c r="F19" s="72">
        <v>0.72000004745289448</v>
      </c>
      <c r="G19" s="72">
        <v>1.3258139859908076</v>
      </c>
      <c r="H19" s="72">
        <v>0.99579102675456221</v>
      </c>
      <c r="I19" s="72">
        <v>0.51694620467726948</v>
      </c>
      <c r="J19" s="72">
        <v>9.7559658894179099E-2</v>
      </c>
      <c r="K19" s="72">
        <v>0.30780292994038705</v>
      </c>
      <c r="L19" s="72">
        <v>0.26844743835162643</v>
      </c>
      <c r="M19" s="72">
        <v>9.2816910008718792E-2</v>
      </c>
      <c r="N19" s="72">
        <v>0.32714778001416261</v>
      </c>
      <c r="O19" s="72">
        <v>0.46045461032220714</v>
      </c>
      <c r="P19" s="72">
        <v>0.47556784085331544</v>
      </c>
      <c r="Q19" s="72">
        <v>0.26856044008872665</v>
      </c>
      <c r="R19" s="72">
        <v>0.10504902573048741</v>
      </c>
      <c r="S19" s="72">
        <v>0.20563672257882409</v>
      </c>
      <c r="T19" s="72">
        <v>0.21526883287347065</v>
      </c>
      <c r="U19" s="72">
        <v>0.25173192668329014</v>
      </c>
      <c r="V19" s="72">
        <v>0.36607007772421901</v>
      </c>
      <c r="W19" s="72">
        <v>0.69390326938685842</v>
      </c>
      <c r="X19" s="72">
        <v>0.29062708706415252</v>
      </c>
      <c r="Y19" s="72">
        <v>0.24787199789107922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1.4737666400388132</v>
      </c>
      <c r="D20" s="72">
        <v>5.61065801178444</v>
      </c>
      <c r="E20" s="72">
        <v>3.1712956279484574</v>
      </c>
      <c r="F20" s="72">
        <v>1.5365574411666127</v>
      </c>
      <c r="G20" s="72">
        <v>0.61249198133455984</v>
      </c>
      <c r="H20" s="72">
        <v>0.629808984543065</v>
      </c>
      <c r="I20" s="72">
        <v>2.3651916899056773</v>
      </c>
      <c r="J20" s="72">
        <v>7.7650804335946289</v>
      </c>
      <c r="K20" s="72">
        <v>5.5631885431810462</v>
      </c>
      <c r="L20" s="72">
        <v>7.6244481317877542</v>
      </c>
      <c r="M20" s="72">
        <v>7.70692311951822</v>
      </c>
      <c r="N20" s="72">
        <v>7.3435297887350766</v>
      </c>
      <c r="O20" s="72">
        <v>11.699132712193622</v>
      </c>
      <c r="P20" s="72">
        <v>2.0581070710467788</v>
      </c>
      <c r="Q20" s="72">
        <v>2.6281414930928504</v>
      </c>
      <c r="R20" s="72">
        <v>2.9661237822200293</v>
      </c>
      <c r="S20" s="72">
        <v>4.2232350939131553</v>
      </c>
      <c r="T20" s="72">
        <v>3.4616137832897382</v>
      </c>
      <c r="U20" s="72">
        <v>3.1832970692107669</v>
      </c>
      <c r="V20" s="72">
        <v>2.8383826031744337</v>
      </c>
      <c r="W20" s="72">
        <v>2.7792387072536919</v>
      </c>
      <c r="X20" s="72">
        <v>1.616870552844746</v>
      </c>
      <c r="Y20" s="72">
        <v>1.0216047509622346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6.956144786116945</v>
      </c>
      <c r="D21" s="72">
        <v>7.0304308905626476</v>
      </c>
      <c r="E21" s="72">
        <v>10.820199043546864</v>
      </c>
      <c r="F21" s="72">
        <v>8.951111231658583</v>
      </c>
      <c r="G21" s="72">
        <v>15.180890232087435</v>
      </c>
      <c r="H21" s="72">
        <v>5.8160237005713968</v>
      </c>
      <c r="I21" s="72">
        <v>4.9377074066628204</v>
      </c>
      <c r="J21" s="72">
        <v>5.5199604522414161</v>
      </c>
      <c r="K21" s="72">
        <v>5.0014402011609125</v>
      </c>
      <c r="L21" s="72">
        <v>5.3330410505870107</v>
      </c>
      <c r="M21" s="72">
        <v>5.6016038974587694</v>
      </c>
      <c r="N21" s="72">
        <v>5.9665561900847148</v>
      </c>
      <c r="O21" s="72">
        <v>6.5907421385677685</v>
      </c>
      <c r="P21" s="72">
        <v>7.4503194992251034</v>
      </c>
      <c r="Q21" s="72">
        <v>8.9968035701410987</v>
      </c>
      <c r="R21" s="72">
        <v>11.998928781512577</v>
      </c>
      <c r="S21" s="72">
        <v>10.189245898826549</v>
      </c>
      <c r="T21" s="72">
        <v>9.4078779847697582</v>
      </c>
      <c r="U21" s="72">
        <v>8.4325528451989324</v>
      </c>
      <c r="V21" s="72">
        <v>8.0401877080329207</v>
      </c>
      <c r="W21" s="72">
        <v>8.1520166572850901</v>
      </c>
      <c r="X21" s="72">
        <v>1.0082262336364363</v>
      </c>
      <c r="Y21" s="72">
        <v>1.5785274032552346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0.17818226167731566</v>
      </c>
      <c r="D27" s="69">
        <f t="shared" si="10"/>
        <v>0.2630741692724069</v>
      </c>
      <c r="E27" s="69">
        <f t="shared" si="10"/>
        <v>0.41833902460210148</v>
      </c>
      <c r="F27" s="69">
        <f t="shared" si="10"/>
        <v>0.40724816557395199</v>
      </c>
      <c r="G27" s="69">
        <f t="shared" si="10"/>
        <v>0.61592636052649574</v>
      </c>
      <c r="H27" s="69">
        <f t="shared" si="10"/>
        <v>0.4107314076631623</v>
      </c>
      <c r="I27" s="69">
        <f t="shared" si="10"/>
        <v>0.14793359693583721</v>
      </c>
      <c r="J27" s="69">
        <f t="shared" si="10"/>
        <v>0.2945785761975549</v>
      </c>
      <c r="K27" s="69">
        <f t="shared" si="10"/>
        <v>0.31851817196145732</v>
      </c>
      <c r="L27" s="69">
        <f t="shared" si="10"/>
        <v>0.34244496940989738</v>
      </c>
      <c r="M27" s="69">
        <f t="shared" si="10"/>
        <v>0.29890474174151632</v>
      </c>
      <c r="N27" s="69">
        <f t="shared" si="10"/>
        <v>0.31549595967055033</v>
      </c>
      <c r="O27" s="69">
        <f t="shared" si="10"/>
        <v>0.41961127543980414</v>
      </c>
      <c r="P27" s="69">
        <f t="shared" si="10"/>
        <v>0.38003531981975525</v>
      </c>
      <c r="Q27" s="69">
        <f t="shared" si="10"/>
        <v>0.45104049205097207</v>
      </c>
      <c r="R27" s="69">
        <f t="shared" ref="R27:V27" si="11">SUM(R28:R32)</f>
        <v>0.49611966192452717</v>
      </c>
      <c r="S27" s="69">
        <f t="shared" si="11"/>
        <v>0.46139374367579339</v>
      </c>
      <c r="T27" s="69">
        <f t="shared" si="11"/>
        <v>0.44816879852571817</v>
      </c>
      <c r="U27" s="69">
        <f t="shared" si="11"/>
        <v>0.52025786858560885</v>
      </c>
      <c r="V27" s="69">
        <f t="shared" si="11"/>
        <v>0.42220457464328137</v>
      </c>
      <c r="W27" s="69">
        <f t="shared" ref="W27:Y27" si="12">SUM(W28:W32)</f>
        <v>0.46435351350548282</v>
      </c>
      <c r="X27" s="69">
        <f t="shared" si="12"/>
        <v>9.2858061011847209E-3</v>
      </c>
      <c r="Y27" s="69">
        <f t="shared" si="12"/>
        <v>6.5808903506516733E-3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2.6556396260155605E-2</v>
      </c>
      <c r="M28" s="72">
        <v>2.5394826591914624E-2</v>
      </c>
      <c r="N28" s="72">
        <v>1.9649164205564385E-2</v>
      </c>
      <c r="O28" s="72">
        <v>8.3251801098077338E-3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5.8722618236123819E-2</v>
      </c>
      <c r="D29" s="72">
        <v>5.4018310391021937E-2</v>
      </c>
      <c r="E29" s="72">
        <v>5.0402952447101676E-2</v>
      </c>
      <c r="F29" s="72">
        <v>4.1435809954941123E-2</v>
      </c>
      <c r="G29" s="72">
        <v>3.9695426993830281E-2</v>
      </c>
      <c r="H29" s="72">
        <v>4.605385591211357E-2</v>
      </c>
      <c r="I29" s="72">
        <v>2.9784017816454476E-2</v>
      </c>
      <c r="J29" s="72">
        <v>2.4928384409177586E-2</v>
      </c>
      <c r="K29" s="72">
        <v>3.4312074286347326E-2</v>
      </c>
      <c r="L29" s="72">
        <v>2.2851232737310108E-2</v>
      </c>
      <c r="M29" s="72">
        <v>8.6020345830209871E-3</v>
      </c>
      <c r="N29" s="72">
        <v>9.2464098814487618E-3</v>
      </c>
      <c r="O29" s="72">
        <v>2.9690994424808263E-2</v>
      </c>
      <c r="P29" s="72">
        <v>5.3968271340755415E-2</v>
      </c>
      <c r="Q29" s="72">
        <v>6.3829360686390085E-2</v>
      </c>
      <c r="R29" s="72">
        <v>5.0381471146659217E-2</v>
      </c>
      <c r="S29" s="72">
        <v>2.6796323647293088E-2</v>
      </c>
      <c r="T29" s="72">
        <v>1.3227866130739776E-2</v>
      </c>
      <c r="U29" s="72">
        <v>1.921629470916757E-2</v>
      </c>
      <c r="V29" s="72">
        <v>2.4216620088709815E-2</v>
      </c>
      <c r="W29" s="72">
        <v>6.4171582236690811E-2</v>
      </c>
      <c r="X29" s="72">
        <v>0</v>
      </c>
      <c r="Y29" s="72">
        <v>0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0.11945964344119185</v>
      </c>
      <c r="D30" s="72">
        <v>0.20905585888138495</v>
      </c>
      <c r="E30" s="72">
        <v>0.36793607215499979</v>
      </c>
      <c r="F30" s="72">
        <v>0.36581235561901088</v>
      </c>
      <c r="G30" s="72">
        <v>0.57623093353266541</v>
      </c>
      <c r="H30" s="72">
        <v>0.36467755175104871</v>
      </c>
      <c r="I30" s="72">
        <v>0.11814957911938274</v>
      </c>
      <c r="J30" s="72">
        <v>0.26965019178837729</v>
      </c>
      <c r="K30" s="72">
        <v>0.28420609767511001</v>
      </c>
      <c r="L30" s="72">
        <v>0.29303734041243168</v>
      </c>
      <c r="M30" s="72">
        <v>0.26490788056658071</v>
      </c>
      <c r="N30" s="72">
        <v>0.28660038558353718</v>
      </c>
      <c r="O30" s="72">
        <v>0.38159510090518817</v>
      </c>
      <c r="P30" s="72">
        <v>0.32606704847899981</v>
      </c>
      <c r="Q30" s="72">
        <v>0.38721113136458202</v>
      </c>
      <c r="R30" s="72">
        <v>0.44573819077786797</v>
      </c>
      <c r="S30" s="72">
        <v>0.43459742002850033</v>
      </c>
      <c r="T30" s="72">
        <v>0.43494093239497839</v>
      </c>
      <c r="U30" s="72">
        <v>0.50104157387644133</v>
      </c>
      <c r="V30" s="72">
        <v>0.39798795455457153</v>
      </c>
      <c r="W30" s="72">
        <v>0.40018193126879203</v>
      </c>
      <c r="X30" s="72">
        <v>9.2858061011847209E-3</v>
      </c>
      <c r="Y30" s="72">
        <v>6.5808903506516733E-3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21074.774333594563</v>
      </c>
      <c r="D3" s="65">
        <f>IF(RES_hh_fec_in!D3=0,0,1000*11630*RES_hh_fec_in!D3/RES_hh_num_in!D3)</f>
        <v>18081.395260435613</v>
      </c>
      <c r="E3" s="65">
        <f>IF(RES_hh_fec_in!E3=0,0,1000*11630*RES_hh_fec_in!E3/RES_hh_num_in!E3)</f>
        <v>20046.461446000427</v>
      </c>
      <c r="F3" s="65">
        <f>IF(RES_hh_fec_in!F3=0,0,1000*11630*RES_hh_fec_in!F3/RES_hh_num_in!F3)</f>
        <v>18159.758803042314</v>
      </c>
      <c r="G3" s="65">
        <f>IF(RES_hh_fec_in!G3=0,0,1000*11630*RES_hh_fec_in!G3/RES_hh_num_in!G3)</f>
        <v>18689.601599510977</v>
      </c>
      <c r="H3" s="65">
        <f>IF(RES_hh_fec_in!H3=0,0,1000*11630*RES_hh_fec_in!H3/RES_hh_num_in!H3)</f>
        <v>17830.257316004761</v>
      </c>
      <c r="I3" s="65">
        <f>IF(RES_hh_fec_in!I3=0,0,1000*11630*RES_hh_fec_in!I3/RES_hh_num_in!I3)</f>
        <v>15557.493076399449</v>
      </c>
      <c r="J3" s="65">
        <f>IF(RES_hh_fec_in!J3=0,0,1000*11630*RES_hh_fec_in!J3/RES_hh_num_in!J3)</f>
        <v>15110.8346724602</v>
      </c>
      <c r="K3" s="65">
        <f>IF(RES_hh_fec_in!K3=0,0,1000*11630*RES_hh_fec_in!K3/RES_hh_num_in!K3)</f>
        <v>14710.364168052427</v>
      </c>
      <c r="L3" s="65">
        <f>IF(RES_hh_fec_in!L3=0,0,1000*11630*RES_hh_fec_in!L3/RES_hh_num_in!L3)</f>
        <v>17701.783232180453</v>
      </c>
      <c r="M3" s="65">
        <f>IF(RES_hh_fec_in!M3=0,0,1000*11630*RES_hh_fec_in!M3/RES_hh_num_in!M3)</f>
        <v>14895.133109495742</v>
      </c>
      <c r="N3" s="65">
        <f>IF(RES_hh_fec_in!N3=0,0,1000*11630*RES_hh_fec_in!N3/RES_hh_num_in!N3)</f>
        <v>14465.314440366472</v>
      </c>
      <c r="O3" s="65">
        <f>IF(RES_hh_fec_in!O3=0,0,1000*11630*RES_hh_fec_in!O3/RES_hh_num_in!O3)</f>
        <v>15809.597529447239</v>
      </c>
      <c r="P3" s="65">
        <f>IF(RES_hh_fec_in!P3=0,0,1000*11630*RES_hh_fec_in!P3/RES_hh_num_in!P3)</f>
        <v>11760.108186408421</v>
      </c>
      <c r="Q3" s="65">
        <f>IF(RES_hh_fec_in!Q3=0,0,1000*11630*RES_hh_fec_in!Q3/RES_hh_num_in!Q3)</f>
        <v>10631.041136048178</v>
      </c>
      <c r="R3" s="65">
        <f>IF(RES_hh_fec_in!R3=0,0,1000*11630*RES_hh_fec_in!R3/RES_hh_num_in!R3)</f>
        <v>12488.727193776143</v>
      </c>
      <c r="S3" s="65">
        <f>IF(RES_hh_fec_in!S3=0,0,1000*11630*RES_hh_fec_in!S3/RES_hh_num_in!S3)</f>
        <v>12639.02447302269</v>
      </c>
      <c r="T3" s="65">
        <f>IF(RES_hh_fec_in!T3=0,0,1000*11630*RES_hh_fec_in!T3/RES_hh_num_in!T3)</f>
        <v>11255.437900395211</v>
      </c>
      <c r="U3" s="65">
        <f>IF(RES_hh_fec_in!U3=0,0,1000*11630*RES_hh_fec_in!U3/RES_hh_num_in!U3)</f>
        <v>10039.75424705518</v>
      </c>
      <c r="V3" s="65">
        <f>IF(RES_hh_fec_in!V3=0,0,1000*11630*RES_hh_fec_in!V3/RES_hh_num_in!V3)</f>
        <v>9616.1542664886802</v>
      </c>
      <c r="W3" s="65">
        <f>IF(RES_hh_fec_in!W3=0,0,1000*11630*RES_hh_fec_in!W3/RES_hh_num_in!W3)</f>
        <v>12936.930166366166</v>
      </c>
      <c r="X3" s="65">
        <f>IF(RES_hh_fec_in!X3=0,0,1000*11630*RES_hh_fec_in!X3/RES_hh_num_in!X3)</f>
        <v>9705.4231433466321</v>
      </c>
      <c r="Y3" s="65">
        <f>IF(RES_hh_fec_in!Y3=0,0,1000*11630*RES_hh_fec_in!Y3/RES_hh_num_in!Y3)</f>
        <v>8105.3129086673644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18021.62409030717</v>
      </c>
      <c r="D4" s="69">
        <f>IF(RES_hh_fec_in!D4=0,0,1000*11630*RES_hh_fec_in!D4/RES_hh_num_in!D4)</f>
        <v>14910.649505926855</v>
      </c>
      <c r="E4" s="69">
        <f>IF(RES_hh_fec_in!E4=0,0,1000*11630*RES_hh_fec_in!E4/RES_hh_num_in!E4)</f>
        <v>16875.64895167647</v>
      </c>
      <c r="F4" s="69">
        <f>IF(RES_hh_fec_in!F4=0,0,1000*11630*RES_hh_fec_in!F4/RES_hh_num_in!F4)</f>
        <v>14979.301390035629</v>
      </c>
      <c r="G4" s="69">
        <f>IF(RES_hh_fec_in!G4=0,0,1000*11630*RES_hh_fec_in!G4/RES_hh_num_in!G4)</f>
        <v>15730.186684568533</v>
      </c>
      <c r="H4" s="69">
        <f>IF(RES_hh_fec_in!H4=0,0,1000*11630*RES_hh_fec_in!H4/RES_hh_num_in!H4)</f>
        <v>14802.789128777329</v>
      </c>
      <c r="I4" s="69">
        <f>IF(RES_hh_fec_in!I4=0,0,1000*11630*RES_hh_fec_in!I4/RES_hh_num_in!I4)</f>
        <v>12531.003630203428</v>
      </c>
      <c r="J4" s="69">
        <f>IF(RES_hh_fec_in!J4=0,0,1000*11630*RES_hh_fec_in!J4/RES_hh_num_in!J4)</f>
        <v>12072.871859494995</v>
      </c>
      <c r="K4" s="69">
        <f>IF(RES_hh_fec_in!K4=0,0,1000*11630*RES_hh_fec_in!K4/RES_hh_num_in!K4)</f>
        <v>11541.155835261619</v>
      </c>
      <c r="L4" s="69">
        <f>IF(RES_hh_fec_in!L4=0,0,1000*11630*RES_hh_fec_in!L4/RES_hh_num_in!L4)</f>
        <v>14329.287220032515</v>
      </c>
      <c r="M4" s="69">
        <f>IF(RES_hh_fec_in!M4=0,0,1000*11630*RES_hh_fec_in!M4/RES_hh_num_in!M4)</f>
        <v>11564.766536976307</v>
      </c>
      <c r="N4" s="69">
        <f>IF(RES_hh_fec_in!N4=0,0,1000*11630*RES_hh_fec_in!N4/RES_hh_num_in!N4)</f>
        <v>11115.867196149973</v>
      </c>
      <c r="O4" s="69">
        <f>IF(RES_hh_fec_in!O4=0,0,1000*11630*RES_hh_fec_in!O4/RES_hh_num_in!O4)</f>
        <v>12527.956204433009</v>
      </c>
      <c r="P4" s="69">
        <f>IF(RES_hh_fec_in!P4=0,0,1000*11630*RES_hh_fec_in!P4/RES_hh_num_in!P4)</f>
        <v>8526.5171284756361</v>
      </c>
      <c r="Q4" s="69">
        <f>IF(RES_hh_fec_in!Q4=0,0,1000*11630*RES_hh_fec_in!Q4/RES_hh_num_in!Q4)</f>
        <v>7515.801471349545</v>
      </c>
      <c r="R4" s="69">
        <f>IF(RES_hh_fec_in!R4=0,0,1000*11630*RES_hh_fec_in!R4/RES_hh_num_in!R4)</f>
        <v>9422.4970824267621</v>
      </c>
      <c r="S4" s="69">
        <f>IF(RES_hh_fec_in!S4=0,0,1000*11630*RES_hh_fec_in!S4/RES_hh_num_in!S4)</f>
        <v>9645.315496994499</v>
      </c>
      <c r="T4" s="69">
        <f>IF(RES_hh_fec_in!T4=0,0,1000*11630*RES_hh_fec_in!T4/RES_hh_num_in!T4)</f>
        <v>8394.4846572847055</v>
      </c>
      <c r="U4" s="69">
        <f>IF(RES_hh_fec_in!U4=0,0,1000*11630*RES_hh_fec_in!U4/RES_hh_num_in!U4)</f>
        <v>7171.7945271210583</v>
      </c>
      <c r="V4" s="69">
        <f>IF(RES_hh_fec_in!V4=0,0,1000*11630*RES_hh_fec_in!V4/RES_hh_num_in!V4)</f>
        <v>6809.390708880559</v>
      </c>
      <c r="W4" s="69">
        <f>IF(RES_hh_fec_in!W4=0,0,1000*11630*RES_hh_fec_in!W4/RES_hh_num_in!W4)</f>
        <v>9882.8602092415913</v>
      </c>
      <c r="X4" s="69">
        <f>IF(RES_hh_fec_in!X4=0,0,1000*11630*RES_hh_fec_in!X4/RES_hh_num_in!X4)</f>
        <v>6860.6600100957467</v>
      </c>
      <c r="Y4" s="69">
        <f>IF(RES_hh_fec_in!Y4=0,0,1000*11630*RES_hh_fec_in!Y4/RES_hh_num_in!Y4)</f>
        <v>5388.9884575337646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14687.390932653345</v>
      </c>
      <c r="M5" s="72">
        <f>IF(RES_hh_fec_in!M5=0,0,1000*11630*RES_hh_fec_in!M5/RES_hh_num_in!M5)</f>
        <v>10452.850135068631</v>
      </c>
      <c r="N5" s="72">
        <f>IF(RES_hh_fec_in!N5=0,0,1000*11630*RES_hh_fec_in!N5/RES_hh_num_in!N5)</f>
        <v>12170.855312634687</v>
      </c>
      <c r="O5" s="72">
        <f>IF(RES_hh_fec_in!O5=0,0,1000*11630*RES_hh_fec_in!O5/RES_hh_num_in!O5)</f>
        <v>12359.233199050184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8128.1284965362447</v>
      </c>
      <c r="X5" s="72">
        <f>IF(RES_hh_fec_in!X5=0,0,1000*11630*RES_hh_fec_in!X5/RES_hh_num_in!X5)</f>
        <v>0</v>
      </c>
      <c r="Y5" s="72">
        <f>IF(RES_hh_fec_in!Y5=0,0,1000*11630*RES_hh_fec_in!Y5/RES_hh_num_in!Y5)</f>
        <v>0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17734.999256917894</v>
      </c>
      <c r="F6" s="72">
        <f>IF(RES_hh_fec_in!F6=0,0,1000*11630*RES_hh_fec_in!F6/RES_hh_num_in!F6)</f>
        <v>16120.976557663389</v>
      </c>
      <c r="G6" s="72">
        <f>IF(RES_hh_fec_in!G6=0,0,1000*11630*RES_hh_fec_in!G6/RES_hh_num_in!G6)</f>
        <v>17703.98984010395</v>
      </c>
      <c r="H6" s="72">
        <f>IF(RES_hh_fec_in!H6=0,0,1000*11630*RES_hh_fec_in!H6/RES_hh_num_in!H6)</f>
        <v>16421.611945709912</v>
      </c>
      <c r="I6" s="72">
        <f>IF(RES_hh_fec_in!I6=0,0,1000*11630*RES_hh_fec_in!I6/RES_hh_num_in!I6)</f>
        <v>15746.899321855584</v>
      </c>
      <c r="J6" s="72">
        <f>IF(RES_hh_fec_in!J6=0,0,1000*11630*RES_hh_fec_in!J6/RES_hh_num_in!J6)</f>
        <v>15991.703333666223</v>
      </c>
      <c r="K6" s="72">
        <f>IF(RES_hh_fec_in!K6=0,0,1000*11630*RES_hh_fec_in!K6/RES_hh_num_in!K6)</f>
        <v>0</v>
      </c>
      <c r="L6" s="72">
        <f>IF(RES_hh_fec_in!L6=0,0,1000*11630*RES_hh_fec_in!L6/RES_hh_num_in!L6)</f>
        <v>0</v>
      </c>
      <c r="M6" s="72">
        <f>IF(RES_hh_fec_in!M6=0,0,1000*11630*RES_hh_fec_in!M6/RES_hh_num_in!M6)</f>
        <v>0</v>
      </c>
      <c r="N6" s="72">
        <f>IF(RES_hh_fec_in!N6=0,0,1000*11630*RES_hh_fec_in!N6/RES_hh_num_in!N6)</f>
        <v>11996.635499996146</v>
      </c>
      <c r="O6" s="72">
        <f>IF(RES_hh_fec_in!O6=0,0,1000*11630*RES_hh_fec_in!O6/RES_hh_num_in!O6)</f>
        <v>14920.478398227056</v>
      </c>
      <c r="P6" s="72">
        <f>IF(RES_hh_fec_in!P6=0,0,1000*11630*RES_hh_fec_in!P6/RES_hh_num_in!P6)</f>
        <v>10234.93238231901</v>
      </c>
      <c r="Q6" s="72">
        <f>IF(RES_hh_fec_in!Q6=0,0,1000*11630*RES_hh_fec_in!Q6/RES_hh_num_in!Q6)</f>
        <v>8192.3423175046009</v>
      </c>
      <c r="R6" s="72">
        <f>IF(RES_hh_fec_in!R6=0,0,1000*11630*RES_hh_fec_in!R6/RES_hh_num_in!R6)</f>
        <v>9533.5256785963738</v>
      </c>
      <c r="S6" s="72">
        <f>IF(RES_hh_fec_in!S6=0,0,1000*11630*RES_hh_fec_in!S6/RES_hh_num_in!S6)</f>
        <v>11332.922075145447</v>
      </c>
      <c r="T6" s="72">
        <f>IF(RES_hh_fec_in!T6=0,0,1000*11630*RES_hh_fec_in!T6/RES_hh_num_in!T6)</f>
        <v>10063.443495799958</v>
      </c>
      <c r="U6" s="72">
        <f>IF(RES_hh_fec_in!U6=0,0,1000*11630*RES_hh_fec_in!U6/RES_hh_num_in!U6)</f>
        <v>8627.9336875909903</v>
      </c>
      <c r="V6" s="72">
        <f>IF(RES_hh_fec_in!V6=0,0,1000*11630*RES_hh_fec_in!V6/RES_hh_num_in!V6)</f>
        <v>9034.8161653032384</v>
      </c>
      <c r="W6" s="72">
        <f>IF(RES_hh_fec_in!W6=0,0,1000*11630*RES_hh_fec_in!W6/RES_hh_num_in!W6)</f>
        <v>12464.498007134243</v>
      </c>
      <c r="X6" s="72">
        <f>IF(RES_hh_fec_in!X6=0,0,1000*11630*RES_hh_fec_in!X6/RES_hh_num_in!X6)</f>
        <v>8566.2604364165363</v>
      </c>
      <c r="Y6" s="72">
        <f>IF(RES_hh_fec_in!Y6=0,0,1000*11630*RES_hh_fec_in!Y6/RES_hh_num_in!Y6)</f>
        <v>6740.9689535588977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20671.318549950458</v>
      </c>
      <c r="D7" s="72">
        <f>IF(RES_hh_fec_in!D7=0,0,1000*11630*RES_hh_fec_in!D7/RES_hh_num_in!D7)</f>
        <v>17893.337433570628</v>
      </c>
      <c r="E7" s="72">
        <f>IF(RES_hh_fec_in!E7=0,0,1000*11630*RES_hh_fec_in!E7/RES_hh_num_in!E7)</f>
        <v>20011.994047327204</v>
      </c>
      <c r="F7" s="72">
        <f>IF(RES_hh_fec_in!F7=0,0,1000*11630*RES_hh_fec_in!F7/RES_hh_num_in!F7)</f>
        <v>18521.787327392587</v>
      </c>
      <c r="G7" s="72">
        <f>IF(RES_hh_fec_in!G7=0,0,1000*11630*RES_hh_fec_in!G7/RES_hh_num_in!G7)</f>
        <v>17318.46540436089</v>
      </c>
      <c r="H7" s="72">
        <f>IF(RES_hh_fec_in!H7=0,0,1000*11630*RES_hh_fec_in!H7/RES_hh_num_in!H7)</f>
        <v>17486.482907253172</v>
      </c>
      <c r="I7" s="72">
        <f>IF(RES_hh_fec_in!I7=0,0,1000*11630*RES_hh_fec_in!I7/RES_hh_num_in!I7)</f>
        <v>15034.10655050381</v>
      </c>
      <c r="J7" s="72">
        <f>IF(RES_hh_fec_in!J7=0,0,1000*11630*RES_hh_fec_in!J7/RES_hh_num_in!J7)</f>
        <v>14882.099284383265</v>
      </c>
      <c r="K7" s="72">
        <f>IF(RES_hh_fec_in!K7=0,0,1000*11630*RES_hh_fec_in!K7/RES_hh_num_in!K7)</f>
        <v>14204.739466531555</v>
      </c>
      <c r="L7" s="72">
        <f>IF(RES_hh_fec_in!L7=0,0,1000*11630*RES_hh_fec_in!L7/RES_hh_num_in!L7)</f>
        <v>17789.520648076108</v>
      </c>
      <c r="M7" s="72">
        <f>IF(RES_hh_fec_in!M7=0,0,1000*11630*RES_hh_fec_in!M7/RES_hh_num_in!M7)</f>
        <v>14191.948861276403</v>
      </c>
      <c r="N7" s="72">
        <f>IF(RES_hh_fec_in!N7=0,0,1000*11630*RES_hh_fec_in!N7/RES_hh_num_in!N7)</f>
        <v>12509.585996672573</v>
      </c>
      <c r="O7" s="72">
        <f>IF(RES_hh_fec_in!O7=0,0,1000*11630*RES_hh_fec_in!O7/RES_hh_num_in!O7)</f>
        <v>14616.05733724355</v>
      </c>
      <c r="P7" s="72">
        <f>IF(RES_hh_fec_in!P7=0,0,1000*11630*RES_hh_fec_in!P7/RES_hh_num_in!P7)</f>
        <v>10565.010363579377</v>
      </c>
      <c r="Q7" s="72">
        <f>IF(RES_hh_fec_in!Q7=0,0,1000*11630*RES_hh_fec_in!Q7/RES_hh_num_in!Q7)</f>
        <v>9007.2305272703416</v>
      </c>
      <c r="R7" s="72">
        <f>IF(RES_hh_fec_in!R7=0,0,1000*11630*RES_hh_fec_in!R7/RES_hh_num_in!R7)</f>
        <v>10658.415201030282</v>
      </c>
      <c r="S7" s="72">
        <f>IF(RES_hh_fec_in!S7=0,0,1000*11630*RES_hh_fec_in!S7/RES_hh_num_in!S7)</f>
        <v>11256.783980534954</v>
      </c>
      <c r="T7" s="72">
        <f>IF(RES_hh_fec_in!T7=0,0,1000*11630*RES_hh_fec_in!T7/RES_hh_num_in!T7)</f>
        <v>10195.530194523542</v>
      </c>
      <c r="U7" s="72">
        <f>IF(RES_hh_fec_in!U7=0,0,1000*11630*RES_hh_fec_in!U7/RES_hh_num_in!U7)</f>
        <v>8816.2078813071748</v>
      </c>
      <c r="V7" s="72">
        <f>IF(RES_hh_fec_in!V7=0,0,1000*11630*RES_hh_fec_in!V7/RES_hh_num_in!V7)</f>
        <v>9082.4748060531092</v>
      </c>
      <c r="W7" s="72">
        <f>IF(RES_hh_fec_in!W7=0,0,1000*11630*RES_hh_fec_in!W7/RES_hh_num_in!W7)</f>
        <v>12608.615145268301</v>
      </c>
      <c r="X7" s="72">
        <f>IF(RES_hh_fec_in!X7=0,0,1000*11630*RES_hh_fec_in!X7/RES_hh_num_in!X7)</f>
        <v>9123.6785113133083</v>
      </c>
      <c r="Y7" s="72">
        <f>IF(RES_hh_fec_in!Y7=0,0,1000*11630*RES_hh_fec_in!Y7/RES_hh_num_in!Y7)</f>
        <v>6311.4078970885967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19622.646057227819</v>
      </c>
      <c r="D8" s="72">
        <f>IF(RES_hh_fec_in!D8=0,0,1000*11630*RES_hh_fec_in!D8/RES_hh_num_in!D8)</f>
        <v>16167.549399838983</v>
      </c>
      <c r="E8" s="72">
        <f>IF(RES_hh_fec_in!E8=0,0,1000*11630*RES_hh_fec_in!E8/RES_hh_num_in!E8)</f>
        <v>18011.634154067571</v>
      </c>
      <c r="F8" s="72">
        <f>IF(RES_hh_fec_in!F8=0,0,1000*11630*RES_hh_fec_in!F8/RES_hh_num_in!F8)</f>
        <v>15436.604523484086</v>
      </c>
      <c r="G8" s="72">
        <f>IF(RES_hh_fec_in!G8=0,0,1000*11630*RES_hh_fec_in!G8/RES_hh_num_in!G8)</f>
        <v>17190.372874471253</v>
      </c>
      <c r="H8" s="72">
        <f>IF(RES_hh_fec_in!H8=0,0,1000*11630*RES_hh_fec_in!H8/RES_hh_num_in!H8)</f>
        <v>16197.761736581686</v>
      </c>
      <c r="I8" s="72">
        <f>IF(RES_hh_fec_in!I8=0,0,1000*11630*RES_hh_fec_in!I8/RES_hh_num_in!I8)</f>
        <v>13846.591643318452</v>
      </c>
      <c r="J8" s="72">
        <f>IF(RES_hh_fec_in!J8=0,0,1000*11630*RES_hh_fec_in!J8/RES_hh_num_in!J8)</f>
        <v>13480.605454301027</v>
      </c>
      <c r="K8" s="72">
        <f>IF(RES_hh_fec_in!K8=0,0,1000*11630*RES_hh_fec_in!K8/RES_hh_num_in!K8)</f>
        <v>13414.887910722651</v>
      </c>
      <c r="L8" s="72">
        <f>IF(RES_hh_fec_in!L8=0,0,1000*11630*RES_hh_fec_in!L8/RES_hh_num_in!L8)</f>
        <v>16138.550545147054</v>
      </c>
      <c r="M8" s="72">
        <f>IF(RES_hh_fec_in!M8=0,0,1000*11630*RES_hh_fec_in!M8/RES_hh_num_in!M8)</f>
        <v>12756.140184638418</v>
      </c>
      <c r="N8" s="72">
        <f>IF(RES_hh_fec_in!N8=0,0,1000*11630*RES_hh_fec_in!N8/RES_hh_num_in!N8)</f>
        <v>12082.733406669706</v>
      </c>
      <c r="O8" s="72">
        <f>IF(RES_hh_fec_in!O8=0,0,1000*11630*RES_hh_fec_in!O8/RES_hh_num_in!O8)</f>
        <v>13202.624390500874</v>
      </c>
      <c r="P8" s="72">
        <f>IF(RES_hh_fec_in!P8=0,0,1000*11630*RES_hh_fec_in!P8/RES_hh_num_in!P8)</f>
        <v>9301.9918846810197</v>
      </c>
      <c r="Q8" s="72">
        <f>IF(RES_hh_fec_in!Q8=0,0,1000*11630*RES_hh_fec_in!Q8/RES_hh_num_in!Q8)</f>
        <v>8082.7644612525664</v>
      </c>
      <c r="R8" s="72">
        <f>IF(RES_hh_fec_in!R8=0,0,1000*11630*RES_hh_fec_in!R8/RES_hh_num_in!R8)</f>
        <v>10181.361068520917</v>
      </c>
      <c r="S8" s="72">
        <f>IF(RES_hh_fec_in!S8=0,0,1000*11630*RES_hh_fec_in!S8/RES_hh_num_in!S8)</f>
        <v>10041.651202559395</v>
      </c>
      <c r="T8" s="72">
        <f>IF(RES_hh_fec_in!T8=0,0,1000*11630*RES_hh_fec_in!T8/RES_hh_num_in!T8)</f>
        <v>9023.3348129871119</v>
      </c>
      <c r="U8" s="72">
        <f>IF(RES_hh_fec_in!U8=0,0,1000*11630*RES_hh_fec_in!U8/RES_hh_num_in!U8)</f>
        <v>8021.0046875269363</v>
      </c>
      <c r="V8" s="72">
        <f>IF(RES_hh_fec_in!V8=0,0,1000*11630*RES_hh_fec_in!V8/RES_hh_num_in!V8)</f>
        <v>7922.8999240734865</v>
      </c>
      <c r="W8" s="72">
        <f>IF(RES_hh_fec_in!W8=0,0,1000*11630*RES_hh_fec_in!W8/RES_hh_num_in!W8)</f>
        <v>10848.029004804999</v>
      </c>
      <c r="X8" s="72">
        <f>IF(RES_hh_fec_in!X8=0,0,1000*11630*RES_hh_fec_in!X8/RES_hh_num_in!X8)</f>
        <v>7509.8756105387838</v>
      </c>
      <c r="Y8" s="72">
        <f>IF(RES_hh_fec_in!Y8=0,0,1000*11630*RES_hh_fec_in!Y8/RES_hh_num_in!Y8)</f>
        <v>5456.7605916076427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18896.120440893923</v>
      </c>
      <c r="D9" s="72">
        <f>IF(RES_hh_fec_in!D9=0,0,1000*11630*RES_hh_fec_in!D9/RES_hh_num_in!D9)</f>
        <v>15861.660450230951</v>
      </c>
      <c r="E9" s="72">
        <f>IF(RES_hh_fec_in!E9=0,0,1000*11630*RES_hh_fec_in!E9/RES_hh_num_in!E9)</f>
        <v>17359.478361535836</v>
      </c>
      <c r="F9" s="72">
        <f>IF(RES_hh_fec_in!F9=0,0,1000*11630*RES_hh_fec_in!F9/RES_hh_num_in!F9)</f>
        <v>15320.196733970341</v>
      </c>
      <c r="G9" s="72">
        <f>IF(RES_hh_fec_in!G9=0,0,1000*11630*RES_hh_fec_in!G9/RES_hh_num_in!G9)</f>
        <v>14486.167824715636</v>
      </c>
      <c r="H9" s="72">
        <f>IF(RES_hh_fec_in!H9=0,0,1000*11630*RES_hh_fec_in!H9/RES_hh_num_in!H9)</f>
        <v>14535.660609453023</v>
      </c>
      <c r="I9" s="72">
        <f>IF(RES_hh_fec_in!I9=0,0,1000*11630*RES_hh_fec_in!I9/RES_hh_num_in!I9)</f>
        <v>13267.433026910889</v>
      </c>
      <c r="J9" s="72">
        <f>IF(RES_hh_fec_in!J9=0,0,1000*11630*RES_hh_fec_in!J9/RES_hh_num_in!J9)</f>
        <v>12291.727788265453</v>
      </c>
      <c r="K9" s="72">
        <f>IF(RES_hh_fec_in!K9=0,0,1000*11630*RES_hh_fec_in!K9/RES_hh_num_in!K9)</f>
        <v>11936.435339375956</v>
      </c>
      <c r="L9" s="72">
        <f>IF(RES_hh_fec_in!L9=0,0,1000*11630*RES_hh_fec_in!L9/RES_hh_num_in!L9)</f>
        <v>14279.624750514849</v>
      </c>
      <c r="M9" s="72">
        <f>IF(RES_hh_fec_in!M9=0,0,1000*11630*RES_hh_fec_in!M9/RES_hh_num_in!M9)</f>
        <v>11848.488644057938</v>
      </c>
      <c r="N9" s="72">
        <f>IF(RES_hh_fec_in!N9=0,0,1000*11630*RES_hh_fec_in!N9/RES_hh_num_in!N9)</f>
        <v>11554.920092497638</v>
      </c>
      <c r="O9" s="72">
        <f>IF(RES_hh_fec_in!O9=0,0,1000*11630*RES_hh_fec_in!O9/RES_hh_num_in!O9)</f>
        <v>13045.315188937937</v>
      </c>
      <c r="P9" s="72">
        <f>IF(RES_hh_fec_in!P9=0,0,1000*11630*RES_hh_fec_in!P9/RES_hh_num_in!P9)</f>
        <v>9571.1095259412632</v>
      </c>
      <c r="Q9" s="72">
        <f>IF(RES_hh_fec_in!Q9=0,0,1000*11630*RES_hh_fec_in!Q9/RES_hh_num_in!Q9)</f>
        <v>8455.0465064836153</v>
      </c>
      <c r="R9" s="72">
        <f>IF(RES_hh_fec_in!R9=0,0,1000*11630*RES_hh_fec_in!R9/RES_hh_num_in!R9)</f>
        <v>10117.380516693411</v>
      </c>
      <c r="S9" s="72">
        <f>IF(RES_hh_fec_in!S9=0,0,1000*11630*RES_hh_fec_in!S9/RES_hh_num_in!S9)</f>
        <v>10364.376074617543</v>
      </c>
      <c r="T9" s="72">
        <f>IF(RES_hh_fec_in!T9=0,0,1000*11630*RES_hh_fec_in!T9/RES_hh_num_in!T9)</f>
        <v>9303.4878409433331</v>
      </c>
      <c r="U9" s="72">
        <f>IF(RES_hh_fec_in!U9=0,0,1000*11630*RES_hh_fec_in!U9/RES_hh_num_in!U9)</f>
        <v>7908.1224592997814</v>
      </c>
      <c r="V9" s="72">
        <f>IF(RES_hh_fec_in!V9=0,0,1000*11630*RES_hh_fec_in!V9/RES_hh_num_in!V9)</f>
        <v>7643.1747335000191</v>
      </c>
      <c r="W9" s="72">
        <f>IF(RES_hh_fec_in!W9=0,0,1000*11630*RES_hh_fec_in!W9/RES_hh_num_in!W9)</f>
        <v>11912.278045507237</v>
      </c>
      <c r="X9" s="72">
        <f>IF(RES_hh_fec_in!X9=0,0,1000*11630*RES_hh_fec_in!X9/RES_hh_num_in!X9)</f>
        <v>8261.8331055618728</v>
      </c>
      <c r="Y9" s="72">
        <f>IF(RES_hh_fec_in!Y9=0,0,1000*11630*RES_hh_fec_in!Y9/RES_hh_num_in!Y9)</f>
        <v>6333.6938166934351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13725.095617408204</v>
      </c>
      <c r="D11" s="72">
        <f>IF(RES_hh_fec_in!D11=0,0,1000*11630*RES_hh_fec_in!D11/RES_hh_num_in!D11)</f>
        <v>11317.984006786941</v>
      </c>
      <c r="E11" s="72">
        <f>IF(RES_hh_fec_in!E11=0,0,1000*11630*RES_hh_fec_in!E11/RES_hh_num_in!E11)</f>
        <v>13270.43628713478</v>
      </c>
      <c r="F11" s="72">
        <f>IF(RES_hh_fec_in!F11=0,0,1000*11630*RES_hh_fec_in!F11/RES_hh_num_in!F11)</f>
        <v>13368.737055962771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10392.836487222748</v>
      </c>
      <c r="I11" s="72">
        <f>IF(RES_hh_fec_in!I11=0,0,1000*11630*RES_hh_fec_in!I11/RES_hh_num_in!I11)</f>
        <v>10646.492234313078</v>
      </c>
      <c r="J11" s="72">
        <f>IF(RES_hh_fec_in!J11=0,0,1000*11630*RES_hh_fec_in!J11/RES_hh_num_in!J11)</f>
        <v>10135.10985627146</v>
      </c>
      <c r="K11" s="72">
        <f>IF(RES_hh_fec_in!K11=0,0,1000*11630*RES_hh_fec_in!K11/RES_hh_num_in!K11)</f>
        <v>9875.4508807846141</v>
      </c>
      <c r="L11" s="72">
        <f>IF(RES_hh_fec_in!L11=0,0,1000*11630*RES_hh_fec_in!L11/RES_hh_num_in!L11)</f>
        <v>11779.398301996349</v>
      </c>
      <c r="M11" s="72">
        <f>IF(RES_hh_fec_in!M11=0,0,1000*11630*RES_hh_fec_in!M11/RES_hh_num_in!M11)</f>
        <v>9871.7053638665857</v>
      </c>
      <c r="N11" s="72">
        <f>IF(RES_hh_fec_in!N11=0,0,1000*11630*RES_hh_fec_in!N11/RES_hh_num_in!N11)</f>
        <v>9671.5522175694496</v>
      </c>
      <c r="O11" s="72">
        <f>IF(RES_hh_fec_in!O11=0,0,1000*11630*RES_hh_fec_in!O11/RES_hh_num_in!O11)</f>
        <v>11304.935525266088</v>
      </c>
      <c r="P11" s="72">
        <f>IF(RES_hh_fec_in!P11=0,0,1000*11630*RES_hh_fec_in!P11/RES_hh_num_in!P11)</f>
        <v>8451.0552191179922</v>
      </c>
      <c r="Q11" s="72">
        <f>IF(RES_hh_fec_in!Q11=0,0,1000*11630*RES_hh_fec_in!Q11/RES_hh_num_in!Q11)</f>
        <v>7481.8448537551039</v>
      </c>
      <c r="R11" s="72">
        <f>IF(RES_hh_fec_in!R11=0,0,1000*11630*RES_hh_fec_in!R11/RES_hh_num_in!R11)</f>
        <v>8941.4871913278694</v>
      </c>
      <c r="S11" s="72">
        <f>IF(RES_hh_fec_in!S11=0,0,1000*11630*RES_hh_fec_in!S11/RES_hh_num_in!S11)</f>
        <v>9454.1212165960551</v>
      </c>
      <c r="T11" s="72">
        <f>IF(RES_hh_fec_in!T11=0,0,1000*11630*RES_hh_fec_in!T11/RES_hh_num_in!T11)</f>
        <v>8628.659543054313</v>
      </c>
      <c r="U11" s="72">
        <f>IF(RES_hh_fec_in!U11=0,0,1000*11630*RES_hh_fec_in!U11/RES_hh_num_in!U11)</f>
        <v>7100.4551931610458</v>
      </c>
      <c r="V11" s="72">
        <f>IF(RES_hh_fec_in!V11=0,0,1000*11630*RES_hh_fec_in!V11/RES_hh_num_in!V11)</f>
        <v>7562.6606689263963</v>
      </c>
      <c r="W11" s="72">
        <f>IF(RES_hh_fec_in!W11=0,0,1000*11630*RES_hh_fec_in!W11/RES_hh_num_in!W11)</f>
        <v>10201.421502874251</v>
      </c>
      <c r="X11" s="72">
        <f>IF(RES_hh_fec_in!X11=0,0,1000*11630*RES_hh_fec_in!X11/RES_hh_num_in!X11)</f>
        <v>7251.5746719145354</v>
      </c>
      <c r="Y11" s="72">
        <f>IF(RES_hh_fec_in!Y11=0,0,1000*11630*RES_hh_fec_in!Y11/RES_hh_num_in!Y11)</f>
        <v>5510.6665990573811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3741.5004318776346</v>
      </c>
      <c r="D12" s="72">
        <f>IF(RES_hh_fec_in!D12=0,0,1000*11630*RES_hh_fec_in!D12/RES_hh_num_in!D12)</f>
        <v>3165.3241234392735</v>
      </c>
      <c r="E12" s="72">
        <f>IF(RES_hh_fec_in!E12=0,0,1000*11630*RES_hh_fec_in!E12/RES_hh_num_in!E12)</f>
        <v>3561.1813847579729</v>
      </c>
      <c r="F12" s="72">
        <f>IF(RES_hh_fec_in!F12=0,0,1000*11630*RES_hh_fec_in!F12/RES_hh_num_in!F12)</f>
        <v>3069.0316532361271</v>
      </c>
      <c r="G12" s="72">
        <f>IF(RES_hh_fec_in!G12=0,0,1000*11630*RES_hh_fec_in!G12/RES_hh_num_in!G12)</f>
        <v>2879.3577734605146</v>
      </c>
      <c r="H12" s="72">
        <f>IF(RES_hh_fec_in!H12=0,0,1000*11630*RES_hh_fec_in!H12/RES_hh_num_in!H12)</f>
        <v>2486.9607083464834</v>
      </c>
      <c r="I12" s="72">
        <f>IF(RES_hh_fec_in!I12=0,0,1000*11630*RES_hh_fec_in!I12/RES_hh_num_in!I12)</f>
        <v>2483.5150503857294</v>
      </c>
      <c r="J12" s="72">
        <f>IF(RES_hh_fec_in!J12=0,0,1000*11630*RES_hh_fec_in!J12/RES_hh_num_in!J12)</f>
        <v>2109.4507892731654</v>
      </c>
      <c r="K12" s="72">
        <f>IF(RES_hh_fec_in!K12=0,0,1000*11630*RES_hh_fec_in!K12/RES_hh_num_in!K12)</f>
        <v>2421.5372628627538</v>
      </c>
      <c r="L12" s="72">
        <f>IF(RES_hh_fec_in!L12=0,0,1000*11630*RES_hh_fec_in!L12/RES_hh_num_in!L12)</f>
        <v>2656.7814878380532</v>
      </c>
      <c r="M12" s="72">
        <f>IF(RES_hh_fec_in!M12=0,0,1000*11630*RES_hh_fec_in!M12/RES_hh_num_in!M12)</f>
        <v>2248.9155037034429</v>
      </c>
      <c r="N12" s="72">
        <f>IF(RES_hh_fec_in!N12=0,0,1000*11630*RES_hh_fec_in!N12/RES_hh_num_in!N12)</f>
        <v>2116.5998793243175</v>
      </c>
      <c r="O12" s="72">
        <f>IF(RES_hh_fec_in!O12=0,0,1000*11630*RES_hh_fec_in!O12/RES_hh_num_in!O12)</f>
        <v>2248.9542406068331</v>
      </c>
      <c r="P12" s="72">
        <f>IF(RES_hh_fec_in!P12=0,0,1000*11630*RES_hh_fec_in!P12/RES_hh_num_in!P12)</f>
        <v>1810.5379474869492</v>
      </c>
      <c r="Q12" s="72">
        <f>IF(RES_hh_fec_in!Q12=0,0,1000*11630*RES_hh_fec_in!Q12/RES_hh_num_in!Q12)</f>
        <v>1730.0107734439957</v>
      </c>
      <c r="R12" s="72">
        <f>IF(RES_hh_fec_in!R12=0,0,1000*11630*RES_hh_fec_in!R12/RES_hh_num_in!R12)</f>
        <v>1949.8650708746065</v>
      </c>
      <c r="S12" s="72">
        <f>IF(RES_hh_fec_in!S12=0,0,1000*11630*RES_hh_fec_in!S12/RES_hh_num_in!S12)</f>
        <v>1889.7256915276405</v>
      </c>
      <c r="T12" s="72">
        <f>IF(RES_hh_fec_in!T12=0,0,1000*11630*RES_hh_fec_in!T12/RES_hh_num_in!T12)</f>
        <v>1876.9358134425709</v>
      </c>
      <c r="U12" s="72">
        <f>IF(RES_hh_fec_in!U12=0,0,1000*11630*RES_hh_fec_in!U12/RES_hh_num_in!U12)</f>
        <v>1410.7484200769727</v>
      </c>
      <c r="V12" s="72">
        <f>IF(RES_hh_fec_in!V12=0,0,1000*11630*RES_hh_fec_in!V12/RES_hh_num_in!V12)</f>
        <v>1712.9393653231523</v>
      </c>
      <c r="W12" s="72">
        <f>IF(RES_hh_fec_in!W12=0,0,1000*11630*RES_hh_fec_in!W12/RES_hh_num_in!W12)</f>
        <v>2189.2830002561427</v>
      </c>
      <c r="X12" s="72">
        <f>IF(RES_hh_fec_in!X12=0,0,1000*11630*RES_hh_fec_in!X12/RES_hh_num_in!X12)</f>
        <v>1561.3605437874203</v>
      </c>
      <c r="Y12" s="72">
        <f>IF(RES_hh_fec_in!Y12=0,0,1000*11630*RES_hh_fec_in!Y12/RES_hh_num_in!Y12)</f>
        <v>1208.1843418991589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15070.471808409302</v>
      </c>
      <c r="D13" s="74">
        <f>IF(RES_hh_fec_in!D13=0,0,1000*11630*RES_hh_fec_in!D13/RES_hh_num_in!D13)</f>
        <v>12954.881878340837</v>
      </c>
      <c r="E13" s="74">
        <f>IF(RES_hh_fec_in!E13=0,0,1000*11630*RES_hh_fec_in!E13/RES_hh_num_in!E13)</f>
        <v>14940.223554107906</v>
      </c>
      <c r="F13" s="74">
        <f>IF(RES_hh_fec_in!F13=0,0,1000*11630*RES_hh_fec_in!F13/RES_hh_num_in!F13)</f>
        <v>13228.793201703982</v>
      </c>
      <c r="G13" s="74">
        <f>IF(RES_hh_fec_in!G13=0,0,1000*11630*RES_hh_fec_in!G13/RES_hh_num_in!G13)</f>
        <v>12052.752848237322</v>
      </c>
      <c r="H13" s="74">
        <f>IF(RES_hh_fec_in!H13=0,0,1000*11630*RES_hh_fec_in!H13/RES_hh_num_in!H13)</f>
        <v>11782.964888242464</v>
      </c>
      <c r="I13" s="74">
        <f>IF(RES_hh_fec_in!I13=0,0,1000*11630*RES_hh_fec_in!I13/RES_hh_num_in!I13)</f>
        <v>11457.327057417935</v>
      </c>
      <c r="J13" s="74">
        <f>IF(RES_hh_fec_in!J13=0,0,1000*11630*RES_hh_fec_in!J13/RES_hh_num_in!J13)</f>
        <v>10586.808249741165</v>
      </c>
      <c r="K13" s="74">
        <f>IF(RES_hh_fec_in!K13=0,0,1000*11630*RES_hh_fec_in!K13/RES_hh_num_in!K13)</f>
        <v>10538.489501702023</v>
      </c>
      <c r="L13" s="74">
        <f>IF(RES_hh_fec_in!L13=0,0,1000*11630*RES_hh_fec_in!L13/RES_hh_num_in!L13)</f>
        <v>12644.495343908069</v>
      </c>
      <c r="M13" s="74">
        <f>IF(RES_hh_fec_in!M13=0,0,1000*11630*RES_hh_fec_in!M13/RES_hh_num_in!M13)</f>
        <v>11099.805415362987</v>
      </c>
      <c r="N13" s="74">
        <f>IF(RES_hh_fec_in!N13=0,0,1000*11630*RES_hh_fec_in!N13/RES_hh_num_in!N13)</f>
        <v>10292.813146873326</v>
      </c>
      <c r="O13" s="74">
        <f>IF(RES_hh_fec_in!O13=0,0,1000*11630*RES_hh_fec_in!O13/RES_hh_num_in!O13)</f>
        <v>11576.723700603785</v>
      </c>
      <c r="P13" s="74">
        <f>IF(RES_hh_fec_in!P13=0,0,1000*11630*RES_hh_fec_in!P13/RES_hh_num_in!P13)</f>
        <v>8584.3778041995301</v>
      </c>
      <c r="Q13" s="74">
        <f>IF(RES_hh_fec_in!Q13=0,0,1000*11630*RES_hh_fec_in!Q13/RES_hh_num_in!Q13)</f>
        <v>7781.314321992606</v>
      </c>
      <c r="R13" s="74">
        <f>IF(RES_hh_fec_in!R13=0,0,1000*11630*RES_hh_fec_in!R13/RES_hh_num_in!R13)</f>
        <v>9741.8678003096211</v>
      </c>
      <c r="S13" s="74">
        <f>IF(RES_hh_fec_in!S13=0,0,1000*11630*RES_hh_fec_in!S13/RES_hh_num_in!S13)</f>
        <v>9481.2908800162786</v>
      </c>
      <c r="T13" s="74">
        <f>IF(RES_hh_fec_in!T13=0,0,1000*11630*RES_hh_fec_in!T13/RES_hh_num_in!T13)</f>
        <v>8658.0951873107206</v>
      </c>
      <c r="U13" s="74">
        <f>IF(RES_hh_fec_in!U13=0,0,1000*11630*RES_hh_fec_in!U13/RES_hh_num_in!U13)</f>
        <v>7087.0338493056097</v>
      </c>
      <c r="V13" s="74">
        <f>IF(RES_hh_fec_in!V13=0,0,1000*11630*RES_hh_fec_in!V13/RES_hh_num_in!V13)</f>
        <v>7125.802817479379</v>
      </c>
      <c r="W13" s="74">
        <f>IF(RES_hh_fec_in!W13=0,0,1000*11630*RES_hh_fec_in!W13/RES_hh_num_in!W13)</f>
        <v>9420.9155178797264</v>
      </c>
      <c r="X13" s="74">
        <f>IF(RES_hh_fec_in!X13=0,0,1000*11630*RES_hh_fec_in!X13/RES_hh_num_in!X13)</f>
        <v>7025.4845545749931</v>
      </c>
      <c r="Y13" s="74">
        <f>IF(RES_hh_fec_in!Y13=0,0,1000*11630*RES_hh_fec_in!Y13/RES_hh_num_in!Y13)</f>
        <v>5775.9664184024023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212.73431226433527</v>
      </c>
      <c r="D14" s="76">
        <f>IF(RES_hh_fec_in!D14=0,0,1000*11630*RES_hh_fec_in!D14/RES_hh_num_in!D14)</f>
        <v>175.84040877084959</v>
      </c>
      <c r="E14" s="76">
        <f>IF(RES_hh_fec_in!E14=0,0,1000*11630*RES_hh_fec_in!E14/RES_hh_num_in!E14)</f>
        <v>201.0197841372219</v>
      </c>
      <c r="F14" s="76">
        <f>IF(RES_hh_fec_in!F14=0,0,1000*11630*RES_hh_fec_in!F14/RES_hh_num_in!F14)</f>
        <v>168.87168183049107</v>
      </c>
      <c r="G14" s="76">
        <f>IF(RES_hh_fec_in!G14=0,0,1000*11630*RES_hh_fec_in!G14/RES_hh_num_in!G14)</f>
        <v>174.62129552263451</v>
      </c>
      <c r="H14" s="76">
        <f>IF(RES_hh_fec_in!H14=0,0,1000*11630*RES_hh_fec_in!H14/RES_hh_num_in!H14)</f>
        <v>146.35000943066052</v>
      </c>
      <c r="I14" s="76">
        <f>IF(RES_hh_fec_in!I14=0,0,1000*11630*RES_hh_fec_in!I14/RES_hh_num_in!I14)</f>
        <v>105.98167467761895</v>
      </c>
      <c r="J14" s="76">
        <f>IF(RES_hh_fec_in!J14=0,0,1000*11630*RES_hh_fec_in!J14/RES_hh_num_in!J14)</f>
        <v>105.39246782505397</v>
      </c>
      <c r="K14" s="76">
        <f>IF(RES_hh_fec_in!K14=0,0,1000*11630*RES_hh_fec_in!K14/RES_hh_num_in!K14)</f>
        <v>102.89814791281724</v>
      </c>
      <c r="L14" s="76">
        <f>IF(RES_hh_fec_in!L14=0,0,1000*11630*RES_hh_fec_in!L14/RES_hh_num_in!L14)</f>
        <v>126.78688599066423</v>
      </c>
      <c r="M14" s="76">
        <f>IF(RES_hh_fec_in!M14=0,0,1000*11630*RES_hh_fec_in!M14/RES_hh_num_in!M14)</f>
        <v>97.800880234293942</v>
      </c>
      <c r="N14" s="76">
        <f>IF(RES_hh_fec_in!N14=0,0,1000*11630*RES_hh_fec_in!N14/RES_hh_num_in!N14)</f>
        <v>96.39431910563421</v>
      </c>
      <c r="O14" s="76">
        <f>IF(RES_hh_fec_in!O14=0,0,1000*11630*RES_hh_fec_in!O14/RES_hh_num_in!O14)</f>
        <v>117.81740022450005</v>
      </c>
      <c r="P14" s="76">
        <f>IF(RES_hh_fec_in!P14=0,0,1000*11630*RES_hh_fec_in!P14/RES_hh_num_in!P14)</f>
        <v>86.370414874757017</v>
      </c>
      <c r="Q14" s="76">
        <f>IF(RES_hh_fec_in!Q14=0,0,1000*11630*RES_hh_fec_in!Q14/RES_hh_num_in!Q14)</f>
        <v>86.400145967463985</v>
      </c>
      <c r="R14" s="76">
        <f>IF(RES_hh_fec_in!R14=0,0,1000*11630*RES_hh_fec_in!R14/RES_hh_num_in!R14)</f>
        <v>109.33979704718031</v>
      </c>
      <c r="S14" s="76">
        <f>IF(RES_hh_fec_in!S14=0,0,1000*11630*RES_hh_fec_in!S14/RES_hh_num_in!S14)</f>
        <v>111.73518408638652</v>
      </c>
      <c r="T14" s="76">
        <f>IF(RES_hh_fec_in!T14=0,0,1000*11630*RES_hh_fec_in!T14/RES_hh_num_in!T14)</f>
        <v>99.473834982722934</v>
      </c>
      <c r="U14" s="76">
        <f>IF(RES_hh_fec_in!U14=0,0,1000*11630*RES_hh_fec_in!U14/RES_hh_num_in!U14)</f>
        <v>88.338385075704224</v>
      </c>
      <c r="V14" s="76">
        <f>IF(RES_hh_fec_in!V14=0,0,1000*11630*RES_hh_fec_in!V14/RES_hh_num_in!V14)</f>
        <v>79.994560260174097</v>
      </c>
      <c r="W14" s="76">
        <f>IF(RES_hh_fec_in!W14=0,0,1000*11630*RES_hh_fec_in!W14/RES_hh_num_in!W14)</f>
        <v>116.44153370214667</v>
      </c>
      <c r="X14" s="76">
        <f>IF(RES_hh_fec_in!X14=0,0,1000*11630*RES_hh_fec_in!X14/RES_hh_num_in!X14)</f>
        <v>73.34094169843975</v>
      </c>
      <c r="Y14" s="76">
        <f>IF(RES_hh_fec_in!Y14=0,0,1000*11630*RES_hh_fec_in!Y14/RES_hh_num_in!Y14)</f>
        <v>51.36770754800321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2.1405869721803854</v>
      </c>
      <c r="D15" s="69">
        <f t="shared" si="0"/>
        <v>1.5464868613157499</v>
      </c>
      <c r="E15" s="69">
        <f t="shared" si="0"/>
        <v>3.5940486510162675</v>
      </c>
      <c r="F15" s="69">
        <f t="shared" si="0"/>
        <v>2.3743006273595353</v>
      </c>
      <c r="G15" s="69">
        <f t="shared" si="0"/>
        <v>2.0345552249475398</v>
      </c>
      <c r="H15" s="69">
        <f t="shared" si="0"/>
        <v>2.6343737666501399</v>
      </c>
      <c r="I15" s="69">
        <f t="shared" si="0"/>
        <v>2.9760005975875785</v>
      </c>
      <c r="J15" s="69">
        <f t="shared" si="0"/>
        <v>2.0779375796856439</v>
      </c>
      <c r="K15" s="69">
        <f t="shared" si="0"/>
        <v>1.7295411351610814</v>
      </c>
      <c r="L15" s="69">
        <f t="shared" si="0"/>
        <v>2.3975757496527956</v>
      </c>
      <c r="M15" s="69">
        <f t="shared" si="0"/>
        <v>2.0831260823016176</v>
      </c>
      <c r="N15" s="69">
        <f t="shared" si="0"/>
        <v>1.3418828815944941</v>
      </c>
      <c r="O15" s="69">
        <f t="shared" si="0"/>
        <v>2.6946675491529271</v>
      </c>
      <c r="P15" s="69">
        <f t="shared" si="0"/>
        <v>1.0607587944928323</v>
      </c>
      <c r="Q15" s="69">
        <f t="shared" si="0"/>
        <v>1.6895920253922909</v>
      </c>
      <c r="R15" s="69">
        <f t="shared" si="0"/>
        <v>1.7791592182321052</v>
      </c>
      <c r="S15" s="69">
        <f t="shared" si="0"/>
        <v>2.7096569637288215</v>
      </c>
      <c r="T15" s="69">
        <f t="shared" si="0"/>
        <v>2.2099321005568662</v>
      </c>
      <c r="U15" s="69">
        <f t="shared" si="0"/>
        <v>2.9303593394629628</v>
      </c>
      <c r="V15" s="69">
        <f t="shared" si="0"/>
        <v>3.8784349296744645</v>
      </c>
      <c r="W15" s="69">
        <f t="shared" si="0"/>
        <v>3.3529550599865212</v>
      </c>
      <c r="X15" s="69">
        <f t="shared" si="0"/>
        <v>1.4172681393247126</v>
      </c>
      <c r="Y15" s="69">
        <f t="shared" si="0"/>
        <v>0.38164380473578435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2.1405869721803854</v>
      </c>
      <c r="D16" s="72">
        <f>IF(RES_hh_fec_in!D16=0,0,1000*11630*RES_hh_fec_in!D16/RES_hh_num_in!D$3)</f>
        <v>1.5464868613157499</v>
      </c>
      <c r="E16" s="72">
        <f>IF(RES_hh_fec_in!E16=0,0,1000*11630*RES_hh_fec_in!E16/RES_hh_num_in!E$3)</f>
        <v>3.5940486510162675</v>
      </c>
      <c r="F16" s="72">
        <f>IF(RES_hh_fec_in!F16=0,0,1000*11630*RES_hh_fec_in!F16/RES_hh_num_in!F$3)</f>
        <v>2.3743006273595353</v>
      </c>
      <c r="G16" s="72">
        <f>IF(RES_hh_fec_in!G16=0,0,1000*11630*RES_hh_fec_in!G16/RES_hh_num_in!G$3)</f>
        <v>2.0345552249475398</v>
      </c>
      <c r="H16" s="72">
        <f>IF(RES_hh_fec_in!H16=0,0,1000*11630*RES_hh_fec_in!H16/RES_hh_num_in!H$3)</f>
        <v>2.6343737666501399</v>
      </c>
      <c r="I16" s="72">
        <f>IF(RES_hh_fec_in!I16=0,0,1000*11630*RES_hh_fec_in!I16/RES_hh_num_in!I$3)</f>
        <v>2.9760005975875785</v>
      </c>
      <c r="J16" s="72">
        <f>IF(RES_hh_fec_in!J16=0,0,1000*11630*RES_hh_fec_in!J16/RES_hh_num_in!J$3)</f>
        <v>2.0779375796856439</v>
      </c>
      <c r="K16" s="72">
        <f>IF(RES_hh_fec_in!K16=0,0,1000*11630*RES_hh_fec_in!K16/RES_hh_num_in!K$3)</f>
        <v>1.7295411351610814</v>
      </c>
      <c r="L16" s="72">
        <f>IF(RES_hh_fec_in!L16=0,0,1000*11630*RES_hh_fec_in!L16/RES_hh_num_in!L$3)</f>
        <v>2.3975757496527956</v>
      </c>
      <c r="M16" s="72">
        <f>IF(RES_hh_fec_in!M16=0,0,1000*11630*RES_hh_fec_in!M16/RES_hh_num_in!M$3)</f>
        <v>2.0831260823016176</v>
      </c>
      <c r="N16" s="72">
        <f>IF(RES_hh_fec_in!N16=0,0,1000*11630*RES_hh_fec_in!N16/RES_hh_num_in!N$3)</f>
        <v>1.3418828815944941</v>
      </c>
      <c r="O16" s="72">
        <f>IF(RES_hh_fec_in!O16=0,0,1000*11630*RES_hh_fec_in!O16/RES_hh_num_in!O$3)</f>
        <v>2.6946675491529271</v>
      </c>
      <c r="P16" s="72">
        <f>IF(RES_hh_fec_in!P16=0,0,1000*11630*RES_hh_fec_in!P16/RES_hh_num_in!P$3)</f>
        <v>1.0607587944928323</v>
      </c>
      <c r="Q16" s="72">
        <f>IF(RES_hh_fec_in!Q16=0,0,1000*11630*RES_hh_fec_in!Q16/RES_hh_num_in!Q$3)</f>
        <v>1.6895920253922909</v>
      </c>
      <c r="R16" s="72">
        <f>IF(RES_hh_fec_in!R16=0,0,1000*11630*RES_hh_fec_in!R16/RES_hh_num_in!R$3)</f>
        <v>1.7791592182321052</v>
      </c>
      <c r="S16" s="72">
        <f>IF(RES_hh_fec_in!S16=0,0,1000*11630*RES_hh_fec_in!S16/RES_hh_num_in!S$3)</f>
        <v>2.7096569637288215</v>
      </c>
      <c r="T16" s="72">
        <f>IF(RES_hh_fec_in!T16=0,0,1000*11630*RES_hh_fec_in!T16/RES_hh_num_in!T$3)</f>
        <v>2.2099321005568662</v>
      </c>
      <c r="U16" s="72">
        <f>IF(RES_hh_fec_in!U16=0,0,1000*11630*RES_hh_fec_in!U16/RES_hh_num_in!U$3)</f>
        <v>2.9303593394629628</v>
      </c>
      <c r="V16" s="72">
        <f>IF(RES_hh_fec_in!V16=0,0,1000*11630*RES_hh_fec_in!V16/RES_hh_num_in!V$3)</f>
        <v>3.8784349296744645</v>
      </c>
      <c r="W16" s="72">
        <f>IF(RES_hh_fec_in!W16=0,0,1000*11630*RES_hh_fec_in!W16/RES_hh_num_in!W$3)</f>
        <v>3.3529550599865212</v>
      </c>
      <c r="X16" s="72">
        <f>IF(RES_hh_fec_in!X16=0,0,1000*11630*RES_hh_fec_in!X16/RES_hh_num_in!X$3)</f>
        <v>1.4172681393247126</v>
      </c>
      <c r="Y16" s="72">
        <f>IF(RES_hh_fec_in!Y16=0,0,1000*11630*RES_hh_fec_in!Y16/RES_hh_num_in!Y$3)</f>
        <v>0.38164380473578435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2633.7591091297677</v>
      </c>
      <c r="D17" s="69">
        <f>IF(RES_hh_fec_in!D17=0,0,1000*11630*RES_hh_fec_in!D17/RES_hh_num_in!D17)</f>
        <v>2731.9323734816758</v>
      </c>
      <c r="E17" s="69">
        <f>IF(RES_hh_fec_in!E17=0,0,1000*11630*RES_hh_fec_in!E17/RES_hh_num_in!E17)</f>
        <v>2730.1665351965853</v>
      </c>
      <c r="F17" s="69">
        <f>IF(RES_hh_fec_in!F17=0,0,1000*11630*RES_hh_fec_in!F17/RES_hh_num_in!F17)</f>
        <v>2712.8129338745571</v>
      </c>
      <c r="G17" s="69">
        <f>IF(RES_hh_fec_in!G17=0,0,1000*11630*RES_hh_fec_in!G17/RES_hh_num_in!G17)</f>
        <v>2575.6879801811879</v>
      </c>
      <c r="H17" s="69">
        <f>IF(RES_hh_fec_in!H17=0,0,1000*11630*RES_hh_fec_in!H17/RES_hh_num_in!H17)</f>
        <v>2583.2028737354954</v>
      </c>
      <c r="I17" s="69">
        <f>IF(RES_hh_fec_in!I17=0,0,1000*11630*RES_hh_fec_in!I17/RES_hh_num_in!I17)</f>
        <v>2641.1742273486766</v>
      </c>
      <c r="J17" s="69">
        <f>IF(RES_hh_fec_in!J17=0,0,1000*11630*RES_hh_fec_in!J17/RES_hh_num_in!J17)</f>
        <v>2619.9024659285915</v>
      </c>
      <c r="K17" s="69">
        <f>IF(RES_hh_fec_in!K17=0,0,1000*11630*RES_hh_fec_in!K17/RES_hh_num_in!K17)</f>
        <v>2644.3452158555747</v>
      </c>
      <c r="L17" s="69">
        <f>IF(RES_hh_fec_in!L17=0,0,1000*11630*RES_hh_fec_in!L17/RES_hh_num_in!L17)</f>
        <v>2842.1815364666068</v>
      </c>
      <c r="M17" s="69">
        <f>IF(RES_hh_fec_in!M17=0,0,1000*11630*RES_hh_fec_in!M17/RES_hh_num_in!M17)</f>
        <v>2807.6297949660116</v>
      </c>
      <c r="N17" s="69">
        <f>IF(RES_hh_fec_in!N17=0,0,1000*11630*RES_hh_fec_in!N17/RES_hh_num_in!N17)</f>
        <v>2815.5191771140462</v>
      </c>
      <c r="O17" s="69">
        <f>IF(RES_hh_fec_in!O17=0,0,1000*11630*RES_hh_fec_in!O17/RES_hh_num_in!O17)</f>
        <v>2762.6016031280451</v>
      </c>
      <c r="P17" s="69">
        <f>IF(RES_hh_fec_in!P17=0,0,1000*11630*RES_hh_fec_in!P17/RES_hh_num_in!P17)</f>
        <v>2700.9048234418133</v>
      </c>
      <c r="Q17" s="69">
        <f>IF(RES_hh_fec_in!Q17=0,0,1000*11630*RES_hh_fec_in!Q17/RES_hh_num_in!Q17)</f>
        <v>2606.1571790681955</v>
      </c>
      <c r="R17" s="69">
        <f>IF(RES_hh_fec_in!R17=0,0,1000*11630*RES_hh_fec_in!R17/RES_hh_num_in!R17)</f>
        <v>2552.1166021984432</v>
      </c>
      <c r="S17" s="69">
        <f>IF(RES_hh_fec_in!S17=0,0,1000*11630*RES_hh_fec_in!S17/RES_hh_num_in!S17)</f>
        <v>2483.0955111698427</v>
      </c>
      <c r="T17" s="69">
        <f>IF(RES_hh_fec_in!T17=0,0,1000*11630*RES_hh_fec_in!T17/RES_hh_num_in!T17)</f>
        <v>2364.6537870513253</v>
      </c>
      <c r="U17" s="69">
        <f>IF(RES_hh_fec_in!U17=0,0,1000*11630*RES_hh_fec_in!U17/RES_hh_num_in!U17)</f>
        <v>2363.3726142327801</v>
      </c>
      <c r="V17" s="69">
        <f>IF(RES_hh_fec_in!V17=0,0,1000*11630*RES_hh_fec_in!V17/RES_hh_num_in!V17)</f>
        <v>2317.2299753273824</v>
      </c>
      <c r="W17" s="69">
        <f>IF(RES_hh_fec_in!W17=0,0,1000*11630*RES_hh_fec_in!W17/RES_hh_num_in!W17)</f>
        <v>2591.9483277288341</v>
      </c>
      <c r="X17" s="69">
        <f>IF(RES_hh_fec_in!X17=0,0,1000*11630*RES_hh_fec_in!X17/RES_hh_num_in!X17)</f>
        <v>2381.1049764657469</v>
      </c>
      <c r="Y17" s="69">
        <f>IF(RES_hh_fec_in!Y17=0,0,1000*11630*RES_hh_fec_in!Y17/RES_hh_num_in!Y17)</f>
        <v>2250.365014163172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3168.3095112424535</v>
      </c>
      <c r="M18" s="72">
        <f>IF(RES_hh_fec_in!M18=0,0,1000*11630*RES_hh_fec_in!M18/RES_hh_num_in!M18)</f>
        <v>2860.4339160505683</v>
      </c>
      <c r="N18" s="72">
        <f>IF(RES_hh_fec_in!N18=0,0,1000*11630*RES_hh_fec_in!N18/RES_hh_num_in!N18)</f>
        <v>2234.7475091017805</v>
      </c>
      <c r="O18" s="72">
        <f>IF(RES_hh_fec_in!O18=0,0,1000*11630*RES_hh_fec_in!O18/RES_hh_num_in!O18)</f>
        <v>2816.8444251181177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1932.1504872403339</v>
      </c>
      <c r="X18" s="72">
        <f>IF(RES_hh_fec_in!X18=0,0,1000*11630*RES_hh_fec_in!X18/RES_hh_num_in!X18)</f>
        <v>0</v>
      </c>
      <c r="Y18" s="72">
        <f>IF(RES_hh_fec_in!Y18=0,0,1000*11630*RES_hh_fec_in!Y18/RES_hh_num_in!Y18)</f>
        <v>0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2849.8567494881331</v>
      </c>
      <c r="D19" s="72">
        <f>IF(RES_hh_fec_in!D19=0,0,1000*11630*RES_hh_fec_in!D19/RES_hh_num_in!D19)</f>
        <v>3081.0475087762011</v>
      </c>
      <c r="E19" s="72">
        <f>IF(RES_hh_fec_in!E19=0,0,1000*11630*RES_hh_fec_in!E19/RES_hh_num_in!E19)</f>
        <v>2832.8205963980336</v>
      </c>
      <c r="F19" s="72">
        <f>IF(RES_hh_fec_in!F19=0,0,1000*11630*RES_hh_fec_in!F19/RES_hh_num_in!F19)</f>
        <v>2822.415241907212</v>
      </c>
      <c r="G19" s="72">
        <f>IF(RES_hh_fec_in!G19=0,0,1000*11630*RES_hh_fec_in!G19/RES_hh_num_in!G19)</f>
        <v>3231.7145241800458</v>
      </c>
      <c r="H19" s="72">
        <f>IF(RES_hh_fec_in!H19=0,0,1000*11630*RES_hh_fec_in!H19/RES_hh_num_in!H19)</f>
        <v>3025.2966256080636</v>
      </c>
      <c r="I19" s="72">
        <f>IF(RES_hh_fec_in!I19=0,0,1000*11630*RES_hh_fec_in!I19/RES_hh_num_in!I19)</f>
        <v>3209.7207952520826</v>
      </c>
      <c r="J19" s="72">
        <f>IF(RES_hh_fec_in!J19=0,0,1000*11630*RES_hh_fec_in!J19/RES_hh_num_in!J19)</f>
        <v>3435.8041519344638</v>
      </c>
      <c r="K19" s="72">
        <f>IF(RES_hh_fec_in!K19=0,0,1000*11630*RES_hh_fec_in!K19/RES_hh_num_in!K19)</f>
        <v>2799.5970541423726</v>
      </c>
      <c r="L19" s="72">
        <f>IF(RES_hh_fec_in!L19=0,0,1000*11630*RES_hh_fec_in!L19/RES_hh_num_in!L19)</f>
        <v>3053.6301787266748</v>
      </c>
      <c r="M19" s="72">
        <f>IF(RES_hh_fec_in!M19=0,0,1000*11630*RES_hh_fec_in!M19/RES_hh_num_in!M19)</f>
        <v>3217.2997494817487</v>
      </c>
      <c r="N19" s="72">
        <f>IF(RES_hh_fec_in!N19=0,0,1000*11630*RES_hh_fec_in!N19/RES_hh_num_in!N19)</f>
        <v>3214.6530216092433</v>
      </c>
      <c r="O19" s="72">
        <f>IF(RES_hh_fec_in!O19=0,0,1000*11630*RES_hh_fec_in!O19/RES_hh_num_in!O19)</f>
        <v>2985.2808250885237</v>
      </c>
      <c r="P19" s="72">
        <f>IF(RES_hh_fec_in!P19=0,0,1000*11630*RES_hh_fec_in!P19/RES_hh_num_in!P19)</f>
        <v>3078.7307265500567</v>
      </c>
      <c r="Q19" s="72">
        <f>IF(RES_hh_fec_in!Q19=0,0,1000*11630*RES_hh_fec_in!Q19/RES_hh_num_in!Q19)</f>
        <v>3047.0420967727759</v>
      </c>
      <c r="R19" s="72">
        <f>IF(RES_hh_fec_in!R19=0,0,1000*11630*RES_hh_fec_in!R19/RES_hh_num_in!R19)</f>
        <v>2612.6841015637801</v>
      </c>
      <c r="S19" s="72">
        <f>IF(RES_hh_fec_in!S19=0,0,1000*11630*RES_hh_fec_in!S19/RES_hh_num_in!S19)</f>
        <v>2678.256164604466</v>
      </c>
      <c r="T19" s="72">
        <f>IF(RES_hh_fec_in!T19=0,0,1000*11630*RES_hh_fec_in!T19/RES_hh_num_in!T19)</f>
        <v>2480.7667551882455</v>
      </c>
      <c r="U19" s="72">
        <f>IF(RES_hh_fec_in!U19=0,0,1000*11630*RES_hh_fec_in!U19/RES_hh_num_in!U19)</f>
        <v>2457.1399773633098</v>
      </c>
      <c r="V19" s="72">
        <f>IF(RES_hh_fec_in!V19=0,0,1000*11630*RES_hh_fec_in!V19/RES_hh_num_in!V19)</f>
        <v>2318.7160428501506</v>
      </c>
      <c r="W19" s="72">
        <f>IF(RES_hh_fec_in!W19=0,0,1000*11630*RES_hh_fec_in!W19/RES_hh_num_in!W19)</f>
        <v>2909.2281059997922</v>
      </c>
      <c r="X19" s="72">
        <f>IF(RES_hh_fec_in!X19=0,0,1000*11630*RES_hh_fec_in!X19/RES_hh_num_in!X19)</f>
        <v>2498.8159421648738</v>
      </c>
      <c r="Y19" s="72">
        <f>IF(RES_hh_fec_in!Y19=0,0,1000*11630*RES_hh_fec_in!Y19/RES_hh_num_in!Y19)</f>
        <v>2398.1934395960361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3288.0840213569932</v>
      </c>
      <c r="D20" s="72">
        <f>IF(RES_hh_fec_in!D20=0,0,1000*11630*RES_hh_fec_in!D20/RES_hh_num_in!D20)</f>
        <v>3502.8019620419141</v>
      </c>
      <c r="E20" s="72">
        <f>IF(RES_hh_fec_in!E20=0,0,1000*11630*RES_hh_fec_in!E20/RES_hh_num_in!E20)</f>
        <v>3567.1226016164023</v>
      </c>
      <c r="F20" s="72">
        <f>IF(RES_hh_fec_in!F20=0,0,1000*11630*RES_hh_fec_in!F20/RES_hh_num_in!F20)</f>
        <v>3543.423815348488</v>
      </c>
      <c r="G20" s="72">
        <f>IF(RES_hh_fec_in!G20=0,0,1000*11630*RES_hh_fec_in!G20/RES_hh_num_in!G20)</f>
        <v>3178.4622761867117</v>
      </c>
      <c r="H20" s="72">
        <f>IF(RES_hh_fec_in!H20=0,0,1000*11630*RES_hh_fec_in!H20/RES_hh_num_in!H20)</f>
        <v>3381.6853659900885</v>
      </c>
      <c r="I20" s="72">
        <f>IF(RES_hh_fec_in!I20=0,0,1000*11630*RES_hh_fec_in!I20/RES_hh_num_in!I20)</f>
        <v>3246.7802122211619</v>
      </c>
      <c r="J20" s="72">
        <f>IF(RES_hh_fec_in!J20=0,0,1000*11630*RES_hh_fec_in!J20/RES_hh_num_in!J20)</f>
        <v>3348.6058353346993</v>
      </c>
      <c r="K20" s="72">
        <f>IF(RES_hh_fec_in!K20=0,0,1000*11630*RES_hh_fec_in!K20/RES_hh_num_in!K20)</f>
        <v>3452.7646794355774</v>
      </c>
      <c r="L20" s="72">
        <f>IF(RES_hh_fec_in!L20=0,0,1000*11630*RES_hh_fec_in!L20/RES_hh_num_in!L20)</f>
        <v>3634.0612283150108</v>
      </c>
      <c r="M20" s="72">
        <f>IF(RES_hh_fec_in!M20=0,0,1000*11630*RES_hh_fec_in!M20/RES_hh_num_in!M20)</f>
        <v>3673.4344690544076</v>
      </c>
      <c r="N20" s="72">
        <f>IF(RES_hh_fec_in!N20=0,0,1000*11630*RES_hh_fec_in!N20/RES_hh_num_in!N20)</f>
        <v>3211.3187843409978</v>
      </c>
      <c r="O20" s="72">
        <f>IF(RES_hh_fec_in!O20=0,0,1000*11630*RES_hh_fec_in!O20/RES_hh_num_in!O20)</f>
        <v>3413.4098587569333</v>
      </c>
      <c r="P20" s="72">
        <f>IF(RES_hh_fec_in!P20=0,0,1000*11630*RES_hh_fec_in!P20/RES_hh_num_in!P20)</f>
        <v>3271.9258676873692</v>
      </c>
      <c r="Q20" s="72">
        <f>IF(RES_hh_fec_in!Q20=0,0,1000*11630*RES_hh_fec_in!Q20/RES_hh_num_in!Q20)</f>
        <v>2982.7678989611245</v>
      </c>
      <c r="R20" s="72">
        <f>IF(RES_hh_fec_in!R20=0,0,1000*11630*RES_hh_fec_in!R20/RES_hh_num_in!R20)</f>
        <v>2856.9045498323035</v>
      </c>
      <c r="S20" s="72">
        <f>IF(RES_hh_fec_in!S20=0,0,1000*11630*RES_hh_fec_in!S20/RES_hh_num_in!S20)</f>
        <v>2819.0154105205502</v>
      </c>
      <c r="T20" s="72">
        <f>IF(RES_hh_fec_in!T20=0,0,1000*11630*RES_hh_fec_in!T20/RES_hh_num_in!T20)</f>
        <v>2536.4561979805344</v>
      </c>
      <c r="U20" s="72">
        <f>IF(RES_hh_fec_in!U20=0,0,1000*11630*RES_hh_fec_in!U20/RES_hh_num_in!U20)</f>
        <v>2531.9727124872675</v>
      </c>
      <c r="V20" s="72">
        <f>IF(RES_hh_fec_in!V20=0,0,1000*11630*RES_hh_fec_in!V20/RES_hh_num_in!V20)</f>
        <v>2544.896122497792</v>
      </c>
      <c r="W20" s="72">
        <f>IF(RES_hh_fec_in!W20=0,0,1000*11630*RES_hh_fec_in!W20/RES_hh_num_in!W20)</f>
        <v>2868.529371603569</v>
      </c>
      <c r="X20" s="72">
        <f>IF(RES_hh_fec_in!X20=0,0,1000*11630*RES_hh_fec_in!X20/RES_hh_num_in!X20)</f>
        <v>2646.7874118153827</v>
      </c>
      <c r="Y20" s="72">
        <f>IF(RES_hh_fec_in!Y20=0,0,1000*11630*RES_hh_fec_in!Y20/RES_hh_num_in!Y20)</f>
        <v>2289.1078475841164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3111.9606757449492</v>
      </c>
      <c r="D21" s="72">
        <f>IF(RES_hh_fec_in!D21=0,0,1000*11630*RES_hh_fec_in!D21/RES_hh_num_in!D21)</f>
        <v>3120.1045611049926</v>
      </c>
      <c r="E21" s="72">
        <f>IF(RES_hh_fec_in!E21=0,0,1000*11630*RES_hh_fec_in!E21/RES_hh_num_in!E21)</f>
        <v>3111.0824515954273</v>
      </c>
      <c r="F21" s="72">
        <f>IF(RES_hh_fec_in!F21=0,0,1000*11630*RES_hh_fec_in!F21/RES_hh_num_in!F21)</f>
        <v>2913.9518945948971</v>
      </c>
      <c r="G21" s="72">
        <f>IF(RES_hh_fec_in!G21=0,0,1000*11630*RES_hh_fec_in!G21/RES_hh_num_in!G21)</f>
        <v>3105.7227060784221</v>
      </c>
      <c r="H21" s="72">
        <f>IF(RES_hh_fec_in!H21=0,0,1000*11630*RES_hh_fec_in!H21/RES_hh_num_in!H21)</f>
        <v>3076.04134712217</v>
      </c>
      <c r="I21" s="72">
        <f>IF(RES_hh_fec_in!I21=0,0,1000*11630*RES_hh_fec_in!I21/RES_hh_num_in!I21)</f>
        <v>2881.4304592032959</v>
      </c>
      <c r="J21" s="72">
        <f>IF(RES_hh_fec_in!J21=0,0,1000*11630*RES_hh_fec_in!J21/RES_hh_num_in!J21)</f>
        <v>2904.1284830273526</v>
      </c>
      <c r="K21" s="72">
        <f>IF(RES_hh_fec_in!K21=0,0,1000*11630*RES_hh_fec_in!K21/RES_hh_num_in!K21)</f>
        <v>3081.676257311874</v>
      </c>
      <c r="L21" s="72">
        <f>IF(RES_hh_fec_in!L21=0,0,1000*11630*RES_hh_fec_in!L21/RES_hh_num_in!L21)</f>
        <v>3058.3827113132643</v>
      </c>
      <c r="M21" s="72">
        <f>IF(RES_hh_fec_in!M21=0,0,1000*11630*RES_hh_fec_in!M21/RES_hh_num_in!M21)</f>
        <v>3133.4439944958549</v>
      </c>
      <c r="N21" s="72">
        <f>IF(RES_hh_fec_in!N21=0,0,1000*11630*RES_hh_fec_in!N21/RES_hh_num_in!N21)</f>
        <v>3056.8335527310369</v>
      </c>
      <c r="O21" s="72">
        <f>IF(RES_hh_fec_in!O21=0,0,1000*11630*RES_hh_fec_in!O21/RES_hh_num_in!O21)</f>
        <v>2853.464662518641</v>
      </c>
      <c r="P21" s="72">
        <f>IF(RES_hh_fec_in!P21=0,0,1000*11630*RES_hh_fec_in!P21/RES_hh_num_in!P21)</f>
        <v>2855.3533407543673</v>
      </c>
      <c r="Q21" s="72">
        <f>IF(RES_hh_fec_in!Q21=0,0,1000*11630*RES_hh_fec_in!Q21/RES_hh_num_in!Q21)</f>
        <v>2617.9394837007567</v>
      </c>
      <c r="R21" s="72">
        <f>IF(RES_hh_fec_in!R21=0,0,1000*11630*RES_hh_fec_in!R21/RES_hh_num_in!R21)</f>
        <v>2589.2776323212202</v>
      </c>
      <c r="S21" s="72">
        <f>IF(RES_hh_fec_in!S21=0,0,1000*11630*RES_hh_fec_in!S21/RES_hh_num_in!S21)</f>
        <v>2537.204563563716</v>
      </c>
      <c r="T21" s="72">
        <f>IF(RES_hh_fec_in!T21=0,0,1000*11630*RES_hh_fec_in!T21/RES_hh_num_in!T21)</f>
        <v>2336.0255388989126</v>
      </c>
      <c r="U21" s="72">
        <f>IF(RES_hh_fec_in!U21=0,0,1000*11630*RES_hh_fec_in!U21/RES_hh_num_in!U21)</f>
        <v>2284.698676937448</v>
      </c>
      <c r="V21" s="72">
        <f>IF(RES_hh_fec_in!V21=0,0,1000*11630*RES_hh_fec_in!V21/RES_hh_num_in!V21)</f>
        <v>2342.5639891698402</v>
      </c>
      <c r="W21" s="72">
        <f>IF(RES_hh_fec_in!W21=0,0,1000*11630*RES_hh_fec_in!W21/RES_hh_num_in!W21)</f>
        <v>2797.9894811069157</v>
      </c>
      <c r="X21" s="72">
        <f>IF(RES_hh_fec_in!X21=0,0,1000*11630*RES_hh_fec_in!X21/RES_hh_num_in!X21)</f>
        <v>2249.3594913635898</v>
      </c>
      <c r="Y21" s="72">
        <f>IF(RES_hh_fec_in!Y21=0,0,1000*11630*RES_hh_fec_in!Y21/RES_hh_num_in!Y21)</f>
        <v>2197.7839814213003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3052.2239762856962</v>
      </c>
      <c r="D22" s="72">
        <f>IF(RES_hh_fec_in!D22=0,0,1000*11630*RES_hh_fec_in!D22/RES_hh_num_in!D22)</f>
        <v>3115.292227925594</v>
      </c>
      <c r="E22" s="72">
        <f>IF(RES_hh_fec_in!E22=0,0,1000*11630*RES_hh_fec_in!E22/RES_hh_num_in!E22)</f>
        <v>3045.2326047020679</v>
      </c>
      <c r="F22" s="72">
        <f>IF(RES_hh_fec_in!F22=0,0,1000*11630*RES_hh_fec_in!F22/RES_hh_num_in!F22)</f>
        <v>2939.7327415766208</v>
      </c>
      <c r="G22" s="72">
        <f>IF(RES_hh_fec_in!G22=0,0,1000*11630*RES_hh_fec_in!G22/RES_hh_num_in!G22)</f>
        <v>2654.6772941017912</v>
      </c>
      <c r="H22" s="72">
        <f>IF(RES_hh_fec_in!H22=0,0,1000*11630*RES_hh_fec_in!H22/RES_hh_num_in!H22)</f>
        <v>2797.2494613318513</v>
      </c>
      <c r="I22" s="72">
        <f>IF(RES_hh_fec_in!I22=0,0,1000*11630*RES_hh_fec_in!I22/RES_hh_num_in!I22)</f>
        <v>2797.1785712881433</v>
      </c>
      <c r="J22" s="72">
        <f>IF(RES_hh_fec_in!J22=0,0,1000*11630*RES_hh_fec_in!J22/RES_hh_num_in!J22)</f>
        <v>2696.0971368531896</v>
      </c>
      <c r="K22" s="72">
        <f>IF(RES_hh_fec_in!K22=0,0,1000*11630*RES_hh_fec_in!K22/RES_hh_num_in!K22)</f>
        <v>2821.5467144645622</v>
      </c>
      <c r="L22" s="72">
        <f>IF(RES_hh_fec_in!L22=0,0,1000*11630*RES_hh_fec_in!L22/RES_hh_num_in!L22)</f>
        <v>2831.6847468488836</v>
      </c>
      <c r="M22" s="72">
        <f>IF(RES_hh_fec_in!M22=0,0,1000*11630*RES_hh_fec_in!M22/RES_hh_num_in!M22)</f>
        <v>2838.4642856497808</v>
      </c>
      <c r="N22" s="72">
        <f>IF(RES_hh_fec_in!N22=0,0,1000*11630*RES_hh_fec_in!N22/RES_hh_num_in!N22)</f>
        <v>2884.999555446771</v>
      </c>
      <c r="O22" s="72">
        <f>IF(RES_hh_fec_in!O22=0,0,1000*11630*RES_hh_fec_in!O22/RES_hh_num_in!O22)</f>
        <v>2702.0513002570137</v>
      </c>
      <c r="P22" s="72">
        <f>IF(RES_hh_fec_in!P22=0,0,1000*11630*RES_hh_fec_in!P22/RES_hh_num_in!P22)</f>
        <v>2825.5839426370721</v>
      </c>
      <c r="Q22" s="72">
        <f>IF(RES_hh_fec_in!Q22=0,0,1000*11630*RES_hh_fec_in!Q22/RES_hh_num_in!Q22)</f>
        <v>2718.4929767410617</v>
      </c>
      <c r="R22" s="72">
        <f>IF(RES_hh_fec_in!R22=0,0,1000*11630*RES_hh_fec_in!R22/RES_hh_num_in!R22)</f>
        <v>2528.5289594001197</v>
      </c>
      <c r="S22" s="72">
        <f>IF(RES_hh_fec_in!S22=0,0,1000*11630*RES_hh_fec_in!S22/RES_hh_num_in!S22)</f>
        <v>2453.8895242379967</v>
      </c>
      <c r="T22" s="72">
        <f>IF(RES_hh_fec_in!T22=0,0,1000*11630*RES_hh_fec_in!T22/RES_hh_num_in!T22)</f>
        <v>2334.949803255096</v>
      </c>
      <c r="U22" s="72">
        <f>IF(RES_hh_fec_in!U22=0,0,1000*11630*RES_hh_fec_in!U22/RES_hh_num_in!U22)</f>
        <v>2329.32771313495</v>
      </c>
      <c r="V22" s="72">
        <f>IF(RES_hh_fec_in!V22=0,0,1000*11630*RES_hh_fec_in!V22/RES_hh_num_in!V22)</f>
        <v>2337.6923344351153</v>
      </c>
      <c r="W22" s="72">
        <f>IF(RES_hh_fec_in!W22=0,0,1000*11630*RES_hh_fec_in!W22/RES_hh_num_in!W22)</f>
        <v>2628.5673812027462</v>
      </c>
      <c r="X22" s="72">
        <f>IF(RES_hh_fec_in!X22=0,0,1000*11630*RES_hh_fec_in!X22/RES_hh_num_in!X22)</f>
        <v>2186.4356970475833</v>
      </c>
      <c r="Y22" s="72">
        <f>IF(RES_hh_fec_in!Y22=0,0,1000*11630*RES_hh_fec_in!Y22/RES_hh_num_in!Y22)</f>
        <v>2182.827504050782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2260.640739486083</v>
      </c>
      <c r="D24" s="72">
        <f>IF(RES_hh_fec_in!D24=0,0,1000*11630*RES_hh_fec_in!D24/RES_hh_num_in!D24)</f>
        <v>2272.3914625319785</v>
      </c>
      <c r="E24" s="72">
        <f>IF(RES_hh_fec_in!E24=0,0,1000*11630*RES_hh_fec_in!E24/RES_hh_num_in!E24)</f>
        <v>2381.3351327368032</v>
      </c>
      <c r="F24" s="72">
        <f>IF(RES_hh_fec_in!F24=0,0,1000*11630*RES_hh_fec_in!F24/RES_hh_num_in!F24)</f>
        <v>2614.8384710462569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2034.4040128277877</v>
      </c>
      <c r="I24" s="72">
        <f>IF(RES_hh_fec_in!I24=0,0,1000*11630*RES_hh_fec_in!I24/RES_hh_num_in!I24)</f>
        <v>2301.5990398897629</v>
      </c>
      <c r="J24" s="72">
        <f>IF(RES_hh_fec_in!J24=0,0,1000*11630*RES_hh_fec_in!J24/RES_hh_num_in!J24)</f>
        <v>2282.7620331874882</v>
      </c>
      <c r="K24" s="72">
        <f>IF(RES_hh_fec_in!K24=0,0,1000*11630*RES_hh_fec_in!K24/RES_hh_num_in!K24)</f>
        <v>2396.9008659799351</v>
      </c>
      <c r="L24" s="72">
        <f>IF(RES_hh_fec_in!L24=0,0,1000*11630*RES_hh_fec_in!L24/RES_hh_num_in!L24)</f>
        <v>2407.6134849088462</v>
      </c>
      <c r="M24" s="72">
        <f>IF(RES_hh_fec_in!M24=0,0,1000*11630*RES_hh_fec_in!M24/RES_hh_num_in!M24)</f>
        <v>2477.7090189178148</v>
      </c>
      <c r="N24" s="72">
        <f>IF(RES_hh_fec_in!N24=0,0,1000*11630*RES_hh_fec_in!N24/RES_hh_num_in!N24)</f>
        <v>2515.8609523749942</v>
      </c>
      <c r="O24" s="72">
        <f>IF(RES_hh_fec_in!O24=0,0,1000*11630*RES_hh_fec_in!O24/RES_hh_num_in!O24)</f>
        <v>2355.0397192262212</v>
      </c>
      <c r="P24" s="72">
        <f>IF(RES_hh_fec_in!P24=0,0,1000*11630*RES_hh_fec_in!P24/RES_hh_num_in!P24)</f>
        <v>2506.8805100658788</v>
      </c>
      <c r="Q24" s="72">
        <f>IF(RES_hh_fec_in!Q24=0,0,1000*11630*RES_hh_fec_in!Q24/RES_hh_num_in!Q24)</f>
        <v>2420.5301526794551</v>
      </c>
      <c r="R24" s="72">
        <f>IF(RES_hh_fec_in!R24=0,0,1000*11630*RES_hh_fec_in!R24/RES_hh_num_in!R24)</f>
        <v>2392.5421591826562</v>
      </c>
      <c r="S24" s="72">
        <f>IF(RES_hh_fec_in!S24=0,0,1000*11630*RES_hh_fec_in!S24/RES_hh_num_in!S24)</f>
        <v>2274.2109115131202</v>
      </c>
      <c r="T24" s="72">
        <f>IF(RES_hh_fec_in!T24=0,0,1000*11630*RES_hh_fec_in!T24/RES_hh_num_in!T24)</f>
        <v>2153.5259443189534</v>
      </c>
      <c r="U24" s="72">
        <f>IF(RES_hh_fec_in!U24=0,0,1000*11630*RES_hh_fec_in!U24/RES_hh_num_in!U24)</f>
        <v>2094.6819959454829</v>
      </c>
      <c r="V24" s="72">
        <f>IF(RES_hh_fec_in!V24=0,0,1000*11630*RES_hh_fec_in!V24/RES_hh_num_in!V24)</f>
        <v>2063.3986736420911</v>
      </c>
      <c r="W24" s="72">
        <f>IF(RES_hh_fec_in!W24=0,0,1000*11630*RES_hh_fec_in!W24/RES_hh_num_in!W24)</f>
        <v>2511.7550509397679</v>
      </c>
      <c r="X24" s="72">
        <f>IF(RES_hh_fec_in!X24=0,0,1000*11630*RES_hh_fec_in!X24/RES_hh_num_in!X24)</f>
        <v>2163.1388019425162</v>
      </c>
      <c r="Y24" s="72">
        <f>IF(RES_hh_fec_in!Y24=0,0,1000*11630*RES_hh_fec_in!Y24/RES_hh_num_in!Y24)</f>
        <v>2061.8863361258045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2270.4301289875984</v>
      </c>
      <c r="D25" s="74">
        <f>IF(RES_hh_fec_in!D25=0,0,1000*11630*RES_hh_fec_in!D25/RES_hh_num_in!D25)</f>
        <v>2396.4233014813603</v>
      </c>
      <c r="E25" s="74">
        <f>IF(RES_hh_fec_in!E25=0,0,1000*11630*RES_hh_fec_in!E25/RES_hh_num_in!E25)</f>
        <v>2241.6711990241306</v>
      </c>
      <c r="F25" s="74">
        <f>IF(RES_hh_fec_in!F25=0,0,1000*11630*RES_hh_fec_in!F25/RES_hh_num_in!F25)</f>
        <v>2093.6010515525822</v>
      </c>
      <c r="G25" s="74">
        <f>IF(RES_hh_fec_in!G25=0,0,1000*11630*RES_hh_fec_in!G25/RES_hh_num_in!G25)</f>
        <v>1743.6243511326929</v>
      </c>
      <c r="H25" s="74">
        <f>IF(RES_hh_fec_in!H25=0,0,1000*11630*RES_hh_fec_in!H25/RES_hh_num_in!H25)</f>
        <v>1869.8880955075276</v>
      </c>
      <c r="I25" s="74">
        <f>IF(RES_hh_fec_in!I25=0,0,1000*11630*RES_hh_fec_in!I25/RES_hh_num_in!I25)</f>
        <v>2140.80932534874</v>
      </c>
      <c r="J25" s="74">
        <f>IF(RES_hh_fec_in!J25=0,0,1000*11630*RES_hh_fec_in!J25/RES_hh_num_in!J25)</f>
        <v>1933.5545308116496</v>
      </c>
      <c r="K25" s="74">
        <f>IF(RES_hh_fec_in!K25=0,0,1000*11630*RES_hh_fec_in!K25/RES_hh_num_in!K25)</f>
        <v>1295.0039570814172</v>
      </c>
      <c r="L25" s="74">
        <f>IF(RES_hh_fec_in!L25=0,0,1000*11630*RES_hh_fec_in!L25/RES_hh_num_in!L25)</f>
        <v>2161.9647138047612</v>
      </c>
      <c r="M25" s="74">
        <f>IF(RES_hh_fec_in!M25=0,0,1000*11630*RES_hh_fec_in!M25/RES_hh_num_in!M25)</f>
        <v>2003.5812671562039</v>
      </c>
      <c r="N25" s="74">
        <f>IF(RES_hh_fec_in!N25=0,0,1000*11630*RES_hh_fec_in!N25/RES_hh_num_in!N25)</f>
        <v>2129.5627746641421</v>
      </c>
      <c r="O25" s="74">
        <f>IF(RES_hh_fec_in!O25=0,0,1000*11630*RES_hh_fec_in!O25/RES_hh_num_in!O25)</f>
        <v>1955.4192783200999</v>
      </c>
      <c r="P25" s="74">
        <f>IF(RES_hh_fec_in!P25=0,0,1000*11630*RES_hh_fec_in!P25/RES_hh_num_in!P25)</f>
        <v>2052.8966209624928</v>
      </c>
      <c r="Q25" s="74">
        <f>IF(RES_hh_fec_in!Q25=0,0,1000*11630*RES_hh_fec_in!Q25/RES_hh_num_in!Q25)</f>
        <v>1844.7699692942892</v>
      </c>
      <c r="R25" s="74">
        <f>IF(RES_hh_fec_in!R25=0,0,1000*11630*RES_hh_fec_in!R25/RES_hh_num_in!R25)</f>
        <v>1687.7739755168354</v>
      </c>
      <c r="S25" s="74">
        <f>IF(RES_hh_fec_in!S25=0,0,1000*11630*RES_hh_fec_in!S25/RES_hh_num_in!S25)</f>
        <v>1643.771234547484</v>
      </c>
      <c r="T25" s="74">
        <f>IF(RES_hh_fec_in!T25=0,0,1000*11630*RES_hh_fec_in!T25/RES_hh_num_in!T25)</f>
        <v>1765.0851672278834</v>
      </c>
      <c r="U25" s="74">
        <f>IF(RES_hh_fec_in!U25=0,0,1000*11630*RES_hh_fec_in!U25/RES_hh_num_in!U25)</f>
        <v>1715.2088535910045</v>
      </c>
      <c r="V25" s="74">
        <f>IF(RES_hh_fec_in!V25=0,0,1000*11630*RES_hh_fec_in!V25/RES_hh_num_in!V25)</f>
        <v>1743.3748851062335</v>
      </c>
      <c r="W25" s="74">
        <f>IF(RES_hh_fec_in!W25=0,0,1000*11630*RES_hh_fec_in!W25/RES_hh_num_in!W25)</f>
        <v>1982.300773786955</v>
      </c>
      <c r="X25" s="74">
        <f>IF(RES_hh_fec_in!X25=0,0,1000*11630*RES_hh_fec_in!X25/RES_hh_num_in!X25)</f>
        <v>1779.7945675117999</v>
      </c>
      <c r="Y25" s="74">
        <f>IF(RES_hh_fec_in!Y25=0,0,1000*11630*RES_hh_fec_in!Y25/RES_hh_num_in!Y25)</f>
        <v>1819.8502417578998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1200.8762486970263</v>
      </c>
      <c r="D26" s="77">
        <f>IF(RES_hh_fec_in!D26=0,0,1000*11630*RES_hh_fec_in!D26/RES_hh_num_in!D26)</f>
        <v>1244.6045062145167</v>
      </c>
      <c r="E26" s="77">
        <f>IF(RES_hh_fec_in!E26=0,0,1000*11630*RES_hh_fec_in!E26/RES_hh_num_in!E26)</f>
        <v>1263.5001487349509</v>
      </c>
      <c r="F26" s="77">
        <f>IF(RES_hh_fec_in!F26=0,0,1000*11630*RES_hh_fec_in!F26/RES_hh_num_in!F26)</f>
        <v>1269.9887454538784</v>
      </c>
      <c r="G26" s="77">
        <f>IF(RES_hh_fec_in!G26=0,0,1000*11630*RES_hh_fec_in!G26/RES_hh_num_in!G26)</f>
        <v>1179.8070600221181</v>
      </c>
      <c r="H26" s="77">
        <f>IF(RES_hh_fec_in!H26=0,0,1000*11630*RES_hh_fec_in!H26/RES_hh_num_in!H26)</f>
        <v>1350.6653038565007</v>
      </c>
      <c r="I26" s="77">
        <f>IF(RES_hh_fec_in!I26=0,0,1000*11630*RES_hh_fec_in!I26/RES_hh_num_in!I26)</f>
        <v>1324.025537058948</v>
      </c>
      <c r="J26" s="77">
        <f>IF(RES_hh_fec_in!J26=0,0,1000*11630*RES_hh_fec_in!J26/RES_hh_num_in!J26)</f>
        <v>1263.029461950689</v>
      </c>
      <c r="K26" s="77">
        <f>IF(RES_hh_fec_in!K26=0,0,1000*11630*RES_hh_fec_in!K26/RES_hh_num_in!K26)</f>
        <v>1360.7282129620658</v>
      </c>
      <c r="L26" s="77">
        <f>IF(RES_hh_fec_in!L26=0,0,1000*11630*RES_hh_fec_in!L26/RES_hh_num_in!L26)</f>
        <v>1484.8298352084762</v>
      </c>
      <c r="M26" s="77">
        <f>IF(RES_hh_fec_in!M26=0,0,1000*11630*RES_hh_fec_in!M26/RES_hh_num_in!M26)</f>
        <v>1371.9795474216764</v>
      </c>
      <c r="N26" s="77">
        <f>IF(RES_hh_fec_in!N26=0,0,1000*11630*RES_hh_fec_in!N26/RES_hh_num_in!N26)</f>
        <v>1442.5091117235534</v>
      </c>
      <c r="O26" s="77">
        <f>IF(RES_hh_fec_in!O26=0,0,1000*11630*RES_hh_fec_in!O26/RES_hh_num_in!O26)</f>
        <v>1564.320949228972</v>
      </c>
      <c r="P26" s="77">
        <f>IF(RES_hh_fec_in!P26=0,0,1000*11630*RES_hh_fec_in!P26/RES_hh_num_in!P26)</f>
        <v>1531.282863794072</v>
      </c>
      <c r="Q26" s="77">
        <f>IF(RES_hh_fec_in!Q26=0,0,1000*11630*RES_hh_fec_in!Q26/RES_hh_num_in!Q26)</f>
        <v>1647.6835270669469</v>
      </c>
      <c r="R26" s="77">
        <f>IF(RES_hh_fec_in!R26=0,0,1000*11630*RES_hh_fec_in!R26/RES_hh_num_in!R26)</f>
        <v>1676.419765230024</v>
      </c>
      <c r="S26" s="77">
        <f>IF(RES_hh_fec_in!S26=0,0,1000*11630*RES_hh_fec_in!S26/RES_hh_num_in!S26)</f>
        <v>1568.5739828806652</v>
      </c>
      <c r="T26" s="77">
        <f>IF(RES_hh_fec_in!T26=0,0,1000*11630*RES_hh_fec_in!T26/RES_hh_num_in!T26)</f>
        <v>1419.300210017481</v>
      </c>
      <c r="U26" s="77">
        <f>IF(RES_hh_fec_in!U26=0,0,1000*11630*RES_hh_fec_in!U26/RES_hh_num_in!U26)</f>
        <v>1438.0337768451377</v>
      </c>
      <c r="V26" s="77">
        <f>IF(RES_hh_fec_in!V26=0,0,1000*11630*RES_hh_fec_in!V26/RES_hh_num_in!V26)</f>
        <v>1391.1351862277327</v>
      </c>
      <c r="W26" s="77">
        <f>IF(RES_hh_fec_in!W26=0,0,1000*11630*RES_hh_fec_in!W26/RES_hh_num_in!W26)</f>
        <v>1546.5477982894943</v>
      </c>
      <c r="X26" s="77">
        <f>IF(RES_hh_fec_in!X26=0,0,1000*11630*RES_hh_fec_in!X26/RES_hh_num_in!X26)</f>
        <v>1384.8309955586442</v>
      </c>
      <c r="Y26" s="77">
        <f>IF(RES_hh_fec_in!Y26=0,0,1000*11630*RES_hh_fec_in!Y26/RES_hh_num_in!Y26)</f>
        <v>1313.7995211459133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417.25054718544573</v>
      </c>
      <c r="D27" s="69">
        <f>IF(RES_hh_fec_in!D27=0,0,1000*11630*RES_hh_fec_in!D27/RES_hh_num_in!D27)</f>
        <v>437.26689416576829</v>
      </c>
      <c r="E27" s="69">
        <f>IF(RES_hh_fec_in!E27=0,0,1000*11630*RES_hh_fec_in!E27/RES_hh_num_in!E27)</f>
        <v>437.05191047635378</v>
      </c>
      <c r="F27" s="69">
        <f>IF(RES_hh_fec_in!F27=0,0,1000*11630*RES_hh_fec_in!F27/RES_hh_num_in!F27)</f>
        <v>465.27017850476682</v>
      </c>
      <c r="G27" s="69">
        <f>IF(RES_hh_fec_in!G27=0,0,1000*11630*RES_hh_fec_in!G27/RES_hh_num_in!G27)</f>
        <v>381.6923795363079</v>
      </c>
      <c r="H27" s="69">
        <f>IF(RES_hh_fec_in!H27=0,0,1000*11630*RES_hh_fec_in!H27/RES_hh_num_in!H27)</f>
        <v>441.63093972528776</v>
      </c>
      <c r="I27" s="69">
        <f>IF(RES_hh_fec_in!I27=0,0,1000*11630*RES_hh_fec_in!I27/RES_hh_num_in!I27)</f>
        <v>382.33921824975522</v>
      </c>
      <c r="J27" s="69">
        <f>IF(RES_hh_fec_in!J27=0,0,1000*11630*RES_hh_fec_in!J27/RES_hh_num_in!J27)</f>
        <v>415.98240945693033</v>
      </c>
      <c r="K27" s="69">
        <f>IF(RES_hh_fec_in!K27=0,0,1000*11630*RES_hh_fec_in!K27/RES_hh_num_in!K27)</f>
        <v>523.13357580007107</v>
      </c>
      <c r="L27" s="69">
        <f>IF(RES_hh_fec_in!L27=0,0,1000*11630*RES_hh_fec_in!L27/RES_hh_num_in!L27)</f>
        <v>527.91689993167961</v>
      </c>
      <c r="M27" s="69">
        <f>IF(RES_hh_fec_in!M27=0,0,1000*11630*RES_hh_fec_in!M27/RES_hh_num_in!M27)</f>
        <v>520.65365147112402</v>
      </c>
      <c r="N27" s="69">
        <f>IF(RES_hh_fec_in!N27=0,0,1000*11630*RES_hh_fec_in!N27/RES_hh_num_in!N27)</f>
        <v>532.58618422085556</v>
      </c>
      <c r="O27" s="69">
        <f>IF(RES_hh_fec_in!O27=0,0,1000*11630*RES_hh_fec_in!O27/RES_hh_num_in!O27)</f>
        <v>516.345054337036</v>
      </c>
      <c r="P27" s="69">
        <f>IF(RES_hh_fec_in!P27=0,0,1000*11630*RES_hh_fec_in!P27/RES_hh_num_in!P27)</f>
        <v>531.62547569647677</v>
      </c>
      <c r="Q27" s="69">
        <f>IF(RES_hh_fec_in!Q27=0,0,1000*11630*RES_hh_fec_in!Q27/RES_hh_num_in!Q27)</f>
        <v>507.39289360504461</v>
      </c>
      <c r="R27" s="69">
        <f>IF(RES_hh_fec_in!R27=0,0,1000*11630*RES_hh_fec_in!R27/RES_hh_num_in!R27)</f>
        <v>512.33434993270544</v>
      </c>
      <c r="S27" s="69">
        <f>IF(RES_hh_fec_in!S27=0,0,1000*11630*RES_hh_fec_in!S27/RES_hh_num_in!S27)</f>
        <v>507.90380789461915</v>
      </c>
      <c r="T27" s="69">
        <f>IF(RES_hh_fec_in!T27=0,0,1000*11630*RES_hh_fec_in!T27/RES_hh_num_in!T27)</f>
        <v>494.08952395862212</v>
      </c>
      <c r="U27" s="69">
        <f>IF(RES_hh_fec_in!U27=0,0,1000*11630*RES_hh_fec_in!U27/RES_hh_num_in!U27)</f>
        <v>501.65674636188027</v>
      </c>
      <c r="V27" s="69">
        <f>IF(RES_hh_fec_in!V27=0,0,1000*11630*RES_hh_fec_in!V27/RES_hh_num_in!V27)</f>
        <v>485.65514735106575</v>
      </c>
      <c r="W27" s="69">
        <f>IF(RES_hh_fec_in!W27=0,0,1000*11630*RES_hh_fec_in!W27/RES_hh_num_in!W27)</f>
        <v>458.76867433575359</v>
      </c>
      <c r="X27" s="69">
        <f>IF(RES_hh_fec_in!X27=0,0,1000*11630*RES_hh_fec_in!X27/RES_hh_num_in!X27)</f>
        <v>462.24088864581546</v>
      </c>
      <c r="Y27" s="69">
        <f>IF(RES_hh_fec_in!Y27=0,0,1000*11630*RES_hh_fec_in!Y27/RES_hh_num_in!Y27)</f>
        <v>465.57779316569184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649.04199965130465</v>
      </c>
      <c r="M28" s="72">
        <f>IF(RES_hh_fec_in!M28=0,0,1000*11630*RES_hh_fec_in!M28/RES_hh_num_in!M28)</f>
        <v>700.41290168171895</v>
      </c>
      <c r="N28" s="72">
        <f>IF(RES_hh_fec_in!N28=0,0,1000*11630*RES_hh_fec_in!N28/RES_hh_num_in!N28)</f>
        <v>745.23188153214289</v>
      </c>
      <c r="O28" s="72">
        <f>IF(RES_hh_fec_in!O28=0,0,1000*11630*RES_hh_fec_in!O28/RES_hh_num_in!O28)</f>
        <v>666.55837157066708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525.42223593094195</v>
      </c>
      <c r="D29" s="72">
        <f>IF(RES_hh_fec_in!D29=0,0,1000*11630*RES_hh_fec_in!D29/RES_hh_num_in!D29)</f>
        <v>554.30888993783913</v>
      </c>
      <c r="E29" s="72">
        <f>IF(RES_hh_fec_in!E29=0,0,1000*11630*RES_hh_fec_in!E29/RES_hh_num_in!E29)</f>
        <v>530.82068123791157</v>
      </c>
      <c r="F29" s="72">
        <f>IF(RES_hh_fec_in!F29=0,0,1000*11630*RES_hh_fec_in!F29/RES_hh_num_in!F29)</f>
        <v>577.240627179375</v>
      </c>
      <c r="G29" s="72">
        <f>IF(RES_hh_fec_in!G29=0,0,1000*11630*RES_hh_fec_in!G29/RES_hh_num_in!G29)</f>
        <v>482.72528470489658</v>
      </c>
      <c r="H29" s="72">
        <f>IF(RES_hh_fec_in!H29=0,0,1000*11630*RES_hh_fec_in!H29/RES_hh_num_in!H29)</f>
        <v>552.41832104936498</v>
      </c>
      <c r="I29" s="72">
        <f>IF(RES_hh_fec_in!I29=0,0,1000*11630*RES_hh_fec_in!I29/RES_hh_num_in!I29)</f>
        <v>482.03937973970267</v>
      </c>
      <c r="J29" s="72">
        <f>IF(RES_hh_fec_in!J29=0,0,1000*11630*RES_hh_fec_in!J29/RES_hh_num_in!J29)</f>
        <v>515.20808499598604</v>
      </c>
      <c r="K29" s="72">
        <f>IF(RES_hh_fec_in!K29=0,0,1000*11630*RES_hh_fec_in!K29/RES_hh_num_in!K29)</f>
        <v>668.35418889861512</v>
      </c>
      <c r="L29" s="72">
        <f>IF(RES_hh_fec_in!L29=0,0,1000*11630*RES_hh_fec_in!L29/RES_hh_num_in!L29)</f>
        <v>718.53799516106039</v>
      </c>
      <c r="M29" s="72">
        <f>IF(RES_hh_fec_in!M29=0,0,1000*11630*RES_hh_fec_in!M29/RES_hh_num_in!M29)</f>
        <v>664.3462203795599</v>
      </c>
      <c r="N29" s="72">
        <f>IF(RES_hh_fec_in!N29=0,0,1000*11630*RES_hh_fec_in!N29/RES_hh_num_in!N29)</f>
        <v>565.33878968377417</v>
      </c>
      <c r="O29" s="72">
        <f>IF(RES_hh_fec_in!O29=0,0,1000*11630*RES_hh_fec_in!O29/RES_hh_num_in!O29)</f>
        <v>565.82339935480866</v>
      </c>
      <c r="P29" s="72">
        <f>IF(RES_hh_fec_in!P29=0,0,1000*11630*RES_hh_fec_in!P29/RES_hh_num_in!P29)</f>
        <v>633.54195387398488</v>
      </c>
      <c r="Q29" s="72">
        <f>IF(RES_hh_fec_in!Q29=0,0,1000*11630*RES_hh_fec_in!Q29/RES_hh_num_in!Q29)</f>
        <v>698.97651080736159</v>
      </c>
      <c r="R29" s="72">
        <f>IF(RES_hh_fec_in!R29=0,0,1000*11630*RES_hh_fec_in!R29/RES_hh_num_in!R29)</f>
        <v>736.83880442340785</v>
      </c>
      <c r="S29" s="72">
        <f>IF(RES_hh_fec_in!S29=0,0,1000*11630*RES_hh_fec_in!S29/RES_hh_num_in!S29)</f>
        <v>706.36127763735817</v>
      </c>
      <c r="T29" s="72">
        <f>IF(RES_hh_fec_in!T29=0,0,1000*11630*RES_hh_fec_in!T29/RES_hh_num_in!T29)</f>
        <v>654.28644714806637</v>
      </c>
      <c r="U29" s="72">
        <f>IF(RES_hh_fec_in!U29=0,0,1000*11630*RES_hh_fec_in!U29/RES_hh_num_in!U29)</f>
        <v>655.7647687852965</v>
      </c>
      <c r="V29" s="72">
        <f>IF(RES_hh_fec_in!V29=0,0,1000*11630*RES_hh_fec_in!V29/RES_hh_num_in!V29)</f>
        <v>654.02457036066062</v>
      </c>
      <c r="W29" s="72">
        <f>IF(RES_hh_fec_in!W29=0,0,1000*11630*RES_hh_fec_in!W29/RES_hh_num_in!W29)</f>
        <v>902.540189778985</v>
      </c>
      <c r="X29" s="72">
        <f>IF(RES_hh_fec_in!X29=0,0,1000*11630*RES_hh_fec_in!X29/RES_hh_num_in!X29)</f>
        <v>0</v>
      </c>
      <c r="Y29" s="72">
        <f>IF(RES_hh_fec_in!Y29=0,0,1000*11630*RES_hh_fec_in!Y29/RES_hh_num_in!Y29)</f>
        <v>0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531.44789081908277</v>
      </c>
      <c r="D30" s="72">
        <f>IF(RES_hh_fec_in!D30=0,0,1000*11630*RES_hh_fec_in!D30/RES_hh_num_in!D30)</f>
        <v>541.38858351695467</v>
      </c>
      <c r="E30" s="72">
        <f>IF(RES_hh_fec_in!E30=0,0,1000*11630*RES_hh_fec_in!E30/RES_hh_num_in!E30)</f>
        <v>537.09506528678116</v>
      </c>
      <c r="F30" s="72">
        <f>IF(RES_hh_fec_in!F30=0,0,1000*11630*RES_hh_fec_in!F30/RES_hh_num_in!F30)</f>
        <v>538.27962287415551</v>
      </c>
      <c r="G30" s="72">
        <f>IF(RES_hh_fec_in!G30=0,0,1000*11630*RES_hh_fec_in!G30/RES_hh_num_in!G30)</f>
        <v>513.62616968708039</v>
      </c>
      <c r="H30" s="72">
        <f>IF(RES_hh_fec_in!H30=0,0,1000*11630*RES_hh_fec_in!H30/RES_hh_num_in!H30)</f>
        <v>573.05362658741637</v>
      </c>
      <c r="I30" s="72">
        <f>IF(RES_hh_fec_in!I30=0,0,1000*11630*RES_hh_fec_in!I30/RES_hh_num_in!I30)</f>
        <v>468.7618197409883</v>
      </c>
      <c r="J30" s="72">
        <f>IF(RES_hh_fec_in!J30=0,0,1000*11630*RES_hh_fec_in!J30/RES_hh_num_in!J30)</f>
        <v>517.13778882880638</v>
      </c>
      <c r="K30" s="72">
        <f>IF(RES_hh_fec_in!K30=0,0,1000*11630*RES_hh_fec_in!K30/RES_hh_num_in!K30)</f>
        <v>661.06418728386438</v>
      </c>
      <c r="L30" s="72">
        <f>IF(RES_hh_fec_in!L30=0,0,1000*11630*RES_hh_fec_in!L30/RES_hh_num_in!L30)</f>
        <v>664.43052325723909</v>
      </c>
      <c r="M30" s="72">
        <f>IF(RES_hh_fec_in!M30=0,0,1000*11630*RES_hh_fec_in!M30/RES_hh_num_in!M30)</f>
        <v>673.25741551855663</v>
      </c>
      <c r="N30" s="72">
        <f>IF(RES_hh_fec_in!N30=0,0,1000*11630*RES_hh_fec_in!N30/RES_hh_num_in!N30)</f>
        <v>662.80674722111007</v>
      </c>
      <c r="O30" s="72">
        <f>IF(RES_hh_fec_in!O30=0,0,1000*11630*RES_hh_fec_in!O30/RES_hh_num_in!O30)</f>
        <v>667.67254265120198</v>
      </c>
      <c r="P30" s="72">
        <f>IF(RES_hh_fec_in!P30=0,0,1000*11630*RES_hh_fec_in!P30/RES_hh_num_in!P30)</f>
        <v>686.72905384254409</v>
      </c>
      <c r="Q30" s="72">
        <f>IF(RES_hh_fec_in!Q30=0,0,1000*11630*RES_hh_fec_in!Q30/RES_hh_num_in!Q30)</f>
        <v>664.11515956838514</v>
      </c>
      <c r="R30" s="72">
        <f>IF(RES_hh_fec_in!R30=0,0,1000*11630*RES_hh_fec_in!R30/RES_hh_num_in!R30)</f>
        <v>661.79934254102784</v>
      </c>
      <c r="S30" s="72">
        <f>IF(RES_hh_fec_in!S30=0,0,1000*11630*RES_hh_fec_in!S30/RES_hh_num_in!S30)</f>
        <v>675.81412201307444</v>
      </c>
      <c r="T30" s="72">
        <f>IF(RES_hh_fec_in!T30=0,0,1000*11630*RES_hh_fec_in!T30/RES_hh_num_in!T30)</f>
        <v>647.24568167714312</v>
      </c>
      <c r="U30" s="72">
        <f>IF(RES_hh_fec_in!U30=0,0,1000*11630*RES_hh_fec_in!U30/RES_hh_num_in!U30)</f>
        <v>655.99931287613379</v>
      </c>
      <c r="V30" s="72">
        <f>IF(RES_hh_fec_in!V30=0,0,1000*11630*RES_hh_fec_in!V30/RES_hh_num_in!V30)</f>
        <v>678.71253843077079</v>
      </c>
      <c r="W30" s="72">
        <f>IF(RES_hh_fec_in!W30=0,0,1000*11630*RES_hh_fec_in!W30/RES_hh_num_in!W30)</f>
        <v>795.96484908679258</v>
      </c>
      <c r="X30" s="72">
        <f>IF(RES_hh_fec_in!X30=0,0,1000*11630*RES_hh_fec_in!X30/RES_hh_num_in!X30)</f>
        <v>541.80252426348181</v>
      </c>
      <c r="Y30" s="72">
        <f>IF(RES_hh_fec_in!Y30=0,0,1000*11630*RES_hh_fec_in!Y30/RES_hh_num_in!Y30)</f>
        <v>640.1226272504914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538.44000523423801</v>
      </c>
      <c r="D31" s="72">
        <f>IF(RES_hh_fec_in!D31=0,0,1000*11630*RES_hh_fec_in!D31/RES_hh_num_in!D31)</f>
        <v>566.19136582914314</v>
      </c>
      <c r="E31" s="72">
        <f>IF(RES_hh_fec_in!E31=0,0,1000*11630*RES_hh_fec_in!E31/RES_hh_num_in!E31)</f>
        <v>557.08088325656331</v>
      </c>
      <c r="F31" s="72">
        <f>IF(RES_hh_fec_in!F31=0,0,1000*11630*RES_hh_fec_in!F31/RES_hh_num_in!F31)</f>
        <v>581.78741617607216</v>
      </c>
      <c r="G31" s="72">
        <f>IF(RES_hh_fec_in!G31=0,0,1000*11630*RES_hh_fec_in!G31/RES_hh_num_in!G31)</f>
        <v>475.29477411536931</v>
      </c>
      <c r="H31" s="72">
        <f>IF(RES_hh_fec_in!H31=0,0,1000*11630*RES_hh_fec_in!H31/RES_hh_num_in!H31)</f>
        <v>570.2226567064763</v>
      </c>
      <c r="I31" s="72">
        <f>IF(RES_hh_fec_in!I31=0,0,1000*11630*RES_hh_fec_in!I31/RES_hh_num_in!I31)</f>
        <v>504.05047566232139</v>
      </c>
      <c r="J31" s="72">
        <f>IF(RES_hh_fec_in!J31=0,0,1000*11630*RES_hh_fec_in!J31/RES_hh_num_in!J31)</f>
        <v>533.9661192396436</v>
      </c>
      <c r="K31" s="72">
        <f>IF(RES_hh_fec_in!K31=0,0,1000*11630*RES_hh_fec_in!K31/RES_hh_num_in!K31)</f>
        <v>670.49370260765545</v>
      </c>
      <c r="L31" s="72">
        <f>IF(RES_hh_fec_in!L31=0,0,1000*11630*RES_hh_fec_in!L31/RES_hh_num_in!L31)</f>
        <v>670.9226721211794</v>
      </c>
      <c r="M31" s="72">
        <f>IF(RES_hh_fec_in!M31=0,0,1000*11630*RES_hh_fec_in!M31/RES_hh_num_in!M31)</f>
        <v>690.80408888333375</v>
      </c>
      <c r="N31" s="72">
        <f>IF(RES_hh_fec_in!N31=0,0,1000*11630*RES_hh_fec_in!N31/RES_hh_num_in!N31)</f>
        <v>721.78602944126976</v>
      </c>
      <c r="O31" s="72">
        <f>IF(RES_hh_fec_in!O31=0,0,1000*11630*RES_hh_fec_in!O31/RES_hh_num_in!O31)</f>
        <v>688.39665717017715</v>
      </c>
      <c r="P31" s="72">
        <f>IF(RES_hh_fec_in!P31=0,0,1000*11630*RES_hh_fec_in!P31/RES_hh_num_in!P31)</f>
        <v>732.84430179597223</v>
      </c>
      <c r="Q31" s="72">
        <f>IF(RES_hh_fec_in!Q31=0,0,1000*11630*RES_hh_fec_in!Q31/RES_hh_num_in!Q31)</f>
        <v>695.58375273744207</v>
      </c>
      <c r="R31" s="72">
        <f>IF(RES_hh_fec_in!R31=0,0,1000*11630*RES_hh_fec_in!R31/RES_hh_num_in!R31)</f>
        <v>657.26201082700607</v>
      </c>
      <c r="S31" s="72">
        <f>IF(RES_hh_fec_in!S31=0,0,1000*11630*RES_hh_fec_in!S31/RES_hh_num_in!S31)</f>
        <v>703.0141933651754</v>
      </c>
      <c r="T31" s="72">
        <f>IF(RES_hh_fec_in!T31=0,0,1000*11630*RES_hh_fec_in!T31/RES_hh_num_in!T31)</f>
        <v>676.93352347725101</v>
      </c>
      <c r="U31" s="72">
        <f>IF(RES_hh_fec_in!U31=0,0,1000*11630*RES_hh_fec_in!U31/RES_hh_num_in!U31)</f>
        <v>687.95346959254937</v>
      </c>
      <c r="V31" s="72">
        <f>IF(RES_hh_fec_in!V31=0,0,1000*11630*RES_hh_fec_in!V31/RES_hh_num_in!V31)</f>
        <v>697.36261784646933</v>
      </c>
      <c r="W31" s="72">
        <f>IF(RES_hh_fec_in!W31=0,0,1000*11630*RES_hh_fec_in!W31/RES_hh_num_in!W31)</f>
        <v>829.94068718852338</v>
      </c>
      <c r="X31" s="72">
        <f>IF(RES_hh_fec_in!X31=0,0,1000*11630*RES_hh_fec_in!X31/RES_hh_num_in!X31)</f>
        <v>586.0048024699845</v>
      </c>
      <c r="Y31" s="72">
        <f>IF(RES_hh_fec_in!Y31=0,0,1000*11630*RES_hh_fec_in!Y31/RES_hh_num_in!Y31)</f>
        <v>690.47276776789749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415.08082773022284</v>
      </c>
      <c r="D32" s="77">
        <f>IF(RES_hh_fec_in!D32=0,0,1000*11630*RES_hh_fec_in!D32/RES_hh_num_in!D32)</f>
        <v>434.39938185334677</v>
      </c>
      <c r="E32" s="77">
        <f>IF(RES_hh_fec_in!E32=0,0,1000*11630*RES_hh_fec_in!E32/RES_hh_num_in!E32)</f>
        <v>433.07952754469596</v>
      </c>
      <c r="F32" s="77">
        <f>IF(RES_hh_fec_in!F32=0,0,1000*11630*RES_hh_fec_in!F32/RES_hh_num_in!F32)</f>
        <v>460.48890238561103</v>
      </c>
      <c r="G32" s="77">
        <f>IF(RES_hh_fec_in!G32=0,0,1000*11630*RES_hh_fec_in!G32/RES_hh_num_in!G32)</f>
        <v>372.86894715503428</v>
      </c>
      <c r="H32" s="77">
        <f>IF(RES_hh_fec_in!H32=0,0,1000*11630*RES_hh_fec_in!H32/RES_hh_num_in!H32)</f>
        <v>433.86858177003023</v>
      </c>
      <c r="I32" s="77">
        <f>IF(RES_hh_fec_in!I32=0,0,1000*11630*RES_hh_fec_in!I32/RES_hh_num_in!I32)</f>
        <v>378.23581126762684</v>
      </c>
      <c r="J32" s="77">
        <f>IF(RES_hh_fec_in!J32=0,0,1000*11630*RES_hh_fec_in!J32/RES_hh_num_in!J32)</f>
        <v>408.66164000135518</v>
      </c>
      <c r="K32" s="77">
        <f>IF(RES_hh_fec_in!K32=0,0,1000*11630*RES_hh_fec_in!K32/RES_hh_num_in!K32)</f>
        <v>515.36325794001527</v>
      </c>
      <c r="L32" s="77">
        <f>IF(RES_hh_fec_in!L32=0,0,1000*11630*RES_hh_fec_in!L32/RES_hh_num_in!L32)</f>
        <v>520.17447168924105</v>
      </c>
      <c r="M32" s="77">
        <f>IF(RES_hh_fec_in!M32=0,0,1000*11630*RES_hh_fec_in!M32/RES_hh_num_in!M32)</f>
        <v>511.85375765112502</v>
      </c>
      <c r="N32" s="77">
        <f>IF(RES_hh_fec_in!N32=0,0,1000*11630*RES_hh_fec_in!N32/RES_hh_num_in!N32)</f>
        <v>524.79109111339619</v>
      </c>
      <c r="O32" s="77">
        <f>IF(RES_hh_fec_in!O32=0,0,1000*11630*RES_hh_fec_in!O32/RES_hh_num_in!O32)</f>
        <v>509.88197565867114</v>
      </c>
      <c r="P32" s="77">
        <f>IF(RES_hh_fec_in!P32=0,0,1000*11630*RES_hh_fec_in!P32/RES_hh_num_in!P32)</f>
        <v>527.47003326437789</v>
      </c>
      <c r="Q32" s="77">
        <f>IF(RES_hh_fec_in!Q32=0,0,1000*11630*RES_hh_fec_in!Q32/RES_hh_num_in!Q32)</f>
        <v>502.42595249626976</v>
      </c>
      <c r="R32" s="77">
        <f>IF(RES_hh_fec_in!R32=0,0,1000*11630*RES_hh_fec_in!R32/RES_hh_num_in!R32)</f>
        <v>507.12204235462053</v>
      </c>
      <c r="S32" s="77">
        <f>IF(RES_hh_fec_in!S32=0,0,1000*11630*RES_hh_fec_in!S32/RES_hh_num_in!S32)</f>
        <v>500.42310585882996</v>
      </c>
      <c r="T32" s="77">
        <f>IF(RES_hh_fec_in!T32=0,0,1000*11630*RES_hh_fec_in!T32/RES_hh_num_in!T32)</f>
        <v>487.19593270440095</v>
      </c>
      <c r="U32" s="77">
        <f>IF(RES_hh_fec_in!U32=0,0,1000*11630*RES_hh_fec_in!U32/RES_hh_num_in!U32)</f>
        <v>491.77091723814868</v>
      </c>
      <c r="V32" s="77">
        <f>IF(RES_hh_fec_in!V32=0,0,1000*11630*RES_hh_fec_in!V32/RES_hh_num_in!V32)</f>
        <v>476.92205519088424</v>
      </c>
      <c r="W32" s="77">
        <f>IF(RES_hh_fec_in!W32=0,0,1000*11630*RES_hh_fec_in!W32/RES_hh_num_in!W32)</f>
        <v>447.0175356029003</v>
      </c>
      <c r="X32" s="77">
        <f>IF(RES_hh_fec_in!X32=0,0,1000*11630*RES_hh_fec_in!X32/RES_hh_num_in!X32)</f>
        <v>461.88600925047371</v>
      </c>
      <c r="Y32" s="77">
        <f>IF(RES_hh_fec_in!Y32=0,0,1000*11630*RES_hh_fec_in!Y32/RES_hh_num_in!Y32)</f>
        <v>465.11004027223498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13562.026386885054</v>
      </c>
      <c r="D3" s="65">
        <f>IF(RES_hh_tes_in!D3=0,0,1000*11630*RES_hh_tes_in!D3/RES_hh_num_in!D3)</f>
        <v>11944.684107453259</v>
      </c>
      <c r="E3" s="65">
        <f>IF(RES_hh_tes_in!E3=0,0,1000*11630*RES_hh_tes_in!E3/RES_hh_num_in!E3)</f>
        <v>13271.053623710326</v>
      </c>
      <c r="F3" s="65">
        <f>IF(RES_hh_tes_in!F3=0,0,1000*11630*RES_hh_tes_in!F3/RES_hh_num_in!F3)</f>
        <v>12182.922586060929</v>
      </c>
      <c r="G3" s="65">
        <f>IF(RES_hh_tes_in!G3=0,0,1000*11630*RES_hh_tes_in!G3/RES_hh_num_in!G3)</f>
        <v>12103.274994573183</v>
      </c>
      <c r="H3" s="65">
        <f>IF(RES_hh_tes_in!H3=0,0,1000*11630*RES_hh_tes_in!H3/RES_hh_num_in!H3)</f>
        <v>11921.347719653824</v>
      </c>
      <c r="I3" s="65">
        <f>IF(RES_hh_tes_in!I3=0,0,1000*11630*RES_hh_tes_in!I3/RES_hh_num_in!I3)</f>
        <v>11100.262624941977</v>
      </c>
      <c r="J3" s="65">
        <f>IF(RES_hh_tes_in!J3=0,0,1000*11630*RES_hh_tes_in!J3/RES_hh_num_in!J3)</f>
        <v>10703.853342187509</v>
      </c>
      <c r="K3" s="65">
        <f>IF(RES_hh_tes_in!K3=0,0,1000*11630*RES_hh_tes_in!K3/RES_hh_num_in!K3)</f>
        <v>10905.434626048005</v>
      </c>
      <c r="L3" s="65">
        <f>IF(RES_hh_tes_in!L3=0,0,1000*11630*RES_hh_tes_in!L3/RES_hh_num_in!L3)</f>
        <v>12764.631672205356</v>
      </c>
      <c r="M3" s="65">
        <f>IF(RES_hh_tes_in!M3=0,0,1000*11630*RES_hh_tes_in!M3/RES_hh_num_in!M3)</f>
        <v>11062.599527615665</v>
      </c>
      <c r="N3" s="65">
        <f>IF(RES_hh_tes_in!N3=0,0,1000*11630*RES_hh_tes_in!N3/RES_hh_num_in!N3)</f>
        <v>10845.584912482789</v>
      </c>
      <c r="O3" s="65">
        <f>IF(RES_hh_tes_in!O3=0,0,1000*11630*RES_hh_tes_in!O3/RES_hh_num_in!O3)</f>
        <v>12123.849679491746</v>
      </c>
      <c r="P3" s="65">
        <f>IF(RES_hh_tes_in!P3=0,0,1000*11630*RES_hh_tes_in!P3/RES_hh_num_in!P3)</f>
        <v>9771.0383718750854</v>
      </c>
      <c r="Q3" s="65">
        <f>IF(RES_hh_tes_in!Q3=0,0,1000*11630*RES_hh_tes_in!Q3/RES_hh_num_in!Q3)</f>
        <v>9032.4221412203533</v>
      </c>
      <c r="R3" s="65">
        <f>IF(RES_hh_tes_in!R3=0,0,1000*11630*RES_hh_tes_in!R3/RES_hh_num_in!R3)</f>
        <v>10515.22281432282</v>
      </c>
      <c r="S3" s="65">
        <f>IF(RES_hh_tes_in!S3=0,0,1000*11630*RES_hh_tes_in!S3/RES_hh_num_in!S3)</f>
        <v>10673.500739965106</v>
      </c>
      <c r="T3" s="65">
        <f>IF(RES_hh_tes_in!T3=0,0,1000*11630*RES_hh_tes_in!T3/RES_hh_num_in!T3)</f>
        <v>9932.8656285493653</v>
      </c>
      <c r="U3" s="65">
        <f>IF(RES_hh_tes_in!U3=0,0,1000*11630*RES_hh_tes_in!U3/RES_hh_num_in!U3)</f>
        <v>8883.5158373107442</v>
      </c>
      <c r="V3" s="65">
        <f>IF(RES_hh_tes_in!V3=0,0,1000*11630*RES_hh_tes_in!V3/RES_hh_num_in!V3)</f>
        <v>9075.2032943013674</v>
      </c>
      <c r="W3" s="65">
        <f>IF(RES_hh_tes_in!W3=0,0,1000*11630*RES_hh_tes_in!W3/RES_hh_num_in!W3)</f>
        <v>12050.2605326225</v>
      </c>
      <c r="X3" s="65">
        <f>IF(RES_hh_tes_in!X3=0,0,1000*11630*RES_hh_tes_in!X3/RES_hh_num_in!X3)</f>
        <v>9223.6230179708509</v>
      </c>
      <c r="Y3" s="65">
        <f>IF(RES_hh_tes_in!Y3=0,0,1000*11630*RES_hh_tes_in!Y3/RES_hh_num_in!Y3)</f>
        <v>7608.3991426131815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11326.976329952111</v>
      </c>
      <c r="D4" s="69">
        <f>IF(RES_hh_tes_in!D4=0,0,1000*11630*RES_hh_tes_in!D4/RES_hh_num_in!D4)</f>
        <v>9632.3833229216452</v>
      </c>
      <c r="E4" s="69">
        <f>IF(RES_hh_tes_in!E4=0,0,1000*11630*RES_hh_tes_in!E4/RES_hh_num_in!E4)</f>
        <v>10927.496567982011</v>
      </c>
      <c r="F4" s="69">
        <f>IF(RES_hh_tes_in!F4=0,0,1000*11630*RES_hh_tes_in!F4/RES_hh_num_in!F4)</f>
        <v>9821.7227814597245</v>
      </c>
      <c r="G4" s="69">
        <f>IF(RES_hh_tes_in!G4=0,0,1000*11630*RES_hh_tes_in!G4/RES_hh_num_in!G4)</f>
        <v>9911.0361640209139</v>
      </c>
      <c r="H4" s="69">
        <f>IF(RES_hh_tes_in!H4=0,0,1000*11630*RES_hh_tes_in!H4/RES_hh_num_in!H4)</f>
        <v>9628.0799309643025</v>
      </c>
      <c r="I4" s="69">
        <f>IF(RES_hh_tes_in!I4=0,0,1000*11630*RES_hh_tes_in!I4/RES_hh_num_in!I4)</f>
        <v>8838.083304999027</v>
      </c>
      <c r="J4" s="69">
        <f>IF(RES_hh_tes_in!J4=0,0,1000*11630*RES_hh_tes_in!J4/RES_hh_num_in!J4)</f>
        <v>8426.0106819068224</v>
      </c>
      <c r="K4" s="69">
        <f>IF(RES_hh_tes_in!K4=0,0,1000*11630*RES_hh_tes_in!K4/RES_hh_num_in!K4)</f>
        <v>8386.5064137934041</v>
      </c>
      <c r="L4" s="69">
        <f>IF(RES_hh_tes_in!L4=0,0,1000*11630*RES_hh_tes_in!L4/RES_hh_num_in!L4)</f>
        <v>10196.323940295786</v>
      </c>
      <c r="M4" s="69">
        <f>IF(RES_hh_tes_in!M4=0,0,1000*11630*RES_hh_tes_in!M4/RES_hh_num_in!M4)</f>
        <v>8500.0342713145637</v>
      </c>
      <c r="N4" s="69">
        <f>IF(RES_hh_tes_in!N4=0,0,1000*11630*RES_hh_tes_in!N4/RES_hh_num_in!N4)</f>
        <v>8245.3729527780888</v>
      </c>
      <c r="O4" s="69">
        <f>IF(RES_hh_tes_in!O4=0,0,1000*11630*RES_hh_tes_in!O4/RES_hh_num_in!O4)</f>
        <v>9528.8869502939651</v>
      </c>
      <c r="P4" s="69">
        <f>IF(RES_hh_tes_in!P4=0,0,1000*11630*RES_hh_tes_in!P4/RES_hh_num_in!P4)</f>
        <v>7149.8030527784285</v>
      </c>
      <c r="Q4" s="69">
        <f>IF(RES_hh_tes_in!Q4=0,0,1000*11630*RES_hh_tes_in!Q4/RES_hh_num_in!Q4)</f>
        <v>6459.2022084290247</v>
      </c>
      <c r="R4" s="69">
        <f>IF(RES_hh_tes_in!R4=0,0,1000*11630*RES_hh_tes_in!R4/RES_hh_num_in!R4)</f>
        <v>7946.3048405060108</v>
      </c>
      <c r="S4" s="69">
        <f>IF(RES_hh_tes_in!S4=0,0,1000*11630*RES_hh_tes_in!S4/RES_hh_num_in!S4)</f>
        <v>8153.4864172229118</v>
      </c>
      <c r="T4" s="69">
        <f>IF(RES_hh_tes_in!T4=0,0,1000*11630*RES_hh_tes_in!T4/RES_hh_num_in!T4)</f>
        <v>7521.5374810354642</v>
      </c>
      <c r="U4" s="69">
        <f>IF(RES_hh_tes_in!U4=0,0,1000*11630*RES_hh_tes_in!U4/RES_hh_num_in!U4)</f>
        <v>6430.7985691168642</v>
      </c>
      <c r="V4" s="69">
        <f>IF(RES_hh_tes_in!V4=0,0,1000*11630*RES_hh_tes_in!V4/RES_hh_num_in!V4)</f>
        <v>6652.4450769642071</v>
      </c>
      <c r="W4" s="69">
        <f>IF(RES_hh_tes_in!W4=0,0,1000*11630*RES_hh_tes_in!W4/RES_hh_num_in!W4)</f>
        <v>9413.2204123902447</v>
      </c>
      <c r="X4" s="69">
        <f>IF(RES_hh_tes_in!X4=0,0,1000*11630*RES_hh_tes_in!X4/RES_hh_num_in!X4)</f>
        <v>6728.7861532548659</v>
      </c>
      <c r="Y4" s="69">
        <f>IF(RES_hh_tes_in!Y4=0,0,1000*11630*RES_hh_tes_in!Y4/RES_hh_num_in!Y4)</f>
        <v>5217.2894489173159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10675.905098585401</v>
      </c>
      <c r="M5" s="72">
        <f>IF(RES_hh_tes_in!M5=0,0,1000*11630*RES_hh_tes_in!M5/RES_hh_num_in!M5)</f>
        <v>7665.4123520786561</v>
      </c>
      <c r="N5" s="72">
        <f>IF(RES_hh_tes_in!N5=0,0,1000*11630*RES_hh_tes_in!N5/RES_hh_num_in!N5)</f>
        <v>8998.6875030812735</v>
      </c>
      <c r="O5" s="72">
        <f>IF(RES_hh_tes_in!O5=0,0,1000*11630*RES_hh_tes_in!O5/RES_hh_num_in!O5)</f>
        <v>9204.5650183402249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7089.2749509376172</v>
      </c>
      <c r="X5" s="72">
        <f>IF(RES_hh_tes_in!X5=0,0,1000*11630*RES_hh_tes_in!X5/RES_hh_num_in!X5)</f>
        <v>0</v>
      </c>
      <c r="Y5" s="72">
        <f>IF(RES_hh_tes_in!Y5=0,0,1000*11630*RES_hh_tes_in!Y5/RES_hh_num_in!Y5)</f>
        <v>0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9926.4385437078054</v>
      </c>
      <c r="F6" s="72">
        <f>IF(RES_hh_tes_in!F6=0,0,1000*11630*RES_hh_tes_in!F6/RES_hh_num_in!F6)</f>
        <v>9099.1931432049314</v>
      </c>
      <c r="G6" s="72">
        <f>IF(RES_hh_tes_in!G6=0,0,1000*11630*RES_hh_tes_in!G6/RES_hh_num_in!G6)</f>
        <v>10080.049908133511</v>
      </c>
      <c r="H6" s="72">
        <f>IF(RES_hh_tes_in!H6=0,0,1000*11630*RES_hh_tes_in!H6/RES_hh_num_in!H6)</f>
        <v>9433.874285942502</v>
      </c>
      <c r="I6" s="72">
        <f>IF(RES_hh_tes_in!I6=0,0,1000*11630*RES_hh_tes_in!I6/RES_hh_num_in!I6)</f>
        <v>9130.4717098842248</v>
      </c>
      <c r="J6" s="72">
        <f>IF(RES_hh_tes_in!J6=0,0,1000*11630*RES_hh_tes_in!J6/RES_hh_num_in!J6)</f>
        <v>9365.4092528910733</v>
      </c>
      <c r="K6" s="72">
        <f>IF(RES_hh_tes_in!K6=0,0,1000*11630*RES_hh_tes_in!K6/RES_hh_num_in!K6)</f>
        <v>0</v>
      </c>
      <c r="L6" s="72">
        <f>IF(RES_hh_tes_in!L6=0,0,1000*11630*RES_hh_tes_in!L6/RES_hh_num_in!L6)</f>
        <v>0</v>
      </c>
      <c r="M6" s="72">
        <f>IF(RES_hh_tes_in!M6=0,0,1000*11630*RES_hh_tes_in!M6/RES_hh_num_in!M6)</f>
        <v>0</v>
      </c>
      <c r="N6" s="72">
        <f>IF(RES_hh_tes_in!N6=0,0,1000*11630*RES_hh_tes_in!N6/RES_hh_num_in!N6)</f>
        <v>7589.489926483875</v>
      </c>
      <c r="O6" s="72">
        <f>IF(RES_hh_tes_in!O6=0,0,1000*11630*RES_hh_tes_in!O6/RES_hh_num_in!O6)</f>
        <v>9863.8209150948369</v>
      </c>
      <c r="P6" s="72">
        <f>IF(RES_hh_tes_in!P6=0,0,1000*11630*RES_hh_tes_in!P6/RES_hh_num_in!P6)</f>
        <v>7101.9097699892864</v>
      </c>
      <c r="Q6" s="72">
        <f>IF(RES_hh_tes_in!Q6=0,0,1000*11630*RES_hh_tes_in!Q6/RES_hh_num_in!Q6)</f>
        <v>5899.1225063630036</v>
      </c>
      <c r="R6" s="72">
        <f>IF(RES_hh_tes_in!R6=0,0,1000*11630*RES_hh_tes_in!R6/RES_hh_num_in!R6)</f>
        <v>6959.338678322847</v>
      </c>
      <c r="S6" s="72">
        <f>IF(RES_hh_tes_in!S6=0,0,1000*11630*RES_hh_tes_in!S6/RES_hh_num_in!S6)</f>
        <v>8324.4823493597505</v>
      </c>
      <c r="T6" s="72">
        <f>IF(RES_hh_tes_in!T6=0,0,1000*11630*RES_hh_tes_in!T6/RES_hh_num_in!T6)</f>
        <v>7406.5322967527163</v>
      </c>
      <c r="U6" s="72">
        <f>IF(RES_hh_tes_in!U6=0,0,1000*11630*RES_hh_tes_in!U6/RES_hh_num_in!U6)</f>
        <v>6354.2057539167936</v>
      </c>
      <c r="V6" s="72">
        <f>IF(RES_hh_tes_in!V6=0,0,1000*11630*RES_hh_tes_in!V6/RES_hh_num_in!V6)</f>
        <v>6668.4063787419</v>
      </c>
      <c r="W6" s="72">
        <f>IF(RES_hh_tes_in!W6=0,0,1000*11630*RES_hh_tes_in!W6/RES_hh_num_in!W6)</f>
        <v>9230.6766584066972</v>
      </c>
      <c r="X6" s="72">
        <f>IF(RES_hh_tes_in!X6=0,0,1000*11630*RES_hh_tes_in!X6/RES_hh_num_in!X6)</f>
        <v>6362.2248909558903</v>
      </c>
      <c r="Y6" s="72">
        <f>IF(RES_hh_tes_in!Y6=0,0,1000*11630*RES_hh_tes_in!Y6/RES_hh_num_in!Y6)</f>
        <v>5019.0781073431863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10823.600689707986</v>
      </c>
      <c r="D7" s="72">
        <f>IF(RES_hh_tes_in!D7=0,0,1000*11630*RES_hh_tes_in!D7/RES_hh_num_in!D7)</f>
        <v>9452.6881059127427</v>
      </c>
      <c r="E7" s="72">
        <f>IF(RES_hh_tes_in!E7=0,0,1000*11630*RES_hh_tes_in!E7/RES_hh_num_in!E7)</f>
        <v>10670.468307828653</v>
      </c>
      <c r="F7" s="72">
        <f>IF(RES_hh_tes_in!F7=0,0,1000*11630*RES_hh_tes_in!F7/RES_hh_num_in!F7)</f>
        <v>9966.5855491405437</v>
      </c>
      <c r="G7" s="72">
        <f>IF(RES_hh_tes_in!G7=0,0,1000*11630*RES_hh_tes_in!G7/RES_hh_num_in!G7)</f>
        <v>9407.67850833993</v>
      </c>
      <c r="H7" s="72">
        <f>IF(RES_hh_tes_in!H7=0,0,1000*11630*RES_hh_tes_in!H7/RES_hh_num_in!H7)</f>
        <v>9591.655904983967</v>
      </c>
      <c r="I7" s="72">
        <f>IF(RES_hh_tes_in!I7=0,0,1000*11630*RES_hh_tes_in!I7/RES_hh_num_in!I7)</f>
        <v>8329.8402097929084</v>
      </c>
      <c r="J7" s="72">
        <f>IF(RES_hh_tes_in!J7=0,0,1000*11630*RES_hh_tes_in!J7/RES_hh_num_in!J7)</f>
        <v>8335.3498530547167</v>
      </c>
      <c r="K7" s="72">
        <f>IF(RES_hh_tes_in!K7=0,0,1000*11630*RES_hh_tes_in!K7/RES_hh_num_in!K7)</f>
        <v>8051.3587041661222</v>
      </c>
      <c r="L7" s="72">
        <f>IF(RES_hh_tes_in!L7=0,0,1000*11630*RES_hh_tes_in!L7/RES_hh_num_in!L7)</f>
        <v>10215.724229993217</v>
      </c>
      <c r="M7" s="72">
        <f>IF(RES_hh_tes_in!M7=0,0,1000*11630*RES_hh_tes_in!M7/RES_hh_num_in!M7)</f>
        <v>8341.0357298534327</v>
      </c>
      <c r="N7" s="72">
        <f>IF(RES_hh_tes_in!N7=0,0,1000*11630*RES_hh_tes_in!N7/RES_hh_num_in!N7)</f>
        <v>7616.0573303899064</v>
      </c>
      <c r="O7" s="72">
        <f>IF(RES_hh_tes_in!O7=0,0,1000*11630*RES_hh_tes_in!O7/RES_hh_num_in!O7)</f>
        <v>9329.7895164336605</v>
      </c>
      <c r="P7" s="72">
        <f>IF(RES_hh_tes_in!P7=0,0,1000*11630*RES_hh_tes_in!P7/RES_hh_num_in!P7)</f>
        <v>7103.1737975232554</v>
      </c>
      <c r="Q7" s="72">
        <f>IF(RES_hh_tes_in!Q7=0,0,1000*11630*RES_hh_tes_in!Q7/RES_hh_num_in!Q7)</f>
        <v>6300.4113769536625</v>
      </c>
      <c r="R7" s="72">
        <f>IF(RES_hh_tes_in!R7=0,0,1000*11630*RES_hh_tes_in!R7/RES_hh_num_in!R7)</f>
        <v>7565.6487013654578</v>
      </c>
      <c r="S7" s="72">
        <f>IF(RES_hh_tes_in!S7=0,0,1000*11630*RES_hh_tes_in!S7/RES_hh_num_in!S7)</f>
        <v>8045.2003341975651</v>
      </c>
      <c r="T7" s="72">
        <f>IF(RES_hh_tes_in!T7=0,0,1000*11630*RES_hh_tes_in!T7/RES_hh_num_in!T7)</f>
        <v>7303.2039104707274</v>
      </c>
      <c r="U7" s="72">
        <f>IF(RES_hh_tes_in!U7=0,0,1000*11630*RES_hh_tes_in!U7/RES_hh_num_in!U7)</f>
        <v>6319.352170991222</v>
      </c>
      <c r="V7" s="72">
        <f>IF(RES_hh_tes_in!V7=0,0,1000*11630*RES_hh_tes_in!V7/RES_hh_num_in!V7)</f>
        <v>6522.5654328043838</v>
      </c>
      <c r="W7" s="72">
        <f>IF(RES_hh_tes_in!W7=0,0,1000*11630*RES_hh_tes_in!W7/RES_hh_num_in!W7)</f>
        <v>9078.5932839011748</v>
      </c>
      <c r="X7" s="72">
        <f>IF(RES_hh_tes_in!X7=0,0,1000*11630*RES_hh_tes_in!X7/RES_hh_num_in!X7)</f>
        <v>6579.9017728810395</v>
      </c>
      <c r="Y7" s="72">
        <f>IF(RES_hh_tes_in!Y7=0,0,1000*11630*RES_hh_tes_in!Y7/RES_hh_num_in!Y7)</f>
        <v>4556.4078179614144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11207.697788807216</v>
      </c>
      <c r="D8" s="72">
        <f>IF(RES_hh_tes_in!D8=0,0,1000*11630*RES_hh_tes_in!D8/RES_hh_num_in!D8)</f>
        <v>9309.3620400923592</v>
      </c>
      <c r="E8" s="72">
        <f>IF(RES_hh_tes_in!E8=0,0,1000*11630*RES_hh_tes_in!E8/RES_hh_num_in!E8)</f>
        <v>10460.116940341906</v>
      </c>
      <c r="F8" s="72">
        <f>IF(RES_hh_tes_in!F8=0,0,1000*11630*RES_hh_tes_in!F8/RES_hh_num_in!F8)</f>
        <v>9040.6196000979071</v>
      </c>
      <c r="G8" s="72">
        <f>IF(RES_hh_tes_in!G8=0,0,1000*11630*RES_hh_tes_in!G8/RES_hh_num_in!G8)</f>
        <v>10156.800417488834</v>
      </c>
      <c r="H8" s="72">
        <f>IF(RES_hh_tes_in!H8=0,0,1000*11630*RES_hh_tes_in!H8/RES_hh_num_in!H8)</f>
        <v>9657.9163019728112</v>
      </c>
      <c r="I8" s="72">
        <f>IF(RES_hh_tes_in!I8=0,0,1000*11630*RES_hh_tes_in!I8/RES_hh_num_in!I8)</f>
        <v>8334.979648414801</v>
      </c>
      <c r="J8" s="72">
        <f>IF(RES_hh_tes_in!J8=0,0,1000*11630*RES_hh_tes_in!J8/RES_hh_num_in!J8)</f>
        <v>8199.2719304726652</v>
      </c>
      <c r="K8" s="72">
        <f>IF(RES_hh_tes_in!K8=0,0,1000*11630*RES_hh_tes_in!K8/RES_hh_num_in!K8)</f>
        <v>8254.3475560600746</v>
      </c>
      <c r="L8" s="72">
        <f>IF(RES_hh_tes_in!L8=0,0,1000*11630*RES_hh_tes_in!L8/RES_hh_num_in!L8)</f>
        <v>10058.612382732212</v>
      </c>
      <c r="M8" s="72">
        <f>IF(RES_hh_tes_in!M8=0,0,1000*11630*RES_hh_tes_in!M8/RES_hh_num_in!M8)</f>
        <v>8138.2035731061851</v>
      </c>
      <c r="N8" s="72">
        <f>IF(RES_hh_tes_in!N8=0,0,1000*11630*RES_hh_tes_in!N8/RES_hh_num_in!N8)</f>
        <v>7990.2893266895098</v>
      </c>
      <c r="O8" s="72">
        <f>IF(RES_hh_tes_in!O8=0,0,1000*11630*RES_hh_tes_in!O8/RES_hh_num_in!O8)</f>
        <v>9168.3663503582211</v>
      </c>
      <c r="P8" s="72">
        <f>IF(RES_hh_tes_in!P8=0,0,1000*11630*RES_hh_tes_in!P8/RES_hh_num_in!P8)</f>
        <v>6822.7540201726224</v>
      </c>
      <c r="Q8" s="72">
        <f>IF(RES_hh_tes_in!Q8=0,0,1000*11630*RES_hh_tes_in!Q8/RES_hh_num_in!Q8)</f>
        <v>6194.6701498227449</v>
      </c>
      <c r="R8" s="72">
        <f>IF(RES_hh_tes_in!R8=0,0,1000*11630*RES_hh_tes_in!R8/RES_hh_num_in!R8)</f>
        <v>7973.5067504025001</v>
      </c>
      <c r="S8" s="72">
        <f>IF(RES_hh_tes_in!S8=0,0,1000*11630*RES_hh_tes_in!S8/RES_hh_num_in!S8)</f>
        <v>7992.9118009838594</v>
      </c>
      <c r="T8" s="72">
        <f>IF(RES_hh_tes_in!T8=0,0,1000*11630*RES_hh_tes_in!T8/RES_hh_num_in!T8)</f>
        <v>7276.5799448769167</v>
      </c>
      <c r="U8" s="72">
        <f>IF(RES_hh_tes_in!U8=0,0,1000*11630*RES_hh_tes_in!U8/RES_hh_num_in!U8)</f>
        <v>6541.3778306367831</v>
      </c>
      <c r="V8" s="72">
        <f>IF(RES_hh_tes_in!V8=0,0,1000*11630*RES_hh_tes_in!V8/RES_hh_num_in!V8)</f>
        <v>6527.1988688144693</v>
      </c>
      <c r="W8" s="72">
        <f>IF(RES_hh_tes_in!W8=0,0,1000*11630*RES_hh_tes_in!W8/RES_hh_num_in!W8)</f>
        <v>9005.0152977333728</v>
      </c>
      <c r="X8" s="72">
        <f>IF(RES_hh_tes_in!X8=0,0,1000*11630*RES_hh_tes_in!X8/RES_hh_num_in!X8)</f>
        <v>6265.0231323835096</v>
      </c>
      <c r="Y8" s="72">
        <f>IF(RES_hh_tes_in!Y8=0,0,1000*11630*RES_hh_tes_in!Y8/RES_hh_num_in!Y8)</f>
        <v>4568.1570079689509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11249.418191427079</v>
      </c>
      <c r="D9" s="72">
        <f>IF(RES_hh_tes_in!D9=0,0,1000*11630*RES_hh_tes_in!D9/RES_hh_num_in!D9)</f>
        <v>9633.4192521300083</v>
      </c>
      <c r="E9" s="72">
        <f>IF(RES_hh_tes_in!E9=0,0,1000*11630*RES_hh_tes_in!E9/RES_hh_num_in!E9)</f>
        <v>10753.582690376123</v>
      </c>
      <c r="F9" s="72">
        <f>IF(RES_hh_tes_in!F9=0,0,1000*11630*RES_hh_tes_in!F9/RES_hh_num_in!F9)</f>
        <v>9677.6430011507928</v>
      </c>
      <c r="G9" s="72">
        <f>IF(RES_hh_tes_in!G9=0,0,1000*11630*RES_hh_tes_in!G9/RES_hh_num_in!G9)</f>
        <v>9329.2288168098094</v>
      </c>
      <c r="H9" s="72">
        <f>IF(RES_hh_tes_in!H9=0,0,1000*11630*RES_hh_tes_in!H9/RES_hh_num_in!H9)</f>
        <v>9541.2550578768714</v>
      </c>
      <c r="I9" s="72">
        <f>IF(RES_hh_tes_in!I9=0,0,1000*11630*RES_hh_tes_in!I9/RES_hh_num_in!I9)</f>
        <v>8873.9830036809763</v>
      </c>
      <c r="J9" s="72">
        <f>IF(RES_hh_tes_in!J9=0,0,1000*11630*RES_hh_tes_in!J9/RES_hh_num_in!J9)</f>
        <v>8374.6347576814151</v>
      </c>
      <c r="K9" s="72">
        <f>IF(RES_hh_tes_in!K9=0,0,1000*11630*RES_hh_tes_in!K9/RES_hh_num_in!K9)</f>
        <v>8280.9564387561768</v>
      </c>
      <c r="L9" s="72">
        <f>IF(RES_hh_tes_in!L9=0,0,1000*11630*RES_hh_tes_in!L9/RES_hh_num_in!L9)</f>
        <v>10082.874917718187</v>
      </c>
      <c r="M9" s="72">
        <f>IF(RES_hh_tes_in!M9=0,0,1000*11630*RES_hh_tes_in!M9/RES_hh_num_in!M9)</f>
        <v>8500.6340330396233</v>
      </c>
      <c r="N9" s="72">
        <f>IF(RES_hh_tes_in!N9=0,0,1000*11630*RES_hh_tes_in!N9/RES_hh_num_in!N9)</f>
        <v>8403.6336581349187</v>
      </c>
      <c r="O9" s="72">
        <f>IF(RES_hh_tes_in!O9=0,0,1000*11630*RES_hh_tes_in!O9/RES_hh_num_in!O9)</f>
        <v>9592.3493756629196</v>
      </c>
      <c r="P9" s="72">
        <f>IF(RES_hh_tes_in!P9=0,0,1000*11630*RES_hh_tes_in!P9/RES_hh_num_in!P9)</f>
        <v>7104.0369511670242</v>
      </c>
      <c r="Q9" s="72">
        <f>IF(RES_hh_tes_in!Q9=0,0,1000*11630*RES_hh_tes_in!Q9/RES_hh_num_in!Q9)</f>
        <v>6345.5424154331022</v>
      </c>
      <c r="R9" s="72">
        <f>IF(RES_hh_tes_in!R9=0,0,1000*11630*RES_hh_tes_in!R9/RES_hh_num_in!R9)</f>
        <v>7718.3972058051459</v>
      </c>
      <c r="S9" s="72">
        <f>IF(RES_hh_tes_in!S9=0,0,1000*11630*RES_hh_tes_in!S9/RES_hh_num_in!S9)</f>
        <v>8051.2550596720348</v>
      </c>
      <c r="T9" s="72">
        <f>IF(RES_hh_tes_in!T9=0,0,1000*11630*RES_hh_tes_in!T9/RES_hh_num_in!T9)</f>
        <v>7357.9062698295575</v>
      </c>
      <c r="U9" s="72">
        <f>IF(RES_hh_tes_in!U9=0,0,1000*11630*RES_hh_tes_in!U9/RES_hh_num_in!U9)</f>
        <v>6357.0263835412698</v>
      </c>
      <c r="V9" s="72">
        <f>IF(RES_hh_tes_in!V9=0,0,1000*11630*RES_hh_tes_in!V9/RES_hh_num_in!V9)</f>
        <v>6227.2910601879121</v>
      </c>
      <c r="W9" s="72">
        <f>IF(RES_hh_tes_in!W9=0,0,1000*11630*RES_hh_tes_in!W9/RES_hh_num_in!W9)</f>
        <v>9809.776681243613</v>
      </c>
      <c r="X9" s="72">
        <f>IF(RES_hh_tes_in!X9=0,0,1000*11630*RES_hh_tes_in!X9/RES_hh_num_in!X9)</f>
        <v>6859.0071019730494</v>
      </c>
      <c r="Y9" s="72">
        <f>IF(RES_hh_tes_in!Y9=0,0,1000*11630*RES_hh_tes_in!Y9/RES_hh_num_in!Y9)</f>
        <v>5298.2658560553764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11348.205049326301</v>
      </c>
      <c r="D11" s="72">
        <f>IF(RES_hh_tes_in!D11=0,0,1000*11630*RES_hh_tes_in!D11/RES_hh_num_in!D11)</f>
        <v>9377.581908050639</v>
      </c>
      <c r="E11" s="72">
        <f>IF(RES_hh_tes_in!E11=0,0,1000*11630*RES_hh_tes_in!E11/RES_hh_num_in!E11)</f>
        <v>11018.933779131477</v>
      </c>
      <c r="F11" s="72">
        <f>IF(RES_hh_tes_in!F11=0,0,1000*11630*RES_hh_tes_in!F11/RES_hh_num_in!F11)</f>
        <v>11124.453085063698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8686.585392381141</v>
      </c>
      <c r="I11" s="72">
        <f>IF(RES_hh_tes_in!I11=0,0,1000*11630*RES_hh_tes_in!I11/RES_hh_num_in!I11)</f>
        <v>8919.0054328428178</v>
      </c>
      <c r="J11" s="72">
        <f>IF(RES_hh_tes_in!J11=0,0,1000*11630*RES_hh_tes_in!J11/RES_hh_num_in!J11)</f>
        <v>8510.8864695967914</v>
      </c>
      <c r="K11" s="72">
        <f>IF(RES_hh_tes_in!K11=0,0,1000*11630*RES_hh_tes_in!K11/RES_hh_num_in!K11)</f>
        <v>8313.7554352636871</v>
      </c>
      <c r="L11" s="72">
        <f>IF(RES_hh_tes_in!L11=0,0,1000*11630*RES_hh_tes_in!L11/RES_hh_num_in!L11)</f>
        <v>9943.0315596202981</v>
      </c>
      <c r="M11" s="72">
        <f>IF(RES_hh_tes_in!M11=0,0,1000*11630*RES_hh_tes_in!M11/RES_hh_num_in!M11)</f>
        <v>8363.3954547818375</v>
      </c>
      <c r="N11" s="72">
        <f>IF(RES_hh_tes_in!N11=0,0,1000*11630*RES_hh_tes_in!N11/RES_hh_num_in!N11)</f>
        <v>8234.4555327476919</v>
      </c>
      <c r="O11" s="72">
        <f>IF(RES_hh_tes_in!O11=0,0,1000*11630*RES_hh_tes_in!O11/RES_hh_num_in!O11)</f>
        <v>9687.3288290766195</v>
      </c>
      <c r="P11" s="72">
        <f>IF(RES_hh_tes_in!P11=0,0,1000*11630*RES_hh_tes_in!P11/RES_hh_num_in!P11)</f>
        <v>7296.0013050587168</v>
      </c>
      <c r="Q11" s="72">
        <f>IF(RES_hh_tes_in!Q11=0,0,1000*11630*RES_hh_tes_in!Q11/RES_hh_num_in!Q11)</f>
        <v>6504.5263218252048</v>
      </c>
      <c r="R11" s="72">
        <f>IF(RES_hh_tes_in!R11=0,0,1000*11630*RES_hh_tes_in!R11/RES_hh_num_in!R11)</f>
        <v>7814.9568234727085</v>
      </c>
      <c r="S11" s="72">
        <f>IF(RES_hh_tes_in!S11=0,0,1000*11630*RES_hh_tes_in!S11/RES_hh_num_in!S11)</f>
        <v>8305.6448673483083</v>
      </c>
      <c r="T11" s="72">
        <f>IF(RES_hh_tes_in!T11=0,0,1000*11630*RES_hh_tes_in!T11/RES_hh_num_in!T11)</f>
        <v>7618.0298659898899</v>
      </c>
      <c r="U11" s="72">
        <f>IF(RES_hh_tes_in!U11=0,0,1000*11630*RES_hh_tes_in!U11/RES_hh_num_in!U11)</f>
        <v>6298.4102690365335</v>
      </c>
      <c r="V11" s="72">
        <f>IF(RES_hh_tes_in!V11=0,0,1000*11630*RES_hh_tes_in!V11/RES_hh_num_in!V11)</f>
        <v>6738.2908562188613</v>
      </c>
      <c r="W11" s="72">
        <f>IF(RES_hh_tes_in!W11=0,0,1000*11630*RES_hh_tes_in!W11/RES_hh_num_in!W11)</f>
        <v>9126.5476478742294</v>
      </c>
      <c r="X11" s="72">
        <f>IF(RES_hh_tes_in!X11=0,0,1000*11630*RES_hh_tes_in!X11/RES_hh_num_in!X11)</f>
        <v>6522.0431701448542</v>
      </c>
      <c r="Y11" s="72">
        <f>IF(RES_hh_tes_in!Y11=0,0,1000*11630*RES_hh_tes_in!Y11/RES_hh_num_in!Y11)</f>
        <v>4981.4925111274688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10456.813276309838</v>
      </c>
      <c r="D12" s="72">
        <f>IF(RES_hh_tes_in!D12=0,0,1000*11630*RES_hh_tes_in!D12/RES_hh_num_in!D12)</f>
        <v>9310.3908419852269</v>
      </c>
      <c r="E12" s="72">
        <f>IF(RES_hh_tes_in!E12=0,0,1000*11630*RES_hh_tes_in!E12/RES_hh_num_in!E12)</f>
        <v>11005.439916800331</v>
      </c>
      <c r="F12" s="72">
        <f>IF(RES_hh_tes_in!F12=0,0,1000*11630*RES_hh_tes_in!F12/RES_hh_num_in!F12)</f>
        <v>9945.0148170954071</v>
      </c>
      <c r="G12" s="72">
        <f>IF(RES_hh_tes_in!G12=0,0,1000*11630*RES_hh_tes_in!G12/RES_hh_num_in!G12)</f>
        <v>9769.1737087410784</v>
      </c>
      <c r="H12" s="72">
        <f>IF(RES_hh_tes_in!H12=0,0,1000*11630*RES_hh_tes_in!H12/RES_hh_num_in!H12)</f>
        <v>8822.2524214269397</v>
      </c>
      <c r="I12" s="72">
        <f>IF(RES_hh_tes_in!I12=0,0,1000*11630*RES_hh_tes_in!I12/RES_hh_num_in!I12)</f>
        <v>8960.3363832907507</v>
      </c>
      <c r="J12" s="72">
        <f>IF(RES_hh_tes_in!J12=0,0,1000*11630*RES_hh_tes_in!J12/RES_hh_num_in!J12)</f>
        <v>7707.2073052262203</v>
      </c>
      <c r="K12" s="72">
        <f>IF(RES_hh_tes_in!K12=0,0,1000*11630*RES_hh_tes_in!K12/RES_hh_num_in!K12)</f>
        <v>9003.4519212775176</v>
      </c>
      <c r="L12" s="72">
        <f>IF(RES_hh_tes_in!L12=0,0,1000*11630*RES_hh_tes_in!L12/RES_hh_num_in!L12)</f>
        <v>10062.293922677232</v>
      </c>
      <c r="M12" s="72">
        <f>IF(RES_hh_tes_in!M12=0,0,1000*11630*RES_hh_tes_in!M12/RES_hh_num_in!M12)</f>
        <v>8649.203568436802</v>
      </c>
      <c r="N12" s="72">
        <f>IF(RES_hh_tes_in!N12=0,0,1000*11630*RES_hh_tes_in!N12/RES_hh_num_in!N12)</f>
        <v>8183.124161920081</v>
      </c>
      <c r="O12" s="72">
        <f>IF(RES_hh_tes_in!O12=0,0,1000*11630*RES_hh_tes_in!O12/RES_hh_num_in!O12)</f>
        <v>8762.37387936907</v>
      </c>
      <c r="P12" s="72">
        <f>IF(RES_hh_tes_in!P12=0,0,1000*11630*RES_hh_tes_in!P12/RES_hh_num_in!P12)</f>
        <v>7196.9612548539317</v>
      </c>
      <c r="Q12" s="72">
        <f>IF(RES_hh_tes_in!Q12=0,0,1000*11630*RES_hh_tes_in!Q12/RES_hh_num_in!Q12)</f>
        <v>7002.1430098847914</v>
      </c>
      <c r="R12" s="72">
        <f>IF(RES_hh_tes_in!R12=0,0,1000*11630*RES_hh_tes_in!R12/RES_hh_num_in!R12)</f>
        <v>7994.4928498214476</v>
      </c>
      <c r="S12" s="72">
        <f>IF(RES_hh_tes_in!S12=0,0,1000*11630*RES_hh_tes_in!S12/RES_hh_num_in!S12)</f>
        <v>7824.3009826922698</v>
      </c>
      <c r="T12" s="72">
        <f>IF(RES_hh_tes_in!T12=0,0,1000*11630*RES_hh_tes_in!T12/RES_hh_num_in!T12)</f>
        <v>7828.0866526997688</v>
      </c>
      <c r="U12" s="72">
        <f>IF(RES_hh_tes_in!U12=0,0,1000*11630*RES_hh_tes_in!U12/RES_hh_num_in!U12)</f>
        <v>5953.3935168714579</v>
      </c>
      <c r="V12" s="72">
        <f>IF(RES_hh_tes_in!V12=0,0,1000*11630*RES_hh_tes_in!V12/RES_hh_num_in!V12)</f>
        <v>7342.2095136409762</v>
      </c>
      <c r="W12" s="72">
        <f>IF(RES_hh_tes_in!W12=0,0,1000*11630*RES_hh_tes_in!W12/RES_hh_num_in!W12)</f>
        <v>9475.0471057967134</v>
      </c>
      <c r="X12" s="72">
        <f>IF(RES_hh_tes_in!X12=0,0,1000*11630*RES_hh_tes_in!X12/RES_hh_num_in!X12)</f>
        <v>6849.0412511794548</v>
      </c>
      <c r="Y12" s="72">
        <f>IF(RES_hh_tes_in!Y12=0,0,1000*11630*RES_hh_tes_in!Y12/RES_hh_num_in!Y12)</f>
        <v>5392.9297461487768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11409.587074351635</v>
      </c>
      <c r="D13" s="74">
        <f>IF(RES_hh_tes_in!D13=0,0,1000*11630*RES_hh_tes_in!D13/RES_hh_num_in!D13)</f>
        <v>9863.0805472650009</v>
      </c>
      <c r="E13" s="74">
        <f>IF(RES_hh_tes_in!E13=0,0,1000*11630*RES_hh_tes_in!E13/RES_hh_num_in!E13)</f>
        <v>11438.048818139898</v>
      </c>
      <c r="F13" s="74">
        <f>IF(RES_hh_tes_in!F13=0,0,1000*11630*RES_hh_tes_in!F13/RES_hh_num_in!F13)</f>
        <v>10183.95088161614</v>
      </c>
      <c r="G13" s="74">
        <f>IF(RES_hh_tes_in!G13=0,0,1000*11630*RES_hh_tes_in!G13/RES_hh_num_in!G13)</f>
        <v>9329.6254896986939</v>
      </c>
      <c r="H13" s="74">
        <f>IF(RES_hh_tes_in!H13=0,0,1000*11630*RES_hh_tes_in!H13/RES_hh_num_in!H13)</f>
        <v>9170.5625240092613</v>
      </c>
      <c r="I13" s="74">
        <f>IF(RES_hh_tes_in!I13=0,0,1000*11630*RES_hh_tes_in!I13/RES_hh_num_in!I13)</f>
        <v>8965.3802285299698</v>
      </c>
      <c r="J13" s="74">
        <f>IF(RES_hh_tes_in!J13=0,0,1000*11630*RES_hh_tes_in!J13/RES_hh_num_in!J13)</f>
        <v>8328.5686266483353</v>
      </c>
      <c r="K13" s="74">
        <f>IF(RES_hh_tes_in!K13=0,0,1000*11630*RES_hh_tes_in!K13/RES_hh_num_in!K13)</f>
        <v>8334.4263244846516</v>
      </c>
      <c r="L13" s="74">
        <f>IF(RES_hh_tes_in!L13=0,0,1000*11630*RES_hh_tes_in!L13/RES_hh_num_in!L13)</f>
        <v>10052.227528631493</v>
      </c>
      <c r="M13" s="74">
        <f>IF(RES_hh_tes_in!M13=0,0,1000*11630*RES_hh_tes_in!M13/RES_hh_num_in!M13)</f>
        <v>8861.3125177000038</v>
      </c>
      <c r="N13" s="74">
        <f>IF(RES_hh_tes_in!N13=0,0,1000*11630*RES_hh_tes_in!N13/RES_hh_num_in!N13)</f>
        <v>8240.5002190724044</v>
      </c>
      <c r="O13" s="74">
        <f>IF(RES_hh_tes_in!O13=0,0,1000*11630*RES_hh_tes_in!O13/RES_hh_num_in!O13)</f>
        <v>9286.6389774478521</v>
      </c>
      <c r="P13" s="74">
        <f>IF(RES_hh_tes_in!P13=0,0,1000*11630*RES_hh_tes_in!P13/RES_hh_num_in!P13)</f>
        <v>6907.4042577836708</v>
      </c>
      <c r="Q13" s="74">
        <f>IF(RES_hh_tes_in!Q13=0,0,1000*11630*RES_hh_tes_in!Q13/RES_hh_num_in!Q13)</f>
        <v>6321.0280137364553</v>
      </c>
      <c r="R13" s="74">
        <f>IF(RES_hh_tes_in!R13=0,0,1000*11630*RES_hh_tes_in!R13/RES_hh_num_in!R13)</f>
        <v>8089.0210579367003</v>
      </c>
      <c r="S13" s="74">
        <f>IF(RES_hh_tes_in!S13=0,0,1000*11630*RES_hh_tes_in!S13/RES_hh_num_in!S13)</f>
        <v>8102.5903098354038</v>
      </c>
      <c r="T13" s="74">
        <f>IF(RES_hh_tes_in!T13=0,0,1000*11630*RES_hh_tes_in!T13/RES_hh_num_in!T13)</f>
        <v>7634.3301405872089</v>
      </c>
      <c r="U13" s="74">
        <f>IF(RES_hh_tes_in!U13=0,0,1000*11630*RES_hh_tes_in!U13/RES_hh_num_in!U13)</f>
        <v>6438.8614790297988</v>
      </c>
      <c r="V13" s="74">
        <f>IF(RES_hh_tes_in!V13=0,0,1000*11630*RES_hh_tes_in!V13/RES_hh_num_in!V13)</f>
        <v>6638.65775999571</v>
      </c>
      <c r="W13" s="74">
        <f>IF(RES_hh_tes_in!W13=0,0,1000*11630*RES_hh_tes_in!W13/RES_hh_num_in!W13)</f>
        <v>8953.5320914576387</v>
      </c>
      <c r="X13" s="74">
        <f>IF(RES_hh_tes_in!X13=0,0,1000*11630*RES_hh_tes_in!X13/RES_hh_num_in!X13)</f>
        <v>6729.3719896889561</v>
      </c>
      <c r="Y13" s="74">
        <f>IF(RES_hh_tes_in!Y13=0,0,1000*11630*RES_hh_tes_in!Y13/RES_hh_num_in!Y13)</f>
        <v>5573.1772755470338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212.73431226433527</v>
      </c>
      <c r="D14" s="76">
        <f>IF(RES_hh_tes_in!D14=0,0,1000*11630*RES_hh_tes_in!D14/RES_hh_num_in!D14)</f>
        <v>175.84040877084959</v>
      </c>
      <c r="E14" s="76">
        <f>IF(RES_hh_tes_in!E14=0,0,1000*11630*RES_hh_tes_in!E14/RES_hh_num_in!E14)</f>
        <v>201.0197841372219</v>
      </c>
      <c r="F14" s="76">
        <f>IF(RES_hh_tes_in!F14=0,0,1000*11630*RES_hh_tes_in!F14/RES_hh_num_in!F14)</f>
        <v>168.87168183049107</v>
      </c>
      <c r="G14" s="76">
        <f>IF(RES_hh_tes_in!G14=0,0,1000*11630*RES_hh_tes_in!G14/RES_hh_num_in!G14)</f>
        <v>174.62129552263451</v>
      </c>
      <c r="H14" s="76">
        <f>IF(RES_hh_tes_in!H14=0,0,1000*11630*RES_hh_tes_in!H14/RES_hh_num_in!H14)</f>
        <v>146.35000943066052</v>
      </c>
      <c r="I14" s="76">
        <f>IF(RES_hh_tes_in!I14=0,0,1000*11630*RES_hh_tes_in!I14/RES_hh_num_in!I14)</f>
        <v>105.98167467761895</v>
      </c>
      <c r="J14" s="76">
        <f>IF(RES_hh_tes_in!J14=0,0,1000*11630*RES_hh_tes_in!J14/RES_hh_num_in!J14)</f>
        <v>105.39246782505397</v>
      </c>
      <c r="K14" s="76">
        <f>IF(RES_hh_tes_in!K14=0,0,1000*11630*RES_hh_tes_in!K14/RES_hh_num_in!K14)</f>
        <v>102.89814791281724</v>
      </c>
      <c r="L14" s="76">
        <f>IF(RES_hh_tes_in!L14=0,0,1000*11630*RES_hh_tes_in!L14/RES_hh_num_in!L14)</f>
        <v>126.78688599066423</v>
      </c>
      <c r="M14" s="76">
        <f>IF(RES_hh_tes_in!M14=0,0,1000*11630*RES_hh_tes_in!M14/RES_hh_num_in!M14)</f>
        <v>97.800880234293942</v>
      </c>
      <c r="N14" s="76">
        <f>IF(RES_hh_tes_in!N14=0,0,1000*11630*RES_hh_tes_in!N14/RES_hh_num_in!N14)</f>
        <v>96.39431910563421</v>
      </c>
      <c r="O14" s="76">
        <f>IF(RES_hh_tes_in!O14=0,0,1000*11630*RES_hh_tes_in!O14/RES_hh_num_in!O14)</f>
        <v>117.81740022450005</v>
      </c>
      <c r="P14" s="76">
        <f>IF(RES_hh_tes_in!P14=0,0,1000*11630*RES_hh_tes_in!P14/RES_hh_num_in!P14)</f>
        <v>86.370414874757017</v>
      </c>
      <c r="Q14" s="76">
        <f>IF(RES_hh_tes_in!Q14=0,0,1000*11630*RES_hh_tes_in!Q14/RES_hh_num_in!Q14)</f>
        <v>86.400145967463985</v>
      </c>
      <c r="R14" s="76">
        <f>IF(RES_hh_tes_in!R14=0,0,1000*11630*RES_hh_tes_in!R14/RES_hh_num_in!R14)</f>
        <v>109.33979704718031</v>
      </c>
      <c r="S14" s="76">
        <f>IF(RES_hh_tes_in!S14=0,0,1000*11630*RES_hh_tes_in!S14/RES_hh_num_in!S14)</f>
        <v>111.73518408638652</v>
      </c>
      <c r="T14" s="76">
        <f>IF(RES_hh_tes_in!T14=0,0,1000*11630*RES_hh_tes_in!T14/RES_hh_num_in!T14)</f>
        <v>99.473834982722934</v>
      </c>
      <c r="U14" s="76">
        <f>IF(RES_hh_tes_in!U14=0,0,1000*11630*RES_hh_tes_in!U14/RES_hh_num_in!U14)</f>
        <v>88.338385075704224</v>
      </c>
      <c r="V14" s="76">
        <f>IF(RES_hh_tes_in!V14=0,0,1000*11630*RES_hh_tes_in!V14/RES_hh_num_in!V14)</f>
        <v>79.994560260174097</v>
      </c>
      <c r="W14" s="76">
        <f>IF(RES_hh_tes_in!W14=0,0,1000*11630*RES_hh_tes_in!W14/RES_hh_num_in!W14)</f>
        <v>116.44153370214667</v>
      </c>
      <c r="X14" s="76">
        <f>IF(RES_hh_tes_in!X14=0,0,1000*11630*RES_hh_tes_in!X14/RES_hh_num_in!X14)</f>
        <v>73.34094169843975</v>
      </c>
      <c r="Y14" s="76">
        <f>IF(RES_hh_tes_in!Y14=0,0,1000*11630*RES_hh_tes_in!Y14/RES_hh_num_in!Y14)</f>
        <v>51.36770754800321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5.0480649138418201</v>
      </c>
      <c r="D15" s="69">
        <f t="shared" si="0"/>
        <v>3.8037021156697794</v>
      </c>
      <c r="E15" s="69">
        <f t="shared" si="0"/>
        <v>9.209422910681079</v>
      </c>
      <c r="F15" s="69">
        <f t="shared" si="0"/>
        <v>6.3300468808486805</v>
      </c>
      <c r="G15" s="69">
        <f t="shared" si="0"/>
        <v>5.6380644621802789</v>
      </c>
      <c r="H15" s="69">
        <f t="shared" si="0"/>
        <v>7.5805967983864608</v>
      </c>
      <c r="I15" s="69">
        <f t="shared" si="0"/>
        <v>8.8846892270792441</v>
      </c>
      <c r="J15" s="69">
        <f t="shared" si="0"/>
        <v>6.4319306270344114</v>
      </c>
      <c r="K15" s="69">
        <f t="shared" si="0"/>
        <v>5.547866432374124</v>
      </c>
      <c r="L15" s="69">
        <f t="shared" si="0"/>
        <v>7.9661967188664349</v>
      </c>
      <c r="M15" s="69">
        <f t="shared" si="0"/>
        <v>7.1956711187146984</v>
      </c>
      <c r="N15" s="69">
        <f t="shared" si="0"/>
        <v>4.8400634938555189</v>
      </c>
      <c r="O15" s="69">
        <f t="shared" si="0"/>
        <v>10.186634484812444</v>
      </c>
      <c r="P15" s="69">
        <f t="shared" si="0"/>
        <v>4.197969242130454</v>
      </c>
      <c r="Q15" s="69">
        <f t="shared" si="0"/>
        <v>6.9163962822139906</v>
      </c>
      <c r="R15" s="69">
        <f t="shared" si="0"/>
        <v>7.3354767519813082</v>
      </c>
      <c r="S15" s="69">
        <f t="shared" si="0"/>
        <v>11.180793745090314</v>
      </c>
      <c r="T15" s="69">
        <f t="shared" si="0"/>
        <v>9.1268315409465934</v>
      </c>
      <c r="U15" s="69">
        <f t="shared" si="0"/>
        <v>12.113981379895554</v>
      </c>
      <c r="V15" s="69">
        <f t="shared" si="0"/>
        <v>16.078090311709918</v>
      </c>
      <c r="W15" s="69">
        <f t="shared" si="0"/>
        <v>14.02684125954528</v>
      </c>
      <c r="X15" s="69">
        <f t="shared" si="0"/>
        <v>5.9934763343201167</v>
      </c>
      <c r="Y15" s="69">
        <f t="shared" si="0"/>
        <v>1.633490169842168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5.0480649138418201</v>
      </c>
      <c r="D16" s="72">
        <f>IF(RES_hh_tes_in!D16=0,0,1000*11630*RES_hh_tes_in!D16/RES_hh_num_in!D$3)</f>
        <v>3.8037021156697794</v>
      </c>
      <c r="E16" s="72">
        <f>IF(RES_hh_tes_in!E16=0,0,1000*11630*RES_hh_tes_in!E16/RES_hh_num_in!E$3)</f>
        <v>9.209422910681079</v>
      </c>
      <c r="F16" s="72">
        <f>IF(RES_hh_tes_in!F16=0,0,1000*11630*RES_hh_tes_in!F16/RES_hh_num_in!F$3)</f>
        <v>6.3300468808486805</v>
      </c>
      <c r="G16" s="72">
        <f>IF(RES_hh_tes_in!G16=0,0,1000*11630*RES_hh_tes_in!G16/RES_hh_num_in!G$3)</f>
        <v>5.6380644621802789</v>
      </c>
      <c r="H16" s="72">
        <f>IF(RES_hh_tes_in!H16=0,0,1000*11630*RES_hh_tes_in!H16/RES_hh_num_in!H$3)</f>
        <v>7.5805967983864608</v>
      </c>
      <c r="I16" s="72">
        <f>IF(RES_hh_tes_in!I16=0,0,1000*11630*RES_hh_tes_in!I16/RES_hh_num_in!I$3)</f>
        <v>8.8846892270792441</v>
      </c>
      <c r="J16" s="72">
        <f>IF(RES_hh_tes_in!J16=0,0,1000*11630*RES_hh_tes_in!J16/RES_hh_num_in!J$3)</f>
        <v>6.4319306270344114</v>
      </c>
      <c r="K16" s="72">
        <f>IF(RES_hh_tes_in!K16=0,0,1000*11630*RES_hh_tes_in!K16/RES_hh_num_in!K$3)</f>
        <v>5.547866432374124</v>
      </c>
      <c r="L16" s="72">
        <f>IF(RES_hh_tes_in!L16=0,0,1000*11630*RES_hh_tes_in!L16/RES_hh_num_in!L$3)</f>
        <v>7.9661967188664349</v>
      </c>
      <c r="M16" s="72">
        <f>IF(RES_hh_tes_in!M16=0,0,1000*11630*RES_hh_tes_in!M16/RES_hh_num_in!M$3)</f>
        <v>7.1956711187146984</v>
      </c>
      <c r="N16" s="72">
        <f>IF(RES_hh_tes_in!N16=0,0,1000*11630*RES_hh_tes_in!N16/RES_hh_num_in!N$3)</f>
        <v>4.8400634938555189</v>
      </c>
      <c r="O16" s="72">
        <f>IF(RES_hh_tes_in!O16=0,0,1000*11630*RES_hh_tes_in!O16/RES_hh_num_in!O$3)</f>
        <v>10.186634484812444</v>
      </c>
      <c r="P16" s="72">
        <f>IF(RES_hh_tes_in!P16=0,0,1000*11630*RES_hh_tes_in!P16/RES_hh_num_in!P$3)</f>
        <v>4.197969242130454</v>
      </c>
      <c r="Q16" s="72">
        <f>IF(RES_hh_tes_in!Q16=0,0,1000*11630*RES_hh_tes_in!Q16/RES_hh_num_in!Q$3)</f>
        <v>6.9163962822139906</v>
      </c>
      <c r="R16" s="72">
        <f>IF(RES_hh_tes_in!R16=0,0,1000*11630*RES_hh_tes_in!R16/RES_hh_num_in!R$3)</f>
        <v>7.3354767519813082</v>
      </c>
      <c r="S16" s="72">
        <f>IF(RES_hh_tes_in!S16=0,0,1000*11630*RES_hh_tes_in!S16/RES_hh_num_in!S$3)</f>
        <v>11.180793745090314</v>
      </c>
      <c r="T16" s="72">
        <f>IF(RES_hh_tes_in!T16=0,0,1000*11630*RES_hh_tes_in!T16/RES_hh_num_in!T$3)</f>
        <v>9.1268315409465934</v>
      </c>
      <c r="U16" s="72">
        <f>IF(RES_hh_tes_in!U16=0,0,1000*11630*RES_hh_tes_in!U16/RES_hh_num_in!U$3)</f>
        <v>12.113981379895554</v>
      </c>
      <c r="V16" s="72">
        <f>IF(RES_hh_tes_in!V16=0,0,1000*11630*RES_hh_tes_in!V16/RES_hh_num_in!V$3)</f>
        <v>16.078090311709918</v>
      </c>
      <c r="W16" s="72">
        <f>IF(RES_hh_tes_in!W16=0,0,1000*11630*RES_hh_tes_in!W16/RES_hh_num_in!W$3)</f>
        <v>14.02684125954528</v>
      </c>
      <c r="X16" s="72">
        <f>IF(RES_hh_tes_in!X16=0,0,1000*11630*RES_hh_tes_in!X16/RES_hh_num_in!X$3)</f>
        <v>5.9934763343201167</v>
      </c>
      <c r="Y16" s="72">
        <f>IF(RES_hh_tes_in!Y16=0,0,1000*11630*RES_hh_tes_in!Y16/RES_hh_num_in!Y$3)</f>
        <v>1.633490169842168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1912.4988349339519</v>
      </c>
      <c r="D17" s="69">
        <f>IF(RES_hh_tes_in!D17=0,0,1000*11630*RES_hh_tes_in!D17/RES_hh_num_in!D17)</f>
        <v>1975.7478552822545</v>
      </c>
      <c r="E17" s="69">
        <f>IF(RES_hh_tes_in!E17=0,0,1000*11630*RES_hh_tes_in!E17/RES_hh_num_in!E17)</f>
        <v>2002.2015542263789</v>
      </c>
      <c r="F17" s="69">
        <f>IF(RES_hh_tes_in!F17=0,0,1000*11630*RES_hh_tes_in!F17/RES_hh_num_in!F17)</f>
        <v>2001.9757123547674</v>
      </c>
      <c r="G17" s="69">
        <f>IF(RES_hh_tes_in!G17=0,0,1000*11630*RES_hh_tes_in!G17/RES_hh_num_in!G17)</f>
        <v>1898.2886294241712</v>
      </c>
      <c r="H17" s="69">
        <f>IF(RES_hh_tes_in!H17=0,0,1000*11630*RES_hh_tes_in!H17/RES_hh_num_in!H17)</f>
        <v>1950.4193687737979</v>
      </c>
      <c r="I17" s="69">
        <f>IF(RES_hh_tes_in!I17=0,0,1000*11630*RES_hh_tes_in!I17/RES_hh_num_in!I17)</f>
        <v>1960.816144179837</v>
      </c>
      <c r="J17" s="69">
        <f>IF(RES_hh_tes_in!J17=0,0,1000*11630*RES_hh_tes_in!J17/RES_hh_num_in!J17)</f>
        <v>1954.8427263617111</v>
      </c>
      <c r="K17" s="69">
        <f>IF(RES_hh_tes_in!K17=0,0,1000*11630*RES_hh_tes_in!K17/RES_hh_num_in!K17)</f>
        <v>2113.1848369048048</v>
      </c>
      <c r="L17" s="69">
        <f>IF(RES_hh_tes_in!L17=0,0,1000*11630*RES_hh_tes_in!L17/RES_hh_num_in!L17)</f>
        <v>2155.5646341302909</v>
      </c>
      <c r="M17" s="69">
        <f>IF(RES_hh_tes_in!M17=0,0,1000*11630*RES_hh_tes_in!M17/RES_hh_num_in!M17)</f>
        <v>2154.9418849848694</v>
      </c>
      <c r="N17" s="69">
        <f>IF(RES_hh_tes_in!N17=0,0,1000*11630*RES_hh_tes_in!N17/RES_hh_num_in!N17)</f>
        <v>2183.1610350765991</v>
      </c>
      <c r="O17" s="69">
        <f>IF(RES_hh_tes_in!O17=0,0,1000*11630*RES_hh_tes_in!O17/RES_hh_num_in!O17)</f>
        <v>2181.7001128468332</v>
      </c>
      <c r="P17" s="69">
        <f>IF(RES_hh_tes_in!P17=0,0,1000*11630*RES_hh_tes_in!P17/RES_hh_num_in!P17)</f>
        <v>2196.46270647858</v>
      </c>
      <c r="Q17" s="69">
        <f>IF(RES_hh_tes_in!Q17=0,0,1000*11630*RES_hh_tes_in!Q17/RES_hh_num_in!Q17)</f>
        <v>2161.0127112713762</v>
      </c>
      <c r="R17" s="69">
        <f>IF(RES_hh_tes_in!R17=0,0,1000*11630*RES_hh_tes_in!R17/RES_hh_num_in!R17)</f>
        <v>2146.663029983265</v>
      </c>
      <c r="S17" s="69">
        <f>IF(RES_hh_tes_in!S17=0,0,1000*11630*RES_hh_tes_in!S17/RES_hh_num_in!S17)</f>
        <v>2091.359001083481</v>
      </c>
      <c r="T17" s="69">
        <f>IF(RES_hh_tes_in!T17=0,0,1000*11630*RES_hh_tes_in!T17/RES_hh_num_in!T17)</f>
        <v>1988.187175290589</v>
      </c>
      <c r="U17" s="69">
        <f>IF(RES_hh_tes_in!U17=0,0,1000*11630*RES_hh_tes_in!U17/RES_hh_num_in!U17)</f>
        <v>2015.3031137141643</v>
      </c>
      <c r="V17" s="69">
        <f>IF(RES_hh_tes_in!V17=0,0,1000*11630*RES_hh_tes_in!V17/RES_hh_num_in!V17)</f>
        <v>1986.9920437112842</v>
      </c>
      <c r="W17" s="69">
        <f>IF(RES_hh_tes_in!W17=0,0,1000*11630*RES_hh_tes_in!W17/RES_hh_num_in!W17)</f>
        <v>2221.9936302442602</v>
      </c>
      <c r="X17" s="69">
        <f>IF(RES_hh_tes_in!X17=0,0,1000*11630*RES_hh_tes_in!X17/RES_hh_num_in!X17)</f>
        <v>2074.7683447055138</v>
      </c>
      <c r="Y17" s="69">
        <f>IF(RES_hh_tes_in!Y17=0,0,1000*11630*RES_hh_tes_in!Y17/RES_hh_num_in!Y17)</f>
        <v>1969.3074803986885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2388.2716517738145</v>
      </c>
      <c r="M18" s="72">
        <f>IF(RES_hh_tes_in!M18=0,0,1000*11630*RES_hh_tes_in!M18/RES_hh_num_in!M18)</f>
        <v>2174.7423886512374</v>
      </c>
      <c r="N18" s="72">
        <f>IF(RES_hh_tes_in!N18=0,0,1000*11630*RES_hh_tes_in!N18/RES_hh_num_in!N18)</f>
        <v>1712.5786041853332</v>
      </c>
      <c r="O18" s="72">
        <f>IF(RES_hh_tes_in!O18=0,0,1000*11630*RES_hh_tes_in!O18/RES_hh_num_in!O18)</f>
        <v>2173.9062289579861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1738.4149527195534</v>
      </c>
      <c r="X18" s="72">
        <f>IF(RES_hh_tes_in!X18=0,0,1000*11630*RES_hh_tes_in!X18/RES_hh_num_in!X18)</f>
        <v>0</v>
      </c>
      <c r="Y18" s="72">
        <f>IF(RES_hh_tes_in!Y18=0,0,1000*11630*RES_hh_tes_in!Y18/RES_hh_num_in!Y18)</f>
        <v>0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1786.9235652036525</v>
      </c>
      <c r="D19" s="72">
        <f>IF(RES_hh_tes_in!D19=0,0,1000*11630*RES_hh_tes_in!D19/RES_hh_num_in!D19)</f>
        <v>1937.3280109569093</v>
      </c>
      <c r="E19" s="72">
        <f>IF(RES_hh_tes_in!E19=0,0,1000*11630*RES_hh_tes_in!E19/RES_hh_num_in!E19)</f>
        <v>1786.9455301517653</v>
      </c>
      <c r="F19" s="72">
        <f>IF(RES_hh_tes_in!F19=0,0,1000*11630*RES_hh_tes_in!F19/RES_hh_num_in!F19)</f>
        <v>1786.1552039600031</v>
      </c>
      <c r="G19" s="72">
        <f>IF(RES_hh_tes_in!G19=0,0,1000*11630*RES_hh_tes_in!G19/RES_hh_num_in!G19)</f>
        <v>2052.5202021891887</v>
      </c>
      <c r="H19" s="72">
        <f>IF(RES_hh_tes_in!H19=0,0,1000*11630*RES_hh_tes_in!H19/RES_hh_num_in!H19)</f>
        <v>1928.9057994322011</v>
      </c>
      <c r="I19" s="72">
        <f>IF(RES_hh_tes_in!I19=0,0,1000*11630*RES_hh_tes_in!I19/RES_hh_num_in!I19)</f>
        <v>2055.2373977040388</v>
      </c>
      <c r="J19" s="72">
        <f>IF(RES_hh_tes_in!J19=0,0,1000*11630*RES_hh_tes_in!J19/RES_hh_num_in!J19)</f>
        <v>2210.8896142177123</v>
      </c>
      <c r="K19" s="72">
        <f>IF(RES_hh_tes_in!K19=0,0,1000*11630*RES_hh_tes_in!K19/RES_hh_num_in!K19)</f>
        <v>1812.0783032008078</v>
      </c>
      <c r="L19" s="72">
        <f>IF(RES_hh_tes_in!L19=0,0,1000*11630*RES_hh_tes_in!L19/RES_hh_num_in!L19)</f>
        <v>1990.0406599978776</v>
      </c>
      <c r="M19" s="72">
        <f>IF(RES_hh_tes_in!M19=0,0,1000*11630*RES_hh_tes_in!M19/RES_hh_num_in!M19)</f>
        <v>2125.7762803098803</v>
      </c>
      <c r="N19" s="72">
        <f>IF(RES_hh_tes_in!N19=0,0,1000*11630*RES_hh_tes_in!N19/RES_hh_num_in!N19)</f>
        <v>2171.9111621663037</v>
      </c>
      <c r="O19" s="72">
        <f>IF(RES_hh_tes_in!O19=0,0,1000*11630*RES_hh_tes_in!O19/RES_hh_num_in!O19)</f>
        <v>2081.9489927827108</v>
      </c>
      <c r="P19" s="72">
        <f>IF(RES_hh_tes_in!P19=0,0,1000*11630*RES_hh_tes_in!P19/RES_hh_num_in!P19)</f>
        <v>2228.4185207804126</v>
      </c>
      <c r="Q19" s="72">
        <f>IF(RES_hh_tes_in!Q19=0,0,1000*11630*RES_hh_tes_in!Q19/RES_hh_num_in!Q19)</f>
        <v>2277.925358667032</v>
      </c>
      <c r="R19" s="72">
        <f>IF(RES_hh_tes_in!R19=0,0,1000*11630*RES_hh_tes_in!R19/RES_hh_num_in!R19)</f>
        <v>1993.5053432787965</v>
      </c>
      <c r="S19" s="72">
        <f>IF(RES_hh_tes_in!S19=0,0,1000*11630*RES_hh_tes_in!S19/RES_hh_num_in!S19)</f>
        <v>2082.0022499200545</v>
      </c>
      <c r="T19" s="72">
        <f>IF(RES_hh_tes_in!T19=0,0,1000*11630*RES_hh_tes_in!T19/RES_hh_num_in!T19)</f>
        <v>1960.4206931510732</v>
      </c>
      <c r="U19" s="72">
        <f>IF(RES_hh_tes_in!U19=0,0,1000*11630*RES_hh_tes_in!U19/RES_hh_num_in!U19)</f>
        <v>1968.6941371092705</v>
      </c>
      <c r="V19" s="72">
        <f>IF(RES_hh_tes_in!V19=0,0,1000*11630*RES_hh_tes_in!V19/RES_hh_num_in!V19)</f>
        <v>1877.8033847795468</v>
      </c>
      <c r="W19" s="72">
        <f>IF(RES_hh_tes_in!W19=0,0,1000*11630*RES_hh_tes_in!W19/RES_hh_num_in!W19)</f>
        <v>2371.4637400573574</v>
      </c>
      <c r="X19" s="72">
        <f>IF(RES_hh_tes_in!X19=0,0,1000*11630*RES_hh_tes_in!X19/RES_hh_num_in!X19)</f>
        <v>2045.7405662968683</v>
      </c>
      <c r="Y19" s="72">
        <f>IF(RES_hh_tes_in!Y19=0,0,1000*11630*RES_hh_tes_in!Y19/RES_hh_num_in!Y19)</f>
        <v>1967.6514542413338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1859.7648131384051</v>
      </c>
      <c r="D20" s="72">
        <f>IF(RES_hh_tes_in!D20=0,0,1000*11630*RES_hh_tes_in!D20/RES_hh_num_in!D20)</f>
        <v>1988.6760732871714</v>
      </c>
      <c r="E20" s="72">
        <f>IF(RES_hh_tes_in!E20=0,0,1000*11630*RES_hh_tes_in!E20/RES_hh_num_in!E20)</f>
        <v>2033.8524105843549</v>
      </c>
      <c r="F20" s="72">
        <f>IF(RES_hh_tes_in!F20=0,0,1000*11630*RES_hh_tes_in!F20/RES_hh_num_in!F20)</f>
        <v>2029.0848069472036</v>
      </c>
      <c r="G20" s="72">
        <f>IF(RES_hh_tes_in!G20=0,0,1000*11630*RES_hh_tes_in!G20/RES_hh_num_in!G20)</f>
        <v>1828.80657413469</v>
      </c>
      <c r="H20" s="72">
        <f>IF(RES_hh_tes_in!H20=0,0,1000*11630*RES_hh_tes_in!H20/RES_hh_num_in!H20)</f>
        <v>1955.8305080735463</v>
      </c>
      <c r="I20" s="72">
        <f>IF(RES_hh_tes_in!I20=0,0,1000*11630*RES_hh_tes_in!I20/RES_hh_num_in!I20)</f>
        <v>1888.4780202166723</v>
      </c>
      <c r="J20" s="72">
        <f>IF(RES_hh_tes_in!J20=0,0,1000*11630*RES_hh_tes_in!J20/RES_hh_num_in!J20)</f>
        <v>1960.5061611356048</v>
      </c>
      <c r="K20" s="72">
        <f>IF(RES_hh_tes_in!K20=0,0,1000*11630*RES_hh_tes_in!K20/RES_hh_num_in!K20)</f>
        <v>2037.2281877466746</v>
      </c>
      <c r="L20" s="72">
        <f>IF(RES_hh_tes_in!L20=0,0,1000*11630*RES_hh_tes_in!L20/RES_hh_num_in!L20)</f>
        <v>2163.6326660862151</v>
      </c>
      <c r="M20" s="72">
        <f>IF(RES_hh_tes_in!M20=0,0,1000*11630*RES_hh_tes_in!M20/RES_hh_num_in!M20)</f>
        <v>2227.1220884554273</v>
      </c>
      <c r="N20" s="72">
        <f>IF(RES_hh_tes_in!N20=0,0,1000*11630*RES_hh_tes_in!N20/RES_hh_num_in!N20)</f>
        <v>2004.6609386932105</v>
      </c>
      <c r="O20" s="72">
        <f>IF(RES_hh_tes_in!O20=0,0,1000*11630*RES_hh_tes_in!O20/RES_hh_num_in!O20)</f>
        <v>2220.4930144812611</v>
      </c>
      <c r="P20" s="72">
        <f>IF(RES_hh_tes_in!P20=0,0,1000*11630*RES_hh_tes_in!P20/RES_hh_num_in!P20)</f>
        <v>2232.6905070860553</v>
      </c>
      <c r="Q20" s="72">
        <f>IF(RES_hh_tes_in!Q20=0,0,1000*11630*RES_hh_tes_in!Q20/RES_hh_num_in!Q20)</f>
        <v>2120.9312659530519</v>
      </c>
      <c r="R20" s="72">
        <f>IF(RES_hh_tes_in!R20=0,0,1000*11630*RES_hh_tes_in!R20/RES_hh_num_in!R20)</f>
        <v>2084.5992104361776</v>
      </c>
      <c r="S20" s="72">
        <f>IF(RES_hh_tes_in!S20=0,0,1000*11630*RES_hh_tes_in!S20/RES_hh_num_in!S20)</f>
        <v>2105.7973544994315</v>
      </c>
      <c r="T20" s="72">
        <f>IF(RES_hh_tes_in!T20=0,0,1000*11630*RES_hh_tes_in!T20/RES_hh_num_in!T20)</f>
        <v>1934.1269515941708</v>
      </c>
      <c r="U20" s="72">
        <f>IF(RES_hh_tes_in!U20=0,0,1000*11630*RES_hh_tes_in!U20/RES_hh_num_in!U20)</f>
        <v>1964.2053301963911</v>
      </c>
      <c r="V20" s="72">
        <f>IF(RES_hh_tes_in!V20=0,0,1000*11630*RES_hh_tes_in!V20/RES_hh_num_in!V20)</f>
        <v>2000.7352100873093</v>
      </c>
      <c r="W20" s="72">
        <f>IF(RES_hh_tes_in!W20=0,0,1000*11630*RES_hh_tes_in!W20/RES_hh_num_in!W20)</f>
        <v>2273.5305023992623</v>
      </c>
      <c r="X20" s="72">
        <f>IF(RES_hh_tes_in!X20=0,0,1000*11630*RES_hh_tes_in!X20/RES_hh_num_in!X20)</f>
        <v>2106.9086997190329</v>
      </c>
      <c r="Y20" s="72">
        <f>IF(RES_hh_tes_in!Y20=0,0,1000*11630*RES_hh_tes_in!Y20/RES_hh_num_in!Y20)</f>
        <v>1826.1834520570048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1932.7965904450591</v>
      </c>
      <c r="D21" s="72">
        <f>IF(RES_hh_tes_in!D21=0,0,1000*11630*RES_hh_tes_in!D21/RES_hh_num_in!D21)</f>
        <v>1956.4941116096832</v>
      </c>
      <c r="E21" s="72">
        <f>IF(RES_hh_tes_in!E21=0,0,1000*11630*RES_hh_tes_in!E21/RES_hh_num_in!E21)</f>
        <v>1970.2640868849401</v>
      </c>
      <c r="F21" s="72">
        <f>IF(RES_hh_tes_in!F21=0,0,1000*11630*RES_hh_tes_in!F21/RES_hh_num_in!F21)</f>
        <v>1863.7568939540247</v>
      </c>
      <c r="G21" s="72">
        <f>IF(RES_hh_tes_in!G21=0,0,1000*11630*RES_hh_tes_in!G21/RES_hh_num_in!G21)</f>
        <v>2006.7243099159655</v>
      </c>
      <c r="H21" s="72">
        <f>IF(RES_hh_tes_in!H21=0,0,1000*11630*RES_hh_tes_in!H21/RES_hh_num_in!H21)</f>
        <v>2008.3424508315115</v>
      </c>
      <c r="I21" s="72">
        <f>IF(RES_hh_tes_in!I21=0,0,1000*11630*RES_hh_tes_in!I21/RES_hh_num_in!I21)</f>
        <v>1901.533553240537</v>
      </c>
      <c r="J21" s="72">
        <f>IF(RES_hh_tes_in!J21=0,0,1000*11630*RES_hh_tes_in!J21/RES_hh_num_in!J21)</f>
        <v>1938.2745471025491</v>
      </c>
      <c r="K21" s="72">
        <f>IF(RES_hh_tes_in!K21=0,0,1000*11630*RES_hh_tes_in!K21/RES_hh_num_in!K21)</f>
        <v>2081.8066951307455</v>
      </c>
      <c r="L21" s="72">
        <f>IF(RES_hh_tes_in!L21=0,0,1000*11630*RES_hh_tes_in!L21/RES_hh_num_in!L21)</f>
        <v>2092.9606760989805</v>
      </c>
      <c r="M21" s="72">
        <f>IF(RES_hh_tes_in!M21=0,0,1000*11630*RES_hh_tes_in!M21/RES_hh_num_in!M21)</f>
        <v>2186.8321623152233</v>
      </c>
      <c r="N21" s="72">
        <f>IF(RES_hh_tes_in!N21=0,0,1000*11630*RES_hh_tes_in!N21/RES_hh_num_in!N21)</f>
        <v>2193.2930561714711</v>
      </c>
      <c r="O21" s="72">
        <f>IF(RES_hh_tes_in!O21=0,0,1000*11630*RES_hh_tes_in!O21/RES_hh_num_in!O21)</f>
        <v>2123.1297748465004</v>
      </c>
      <c r="P21" s="72">
        <f>IF(RES_hh_tes_in!P21=0,0,1000*11630*RES_hh_tes_in!P21/RES_hh_num_in!P21)</f>
        <v>2212.6761670005999</v>
      </c>
      <c r="Q21" s="72">
        <f>IF(RES_hh_tes_in!Q21=0,0,1000*11630*RES_hh_tes_in!Q21/RES_hh_num_in!Q21)</f>
        <v>2099.4522320261417</v>
      </c>
      <c r="R21" s="72">
        <f>IF(RES_hh_tes_in!R21=0,0,1000*11630*RES_hh_tes_in!R21/RES_hh_num_in!R21)</f>
        <v>2119.2429896336612</v>
      </c>
      <c r="S21" s="72">
        <f>IF(RES_hh_tes_in!S21=0,0,1000*11630*RES_hh_tes_in!S21/RES_hh_num_in!S21)</f>
        <v>2112.3188581772256</v>
      </c>
      <c r="T21" s="72">
        <f>IF(RES_hh_tes_in!T21=0,0,1000*11630*RES_hh_tes_in!T21/RES_hh_num_in!T21)</f>
        <v>1972.4846439645439</v>
      </c>
      <c r="U21" s="72">
        <f>IF(RES_hh_tes_in!U21=0,0,1000*11630*RES_hh_tes_in!U21/RES_hh_num_in!U21)</f>
        <v>1951.5769988679533</v>
      </c>
      <c r="V21" s="72">
        <f>IF(RES_hh_tes_in!V21=0,0,1000*11630*RES_hh_tes_in!V21/RES_hh_num_in!V21)</f>
        <v>2019.7042935137217</v>
      </c>
      <c r="W21" s="72">
        <f>IF(RES_hh_tes_in!W21=0,0,1000*11630*RES_hh_tes_in!W21/RES_hh_num_in!W21)</f>
        <v>2427.142623389384</v>
      </c>
      <c r="X21" s="72">
        <f>IF(RES_hh_tes_in!X21=0,0,1000*11630*RES_hh_tes_in!X21/RES_hh_num_in!X21)</f>
        <v>1956.1810317369118</v>
      </c>
      <c r="Y21" s="72">
        <f>IF(RES_hh_tes_in!Y21=0,0,1000*11630*RES_hh_tes_in!Y21/RES_hh_num_in!Y21)</f>
        <v>1914.1651378459023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1907.571694781175</v>
      </c>
      <c r="D22" s="72">
        <f>IF(RES_hh_tes_in!D22=0,0,1000*11630*RES_hh_tes_in!D22/RES_hh_num_in!D22)</f>
        <v>1989.3000001908847</v>
      </c>
      <c r="E22" s="72">
        <f>IF(RES_hh_tes_in!E22=0,0,1000*11630*RES_hh_tes_in!E22/RES_hh_num_in!E22)</f>
        <v>1986.3170027562173</v>
      </c>
      <c r="F22" s="72">
        <f>IF(RES_hh_tes_in!F22=0,0,1000*11630*RES_hh_tes_in!F22/RES_hh_num_in!F22)</f>
        <v>1958.1508889872944</v>
      </c>
      <c r="G22" s="72">
        <f>IF(RES_hh_tes_in!G22=0,0,1000*11630*RES_hh_tes_in!G22/RES_hh_num_in!G22)</f>
        <v>1805.2542407243438</v>
      </c>
      <c r="H22" s="72">
        <f>IF(RES_hh_tes_in!H22=0,0,1000*11630*RES_hh_tes_in!H22/RES_hh_num_in!H22)</f>
        <v>1941.4125878602943</v>
      </c>
      <c r="I22" s="72">
        <f>IF(RES_hh_tes_in!I22=0,0,1000*11630*RES_hh_tes_in!I22/RES_hh_num_in!I22)</f>
        <v>1980.749490047403</v>
      </c>
      <c r="J22" s="72">
        <f>IF(RES_hh_tes_in!J22=0,0,1000*11630*RES_hh_tes_in!J22/RES_hh_num_in!J22)</f>
        <v>1947.1858866360662</v>
      </c>
      <c r="K22" s="72">
        <f>IF(RES_hh_tes_in!K22=0,0,1000*11630*RES_hh_tes_in!K22/RES_hh_num_in!K22)</f>
        <v>2077.4553810495818</v>
      </c>
      <c r="L22" s="72">
        <f>IF(RES_hh_tes_in!L22=0,0,1000*11630*RES_hh_tes_in!L22/RES_hh_num_in!L22)</f>
        <v>2124.4600007518025</v>
      </c>
      <c r="M22" s="72">
        <f>IF(RES_hh_tes_in!M22=0,0,1000*11630*RES_hh_tes_in!M22/RES_hh_num_in!M22)</f>
        <v>2165.9541738937696</v>
      </c>
      <c r="N22" s="72">
        <f>IF(RES_hh_tes_in!N22=0,0,1000*11630*RES_hh_tes_in!N22/RES_hh_num_in!N22)</f>
        <v>2233.5441862208104</v>
      </c>
      <c r="O22" s="72">
        <f>IF(RES_hh_tes_in!O22=0,0,1000*11630*RES_hh_tes_in!O22/RES_hh_num_in!O22)</f>
        <v>2116.4511093364094</v>
      </c>
      <c r="P22" s="72">
        <f>IF(RES_hh_tes_in!P22=0,0,1000*11630*RES_hh_tes_in!P22/RES_hh_num_in!P22)</f>
        <v>2235.3474307069714</v>
      </c>
      <c r="Q22" s="72">
        <f>IF(RES_hh_tes_in!Q22=0,0,1000*11630*RES_hh_tes_in!Q22/RES_hh_num_in!Q22)</f>
        <v>2176.0382875238365</v>
      </c>
      <c r="R22" s="72">
        <f>IF(RES_hh_tes_in!R22=0,0,1000*11630*RES_hh_tes_in!R22/RES_hh_num_in!R22)</f>
        <v>2059.3836112721383</v>
      </c>
      <c r="S22" s="72">
        <f>IF(RES_hh_tes_in!S22=0,0,1000*11630*RES_hh_tes_in!S22/RES_hh_num_in!S22)</f>
        <v>2037.2627937817933</v>
      </c>
      <c r="T22" s="72">
        <f>IF(RES_hh_tes_in!T22=0,0,1000*11630*RES_hh_tes_in!T22/RES_hh_num_in!T22)</f>
        <v>1975.6319488470676</v>
      </c>
      <c r="U22" s="72">
        <f>IF(RES_hh_tes_in!U22=0,0,1000*11630*RES_hh_tes_in!U22/RES_hh_num_in!U22)</f>
        <v>2005.0774431551838</v>
      </c>
      <c r="V22" s="72">
        <f>IF(RES_hh_tes_in!V22=0,0,1000*11630*RES_hh_tes_in!V22/RES_hh_num_in!V22)</f>
        <v>2041.0704604816806</v>
      </c>
      <c r="W22" s="72">
        <f>IF(RES_hh_tes_in!W22=0,0,1000*11630*RES_hh_tes_in!W22/RES_hh_num_in!W22)</f>
        <v>2321.0453740359758</v>
      </c>
      <c r="X22" s="72">
        <f>IF(RES_hh_tes_in!X22=0,0,1000*11630*RES_hh_tes_in!X22/RES_hh_num_in!X22)</f>
        <v>1940.5267808698434</v>
      </c>
      <c r="Y22" s="72">
        <f>IF(RES_hh_tes_in!Y22=0,0,1000*11630*RES_hh_tes_in!Y22/RES_hh_num_in!Y22)</f>
        <v>1946.6266738913907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1913.8473969781232</v>
      </c>
      <c r="D24" s="72">
        <f>IF(RES_hh_tes_in!D24=0,0,1000*11630*RES_hh_tes_in!D24/RES_hh_num_in!D24)</f>
        <v>1928.8299864027065</v>
      </c>
      <c r="E24" s="72">
        <f>IF(RES_hh_tes_in!E24=0,0,1000*11630*RES_hh_tes_in!E24/RES_hh_num_in!E24)</f>
        <v>2026.7208133970435</v>
      </c>
      <c r="F24" s="72">
        <f>IF(RES_hh_tes_in!F24=0,0,1000*11630*RES_hh_tes_in!F24/RES_hh_num_in!F24)</f>
        <v>2231.4231223185029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1745.7136250523361</v>
      </c>
      <c r="I24" s="72">
        <f>IF(RES_hh_tes_in!I24=0,0,1000*11630*RES_hh_tes_in!I24/RES_hh_num_in!I24)</f>
        <v>1980.6287179542833</v>
      </c>
      <c r="J24" s="72">
        <f>IF(RES_hh_tes_in!J24=0,0,1000*11630*RES_hh_tes_in!J24/RES_hh_num_in!J24)</f>
        <v>1970.255817708415</v>
      </c>
      <c r="K24" s="72">
        <f>IF(RES_hh_tes_in!K24=0,0,1000*11630*RES_hh_tes_in!K24/RES_hh_num_in!K24)</f>
        <v>2075.2543445571032</v>
      </c>
      <c r="L24" s="72">
        <f>IF(RES_hh_tes_in!L24=0,0,1000*11630*RES_hh_tes_in!L24/RES_hh_num_in!L24)</f>
        <v>2091.427091572059</v>
      </c>
      <c r="M24" s="72">
        <f>IF(RES_hh_tes_in!M24=0,0,1000*11630*RES_hh_tes_in!M24/RES_hh_num_in!M24)</f>
        <v>2162.1459022982199</v>
      </c>
      <c r="N24" s="72">
        <f>IF(RES_hh_tes_in!N24=0,0,1000*11630*RES_hh_tes_in!N24/RES_hh_num_in!N24)</f>
        <v>2208.9409784571562</v>
      </c>
      <c r="O24" s="72">
        <f>IF(RES_hh_tes_in!O24=0,0,1000*11630*RES_hh_tes_in!O24/RES_hh_num_in!O24)</f>
        <v>2084.2903043200145</v>
      </c>
      <c r="P24" s="72">
        <f>IF(RES_hh_tes_in!P24=0,0,1000*11630*RES_hh_tes_in!P24/RES_hh_num_in!P24)</f>
        <v>2239.21144056094</v>
      </c>
      <c r="Q24" s="72">
        <f>IF(RES_hh_tes_in!Q24=0,0,1000*11630*RES_hh_tes_in!Q24/RES_hh_num_in!Q24)</f>
        <v>2180.7896849810409</v>
      </c>
      <c r="R24" s="72">
        <f>IF(RES_hh_tes_in!R24=0,0,1000*11630*RES_hh_tes_in!R24/RES_hh_num_in!R24)</f>
        <v>2169.7438033069689</v>
      </c>
      <c r="S24" s="72">
        <f>IF(RES_hh_tes_in!S24=0,0,1000*11630*RES_hh_tes_in!S24/RES_hh_num_in!S24)</f>
        <v>2075.5351037738901</v>
      </c>
      <c r="T24" s="72">
        <f>IF(RES_hh_tes_in!T24=0,0,1000*11630*RES_hh_tes_in!T24/RES_hh_num_in!T24)</f>
        <v>1977.371761452818</v>
      </c>
      <c r="U24" s="72">
        <f>IF(RES_hh_tes_in!U24=0,0,1000*11630*RES_hh_tes_in!U24/RES_hh_num_in!U24)</f>
        <v>1934.4940584797826</v>
      </c>
      <c r="V24" s="72">
        <f>IF(RES_hh_tes_in!V24=0,0,1000*11630*RES_hh_tes_in!V24/RES_hh_num_in!V24)</f>
        <v>1916.0191408064097</v>
      </c>
      <c r="W24" s="72">
        <f>IF(RES_hh_tes_in!W24=0,0,1000*11630*RES_hh_tes_in!W24/RES_hh_num_in!W24)</f>
        <v>2344.03152190334</v>
      </c>
      <c r="X24" s="72">
        <f>IF(RES_hh_tes_in!X24=0,0,1000*11630*RES_hh_tes_in!X24/RES_hh_num_in!X24)</f>
        <v>2026.3642834419704</v>
      </c>
      <c r="Y24" s="72">
        <f>IF(RES_hh_tes_in!Y24=0,0,1000*11630*RES_hh_tes_in!Y24/RES_hh_num_in!Y24)</f>
        <v>1938.5394398607837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1594.0772199873525</v>
      </c>
      <c r="D25" s="74">
        <f>IF(RES_hh_tes_in!D25=0,0,1000*11630*RES_hh_tes_in!D25/RES_hh_num_in!D25)</f>
        <v>1684.8722728830796</v>
      </c>
      <c r="E25" s="74">
        <f>IF(RES_hh_tes_in!E25=0,0,1000*11630*RES_hh_tes_in!E25/RES_hh_num_in!E25)</f>
        <v>1578.4604477009577</v>
      </c>
      <c r="F25" s="74">
        <f>IF(RES_hh_tes_in!F25=0,0,1000*11630*RES_hh_tes_in!F25/RES_hh_num_in!F25)</f>
        <v>1476.4576377630447</v>
      </c>
      <c r="G25" s="74">
        <f>IF(RES_hh_tes_in!G25=0,0,1000*11630*RES_hh_tes_in!G25/RES_hh_num_in!G25)</f>
        <v>1231.6773571121582</v>
      </c>
      <c r="H25" s="74">
        <f>IF(RES_hh_tes_in!H25=0,0,1000*11630*RES_hh_tes_in!H25/RES_hh_num_in!H25)</f>
        <v>1323.1924366842177</v>
      </c>
      <c r="I25" s="74">
        <f>IF(RES_hh_tes_in!I25=0,0,1000*11630*RES_hh_tes_in!I25/RES_hh_num_in!I25)</f>
        <v>1517.7717492815516</v>
      </c>
      <c r="J25" s="74">
        <f>IF(RES_hh_tes_in!J25=0,0,1000*11630*RES_hh_tes_in!J25/RES_hh_num_in!J25)</f>
        <v>1373.7563127043823</v>
      </c>
      <c r="K25" s="74">
        <f>IF(RES_hh_tes_in!K25=0,0,1000*11630*RES_hh_tes_in!K25/RES_hh_num_in!K25)</f>
        <v>922.34424604794435</v>
      </c>
      <c r="L25" s="74">
        <f>IF(RES_hh_tes_in!L25=0,0,1000*11630*RES_hh_tes_in!L25/RES_hh_num_in!L25)</f>
        <v>1544.1732390770233</v>
      </c>
      <c r="M25" s="74">
        <f>IF(RES_hh_tes_in!M25=0,0,1000*11630*RES_hh_tes_in!M25/RES_hh_num_in!M25)</f>
        <v>1438.714635285236</v>
      </c>
      <c r="N25" s="74">
        <f>IF(RES_hh_tes_in!N25=0,0,1000*11630*RES_hh_tes_in!N25/RES_hh_num_in!N25)</f>
        <v>1542.6137883001145</v>
      </c>
      <c r="O25" s="74">
        <f>IF(RES_hh_tes_in!O25=0,0,1000*11630*RES_hh_tes_in!O25/RES_hh_num_in!O25)</f>
        <v>1435.2795705625308</v>
      </c>
      <c r="P25" s="74">
        <f>IF(RES_hh_tes_in!P25=0,0,1000*11630*RES_hh_tes_in!P25/RES_hh_num_in!P25)</f>
        <v>1532.4393788455454</v>
      </c>
      <c r="Q25" s="74">
        <f>IF(RES_hh_tes_in!Q25=0,0,1000*11630*RES_hh_tes_in!Q25/RES_hh_num_in!Q25)</f>
        <v>1399.2820989674897</v>
      </c>
      <c r="R25" s="74">
        <f>IF(RES_hh_tes_in!R25=0,0,1000*11630*RES_hh_tes_in!R25/RES_hh_num_in!R25)</f>
        <v>1293.9463703678323</v>
      </c>
      <c r="S25" s="74">
        <f>IF(RES_hh_tes_in!S25=0,0,1000*11630*RES_hh_tes_in!S25/RES_hh_num_in!S25)</f>
        <v>1273.1832711653233</v>
      </c>
      <c r="T25" s="74">
        <f>IF(RES_hh_tes_in!T25=0,0,1000*11630*RES_hh_tes_in!T25/RES_hh_num_in!T25)</f>
        <v>1380.968237419097</v>
      </c>
      <c r="U25" s="74">
        <f>IF(RES_hh_tes_in!U25=0,0,1000*11630*RES_hh_tes_in!U25/RES_hh_num_in!U25)</f>
        <v>1355.40664332495</v>
      </c>
      <c r="V25" s="74">
        <f>IF(RES_hh_tes_in!V25=0,0,1000*11630*RES_hh_tes_in!V25/RES_hh_num_in!V25)</f>
        <v>1391.1049276666722</v>
      </c>
      <c r="W25" s="74">
        <f>IF(RES_hh_tes_in!W25=0,0,1000*11630*RES_hh_tes_in!W25/RES_hh_num_in!W25)</f>
        <v>1595.7111349005825</v>
      </c>
      <c r="X25" s="74">
        <f>IF(RES_hh_tes_in!X25=0,0,1000*11630*RES_hh_tes_in!X25/RES_hh_num_in!X25)</f>
        <v>1454.546223579282</v>
      </c>
      <c r="Y25" s="74">
        <f>IF(RES_hh_tes_in!Y25=0,0,1000*11630*RES_hh_tes_in!Y25/RES_hh_num_in!Y25)</f>
        <v>1508.1238959167777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1200.8762486970263</v>
      </c>
      <c r="D26" s="77">
        <f>IF(RES_hh_tes_in!D26=0,0,1000*11630*RES_hh_tes_in!D26/RES_hh_num_in!D26)</f>
        <v>1244.6045062145167</v>
      </c>
      <c r="E26" s="77">
        <f>IF(RES_hh_tes_in!E26=0,0,1000*11630*RES_hh_tes_in!E26/RES_hh_num_in!E26)</f>
        <v>1263.5001487349509</v>
      </c>
      <c r="F26" s="77">
        <f>IF(RES_hh_tes_in!F26=0,0,1000*11630*RES_hh_tes_in!F26/RES_hh_num_in!F26)</f>
        <v>1269.9887454538784</v>
      </c>
      <c r="G26" s="77">
        <f>IF(RES_hh_tes_in!G26=0,0,1000*11630*RES_hh_tes_in!G26/RES_hh_num_in!G26)</f>
        <v>1179.8070600221181</v>
      </c>
      <c r="H26" s="77">
        <f>IF(RES_hh_tes_in!H26=0,0,1000*11630*RES_hh_tes_in!H26/RES_hh_num_in!H26)</f>
        <v>1350.6653038565007</v>
      </c>
      <c r="I26" s="77">
        <f>IF(RES_hh_tes_in!I26=0,0,1000*11630*RES_hh_tes_in!I26/RES_hh_num_in!I26)</f>
        <v>1324.025537058948</v>
      </c>
      <c r="J26" s="77">
        <f>IF(RES_hh_tes_in!J26=0,0,1000*11630*RES_hh_tes_in!J26/RES_hh_num_in!J26)</f>
        <v>1263.029461950689</v>
      </c>
      <c r="K26" s="77">
        <f>IF(RES_hh_tes_in!K26=0,0,1000*11630*RES_hh_tes_in!K26/RES_hh_num_in!K26)</f>
        <v>1360.7282129620658</v>
      </c>
      <c r="L26" s="77">
        <f>IF(RES_hh_tes_in!L26=0,0,1000*11630*RES_hh_tes_in!L26/RES_hh_num_in!L26)</f>
        <v>1484.8298352084762</v>
      </c>
      <c r="M26" s="77">
        <f>IF(RES_hh_tes_in!M26=0,0,1000*11630*RES_hh_tes_in!M26/RES_hh_num_in!M26)</f>
        <v>1371.9795474216764</v>
      </c>
      <c r="N26" s="77">
        <f>IF(RES_hh_tes_in!N26=0,0,1000*11630*RES_hh_tes_in!N26/RES_hh_num_in!N26)</f>
        <v>1442.5091117235534</v>
      </c>
      <c r="O26" s="77">
        <f>IF(RES_hh_tes_in!O26=0,0,1000*11630*RES_hh_tes_in!O26/RES_hh_num_in!O26)</f>
        <v>1564.320949228972</v>
      </c>
      <c r="P26" s="77">
        <f>IF(RES_hh_tes_in!P26=0,0,1000*11630*RES_hh_tes_in!P26/RES_hh_num_in!P26)</f>
        <v>1531.282863794072</v>
      </c>
      <c r="Q26" s="77">
        <f>IF(RES_hh_tes_in!Q26=0,0,1000*11630*RES_hh_tes_in!Q26/RES_hh_num_in!Q26)</f>
        <v>1647.6835270669469</v>
      </c>
      <c r="R26" s="77">
        <f>IF(RES_hh_tes_in!R26=0,0,1000*11630*RES_hh_tes_in!R26/RES_hh_num_in!R26)</f>
        <v>1676.419765230024</v>
      </c>
      <c r="S26" s="77">
        <f>IF(RES_hh_tes_in!S26=0,0,1000*11630*RES_hh_tes_in!S26/RES_hh_num_in!S26)</f>
        <v>1568.5739828806652</v>
      </c>
      <c r="T26" s="77">
        <f>IF(RES_hh_tes_in!T26=0,0,1000*11630*RES_hh_tes_in!T26/RES_hh_num_in!T26)</f>
        <v>1419.300210017481</v>
      </c>
      <c r="U26" s="77">
        <f>IF(RES_hh_tes_in!U26=0,0,1000*11630*RES_hh_tes_in!U26/RES_hh_num_in!U26)</f>
        <v>1438.0337768451377</v>
      </c>
      <c r="V26" s="77">
        <f>IF(RES_hh_tes_in!V26=0,0,1000*11630*RES_hh_tes_in!V26/RES_hh_num_in!V26)</f>
        <v>1391.1351862277327</v>
      </c>
      <c r="W26" s="77">
        <f>IF(RES_hh_tes_in!W26=0,0,1000*11630*RES_hh_tes_in!W26/RES_hh_num_in!W26)</f>
        <v>1546.5477982894943</v>
      </c>
      <c r="X26" s="77">
        <f>IF(RES_hh_tes_in!X26=0,0,1000*11630*RES_hh_tes_in!X26/RES_hh_num_in!X26)</f>
        <v>1384.8309955586442</v>
      </c>
      <c r="Y26" s="77">
        <f>IF(RES_hh_tes_in!Y26=0,0,1000*11630*RES_hh_tes_in!Y26/RES_hh_num_in!Y26)</f>
        <v>1313.7995211459133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317.50315708515387</v>
      </c>
      <c r="D27" s="69">
        <f>IF(RES_hh_tes_in!D27=0,0,1000*11630*RES_hh_tes_in!D27/RES_hh_num_in!D27)</f>
        <v>332.74922713368881</v>
      </c>
      <c r="E27" s="69">
        <f>IF(RES_hh_tes_in!E27=0,0,1000*11630*RES_hh_tes_in!E27/RES_hh_num_in!E27)</f>
        <v>332.14607859125374</v>
      </c>
      <c r="F27" s="69">
        <f>IF(RES_hh_tes_in!F27=0,0,1000*11630*RES_hh_tes_in!F27/RES_hh_num_in!F27)</f>
        <v>352.89404536558931</v>
      </c>
      <c r="G27" s="69">
        <f>IF(RES_hh_tes_in!G27=0,0,1000*11630*RES_hh_tes_in!G27/RES_hh_num_in!G27)</f>
        <v>288.31213666591651</v>
      </c>
      <c r="H27" s="69">
        <f>IF(RES_hh_tes_in!H27=0,0,1000*11630*RES_hh_tes_in!H27/RES_hh_num_in!H27)</f>
        <v>335.26782311733706</v>
      </c>
      <c r="I27" s="69">
        <f>IF(RES_hh_tes_in!I27=0,0,1000*11630*RES_hh_tes_in!I27/RES_hh_num_in!I27)</f>
        <v>292.47848653603342</v>
      </c>
      <c r="J27" s="69">
        <f>IF(RES_hh_tes_in!J27=0,0,1000*11630*RES_hh_tes_in!J27/RES_hh_num_in!J27)</f>
        <v>316.56800329193999</v>
      </c>
      <c r="K27" s="69">
        <f>IF(RES_hh_tes_in!K27=0,0,1000*11630*RES_hh_tes_in!K27/RES_hh_num_in!K27)</f>
        <v>400.19550891742057</v>
      </c>
      <c r="L27" s="69">
        <f>IF(RES_hh_tes_in!L27=0,0,1000*11630*RES_hh_tes_in!L27/RES_hh_num_in!L27)</f>
        <v>404.77690106041433</v>
      </c>
      <c r="M27" s="69">
        <f>IF(RES_hh_tes_in!M27=0,0,1000*11630*RES_hh_tes_in!M27/RES_hh_num_in!M27)</f>
        <v>400.42770019751589</v>
      </c>
      <c r="N27" s="69">
        <f>IF(RES_hh_tes_in!N27=0,0,1000*11630*RES_hh_tes_in!N27/RES_hh_num_in!N27)</f>
        <v>412.21086113424423</v>
      </c>
      <c r="O27" s="69">
        <f>IF(RES_hh_tes_in!O27=0,0,1000*11630*RES_hh_tes_in!O27/RES_hh_num_in!O27)</f>
        <v>403.07598186613569</v>
      </c>
      <c r="P27" s="69">
        <f>IF(RES_hh_tes_in!P27=0,0,1000*11630*RES_hh_tes_in!P27/RES_hh_num_in!P27)</f>
        <v>420.57464337594507</v>
      </c>
      <c r="Q27" s="69">
        <f>IF(RES_hh_tes_in!Q27=0,0,1000*11630*RES_hh_tes_in!Q27/RES_hh_num_in!Q27)</f>
        <v>405.29082523773877</v>
      </c>
      <c r="R27" s="69">
        <f>IF(RES_hh_tes_in!R27=0,0,1000*11630*RES_hh_tes_in!R27/RES_hh_num_in!R27)</f>
        <v>414.91946708156274</v>
      </c>
      <c r="S27" s="69">
        <f>IF(RES_hh_tes_in!S27=0,0,1000*11630*RES_hh_tes_in!S27/RES_hh_num_in!S27)</f>
        <v>417.47452791362247</v>
      </c>
      <c r="T27" s="69">
        <f>IF(RES_hh_tes_in!T27=0,0,1000*11630*RES_hh_tes_in!T27/RES_hh_num_in!T27)</f>
        <v>414.01414068236608</v>
      </c>
      <c r="U27" s="69">
        <f>IF(RES_hh_tes_in!U27=0,0,1000*11630*RES_hh_tes_in!U27/RES_hh_num_in!U27)</f>
        <v>425.30017309981957</v>
      </c>
      <c r="V27" s="69">
        <f>IF(RES_hh_tes_in!V27=0,0,1000*11630*RES_hh_tes_in!V27/RES_hh_num_in!V27)</f>
        <v>419.688083314165</v>
      </c>
      <c r="W27" s="69">
        <f>IF(RES_hh_tes_in!W27=0,0,1000*11630*RES_hh_tes_in!W27/RES_hh_num_in!W27)</f>
        <v>401.01964872845264</v>
      </c>
      <c r="X27" s="69">
        <f>IF(RES_hh_tes_in!X27=0,0,1000*11630*RES_hh_tes_in!X27/RES_hh_num_in!X27)</f>
        <v>414.07504367615195</v>
      </c>
      <c r="Y27" s="69">
        <f>IF(RES_hh_tes_in!Y27=0,0,1000*11630*RES_hh_tes_in!Y27/RES_hh_num_in!Y27)</f>
        <v>420.16872312733494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391.07650058364493</v>
      </c>
      <c r="M28" s="72">
        <f>IF(RES_hh_tes_in!M28=0,0,1000*11630*RES_hh_tes_in!M28/RES_hh_num_in!M28)</f>
        <v>422.07807075633815</v>
      </c>
      <c r="N28" s="72">
        <f>IF(RES_hh_tes_in!N28=0,0,1000*11630*RES_hh_tes_in!N28/RES_hh_num_in!N28)</f>
        <v>449.11532340525912</v>
      </c>
      <c r="O28" s="72">
        <f>IF(RES_hh_tes_in!O28=0,0,1000*11630*RES_hh_tes_in!O28/RES_hh_num_in!O28)</f>
        <v>401.71795763948671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319.3300067399162</v>
      </c>
      <c r="D29" s="72">
        <f>IF(RES_hh_tes_in!D29=0,0,1000*11630*RES_hh_tes_in!D29/RES_hh_num_in!D29)</f>
        <v>337.01241558409464</v>
      </c>
      <c r="E29" s="72">
        <f>IF(RES_hh_tes_in!E29=0,0,1000*11630*RES_hh_tes_in!E29/RES_hh_num_in!E29)</f>
        <v>322.85284694800805</v>
      </c>
      <c r="F29" s="72">
        <f>IF(RES_hh_tes_in!F29=0,0,1000*11630*RES_hh_tes_in!F29/RES_hh_num_in!F29)</f>
        <v>351.21765985907308</v>
      </c>
      <c r="G29" s="72">
        <f>IF(RES_hh_tes_in!G29=0,0,1000*11630*RES_hh_tes_in!G29/RES_hh_num_in!G29)</f>
        <v>293.82052105155191</v>
      </c>
      <c r="H29" s="72">
        <f>IF(RES_hh_tes_in!H29=0,0,1000*11630*RES_hh_tes_in!H29/RES_hh_num_in!H29)</f>
        <v>336.36649065842647</v>
      </c>
      <c r="I29" s="72">
        <f>IF(RES_hh_tes_in!I29=0,0,1000*11630*RES_hh_tes_in!I29/RES_hh_num_in!I29)</f>
        <v>293.62274674058676</v>
      </c>
      <c r="J29" s="72">
        <f>IF(RES_hh_tes_in!J29=0,0,1000*11630*RES_hh_tes_in!J29/RES_hh_num_in!J29)</f>
        <v>313.944110953944</v>
      </c>
      <c r="K29" s="72">
        <f>IF(RES_hh_tes_in!K29=0,0,1000*11630*RES_hh_tes_in!K29/RES_hh_num_in!K29)</f>
        <v>407.4166882469957</v>
      </c>
      <c r="L29" s="72">
        <f>IF(RES_hh_tes_in!L29=0,0,1000*11630*RES_hh_tes_in!L29/RES_hh_num_in!L29)</f>
        <v>438.17170008856249</v>
      </c>
      <c r="M29" s="72">
        <f>IF(RES_hh_tes_in!M29=0,0,1000*11630*RES_hh_tes_in!M29/RES_hh_num_in!M29)</f>
        <v>405.24007198067778</v>
      </c>
      <c r="N29" s="72">
        <f>IF(RES_hh_tes_in!N29=0,0,1000*11630*RES_hh_tes_in!N29/RES_hh_num_in!N29)</f>
        <v>344.901926090735</v>
      </c>
      <c r="O29" s="72">
        <f>IF(RES_hh_tes_in!O29=0,0,1000*11630*RES_hh_tes_in!O29/RES_hh_num_in!O29)</f>
        <v>345.2303150693773</v>
      </c>
      <c r="P29" s="72">
        <f>IF(RES_hh_tes_in!P29=0,0,1000*11630*RES_hh_tes_in!P29/RES_hh_num_in!P29)</f>
        <v>386.6502571834946</v>
      </c>
      <c r="Q29" s="72">
        <f>IF(RES_hh_tes_in!Q29=0,0,1000*11630*RES_hh_tes_in!Q29/RES_hh_num_in!Q29)</f>
        <v>427.04424391710808</v>
      </c>
      <c r="R29" s="72">
        <f>IF(RES_hh_tes_in!R29=0,0,1000*11630*RES_hh_tes_in!R29/RES_hh_num_in!R29)</f>
        <v>451.44832615280524</v>
      </c>
      <c r="S29" s="72">
        <f>IF(RES_hh_tes_in!S29=0,0,1000*11630*RES_hh_tes_in!S29/RES_hh_num_in!S29)</f>
        <v>434.49518099870176</v>
      </c>
      <c r="T29" s="72">
        <f>IF(RES_hh_tes_in!T29=0,0,1000*11630*RES_hh_tes_in!T29/RES_hh_num_in!T29)</f>
        <v>404.21099528276551</v>
      </c>
      <c r="U29" s="72">
        <f>IF(RES_hh_tes_in!U29=0,0,1000*11630*RES_hh_tes_in!U29/RES_hh_num_in!U29)</f>
        <v>406.72179252016673</v>
      </c>
      <c r="V29" s="72">
        <f>IF(RES_hh_tes_in!V29=0,0,1000*11630*RES_hh_tes_in!V29/RES_hh_num_in!V29)</f>
        <v>406.77298871795301</v>
      </c>
      <c r="W29" s="72">
        <f>IF(RES_hh_tes_in!W29=0,0,1000*11630*RES_hh_tes_in!W29/RES_hh_num_in!W29)</f>
        <v>562.08797989360073</v>
      </c>
      <c r="X29" s="72">
        <f>IF(RES_hh_tes_in!X29=0,0,1000*11630*RES_hh_tes_in!X29/RES_hh_num_in!X29)</f>
        <v>0</v>
      </c>
      <c r="Y29" s="72">
        <f>IF(RES_hh_tes_in!Y29=0,0,1000*11630*RES_hh_tes_in!Y29/RES_hh_num_in!Y29)</f>
        <v>0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322.57065013826571</v>
      </c>
      <c r="D30" s="72">
        <f>IF(RES_hh_tes_in!D30=0,0,1000*11630*RES_hh_tes_in!D30/RES_hh_num_in!D30)</f>
        <v>328.81020197689185</v>
      </c>
      <c r="E30" s="72">
        <f>IF(RES_hh_tes_in!E30=0,0,1000*11630*RES_hh_tes_in!E30/RES_hh_num_in!E30)</f>
        <v>326.40682848889855</v>
      </c>
      <c r="F30" s="72">
        <f>IF(RES_hh_tes_in!F30=0,0,1000*11630*RES_hh_tes_in!F30/RES_hh_num_in!F30)</f>
        <v>327.33144613039775</v>
      </c>
      <c r="G30" s="72">
        <f>IF(RES_hh_tes_in!G30=0,0,1000*11630*RES_hh_tes_in!G30/RES_hh_num_in!G30)</f>
        <v>312.53488623708421</v>
      </c>
      <c r="H30" s="72">
        <f>IF(RES_hh_tes_in!H30=0,0,1000*11630*RES_hh_tes_in!H30/RES_hh_num_in!H30)</f>
        <v>348.91371681727765</v>
      </c>
      <c r="I30" s="72">
        <f>IF(RES_hh_tes_in!I30=0,0,1000*11630*RES_hh_tes_in!I30/RES_hh_num_in!I30)</f>
        <v>285.5921618909818</v>
      </c>
      <c r="J30" s="72">
        <f>IF(RES_hh_tes_in!J30=0,0,1000*11630*RES_hh_tes_in!J30/RES_hh_num_in!J30)</f>
        <v>315.26189091869105</v>
      </c>
      <c r="K30" s="72">
        <f>IF(RES_hh_tes_in!K30=0,0,1000*11630*RES_hh_tes_in!K30/RES_hh_num_in!K30)</f>
        <v>403.25510402048349</v>
      </c>
      <c r="L30" s="72">
        <f>IF(RES_hh_tes_in!L30=0,0,1000*11630*RES_hh_tes_in!L30/RES_hh_num_in!L30)</f>
        <v>405.56153189824789</v>
      </c>
      <c r="M30" s="72">
        <f>IF(RES_hh_tes_in!M30=0,0,1000*11630*RES_hh_tes_in!M30/RES_hh_num_in!M30)</f>
        <v>411.14401557634858</v>
      </c>
      <c r="N30" s="72">
        <f>IF(RES_hh_tes_in!N30=0,0,1000*11630*RES_hh_tes_in!N30/RES_hh_num_in!N30)</f>
        <v>404.86911994299373</v>
      </c>
      <c r="O30" s="72">
        <f>IF(RES_hh_tes_in!O30=0,0,1000*11630*RES_hh_tes_in!O30/RES_hh_num_in!O30)</f>
        <v>407.90582844275758</v>
      </c>
      <c r="P30" s="72">
        <f>IF(RES_hh_tes_in!P30=0,0,1000*11630*RES_hh_tes_in!P30/RES_hh_num_in!P30)</f>
        <v>419.73322342262708</v>
      </c>
      <c r="Q30" s="72">
        <f>IF(RES_hh_tes_in!Q30=0,0,1000*11630*RES_hh_tes_in!Q30/RES_hh_num_in!Q30)</f>
        <v>406.63993084467887</v>
      </c>
      <c r="R30" s="72">
        <f>IF(RES_hh_tes_in!R30=0,0,1000*11630*RES_hh_tes_in!R30/RES_hh_num_in!R30)</f>
        <v>407.12877289769057</v>
      </c>
      <c r="S30" s="72">
        <f>IF(RES_hh_tes_in!S30=0,0,1000*11630*RES_hh_tes_in!S30/RES_hh_num_in!S30)</f>
        <v>418.49720469665112</v>
      </c>
      <c r="T30" s="72">
        <f>IF(RES_hh_tes_in!T30=0,0,1000*11630*RES_hh_tes_in!T30/RES_hh_num_in!T30)</f>
        <v>403.6925578638278</v>
      </c>
      <c r="U30" s="72">
        <f>IF(RES_hh_tes_in!U30=0,0,1000*11630*RES_hh_tes_in!U30/RES_hh_num_in!U30)</f>
        <v>411.81982258944799</v>
      </c>
      <c r="V30" s="72">
        <f>IF(RES_hh_tes_in!V30=0,0,1000*11630*RES_hh_tes_in!V30/RES_hh_num_in!V30)</f>
        <v>428.03692310693287</v>
      </c>
      <c r="W30" s="72">
        <f>IF(RES_hh_tes_in!W30=0,0,1000*11630*RES_hh_tes_in!W30/RES_hh_num_in!W30)</f>
        <v>503.08705210175128</v>
      </c>
      <c r="X30" s="72">
        <f>IF(RES_hh_tes_in!X30=0,0,1000*11630*RES_hh_tes_in!X30/RES_hh_num_in!X30)</f>
        <v>342.66436660529769</v>
      </c>
      <c r="Y30" s="72">
        <f>IF(RES_hh_tes_in!Y30=0,0,1000*11630*RES_hh_tes_in!Y30/RES_hh_num_in!Y30)</f>
        <v>404.87313168828769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318.44478771097141</v>
      </c>
      <c r="D31" s="72">
        <f>IF(RES_hh_tes_in!D31=0,0,1000*11630*RES_hh_tes_in!D31/RES_hh_num_in!D31)</f>
        <v>334.90804183426872</v>
      </c>
      <c r="E31" s="72">
        <f>IF(RES_hh_tes_in!E31=0,0,1000*11630*RES_hh_tes_in!E31/RES_hh_num_in!E31)</f>
        <v>329.5688024768412</v>
      </c>
      <c r="F31" s="72">
        <f>IF(RES_hh_tes_in!F31=0,0,1000*11630*RES_hh_tes_in!F31/RES_hh_num_in!F31)</f>
        <v>344.23708661200112</v>
      </c>
      <c r="G31" s="72">
        <f>IF(RES_hh_tes_in!G31=0,0,1000*11630*RES_hh_tes_in!G31/RES_hh_num_in!G31)</f>
        <v>281.26899705297325</v>
      </c>
      <c r="H31" s="72">
        <f>IF(RES_hh_tes_in!H31=0,0,1000*11630*RES_hh_tes_in!H31/RES_hh_num_in!H31)</f>
        <v>337.49611718924228</v>
      </c>
      <c r="I31" s="72">
        <f>IF(RES_hh_tes_in!I31=0,0,1000*11630*RES_hh_tes_in!I31/RES_hh_num_in!I31)</f>
        <v>298.37595553908943</v>
      </c>
      <c r="J31" s="72">
        <f>IF(RES_hh_tes_in!J31=0,0,1000*11630*RES_hh_tes_in!J31/RES_hh_num_in!J31)</f>
        <v>316.13237822729911</v>
      </c>
      <c r="K31" s="72">
        <f>IF(RES_hh_tes_in!K31=0,0,1000*11630*RES_hh_tes_in!K31/RES_hh_num_in!K31)</f>
        <v>397.02281858106556</v>
      </c>
      <c r="L31" s="72">
        <f>IF(RES_hh_tes_in!L31=0,0,1000*11630*RES_hh_tes_in!L31/RES_hh_num_in!L31)</f>
        <v>397.33674227804278</v>
      </c>
      <c r="M31" s="72">
        <f>IF(RES_hh_tes_in!M31=0,0,1000*11630*RES_hh_tes_in!M31/RES_hh_num_in!M31)</f>
        <v>409.15785238314646</v>
      </c>
      <c r="N31" s="72">
        <f>IF(RES_hh_tes_in!N31=0,0,1000*11630*RES_hh_tes_in!N31/RES_hh_num_in!N31)</f>
        <v>427.5355751685276</v>
      </c>
      <c r="O31" s="72">
        <f>IF(RES_hh_tes_in!O31=0,0,1000*11630*RES_hh_tes_in!O31/RES_hh_num_in!O31)</f>
        <v>407.77364272953781</v>
      </c>
      <c r="P31" s="72">
        <f>IF(RES_hh_tes_in!P31=0,0,1000*11630*RES_hh_tes_in!P31/RES_hh_num_in!P31)</f>
        <v>434.1486575844541</v>
      </c>
      <c r="Q31" s="72">
        <f>IF(RES_hh_tes_in!Q31=0,0,1000*11630*RES_hh_tes_in!Q31/RES_hh_num_in!Q31)</f>
        <v>412.2539037418602</v>
      </c>
      <c r="R31" s="72">
        <f>IF(RES_hh_tes_in!R31=0,0,1000*11630*RES_hh_tes_in!R31/RES_hh_num_in!R31)</f>
        <v>389.98589071452903</v>
      </c>
      <c r="S31" s="72">
        <f>IF(RES_hh_tes_in!S31=0,0,1000*11630*RES_hh_tes_in!S31/RES_hh_num_in!S31)</f>
        <v>417.80321373175377</v>
      </c>
      <c r="T31" s="72">
        <f>IF(RES_hh_tes_in!T31=0,0,1000*11630*RES_hh_tes_in!T31/RES_hh_num_in!T31)</f>
        <v>403.0115704988292</v>
      </c>
      <c r="U31" s="72">
        <f>IF(RES_hh_tes_in!U31=0,0,1000*11630*RES_hh_tes_in!U31/RES_hh_num_in!U31)</f>
        <v>410.22855183612228</v>
      </c>
      <c r="V31" s="72">
        <f>IF(RES_hh_tes_in!V31=0,0,1000*11630*RES_hh_tes_in!V31/RES_hh_num_in!V31)</f>
        <v>416.31128118926409</v>
      </c>
      <c r="W31" s="72">
        <f>IF(RES_hh_tes_in!W31=0,0,1000*11630*RES_hh_tes_in!W31/RES_hh_num_in!W31)</f>
        <v>495.72767826642405</v>
      </c>
      <c r="X31" s="72">
        <f>IF(RES_hh_tes_in!X31=0,0,1000*11630*RES_hh_tes_in!X31/RES_hh_num_in!X31)</f>
        <v>350.24589448420454</v>
      </c>
      <c r="Y31" s="72">
        <f>IF(RES_hh_tes_in!Y31=0,0,1000*11630*RES_hh_tes_in!Y31/RES_hh_num_in!Y31)</f>
        <v>412.71095768172836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317.44357292718206</v>
      </c>
      <c r="D32" s="77">
        <f>IF(RES_hh_tes_in!D32=0,0,1000*11630*RES_hh_tes_in!D32/RES_hh_num_in!D32)</f>
        <v>332.77611980402133</v>
      </c>
      <c r="E32" s="77">
        <f>IF(RES_hh_tes_in!E32=0,0,1000*11630*RES_hh_tes_in!E32/RES_hh_num_in!E32)</f>
        <v>332.34776828297834</v>
      </c>
      <c r="F32" s="77">
        <f>IF(RES_hh_tes_in!F32=0,0,1000*11630*RES_hh_tes_in!F32/RES_hh_num_in!F32)</f>
        <v>354.00530526094155</v>
      </c>
      <c r="G32" s="77">
        <f>IF(RES_hh_tes_in!G32=0,0,1000*11630*RES_hh_tes_in!G32/RES_hh_num_in!G32)</f>
        <v>287.17222057260574</v>
      </c>
      <c r="H32" s="77">
        <f>IF(RES_hh_tes_in!H32=0,0,1000*11630*RES_hh_tes_in!H32/RES_hh_num_in!H32)</f>
        <v>334.78554301716838</v>
      </c>
      <c r="I32" s="77">
        <f>IF(RES_hh_tes_in!I32=0,0,1000*11630*RES_hh_tes_in!I32/RES_hh_num_in!I32)</f>
        <v>292.43309686637684</v>
      </c>
      <c r="J32" s="77">
        <f>IF(RES_hh_tes_in!J32=0,0,1000*11630*RES_hh_tes_in!J32/RES_hh_num_in!J32)</f>
        <v>316.62334743307764</v>
      </c>
      <c r="K32" s="77">
        <f>IF(RES_hh_tes_in!K32=0,0,1000*11630*RES_hh_tes_in!K32/RES_hh_num_in!K32)</f>
        <v>400.21184267041502</v>
      </c>
      <c r="L32" s="77">
        <f>IF(RES_hh_tes_in!L32=0,0,1000*11630*RES_hh_tes_in!L32/RES_hh_num_in!L32)</f>
        <v>404.95866194871519</v>
      </c>
      <c r="M32" s="77">
        <f>IF(RES_hh_tes_in!M32=0,0,1000*11630*RES_hh_tes_in!M32/RES_hh_num_in!M32)</f>
        <v>399.90277700063763</v>
      </c>
      <c r="N32" s="77">
        <f>IF(RES_hh_tes_in!N32=0,0,1000*11630*RES_hh_tes_in!N32/RES_hh_num_in!N32)</f>
        <v>412.00710489668285</v>
      </c>
      <c r="O32" s="77">
        <f>IF(RES_hh_tes_in!O32=0,0,1000*11630*RES_hh_tes_in!O32/RES_hh_num_in!O32)</f>
        <v>402.99741279357841</v>
      </c>
      <c r="P32" s="77">
        <f>IF(RES_hh_tes_in!P32=0,0,1000*11630*RES_hh_tes_in!P32/RES_hh_num_in!P32)</f>
        <v>420.58589275987367</v>
      </c>
      <c r="Q32" s="77">
        <f>IF(RES_hh_tes_in!Q32=0,0,1000*11630*RES_hh_tes_in!Q32/RES_hh_num_in!Q32)</f>
        <v>405.1615358320995</v>
      </c>
      <c r="R32" s="77">
        <f>IF(RES_hh_tes_in!R32=0,0,1000*11630*RES_hh_tes_in!R32/RES_hh_num_in!R32)</f>
        <v>415.19084609473043</v>
      </c>
      <c r="S32" s="77">
        <f>IF(RES_hh_tes_in!S32=0,0,1000*11630*RES_hh_tes_in!S32/RES_hh_num_in!S32)</f>
        <v>417.4143086345685</v>
      </c>
      <c r="T32" s="77">
        <f>IF(RES_hh_tes_in!T32=0,0,1000*11630*RES_hh_tes_in!T32/RES_hh_num_in!T32)</f>
        <v>414.45998777874235</v>
      </c>
      <c r="U32" s="77">
        <f>IF(RES_hh_tes_in!U32=0,0,1000*11630*RES_hh_tes_in!U32/RES_hh_num_in!U32)</f>
        <v>426.14497375970592</v>
      </c>
      <c r="V32" s="77">
        <f>IF(RES_hh_tes_in!V32=0,0,1000*11630*RES_hh_tes_in!V32/RES_hh_num_in!V32)</f>
        <v>419.57163510761643</v>
      </c>
      <c r="W32" s="77">
        <f>IF(RES_hh_tes_in!W32=0,0,1000*11630*RES_hh_tes_in!W32/RES_hh_num_in!W32)</f>
        <v>397.68063290410794</v>
      </c>
      <c r="X32" s="77">
        <f>IF(RES_hh_tes_in!X32=0,0,1000*11630*RES_hh_tes_in!X32/RES_hh_num_in!X32)</f>
        <v>414.28245068970136</v>
      </c>
      <c r="Y32" s="77">
        <f>IF(RES_hh_tes_in!Y32=0,0,1000*11630*RES_hh_tes_in!Y32/RES_hh_num_in!Y32)</f>
        <v>420.18746066055451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2329.7824475732559</v>
      </c>
      <c r="D3" s="65">
        <f>IF(RES_hh_emi_in!D3=0,0,1000000*RES_hh_emi_in!D3/RES_hh_num_in!D3)</f>
        <v>2031.8812982039994</v>
      </c>
      <c r="E3" s="65">
        <f>IF(RES_hh_emi_in!E3=0,0,1000000*RES_hh_emi_in!E3/RES_hh_num_in!E3)</f>
        <v>2402.9175389576258</v>
      </c>
      <c r="F3" s="65">
        <f>IF(RES_hh_emi_in!F3=0,0,1000000*RES_hh_emi_in!F3/RES_hh_num_in!F3)</f>
        <v>1927.7288266941205</v>
      </c>
      <c r="G3" s="65">
        <f>IF(RES_hh_emi_in!G3=0,0,1000000*RES_hh_emi_in!G3/RES_hh_num_in!G3)</f>
        <v>2371.7008703437518</v>
      </c>
      <c r="H3" s="65">
        <f>IF(RES_hh_emi_in!H3=0,0,1000000*RES_hh_emi_in!H3/RES_hh_num_in!H3)</f>
        <v>1691.64016254289</v>
      </c>
      <c r="I3" s="65">
        <f>IF(RES_hh_emi_in!I3=0,0,1000000*RES_hh_emi_in!I3/RES_hh_num_in!I3)</f>
        <v>999.67115675214802</v>
      </c>
      <c r="J3" s="65">
        <f>IF(RES_hh_emi_in!J3=0,0,1000000*RES_hh_emi_in!J3/RES_hh_num_in!J3)</f>
        <v>1222.2882607429303</v>
      </c>
      <c r="K3" s="65">
        <f>IF(RES_hh_emi_in!K3=0,0,1000000*RES_hh_emi_in!K3/RES_hh_num_in!K3)</f>
        <v>1128.7350359876496</v>
      </c>
      <c r="L3" s="65">
        <f>IF(RES_hh_emi_in!L3=0,0,1000000*RES_hh_emi_in!L3/RES_hh_num_in!L3)</f>
        <v>1566.5288260691739</v>
      </c>
      <c r="M3" s="65">
        <f>IF(RES_hh_emi_in!M3=0,0,1000000*RES_hh_emi_in!M3/RES_hh_num_in!M3)</f>
        <v>1186.5970199233298</v>
      </c>
      <c r="N3" s="65">
        <f>IF(RES_hh_emi_in!N3=0,0,1000000*RES_hh_emi_in!N3/RES_hh_num_in!N3)</f>
        <v>1247.9153406067242</v>
      </c>
      <c r="O3" s="65">
        <f>IF(RES_hh_emi_in!O3=0,0,1000000*RES_hh_emi_in!O3/RES_hh_num_in!O3)</f>
        <v>1505.7927526210722</v>
      </c>
      <c r="P3" s="65">
        <f>IF(RES_hh_emi_in!P3=0,0,1000000*RES_hh_emi_in!P3/RES_hh_num_in!P3)</f>
        <v>848.06954165351328</v>
      </c>
      <c r="Q3" s="65">
        <f>IF(RES_hh_emi_in!Q3=0,0,1000000*RES_hh_emi_in!Q3/RES_hh_num_in!Q3)</f>
        <v>896.8435434454417</v>
      </c>
      <c r="R3" s="65">
        <f>IF(RES_hh_emi_in!R3=0,0,1000000*RES_hh_emi_in!R3/RES_hh_num_in!R3)</f>
        <v>1111.9398118269653</v>
      </c>
      <c r="S3" s="65">
        <f>IF(RES_hh_emi_in!S3=0,0,1000000*RES_hh_emi_in!S3/RES_hh_num_in!S3)</f>
        <v>1196.2676166388451</v>
      </c>
      <c r="T3" s="65">
        <f>IF(RES_hh_emi_in!T3=0,0,1000000*RES_hh_emi_in!T3/RES_hh_num_in!T3)</f>
        <v>962.29953651069877</v>
      </c>
      <c r="U3" s="65">
        <f>IF(RES_hh_emi_in!U3=0,0,1000000*RES_hh_emi_in!U3/RES_hh_num_in!U3)</f>
        <v>863.05787149052321</v>
      </c>
      <c r="V3" s="65">
        <f>IF(RES_hh_emi_in!V3=0,0,1000000*RES_hh_emi_in!V3/RES_hh_num_in!V3)</f>
        <v>650.86682734020417</v>
      </c>
      <c r="W3" s="65">
        <f>IF(RES_hh_emi_in!W3=0,0,1000000*RES_hh_emi_in!W3/RES_hh_num_in!W3)</f>
        <v>728.21287443527581</v>
      </c>
      <c r="X3" s="65">
        <f>IF(RES_hh_emi_in!X3=0,0,1000000*RES_hh_emi_in!X3/RES_hh_num_in!X3)</f>
        <v>374.70292067982245</v>
      </c>
      <c r="Y3" s="65">
        <f>IF(RES_hh_emi_in!Y3=0,0,1000000*RES_hh_emi_in!Y3/RES_hh_num_in!Y3)</f>
        <v>248.86871698144452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2258.658380588191</v>
      </c>
      <c r="D4" s="69">
        <f>IF(RES_hh_emi_in!D4=0,0,1000000*RES_hh_emi_in!D4/RES_hh_num_in!D4)</f>
        <v>1934.2252495323964</v>
      </c>
      <c r="E4" s="69">
        <f>IF(RES_hh_emi_in!E4=0,0,1000000*RES_hh_emi_in!E4/RES_hh_num_in!E4)</f>
        <v>2292.9729399783814</v>
      </c>
      <c r="F4" s="69">
        <f>IF(RES_hh_emi_in!F4=0,0,1000000*RES_hh_emi_in!F4/RES_hh_num_in!F4)</f>
        <v>1801.0528872694063</v>
      </c>
      <c r="G4" s="69">
        <f>IF(RES_hh_emi_in!G4=0,0,1000000*RES_hh_emi_in!G4/RES_hh_num_in!G4)</f>
        <v>2218.3571392797407</v>
      </c>
      <c r="H4" s="69">
        <f>IF(RES_hh_emi_in!H4=0,0,1000000*RES_hh_emi_in!H4/RES_hh_num_in!H4)</f>
        <v>1619.1252010563435</v>
      </c>
      <c r="I4" s="69">
        <f>IF(RES_hh_emi_in!I4=0,0,1000000*RES_hh_emi_in!I4/RES_hh_num_in!I4)</f>
        <v>920.21029592040259</v>
      </c>
      <c r="J4" s="69">
        <f>IF(RES_hh_emi_in!J4=0,0,1000000*RES_hh_emi_in!J4/RES_hh_num_in!J4)</f>
        <v>1096.536128851315</v>
      </c>
      <c r="K4" s="69">
        <f>IF(RES_hh_emi_in!K4=0,0,1000000*RES_hh_emi_in!K4/RES_hh_num_in!K4)</f>
        <v>1023.1211795098531</v>
      </c>
      <c r="L4" s="69">
        <f>IF(RES_hh_emi_in!L4=0,0,1000000*RES_hh_emi_in!L4/RES_hh_num_in!L4)</f>
        <v>1433.8172262727517</v>
      </c>
      <c r="M4" s="69">
        <f>IF(RES_hh_emi_in!M4=0,0,1000000*RES_hh_emi_in!M4/RES_hh_num_in!M4)</f>
        <v>1037.7934366525481</v>
      </c>
      <c r="N4" s="69">
        <f>IF(RES_hh_emi_in!N4=0,0,1000000*RES_hh_emi_in!N4/RES_hh_num_in!N4)</f>
        <v>1108.4227704800492</v>
      </c>
      <c r="O4" s="69">
        <f>IF(RES_hh_emi_in!O4=0,0,1000000*RES_hh_emi_in!O4/RES_hh_num_in!O4)</f>
        <v>1350.5396767450695</v>
      </c>
      <c r="P4" s="69">
        <f>IF(RES_hh_emi_in!P4=0,0,1000000*RES_hh_emi_in!P4/RES_hh_num_in!P4)</f>
        <v>777.77347879864294</v>
      </c>
      <c r="Q4" s="69">
        <f>IF(RES_hh_emi_in!Q4=0,0,1000000*RES_hh_emi_in!Q4/RES_hh_num_in!Q4)</f>
        <v>803.20294846729837</v>
      </c>
      <c r="R4" s="69">
        <f>IF(RES_hh_emi_in!R4=0,0,1000000*RES_hh_emi_in!R4/RES_hh_num_in!R4)</f>
        <v>997.8723128243812</v>
      </c>
      <c r="S4" s="69">
        <f>IF(RES_hh_emi_in!S4=0,0,1000000*RES_hh_emi_in!S4/RES_hh_num_in!S4)</f>
        <v>1062.5638540239624</v>
      </c>
      <c r="T4" s="69">
        <f>IF(RES_hh_emi_in!T4=0,0,1000000*RES_hh_emi_in!T4/RES_hh_num_in!T4)</f>
        <v>853.7199174643664</v>
      </c>
      <c r="U4" s="69">
        <f>IF(RES_hh_emi_in!U4=0,0,1000000*RES_hh_emi_in!U4/RES_hh_num_in!U4)</f>
        <v>747.45545163144845</v>
      </c>
      <c r="V4" s="69">
        <f>IF(RES_hh_emi_in!V4=0,0,1000000*RES_hh_emi_in!V4/RES_hh_num_in!V4)</f>
        <v>560.29135870801633</v>
      </c>
      <c r="W4" s="69">
        <f>IF(RES_hh_emi_in!W4=0,0,1000000*RES_hh_emi_in!W4/RES_hh_num_in!W4)</f>
        <v>655.62184505669359</v>
      </c>
      <c r="X4" s="69">
        <f>IF(RES_hh_emi_in!X4=0,0,1000000*RES_hh_emi_in!X4/RES_hh_num_in!X4)</f>
        <v>347.16797561165356</v>
      </c>
      <c r="Y4" s="69">
        <f>IF(RES_hh_emi_in!Y4=0,0,1000000*RES_hh_emi_in!Y4/RES_hh_num_in!Y4)</f>
        <v>229.91560508234414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5318.1740975311432</v>
      </c>
      <c r="M5" s="72">
        <f>IF(RES_hh_emi_in!M5=0,0,1000000*RES_hh_emi_in!M5/RES_hh_num_in!M5)</f>
        <v>3789.8833093163671</v>
      </c>
      <c r="N5" s="72">
        <f>IF(RES_hh_emi_in!N5=0,0,1000000*RES_hh_emi_in!N5/RES_hh_num_in!N5)</f>
        <v>4395.9312877544189</v>
      </c>
      <c r="O5" s="72">
        <f>IF(RES_hh_emi_in!O5=0,0,1000000*RES_hh_emi_in!O5/RES_hh_num_in!O5)</f>
        <v>4410.4096843763091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2814.2404942022631</v>
      </c>
      <c r="X5" s="72">
        <f>IF(RES_hh_emi_in!X5=0,0,1000000*RES_hh_emi_in!X5/RES_hh_num_in!X5)</f>
        <v>0</v>
      </c>
      <c r="Y5" s="72">
        <f>IF(RES_hh_emi_in!Y5=0,0,1000000*RES_hh_emi_in!Y5/RES_hh_num_in!Y5)</f>
        <v>0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4028.6824312014692</v>
      </c>
      <c r="F6" s="72">
        <f>IF(RES_hh_emi_in!F6=0,0,1000000*RES_hh_emi_in!F6/RES_hh_num_in!F6)</f>
        <v>3662.0410348388154</v>
      </c>
      <c r="G6" s="72">
        <f>IF(RES_hh_emi_in!G6=0,0,1000000*RES_hh_emi_in!G6/RES_hh_num_in!G6)</f>
        <v>4021.6383320780142</v>
      </c>
      <c r="H6" s="72">
        <f>IF(RES_hh_emi_in!H6=0,0,1000000*RES_hh_emi_in!H6/RES_hh_num_in!H6)</f>
        <v>3730.3333695874644</v>
      </c>
      <c r="I6" s="72">
        <f>IF(RES_hh_emi_in!I6=0,0,1000000*RES_hh_emi_in!I6/RES_hh_num_in!I6)</f>
        <v>3577.0656499527154</v>
      </c>
      <c r="J6" s="72">
        <f>IF(RES_hh_emi_in!J6=0,0,1000000*RES_hh_emi_in!J6/RES_hh_num_in!J6)</f>
        <v>3632.6753292756193</v>
      </c>
      <c r="K6" s="72">
        <f>IF(RES_hh_emi_in!K6=0,0,1000000*RES_hh_emi_in!K6/RES_hh_num_in!K6)</f>
        <v>0</v>
      </c>
      <c r="L6" s="72">
        <f>IF(RES_hh_emi_in!L6=0,0,1000000*RES_hh_emi_in!L6/RES_hh_num_in!L6)</f>
        <v>0</v>
      </c>
      <c r="M6" s="72">
        <f>IF(RES_hh_emi_in!M6=0,0,1000000*RES_hh_emi_in!M6/RES_hh_num_in!M6)</f>
        <v>0</v>
      </c>
      <c r="N6" s="72">
        <f>IF(RES_hh_emi_in!N6=0,0,1000000*RES_hh_emi_in!N6/RES_hh_num_in!N6)</f>
        <v>2725.1557201791252</v>
      </c>
      <c r="O6" s="72">
        <f>IF(RES_hh_emi_in!O6=0,0,1000000*RES_hh_emi_in!O6/RES_hh_num_in!O6)</f>
        <v>3389.3358729412585</v>
      </c>
      <c r="P6" s="72">
        <f>IF(RES_hh_emi_in!P6=0,0,1000000*RES_hh_emi_in!P6/RES_hh_num_in!P6)</f>
        <v>2324.9672399675869</v>
      </c>
      <c r="Q6" s="72">
        <f>IF(RES_hh_emi_in!Q6=0,0,1000000*RES_hh_emi_in!Q6/RES_hh_num_in!Q6)</f>
        <v>1860.9724808443452</v>
      </c>
      <c r="R6" s="72">
        <f>IF(RES_hh_emi_in!R6=0,0,1000000*RES_hh_emi_in!R6/RES_hh_num_in!R6)</f>
        <v>2165.6356931499527</v>
      </c>
      <c r="S6" s="72">
        <f>IF(RES_hh_emi_in!S6=0,0,1000000*RES_hh_emi_in!S6/RES_hh_num_in!S6)</f>
        <v>2574.3865785900402</v>
      </c>
      <c r="T6" s="72">
        <f>IF(RES_hh_emi_in!T6=0,0,1000000*RES_hh_emi_in!T6/RES_hh_num_in!T6)</f>
        <v>2286.0118245059189</v>
      </c>
      <c r="U6" s="72">
        <f>IF(RES_hh_emi_in!U6=0,0,1000000*RES_hh_emi_in!U6/RES_hh_num_in!U6)</f>
        <v>1959.9214164731698</v>
      </c>
      <c r="V6" s="72">
        <f>IF(RES_hh_emi_in!V6=0,0,1000000*RES_hh_emi_in!V6/RES_hh_num_in!V6)</f>
        <v>2052.3488401102841</v>
      </c>
      <c r="W6" s="72">
        <f>IF(RES_hh_emi_in!W6=0,0,1000000*RES_hh_emi_in!W6/RES_hh_num_in!W6)</f>
        <v>2831.4353673006153</v>
      </c>
      <c r="X6" s="72">
        <f>IF(RES_hh_emi_in!X6=0,0,1000000*RES_hh_emi_in!X6/RES_hh_num_in!X6)</f>
        <v>1945.9117207363806</v>
      </c>
      <c r="Y6" s="72">
        <f>IF(RES_hh_emi_in!Y6=0,0,1000000*RES_hh_emi_in!Y6/RES_hh_num_in!Y6)</f>
        <v>1531.2785074904393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5548.0136827251745</v>
      </c>
      <c r="D7" s="72">
        <f>IF(RES_hh_emi_in!D7=0,0,1000000*RES_hh_emi_in!D7/RES_hh_num_in!D7)</f>
        <v>4798.4066548570145</v>
      </c>
      <c r="E7" s="72">
        <f>IF(RES_hh_emi_in!E7=0,0,1000000*RES_hh_emi_in!E7/RES_hh_num_in!E7)</f>
        <v>5370.164900745428</v>
      </c>
      <c r="F7" s="72">
        <f>IF(RES_hh_emi_in!F7=0,0,1000000*RES_hh_emi_in!F7/RES_hh_num_in!F7)</f>
        <v>4970.1241492663712</v>
      </c>
      <c r="G7" s="72">
        <f>IF(RES_hh_emi_in!G7=0,0,1000000*RES_hh_emi_in!G7/RES_hh_num_in!G7)</f>
        <v>4635.1122490297439</v>
      </c>
      <c r="H7" s="72">
        <f>IF(RES_hh_emi_in!H7=0,0,1000000*RES_hh_emi_in!H7/RES_hh_num_in!H7)</f>
        <v>4679.1706229111951</v>
      </c>
      <c r="I7" s="72">
        <f>IF(RES_hh_emi_in!I7=0,0,1000000*RES_hh_emi_in!I7/RES_hh_num_in!I7)</f>
        <v>4020.5361801378835</v>
      </c>
      <c r="J7" s="72">
        <f>IF(RES_hh_emi_in!J7=0,0,1000000*RES_hh_emi_in!J7/RES_hh_num_in!J7)</f>
        <v>3979.9438070592764</v>
      </c>
      <c r="K7" s="72">
        <f>IF(RES_hh_emi_in!K7=0,0,1000000*RES_hh_emi_in!K7/RES_hh_num_in!K7)</f>
        <v>3794.9035522154368</v>
      </c>
      <c r="L7" s="72">
        <f>IF(RES_hh_emi_in!L7=0,0,1000000*RES_hh_emi_in!L7/RES_hh_num_in!L7)</f>
        <v>4750.3287550683808</v>
      </c>
      <c r="M7" s="72">
        <f>IF(RES_hh_emi_in!M7=0,0,1000000*RES_hh_emi_in!M7/RES_hh_num_in!M7)</f>
        <v>3787.6773001055153</v>
      </c>
      <c r="N7" s="72">
        <f>IF(RES_hh_emi_in!N7=0,0,1000000*RES_hh_emi_in!N7/RES_hh_num_in!N7)</f>
        <v>3337.978663424085</v>
      </c>
      <c r="O7" s="72">
        <f>IF(RES_hh_emi_in!O7=0,0,1000000*RES_hh_emi_in!O7/RES_hh_num_in!O7)</f>
        <v>3899.6672336315414</v>
      </c>
      <c r="P7" s="72">
        <f>IF(RES_hh_emi_in!P7=0,0,1000000*RES_hh_emi_in!P7/RES_hh_num_in!P7)</f>
        <v>2818.322164588435</v>
      </c>
      <c r="Q7" s="72">
        <f>IF(RES_hh_emi_in!Q7=0,0,1000000*RES_hh_emi_in!Q7/RES_hh_num_in!Q7)</f>
        <v>2402.7688154546363</v>
      </c>
      <c r="R7" s="72">
        <f>IF(RES_hh_emi_in!R7=0,0,1000000*RES_hh_emi_in!R7/RES_hh_num_in!R7)</f>
        <v>2843.2388390268388</v>
      </c>
      <c r="S7" s="72">
        <f>IF(RES_hh_emi_in!S7=0,0,1000000*RES_hh_emi_in!S7/RES_hh_num_in!S7)</f>
        <v>3002.859694647505</v>
      </c>
      <c r="T7" s="72">
        <f>IF(RES_hh_emi_in!T7=0,0,1000000*RES_hh_emi_in!T7/RES_hh_num_in!T7)</f>
        <v>2719.7596346911</v>
      </c>
      <c r="U7" s="72">
        <f>IF(RES_hh_emi_in!U7=0,0,1000000*RES_hh_emi_in!U7/RES_hh_num_in!U7)</f>
        <v>2351.8116144175024</v>
      </c>
      <c r="V7" s="72">
        <f>IF(RES_hh_emi_in!V7=0,0,1000000*RES_hh_emi_in!V7/RES_hh_num_in!V7)</f>
        <v>2422.8409792627276</v>
      </c>
      <c r="W7" s="72">
        <f>IF(RES_hh_emi_in!W7=0,0,1000000*RES_hh_emi_in!W7/RES_hh_num_in!W7)</f>
        <v>3363.4741761517716</v>
      </c>
      <c r="X7" s="72">
        <f>IF(RES_hh_emi_in!X7=0,0,1000000*RES_hh_emi_in!X7/RES_hh_num_in!X7)</f>
        <v>2433.8324796779384</v>
      </c>
      <c r="Y7" s="72">
        <f>IF(RES_hh_emi_in!Y7=0,0,1000000*RES_hh_emi_in!Y7/RES_hh_num_in!Y7)</f>
        <v>1683.6311706273539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3962.9895977177312</v>
      </c>
      <c r="D8" s="72">
        <f>IF(RES_hh_emi_in!D8=0,0,1000000*RES_hh_emi_in!D8/RES_hh_num_in!D8)</f>
        <v>3265.198276791481</v>
      </c>
      <c r="E8" s="72">
        <f>IF(RES_hh_emi_in!E8=0,0,1000000*RES_hh_emi_in!E8/RES_hh_num_in!E8)</f>
        <v>3637.6296337554877</v>
      </c>
      <c r="F8" s="72">
        <f>IF(RES_hh_emi_in!F8=0,0,1000000*RES_hh_emi_in!F8/RES_hh_num_in!F8)</f>
        <v>3117.5766495628459</v>
      </c>
      <c r="G8" s="72">
        <f>IF(RES_hh_emi_in!G8=0,0,1000000*RES_hh_emi_in!G8/RES_hh_num_in!G8)</f>
        <v>3471.7677057282158</v>
      </c>
      <c r="H8" s="72">
        <f>IF(RES_hh_emi_in!H8=0,0,1000000*RES_hh_emi_in!H8/RES_hh_num_in!H8)</f>
        <v>3271.2999603200378</v>
      </c>
      <c r="I8" s="72">
        <f>IF(RES_hh_emi_in!I8=0,0,1000000*RES_hh_emi_in!I8/RES_hh_num_in!I8)</f>
        <v>2796.4576482845951</v>
      </c>
      <c r="J8" s="72">
        <f>IF(RES_hh_emi_in!J8=0,0,1000000*RES_hh_emi_in!J8/RES_hh_num_in!J8)</f>
        <v>2722.3729415940379</v>
      </c>
      <c r="K8" s="72">
        <f>IF(RES_hh_emi_in!K8=0,0,1000000*RES_hh_emi_in!K8/RES_hh_num_in!K8)</f>
        <v>2708.9509915278104</v>
      </c>
      <c r="L8" s="72">
        <f>IF(RES_hh_emi_in!L8=0,0,1000000*RES_hh_emi_in!L8/RES_hh_num_in!L8)</f>
        <v>3259.0069115182032</v>
      </c>
      <c r="M8" s="72">
        <f>IF(RES_hh_emi_in!M8=0,0,1000000*RES_hh_emi_in!M8/RES_hh_num_in!M8)</f>
        <v>2575.2605595521568</v>
      </c>
      <c r="N8" s="72">
        <f>IF(RES_hh_emi_in!N8=0,0,1000000*RES_hh_emi_in!N8/RES_hh_num_in!N8)</f>
        <v>2439.1335301901813</v>
      </c>
      <c r="O8" s="72">
        <f>IF(RES_hh_emi_in!O8=0,0,1000000*RES_hh_emi_in!O8/RES_hh_num_in!O8)</f>
        <v>2664.4421334572589</v>
      </c>
      <c r="P8" s="72">
        <f>IF(RES_hh_emi_in!P8=0,0,1000000*RES_hh_emi_in!P8/RES_hh_num_in!P8)</f>
        <v>1876.2512230754514</v>
      </c>
      <c r="Q8" s="72">
        <f>IF(RES_hh_emi_in!Q8=0,0,1000000*RES_hh_emi_in!Q8/RES_hh_num_in!Q8)</f>
        <v>1629.5439360576456</v>
      </c>
      <c r="R8" s="72">
        <f>IF(RES_hh_emi_in!R8=0,0,1000000*RES_hh_emi_in!R8/RES_hh_num_in!R8)</f>
        <v>2051.2707033539946</v>
      </c>
      <c r="S8" s="72">
        <f>IF(RES_hh_emi_in!S8=0,0,1000000*RES_hh_emi_in!S8/RES_hh_num_in!S8)</f>
        <v>2019.8651538205584</v>
      </c>
      <c r="T8" s="72">
        <f>IF(RES_hh_emi_in!T8=0,0,1000000*RES_hh_emi_in!T8/RES_hh_num_in!T8)</f>
        <v>1813.8100973287885</v>
      </c>
      <c r="U8" s="72">
        <f>IF(RES_hh_emi_in!U8=0,0,1000000*RES_hh_emi_in!U8/RES_hh_num_in!U8)</f>
        <v>1617.2947555198234</v>
      </c>
      <c r="V8" s="72">
        <f>IF(RES_hh_emi_in!V8=0,0,1000000*RES_hh_emi_in!V8/RES_hh_num_in!V8)</f>
        <v>1597.6212325802917</v>
      </c>
      <c r="W8" s="72">
        <f>IF(RES_hh_emi_in!W8=0,0,1000000*RES_hh_emi_in!W8/RES_hh_num_in!W8)</f>
        <v>2187.7220591375931</v>
      </c>
      <c r="X8" s="72">
        <f>IF(RES_hh_emi_in!X8=0,0,1000000*RES_hh_emi_in!X8/RES_hh_num_in!X8)</f>
        <v>1514.2319472400222</v>
      </c>
      <c r="Y8" s="72">
        <f>IF(RES_hh_emi_in!Y8=0,0,1000000*RES_hh_emi_in!Y8/RES_hh_num_in!Y8)</f>
        <v>1099.9835734407479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69.669779088382569</v>
      </c>
      <c r="D17" s="69">
        <f>IF(RES_hh_emi_in!D17=0,0,1000000*RES_hh_emi_in!D17/RES_hh_num_in!D17)</f>
        <v>95.710118666333528</v>
      </c>
      <c r="E17" s="69">
        <f>IF(RES_hh_emi_in!E17=0,0,1000000*RES_hh_emi_in!E17/RES_hh_num_in!E17)</f>
        <v>106.86363814053121</v>
      </c>
      <c r="F17" s="69">
        <f>IF(RES_hh_emi_in!F17=0,0,1000000*RES_hh_emi_in!F17/RES_hh_num_in!F17)</f>
        <v>122.23436274706172</v>
      </c>
      <c r="G17" s="69">
        <f>IF(RES_hh_emi_in!G17=0,0,1000000*RES_hh_emi_in!G17/RES_hh_num_in!G17)</f>
        <v>148.01822818887737</v>
      </c>
      <c r="H17" s="69">
        <f>IF(RES_hh_emi_in!H17=0,0,1000000*RES_hh_emi_in!H17/RES_hh_num_in!H17)</f>
        <v>68.721937386818453</v>
      </c>
      <c r="I17" s="69">
        <f>IF(RES_hh_emi_in!I17=0,0,1000000*RES_hh_emi_in!I17/RES_hh_num_in!I17)</f>
        <v>77.985552454257544</v>
      </c>
      <c r="J17" s="69">
        <f>IF(RES_hh_emi_in!J17=0,0,1000000*RES_hh_emi_in!J17/RES_hh_num_in!J17)</f>
        <v>123.04368714296427</v>
      </c>
      <c r="K17" s="69">
        <f>IF(RES_hh_emi_in!K17=0,0,1000000*RES_hh_emi_in!K17/RES_hh_num_in!K17)</f>
        <v>102.60786208399644</v>
      </c>
      <c r="L17" s="69">
        <f>IF(RES_hh_emi_in!L17=0,0,1000000*RES_hh_emi_in!L17/RES_hh_num_in!L17)</f>
        <v>129.51539134764977</v>
      </c>
      <c r="M17" s="69">
        <f>IF(RES_hh_emi_in!M17=0,0,1000000*RES_hh_emi_in!M17/RES_hh_num_in!M17)</f>
        <v>145.70641366233588</v>
      </c>
      <c r="N17" s="69">
        <f>IF(RES_hh_emi_in!N17=0,0,1000000*RES_hh_emi_in!N17/RES_hh_num_in!N17)</f>
        <v>136.4230954010774</v>
      </c>
      <c r="O17" s="69">
        <f>IF(RES_hh_emi_in!O17=0,0,1000000*RES_hh_emi_in!O17/RES_hh_num_in!O17)</f>
        <v>151.93630532902051</v>
      </c>
      <c r="P17" s="69">
        <f>IF(RES_hh_emi_in!P17=0,0,1000000*RES_hh_emi_in!P17/RES_hh_num_in!P17)</f>
        <v>67.718398816590451</v>
      </c>
      <c r="Q17" s="69">
        <f>IF(RES_hh_emi_in!Q17=0,0,1000000*RES_hh_emi_in!Q17/RES_hh_num_in!Q17)</f>
        <v>90.219189277948516</v>
      </c>
      <c r="R17" s="69">
        <f>IF(RES_hh_emi_in!R17=0,0,1000000*RES_hh_emi_in!R17/RES_hh_num_in!R17)</f>
        <v>110.43199054309231</v>
      </c>
      <c r="S17" s="69">
        <f>IF(RES_hh_emi_in!S17=0,0,1000000*RES_hh_emi_in!S17/RES_hh_num_in!S17)</f>
        <v>129.61277599743337</v>
      </c>
      <c r="T17" s="69">
        <f>IF(RES_hh_emi_in!T17=0,0,1000000*RES_hh_emi_in!T17/RES_hh_num_in!T17)</f>
        <v>104.98379762615109</v>
      </c>
      <c r="U17" s="69">
        <f>IF(RES_hh_emi_in!U17=0,0,1000000*RES_hh_emi_in!U17/RES_hh_num_in!U17)</f>
        <v>110.74741124024104</v>
      </c>
      <c r="V17" s="69">
        <f>IF(RES_hh_emi_in!V17=0,0,1000000*RES_hh_emi_in!V17/RES_hh_num_in!V17)</f>
        <v>87.297686393171034</v>
      </c>
      <c r="W17" s="69">
        <f>IF(RES_hh_emi_in!W17=0,0,1000000*RES_hh_emi_in!W17/RES_hh_num_in!W17)</f>
        <v>69.802990126543946</v>
      </c>
      <c r="X17" s="69">
        <f>IF(RES_hh_emi_in!X17=0,0,1000000*RES_hh_emi_in!X17/RES_hh_num_in!X17)</f>
        <v>27.447531969098218</v>
      </c>
      <c r="Y17" s="69">
        <f>IF(RES_hh_emi_in!Y17=0,0,1000000*RES_hh_emi_in!Y17/RES_hh_num_in!Y17)</f>
        <v>18.909417859736863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1147.2167965646445</v>
      </c>
      <c r="M18" s="72">
        <f>IF(RES_hh_emi_in!M18=0,0,1000000*RES_hh_emi_in!M18/RES_hh_num_in!M18)</f>
        <v>1037.105728654104</v>
      </c>
      <c r="N18" s="72">
        <f>IF(RES_hh_emi_in!N18=0,0,1000000*RES_hh_emi_in!N18/RES_hh_num_in!N18)</f>
        <v>807.1574464691555</v>
      </c>
      <c r="O18" s="72">
        <f>IF(RES_hh_emi_in!O18=0,0,1000000*RES_hh_emi_in!O18/RES_hh_num_in!O18)</f>
        <v>1005.194879960442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668.97763050886249</v>
      </c>
      <c r="X18" s="72">
        <f>IF(RES_hh_emi_in!X18=0,0,1000000*RES_hh_emi_in!X18/RES_hh_num_in!X18)</f>
        <v>0</v>
      </c>
      <c r="Y18" s="72">
        <f>IF(RES_hh_emi_in!Y18=0,0,1000000*RES_hh_emi_in!Y18/RES_hh_num_in!Y18)</f>
        <v>0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647.37345921372435</v>
      </c>
      <c r="D19" s="72">
        <f>IF(RES_hh_emi_in!D19=0,0,1000000*RES_hh_emi_in!D19/RES_hh_num_in!D19)</f>
        <v>699.89075209360203</v>
      </c>
      <c r="E19" s="72">
        <f>IF(RES_hh_emi_in!E19=0,0,1000000*RES_hh_emi_in!E19/RES_hh_num_in!E19)</f>
        <v>643.50352667777736</v>
      </c>
      <c r="F19" s="72">
        <f>IF(RES_hh_emi_in!F19=0,0,1000000*RES_hh_emi_in!F19/RES_hh_num_in!F19)</f>
        <v>641.13984635164252</v>
      </c>
      <c r="G19" s="72">
        <f>IF(RES_hh_emi_in!G19=0,0,1000000*RES_hh_emi_in!G19/RES_hh_num_in!G19)</f>
        <v>734.11627131273951</v>
      </c>
      <c r="H19" s="72">
        <f>IF(RES_hh_emi_in!H19=0,0,1000000*RES_hh_emi_in!H19/RES_hh_num_in!H19)</f>
        <v>687.22638147312773</v>
      </c>
      <c r="I19" s="72">
        <f>IF(RES_hh_emi_in!I19=0,0,1000000*RES_hh_emi_in!I19/RES_hh_num_in!I19)</f>
        <v>729.12017584946329</v>
      </c>
      <c r="J19" s="72">
        <f>IF(RES_hh_emi_in!J19=0,0,1000000*RES_hh_emi_in!J19/RES_hh_num_in!J19)</f>
        <v>780.47727115343275</v>
      </c>
      <c r="K19" s="72">
        <f>IF(RES_hh_emi_in!K19=0,0,1000000*RES_hh_emi_in!K19/RES_hh_num_in!K19)</f>
        <v>635.95646681898143</v>
      </c>
      <c r="L19" s="72">
        <f>IF(RES_hh_emi_in!L19=0,0,1000000*RES_hh_emi_in!L19/RES_hh_num_in!L19)</f>
        <v>693.66263139955151</v>
      </c>
      <c r="M19" s="72">
        <f>IF(RES_hh_emi_in!M19=0,0,1000000*RES_hh_emi_in!M19/RES_hh_num_in!M19)</f>
        <v>730.84181109227404</v>
      </c>
      <c r="N19" s="72">
        <f>IF(RES_hh_emi_in!N19=0,0,1000000*RES_hh_emi_in!N19/RES_hh_num_in!N19)</f>
        <v>730.2405803887558</v>
      </c>
      <c r="O19" s="72">
        <f>IF(RES_hh_emi_in!O19=0,0,1000000*RES_hh_emi_in!O19/RES_hh_num_in!O19)</f>
        <v>678.13639222710924</v>
      </c>
      <c r="P19" s="72">
        <f>IF(RES_hh_emi_in!P19=0,0,1000000*RES_hh_emi_in!P19/RES_hh_num_in!P19)</f>
        <v>699.36447184311089</v>
      </c>
      <c r="Q19" s="72">
        <f>IF(RES_hh_emi_in!Q19=0,0,1000000*RES_hh_emi_in!Q19/RES_hh_num_in!Q19)</f>
        <v>692.16608270290374</v>
      </c>
      <c r="R19" s="72">
        <f>IF(RES_hh_emi_in!R19=0,0,1000000*RES_hh_emi_in!R19/RES_hh_num_in!R19)</f>
        <v>593.49732051122828</v>
      </c>
      <c r="S19" s="72">
        <f>IF(RES_hh_emi_in!S19=0,0,1000000*RES_hh_emi_in!S19/RES_hh_num_in!S19)</f>
        <v>608.39267035155058</v>
      </c>
      <c r="T19" s="72">
        <f>IF(RES_hh_emi_in!T19=0,0,1000000*RES_hh_emi_in!T19/RES_hh_num_in!T19)</f>
        <v>563.53097610856184</v>
      </c>
      <c r="U19" s="72">
        <f>IF(RES_hh_emi_in!U19=0,0,1000000*RES_hh_emi_in!U19/RES_hh_num_in!U19)</f>
        <v>558.16391725784956</v>
      </c>
      <c r="V19" s="72">
        <f>IF(RES_hh_emi_in!V19=0,0,1000000*RES_hh_emi_in!V19/RES_hh_num_in!V19)</f>
        <v>526.71953629384029</v>
      </c>
      <c r="W19" s="72">
        <f>IF(RES_hh_emi_in!W19=0,0,1000000*RES_hh_emi_in!W19/RES_hh_num_in!W19)</f>
        <v>660.86025655891285</v>
      </c>
      <c r="X19" s="72">
        <f>IF(RES_hh_emi_in!X19=0,0,1000000*RES_hh_emi_in!X19/RES_hh_num_in!X19)</f>
        <v>567.6310294221729</v>
      </c>
      <c r="Y19" s="72">
        <f>IF(RES_hh_emi_in!Y19=0,0,1000000*RES_hh_emi_in!Y19/RES_hh_num_in!Y19)</f>
        <v>544.77362173863571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882.49499403521747</v>
      </c>
      <c r="D20" s="72">
        <f>IF(RES_hh_emi_in!D20=0,0,1000000*RES_hh_emi_in!D20/RES_hh_num_in!D20)</f>
        <v>939.33668370742339</v>
      </c>
      <c r="E20" s="72">
        <f>IF(RES_hh_emi_in!E20=0,0,1000000*RES_hh_emi_in!E20/RES_hh_num_in!E20)</f>
        <v>957.22777782929597</v>
      </c>
      <c r="F20" s="72">
        <f>IF(RES_hh_emi_in!F20=0,0,1000000*RES_hh_emi_in!F20/RES_hh_num_in!F20)</f>
        <v>950.84000072191384</v>
      </c>
      <c r="G20" s="72">
        <f>IF(RES_hh_emi_in!G20=0,0,1000000*RES_hh_emi_in!G20/RES_hh_num_in!G20)</f>
        <v>850.68330740911085</v>
      </c>
      <c r="H20" s="72">
        <f>IF(RES_hh_emi_in!H20=0,0,1000000*RES_hh_emi_in!H20/RES_hh_num_in!H20)</f>
        <v>904.89796629750708</v>
      </c>
      <c r="I20" s="72">
        <f>IF(RES_hh_emi_in!I20=0,0,1000000*RES_hh_emi_in!I20/RES_hh_num_in!I20)</f>
        <v>868.27888763057172</v>
      </c>
      <c r="J20" s="72">
        <f>IF(RES_hh_emi_in!J20=0,0,1000000*RES_hh_emi_in!J20/RES_hh_num_in!J20)</f>
        <v>895.52305773205273</v>
      </c>
      <c r="K20" s="72">
        <f>IF(RES_hh_emi_in!K20=0,0,1000000*RES_hh_emi_in!K20/RES_hh_num_in!K20)</f>
        <v>922.43219087730824</v>
      </c>
      <c r="L20" s="72">
        <f>IF(RES_hh_emi_in!L20=0,0,1000000*RES_hh_emi_in!L20/RES_hh_num_in!L20)</f>
        <v>970.40195135392071</v>
      </c>
      <c r="M20" s="72">
        <f>IF(RES_hh_emi_in!M20=0,0,1000000*RES_hh_emi_in!M20/RES_hh_num_in!M20)</f>
        <v>980.39983710955596</v>
      </c>
      <c r="N20" s="72">
        <f>IF(RES_hh_emi_in!N20=0,0,1000000*RES_hh_emi_in!N20/RES_hh_num_in!N20)</f>
        <v>856.88795667853867</v>
      </c>
      <c r="O20" s="72">
        <f>IF(RES_hh_emi_in!O20=0,0,1000000*RES_hh_emi_in!O20/RES_hh_num_in!O20)</f>
        <v>910.72183654006085</v>
      </c>
      <c r="P20" s="72">
        <f>IF(RES_hh_emi_in!P20=0,0,1000000*RES_hh_emi_in!P20/RES_hh_num_in!P20)</f>
        <v>872.81894446428271</v>
      </c>
      <c r="Q20" s="72">
        <f>IF(RES_hh_emi_in!Q20=0,0,1000000*RES_hh_emi_in!Q20/RES_hh_num_in!Q20)</f>
        <v>795.68316472686956</v>
      </c>
      <c r="R20" s="72">
        <f>IF(RES_hh_emi_in!R20=0,0,1000000*RES_hh_emi_in!R20/RES_hh_num_in!R20)</f>
        <v>762.1078577132655</v>
      </c>
      <c r="S20" s="72">
        <f>IF(RES_hh_emi_in!S20=0,0,1000000*RES_hh_emi_in!S20/RES_hh_num_in!S20)</f>
        <v>752.00055091046215</v>
      </c>
      <c r="T20" s="72">
        <f>IF(RES_hh_emi_in!T20=0,0,1000000*RES_hh_emi_in!T20/RES_hh_num_in!T20)</f>
        <v>676.62505537328741</v>
      </c>
      <c r="U20" s="72">
        <f>IF(RES_hh_emi_in!U20=0,0,1000000*RES_hh_emi_in!U20/RES_hh_num_in!U20)</f>
        <v>675.42904078310346</v>
      </c>
      <c r="V20" s="72">
        <f>IF(RES_hh_emi_in!V20=0,0,1000000*RES_hh_emi_in!V20/RES_hh_num_in!V20)</f>
        <v>678.87648963751099</v>
      </c>
      <c r="W20" s="72">
        <f>IF(RES_hh_emi_in!W20=0,0,1000000*RES_hh_emi_in!W20/RES_hh_num_in!W20)</f>
        <v>765.20889516896796</v>
      </c>
      <c r="X20" s="72">
        <f>IF(RES_hh_emi_in!X20=0,0,1000000*RES_hh_emi_in!X20/RES_hh_num_in!X20)</f>
        <v>706.05700997587167</v>
      </c>
      <c r="Y20" s="72">
        <f>IF(RES_hh_emi_in!Y20=0,0,1000000*RES_hh_emi_in!Y20/RES_hh_num_in!Y20)</f>
        <v>610.6424094215389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628.49157807345</v>
      </c>
      <c r="D21" s="72">
        <f>IF(RES_hh_emi_in!D21=0,0,1000000*RES_hh_emi_in!D21/RES_hh_num_in!D21)</f>
        <v>630.13631716076441</v>
      </c>
      <c r="E21" s="72">
        <f>IF(RES_hh_emi_in!E21=0,0,1000000*RES_hh_emi_in!E21/RES_hh_num_in!E21)</f>
        <v>628.3142119242126</v>
      </c>
      <c r="F21" s="72">
        <f>IF(RES_hh_emi_in!F21=0,0,1000000*RES_hh_emi_in!F21/RES_hh_num_in!F21)</f>
        <v>588.5017246323855</v>
      </c>
      <c r="G21" s="72">
        <f>IF(RES_hh_emi_in!G21=0,0,1000000*RES_hh_emi_in!G21/RES_hh_num_in!G21)</f>
        <v>627.23175771959825</v>
      </c>
      <c r="H21" s="72">
        <f>IF(RES_hh_emi_in!H21=0,0,1000000*RES_hh_emi_in!H21/RES_hh_num_in!H21)</f>
        <v>621.2373104647935</v>
      </c>
      <c r="I21" s="72">
        <f>IF(RES_hh_emi_in!I21=0,0,1000000*RES_hh_emi_in!I21/RES_hh_num_in!I21)</f>
        <v>581.93369554069784</v>
      </c>
      <c r="J21" s="72">
        <f>IF(RES_hh_emi_in!J21=0,0,1000000*RES_hh_emi_in!J21/RES_hh_num_in!J21)</f>
        <v>586.48113602224987</v>
      </c>
      <c r="K21" s="72">
        <f>IF(RES_hh_emi_in!K21=0,0,1000000*RES_hh_emi_in!K21/RES_hh_num_in!K21)</f>
        <v>622.30187895494737</v>
      </c>
      <c r="L21" s="72">
        <f>IF(RES_hh_emi_in!L21=0,0,1000000*RES_hh_emi_in!L21/RES_hh_num_in!L21)</f>
        <v>617.60753336271114</v>
      </c>
      <c r="M21" s="72">
        <f>IF(RES_hh_emi_in!M21=0,0,1000000*RES_hh_emi_in!M21/RES_hh_num_in!M21)</f>
        <v>632.59219621217051</v>
      </c>
      <c r="N21" s="72">
        <f>IF(RES_hh_emi_in!N21=0,0,1000000*RES_hh_emi_in!N21/RES_hh_num_in!N21)</f>
        <v>617.08100011218471</v>
      </c>
      <c r="O21" s="72">
        <f>IF(RES_hh_emi_in!O21=0,0,1000000*RES_hh_emi_in!O21/RES_hh_num_in!O21)</f>
        <v>575.86213530517853</v>
      </c>
      <c r="P21" s="72">
        <f>IF(RES_hh_emi_in!P21=0,0,1000000*RES_hh_emi_in!P21/RES_hh_num_in!P21)</f>
        <v>575.93688151090782</v>
      </c>
      <c r="Q21" s="72">
        <f>IF(RES_hh_emi_in!Q21=0,0,1000000*RES_hh_emi_in!Q21/RES_hh_num_in!Q21)</f>
        <v>527.79558665617151</v>
      </c>
      <c r="R21" s="72">
        <f>IF(RES_hh_emi_in!R21=0,0,1000000*RES_hh_emi_in!R21/RES_hh_num_in!R21)</f>
        <v>521.6698744190503</v>
      </c>
      <c r="S21" s="72">
        <f>IF(RES_hh_emi_in!S21=0,0,1000000*RES_hh_emi_in!S21/RES_hh_num_in!S21)</f>
        <v>510.35541692093909</v>
      </c>
      <c r="T21" s="72">
        <f>IF(RES_hh_emi_in!T21=0,0,1000000*RES_hh_emi_in!T21/RES_hh_num_in!T21)</f>
        <v>469.57214797952372</v>
      </c>
      <c r="U21" s="72">
        <f>IF(RES_hh_emi_in!U21=0,0,1000000*RES_hh_emi_in!U21/RES_hh_num_in!U21)</f>
        <v>460.66937149406903</v>
      </c>
      <c r="V21" s="72">
        <f>IF(RES_hh_emi_in!V21=0,0,1000000*RES_hh_emi_in!V21/RES_hh_num_in!V21)</f>
        <v>472.36870383837146</v>
      </c>
      <c r="W21" s="72">
        <f>IF(RES_hh_emi_in!W21=0,0,1000000*RES_hh_emi_in!W21/RES_hh_num_in!W21)</f>
        <v>564.27055148370528</v>
      </c>
      <c r="X21" s="72">
        <f>IF(RES_hh_emi_in!X21=0,0,1000000*RES_hh_emi_in!X21/RES_hh_num_in!X21)</f>
        <v>453.54306506362406</v>
      </c>
      <c r="Y21" s="72">
        <f>IF(RES_hh_emi_in!Y21=0,0,1000000*RES_hh_emi_in!Y21/RES_hh_num_in!Y21)</f>
        <v>443.03323133742197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1.4542878966823563</v>
      </c>
      <c r="D27" s="69">
        <f>IF(RES_hh_emi_in!D27=0,0,1000000*RES_hh_emi_in!D27/RES_hh_num_in!D27)</f>
        <v>1.9459300052695936</v>
      </c>
      <c r="E27" s="69">
        <f>IF(RES_hh_emi_in!E27=0,0,1000000*RES_hh_emi_in!E27/RES_hh_num_in!E27)</f>
        <v>3.0809608387128007</v>
      </c>
      <c r="F27" s="69">
        <f>IF(RES_hh_emi_in!F27=0,0,1000000*RES_hh_emi_in!F27/RES_hh_num_in!F27)</f>
        <v>4.4415766776524377</v>
      </c>
      <c r="G27" s="69">
        <f>IF(RES_hh_emi_in!G27=0,0,1000000*RES_hh_emi_in!G27/RES_hh_num_in!G27)</f>
        <v>5.3255028751339815</v>
      </c>
      <c r="H27" s="69">
        <f>IF(RES_hh_emi_in!H27=0,0,1000000*RES_hh_emi_in!H27/RES_hh_num_in!H27)</f>
        <v>3.7930240997281484</v>
      </c>
      <c r="I27" s="69">
        <f>IF(RES_hh_emi_in!I27=0,0,1000000*RES_hh_emi_in!I27/RES_hh_num_in!I27)</f>
        <v>1.4753083774878304</v>
      </c>
      <c r="J27" s="69">
        <f>IF(RES_hh_emi_in!J27=0,0,1000000*RES_hh_emi_in!J27/RES_hh_num_in!J27)</f>
        <v>2.7084447486512406</v>
      </c>
      <c r="K27" s="69">
        <f>IF(RES_hh_emi_in!K27=0,0,1000000*RES_hh_emi_in!K27/RES_hh_num_in!K27)</f>
        <v>3.0059943938001461</v>
      </c>
      <c r="L27" s="69">
        <f>IF(RES_hh_emi_in!L27=0,0,1000000*RES_hh_emi_in!L27/RES_hh_num_in!L27)</f>
        <v>3.1962084487721545</v>
      </c>
      <c r="M27" s="69">
        <f>IF(RES_hh_emi_in!M27=0,0,1000000*RES_hh_emi_in!M27/RES_hh_num_in!M27)</f>
        <v>3.0971696084460136</v>
      </c>
      <c r="N27" s="69">
        <f>IF(RES_hh_emi_in!N27=0,0,1000000*RES_hh_emi_in!N27/RES_hh_num_in!N27)</f>
        <v>3.0694747255976096</v>
      </c>
      <c r="O27" s="69">
        <f>IF(RES_hh_emi_in!O27=0,0,1000000*RES_hh_emi_in!O27/RES_hh_num_in!O27)</f>
        <v>3.3167705469821369</v>
      </c>
      <c r="P27" s="69">
        <f>IF(RES_hh_emi_in!P27=0,0,1000000*RES_hh_emi_in!P27/RES_hh_num_in!P27)</f>
        <v>2.5776640382798761</v>
      </c>
      <c r="Q27" s="69">
        <f>IF(RES_hh_emi_in!Q27=0,0,1000000*RES_hh_emi_in!Q27/RES_hh_num_in!Q27)</f>
        <v>3.4214057001947378</v>
      </c>
      <c r="R27" s="69">
        <f>IF(RES_hh_emi_in!R27=0,0,1000000*RES_hh_emi_in!R27/RES_hh_num_in!R27)</f>
        <v>3.6355084594916436</v>
      </c>
      <c r="S27" s="69">
        <f>IF(RES_hh_emi_in!S27=0,0,1000000*RES_hh_emi_in!S27/RES_hh_num_in!S27)</f>
        <v>4.0909866174493796</v>
      </c>
      <c r="T27" s="69">
        <f>IF(RES_hh_emi_in!T27=0,0,1000000*RES_hh_emi_in!T27/RES_hh_num_in!T27)</f>
        <v>3.5958214201813132</v>
      </c>
      <c r="U27" s="69">
        <f>IF(RES_hh_emi_in!U27=0,0,1000000*RES_hh_emi_in!U27/RES_hh_num_in!U27)</f>
        <v>4.8550086188337787</v>
      </c>
      <c r="V27" s="69">
        <f>IF(RES_hh_emi_in!V27=0,0,1000000*RES_hh_emi_in!V27/RES_hh_num_in!V27)</f>
        <v>3.2777822390168416</v>
      </c>
      <c r="W27" s="69">
        <f>IF(RES_hh_emi_in!W27=0,0,1000000*RES_hh_emi_in!W27/RES_hh_num_in!W27)</f>
        <v>2.7880392520382991</v>
      </c>
      <c r="X27" s="69">
        <f>IF(RES_hh_emi_in!X27=0,0,1000000*RES_hh_emi_in!X27/RES_hh_num_in!X27)</f>
        <v>8.7413099070731345E-2</v>
      </c>
      <c r="Y27" s="69">
        <f>IF(RES_hh_emi_in!Y27=0,0,1000000*RES_hh_emi_in!Y27/RES_hh_num_in!Y27)</f>
        <v>4.369403936347907E-2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235.01235628456288</v>
      </c>
      <c r="M28" s="72">
        <f>IF(RES_hh_emi_in!M28=0,0,1000000*RES_hh_emi_in!M28/RES_hh_num_in!M28)</f>
        <v>253.94826591914625</v>
      </c>
      <c r="N28" s="72">
        <f>IF(RES_hh_emi_in!N28=0,0,1000000*RES_hh_emi_in!N28/RES_hh_num_in!N28)</f>
        <v>269.16663295293682</v>
      </c>
      <c r="O28" s="72">
        <f>IF(RES_hh_emi_in!O28=0,0,1000000*RES_hh_emi_in!O28/RES_hh_num_in!O28)</f>
        <v>237.86228885164954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119.3549151140728</v>
      </c>
      <c r="D29" s="72">
        <f>IF(RES_hh_emi_in!D29=0,0,1000000*RES_hh_emi_in!D29/RES_hh_num_in!D29)</f>
        <v>125.91680743827958</v>
      </c>
      <c r="E29" s="72">
        <f>IF(RES_hh_emi_in!E29=0,0,1000000*RES_hh_emi_in!E29/RES_hh_num_in!E29)</f>
        <v>120.58122595000401</v>
      </c>
      <c r="F29" s="72">
        <f>IF(RES_hh_emi_in!F29=0,0,1000000*RES_hh_emi_in!F29/RES_hh_num_in!F29)</f>
        <v>131.12598087006683</v>
      </c>
      <c r="G29" s="72">
        <f>IF(RES_hh_emi_in!G29=0,0,1000000*RES_hh_emi_in!G29/RES_hh_num_in!G29)</f>
        <v>109.65587567356431</v>
      </c>
      <c r="H29" s="72">
        <f>IF(RES_hh_emi_in!H29=0,0,1000000*RES_hh_emi_in!H29/RES_hh_num_in!H29)</f>
        <v>125.48734580957375</v>
      </c>
      <c r="I29" s="72">
        <f>IF(RES_hh_emi_in!I29=0,0,1000000*RES_hh_emi_in!I29/RES_hh_num_in!I29)</f>
        <v>109.50006550167087</v>
      </c>
      <c r="J29" s="72">
        <f>IF(RES_hh_emi_in!J29=0,0,1000000*RES_hh_emi_in!J29/RES_hh_num_in!J29)</f>
        <v>117.0346685876882</v>
      </c>
      <c r="K29" s="72">
        <f>IF(RES_hh_emi_in!K29=0,0,1000000*RES_hh_emi_in!K29/RES_hh_num_in!K29)</f>
        <v>151.8233375502094</v>
      </c>
      <c r="L29" s="72">
        <f>IF(RES_hh_emi_in!L29=0,0,1000000*RES_hh_emi_in!L29/RES_hh_num_in!L29)</f>
        <v>163.22309098078648</v>
      </c>
      <c r="M29" s="72">
        <f>IF(RES_hh_emi_in!M29=0,0,1000000*RES_hh_emi_in!M29/RES_hh_num_in!M29)</f>
        <v>150.91288742142081</v>
      </c>
      <c r="N29" s="72">
        <f>IF(RES_hh_emi_in!N29=0,0,1000000*RES_hh_emi_in!N29/RES_hh_num_in!N29)</f>
        <v>128.42235946456614</v>
      </c>
      <c r="O29" s="72">
        <f>IF(RES_hh_emi_in!O29=0,0,1000000*RES_hh_emi_in!O29/RES_hh_num_in!O29)</f>
        <v>128.53244339743839</v>
      </c>
      <c r="P29" s="72">
        <f>IF(RES_hh_emi_in!P29=0,0,1000000*RES_hh_emi_in!P29/RES_hh_num_in!P29)</f>
        <v>143.91539024201444</v>
      </c>
      <c r="Q29" s="72">
        <f>IF(RES_hh_emi_in!Q29=0,0,1000000*RES_hh_emi_in!Q29/RES_hh_num_in!Q29)</f>
        <v>158.77950419500021</v>
      </c>
      <c r="R29" s="72">
        <f>IF(RES_hh_emi_in!R29=0,0,1000000*RES_hh_emi_in!R29/RES_hh_num_in!R29)</f>
        <v>167.38030281282133</v>
      </c>
      <c r="S29" s="72">
        <f>IF(RES_hh_emi_in!S29=0,0,1000000*RES_hh_emi_in!S29/RES_hh_num_in!S29)</f>
        <v>160.45702782810233</v>
      </c>
      <c r="T29" s="72">
        <f>IF(RES_hh_emi_in!T29=0,0,1000000*RES_hh_emi_in!T29/RES_hh_num_in!T29)</f>
        <v>148.62770933415479</v>
      </c>
      <c r="U29" s="72">
        <f>IF(RES_hh_emi_in!U29=0,0,1000000*RES_hh_emi_in!U29/RES_hh_num_in!U29)</f>
        <v>148.96352487726799</v>
      </c>
      <c r="V29" s="72">
        <f>IF(RES_hh_emi_in!V29=0,0,1000000*RES_hh_emi_in!V29/RES_hh_num_in!V29)</f>
        <v>148.56822140312772</v>
      </c>
      <c r="W29" s="72">
        <f>IF(RES_hh_emi_in!W29=0,0,1000000*RES_hh_emi_in!W29/RES_hh_num_in!W29)</f>
        <v>205.0210295101943</v>
      </c>
      <c r="X29" s="72">
        <f>IF(RES_hh_emi_in!X29=0,0,1000000*RES_hh_emi_in!X29/RES_hh_num_in!X29)</f>
        <v>0</v>
      </c>
      <c r="Y29" s="72">
        <f>IF(RES_hh_emi_in!Y29=0,0,1000000*RES_hh_emi_in!Y29/RES_hh_num_in!Y29)</f>
        <v>0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107.33121602982196</v>
      </c>
      <c r="D30" s="72">
        <f>IF(RES_hh_emi_in!D30=0,0,1000000*RES_hh_emi_in!D30/RES_hh_num_in!D30)</f>
        <v>109.33883832708418</v>
      </c>
      <c r="E30" s="72">
        <f>IF(RES_hh_emi_in!E30=0,0,1000000*RES_hh_emi_in!E30/RES_hh_num_in!E30)</f>
        <v>108.47171938531832</v>
      </c>
      <c r="F30" s="72">
        <f>IF(RES_hh_emi_in!F30=0,0,1000000*RES_hh_emi_in!F30/RES_hh_num_in!F30)</f>
        <v>108.71095263566444</v>
      </c>
      <c r="G30" s="72">
        <f>IF(RES_hh_emi_in!G30=0,0,1000000*RES_hh_emi_in!G30/RES_hh_num_in!G30)</f>
        <v>103.73194123000276</v>
      </c>
      <c r="H30" s="72">
        <f>IF(RES_hh_emi_in!H30=0,0,1000000*RES_hh_emi_in!H30/RES_hh_num_in!H30)</f>
        <v>115.73391042559464</v>
      </c>
      <c r="I30" s="72">
        <f>IF(RES_hh_emi_in!I30=0,0,1000000*RES_hh_emi_in!I30/RES_hh_num_in!I30)</f>
        <v>94.671137114890016</v>
      </c>
      <c r="J30" s="72">
        <f>IF(RES_hh_emi_in!J30=0,0,1000000*RES_hh_emi_in!J30/RES_hh_num_in!J30)</f>
        <v>104.43462114189671</v>
      </c>
      <c r="K30" s="72">
        <f>IF(RES_hh_emi_in!K30=0,0,1000000*RES_hh_emi_in!K30/RES_hh_num_in!K30)</f>
        <v>133.49276546505874</v>
      </c>
      <c r="L30" s="72">
        <f>IF(RES_hh_emi_in!L30=0,0,1000000*RES_hh_emi_in!L30/RES_hh_num_in!L30)</f>
        <v>134.17460641594857</v>
      </c>
      <c r="M30" s="72">
        <f>IF(RES_hh_emi_in!M30=0,0,1000000*RES_hh_emi_in!M30/RES_hh_num_in!M30)</f>
        <v>135.91989767397675</v>
      </c>
      <c r="N30" s="72">
        <f>IF(RES_hh_emi_in!N30=0,0,1000000*RES_hh_emi_in!N30/RES_hh_num_in!N30)</f>
        <v>133.80036675235161</v>
      </c>
      <c r="O30" s="72">
        <f>IF(RES_hh_emi_in!O30=0,0,1000000*RES_hh_emi_in!O30/RES_hh_num_in!O30)</f>
        <v>134.7440328055043</v>
      </c>
      <c r="P30" s="72">
        <f>IF(RES_hh_emi_in!P30=0,0,1000000*RES_hh_emi_in!P30/RES_hh_num_in!P30)</f>
        <v>138.51616333007638</v>
      </c>
      <c r="Q30" s="72">
        <f>IF(RES_hh_emi_in!Q30=0,0,1000000*RES_hh_emi_in!Q30/RES_hh_num_in!Q30)</f>
        <v>133.8904326986798</v>
      </c>
      <c r="R30" s="72">
        <f>IF(RES_hh_emi_in!R30=0,0,1000000*RES_hh_emi_in!R30/RES_hh_num_in!R30)</f>
        <v>133.33478635293687</v>
      </c>
      <c r="S30" s="72">
        <f>IF(RES_hh_emi_in!S30=0,0,1000000*RES_hh_emi_in!S30/RES_hh_num_in!S30)</f>
        <v>135.9391366995622</v>
      </c>
      <c r="T30" s="72">
        <f>IF(RES_hh_emi_in!T30=0,0,1000000*RES_hh_emi_in!T30/RES_hh_num_in!T30)</f>
        <v>130.10497529015205</v>
      </c>
      <c r="U30" s="72">
        <f>IF(RES_hh_emi_in!U30=0,0,1000000*RES_hh_emi_in!U30/RES_hh_num_in!U30)</f>
        <v>132.27074283960965</v>
      </c>
      <c r="V30" s="72">
        <f>IF(RES_hh_emi_in!V30=0,0,1000000*RES_hh_emi_in!V30/RES_hh_num_in!V30)</f>
        <v>136.85968175879353</v>
      </c>
      <c r="W30" s="72">
        <f>IF(RES_hh_emi_in!W30=0,0,1000000*RES_hh_emi_in!W30/RES_hh_num_in!W30)</f>
        <v>160.52223476485841</v>
      </c>
      <c r="X30" s="72">
        <f>IF(RES_hh_emi_in!X30=0,0,1000000*RES_hh_emi_in!X30/RES_hh_num_in!X30)</f>
        <v>109.2447776609967</v>
      </c>
      <c r="Y30" s="72">
        <f>IF(RES_hh_emi_in!Y30=0,0,1000000*RES_hh_emi_in!Y30/RES_hh_num_in!Y30)</f>
        <v>129.03706569905242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183.582910874405</v>
      </c>
      <c r="D3" s="65">
        <f>IF(RES_hh_fech_in!D3=0,0,RES_hh_fech_in!D3/RES_summary!D$21)</f>
        <v>172.40206826615267</v>
      </c>
      <c r="E3" s="65">
        <f>IF(RES_hh_fech_in!E3=0,0,RES_hh_fech_in!E3/RES_summary!E$21)</f>
        <v>164.6589506414866</v>
      </c>
      <c r="F3" s="65">
        <f>IF(RES_hh_fech_in!F3=0,0,RES_hh_fech_in!F3/RES_summary!F$21)</f>
        <v>158.25462282769783</v>
      </c>
      <c r="G3" s="65">
        <f>IF(RES_hh_fech_in!G3=0,0,RES_hh_fech_in!G3/RES_summary!G$21)</f>
        <v>172.26249930429759</v>
      </c>
      <c r="H3" s="65">
        <f>IF(RES_hh_fech_in!H3=0,0,RES_hh_fech_in!H3/RES_summary!H$21)</f>
        <v>157.76816794652524</v>
      </c>
      <c r="I3" s="65">
        <f>IF(RES_hh_fech_in!I3=0,0,RES_hh_fech_in!I3/RES_summary!I$21)</f>
        <v>144.63277403998947</v>
      </c>
      <c r="J3" s="65">
        <f>IF(RES_hh_fech_in!J3=0,0,RES_hh_fech_in!J3/RES_summary!J$21)</f>
        <v>148.31546443383689</v>
      </c>
      <c r="K3" s="65">
        <f>IF(RES_hh_fech_in!K3=0,0,RES_hh_fech_in!K3/RES_summary!K$21)</f>
        <v>145.16412385874648</v>
      </c>
      <c r="L3" s="65">
        <f>IF(RES_hh_fech_in!L3=0,0,RES_hh_fech_in!L3/RES_summary!L$21)</f>
        <v>154.66740835496344</v>
      </c>
      <c r="M3" s="65">
        <f>IF(RES_hh_fech_in!M3=0,0,RES_hh_fech_in!M3/RES_summary!M$21)</f>
        <v>143.73322623674682</v>
      </c>
      <c r="N3" s="65">
        <f>IF(RES_hh_fech_in!N3=0,0,RES_hh_fech_in!N3/RES_summary!N$21)</f>
        <v>148.13226151418246</v>
      </c>
      <c r="O3" s="65">
        <f>IF(RES_hh_fech_in!O3=0,0,RES_hh_fech_in!O3/RES_summary!O$21)</f>
        <v>140.63290412180089</v>
      </c>
      <c r="P3" s="65">
        <f>IF(RES_hh_fech_in!P3=0,0,RES_hh_fech_in!P3/RES_summary!P$21)</f>
        <v>119.22186131555411</v>
      </c>
      <c r="Q3" s="65">
        <f>IF(RES_hh_fech_in!Q3=0,0,RES_hh_fech_in!Q3/RES_summary!Q$21)</f>
        <v>132.64075075413058</v>
      </c>
      <c r="R3" s="65">
        <f>IF(RES_hh_fech_in!R3=0,0,RES_hh_fech_in!R3/RES_summary!R$21)</f>
        <v>125.47300582666485</v>
      </c>
      <c r="S3" s="65">
        <f>IF(RES_hh_fech_in!S3=0,0,RES_hh_fech_in!S3/RES_summary!S$21)</f>
        <v>119.20593581140882</v>
      </c>
      <c r="T3" s="65">
        <f>IF(RES_hh_fech_in!T3=0,0,RES_hh_fech_in!T3/RES_summary!T$21)</f>
        <v>103.15760026875016</v>
      </c>
      <c r="U3" s="65">
        <f>IF(RES_hh_fech_in!U3=0,0,RES_hh_fech_in!U3/RES_summary!U$21)</f>
        <v>108.9613794644623</v>
      </c>
      <c r="V3" s="65">
        <f>IF(RES_hh_fech_in!V3=0,0,RES_hh_fech_in!V3/RES_summary!V$21)</f>
        <v>102.18151713661243</v>
      </c>
      <c r="W3" s="65">
        <f>IF(RES_hh_fech_in!W3=0,0,RES_hh_fech_in!W3/RES_summary!W$21)</f>
        <v>97.154235402170727</v>
      </c>
      <c r="X3" s="65">
        <f>IF(RES_hh_fech_in!X3=0,0,RES_hh_fech_in!X3/RES_summary!X$21)</f>
        <v>86.858807769381357</v>
      </c>
      <c r="Y3" s="65">
        <f>IF(RES_hh_fech_in!Y3=0,0,RES_hh_fech_in!Y3/RES_summary!Y$21)</f>
        <v>86.974373163448178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156.98683918569827</v>
      </c>
      <c r="D4" s="69">
        <f>IF(RES_hh_fech_in!D4=0,0,RES_hh_fech_in!D4/RES_summary!D$21)</f>
        <v>142.16971516785185</v>
      </c>
      <c r="E4" s="69">
        <f>IF(RES_hh_fech_in!E4=0,0,RES_hh_fech_in!E4/RES_summary!E$21)</f>
        <v>138.61432129866236</v>
      </c>
      <c r="F4" s="69">
        <f>IF(RES_hh_fech_in!F4=0,0,RES_hh_fech_in!F4/RES_summary!F$21)</f>
        <v>130.53828067944161</v>
      </c>
      <c r="G4" s="69">
        <f>IF(RES_hh_fech_in!G4=0,0,RES_hh_fech_in!G4/RES_summary!G$21)</f>
        <v>144.9855021456348</v>
      </c>
      <c r="H4" s="69">
        <f>IF(RES_hh_fech_in!H4=0,0,RES_hh_fech_in!H4/RES_summary!H$21)</f>
        <v>130.98010196687594</v>
      </c>
      <c r="I4" s="69">
        <f>IF(RES_hh_fech_in!I4=0,0,RES_hh_fech_in!I4/RES_summary!I$21)</f>
        <v>116.49652084955014</v>
      </c>
      <c r="J4" s="69">
        <f>IF(RES_hh_fech_in!J4=0,0,RES_hh_fech_in!J4/RES_summary!J$21)</f>
        <v>118.49733225885882</v>
      </c>
      <c r="K4" s="69">
        <f>IF(RES_hh_fech_in!K4=0,0,RES_hh_fech_in!K4/RES_summary!K$21)</f>
        <v>113.88989123610672</v>
      </c>
      <c r="L4" s="69">
        <f>IF(RES_hh_fech_in!L4=0,0,RES_hh_fech_in!L4/RES_summary!L$21)</f>
        <v>125.20059074428818</v>
      </c>
      <c r="M4" s="69">
        <f>IF(RES_hh_fech_in!M4=0,0,RES_hh_fech_in!M4/RES_summary!M$21)</f>
        <v>111.59626388129993</v>
      </c>
      <c r="N4" s="69">
        <f>IF(RES_hh_fech_in!N4=0,0,RES_hh_fech_in!N4/RES_summary!N$21)</f>
        <v>113.83219861864916</v>
      </c>
      <c r="O4" s="69">
        <f>IF(RES_hh_fech_in!O4=0,0,RES_hh_fech_in!O4/RES_summary!O$21)</f>
        <v>111.4413482353683</v>
      </c>
      <c r="P4" s="69">
        <f>IF(RES_hh_fech_in!P4=0,0,RES_hh_fech_in!P4/RES_summary!P$21)</f>
        <v>86.440296847836748</v>
      </c>
      <c r="Q4" s="69">
        <f>IF(RES_hh_fech_in!Q4=0,0,RES_hh_fech_in!Q4/RES_summary!Q$21)</f>
        <v>93.772711150412874</v>
      </c>
      <c r="R4" s="69">
        <f>IF(RES_hh_fech_in!R4=0,0,RES_hh_fech_in!R4/RES_summary!R$21)</f>
        <v>94.666895431446264</v>
      </c>
      <c r="S4" s="69">
        <f>IF(RES_hh_fech_in!S4=0,0,RES_hh_fech_in!S4/RES_summary!S$21)</f>
        <v>90.970538309317575</v>
      </c>
      <c r="T4" s="69">
        <f>IF(RES_hh_fech_in!T4=0,0,RES_hh_fech_in!T4/RES_summary!T$21)</f>
        <v>76.936579491760654</v>
      </c>
      <c r="U4" s="69">
        <f>IF(RES_hh_fech_in!U4=0,0,RES_hh_fech_in!U4/RES_summary!U$21)</f>
        <v>77.835433585438892</v>
      </c>
      <c r="V4" s="69">
        <f>IF(RES_hh_fech_in!V4=0,0,RES_hh_fech_in!V4/RES_summary!V$21)</f>
        <v>72.356771129820487</v>
      </c>
      <c r="W4" s="69">
        <f>IF(RES_hh_fech_in!W4=0,0,RES_hh_fech_in!W4/RES_summary!W$21)</f>
        <v>74.21866817459231</v>
      </c>
      <c r="X4" s="69">
        <f>IF(RES_hh_fech_in!X4=0,0,RES_hh_fech_in!X4/RES_summary!X$21)</f>
        <v>61.399563953736767</v>
      </c>
      <c r="Y4" s="69">
        <f>IF(RES_hh_fech_in!Y4=0,0,RES_hh_fech_in!Y4/RES_summary!Y$21)</f>
        <v>57.826748746226826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128.32948303874727</v>
      </c>
      <c r="M5" s="72">
        <f>IF(RES_hh_fech_in!M5=0,0,RES_hh_fech_in!M5/RES_summary!M$21)</f>
        <v>100.86662953853198</v>
      </c>
      <c r="N5" s="72">
        <f>IF(RES_hh_fech_in!N5=0,0,RES_hh_fech_in!N5/RES_summary!N$21)</f>
        <v>124.63581966745018</v>
      </c>
      <c r="O5" s="72">
        <f>IF(RES_hh_fech_in!O5=0,0,RES_hh_fech_in!O5/RES_summary!O$21)</f>
        <v>109.94048736936911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61.040919227083293</v>
      </c>
      <c r="X5" s="72">
        <f>IF(RES_hh_fech_in!X5=0,0,RES_hh_fech_in!X5/RES_summary!X$21)</f>
        <v>0</v>
      </c>
      <c r="Y5" s="72">
        <f>IF(RES_hh_fech_in!Y5=0,0,RES_hh_fech_in!Y5/RES_summary!Y$21)</f>
        <v>0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145.67290966228228</v>
      </c>
      <c r="F6" s="72">
        <f>IF(RES_hh_fech_in!F6=0,0,RES_hh_fech_in!F6/RES_summary!F$21)</f>
        <v>140.4874972414155</v>
      </c>
      <c r="G6" s="72">
        <f>IF(RES_hh_fech_in!G6=0,0,RES_hh_fech_in!G6/RES_summary!G$21)</f>
        <v>163.17809244226993</v>
      </c>
      <c r="H6" s="72">
        <f>IF(RES_hh_fech_in!H6=0,0,RES_hh_fech_in!H6/RES_summary!H$21)</f>
        <v>145.30399564552951</v>
      </c>
      <c r="I6" s="72">
        <f>IF(RES_hh_fech_in!I6=0,0,RES_hh_fech_in!I6/RES_summary!I$21)</f>
        <v>146.39362012015755</v>
      </c>
      <c r="J6" s="72">
        <f>IF(RES_hh_fech_in!J6=0,0,RES_hh_fech_in!J6/RES_summary!J$21)</f>
        <v>156.96134319724428</v>
      </c>
      <c r="K6" s="72">
        <f>IF(RES_hh_fech_in!K6=0,0,RES_hh_fech_in!K6/RES_summary!K$21)</f>
        <v>0</v>
      </c>
      <c r="L6" s="72">
        <f>IF(RES_hh_fech_in!L6=0,0,RES_hh_fech_in!L6/RES_summary!L$21)</f>
        <v>0</v>
      </c>
      <c r="M6" s="72">
        <f>IF(RES_hh_fech_in!M6=0,0,RES_hh_fech_in!M6/RES_summary!M$21)</f>
        <v>0</v>
      </c>
      <c r="N6" s="72">
        <f>IF(RES_hh_fech_in!N6=0,0,RES_hh_fech_in!N6/RES_summary!N$21)</f>
        <v>122.85171915908469</v>
      </c>
      <c r="O6" s="72">
        <f>IF(RES_hh_fech_in!O6=0,0,RES_hh_fech_in!O6/RES_summary!O$21)</f>
        <v>132.72382197718298</v>
      </c>
      <c r="P6" s="72">
        <f>IF(RES_hh_fech_in!P6=0,0,RES_hh_fech_in!P6/RES_summary!P$21)</f>
        <v>103.75990337139685</v>
      </c>
      <c r="Q6" s="72">
        <f>IF(RES_hh_fech_in!Q6=0,0,RES_hh_fech_in!Q6/RES_summary!Q$21)</f>
        <v>102.21373631450126</v>
      </c>
      <c r="R6" s="72">
        <f>IF(RES_hh_fech_in!R6=0,0,RES_hh_fech_in!R6/RES_summary!R$21)</f>
        <v>95.782388746174036</v>
      </c>
      <c r="S6" s="72">
        <f>IF(RES_hh_fech_in!S6=0,0,RES_hh_fech_in!S6/RES_summary!S$21)</f>
        <v>106.88733013604165</v>
      </c>
      <c r="T6" s="72">
        <f>IF(RES_hh_fech_in!T6=0,0,RES_hh_fech_in!T6/RES_summary!T$21)</f>
        <v>92.232811433345873</v>
      </c>
      <c r="U6" s="72">
        <f>IF(RES_hh_fech_in!U6=0,0,RES_hh_fech_in!U6/RES_summary!U$21)</f>
        <v>93.638901251349765</v>
      </c>
      <c r="V6" s="72">
        <f>IF(RES_hh_fech_in!V6=0,0,RES_hh_fech_in!V6/RES_summary!V$21)</f>
        <v>96.004202640373947</v>
      </c>
      <c r="W6" s="72">
        <f>IF(RES_hh_fech_in!W6=0,0,RES_hh_fech_in!W6/RES_summary!W$21)</f>
        <v>93.606346944914989</v>
      </c>
      <c r="X6" s="72">
        <f>IF(RES_hh_fech_in!X6=0,0,RES_hh_fech_in!X6/RES_summary!X$21)</f>
        <v>76.663856645882944</v>
      </c>
      <c r="Y6" s="72">
        <f>IF(RES_hh_fech_in!Y6=0,0,RES_hh_fech_in!Y6/RES_summary!Y$21)</f>
        <v>72.334227667275272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180.0683969822002</v>
      </c>
      <c r="D7" s="72">
        <f>IF(RES_hh_fech_in!D7=0,0,RES_hh_fech_in!D7/RES_summary!D$21)</f>
        <v>170.60897885915853</v>
      </c>
      <c r="E7" s="72">
        <f>IF(RES_hh_fech_in!E7=0,0,RES_hh_fech_in!E7/RES_summary!E$21)</f>
        <v>164.37584004303199</v>
      </c>
      <c r="F7" s="72">
        <f>IF(RES_hh_fech_in!F7=0,0,RES_hh_fech_in!F7/RES_summary!F$21)</f>
        <v>161.40954840767427</v>
      </c>
      <c r="G7" s="72">
        <f>IF(RES_hh_fech_in!G7=0,0,RES_hh_fech_in!G7/RES_summary!G$21)</f>
        <v>159.62470461372916</v>
      </c>
      <c r="H7" s="72">
        <f>IF(RES_hh_fech_in!H7=0,0,RES_hh_fech_in!H7/RES_summary!H$21)</f>
        <v>154.72633530808346</v>
      </c>
      <c r="I7" s="72">
        <f>IF(RES_hh_fech_in!I7=0,0,RES_hh_fech_in!I7/RES_summary!I$21)</f>
        <v>139.76702576269966</v>
      </c>
      <c r="J7" s="72">
        <f>IF(RES_hh_fech_in!J7=0,0,RES_hh_fech_in!J7/RES_summary!J$21)</f>
        <v>146.07038690831055</v>
      </c>
      <c r="K7" s="72">
        <f>IF(RES_hh_fech_in!K7=0,0,RES_hh_fech_in!K7/RES_summary!K$21)</f>
        <v>140.17454195859051</v>
      </c>
      <c r="L7" s="72">
        <f>IF(RES_hh_fech_in!L7=0,0,RES_hh_fech_in!L7/RES_summary!L$21)</f>
        <v>155.43400449696529</v>
      </c>
      <c r="M7" s="72">
        <f>IF(RES_hh_fech_in!M7=0,0,RES_hh_fech_in!M7/RES_summary!M$21)</f>
        <v>136.94772523501399</v>
      </c>
      <c r="N7" s="72">
        <f>IF(RES_hh_fech_in!N7=0,0,RES_hh_fech_in!N7/RES_summary!N$21)</f>
        <v>128.10459613115123</v>
      </c>
      <c r="O7" s="72">
        <f>IF(RES_hh_fech_in!O7=0,0,RES_hh_fech_in!O7/RES_summary!O$21)</f>
        <v>130.0158708226891</v>
      </c>
      <c r="P7" s="72">
        <f>IF(RES_hh_fech_in!P7=0,0,RES_hh_fech_in!P7/RES_summary!P$21)</f>
        <v>107.10617456902261</v>
      </c>
      <c r="Q7" s="72">
        <f>IF(RES_hh_fech_in!Q7=0,0,RES_hh_fech_in!Q7/RES_summary!Q$21)</f>
        <v>112.38088575365732</v>
      </c>
      <c r="R7" s="72">
        <f>IF(RES_hh_fech_in!R7=0,0,RES_hh_fech_in!R7/RES_summary!R$21)</f>
        <v>107.08404242254258</v>
      </c>
      <c r="S7" s="72">
        <f>IF(RES_hh_fech_in!S7=0,0,RES_hh_fech_in!S7/RES_summary!S$21)</f>
        <v>106.16922781427515</v>
      </c>
      <c r="T7" s="72">
        <f>IF(RES_hh_fech_in!T7=0,0,RES_hh_fech_in!T7/RES_summary!T$21)</f>
        <v>93.443403769985906</v>
      </c>
      <c r="U7" s="72">
        <f>IF(RES_hh_fech_in!U7=0,0,RES_hh_fech_in!U7/RES_summary!U$21)</f>
        <v>95.682239699687997</v>
      </c>
      <c r="V7" s="72">
        <f>IF(RES_hh_fech_in!V7=0,0,RES_hh_fech_in!V7/RES_summary!V$21)</f>
        <v>96.510624654989655</v>
      </c>
      <c r="W7" s="72">
        <f>IF(RES_hh_fech_in!W7=0,0,RES_hh_fech_in!W7/RES_summary!W$21)</f>
        <v>94.688643145304567</v>
      </c>
      <c r="X7" s="72">
        <f>IF(RES_hh_fech_in!X7=0,0,RES_hh_fech_in!X7/RES_summary!X$21)</f>
        <v>81.652476791500035</v>
      </c>
      <c r="Y7" s="72">
        <f>IF(RES_hh_fech_in!Y7=0,0,RES_hh_fech_in!Y7/RES_summary!Y$21)</f>
        <v>67.724806162772779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170.93338344798391</v>
      </c>
      <c r="D8" s="72">
        <f>IF(RES_hh_fech_in!D8=0,0,RES_hh_fech_in!D8/RES_summary!D$21)</f>
        <v>154.15397513191053</v>
      </c>
      <c r="E8" s="72">
        <f>IF(RES_hh_fech_in!E8=0,0,RES_hh_fech_in!E8/RES_summary!E$21)</f>
        <v>147.94515167358097</v>
      </c>
      <c r="F8" s="72">
        <f>IF(RES_hh_fech_in!F8=0,0,RES_hh_fech_in!F8/RES_summary!F$21)</f>
        <v>134.52348421032141</v>
      </c>
      <c r="G8" s="72">
        <f>IF(RES_hh_fech_in!G8=0,0,RES_hh_fech_in!G8/RES_summary!G$21)</f>
        <v>158.44407274078563</v>
      </c>
      <c r="H8" s="72">
        <f>IF(RES_hh_fech_in!H8=0,0,RES_hh_fech_in!H8/RES_summary!H$21)</f>
        <v>143.32329302510763</v>
      </c>
      <c r="I8" s="72">
        <f>IF(RES_hh_fech_in!I8=0,0,RES_hh_fech_in!I8/RES_summary!I$21)</f>
        <v>128.72709957429547</v>
      </c>
      <c r="J8" s="72">
        <f>IF(RES_hh_fech_in!J8=0,0,RES_hh_fech_in!J8/RES_summary!J$21)</f>
        <v>132.31448177034761</v>
      </c>
      <c r="K8" s="72">
        <f>IF(RES_hh_fech_in!K8=0,0,RES_hh_fech_in!K8/RES_summary!K$21)</f>
        <v>132.38016598206107</v>
      </c>
      <c r="L8" s="72">
        <f>IF(RES_hh_fech_in!L8=0,0,RES_hh_fech_in!L8/RES_summary!L$21)</f>
        <v>141.00883253873255</v>
      </c>
      <c r="M8" s="72">
        <f>IF(RES_hh_fech_in!M8=0,0,RES_hh_fech_in!M8/RES_summary!M$21)</f>
        <v>123.0926349961542</v>
      </c>
      <c r="N8" s="72">
        <f>IF(RES_hh_fech_in!N8=0,0,RES_hh_fech_in!N8/RES_summary!N$21)</f>
        <v>123.73340601627467</v>
      </c>
      <c r="O8" s="72">
        <f>IF(RES_hh_fech_in!O8=0,0,RES_hh_fech_in!O8/RES_summary!O$21)</f>
        <v>117.44280059040676</v>
      </c>
      <c r="P8" s="72">
        <f>IF(RES_hh_fech_in!P8=0,0,RES_hh_fech_in!P8/RES_summary!P$21)</f>
        <v>94.301920429232297</v>
      </c>
      <c r="Q8" s="72">
        <f>IF(RES_hh_fech_in!Q8=0,0,RES_hh_fech_in!Q8/RES_summary!Q$21)</f>
        <v>100.84656174210554</v>
      </c>
      <c r="R8" s="72">
        <f>IF(RES_hh_fech_in!R8=0,0,RES_hh_fech_in!R8/RES_summary!R$21)</f>
        <v>102.29112677795932</v>
      </c>
      <c r="S8" s="72">
        <f>IF(RES_hh_fech_in!S8=0,0,RES_hh_fech_in!S8/RES_summary!S$21)</f>
        <v>94.708609137345604</v>
      </c>
      <c r="T8" s="72">
        <f>IF(RES_hh_fech_in!T8=0,0,RES_hh_fech_in!T8/RES_summary!T$21)</f>
        <v>82.700075640463353</v>
      </c>
      <c r="U8" s="72">
        <f>IF(RES_hh_fech_in!U8=0,0,RES_hh_fech_in!U8/RES_summary!U$21)</f>
        <v>87.051905249593688</v>
      </c>
      <c r="V8" s="72">
        <f>IF(RES_hh_fech_in!V8=0,0,RES_hh_fech_in!V8/RES_summary!V$21)</f>
        <v>84.188950377456308</v>
      </c>
      <c r="W8" s="72">
        <f>IF(RES_hh_fech_in!W8=0,0,RES_hh_fech_in!W8/RES_summary!W$21)</f>
        <v>81.466928400251078</v>
      </c>
      <c r="X8" s="72">
        <f>IF(RES_hh_fech_in!X8=0,0,RES_hh_fech_in!X8/RES_summary!X$21)</f>
        <v>67.209727220901726</v>
      </c>
      <c r="Y8" s="72">
        <f>IF(RES_hh_fech_in!Y8=0,0,RES_hh_fech_in!Y8/RES_summary!Y$21)</f>
        <v>58.55398024801395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164.60459978652449</v>
      </c>
      <c r="D9" s="72">
        <f>IF(RES_hh_fech_in!D9=0,0,RES_hh_fech_in!D9/RES_summary!D$21)</f>
        <v>151.23739226799964</v>
      </c>
      <c r="E9" s="72">
        <f>IF(RES_hh_fech_in!E9=0,0,RES_hh_fech_in!E9/RES_summary!E$21)</f>
        <v>142.58843129964848</v>
      </c>
      <c r="F9" s="72">
        <f>IF(RES_hh_fech_in!F9=0,0,RES_hh_fech_in!F9/RES_summary!F$21)</f>
        <v>133.5090395239406</v>
      </c>
      <c r="G9" s="72">
        <f>IF(RES_hh_fech_in!G9=0,0,RES_hh_fech_in!G9/RES_summary!G$21)</f>
        <v>133.51935093642174</v>
      </c>
      <c r="H9" s="72">
        <f>IF(RES_hh_fech_in!H9=0,0,RES_hh_fech_in!H9/RES_summary!H$21)</f>
        <v>128.61645817009045</v>
      </c>
      <c r="I9" s="72">
        <f>IF(RES_hh_fech_in!I9=0,0,RES_hh_fech_in!I9/RES_summary!I$21)</f>
        <v>123.34285695314598</v>
      </c>
      <c r="J9" s="72">
        <f>IF(RES_hh_fech_in!J9=0,0,RES_hh_fech_in!J9/RES_summary!J$21)</f>
        <v>120.6454411769484</v>
      </c>
      <c r="K9" s="72">
        <f>IF(RES_hh_fech_in!K9=0,0,RES_hh_fech_in!K9/RES_summary!K$21)</f>
        <v>117.79056984872018</v>
      </c>
      <c r="L9" s="72">
        <f>IF(RES_hh_fech_in!L9=0,0,RES_hh_fech_in!L9/RES_summary!L$21)</f>
        <v>124.76667031084615</v>
      </c>
      <c r="M9" s="72">
        <f>IF(RES_hh_fech_in!M9=0,0,RES_hh_fech_in!M9/RES_summary!M$21)</f>
        <v>114.33409062683823</v>
      </c>
      <c r="N9" s="72">
        <f>IF(RES_hh_fech_in!N9=0,0,RES_hh_fech_in!N9/RES_summary!N$21)</f>
        <v>118.32832614691351</v>
      </c>
      <c r="O9" s="72">
        <f>IF(RES_hh_fech_in!O9=0,0,RES_hh_fech_in!O9/RES_summary!O$21)</f>
        <v>116.04347022670387</v>
      </c>
      <c r="P9" s="72">
        <f>IF(RES_hh_fech_in!P9=0,0,RES_hh_fech_in!P9/RES_summary!P$21)</f>
        <v>97.030186665845605</v>
      </c>
      <c r="Q9" s="72">
        <f>IF(RES_hh_fech_in!Q9=0,0,RES_hh_fech_in!Q9/RES_summary!Q$21)</f>
        <v>105.49142853735201</v>
      </c>
      <c r="R9" s="72">
        <f>IF(RES_hh_fech_in!R9=0,0,RES_hh_fech_in!R9/RES_summary!R$21)</f>
        <v>101.64832050733739</v>
      </c>
      <c r="S9" s="72">
        <f>IF(RES_hh_fech_in!S9=0,0,RES_hh_fech_in!S9/RES_summary!S$21)</f>
        <v>97.752413701963889</v>
      </c>
      <c r="T9" s="72">
        <f>IF(RES_hh_fech_in!T9=0,0,RES_hh_fech_in!T9/RES_summary!T$21)</f>
        <v>85.267715773858171</v>
      </c>
      <c r="U9" s="72">
        <f>IF(RES_hh_fech_in!U9=0,0,RES_hh_fech_in!U9/RES_summary!U$21)</f>
        <v>85.826795251681062</v>
      </c>
      <c r="V9" s="72">
        <f>IF(RES_hh_fech_in!V9=0,0,RES_hh_fech_in!V9/RES_summary!V$21)</f>
        <v>81.216582883963312</v>
      </c>
      <c r="W9" s="72">
        <f>IF(RES_hh_fech_in!W9=0,0,RES_hh_fech_in!W9/RES_summary!W$21)</f>
        <v>89.459265105888747</v>
      </c>
      <c r="X9" s="72">
        <f>IF(RES_hh_fech_in!X9=0,0,RES_hh_fech_in!X9/RES_summary!X$21)</f>
        <v>73.939380379376416</v>
      </c>
      <c r="Y9" s="72">
        <f>IF(RES_hh_fech_in!Y9=0,0,RES_hh_fech_in!Y9/RES_summary!Y$21)</f>
        <v>67.96394608369171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119.55966719210758</v>
      </c>
      <c r="D11" s="72">
        <f>IF(RES_hh_fech_in!D11=0,0,RES_hh_fech_in!D11/RES_summary!D$21)</f>
        <v>107.91445147172219</v>
      </c>
      <c r="E11" s="72">
        <f>IF(RES_hh_fech_in!E11=0,0,RES_hh_fech_in!E11/RES_summary!E$21)</f>
        <v>109.00158711203758</v>
      </c>
      <c r="F11" s="72">
        <f>IF(RES_hh_fech_in!F11=0,0,RES_hh_fech_in!F11/RES_summary!F$21)</f>
        <v>116.5028932058072</v>
      </c>
      <c r="G11" s="72">
        <f>IF(RES_hh_fech_in!G11=0,0,RES_hh_fech_in!G11/RES_summary!G$21)</f>
        <v>0</v>
      </c>
      <c r="H11" s="72">
        <f>IF(RES_hh_fech_in!H11=0,0,RES_hh_fech_in!H11/RES_summary!H$21)</f>
        <v>91.959344349178096</v>
      </c>
      <c r="I11" s="72">
        <f>IF(RES_hh_fech_in!I11=0,0,RES_hh_fech_in!I11/RES_summary!I$21)</f>
        <v>98.976853023949886</v>
      </c>
      <c r="J11" s="72">
        <f>IF(RES_hh_fech_in!J11=0,0,RES_hh_fech_in!J11/RES_summary!J$21)</f>
        <v>99.477861945009565</v>
      </c>
      <c r="K11" s="72">
        <f>IF(RES_hh_fech_in!K11=0,0,RES_hh_fech_in!K11/RES_summary!K$21)</f>
        <v>97.45245994198801</v>
      </c>
      <c r="L11" s="72">
        <f>IF(RES_hh_fech_in!L11=0,0,RES_hh_fech_in!L11/RES_summary!L$21)</f>
        <v>102.92121327294196</v>
      </c>
      <c r="M11" s="72">
        <f>IF(RES_hh_fech_in!M11=0,0,RES_hh_fech_in!M11/RES_summary!M$21)</f>
        <v>95.258770094682149</v>
      </c>
      <c r="N11" s="72">
        <f>IF(RES_hh_fech_in!N11=0,0,RES_hh_fech_in!N11/RES_summary!N$21)</f>
        <v>99.041670213756731</v>
      </c>
      <c r="O11" s="72">
        <f>IF(RES_hh_fech_in!O11=0,0,RES_hh_fech_in!O11/RES_summary!O$21)</f>
        <v>100.56207382045059</v>
      </c>
      <c r="P11" s="72">
        <f>IF(RES_hh_fech_in!P11=0,0,RES_hh_fech_in!P11/RES_summary!P$21)</f>
        <v>85.675277585306347</v>
      </c>
      <c r="Q11" s="72">
        <f>IF(RES_hh_fech_in!Q11=0,0,RES_hh_fech_in!Q11/RES_summary!Q$21)</f>
        <v>93.349043214868445</v>
      </c>
      <c r="R11" s="72">
        <f>IF(RES_hh_fech_in!R11=0,0,RES_hh_fech_in!R11/RES_summary!R$21)</f>
        <v>89.834236671904094</v>
      </c>
      <c r="S11" s="72">
        <f>IF(RES_hh_fech_in!S11=0,0,RES_hh_fech_in!S11/RES_summary!S$21)</f>
        <v>89.167274682023191</v>
      </c>
      <c r="T11" s="72">
        <f>IF(RES_hh_fech_in!T11=0,0,RES_hh_fech_in!T11/RES_summary!T$21)</f>
        <v>79.082823775899371</v>
      </c>
      <c r="U11" s="72">
        <f>IF(RES_hh_fech_in!U11=0,0,RES_hh_fech_in!U11/RES_summary!U$21)</f>
        <v>77.061188315377734</v>
      </c>
      <c r="V11" s="72">
        <f>IF(RES_hh_fech_in!V11=0,0,RES_hh_fech_in!V11/RES_summary!V$21)</f>
        <v>80.36103824096206</v>
      </c>
      <c r="W11" s="72">
        <f>IF(RES_hh_fech_in!W11=0,0,RES_hh_fech_in!W11/RES_summary!W$21)</f>
        <v>76.611011529128703</v>
      </c>
      <c r="X11" s="72">
        <f>IF(RES_hh_fech_in!X11=0,0,RES_hh_fech_in!X11/RES_summary!X$21)</f>
        <v>64.898059687890068</v>
      </c>
      <c r="Y11" s="72">
        <f>IF(RES_hh_fech_in!Y11=0,0,RES_hh_fech_in!Y11/RES_summary!Y$21)</f>
        <v>59.132420742602584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32.592308199809061</v>
      </c>
      <c r="D12" s="72">
        <f>IF(RES_hh_fech_in!D12=0,0,RES_hh_fech_in!D12/RES_summary!D$21)</f>
        <v>30.180659056093798</v>
      </c>
      <c r="E12" s="72">
        <f>IF(RES_hh_fech_in!E12=0,0,RES_hh_fech_in!E12/RES_summary!E$21)</f>
        <v>29.251067149072124</v>
      </c>
      <c r="F12" s="72">
        <f>IF(RES_hh_fech_in!F12=0,0,RES_hh_fech_in!F12/RES_summary!F$21)</f>
        <v>26.745313745454681</v>
      </c>
      <c r="G12" s="72">
        <f>IF(RES_hh_fech_in!G12=0,0,RES_hh_fech_in!G12/RES_summary!G$21)</f>
        <v>26.539108595045921</v>
      </c>
      <c r="H12" s="72">
        <f>IF(RES_hh_fech_in!H12=0,0,RES_hh_fech_in!H12/RES_summary!H$21)</f>
        <v>22.005472369634564</v>
      </c>
      <c r="I12" s="72">
        <f>IF(RES_hh_fech_in!I12=0,0,RES_hh_fech_in!I12/RES_summary!I$21)</f>
        <v>23.088403082901021</v>
      </c>
      <c r="J12" s="72">
        <f>IF(RES_hh_fech_in!J12=0,0,RES_hh_fech_in!J12/RES_summary!J$21)</f>
        <v>20.70462554140537</v>
      </c>
      <c r="K12" s="72">
        <f>IF(RES_hh_fech_in!K12=0,0,RES_hh_fech_in!K12/RES_summary!K$21)</f>
        <v>23.896100133142941</v>
      </c>
      <c r="L12" s="72">
        <f>IF(RES_hh_fech_in!L12=0,0,RES_hh_fech_in!L12/RES_summary!L$21)</f>
        <v>23.213339690113237</v>
      </c>
      <c r="M12" s="72">
        <f>IF(RES_hh_fech_in!M12=0,0,RES_hh_fech_in!M12/RES_summary!M$21)</f>
        <v>21.701308642556832</v>
      </c>
      <c r="N12" s="72">
        <f>IF(RES_hh_fech_in!N12=0,0,RES_hh_fech_in!N12/RES_summary!N$21)</f>
        <v>21.675071643794393</v>
      </c>
      <c r="O12" s="72">
        <f>IF(RES_hh_fech_in!O12=0,0,RES_hh_fech_in!O12/RES_summary!O$21)</f>
        <v>20.005377461663727</v>
      </c>
      <c r="P12" s="72">
        <f>IF(RES_hh_fech_in!P12=0,0,RES_hh_fech_in!P12/RES_summary!P$21)</f>
        <v>18.354908021280725</v>
      </c>
      <c r="Q12" s="72">
        <f>IF(RES_hh_fech_in!Q12=0,0,RES_hh_fech_in!Q12/RES_summary!Q$21)</f>
        <v>21.584896988522555</v>
      </c>
      <c r="R12" s="72">
        <f>IF(RES_hh_fech_in!R12=0,0,RES_hh_fech_in!R12/RES_summary!R$21)</f>
        <v>19.590101345234423</v>
      </c>
      <c r="S12" s="72">
        <f>IF(RES_hh_fech_in!S12=0,0,RES_hh_fech_in!S12/RES_summary!S$21)</f>
        <v>17.823093860308063</v>
      </c>
      <c r="T12" s="72">
        <f>IF(RES_hh_fech_in!T12=0,0,RES_hh_fech_in!T12/RES_summary!T$21)</f>
        <v>17.202368853761929</v>
      </c>
      <c r="U12" s="72">
        <f>IF(RES_hh_fech_in!U12=0,0,RES_hh_fech_in!U12/RES_summary!U$21)</f>
        <v>15.310842292179149</v>
      </c>
      <c r="V12" s="72">
        <f>IF(RES_hh_fech_in!V12=0,0,RES_hh_fech_in!V12/RES_summary!V$21)</f>
        <v>18.201740348707801</v>
      </c>
      <c r="W12" s="72">
        <f>IF(RES_hh_fech_in!W12=0,0,RES_hh_fech_in!W12/RES_summary!W$21)</f>
        <v>16.441158237201826</v>
      </c>
      <c r="X12" s="72">
        <f>IF(RES_hh_fech_in!X12=0,0,RES_hh_fech_in!X12/RES_summary!X$21)</f>
        <v>13.973416030242698</v>
      </c>
      <c r="Y12" s="72">
        <f>IF(RES_hh_fech_in!Y12=0,0,RES_hh_fech_in!Y12/RES_summary!Y$21)</f>
        <v>12.964468736327838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131.27927440856001</v>
      </c>
      <c r="D13" s="74">
        <f>IF(RES_hh_fech_in!D13=0,0,RES_hh_fech_in!D13/RES_summary!D$21)</f>
        <v>123.52190734178185</v>
      </c>
      <c r="E13" s="74">
        <f>IF(RES_hh_fech_in!E13=0,0,RES_hh_fech_in!E13/RES_summary!E$21)</f>
        <v>122.71699618385492</v>
      </c>
      <c r="F13" s="74">
        <f>IF(RES_hh_fech_in!F13=0,0,RES_hh_fech_in!F13/RES_summary!F$21)</f>
        <v>115.28334166258578</v>
      </c>
      <c r="G13" s="74">
        <f>IF(RES_hh_fech_in!G13=0,0,RES_hh_fech_in!G13/RES_summary!G$21)</f>
        <v>111.09050763225891</v>
      </c>
      <c r="H13" s="74">
        <f>IF(RES_hh_fech_in!H13=0,0,RES_hh_fech_in!H13/RES_summary!H$21)</f>
        <v>104.25967222175733</v>
      </c>
      <c r="I13" s="74">
        <f>IF(RES_hh_fech_in!I13=0,0,RES_hh_fech_in!I13/RES_summary!I$21)</f>
        <v>106.51491132023041</v>
      </c>
      <c r="J13" s="74">
        <f>IF(RES_hh_fech_in!J13=0,0,RES_hh_fech_in!J13/RES_summary!J$21)</f>
        <v>103.91136005835833</v>
      </c>
      <c r="K13" s="74">
        <f>IF(RES_hh_fech_in!K13=0,0,RES_hh_fech_in!K13/RES_summary!K$21)</f>
        <v>103.99542647839905</v>
      </c>
      <c r="L13" s="74">
        <f>IF(RES_hh_fech_in!L13=0,0,RES_hh_fech_in!L13/RES_summary!L$21)</f>
        <v>110.47990471623049</v>
      </c>
      <c r="M13" s="74">
        <f>IF(RES_hh_fech_in!M13=0,0,RES_hh_fech_in!M13/RES_summary!M$21)</f>
        <v>107.10953915095602</v>
      </c>
      <c r="N13" s="74">
        <f>IF(RES_hh_fech_in!N13=0,0,RES_hh_fech_in!N13/RES_summary!N$21)</f>
        <v>105.40370173595947</v>
      </c>
      <c r="O13" s="74">
        <f>IF(RES_hh_fech_in!O13=0,0,RES_hh_fech_in!O13/RES_summary!O$21)</f>
        <v>102.97974196997255</v>
      </c>
      <c r="P13" s="74">
        <f>IF(RES_hh_fech_in!P13=0,0,RES_hh_fech_in!P13/RES_summary!P$21)</f>
        <v>87.026877970002857</v>
      </c>
      <c r="Q13" s="74">
        <f>IF(RES_hh_fech_in!Q13=0,0,RES_hh_fech_in!Q13/RES_summary!Q$21)</f>
        <v>97.085446318443303</v>
      </c>
      <c r="R13" s="74">
        <f>IF(RES_hh_fech_in!R13=0,0,RES_hh_fech_in!R13/RES_summary!R$21)</f>
        <v>97.875581418738278</v>
      </c>
      <c r="S13" s="74">
        <f>IF(RES_hh_fech_in!S13=0,0,RES_hh_fech_in!S13/RES_summary!S$21)</f>
        <v>89.423527461705817</v>
      </c>
      <c r="T13" s="74">
        <f>IF(RES_hh_fech_in!T13=0,0,RES_hh_fech_in!T13/RES_summary!T$21)</f>
        <v>79.352605409517452</v>
      </c>
      <c r="U13" s="74">
        <f>IF(RES_hh_fech_in!U13=0,0,RES_hh_fech_in!U13/RES_summary!U$21)</f>
        <v>76.915526568608968</v>
      </c>
      <c r="V13" s="74">
        <f>IF(RES_hh_fech_in!V13=0,0,RES_hh_fech_in!V13/RES_summary!V$21)</f>
        <v>75.718974813437953</v>
      </c>
      <c r="W13" s="74">
        <f>IF(RES_hh_fech_in!W13=0,0,RES_hh_fech_in!W13/RES_summary!W$21)</f>
        <v>70.749538890426138</v>
      </c>
      <c r="X13" s="74">
        <f>IF(RES_hh_fech_in!X13=0,0,RES_hh_fech_in!X13/RES_summary!X$21)</f>
        <v>62.874663309339113</v>
      </c>
      <c r="Y13" s="74">
        <f>IF(RES_hh_fech_in!Y13=0,0,RES_hh_fech_in!Y13/RES_summary!Y$21)</f>
        <v>61.979230698975137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1.8531341626797906</v>
      </c>
      <c r="D14" s="76">
        <f>IF(RES_hh_fech_in!D14=0,0,RES_hh_fech_in!D14/RES_summary!D$21)</f>
        <v>1.6765990522420477</v>
      </c>
      <c r="E14" s="76">
        <f>IF(RES_hh_fech_in!E14=0,0,RES_hh_fech_in!E14/RES_summary!E$21)</f>
        <v>1.6511495958214115</v>
      </c>
      <c r="F14" s="76">
        <f>IF(RES_hh_fech_in!F14=0,0,RES_hh_fech_in!F14/RES_summary!F$21)</f>
        <v>1.4716453342918931</v>
      </c>
      <c r="G14" s="76">
        <f>IF(RES_hh_fech_in!G14=0,0,RES_hh_fech_in!G14/RES_summary!G$21)</f>
        <v>1.6094886045762713</v>
      </c>
      <c r="H14" s="76">
        <f>IF(RES_hh_fech_in!H14=0,0,RES_hh_fech_in!H14/RES_summary!H$21)</f>
        <v>1.2949545515591949</v>
      </c>
      <c r="I14" s="76">
        <f>IF(RES_hh_fech_in!I14=0,0,RES_hh_fech_in!I14/RES_summary!I$21)</f>
        <v>0.98527593943016389</v>
      </c>
      <c r="J14" s="76">
        <f>IF(RES_hh_fech_in!J14=0,0,RES_hh_fech_in!J14/RES_summary!J$21)</f>
        <v>1.0344453600428514</v>
      </c>
      <c r="K14" s="76">
        <f>IF(RES_hh_fech_in!K14=0,0,RES_hh_fech_in!K14/RES_summary!K$21)</f>
        <v>1.0154146639613351</v>
      </c>
      <c r="L14" s="76">
        <f>IF(RES_hh_fech_in!L14=0,0,RES_hh_fech_in!L14/RES_summary!L$21)</f>
        <v>1.1077866456935921</v>
      </c>
      <c r="M14" s="76">
        <f>IF(RES_hh_fech_in!M14=0,0,RES_hh_fech_in!M14/RES_summary!M$21)</f>
        <v>0.94374692334284493</v>
      </c>
      <c r="N14" s="76">
        <f>IF(RES_hh_fech_in!N14=0,0,RES_hh_fech_in!N14/RES_summary!N$21)</f>
        <v>0.98712741745803412</v>
      </c>
      <c r="O14" s="76">
        <f>IF(RES_hh_fech_in!O14=0,0,RES_hh_fech_in!O14/RES_summary!O$21)</f>
        <v>1.0480344688592</v>
      </c>
      <c r="P14" s="76">
        <f>IF(RES_hh_fech_in!P14=0,0,RES_hh_fech_in!P14/RES_summary!P$21)</f>
        <v>0.87560772917599894</v>
      </c>
      <c r="Q14" s="76">
        <f>IF(RES_hh_fech_in!Q14=0,0,RES_hh_fech_in!Q14/RES_summary!Q$21)</f>
        <v>1.0779922756136495</v>
      </c>
      <c r="R14" s="76">
        <f>IF(RES_hh_fech_in!R14=0,0,RES_hh_fech_in!R14/RES_summary!R$21)</f>
        <v>1.0985261171229903</v>
      </c>
      <c r="S14" s="76">
        <f>IF(RES_hh_fech_in!S14=0,0,RES_hh_fech_in!S14/RES_summary!S$21)</f>
        <v>1.053839021398169</v>
      </c>
      <c r="T14" s="76">
        <f>IF(RES_hh_fech_in!T14=0,0,RES_hh_fech_in!T14/RES_summary!T$21)</f>
        <v>0.91169105965988562</v>
      </c>
      <c r="U14" s="76">
        <f>IF(RES_hh_fech_in!U14=0,0,RES_hh_fech_in!U14/RES_summary!U$21)</f>
        <v>0.95873584757663821</v>
      </c>
      <c r="V14" s="76">
        <f>IF(RES_hh_fech_in!V14=0,0,RES_hh_fech_in!V14/RES_summary!V$21)</f>
        <v>0.85002437601757219</v>
      </c>
      <c r="W14" s="76">
        <f>IF(RES_hh_fech_in!W14=0,0,RES_hh_fech_in!W14/RES_summary!W$21)</f>
        <v>0.87445692528351848</v>
      </c>
      <c r="X14" s="76">
        <f>IF(RES_hh_fech_in!X14=0,0,RES_hh_fech_in!X14/RES_summary!X$21)</f>
        <v>0.65636568983365007</v>
      </c>
      <c r="Y14" s="76">
        <f>IF(RES_hh_fech_in!Y14=0,0,RES_hh_fech_in!Y14/RES_summary!Y$21)</f>
        <v>0.55120316947337422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1.864670914678674E-2</v>
      </c>
      <c r="D15" s="69">
        <f>IF(RES_hh_fech_in!D15=0,0,RES_hh_fech_in!D15/RES_summary!D$21)</f>
        <v>1.474540706604977E-2</v>
      </c>
      <c r="E15" s="69">
        <f>IF(RES_hh_fech_in!E15=0,0,RES_hh_fech_in!E15/RES_summary!E$21)</f>
        <v>2.9521034474084731E-2</v>
      </c>
      <c r="F15" s="69">
        <f>IF(RES_hh_fech_in!F15=0,0,RES_hh_fech_in!F15/RES_summary!F$21)</f>
        <v>2.0691026479900218E-2</v>
      </c>
      <c r="G15" s="69">
        <f>IF(RES_hh_fech_in!G15=0,0,RES_hh_fech_in!G15/RES_summary!G$21)</f>
        <v>1.8752543555088465E-2</v>
      </c>
      <c r="H15" s="69">
        <f>IF(RES_hh_fech_in!H15=0,0,RES_hh_fech_in!H15/RES_summary!H$21)</f>
        <v>2.3309833138398468E-2</v>
      </c>
      <c r="I15" s="69">
        <f>IF(RES_hh_fech_in!I15=0,0,RES_hh_fech_in!I15/RES_summary!I$21)</f>
        <v>2.7666875367388811E-2</v>
      </c>
      <c r="J15" s="69">
        <f>IF(RES_hh_fech_in!J15=0,0,RES_hh_fech_in!J15/RES_summary!J$21)</f>
        <v>2.0395317920940674E-2</v>
      </c>
      <c r="K15" s="69">
        <f>IF(RES_hh_fech_in!K15=0,0,RES_hh_fech_in!K15/RES_summary!K$21)</f>
        <v>1.7067376490147095E-2</v>
      </c>
      <c r="L15" s="69">
        <f>IF(RES_hh_fech_in!L15=0,0,RES_hh_fech_in!L15/RES_summary!L$21)</f>
        <v>2.0948557705721561E-2</v>
      </c>
      <c r="M15" s="69">
        <f>IF(RES_hh_fech_in!M15=0,0,RES_hh_fech_in!M15/RES_summary!M$21)</f>
        <v>2.0101494244200331E-2</v>
      </c>
      <c r="N15" s="69">
        <f>IF(RES_hh_fech_in!N15=0,0,RES_hh_fech_in!N15/RES_summary!N$21)</f>
        <v>1.3741571035819423E-2</v>
      </c>
      <c r="O15" s="69">
        <f>IF(RES_hh_fech_in!O15=0,0,RES_hh_fech_in!O15/RES_summary!O$21)</f>
        <v>2.3970181554229711E-2</v>
      </c>
      <c r="P15" s="69">
        <f>IF(RES_hh_fech_in!P15=0,0,RES_hh_fech_in!P15/RES_summary!P$21)</f>
        <v>1.0753781842962948E-2</v>
      </c>
      <c r="Q15" s="69">
        <f>IF(RES_hh_fech_in!Q15=0,0,RES_hh_fech_in!Q15/RES_summary!Q$21)</f>
        <v>2.1080602722560092E-2</v>
      </c>
      <c r="R15" s="69">
        <f>IF(RES_hh_fech_in!R15=0,0,RES_hh_fech_in!R15/RES_summary!R$21)</f>
        <v>1.7875036542318985E-2</v>
      </c>
      <c r="S15" s="69">
        <f>IF(RES_hh_fech_in!S15=0,0,RES_hh_fech_in!S15/RES_summary!S$21)</f>
        <v>2.55563390021624E-2</v>
      </c>
      <c r="T15" s="69">
        <f>IF(RES_hh_fech_in!T15=0,0,RES_hh_fech_in!T15/RES_summary!T$21)</f>
        <v>2.0254324555628339E-2</v>
      </c>
      <c r="U15" s="69">
        <f>IF(RES_hh_fech_in!U15=0,0,RES_hh_fech_in!U15/RES_summary!U$21)</f>
        <v>3.1803168493701885E-2</v>
      </c>
      <c r="V15" s="69">
        <f>IF(RES_hh_fech_in!V15=0,0,RES_hh_fech_in!V15/RES_summary!V$21)</f>
        <v>4.1212355193889508E-2</v>
      </c>
      <c r="W15" s="69">
        <f>IF(RES_hh_fech_in!W15=0,0,RES_hh_fech_in!W15/RES_summary!W$21)</f>
        <v>2.518014559881716E-2</v>
      </c>
      <c r="X15" s="69">
        <f>IF(RES_hh_fech_in!X15=0,0,RES_hh_fech_in!X15/RES_summary!X$21)</f>
        <v>1.268385922520693E-2</v>
      </c>
      <c r="Y15" s="69">
        <f>IF(RES_hh_fech_in!Y15=0,0,RES_hh_fech_in!Y15/RES_summary!Y$21)</f>
        <v>4.0952435843794868E-3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1.864670914678674E-2</v>
      </c>
      <c r="D16" s="72">
        <f>IF(RES_hh_fech_in!D16=0,0,RES_hh_fech_in!D16/RES_summary!D$21)</f>
        <v>1.474540706604977E-2</v>
      </c>
      <c r="E16" s="72">
        <f>IF(RES_hh_fech_in!E16=0,0,RES_hh_fech_in!E16/RES_summary!E$21)</f>
        <v>2.9521034474084731E-2</v>
      </c>
      <c r="F16" s="72">
        <f>IF(RES_hh_fech_in!F16=0,0,RES_hh_fech_in!F16/RES_summary!F$21)</f>
        <v>2.0691026479900218E-2</v>
      </c>
      <c r="G16" s="72">
        <f>IF(RES_hh_fech_in!G16=0,0,RES_hh_fech_in!G16/RES_summary!G$21)</f>
        <v>1.8752543555088465E-2</v>
      </c>
      <c r="H16" s="72">
        <f>IF(RES_hh_fech_in!H16=0,0,RES_hh_fech_in!H16/RES_summary!H$21)</f>
        <v>2.3309833138398468E-2</v>
      </c>
      <c r="I16" s="72">
        <f>IF(RES_hh_fech_in!I16=0,0,RES_hh_fech_in!I16/RES_summary!I$21)</f>
        <v>2.7666875367388811E-2</v>
      </c>
      <c r="J16" s="72">
        <f>IF(RES_hh_fech_in!J16=0,0,RES_hh_fech_in!J16/RES_summary!J$21)</f>
        <v>2.0395317920940674E-2</v>
      </c>
      <c r="K16" s="72">
        <f>IF(RES_hh_fech_in!K16=0,0,RES_hh_fech_in!K16/RES_summary!K$21)</f>
        <v>1.7067376490147095E-2</v>
      </c>
      <c r="L16" s="72">
        <f>IF(RES_hh_fech_in!L16=0,0,RES_hh_fech_in!L16/RES_summary!L$21)</f>
        <v>2.0948557705721561E-2</v>
      </c>
      <c r="M16" s="72">
        <f>IF(RES_hh_fech_in!M16=0,0,RES_hh_fech_in!M16/RES_summary!M$21)</f>
        <v>2.0101494244200331E-2</v>
      </c>
      <c r="N16" s="72">
        <f>IF(RES_hh_fech_in!N16=0,0,RES_hh_fech_in!N16/RES_summary!N$21)</f>
        <v>1.3741571035819423E-2</v>
      </c>
      <c r="O16" s="72">
        <f>IF(RES_hh_fech_in!O16=0,0,RES_hh_fech_in!O16/RES_summary!O$21)</f>
        <v>2.3970181554229711E-2</v>
      </c>
      <c r="P16" s="72">
        <f>IF(RES_hh_fech_in!P16=0,0,RES_hh_fech_in!P16/RES_summary!P$21)</f>
        <v>1.0753781842962948E-2</v>
      </c>
      <c r="Q16" s="72">
        <f>IF(RES_hh_fech_in!Q16=0,0,RES_hh_fech_in!Q16/RES_summary!Q$21)</f>
        <v>2.1080602722560092E-2</v>
      </c>
      <c r="R16" s="72">
        <f>IF(RES_hh_fech_in!R16=0,0,RES_hh_fech_in!R16/RES_summary!R$21)</f>
        <v>1.7875036542318985E-2</v>
      </c>
      <c r="S16" s="72">
        <f>IF(RES_hh_fech_in!S16=0,0,RES_hh_fech_in!S16/RES_summary!S$21)</f>
        <v>2.55563390021624E-2</v>
      </c>
      <c r="T16" s="72">
        <f>IF(RES_hh_fech_in!T16=0,0,RES_hh_fech_in!T16/RES_summary!T$21)</f>
        <v>2.0254324555628339E-2</v>
      </c>
      <c r="U16" s="72">
        <f>IF(RES_hh_fech_in!U16=0,0,RES_hh_fech_in!U16/RES_summary!U$21)</f>
        <v>3.1803168493701885E-2</v>
      </c>
      <c r="V16" s="72">
        <f>IF(RES_hh_fech_in!V16=0,0,RES_hh_fech_in!V16/RES_summary!V$21)</f>
        <v>4.1212355193889508E-2</v>
      </c>
      <c r="W16" s="72">
        <f>IF(RES_hh_fech_in!W16=0,0,RES_hh_fech_in!W16/RES_summary!W$21)</f>
        <v>2.518014559881716E-2</v>
      </c>
      <c r="X16" s="72">
        <f>IF(RES_hh_fech_in!X16=0,0,RES_hh_fech_in!X16/RES_summary!X$21)</f>
        <v>1.268385922520693E-2</v>
      </c>
      <c r="Y16" s="72">
        <f>IF(RES_hh_fech_in!Y16=0,0,RES_hh_fech_in!Y16/RES_summary!Y$21)</f>
        <v>4.0952435843794868E-3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22.94274454105404</v>
      </c>
      <c r="D17" s="69">
        <f>IF(RES_hh_fech_in!D17=0,0,RES_hh_fech_in!D17/RES_summary!D$21)</f>
        <v>26.048365447885981</v>
      </c>
      <c r="E17" s="69">
        <f>IF(RES_hh_fech_in!E17=0,0,RES_hh_fech_in!E17/RES_summary!E$21)</f>
        <v>22.425222425061175</v>
      </c>
      <c r="F17" s="69">
        <f>IF(RES_hh_fech_in!F17=0,0,RES_hh_fech_in!F17/RES_summary!F$21)</f>
        <v>23.6410181604667</v>
      </c>
      <c r="G17" s="69">
        <f>IF(RES_hh_fech_in!G17=0,0,RES_hh_fech_in!G17/RES_summary!G$21)</f>
        <v>23.740176939119934</v>
      </c>
      <c r="H17" s="69">
        <f>IF(RES_hh_fech_in!H17=0,0,RES_hh_fech_in!H17/RES_summary!H$21)</f>
        <v>22.857055711564325</v>
      </c>
      <c r="I17" s="69">
        <f>IF(RES_hh_fech_in!I17=0,0,RES_hh_fech_in!I17/RES_summary!I$21)</f>
        <v>24.554107358328537</v>
      </c>
      <c r="J17" s="69">
        <f>IF(RES_hh_fech_in!J17=0,0,RES_hh_fech_in!J17/RES_summary!J$21)</f>
        <v>25.714797324447865</v>
      </c>
      <c r="K17" s="69">
        <f>IF(RES_hh_fech_in!K17=0,0,RES_hh_fech_in!K17/RES_summary!K$21)</f>
        <v>26.094803096269228</v>
      </c>
      <c r="L17" s="69">
        <f>IF(RES_hh_fech_in!L17=0,0,RES_hh_fech_in!L17/RES_summary!L$21)</f>
        <v>24.833252478229017</v>
      </c>
      <c r="M17" s="69">
        <f>IF(RES_hh_fech_in!M17=0,0,RES_hh_fech_in!M17/RES_summary!M$21)</f>
        <v>27.09272119573173</v>
      </c>
      <c r="N17" s="69">
        <f>IF(RES_hh_fech_in!N17=0,0,RES_hh_fech_in!N17/RES_summary!N$21)</f>
        <v>28.832364810445661</v>
      </c>
      <c r="O17" s="69">
        <f>IF(RES_hh_fech_in!O17=0,0,RES_hh_fech_in!O17/RES_summary!O$21)</f>
        <v>24.574483041442967</v>
      </c>
      <c r="P17" s="69">
        <f>IF(RES_hh_fech_in!P17=0,0,RES_hh_fech_in!P17/RES_summary!P$21)</f>
        <v>27.3812872452182</v>
      </c>
      <c r="Q17" s="69">
        <f>IF(RES_hh_fech_in!Q17=0,0,RES_hh_fech_in!Q17/RES_summary!Q$21)</f>
        <v>32.516349094230996</v>
      </c>
      <c r="R17" s="69">
        <f>IF(RES_hh_fech_in!R17=0,0,RES_hh_fech_in!R17/RES_summary!R$21)</f>
        <v>25.640862862114435</v>
      </c>
      <c r="S17" s="69">
        <f>IF(RES_hh_fech_in!S17=0,0,RES_hh_fech_in!S17/RES_summary!S$21)</f>
        <v>23.419507158159632</v>
      </c>
      <c r="T17" s="69">
        <f>IF(RES_hh_fech_in!T17=0,0,RES_hh_fech_in!T17/RES_summary!T$21)</f>
        <v>21.672369595683321</v>
      </c>
      <c r="U17" s="69">
        <f>IF(RES_hh_fech_in!U17=0,0,RES_hh_fech_in!U17/RES_summary!U$21)</f>
        <v>25.649665708786632</v>
      </c>
      <c r="V17" s="69">
        <f>IF(RES_hh_fech_in!V17=0,0,RES_hh_fech_in!V17/RES_summary!V$21)</f>
        <v>24.622948828778092</v>
      </c>
      <c r="W17" s="69">
        <f>IF(RES_hh_fech_in!W17=0,0,RES_hh_fech_in!W17/RES_summary!W$21)</f>
        <v>19.465109167638253</v>
      </c>
      <c r="X17" s="69">
        <f>IF(RES_hh_fech_in!X17=0,0,RES_hh_fech_in!X17/RES_summary!X$21)</f>
        <v>21.309729248779547</v>
      </c>
      <c r="Y17" s="69">
        <f>IF(RES_hh_fech_in!Y17=0,0,RES_hh_fech_in!Y17/RES_summary!Y$21)</f>
        <v>24.14762868519237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27.682760236234699</v>
      </c>
      <c r="M18" s="72">
        <f>IF(RES_hh_fech_in!M18=0,0,RES_hh_fech_in!M18/RES_summary!M$21)</f>
        <v>27.602263918598752</v>
      </c>
      <c r="N18" s="72">
        <f>IF(RES_hh_fech_in!N18=0,0,RES_hh_fech_in!N18/RES_summary!N$21)</f>
        <v>22.884964153468214</v>
      </c>
      <c r="O18" s="72">
        <f>IF(RES_hh_fech_in!O18=0,0,RES_hh_fech_in!O18/RES_summary!O$21)</f>
        <v>25.056995361571115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14.510135005427928</v>
      </c>
      <c r="X18" s="72">
        <f>IF(RES_hh_fech_in!X18=0,0,RES_hh_fech_in!X18/RES_summary!X$21)</f>
        <v>0</v>
      </c>
      <c r="Y18" s="72">
        <f>IF(RES_hh_fech_in!Y18=0,0,RES_hh_fech_in!Y18/RES_summary!Y$21)</f>
        <v>0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24.825176742799588</v>
      </c>
      <c r="D19" s="72">
        <f>IF(RES_hh_fech_in!D19=0,0,RES_hh_fech_in!D19/RES_summary!D$21)</f>
        <v>29.377100344771581</v>
      </c>
      <c r="E19" s="72">
        <f>IF(RES_hh_fech_in!E19=0,0,RES_hh_fech_in!E19/RES_summary!E$21)</f>
        <v>23.268409141183078</v>
      </c>
      <c r="F19" s="72">
        <f>IF(RES_hh_fech_in!F19=0,0,RES_hh_fech_in!F19/RES_summary!F$21)</f>
        <v>24.596155952046132</v>
      </c>
      <c r="G19" s="72">
        <f>IF(RES_hh_fech_in!G19=0,0,RES_hh_fech_in!G19/RES_summary!G$21)</f>
        <v>29.786789087458128</v>
      </c>
      <c r="H19" s="72">
        <f>IF(RES_hh_fech_in!H19=0,0,RES_hh_fech_in!H19/RES_summary!H$21)</f>
        <v>26.768851265458739</v>
      </c>
      <c r="I19" s="72">
        <f>IF(RES_hh_fech_in!I19=0,0,RES_hh_fech_in!I19/RES_summary!I$21)</f>
        <v>29.839693338214175</v>
      </c>
      <c r="J19" s="72">
        <f>IF(RES_hh_fech_in!J19=0,0,RES_hh_fech_in!J19/RES_summary!J$21)</f>
        <v>33.723013952802368</v>
      </c>
      <c r="K19" s="72">
        <f>IF(RES_hh_fech_in!K19=0,0,RES_hh_fech_in!K19/RES_summary!K$21)</f>
        <v>27.626851985399249</v>
      </c>
      <c r="L19" s="72">
        <f>IF(RES_hh_fech_in!L19=0,0,RES_hh_fech_in!L19/RES_summary!L$21)</f>
        <v>26.680762023995388</v>
      </c>
      <c r="M19" s="72">
        <f>IF(RES_hh_fech_in!M19=0,0,RES_hh_fech_in!M19/RES_summary!M$21)</f>
        <v>31.045904012021559</v>
      </c>
      <c r="N19" s="72">
        <f>IF(RES_hh_fech_in!N19=0,0,RES_hh_fech_in!N19/RES_summary!N$21)</f>
        <v>32.919700711484374</v>
      </c>
      <c r="O19" s="72">
        <f>IF(RES_hh_fech_in!O19=0,0,RES_hh_fech_in!O19/RES_summary!O$21)</f>
        <v>26.555306753972996</v>
      </c>
      <c r="P19" s="72">
        <f>IF(RES_hh_fech_in!P19=0,0,RES_hh_fech_in!P19/RES_summary!P$21)</f>
        <v>31.211618285357375</v>
      </c>
      <c r="Q19" s="72">
        <f>IF(RES_hh_fech_in!Q19=0,0,RES_hh_fech_in!Q19/RES_summary!Q$21)</f>
        <v>38.017156186606414</v>
      </c>
      <c r="R19" s="72">
        <f>IF(RES_hh_fech_in!R19=0,0,RES_hh_fech_in!R19/RES_summary!R$21)</f>
        <v>26.249378532515237</v>
      </c>
      <c r="S19" s="72">
        <f>IF(RES_hh_fech_in!S19=0,0,RES_hh_fech_in!S19/RES_summary!S$21)</f>
        <v>25.260179939187687</v>
      </c>
      <c r="T19" s="72">
        <f>IF(RES_hh_fech_in!T19=0,0,RES_hh_fech_in!T19/RES_summary!T$21)</f>
        <v>22.736560545789843</v>
      </c>
      <c r="U19" s="72">
        <f>IF(RES_hh_fech_in!U19=0,0,RES_hh_fech_in!U19/RES_summary!U$21)</f>
        <v>26.667322215512829</v>
      </c>
      <c r="V19" s="72">
        <f>IF(RES_hh_fech_in!V19=0,0,RES_hh_fech_in!V19/RES_summary!V$21)</f>
        <v>24.638739822748839</v>
      </c>
      <c r="W19" s="72">
        <f>IF(RES_hh_fech_in!W19=0,0,RES_hh_fech_in!W19/RES_summary!W$21)</f>
        <v>21.847828550836685</v>
      </c>
      <c r="X19" s="72">
        <f>IF(RES_hh_fech_in!X19=0,0,RES_hh_fech_in!X19/RES_summary!X$21)</f>
        <v>22.36318503231411</v>
      </c>
      <c r="Y19" s="72">
        <f>IF(RES_hh_fech_in!Y19=0,0,RES_hh_fech_in!Y19/RES_summary!Y$21)</f>
        <v>25.733907312882863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28.642585979110624</v>
      </c>
      <c r="D20" s="72">
        <f>IF(RES_hh_fech_in!D20=0,0,RES_hh_fech_in!D20/RES_summary!D$21)</f>
        <v>33.398434926321876</v>
      </c>
      <c r="E20" s="72">
        <f>IF(RES_hh_fech_in!E20=0,0,RES_hh_fech_in!E20/RES_summary!E$21)</f>
        <v>29.299867508979915</v>
      </c>
      <c r="F20" s="72">
        <f>IF(RES_hh_fech_in!F20=0,0,RES_hh_fech_in!F20/RES_summary!F$21)</f>
        <v>30.879440938538899</v>
      </c>
      <c r="G20" s="72">
        <f>IF(RES_hh_fech_in!G20=0,0,RES_hh_fech_in!G20/RES_summary!G$21)</f>
        <v>29.295961860132746</v>
      </c>
      <c r="H20" s="72">
        <f>IF(RES_hh_fech_in!H20=0,0,RES_hh_fech_in!H20/RES_summary!H$21)</f>
        <v>29.922299791205575</v>
      </c>
      <c r="I20" s="72">
        <f>IF(RES_hh_fech_in!I20=0,0,RES_hh_fech_in!I20/RES_summary!I$21)</f>
        <v>30.184222257765725</v>
      </c>
      <c r="J20" s="72">
        <f>IF(RES_hh_fech_in!J20=0,0,RES_hh_fech_in!J20/RES_summary!J$21)</f>
        <v>32.867147344195153</v>
      </c>
      <c r="K20" s="72">
        <f>IF(RES_hh_fech_in!K20=0,0,RES_hh_fech_in!K20/RES_summary!K$21)</f>
        <v>34.072410027021768</v>
      </c>
      <c r="L20" s="72">
        <f>IF(RES_hh_fech_in!L20=0,0,RES_hh_fech_in!L20/RES_summary!L$21)</f>
        <v>31.752215277664067</v>
      </c>
      <c r="M20" s="72">
        <f>IF(RES_hh_fech_in!M20=0,0,RES_hh_fech_in!M20/RES_summary!M$21)</f>
        <v>35.447456811907315</v>
      </c>
      <c r="N20" s="72">
        <f>IF(RES_hh_fech_in!N20=0,0,RES_hh_fech_in!N20/RES_summary!N$21)</f>
        <v>32.885556406567517</v>
      </c>
      <c r="O20" s="72">
        <f>IF(RES_hh_fech_in!O20=0,0,RES_hh_fech_in!O20/RES_summary!O$21)</f>
        <v>30.363691453931505</v>
      </c>
      <c r="P20" s="72">
        <f>IF(RES_hh_fech_in!P20=0,0,RES_hh_fech_in!P20/RES_summary!P$21)</f>
        <v>33.170195873115595</v>
      </c>
      <c r="Q20" s="72">
        <f>IF(RES_hh_fech_in!Q20=0,0,RES_hh_fech_in!Q20/RES_summary!Q$21)</f>
        <v>37.215223643710992</v>
      </c>
      <c r="R20" s="72">
        <f>IF(RES_hh_fech_in!R20=0,0,RES_hh_fech_in!R20/RES_summary!R$21)</f>
        <v>28.703037200298322</v>
      </c>
      <c r="S20" s="72">
        <f>IF(RES_hh_fech_in!S20=0,0,RES_hh_fech_in!S20/RES_summary!S$21)</f>
        <v>26.587761642138702</v>
      </c>
      <c r="T20" s="72">
        <f>IF(RES_hh_fech_in!T20=0,0,RES_hh_fech_in!T20/RES_summary!T$21)</f>
        <v>23.246961769588932</v>
      </c>
      <c r="U20" s="72">
        <f>IF(RES_hh_fech_in!U20=0,0,RES_hh_fech_in!U20/RES_summary!U$21)</f>
        <v>27.479481342873623</v>
      </c>
      <c r="V20" s="72">
        <f>IF(RES_hh_fech_in!V20=0,0,RES_hh_fech_in!V20/RES_summary!V$21)</f>
        <v>27.042135509215392</v>
      </c>
      <c r="W20" s="72">
        <f>IF(RES_hh_fech_in!W20=0,0,RES_hh_fech_in!W20/RES_summary!W$21)</f>
        <v>21.542187693905962</v>
      </c>
      <c r="X20" s="72">
        <f>IF(RES_hh_fech_in!X20=0,0,RES_hh_fech_in!X20/RES_summary!X$21)</f>
        <v>23.687457580547854</v>
      </c>
      <c r="Y20" s="72">
        <f>IF(RES_hh_fech_in!Y20=0,0,RES_hh_fech_in!Y20/RES_summary!Y$21)</f>
        <v>24.563360155319728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27.108370905269638</v>
      </c>
      <c r="D21" s="72">
        <f>IF(RES_hh_fech_in!D21=0,0,RES_hh_fech_in!D21/RES_summary!D$21)</f>
        <v>29.749500621679239</v>
      </c>
      <c r="E21" s="72">
        <f>IF(RES_hh_fech_in!E21=0,0,RES_hh_fech_in!E21/RES_summary!E$21)</f>
        <v>25.554014768080265</v>
      </c>
      <c r="F21" s="72">
        <f>IF(RES_hh_fech_in!F21=0,0,RES_hh_fech_in!F21/RES_summary!F$21)</f>
        <v>25.393859192662561</v>
      </c>
      <c r="G21" s="72">
        <f>IF(RES_hh_fech_in!G21=0,0,RES_hh_fech_in!G21/RES_summary!G$21)</f>
        <v>28.625519524673759</v>
      </c>
      <c r="H21" s="72">
        <f>IF(RES_hh_fech_in!H21=0,0,RES_hh_fech_in!H21/RES_summary!H$21)</f>
        <v>27.217857783107309</v>
      </c>
      <c r="I21" s="72">
        <f>IF(RES_hh_fech_in!I21=0,0,RES_hh_fech_in!I21/RES_summary!I$21)</f>
        <v>26.787688637965562</v>
      </c>
      <c r="J21" s="72">
        <f>IF(RES_hh_fech_in!J21=0,0,RES_hh_fech_in!J21/RES_summary!J$21)</f>
        <v>28.504525002893782</v>
      </c>
      <c r="K21" s="72">
        <f>IF(RES_hh_fech_in!K21=0,0,RES_hh_fech_in!K21/RES_summary!K$21)</f>
        <v>30.410452712008269</v>
      </c>
      <c r="L21" s="72">
        <f>IF(RES_hh_fech_in!L21=0,0,RES_hh_fech_in!L21/RES_summary!L$21)</f>
        <v>26.722286761285925</v>
      </c>
      <c r="M21" s="72">
        <f>IF(RES_hh_fech_in!M21=0,0,RES_hh_fech_in!M21/RES_summary!M$21)</f>
        <v>30.236723045726137</v>
      </c>
      <c r="N21" s="72">
        <f>IF(RES_hh_fech_in!N21=0,0,RES_hh_fech_in!N21/RES_summary!N$21)</f>
        <v>31.303548160340551</v>
      </c>
      <c r="O21" s="72">
        <f>IF(RES_hh_fech_in!O21=0,0,RES_hh_fech_in!O21/RES_summary!O$21)</f>
        <v>25.382747508371367</v>
      </c>
      <c r="P21" s="72">
        <f>IF(RES_hh_fech_in!P21=0,0,RES_hh_fech_in!P21/RES_summary!P$21)</f>
        <v>28.947058530614331</v>
      </c>
      <c r="Q21" s="72">
        <f>IF(RES_hh_fech_in!Q21=0,0,RES_hh_fech_in!Q21/RES_summary!Q$21)</f>
        <v>32.663353861880474</v>
      </c>
      <c r="R21" s="72">
        <f>IF(RES_hh_fech_in!R21=0,0,RES_hh_fech_in!R21/RES_summary!R$21)</f>
        <v>26.014216053098039</v>
      </c>
      <c r="S21" s="72">
        <f>IF(RES_hh_fech_in!S21=0,0,RES_hh_fech_in!S21/RES_summary!S$21)</f>
        <v>23.929840866290956</v>
      </c>
      <c r="T21" s="72">
        <f>IF(RES_hh_fech_in!T21=0,0,RES_hh_fech_in!T21/RES_summary!T$21)</f>
        <v>21.409987855813611</v>
      </c>
      <c r="U21" s="72">
        <f>IF(RES_hh_fech_in!U21=0,0,RES_hh_fech_in!U21/RES_summary!U$21)</f>
        <v>24.795818042334599</v>
      </c>
      <c r="V21" s="72">
        <f>IF(RES_hh_fech_in!V21=0,0,RES_hh_fech_in!V21/RES_summary!V$21)</f>
        <v>24.892148749852936</v>
      </c>
      <c r="W21" s="72">
        <f>IF(RES_hh_fech_in!W21=0,0,RES_hh_fech_in!W21/RES_summary!W$21)</f>
        <v>21.012444622062496</v>
      </c>
      <c r="X21" s="72">
        <f>IF(RES_hh_fech_in!X21=0,0,RES_hh_fech_in!X21/RES_summary!X$21)</f>
        <v>20.130671355480285</v>
      </c>
      <c r="Y21" s="72">
        <f>IF(RES_hh_fech_in!Y21=0,0,RES_hh_fech_in!Y21/RES_summary!Y$21)</f>
        <v>23.583405882872093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26.588002952608925</v>
      </c>
      <c r="D22" s="72">
        <f>IF(RES_hh_fech_in!D22=0,0,RES_hh_fech_in!D22/RES_summary!D$21)</f>
        <v>29.703616098866469</v>
      </c>
      <c r="E22" s="72">
        <f>IF(RES_hh_fech_in!E22=0,0,RES_hh_fech_in!E22/RES_summary!E$21)</f>
        <v>25.013132941201714</v>
      </c>
      <c r="F22" s="72">
        <f>IF(RES_hh_fech_in!F22=0,0,RES_hh_fech_in!F22/RES_summary!F$21)</f>
        <v>25.618528377948643</v>
      </c>
      <c r="G22" s="72">
        <f>IF(RES_hh_fech_in!G22=0,0,RES_hh_fech_in!G22/RES_summary!G$21)</f>
        <v>24.468223310886945</v>
      </c>
      <c r="H22" s="72">
        <f>IF(RES_hh_fech_in!H22=0,0,RES_hh_fech_in!H22/RES_summary!H$21)</f>
        <v>24.751012561529144</v>
      </c>
      <c r="I22" s="72">
        <f>IF(RES_hh_fech_in!I22=0,0,RES_hh_fech_in!I22/RES_summary!I$21)</f>
        <v>26.004427208412995</v>
      </c>
      <c r="J22" s="72">
        <f>IF(RES_hh_fech_in!J22=0,0,RES_hh_fech_in!J22/RES_summary!J$21)</f>
        <v>26.462661241334018</v>
      </c>
      <c r="K22" s="72">
        <f>IF(RES_hh_fech_in!K22=0,0,RES_hh_fech_in!K22/RES_summary!K$21)</f>
        <v>27.843454591104123</v>
      </c>
      <c r="L22" s="72">
        <f>IF(RES_hh_fech_in!L22=0,0,RES_hh_fech_in!L22/RES_summary!L$21)</f>
        <v>24.741537919027483</v>
      </c>
      <c r="M22" s="72">
        <f>IF(RES_hh_fech_in!M22=0,0,RES_hh_fech_in!M22/RES_summary!M$21)</f>
        <v>27.390264077206197</v>
      </c>
      <c r="N22" s="72">
        <f>IF(RES_hh_fech_in!N22=0,0,RES_hh_fech_in!N22/RES_summary!N$21)</f>
        <v>29.543879628579596</v>
      </c>
      <c r="O22" s="72">
        <f>IF(RES_hh_fech_in!O22=0,0,RES_hh_fech_in!O22/RES_summary!O$21)</f>
        <v>24.035863072000552</v>
      </c>
      <c r="P22" s="72">
        <f>IF(RES_hh_fech_in!P22=0,0,RES_hh_fech_in!P22/RES_summary!P$21)</f>
        <v>28.645261727597706</v>
      </c>
      <c r="Q22" s="72">
        <f>IF(RES_hh_fech_in!Q22=0,0,RES_hh_fech_in!Q22/RES_summary!Q$21)</f>
        <v>33.91793378844956</v>
      </c>
      <c r="R22" s="72">
        <f>IF(RES_hh_fech_in!R22=0,0,RES_hh_fech_in!R22/RES_summary!R$21)</f>
        <v>25.403880149917288</v>
      </c>
      <c r="S22" s="72">
        <f>IF(RES_hh_fech_in!S22=0,0,RES_hh_fech_in!S22/RES_summary!S$21)</f>
        <v>23.144048635950295</v>
      </c>
      <c r="T22" s="72">
        <f>IF(RES_hh_fech_in!T22=0,0,RES_hh_fech_in!T22/RES_summary!T$21)</f>
        <v>21.400128594137456</v>
      </c>
      <c r="U22" s="72">
        <f>IF(RES_hh_fech_in!U22=0,0,RES_hh_fech_in!U22/RES_summary!U$21)</f>
        <v>25.280176646000179</v>
      </c>
      <c r="V22" s="72">
        <f>IF(RES_hh_fech_in!V22=0,0,RES_hh_fech_in!V22/RES_summary!V$21)</f>
        <v>24.84038241395973</v>
      </c>
      <c r="W22" s="72">
        <f>IF(RES_hh_fech_in!W22=0,0,RES_hh_fech_in!W22/RES_summary!W$21)</f>
        <v>19.740112286280613</v>
      </c>
      <c r="X22" s="72">
        <f>IF(RES_hh_fech_in!X22=0,0,RES_hh_fech_in!X22/RES_summary!X$21)</f>
        <v>19.567534058539156</v>
      </c>
      <c r="Y22" s="72">
        <f>IF(RES_hh_fech_in!Y22=0,0,RES_hh_fech_in!Y22/RES_summary!Y$21)</f>
        <v>23.422914824884298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19.692500656320746</v>
      </c>
      <c r="D24" s="72">
        <f>IF(RES_hh_fech_in!D24=0,0,RES_hh_fech_in!D24/RES_summary!D$21)</f>
        <v>21.666745425785376</v>
      </c>
      <c r="E24" s="72">
        <f>IF(RES_hh_fech_in!E24=0,0,RES_hh_fech_in!E24/RES_summary!E$21)</f>
        <v>19.559967984293742</v>
      </c>
      <c r="F24" s="72">
        <f>IF(RES_hh_fech_in!F24=0,0,RES_hh_fech_in!F24/RES_summary!F$21)</f>
        <v>22.787212125386468</v>
      </c>
      <c r="G24" s="72">
        <f>IF(RES_hh_fech_in!G24=0,0,RES_hh_fech_in!G24/RES_summary!G$21)</f>
        <v>0</v>
      </c>
      <c r="H24" s="72">
        <f>IF(RES_hh_fech_in!H24=0,0,RES_hh_fech_in!H24/RES_summary!H$21)</f>
        <v>18.001097139456085</v>
      </c>
      <c r="I24" s="72">
        <f>IF(RES_hh_fech_in!I24=0,0,RES_hh_fech_in!I24/RES_summary!I$21)</f>
        <v>21.397191194770212</v>
      </c>
      <c r="J24" s="72">
        <f>IF(RES_hh_fech_in!J24=0,0,RES_hh_fech_in!J24/RES_summary!J$21)</f>
        <v>22.405705474442176</v>
      </c>
      <c r="K24" s="72">
        <f>IF(RES_hh_fech_in!K24=0,0,RES_hh_fech_in!K24/RES_summary!K$21)</f>
        <v>23.652984400066959</v>
      </c>
      <c r="L24" s="72">
        <f>IF(RES_hh_fech_in!L24=0,0,RES_hh_fech_in!L24/RES_summary!L$21)</f>
        <v>21.036261327297055</v>
      </c>
      <c r="M24" s="72">
        <f>IF(RES_hh_fech_in!M24=0,0,RES_hh_fech_in!M24/RES_summary!M$21)</f>
        <v>23.909092207971451</v>
      </c>
      <c r="N24" s="72">
        <f>IF(RES_hh_fech_in!N24=0,0,RES_hh_fech_in!N24/RES_summary!N$21)</f>
        <v>25.763710430693628</v>
      </c>
      <c r="O24" s="72">
        <f>IF(RES_hh_fech_in!O24=0,0,RES_hh_fech_in!O24/RES_summary!O$21)</f>
        <v>20.949051639049152</v>
      </c>
      <c r="P24" s="72">
        <f>IF(RES_hh_fech_in!P24=0,0,RES_hh_fech_in!P24/RES_summary!P$21)</f>
        <v>25.414303658461261</v>
      </c>
      <c r="Q24" s="72">
        <f>IF(RES_hh_fech_in!Q24=0,0,RES_hh_fech_in!Q24/RES_summary!Q$21)</f>
        <v>30.200328694594781</v>
      </c>
      <c r="R24" s="72">
        <f>IF(RES_hh_fech_in!R24=0,0,RES_hh_fech_in!R24/RES_summary!R$21)</f>
        <v>24.037634229793529</v>
      </c>
      <c r="S24" s="72">
        <f>IF(RES_hh_fech_in!S24=0,0,RES_hh_fech_in!S24/RES_summary!S$21)</f>
        <v>21.449395918022436</v>
      </c>
      <c r="T24" s="72">
        <f>IF(RES_hh_fech_in!T24=0,0,RES_hh_fech_in!T24/RES_summary!T$21)</f>
        <v>19.737354556825984</v>
      </c>
      <c r="U24" s="72">
        <f>IF(RES_hh_fech_in!U24=0,0,RES_hh_fech_in!U24/RES_summary!U$21)</f>
        <v>22.733568392327861</v>
      </c>
      <c r="V24" s="72">
        <f>IF(RES_hh_fech_in!V24=0,0,RES_hh_fech_in!V24/RES_summary!V$21)</f>
        <v>21.925730503844228</v>
      </c>
      <c r="W24" s="72">
        <f>IF(RES_hh_fech_in!W24=0,0,RES_hh_fech_in!W24/RES_summary!W$21)</f>
        <v>18.862870739306008</v>
      </c>
      <c r="X24" s="72">
        <f>IF(RES_hh_fech_in!X24=0,0,RES_hh_fech_in!X24/RES_summary!X$21)</f>
        <v>19.359038199711851</v>
      </c>
      <c r="Y24" s="72">
        <f>IF(RES_hh_fech_in!Y24=0,0,RES_hh_fech_in!Y24/RES_summary!Y$21)</f>
        <v>22.125150952167917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19.777776284516051</v>
      </c>
      <c r="D25" s="74">
        <f>IF(RES_hh_fech_in!D25=0,0,RES_hh_fech_in!D25/RES_summary!D$21)</f>
        <v>22.8493613278069</v>
      </c>
      <c r="E25" s="74">
        <f>IF(RES_hh_fech_in!E25=0,0,RES_hh_fech_in!E25/RES_summary!E$21)</f>
        <v>18.412787129979975</v>
      </c>
      <c r="F25" s="74">
        <f>IF(RES_hh_fech_in!F25=0,0,RES_hh_fech_in!F25/RES_summary!F$21)</f>
        <v>18.244848313162557</v>
      </c>
      <c r="G25" s="74">
        <f>IF(RES_hh_fech_in!G25=0,0,RES_hh_fech_in!G25/RES_summary!G$21)</f>
        <v>16.071026820700713</v>
      </c>
      <c r="H25" s="74">
        <f>IF(RES_hh_fech_in!H25=0,0,RES_hh_fech_in!H25/RES_summary!H$21)</f>
        <v>16.545404469762452</v>
      </c>
      <c r="I25" s="74">
        <f>IF(RES_hh_fech_in!I25=0,0,RES_hh_fech_in!I25/RES_summary!I$21)</f>
        <v>19.902383365709085</v>
      </c>
      <c r="J25" s="74">
        <f>IF(RES_hh_fech_in!J25=0,0,RES_hh_fech_in!J25/RES_summary!J$21)</f>
        <v>18.978173242020475</v>
      </c>
      <c r="K25" s="74">
        <f>IF(RES_hh_fech_in!K25=0,0,RES_hh_fech_in!K25/RES_summary!K$21)</f>
        <v>12.779297145586728</v>
      </c>
      <c r="L25" s="74">
        <f>IF(RES_hh_fech_in!L25=0,0,RES_hh_fech_in!L25/RES_summary!L$21)</f>
        <v>18.889931870320055</v>
      </c>
      <c r="M25" s="74">
        <f>IF(RES_hh_fech_in!M25=0,0,RES_hh_fech_in!M25/RES_summary!M$21)</f>
        <v>19.333912455759165</v>
      </c>
      <c r="N25" s="74">
        <f>IF(RES_hh_fech_in!N25=0,0,RES_hh_fech_in!N25/RES_summary!N$21)</f>
        <v>21.807818360803278</v>
      </c>
      <c r="O25" s="74">
        <f>IF(RES_hh_fech_in!O25=0,0,RES_hh_fech_in!O25/RES_summary!O$21)</f>
        <v>17.394262654295829</v>
      </c>
      <c r="P25" s="74">
        <f>IF(RES_hh_fech_in!P25=0,0,RES_hh_fech_in!P25/RES_summary!P$21)</f>
        <v>20.811896656055129</v>
      </c>
      <c r="Q25" s="74">
        <f>IF(RES_hh_fech_in!Q25=0,0,RES_hh_fech_in!Q25/RES_summary!Q$21)</f>
        <v>23.01671779503874</v>
      </c>
      <c r="R25" s="74">
        <f>IF(RES_hh_fech_in!R25=0,0,RES_hh_fech_in!R25/RES_summary!R$21)</f>
        <v>16.956898055204093</v>
      </c>
      <c r="S25" s="74">
        <f>IF(RES_hh_fech_in!S25=0,0,RES_hh_fech_in!S25/RES_summary!S$21)</f>
        <v>15.503355396798735</v>
      </c>
      <c r="T25" s="74">
        <f>IF(RES_hh_fech_in!T25=0,0,RES_hh_fech_in!T25/RES_summary!T$21)</f>
        <v>16.177242656618503</v>
      </c>
      <c r="U25" s="74">
        <f>IF(RES_hh_fech_in!U25=0,0,RES_hh_fech_in!U25/RES_summary!U$21)</f>
        <v>18.615149151858279</v>
      </c>
      <c r="V25" s="74">
        <f>IF(RES_hh_fech_in!V25=0,0,RES_hh_fech_in!V25/RES_summary!V$21)</f>
        <v>18.525149010849848</v>
      </c>
      <c r="W25" s="74">
        <f>IF(RES_hh_fech_in!W25=0,0,RES_hh_fech_in!W25/RES_summary!W$21)</f>
        <v>14.88675547736214</v>
      </c>
      <c r="X25" s="74">
        <f>IF(RES_hh_fech_in!X25=0,0,RES_hh_fech_in!X25/RES_summary!X$21)</f>
        <v>15.928294101682054</v>
      </c>
      <c r="Y25" s="74">
        <f>IF(RES_hh_fech_in!Y25=0,0,RES_hh_fech_in!Y25/RES_summary!Y$21)</f>
        <v>19.527973295020715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10.460864436603138</v>
      </c>
      <c r="D26" s="77">
        <f>IF(RES_hh_fech_in!D26=0,0,RES_hh_fech_in!D26/RES_summary!D$21)</f>
        <v>11.867026186539265</v>
      </c>
      <c r="E26" s="77">
        <f>IF(RES_hh_fech_in!E26=0,0,RES_hh_fech_in!E26/RES_summary!E$21)</f>
        <v>10.378221073403841</v>
      </c>
      <c r="F26" s="77">
        <f>IF(RES_hh_fech_in!F26=0,0,RES_hh_fech_in!F26/RES_summary!F$21)</f>
        <v>11.067415161568892</v>
      </c>
      <c r="G26" s="77">
        <f>IF(RES_hh_fech_in!G26=0,0,RES_hh_fech_in!G26/RES_summary!G$21)</f>
        <v>10.874309533788205</v>
      </c>
      <c r="H26" s="77">
        <f>IF(RES_hh_fech_in!H26=0,0,RES_hh_fech_in!H26/RES_summary!H$21)</f>
        <v>11.951144995933497</v>
      </c>
      <c r="I26" s="77">
        <f>IF(RES_hh_fech_in!I26=0,0,RES_hh_fech_in!I26/RES_summary!I$21)</f>
        <v>12.309019543458591</v>
      </c>
      <c r="J26" s="77">
        <f>IF(RES_hh_fech_in!J26=0,0,RES_hh_fech_in!J26/RES_summary!J$21)</f>
        <v>12.396853337575219</v>
      </c>
      <c r="K26" s="77">
        <f>IF(RES_hh_fech_in!K26=0,0,RES_hh_fech_in!K26/RES_summary!K$21)</f>
        <v>13.427874156474255</v>
      </c>
      <c r="L26" s="77">
        <f>IF(RES_hh_fech_in!L26=0,0,RES_hh_fech_in!L26/RES_summary!L$21)</f>
        <v>12.973539413946053</v>
      </c>
      <c r="M26" s="77">
        <f>IF(RES_hh_fech_in!M26=0,0,RES_hh_fech_in!M26/RES_summary!M$21)</f>
        <v>13.239159746483478</v>
      </c>
      <c r="N26" s="77">
        <f>IF(RES_hh_fech_in!N26=0,0,RES_hh_fech_in!N26/RES_summary!N$21)</f>
        <v>14.772035399253369</v>
      </c>
      <c r="O26" s="77">
        <f>IF(RES_hh_fech_in!O26=0,0,RES_hh_fech_in!O26/RES_summary!O$21)</f>
        <v>13.91528137632068</v>
      </c>
      <c r="P26" s="77">
        <f>IF(RES_hh_fech_in!P26=0,0,RES_hh_fech_in!P26/RES_summary!P$21)</f>
        <v>15.523870216868863</v>
      </c>
      <c r="Q26" s="77">
        <f>IF(RES_hh_fech_in!Q26=0,0,RES_hh_fech_in!Q26/RES_summary!Q$21)</f>
        <v>20.557721227726727</v>
      </c>
      <c r="R26" s="77">
        <f>IF(RES_hh_fech_in!R26=0,0,RES_hh_fech_in!R26/RES_summary!R$21)</f>
        <v>16.842823428433142</v>
      </c>
      <c r="S26" s="77">
        <f>IF(RES_hh_fech_in!S26=0,0,RES_hh_fech_in!S26/RES_summary!S$21)</f>
        <v>14.794126707945237</v>
      </c>
      <c r="T26" s="77">
        <f>IF(RES_hh_fech_in!T26=0,0,RES_hh_fech_in!T26/RES_summary!T$21)</f>
        <v>13.008077075454837</v>
      </c>
      <c r="U26" s="77">
        <f>IF(RES_hh_fech_in!U26=0,0,RES_hh_fech_in!U26/RES_summary!U$21)</f>
        <v>15.60697006976009</v>
      </c>
      <c r="V26" s="77">
        <f>IF(RES_hh_fech_in!V26=0,0,RES_hh_fech_in!V26/RES_summary!V$21)</f>
        <v>14.782240377137663</v>
      </c>
      <c r="W26" s="77">
        <f>IF(RES_hh_fech_in!W26=0,0,RES_hh_fech_in!W26/RES_summary!W$21)</f>
        <v>11.614321707197627</v>
      </c>
      <c r="X26" s="77">
        <f>IF(RES_hh_fech_in!X26=0,0,RES_hh_fech_in!X26/RES_summary!X$21)</f>
        <v>12.393562594822898</v>
      </c>
      <c r="Y26" s="77">
        <f>IF(RES_hh_fech_in!Y26=0,0,RES_hh_fech_in!Y26/RES_summary!Y$21)</f>
        <v>14.097776495699954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3.6346804385059013</v>
      </c>
      <c r="D27" s="69">
        <f>IF(RES_hh_fech_in!D27=0,0,RES_hh_fech_in!D27/RES_summary!D$21)</f>
        <v>4.1692422433488225</v>
      </c>
      <c r="E27" s="69">
        <f>IF(RES_hh_fech_in!E27=0,0,RES_hh_fech_in!E27/RES_summary!E$21)</f>
        <v>3.5898858832889617</v>
      </c>
      <c r="F27" s="69">
        <f>IF(RES_hh_fech_in!F27=0,0,RES_hh_fech_in!F27/RES_summary!F$21)</f>
        <v>4.0546329613095988</v>
      </c>
      <c r="G27" s="69">
        <f>IF(RES_hh_fech_in!G27=0,0,RES_hh_fech_in!G27/RES_summary!G$21)</f>
        <v>3.5180676759877723</v>
      </c>
      <c r="H27" s="69">
        <f>IF(RES_hh_fech_in!H27=0,0,RES_hh_fech_in!H27/RES_summary!H$21)</f>
        <v>3.9077004349465638</v>
      </c>
      <c r="I27" s="69">
        <f>IF(RES_hh_fech_in!I27=0,0,RES_hh_fech_in!I27/RES_summary!I$21)</f>
        <v>3.5544789567434059</v>
      </c>
      <c r="J27" s="69">
        <f>IF(RES_hh_fech_in!J27=0,0,RES_hh_fech_in!J27/RES_summary!J$21)</f>
        <v>4.0829395326093048</v>
      </c>
      <c r="K27" s="69">
        <f>IF(RES_hh_fech_in!K27=0,0,RES_hh_fech_in!K27/RES_summary!K$21)</f>
        <v>5.1623621498803818</v>
      </c>
      <c r="L27" s="69">
        <f>IF(RES_hh_fech_in!L27=0,0,RES_hh_fech_in!L27/RES_summary!L$21)</f>
        <v>4.6126165747405254</v>
      </c>
      <c r="M27" s="69">
        <f>IF(RES_hh_fech_in!M27=0,0,RES_hh_fech_in!M27/RES_summary!M$21)</f>
        <v>5.0241396654709618</v>
      </c>
      <c r="N27" s="69">
        <f>IF(RES_hh_fech_in!N27=0,0,RES_hh_fech_in!N27/RES_summary!N$21)</f>
        <v>5.4539565140518036</v>
      </c>
      <c r="O27" s="69">
        <f>IF(RES_hh_fech_in!O27=0,0,RES_hh_fech_in!O27/RES_summary!O$21)</f>
        <v>4.5931026634354399</v>
      </c>
      <c r="P27" s="69">
        <f>IF(RES_hh_fech_in!P27=0,0,RES_hh_fech_in!P27/RES_summary!P$21)</f>
        <v>5.3895234406561814</v>
      </c>
      <c r="Q27" s="69">
        <f>IF(RES_hh_fech_in!Q27=0,0,RES_hh_fech_in!Q27/RES_summary!Q$21)</f>
        <v>6.3306099067641526</v>
      </c>
      <c r="R27" s="69">
        <f>IF(RES_hh_fech_in!R27=0,0,RES_hh_fech_in!R27/RES_summary!R$21)</f>
        <v>5.1473724965618111</v>
      </c>
      <c r="S27" s="69">
        <f>IF(RES_hh_fech_in!S27=0,0,RES_hh_fech_in!S27/RES_summary!S$21)</f>
        <v>4.7903340049294476</v>
      </c>
      <c r="T27" s="69">
        <f>IF(RES_hh_fech_in!T27=0,0,RES_hh_fech_in!T27/RES_summary!T$21)</f>
        <v>4.5283968567505424</v>
      </c>
      <c r="U27" s="69">
        <f>IF(RES_hh_fech_in!U27=0,0,RES_hh_fech_in!U27/RES_summary!U$21)</f>
        <v>5.4444770017430812</v>
      </c>
      <c r="V27" s="69">
        <f>IF(RES_hh_fech_in!V27=0,0,RES_hh_fech_in!V27/RES_summary!V$21)</f>
        <v>5.1605848228199669</v>
      </c>
      <c r="W27" s="69">
        <f>IF(RES_hh_fech_in!W27=0,0,RES_hh_fech_in!W27/RES_summary!W$21)</f>
        <v>3.4452779143413412</v>
      </c>
      <c r="X27" s="69">
        <f>IF(RES_hh_fech_in!X27=0,0,RES_hh_fech_in!X27/RES_summary!X$21)</f>
        <v>4.1368307076398576</v>
      </c>
      <c r="Y27" s="69">
        <f>IF(RES_hh_fech_in!Y27=0,0,RES_hh_fech_in!Y27/RES_summary!Y$21)</f>
        <v>4.9959004884445957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5.6709339778320835</v>
      </c>
      <c r="M28" s="72">
        <f>IF(RES_hh_fech_in!M28=0,0,RES_hh_fech_in!M28/RES_summary!M$21)</f>
        <v>6.758758402257941</v>
      </c>
      <c r="N28" s="72">
        <f>IF(RES_hh_fech_in!N28=0,0,RES_hh_fech_in!N28/RES_summary!N$21)</f>
        <v>7.6315578495664482</v>
      </c>
      <c r="O28" s="72">
        <f>IF(RES_hh_fech_in!O28=0,0,RES_hh_fech_in!O28/RES_summary!O$21)</f>
        <v>5.9293122033043213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4.5769668506760475</v>
      </c>
      <c r="D29" s="72">
        <f>IF(RES_hh_fech_in!D29=0,0,RES_hh_fech_in!D29/RES_summary!D$21)</f>
        <v>5.2852115507205806</v>
      </c>
      <c r="E29" s="72">
        <f>IF(RES_hh_fech_in!E29=0,0,RES_hh_fech_in!E29/RES_summary!E$21)</f>
        <v>4.3600900132363298</v>
      </c>
      <c r="F29" s="72">
        <f>IF(RES_hh_fech_in!F29=0,0,RES_hh_fech_in!F29/RES_summary!F$21)</f>
        <v>5.0304080976996044</v>
      </c>
      <c r="G29" s="72">
        <f>IF(RES_hh_fech_in!G29=0,0,RES_hh_fech_in!G29/RES_summary!G$21)</f>
        <v>4.4492903488547295</v>
      </c>
      <c r="H29" s="72">
        <f>IF(RES_hh_fech_in!H29=0,0,RES_hh_fech_in!H29/RES_summary!H$21)</f>
        <v>4.8879847838103085</v>
      </c>
      <c r="I29" s="72">
        <f>IF(RES_hh_fech_in!I29=0,0,RES_hh_fech_in!I29/RES_summary!I$21)</f>
        <v>4.4813577834099512</v>
      </c>
      <c r="J29" s="72">
        <f>IF(RES_hh_fech_in!J29=0,0,RES_hh_fech_in!J29/RES_summary!J$21)</f>
        <v>5.0568567562659004</v>
      </c>
      <c r="K29" s="72">
        <f>IF(RES_hh_fech_in!K29=0,0,RES_hh_fech_in!K29/RES_summary!K$21)</f>
        <v>6.5954213743734718</v>
      </c>
      <c r="L29" s="72">
        <f>IF(RES_hh_fech_in!L29=0,0,RES_hh_fech_in!L29/RES_summary!L$21)</f>
        <v>6.2781476904597291</v>
      </c>
      <c r="M29" s="72">
        <f>IF(RES_hh_fech_in!M29=0,0,RES_hh_fech_in!M29/RES_summary!M$21)</f>
        <v>6.4107265703096221</v>
      </c>
      <c r="N29" s="72">
        <f>IF(RES_hh_fech_in!N29=0,0,RES_hh_fech_in!N29/RES_summary!N$21)</f>
        <v>5.7893600434880419</v>
      </c>
      <c r="O29" s="72">
        <f>IF(RES_hh_fech_in!O29=0,0,RES_hh_fech_in!O29/RES_summary!O$21)</f>
        <v>5.0332329917394452</v>
      </c>
      <c r="P29" s="72">
        <f>IF(RES_hh_fech_in!P29=0,0,RES_hh_fech_in!P29/RES_summary!P$21)</f>
        <v>6.422734363077077</v>
      </c>
      <c r="Q29" s="72">
        <f>IF(RES_hh_fech_in!Q29=0,0,RES_hh_fech_in!Q29/RES_summary!Q$21)</f>
        <v>8.7209491494315454</v>
      </c>
      <c r="R29" s="72">
        <f>IF(RES_hh_fech_in!R29=0,0,RES_hh_fech_in!R29/RES_summary!R$21)</f>
        <v>7.4029465265928689</v>
      </c>
      <c r="S29" s="72">
        <f>IF(RES_hh_fech_in!S29=0,0,RES_hh_fech_in!S29/RES_summary!S$21)</f>
        <v>6.6621009636803228</v>
      </c>
      <c r="T29" s="72">
        <f>IF(RES_hh_fech_in!T29=0,0,RES_hh_fech_in!T29/RES_summary!T$21)</f>
        <v>5.9966231765883604</v>
      </c>
      <c r="U29" s="72">
        <f>IF(RES_hh_fech_in!U29=0,0,RES_hh_fech_in!U29/RES_summary!U$21)</f>
        <v>7.1170102427555326</v>
      </c>
      <c r="V29" s="72">
        <f>IF(RES_hh_fech_in!V29=0,0,RES_hh_fech_in!V29/RES_summary!V$21)</f>
        <v>6.9496828973476923</v>
      </c>
      <c r="W29" s="72">
        <f>IF(RES_hh_fech_in!W29=0,0,RES_hh_fech_in!W29/RES_summary!W$21)</f>
        <v>6.7779296115917136</v>
      </c>
      <c r="X29" s="72">
        <f>IF(RES_hh_fech_in!X29=0,0,RES_hh_fech_in!X29/RES_summary!X$21)</f>
        <v>0</v>
      </c>
      <c r="Y29" s="72">
        <f>IF(RES_hh_fech_in!Y29=0,0,RES_hh_fech_in!Y29/RES_summary!Y$21)</f>
        <v>0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4.6294564881345197</v>
      </c>
      <c r="D30" s="72">
        <f>IF(RES_hh_fech_in!D30=0,0,RES_hh_fech_in!D30/RES_summary!D$21)</f>
        <v>5.1620193126488338</v>
      </c>
      <c r="E30" s="72">
        <f>IF(RES_hh_fech_in!E30=0,0,RES_hh_fech_in!E30/RES_summary!E$21)</f>
        <v>4.4116269638443724</v>
      </c>
      <c r="F30" s="72">
        <f>IF(RES_hh_fech_in!F30=0,0,RES_hh_fech_in!F30/RES_summary!F$21)</f>
        <v>4.6908794118737847</v>
      </c>
      <c r="G30" s="72">
        <f>IF(RES_hh_fech_in!G30=0,0,RES_hh_fech_in!G30/RES_summary!G$21)</f>
        <v>4.7341045354709328</v>
      </c>
      <c r="H30" s="72">
        <f>IF(RES_hh_fech_in!H30=0,0,RES_hh_fech_in!H30/RES_summary!H$21)</f>
        <v>5.070572970399903</v>
      </c>
      <c r="I30" s="72">
        <f>IF(RES_hh_fech_in!I30=0,0,RES_hh_fech_in!I30/RES_summary!I$21)</f>
        <v>4.357920779410275</v>
      </c>
      <c r="J30" s="72">
        <f>IF(RES_hh_fech_in!J30=0,0,RES_hh_fech_in!J30/RES_summary!J$21)</f>
        <v>5.0757971342389396</v>
      </c>
      <c r="K30" s="72">
        <f>IF(RES_hh_fech_in!K30=0,0,RES_hh_fech_in!K30/RES_summary!K$21)</f>
        <v>6.5234825232855833</v>
      </c>
      <c r="L30" s="72">
        <f>IF(RES_hh_fech_in!L30=0,0,RES_hh_fech_in!L30/RES_summary!L$21)</f>
        <v>5.8053895314518016</v>
      </c>
      <c r="M30" s="72">
        <f>IF(RES_hh_fech_in!M30=0,0,RES_hh_fech_in!M30/RES_summary!M$21)</f>
        <v>6.4967167267948076</v>
      </c>
      <c r="N30" s="72">
        <f>IF(RES_hh_fech_in!N30=0,0,RES_hh_fech_in!N30/RES_summary!N$21)</f>
        <v>6.7874820708173074</v>
      </c>
      <c r="O30" s="72">
        <f>IF(RES_hh_fech_in!O30=0,0,RES_hh_fech_in!O30/RES_summary!O$21)</f>
        <v>5.939223215551932</v>
      </c>
      <c r="P30" s="72">
        <f>IF(RES_hh_fech_in!P30=0,0,RES_hh_fech_in!P30/RES_summary!P$21)</f>
        <v>6.9619356149462286</v>
      </c>
      <c r="Q30" s="72">
        <f>IF(RES_hh_fech_in!Q30=0,0,RES_hh_fech_in!Q30/RES_summary!Q$21)</f>
        <v>8.2859930861950009</v>
      </c>
      <c r="R30" s="72">
        <f>IF(RES_hh_fech_in!R30=0,0,RES_hh_fech_in!R30/RES_summary!R$21)</f>
        <v>6.6490324813977821</v>
      </c>
      <c r="S30" s="72">
        <f>IF(RES_hh_fech_in!S30=0,0,RES_hh_fech_in!S30/RES_summary!S$21)</f>
        <v>6.37399310532924</v>
      </c>
      <c r="T30" s="72">
        <f>IF(RES_hh_fech_in!T30=0,0,RES_hh_fech_in!T30/RES_summary!T$21)</f>
        <v>5.9320936152809312</v>
      </c>
      <c r="U30" s="72">
        <f>IF(RES_hh_fech_in!U30=0,0,RES_hh_fech_in!U30/RES_summary!U$21)</f>
        <v>7.1195557480591471</v>
      </c>
      <c r="V30" s="72">
        <f>IF(RES_hh_fech_in!V30=0,0,RES_hh_fech_in!V30/RES_summary!V$21)</f>
        <v>7.2120179184501811</v>
      </c>
      <c r="W30" s="72">
        <f>IF(RES_hh_fech_in!W30=0,0,RES_hh_fech_in!W30/RES_summary!W$21)</f>
        <v>5.9775661865347329</v>
      </c>
      <c r="X30" s="72">
        <f>IF(RES_hh_fech_in!X30=0,0,RES_hh_fech_in!X30/RES_summary!X$21)</f>
        <v>4.8488685767635653</v>
      </c>
      <c r="Y30" s="72">
        <f>IF(RES_hh_fech_in!Y30=0,0,RES_hh_fech_in!Y30/RES_summary!Y$21)</f>
        <v>6.8688605708628669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4.6903649798309113</v>
      </c>
      <c r="D31" s="72">
        <f>IF(RES_hh_fech_in!D31=0,0,RES_hh_fech_in!D31/RES_summary!D$21)</f>
        <v>5.3985083063236186</v>
      </c>
      <c r="E31" s="72">
        <f>IF(RES_hh_fech_in!E31=0,0,RES_hh_fech_in!E31/RES_summary!E$21)</f>
        <v>4.5757877970907135</v>
      </c>
      <c r="F31" s="72">
        <f>IF(RES_hh_fech_in!F31=0,0,RES_hh_fech_in!F31/RES_summary!F$21)</f>
        <v>5.0700314421257922</v>
      </c>
      <c r="G31" s="72">
        <f>IF(RES_hh_fech_in!G31=0,0,RES_hh_fech_in!G31/RES_summary!G$21)</f>
        <v>4.3808031572769002</v>
      </c>
      <c r="H31" s="72">
        <f>IF(RES_hh_fech_in!H31=0,0,RES_hh_fech_in!H31/RES_summary!H$21)</f>
        <v>5.0455235881216787</v>
      </c>
      <c r="I31" s="72">
        <f>IF(RES_hh_fech_in!I31=0,0,RES_hh_fech_in!I31/RES_summary!I$21)</f>
        <v>4.6859875298167184</v>
      </c>
      <c r="J31" s="72">
        <f>IF(RES_hh_fech_in!J31=0,0,RES_hh_fech_in!J31/RES_summary!J$21)</f>
        <v>5.2409701173752197</v>
      </c>
      <c r="K31" s="72">
        <f>IF(RES_hh_fech_in!K31=0,0,RES_hh_fech_in!K31/RES_summary!K$21)</f>
        <v>6.6165344229362759</v>
      </c>
      <c r="L31" s="72">
        <f>IF(RES_hh_fech_in!L31=0,0,RES_hh_fech_in!L31/RES_summary!L$21)</f>
        <v>5.8621139770214912</v>
      </c>
      <c r="M31" s="72">
        <f>IF(RES_hh_fech_in!M31=0,0,RES_hh_fech_in!M31/RES_summary!M$21)</f>
        <v>6.6660364605563007</v>
      </c>
      <c r="N31" s="72">
        <f>IF(RES_hh_fech_in!N31=0,0,RES_hh_fech_in!N31/RES_summary!N$21)</f>
        <v>7.3914602624959471</v>
      </c>
      <c r="O31" s="72">
        <f>IF(RES_hh_fech_in!O31=0,0,RES_hh_fech_in!O31/RES_summary!O$21)</f>
        <v>6.1235727794625676</v>
      </c>
      <c r="P31" s="72">
        <f>IF(RES_hh_fech_in!P31=0,0,RES_hh_fech_in!P31/RES_summary!P$21)</f>
        <v>7.4294437032128116</v>
      </c>
      <c r="Q31" s="72">
        <f>IF(RES_hh_fech_in!Q31=0,0,RES_hh_fech_in!Q31/RES_summary!Q$21)</f>
        <v>8.6786185844603185</v>
      </c>
      <c r="R31" s="72">
        <f>IF(RES_hh_fech_in!R31=0,0,RES_hh_fech_in!R31/RES_summary!R$21)</f>
        <v>6.6034463588284069</v>
      </c>
      <c r="S31" s="72">
        <f>IF(RES_hh_fech_in!S31=0,0,RES_hh_fech_in!S31/RES_summary!S$21)</f>
        <v>6.6305326797706883</v>
      </c>
      <c r="T31" s="72">
        <f>IF(RES_hh_fech_in!T31=0,0,RES_hh_fech_in!T31/RES_summary!T$21)</f>
        <v>6.2041866732640321</v>
      </c>
      <c r="U31" s="72">
        <f>IF(RES_hh_fech_in!U31=0,0,RES_hh_fech_in!U31/RES_summary!U$21)</f>
        <v>7.4663539773550003</v>
      </c>
      <c r="V31" s="72">
        <f>IF(RES_hh_fech_in!V31=0,0,RES_hh_fech_in!V31/RES_summary!V$21)</f>
        <v>7.4101941702658927</v>
      </c>
      <c r="W31" s="72">
        <f>IF(RES_hh_fech_in!W31=0,0,RES_hh_fech_in!W31/RES_summary!W$21)</f>
        <v>6.2327191888678026</v>
      </c>
      <c r="X31" s="72">
        <f>IF(RES_hh_fech_in!X31=0,0,RES_hh_fech_in!X31/RES_summary!X$21)</f>
        <v>5.2444574273475117</v>
      </c>
      <c r="Y31" s="72">
        <f>IF(RES_hh_fech_in!Y31=0,0,RES_hh_fech_in!Y31/RES_summary!Y$21)</f>
        <v>7.4091446980197704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3.6157799555367576</v>
      </c>
      <c r="D32" s="77">
        <f>IF(RES_hh_fech_in!D32=0,0,RES_hh_fech_in!D32/RES_summary!D$21)</f>
        <v>4.1419011534428982</v>
      </c>
      <c r="E32" s="77">
        <f>IF(RES_hh_fech_in!E32=0,0,RES_hh_fech_in!E32/RES_summary!E$21)</f>
        <v>3.5572572616823575</v>
      </c>
      <c r="F32" s="77">
        <f>IF(RES_hh_fech_in!F32=0,0,RES_hh_fech_in!F32/RES_summary!F$21)</f>
        <v>4.0129661607161173</v>
      </c>
      <c r="G32" s="77">
        <f>IF(RES_hh_fech_in!G32=0,0,RES_hh_fech_in!G32/RES_summary!G$21)</f>
        <v>3.4367418913610717</v>
      </c>
      <c r="H32" s="77">
        <f>IF(RES_hh_fech_in!H32=0,0,RES_hh_fech_in!H32/RES_summary!H$21)</f>
        <v>3.8390164573773315</v>
      </c>
      <c r="I32" s="77">
        <f>IF(RES_hh_fech_in!I32=0,0,RES_hh_fech_in!I32/RES_summary!I$21)</f>
        <v>3.5163309638806863</v>
      </c>
      <c r="J32" s="77">
        <f>IF(RES_hh_fech_in!J32=0,0,RES_hh_fech_in!J32/RES_summary!J$21)</f>
        <v>4.0110849100585373</v>
      </c>
      <c r="K32" s="77">
        <f>IF(RES_hh_fech_in!K32=0,0,RES_hh_fech_in!K32/RES_summary!K$21)</f>
        <v>5.0856834646097164</v>
      </c>
      <c r="L32" s="77">
        <f>IF(RES_hh_fech_in!L32=0,0,RES_hh_fech_in!L32/RES_summary!L$21)</f>
        <v>4.5449679488972663</v>
      </c>
      <c r="M32" s="77">
        <f>IF(RES_hh_fech_in!M32=0,0,RES_hh_fech_in!M32/RES_summary!M$21)</f>
        <v>4.9392235307851351</v>
      </c>
      <c r="N32" s="77">
        <f>IF(RES_hh_fech_in!N32=0,0,RES_hh_fech_in!N32/RES_summary!N$21)</f>
        <v>5.3741307504652696</v>
      </c>
      <c r="O32" s="77">
        <f>IF(RES_hh_fech_in!O32=0,0,RES_hh_fech_in!O32/RES_summary!O$21)</f>
        <v>4.5356109074047648</v>
      </c>
      <c r="P32" s="77">
        <f>IF(RES_hh_fech_in!P32=0,0,RES_hh_fech_in!P32/RES_summary!P$21)</f>
        <v>5.3473963127852802</v>
      </c>
      <c r="Q32" s="77">
        <f>IF(RES_hh_fech_in!Q32=0,0,RES_hh_fech_in!Q32/RES_summary!Q$21)</f>
        <v>6.2686386671472256</v>
      </c>
      <c r="R32" s="77">
        <f>IF(RES_hh_fech_in!R32=0,0,RES_hh_fech_in!R32/RES_summary!R$21)</f>
        <v>5.0950049583036821</v>
      </c>
      <c r="S32" s="77">
        <f>IF(RES_hh_fech_in!S32=0,0,RES_hh_fech_in!S32/RES_summary!S$21)</f>
        <v>4.7197791857180489</v>
      </c>
      <c r="T32" s="77">
        <f>IF(RES_hh_fech_in!T32=0,0,RES_hh_fech_in!T32/RES_summary!T$21)</f>
        <v>4.4652161669086894</v>
      </c>
      <c r="U32" s="77">
        <f>IF(RES_hh_fech_in!U32=0,0,RES_hh_fech_in!U32/RES_summary!U$21)</f>
        <v>5.3371861705170378</v>
      </c>
      <c r="V32" s="77">
        <f>IF(RES_hh_fech_in!V32=0,0,RES_hh_fech_in!V32/RES_summary!V$21)</f>
        <v>5.0677867476756253</v>
      </c>
      <c r="W32" s="77">
        <f>IF(RES_hh_fech_in!W32=0,0,RES_hh_fech_in!W32/RES_summary!W$21)</f>
        <v>3.3570287791899935</v>
      </c>
      <c r="X32" s="77">
        <f>IF(RES_hh_fech_in!X32=0,0,RES_hh_fech_in!X32/RES_summary!X$21)</f>
        <v>4.1336547099810197</v>
      </c>
      <c r="Y32" s="77">
        <f>IF(RES_hh_fech_in!Y32=0,0,RES_hh_fech_in!Y32/RES_summary!Y$21)</f>
        <v>4.990881247958483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118.1391668565112</v>
      </c>
      <c r="D3" s="65">
        <f>IF(RES_hh_tesh_in!D3=0,0,RES_hh_tesh_in!D3/RES_summary!D$21)</f>
        <v>113.88989705992267</v>
      </c>
      <c r="E3" s="65">
        <f>IF(RES_hh_tesh_in!E3=0,0,RES_hh_tesh_in!E3/RES_summary!E$21)</f>
        <v>109.00665783202454</v>
      </c>
      <c r="F3" s="65">
        <f>IF(RES_hh_tesh_in!F3=0,0,RES_hh_tesh_in!F3/RES_summary!F$21)</f>
        <v>106.16902127979331</v>
      </c>
      <c r="G3" s="65">
        <f>IF(RES_hh_tesh_in!G3=0,0,RES_hh_tesh_in!G3/RES_summary!G$21)</f>
        <v>111.55617144813503</v>
      </c>
      <c r="H3" s="65">
        <f>IF(RES_hh_tesh_in!H3=0,0,RES_hh_tesh_in!H3/RES_summary!H$21)</f>
        <v>105.48413047830901</v>
      </c>
      <c r="I3" s="65">
        <f>IF(RES_hh_tesh_in!I3=0,0,RES_hh_tesh_in!I3/RES_summary!I$21)</f>
        <v>103.19540353537049</v>
      </c>
      <c r="J3" s="65">
        <f>IF(RES_hh_tesh_in!J3=0,0,RES_hh_tesh_in!J3/RES_summary!J$21)</f>
        <v>105.06017795109319</v>
      </c>
      <c r="K3" s="65">
        <f>IF(RES_hh_tesh_in!K3=0,0,RES_hh_tesh_in!K3/RES_summary!K$21)</f>
        <v>107.61649709714061</v>
      </c>
      <c r="L3" s="65">
        <f>IF(RES_hh_tesh_in!L3=0,0,RES_hh_tesh_in!L3/RES_summary!L$21)</f>
        <v>111.52958283641239</v>
      </c>
      <c r="M3" s="65">
        <f>IF(RES_hh_tesh_in!M3=0,0,RES_hh_tesh_in!M3/RES_summary!M$21)</f>
        <v>106.75051434455696</v>
      </c>
      <c r="N3" s="65">
        <f>IF(RES_hh_tesh_in!N3=0,0,RES_hh_tesh_in!N3/RES_summary!N$21)</f>
        <v>111.06436898785246</v>
      </c>
      <c r="O3" s="65">
        <f>IF(RES_hh_tesh_in!O3=0,0,RES_hh_tesh_in!O3/RES_summary!O$21)</f>
        <v>107.8466536790265</v>
      </c>
      <c r="P3" s="65">
        <f>IF(RES_hh_tesh_in!P3=0,0,RES_hh_tesh_in!P3/RES_summary!P$21)</f>
        <v>99.057029341531958</v>
      </c>
      <c r="Q3" s="65">
        <f>IF(RES_hh_tesh_in!Q3=0,0,RES_hh_tesh_in!Q3/RES_summary!Q$21)</f>
        <v>112.69519500561832</v>
      </c>
      <c r="R3" s="65">
        <f>IF(RES_hh_tesh_in!R3=0,0,RES_hh_tesh_in!R3/RES_summary!R$21)</f>
        <v>105.64540268825218</v>
      </c>
      <c r="S3" s="65">
        <f>IF(RES_hh_tesh_in!S3=0,0,RES_hh_tesh_in!S3/RES_summary!S$21)</f>
        <v>100.66794686623604</v>
      </c>
      <c r="T3" s="65">
        <f>IF(RES_hh_tesh_in!T3=0,0,RES_hh_tesh_in!T3/RES_summary!T$21)</f>
        <v>91.036047739832924</v>
      </c>
      <c r="U3" s="65">
        <f>IF(RES_hh_tesh_in!U3=0,0,RES_hh_tesh_in!U3/RES_summary!U$21)</f>
        <v>96.41273245425252</v>
      </c>
      <c r="V3" s="65">
        <f>IF(RES_hh_tesh_in!V3=0,0,RES_hh_tesh_in!V3/RES_summary!V$21)</f>
        <v>96.433357373072283</v>
      </c>
      <c r="W3" s="65">
        <f>IF(RES_hh_tesh_in!W3=0,0,RES_hh_tesh_in!W3/RES_summary!W$21)</f>
        <v>90.495491077752277</v>
      </c>
      <c r="X3" s="65">
        <f>IF(RES_hh_tesh_in!X3=0,0,RES_hh_tesh_in!X3/RES_summary!X$21)</f>
        <v>82.546931424044757</v>
      </c>
      <c r="Y3" s="65">
        <f>IF(RES_hh_tesh_in!Y3=0,0,RES_hh_tesh_in!Y3/RES_summary!Y$21)</f>
        <v>81.642220807845078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98.669587305773973</v>
      </c>
      <c r="D4" s="69">
        <f>IF(RES_hh_tesh_in!D4=0,0,RES_hh_tesh_in!D4/RES_summary!D$21)</f>
        <v>91.842625156134119</v>
      </c>
      <c r="E4" s="69">
        <f>IF(RES_hh_tesh_in!E4=0,0,RES_hh_tesh_in!E4/RES_summary!E$21)</f>
        <v>89.756993914821493</v>
      </c>
      <c r="F4" s="69">
        <f>IF(RES_hh_tesh_in!F4=0,0,RES_hh_tesh_in!F4/RES_summary!F$21)</f>
        <v>85.592162933227812</v>
      </c>
      <c r="G4" s="69">
        <f>IF(RES_hh_tesh_in!G4=0,0,RES_hh_tesh_in!G4/RES_summary!G$21)</f>
        <v>91.350254376433227</v>
      </c>
      <c r="H4" s="69">
        <f>IF(RES_hh_tesh_in!H4=0,0,RES_hh_tesh_in!H4/RES_summary!H$21)</f>
        <v>85.192518797104469</v>
      </c>
      <c r="I4" s="69">
        <f>IF(RES_hh_tesh_in!I4=0,0,RES_hh_tesh_in!I4/RES_summary!I$21)</f>
        <v>82.16468420208777</v>
      </c>
      <c r="J4" s="69">
        <f>IF(RES_hh_tesh_in!J4=0,0,RES_hh_tesh_in!J4/RES_summary!J$21)</f>
        <v>82.70275697537069</v>
      </c>
      <c r="K4" s="69">
        <f>IF(RES_hh_tesh_in!K4=0,0,RES_hh_tesh_in!K4/RES_summary!K$21)</f>
        <v>82.75932817747892</v>
      </c>
      <c r="L4" s="69">
        <f>IF(RES_hh_tesh_in!L4=0,0,RES_hh_tesh_in!L4/RES_summary!L$21)</f>
        <v>89.08927297936205</v>
      </c>
      <c r="M4" s="69">
        <f>IF(RES_hh_tesh_in!M4=0,0,RES_hh_tesh_in!M4/RES_summary!M$21)</f>
        <v>82.022586838119096</v>
      </c>
      <c r="N4" s="69">
        <f>IF(RES_hh_tesh_in!N4=0,0,RES_hh_tesh_in!N4/RES_summary!N$21)</f>
        <v>84.436860847937922</v>
      </c>
      <c r="O4" s="69">
        <f>IF(RES_hh_tesh_in!O4=0,0,RES_hh_tesh_in!O4/RES_summary!O$21)</f>
        <v>84.763387706241303</v>
      </c>
      <c r="P4" s="69">
        <f>IF(RES_hh_tesh_in!P4=0,0,RES_hh_tesh_in!P4/RES_summary!P$21)</f>
        <v>72.483417199940334</v>
      </c>
      <c r="Q4" s="69">
        <f>IF(RES_hh_tesh_in!Q4=0,0,RES_hh_tesh_in!Q4/RES_summary!Q$21)</f>
        <v>80.589795414641827</v>
      </c>
      <c r="R4" s="69">
        <f>IF(RES_hh_tesh_in!R4=0,0,RES_hh_tesh_in!R4/RES_summary!R$21)</f>
        <v>79.83573810869629</v>
      </c>
      <c r="S4" s="69">
        <f>IF(RES_hh_tesh_in!S4=0,0,RES_hh_tesh_in!S4/RES_summary!S$21)</f>
        <v>76.900237084375433</v>
      </c>
      <c r="T4" s="69">
        <f>IF(RES_hh_tesh_in!T4=0,0,RES_hh_tesh_in!T4/RES_summary!T$21)</f>
        <v>68.935901360873231</v>
      </c>
      <c r="U4" s="69">
        <f>IF(RES_hh_tesh_in!U4=0,0,RES_hh_tesh_in!U4/RES_summary!U$21)</f>
        <v>69.793409869030697</v>
      </c>
      <c r="V4" s="69">
        <f>IF(RES_hh_tesh_in!V4=0,0,RES_hh_tesh_in!V4/RES_summary!V$21)</f>
        <v>70.689062570582379</v>
      </c>
      <c r="W4" s="69">
        <f>IF(RES_hh_tesh_in!W4=0,0,RES_hh_tesh_in!W4/RES_summary!W$21)</f>
        <v>70.691749903351493</v>
      </c>
      <c r="X4" s="69">
        <f>IF(RES_hh_tesh_in!X4=0,0,RES_hh_tesh_in!X4/RES_summary!X$21)</f>
        <v>60.2193571959303</v>
      </c>
      <c r="Y4" s="69">
        <f>IF(RES_hh_tesh_in!Y4=0,0,RES_hh_tesh_in!Y4/RES_summary!Y$21)</f>
        <v>55.984325903891872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93.279561261374269</v>
      </c>
      <c r="M5" s="72">
        <f>IF(RES_hh_tesh_in!M5=0,0,RES_hh_tesh_in!M5/RES_summary!M$21)</f>
        <v>73.968754740223616</v>
      </c>
      <c r="N5" s="72">
        <f>IF(RES_hh_tesh_in!N5=0,0,RES_hh_tesh_in!N5/RES_summary!N$21)</f>
        <v>92.151189383828566</v>
      </c>
      <c r="O5" s="72">
        <f>IF(RES_hh_tesh_in!O5=0,0,RES_hh_tesh_in!O5/RES_summary!O$21)</f>
        <v>81.878410079448912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53.239298547405575</v>
      </c>
      <c r="X5" s="72">
        <f>IF(RES_hh_tesh_in!X5=0,0,RES_hh_tesh_in!X5/RES_summary!X$21)</f>
        <v>0</v>
      </c>
      <c r="Y5" s="72">
        <f>IF(RES_hh_tesh_in!Y5=0,0,RES_hh_tesh_in!Y5/RES_summary!Y$21)</f>
        <v>0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81.5344373178757</v>
      </c>
      <c r="F6" s="72">
        <f>IF(RES_hh_tesh_in!F6=0,0,RES_hh_tesh_in!F6/RES_summary!F$21)</f>
        <v>79.295622509756484</v>
      </c>
      <c r="G6" s="72">
        <f>IF(RES_hh_tesh_in!G6=0,0,RES_hh_tesh_in!G6/RES_summary!G$21)</f>
        <v>92.908058047238853</v>
      </c>
      <c r="H6" s="72">
        <f>IF(RES_hh_tesh_in!H6=0,0,RES_hh_tesh_in!H6/RES_summary!H$21)</f>
        <v>83.474121340638149</v>
      </c>
      <c r="I6" s="72">
        <f>IF(RES_hh_tesh_in!I6=0,0,RES_hh_tesh_in!I6/RES_summary!I$21)</f>
        <v>84.882920738527289</v>
      </c>
      <c r="J6" s="72">
        <f>IF(RES_hh_tesh_in!J6=0,0,RES_hh_tesh_in!J6/RES_summary!J$21)</f>
        <v>91.923116959716154</v>
      </c>
      <c r="K6" s="72">
        <f>IF(RES_hh_tesh_in!K6=0,0,RES_hh_tesh_in!K6/RES_summary!K$21)</f>
        <v>0</v>
      </c>
      <c r="L6" s="72">
        <f>IF(RES_hh_tesh_in!L6=0,0,RES_hh_tesh_in!L6/RES_summary!L$21)</f>
        <v>0</v>
      </c>
      <c r="M6" s="72">
        <f>IF(RES_hh_tesh_in!M6=0,0,RES_hh_tesh_in!M6/RES_summary!M$21)</f>
        <v>0</v>
      </c>
      <c r="N6" s="72">
        <f>IF(RES_hh_tesh_in!N6=0,0,RES_hh_tesh_in!N6/RES_summary!N$21)</f>
        <v>77.720281241302942</v>
      </c>
      <c r="O6" s="72">
        <f>IF(RES_hh_tesh_in!O6=0,0,RES_hh_tesh_in!O6/RES_summary!O$21)</f>
        <v>87.742763751155877</v>
      </c>
      <c r="P6" s="72">
        <f>IF(RES_hh_tesh_in!P6=0,0,RES_hh_tesh_in!P6/RES_summary!P$21)</f>
        <v>71.997883714352767</v>
      </c>
      <c r="Q6" s="72">
        <f>IF(RES_hh_tesh_in!Q6=0,0,RES_hh_tesh_in!Q6/RES_summary!Q$21)</f>
        <v>73.601825825070478</v>
      </c>
      <c r="R6" s="72">
        <f>IF(RES_hh_tesh_in!R6=0,0,RES_hh_tesh_in!R6/RES_summary!R$21)</f>
        <v>69.919786779401136</v>
      </c>
      <c r="S6" s="72">
        <f>IF(RES_hh_tesh_in!S6=0,0,RES_hh_tesh_in!S6/RES_summary!S$21)</f>
        <v>78.5129984295112</v>
      </c>
      <c r="T6" s="72">
        <f>IF(RES_hh_tesh_in!T6=0,0,RES_hh_tesh_in!T6/RES_summary!T$21)</f>
        <v>67.881863398595726</v>
      </c>
      <c r="U6" s="72">
        <f>IF(RES_hh_tesh_in!U6=0,0,RES_hh_tesh_in!U6/RES_summary!U$21)</f>
        <v>68.962148605467974</v>
      </c>
      <c r="V6" s="72">
        <f>IF(RES_hh_tesh_in!V6=0,0,RES_hh_tesh_in!V6/RES_summary!V$21)</f>
        <v>70.858667797986413</v>
      </c>
      <c r="W6" s="72">
        <f>IF(RES_hh_tesh_in!W6=0,0,RES_hh_tesh_in!W6/RES_summary!W$21)</f>
        <v>69.320876085711106</v>
      </c>
      <c r="X6" s="72">
        <f>IF(RES_hh_tesh_in!X6=0,0,RES_hh_tesh_in!X6/RES_summary!X$21)</f>
        <v>56.938812520291386</v>
      </c>
      <c r="Y6" s="72">
        <f>IF(RES_hh_tesh_in!Y6=0,0,RES_hh_tesh_in!Y6/RES_summary!Y$21)</f>
        <v>53.857411448946984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94.284668927218704</v>
      </c>
      <c r="D7" s="72">
        <f>IF(RES_hh_tesh_in!D7=0,0,RES_hh_tesh_in!D7/RES_summary!D$21)</f>
        <v>90.129271367687394</v>
      </c>
      <c r="E7" s="72">
        <f>IF(RES_hh_tesh_in!E7=0,0,RES_hh_tesh_in!E7/RES_summary!E$21)</f>
        <v>87.645798195015161</v>
      </c>
      <c r="F7" s="72">
        <f>IF(RES_hh_tesh_in!F7=0,0,RES_hh_tesh_in!F7/RES_summary!F$21)</f>
        <v>86.85458072796547</v>
      </c>
      <c r="G7" s="72">
        <f>IF(RES_hh_tesh_in!G7=0,0,RES_hh_tesh_in!G7/RES_summary!G$21)</f>
        <v>86.710794977051094</v>
      </c>
      <c r="H7" s="72">
        <f>IF(RES_hh_tesh_in!H7=0,0,RES_hh_tesh_in!H7/RES_summary!H$21)</f>
        <v>84.870226653681726</v>
      </c>
      <c r="I7" s="72">
        <f>IF(RES_hh_tesh_in!I7=0,0,RES_hh_tesh_in!I7/RES_summary!I$21)</f>
        <v>77.439719300265438</v>
      </c>
      <c r="J7" s="72">
        <f>IF(RES_hh_tesh_in!J7=0,0,RES_hh_tesh_in!J7/RES_summary!J$21)</f>
        <v>81.812905208170633</v>
      </c>
      <c r="K7" s="72">
        <f>IF(RES_hh_tesh_in!K7=0,0,RES_hh_tesh_in!K7/RES_summary!K$21)</f>
        <v>79.452039311240668</v>
      </c>
      <c r="L7" s="72">
        <f>IF(RES_hh_tesh_in!L7=0,0,RES_hh_tesh_in!L7/RES_summary!L$21)</f>
        <v>89.258780903477984</v>
      </c>
      <c r="M7" s="72">
        <f>IF(RES_hh_tesh_in!M7=0,0,RES_hh_tesh_in!M7/RES_summary!M$21)</f>
        <v>80.488302239039129</v>
      </c>
      <c r="N7" s="72">
        <f>IF(RES_hh_tesh_in!N7=0,0,RES_hh_tesh_in!N7/RES_summary!N$21)</f>
        <v>77.992345124835182</v>
      </c>
      <c r="O7" s="72">
        <f>IF(RES_hh_tesh_in!O7=0,0,RES_hh_tesh_in!O7/RES_summary!O$21)</f>
        <v>82.992333745201492</v>
      </c>
      <c r="P7" s="72">
        <f>IF(RES_hh_tesh_in!P7=0,0,RES_hh_tesh_in!P7/RES_summary!P$21)</f>
        <v>72.010698198111342</v>
      </c>
      <c r="Q7" s="72">
        <f>IF(RES_hh_tesh_in!Q7=0,0,RES_hh_tesh_in!Q7/RES_summary!Q$21)</f>
        <v>78.608603278309459</v>
      </c>
      <c r="R7" s="72">
        <f>IF(RES_hh_tesh_in!R7=0,0,RES_hh_tesh_in!R7/RES_summary!R$21)</f>
        <v>76.01132356081979</v>
      </c>
      <c r="S7" s="72">
        <f>IF(RES_hh_tesh_in!S7=0,0,RES_hh_tesh_in!S7/RES_summary!S$21)</f>
        <v>75.878928526112844</v>
      </c>
      <c r="T7" s="72">
        <f>IF(RES_hh_tesh_in!T7=0,0,RES_hh_tesh_in!T7/RES_summary!T$21)</f>
        <v>66.934844858506921</v>
      </c>
      <c r="U7" s="72">
        <f>IF(RES_hh_tesh_in!U7=0,0,RES_hh_tesh_in!U7/RES_summary!U$21)</f>
        <v>68.583882924715553</v>
      </c>
      <c r="V7" s="72">
        <f>IF(RES_hh_tesh_in!V7=0,0,RES_hh_tesh_in!V7/RES_summary!V$21)</f>
        <v>69.308957934401249</v>
      </c>
      <c r="W7" s="72">
        <f>IF(RES_hh_tesh_in!W7=0,0,RES_hh_tesh_in!W7/RES_summary!W$21)</f>
        <v>68.178754749547451</v>
      </c>
      <c r="X7" s="72">
        <f>IF(RES_hh_tesh_in!X7=0,0,RES_hh_tesh_in!X7/RES_summary!X$21)</f>
        <v>58.886914541575877</v>
      </c>
      <c r="Y7" s="72">
        <f>IF(RES_hh_tesh_in!Y7=0,0,RES_hh_tesh_in!Y7/RES_summary!Y$21)</f>
        <v>48.892710042132705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97.630548811619093</v>
      </c>
      <c r="D8" s="72">
        <f>IF(RES_hh_tesh_in!D8=0,0,RES_hh_tesh_in!D8/RES_summary!D$21)</f>
        <v>88.762689318681879</v>
      </c>
      <c r="E8" s="72">
        <f>IF(RES_hh_tesh_in!E8=0,0,RES_hh_tesh_in!E8/RES_summary!E$21)</f>
        <v>85.918000222805958</v>
      </c>
      <c r="F8" s="72">
        <f>IF(RES_hh_tesh_in!F8=0,0,RES_hh_tesh_in!F8/RES_summary!F$21)</f>
        <v>78.785178837424723</v>
      </c>
      <c r="G8" s="72">
        <f>IF(RES_hh_tesh_in!G8=0,0,RES_hh_tesh_in!G8/RES_summary!G$21)</f>
        <v>93.615469304457505</v>
      </c>
      <c r="H8" s="72">
        <f>IF(RES_hh_tesh_in!H8=0,0,RES_hh_tesh_in!H8/RES_summary!H$21)</f>
        <v>85.456521133624875</v>
      </c>
      <c r="I8" s="72">
        <f>IF(RES_hh_tesh_in!I8=0,0,RES_hh_tesh_in!I8/RES_summary!I$21)</f>
        <v>77.487498930392363</v>
      </c>
      <c r="J8" s="72">
        <f>IF(RES_hh_tesh_in!J8=0,0,RES_hh_tesh_in!J8/RES_summary!J$21)</f>
        <v>80.477276784961717</v>
      </c>
      <c r="K8" s="72">
        <f>IF(RES_hh_tesh_in!K8=0,0,RES_hh_tesh_in!K8/RES_summary!K$21)</f>
        <v>81.455164352990039</v>
      </c>
      <c r="L8" s="72">
        <f>IF(RES_hh_tesh_in!L8=0,0,RES_hh_tesh_in!L8/RES_summary!L$21)</f>
        <v>87.886033202356842</v>
      </c>
      <c r="M8" s="72">
        <f>IF(RES_hh_tesh_in!M8=0,0,RES_hh_tesh_in!M8/RES_summary!M$21)</f>
        <v>78.531037402294984</v>
      </c>
      <c r="N8" s="72">
        <f>IF(RES_hh_tesh_in!N8=0,0,RES_hh_tesh_in!N8/RES_summary!N$21)</f>
        <v>81.824673289657511</v>
      </c>
      <c r="O8" s="72">
        <f>IF(RES_hh_tesh_in!O8=0,0,RES_hh_tesh_in!O8/RES_summary!O$21)</f>
        <v>81.556407966860789</v>
      </c>
      <c r="P8" s="72">
        <f>IF(RES_hh_tesh_in!P8=0,0,RES_hh_tesh_in!P8/RES_summary!P$21)</f>
        <v>69.167852938909178</v>
      </c>
      <c r="Q8" s="72">
        <f>IF(RES_hh_tesh_in!Q8=0,0,RES_hh_tesh_in!Q8/RES_summary!Q$21)</f>
        <v>77.289297335192614</v>
      </c>
      <c r="R8" s="72">
        <f>IF(RES_hh_tesh_in!R8=0,0,RES_hh_tesh_in!R8/RES_summary!R$21)</f>
        <v>80.109033004643692</v>
      </c>
      <c r="S8" s="72">
        <f>IF(RES_hh_tesh_in!S8=0,0,RES_hh_tesh_in!S8/RES_summary!S$21)</f>
        <v>75.38576518528302</v>
      </c>
      <c r="T8" s="72">
        <f>IF(RES_hh_tesh_in!T8=0,0,RES_hh_tesh_in!T8/RES_summary!T$21)</f>
        <v>66.690832637516493</v>
      </c>
      <c r="U8" s="72">
        <f>IF(RES_hh_tesh_in!U8=0,0,RES_hh_tesh_in!U8/RES_summary!U$21)</f>
        <v>70.993525786101671</v>
      </c>
      <c r="V8" s="72">
        <f>IF(RES_hh_tesh_in!V8=0,0,RES_hh_tesh_in!V8/RES_summary!V$21)</f>
        <v>69.358192951638415</v>
      </c>
      <c r="W8" s="72">
        <f>IF(RES_hh_tesh_in!W8=0,0,RES_hh_tesh_in!W8/RES_summary!W$21)</f>
        <v>67.626196074758511</v>
      </c>
      <c r="X8" s="72">
        <f>IF(RES_hh_tesh_in!X8=0,0,RES_hh_tesh_in!X8/RES_summary!X$21)</f>
        <v>56.068904146592907</v>
      </c>
      <c r="Y8" s="72">
        <f>IF(RES_hh_tesh_in!Y8=0,0,RES_hh_tesh_in!Y8/RES_summary!Y$21)</f>
        <v>49.018785179218533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97.993976330916297</v>
      </c>
      <c r="D9" s="72">
        <f>IF(RES_hh_tesh_in!D9=0,0,RES_hh_tesh_in!D9/RES_summary!D$21)</f>
        <v>91.85250250992938</v>
      </c>
      <c r="E9" s="72">
        <f>IF(RES_hh_tesh_in!E9=0,0,RES_hh_tesh_in!E9/RES_summary!E$21)</f>
        <v>88.328488606504806</v>
      </c>
      <c r="F9" s="72">
        <f>IF(RES_hh_tesh_in!F9=0,0,RES_hh_tesh_in!F9/RES_summary!F$21)</f>
        <v>84.336568542510051</v>
      </c>
      <c r="G9" s="72">
        <f>IF(RES_hh_tesh_in!G9=0,0,RES_hh_tesh_in!G9/RES_summary!G$21)</f>
        <v>85.987722317600543</v>
      </c>
      <c r="H9" s="72">
        <f>IF(RES_hh_tesh_in!H9=0,0,RES_hh_tesh_in!H9/RES_summary!H$21)</f>
        <v>84.424262853490134</v>
      </c>
      <c r="I9" s="72">
        <f>IF(RES_hh_tesh_in!I9=0,0,RES_hh_tesh_in!I9/RES_summary!I$21)</f>
        <v>82.498431611266867</v>
      </c>
      <c r="J9" s="72">
        <f>IF(RES_hh_tesh_in!J9=0,0,RES_hh_tesh_in!J9/RES_summary!J$21)</f>
        <v>82.198493364036494</v>
      </c>
      <c r="K9" s="72">
        <f>IF(RES_hh_tesh_in!K9=0,0,RES_hh_tesh_in!K9/RES_summary!K$21)</f>
        <v>81.717744877803199</v>
      </c>
      <c r="L9" s="72">
        <f>IF(RES_hh_tesh_in!L9=0,0,RES_hh_tesh_in!L9/RES_summary!L$21)</f>
        <v>88.098024466580455</v>
      </c>
      <c r="M9" s="72">
        <f>IF(RES_hh_tesh_in!M9=0,0,RES_hh_tesh_in!M9/RES_summary!M$21)</f>
        <v>82.028374345157971</v>
      </c>
      <c r="N9" s="72">
        <f>IF(RES_hh_tesh_in!N9=0,0,RES_hh_tesh_in!N9/RES_summary!N$21)</f>
        <v>86.057531887615852</v>
      </c>
      <c r="O9" s="72">
        <f>IF(RES_hh_tesh_in!O9=0,0,RES_hh_tesh_in!O9/RES_summary!O$21)</f>
        <v>85.327912208881258</v>
      </c>
      <c r="P9" s="72">
        <f>IF(RES_hh_tesh_in!P9=0,0,RES_hh_tesh_in!P9/RES_summary!P$21)</f>
        <v>72.019448694482662</v>
      </c>
      <c r="Q9" s="72">
        <f>IF(RES_hh_tesh_in!Q9=0,0,RES_hh_tesh_in!Q9/RES_summary!Q$21)</f>
        <v>79.171691573201684</v>
      </c>
      <c r="R9" s="72">
        <f>IF(RES_hh_tesh_in!R9=0,0,RES_hh_tesh_in!R9/RES_summary!R$21)</f>
        <v>77.545972663982738</v>
      </c>
      <c r="S9" s="72">
        <f>IF(RES_hh_tesh_in!S9=0,0,RES_hh_tesh_in!S9/RES_summary!S$21)</f>
        <v>75.936034137214861</v>
      </c>
      <c r="T9" s="72">
        <f>IF(RES_hh_tesh_in!T9=0,0,RES_hh_tesh_in!T9/RES_summary!T$21)</f>
        <v>67.436199330046193</v>
      </c>
      <c r="U9" s="72">
        <f>IF(RES_hh_tesh_in!U9=0,0,RES_hh_tesh_in!U9/RES_summary!U$21)</f>
        <v>68.992760878166919</v>
      </c>
      <c r="V9" s="72">
        <f>IF(RES_hh_tesh_in!V9=0,0,RES_hh_tesh_in!V9/RES_summary!V$21)</f>
        <v>66.171364409029323</v>
      </c>
      <c r="W9" s="72">
        <f>IF(RES_hh_tesh_in!W9=0,0,RES_hh_tesh_in!W9/RES_summary!W$21)</f>
        <v>73.669822800007509</v>
      </c>
      <c r="X9" s="72">
        <f>IF(RES_hh_tesh_in!X9=0,0,RES_hh_tesh_in!X9/RES_summary!X$21)</f>
        <v>61.38477123148558</v>
      </c>
      <c r="Y9" s="72">
        <f>IF(RES_hh_tesh_in!Y9=0,0,RES_hh_tesh_in!Y9/RES_summary!Y$21)</f>
        <v>56.853246367694048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98.854511235926694</v>
      </c>
      <c r="D11" s="72">
        <f>IF(RES_hh_tesh_in!D11=0,0,RES_hh_tesh_in!D11/RES_summary!D$21)</f>
        <v>89.413150533839669</v>
      </c>
      <c r="E11" s="72">
        <f>IF(RES_hh_tesh_in!E11=0,0,RES_hh_tesh_in!E11/RES_summary!E$21)</f>
        <v>90.508046926247573</v>
      </c>
      <c r="F11" s="72">
        <f>IF(RES_hh_tesh_in!F11=0,0,RES_hh_tesh_in!F11/RES_summary!F$21)</f>
        <v>96.944906936001715</v>
      </c>
      <c r="G11" s="72">
        <f>IF(RES_hh_tesh_in!G11=0,0,RES_hh_tesh_in!G11/RES_summary!G$21)</f>
        <v>0</v>
      </c>
      <c r="H11" s="72">
        <f>IF(RES_hh_tesh_in!H11=0,0,RES_hh_tesh_in!H11/RES_summary!H$21)</f>
        <v>76.861855596265841</v>
      </c>
      <c r="I11" s="72">
        <f>IF(RES_hh_tesh_in!I11=0,0,RES_hh_tesh_in!I11/RES_summary!I$21)</f>
        <v>82.916989973576179</v>
      </c>
      <c r="J11" s="72">
        <f>IF(RES_hh_tesh_in!J11=0,0,RES_hh_tesh_in!J11/RES_summary!J$21)</f>
        <v>83.535827559708963</v>
      </c>
      <c r="K11" s="72">
        <f>IF(RES_hh_tesh_in!K11=0,0,RES_hh_tesh_in!K11/RES_summary!K$21)</f>
        <v>82.041410392610715</v>
      </c>
      <c r="L11" s="72">
        <f>IF(RES_hh_tesh_in!L11=0,0,RES_hh_tesh_in!L11/RES_summary!L$21)</f>
        <v>86.876158313947016</v>
      </c>
      <c r="M11" s="72">
        <f>IF(RES_hh_tesh_in!M11=0,0,RES_hh_tesh_in!M11/RES_summary!M$21)</f>
        <v>80.704066366697504</v>
      </c>
      <c r="N11" s="72">
        <f>IF(RES_hh_tesh_in!N11=0,0,RES_hh_tesh_in!N11/RES_summary!N$21)</f>
        <v>84.325060850387231</v>
      </c>
      <c r="O11" s="72">
        <f>IF(RES_hh_tesh_in!O11=0,0,RES_hh_tesh_in!O11/RES_summary!O$21)</f>
        <v>86.172793701948393</v>
      </c>
      <c r="P11" s="72">
        <f>IF(RES_hh_tesh_in!P11=0,0,RES_hh_tesh_in!P11/RES_summary!P$21)</f>
        <v>73.965548782546122</v>
      </c>
      <c r="Q11" s="72">
        <f>IF(RES_hh_tesh_in!Q11=0,0,RES_hh_tesh_in!Q11/RES_summary!Q$21)</f>
        <v>81.155292655335373</v>
      </c>
      <c r="R11" s="72">
        <f>IF(RES_hh_tesh_in!R11=0,0,RES_hh_tesh_in!R11/RES_summary!R$21)</f>
        <v>78.516097584019462</v>
      </c>
      <c r="S11" s="72">
        <f>IF(RES_hh_tesh_in!S11=0,0,RES_hh_tesh_in!S11/RES_summary!S$21)</f>
        <v>78.335331262531867</v>
      </c>
      <c r="T11" s="72">
        <f>IF(RES_hh_tesh_in!T11=0,0,RES_hh_tesh_in!T11/RES_summary!T$21)</f>
        <v>69.820267030533898</v>
      </c>
      <c r="U11" s="72">
        <f>IF(RES_hh_tesh_in!U11=0,0,RES_hh_tesh_in!U11/RES_summary!U$21)</f>
        <v>68.35660061586205</v>
      </c>
      <c r="V11" s="72">
        <f>IF(RES_hh_tesh_in!V11=0,0,RES_hh_tesh_in!V11/RES_summary!V$21)</f>
        <v>71.601262158996263</v>
      </c>
      <c r="W11" s="72">
        <f>IF(RES_hh_tesh_in!W11=0,0,RES_hh_tesh_in!W11/RES_summary!W$21)</f>
        <v>68.538884201131879</v>
      </c>
      <c r="X11" s="72">
        <f>IF(RES_hh_tesh_in!X11=0,0,RES_hh_tesh_in!X11/RES_summary!X$21)</f>
        <v>58.369108241052807</v>
      </c>
      <c r="Y11" s="72">
        <f>IF(RES_hh_tesh_in!Y11=0,0,RES_hh_tesh_in!Y11/RES_summary!Y$21)</f>
        <v>53.454097757338502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91.089574168059755</v>
      </c>
      <c r="D12" s="72">
        <f>IF(RES_hh_tesh_in!D12=0,0,RES_hh_tesh_in!D12/RES_summary!D$21)</f>
        <v>88.772498715114608</v>
      </c>
      <c r="E12" s="72">
        <f>IF(RES_hh_tesh_in!E12=0,0,RES_hh_tesh_in!E12/RES_summary!E$21)</f>
        <v>90.397210147520696</v>
      </c>
      <c r="F12" s="72">
        <f>IF(RES_hh_tesh_in!F12=0,0,RES_hh_tesh_in!F12/RES_summary!F$21)</f>
        <v>86.666600914965514</v>
      </c>
      <c r="G12" s="72">
        <f>IF(RES_hh_tesh_in!G12=0,0,RES_hh_tesh_in!G12/RES_summary!G$21)</f>
        <v>90.042704775986522</v>
      </c>
      <c r="H12" s="72">
        <f>IF(RES_hh_tesh_in!H12=0,0,RES_hh_tesh_in!H12/RES_summary!H$21)</f>
        <v>78.062283511800814</v>
      </c>
      <c r="I12" s="72">
        <f>IF(RES_hh_tesh_in!I12=0,0,RES_hh_tesh_in!I12/RES_summary!I$21)</f>
        <v>83.301229901412754</v>
      </c>
      <c r="J12" s="72">
        <f>IF(RES_hh_tesh_in!J12=0,0,RES_hh_tesh_in!J12/RES_summary!J$21)</f>
        <v>75.647577102130995</v>
      </c>
      <c r="K12" s="72">
        <f>IF(RES_hh_tesh_in!K12=0,0,RES_hh_tesh_in!K12/RES_summary!K$21)</f>
        <v>88.847440819654125</v>
      </c>
      <c r="L12" s="72">
        <f>IF(RES_hh_tesh_in!L12=0,0,RES_hh_tesh_in!L12/RES_summary!L$21)</f>
        <v>87.918200257764923</v>
      </c>
      <c r="M12" s="72">
        <f>IF(RES_hh_tesh_in!M12=0,0,RES_hh_tesh_in!M12/RES_summary!M$21)</f>
        <v>83.462022402288625</v>
      </c>
      <c r="N12" s="72">
        <f>IF(RES_hh_tesh_in!N12=0,0,RES_hh_tesh_in!N12/RES_summary!N$21)</f>
        <v>83.799401205817176</v>
      </c>
      <c r="O12" s="72">
        <f>IF(RES_hh_tesh_in!O12=0,0,RES_hh_tesh_in!O12/RES_summary!O$21)</f>
        <v>77.944937140962622</v>
      </c>
      <c r="P12" s="72">
        <f>IF(RES_hh_tesh_in!P12=0,0,RES_hh_tesh_in!P12/RES_summary!P$21)</f>
        <v>72.961498569483709</v>
      </c>
      <c r="Q12" s="72">
        <f>IF(RES_hh_tesh_in!Q12=0,0,RES_hh_tesh_in!Q12/RES_summary!Q$21)</f>
        <v>87.363927373923516</v>
      </c>
      <c r="R12" s="72">
        <f>IF(RES_hh_tesh_in!R12=0,0,RES_hh_tesh_in!R12/RES_summary!R$21)</f>
        <v>80.319878268041307</v>
      </c>
      <c r="S12" s="72">
        <f>IF(RES_hh_tesh_in!S12=0,0,RES_hh_tesh_in!S12/RES_summary!S$21)</f>
        <v>73.795499225653188</v>
      </c>
      <c r="T12" s="72">
        <f>IF(RES_hh_tesh_in!T12=0,0,RES_hh_tesh_in!T12/RES_summary!T$21)</f>
        <v>71.745465697073115</v>
      </c>
      <c r="U12" s="72">
        <f>IF(RES_hh_tesh_in!U12=0,0,RES_hh_tesh_in!U12/RES_summary!U$21)</f>
        <v>64.612136326282268</v>
      </c>
      <c r="V12" s="72">
        <f>IF(RES_hh_tesh_in!V12=0,0,RES_hh_tesh_in!V12/RES_summary!V$21)</f>
        <v>78.018518260798672</v>
      </c>
      <c r="W12" s="72">
        <f>IF(RES_hh_tesh_in!W12=0,0,RES_hh_tesh_in!W12/RES_summary!W$21)</f>
        <v>71.156058286260318</v>
      </c>
      <c r="X12" s="72">
        <f>IF(RES_hh_tesh_in!X12=0,0,RES_hh_tesh_in!X12/RES_summary!X$21)</f>
        <v>61.295581723150477</v>
      </c>
      <c r="Y12" s="72">
        <f>IF(RES_hh_tesh_in!Y12=0,0,RES_hh_tesh_in!Y12/RES_summary!Y$21)</f>
        <v>57.8690408959081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99.389211662661666</v>
      </c>
      <c r="D13" s="74">
        <f>IF(RES_hh_tesh_in!D13=0,0,RES_hh_tesh_in!D13/RES_summary!D$21)</f>
        <v>94.042271701502372</v>
      </c>
      <c r="E13" s="74">
        <f>IF(RES_hh_tesh_in!E13=0,0,RES_hh_tesh_in!E13/RES_summary!E$21)</f>
        <v>93.950601748558171</v>
      </c>
      <c r="F13" s="74">
        <f>IF(RES_hh_tesh_in!F13=0,0,RES_hh_tesh_in!F13/RES_summary!F$21)</f>
        <v>88.748827732004969</v>
      </c>
      <c r="G13" s="74">
        <f>IF(RES_hh_tesh_in!G13=0,0,RES_hh_tesh_in!G13/RES_summary!G$21)</f>
        <v>85.991378460984961</v>
      </c>
      <c r="H13" s="74">
        <f>IF(RES_hh_tesh_in!H13=0,0,RES_hh_tesh_in!H13/RES_summary!H$21)</f>
        <v>81.144249508576024</v>
      </c>
      <c r="I13" s="74">
        <f>IF(RES_hh_tesh_in!I13=0,0,RES_hh_tesh_in!I13/RES_summary!I$21)</f>
        <v>83.348120832052686</v>
      </c>
      <c r="J13" s="74">
        <f>IF(RES_hh_tesh_in!J13=0,0,RES_hh_tesh_in!J13/RES_summary!J$21)</f>
        <v>81.746346294272485</v>
      </c>
      <c r="K13" s="74">
        <f>IF(RES_hh_tesh_in!K13=0,0,RES_hh_tesh_in!K13/RES_summary!K$21)</f>
        <v>82.245393889474741</v>
      </c>
      <c r="L13" s="74">
        <f>IF(RES_hh_tesh_in!L13=0,0,RES_hh_tesh_in!L13/RES_summary!L$21)</f>
        <v>87.830246233127227</v>
      </c>
      <c r="M13" s="74">
        <f>IF(RES_hh_tesh_in!M13=0,0,RES_hh_tesh_in!M13/RES_summary!M$21)</f>
        <v>85.508805292187787</v>
      </c>
      <c r="N13" s="74">
        <f>IF(RES_hh_tesh_in!N13=0,0,RES_hh_tesh_in!N13/RES_summary!N$21)</f>
        <v>84.386961548026051</v>
      </c>
      <c r="O13" s="74">
        <f>IF(RES_hh_tesh_in!O13=0,0,RES_hh_tesh_in!O13/RES_summary!O$21)</f>
        <v>82.60849186683032</v>
      </c>
      <c r="P13" s="74">
        <f>IF(RES_hh_tesh_in!P13=0,0,RES_hh_tesh_in!P13/RES_summary!P$21)</f>
        <v>70.026021820421434</v>
      </c>
      <c r="Q13" s="74">
        <f>IF(RES_hh_tesh_in!Q13=0,0,RES_hh_tesh_in!Q13/RES_summary!Q$21)</f>
        <v>78.865831723378889</v>
      </c>
      <c r="R13" s="74">
        <f>IF(RES_hh_tesh_in!R13=0,0,RES_hh_tesh_in!R13/RES_summary!R$21)</f>
        <v>81.269593817400107</v>
      </c>
      <c r="S13" s="74">
        <f>IF(RES_hh_tesh_in!S13=0,0,RES_hh_tesh_in!S13/RES_summary!S$21)</f>
        <v>76.420206515304557</v>
      </c>
      <c r="T13" s="74">
        <f>IF(RES_hh_tesh_in!T13=0,0,RES_hh_tesh_in!T13/RES_summary!T$21)</f>
        <v>69.969661236788824</v>
      </c>
      <c r="U13" s="74">
        <f>IF(RES_hh_tesh_in!U13=0,0,RES_hh_tesh_in!U13/RES_summary!U$21)</f>
        <v>69.880916571385356</v>
      </c>
      <c r="V13" s="74">
        <f>IF(RES_hh_tesh_in!V13=0,0,RES_hh_tesh_in!V13/RES_summary!V$21)</f>
        <v>70.542558164970472</v>
      </c>
      <c r="W13" s="74">
        <f>IF(RES_hh_tesh_in!W13=0,0,RES_hh_tesh_in!W13/RES_summary!W$21)</f>
        <v>67.239565593071674</v>
      </c>
      <c r="X13" s="74">
        <f>IF(RES_hh_tesh_in!X13=0,0,RES_hh_tesh_in!X13/RES_summary!X$21)</f>
        <v>60.224600146542691</v>
      </c>
      <c r="Y13" s="74">
        <f>IF(RES_hh_tesh_in!Y13=0,0,RES_hh_tesh_in!Y13/RES_summary!Y$21)</f>
        <v>59.803193970604276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1.8531341626797906</v>
      </c>
      <c r="D14" s="76">
        <f>IF(RES_hh_tesh_in!D14=0,0,RES_hh_tesh_in!D14/RES_summary!D$21)</f>
        <v>1.6765990522420477</v>
      </c>
      <c r="E14" s="76">
        <f>IF(RES_hh_tesh_in!E14=0,0,RES_hh_tesh_in!E14/RES_summary!E$21)</f>
        <v>1.6511495958214115</v>
      </c>
      <c r="F14" s="76">
        <f>IF(RES_hh_tesh_in!F14=0,0,RES_hh_tesh_in!F14/RES_summary!F$21)</f>
        <v>1.4716453342918931</v>
      </c>
      <c r="G14" s="76">
        <f>IF(RES_hh_tesh_in!G14=0,0,RES_hh_tesh_in!G14/RES_summary!G$21)</f>
        <v>1.6094886045762713</v>
      </c>
      <c r="H14" s="76">
        <f>IF(RES_hh_tesh_in!H14=0,0,RES_hh_tesh_in!H14/RES_summary!H$21)</f>
        <v>1.2949545515591949</v>
      </c>
      <c r="I14" s="76">
        <f>IF(RES_hh_tesh_in!I14=0,0,RES_hh_tesh_in!I14/RES_summary!I$21)</f>
        <v>0.98527593943016389</v>
      </c>
      <c r="J14" s="76">
        <f>IF(RES_hh_tesh_in!J14=0,0,RES_hh_tesh_in!J14/RES_summary!J$21)</f>
        <v>1.0344453600428514</v>
      </c>
      <c r="K14" s="76">
        <f>IF(RES_hh_tesh_in!K14=0,0,RES_hh_tesh_in!K14/RES_summary!K$21)</f>
        <v>1.0154146639613351</v>
      </c>
      <c r="L14" s="76">
        <f>IF(RES_hh_tesh_in!L14=0,0,RES_hh_tesh_in!L14/RES_summary!L$21)</f>
        <v>1.1077866456935921</v>
      </c>
      <c r="M14" s="76">
        <f>IF(RES_hh_tesh_in!M14=0,0,RES_hh_tesh_in!M14/RES_summary!M$21)</f>
        <v>0.94374692334284493</v>
      </c>
      <c r="N14" s="76">
        <f>IF(RES_hh_tesh_in!N14=0,0,RES_hh_tesh_in!N14/RES_summary!N$21)</f>
        <v>0.98712741745803412</v>
      </c>
      <c r="O14" s="76">
        <f>IF(RES_hh_tesh_in!O14=0,0,RES_hh_tesh_in!O14/RES_summary!O$21)</f>
        <v>1.0480344688592</v>
      </c>
      <c r="P14" s="76">
        <f>IF(RES_hh_tesh_in!P14=0,0,RES_hh_tesh_in!P14/RES_summary!P$21)</f>
        <v>0.87560772917599894</v>
      </c>
      <c r="Q14" s="76">
        <f>IF(RES_hh_tesh_in!Q14=0,0,RES_hh_tesh_in!Q14/RES_summary!Q$21)</f>
        <v>1.0779922756136495</v>
      </c>
      <c r="R14" s="76">
        <f>IF(RES_hh_tesh_in!R14=0,0,RES_hh_tesh_in!R14/RES_summary!R$21)</f>
        <v>1.0985261171229903</v>
      </c>
      <c r="S14" s="76">
        <f>IF(RES_hh_tesh_in!S14=0,0,RES_hh_tesh_in!S14/RES_summary!S$21)</f>
        <v>1.053839021398169</v>
      </c>
      <c r="T14" s="76">
        <f>IF(RES_hh_tesh_in!T14=0,0,RES_hh_tesh_in!T14/RES_summary!T$21)</f>
        <v>0.91169105965988562</v>
      </c>
      <c r="U14" s="76">
        <f>IF(RES_hh_tesh_in!U14=0,0,RES_hh_tesh_in!U14/RES_summary!U$21)</f>
        <v>0.95873584757663821</v>
      </c>
      <c r="V14" s="76">
        <f>IF(RES_hh_tesh_in!V14=0,0,RES_hh_tesh_in!V14/RES_summary!V$21)</f>
        <v>0.85002437601757219</v>
      </c>
      <c r="W14" s="76">
        <f>IF(RES_hh_tesh_in!W14=0,0,RES_hh_tesh_in!W14/RES_summary!W$21)</f>
        <v>0.87445692528351848</v>
      </c>
      <c r="X14" s="76">
        <f>IF(RES_hh_tesh_in!X14=0,0,RES_hh_tesh_in!X14/RES_summary!X$21)</f>
        <v>0.65636568983365007</v>
      </c>
      <c r="Y14" s="76">
        <f>IF(RES_hh_tesh_in!Y14=0,0,RES_hh_tesh_in!Y14/RES_summary!Y$21)</f>
        <v>0.55120316947337422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4.3973825602903485E-2</v>
      </c>
      <c r="D15" s="69">
        <f>IF(RES_hh_tesh_in!D15=0,0,RES_hh_tesh_in!D15/RES_summary!D$21)</f>
        <v>3.6267450733998952E-2</v>
      </c>
      <c r="E15" s="69">
        <f>IF(RES_hh_tesh_in!E15=0,0,RES_hh_tesh_in!E15/RES_summary!E$21)</f>
        <v>7.5644966897085927E-2</v>
      </c>
      <c r="F15" s="69">
        <f>IF(RES_hh_tesh_in!F15=0,0,RES_hh_tesh_in!F15/RES_summary!F$21)</f>
        <v>5.5163683200601089E-2</v>
      </c>
      <c r="G15" s="69">
        <f>IF(RES_hh_tesh_in!G15=0,0,RES_hh_tesh_in!G15/RES_summary!G$21)</f>
        <v>5.1966173292817969E-2</v>
      </c>
      <c r="H15" s="69">
        <f>IF(RES_hh_tesh_in!H15=0,0,RES_hh_tesh_in!H15/RES_summary!H$21)</f>
        <v>6.7075693167321607E-2</v>
      </c>
      <c r="I15" s="69">
        <f>IF(RES_hh_tesh_in!I15=0,0,RES_hh_tesh_in!I15/RES_summary!I$21)</f>
        <v>8.2597963764807242E-2</v>
      </c>
      <c r="J15" s="69">
        <f>IF(RES_hh_tesh_in!J15=0,0,RES_hh_tesh_in!J15/RES_summary!J$21)</f>
        <v>6.3130515211937979E-2</v>
      </c>
      <c r="K15" s="69">
        <f>IF(RES_hh_tesh_in!K15=0,0,RES_hh_tesh_in!K15/RES_summary!K$21)</f>
        <v>5.4747194613303955E-2</v>
      </c>
      <c r="L15" s="69">
        <f>IF(RES_hh_tesh_in!L15=0,0,RES_hh_tesh_in!L15/RES_summary!L$21)</f>
        <v>6.9603778601977431E-2</v>
      </c>
      <c r="M15" s="69">
        <f>IF(RES_hh_tesh_in!M15=0,0,RES_hh_tesh_in!M15/RES_summary!M$21)</f>
        <v>6.9435903474544938E-2</v>
      </c>
      <c r="N15" s="69">
        <f>IF(RES_hh_tesh_in!N15=0,0,RES_hh_tesh_in!N15/RES_summary!N$21)</f>
        <v>4.9564740135637823E-2</v>
      </c>
      <c r="O15" s="69">
        <f>IF(RES_hh_tesh_in!O15=0,0,RES_hh_tesh_in!O15/RES_summary!O$21)</f>
        <v>9.0614323872452635E-2</v>
      </c>
      <c r="P15" s="69">
        <f>IF(RES_hh_tesh_in!P15=0,0,RES_hh_tesh_in!P15/RES_summary!P$21)</f>
        <v>4.2558257021025767E-2</v>
      </c>
      <c r="Q15" s="69">
        <f>IF(RES_hh_tesh_in!Q15=0,0,RES_hh_tesh_in!Q15/RES_summary!Q$21)</f>
        <v>8.6294087629404118E-2</v>
      </c>
      <c r="R15" s="69">
        <f>IF(RES_hh_tesh_in!R15=0,0,RES_hh_tesh_in!R15/RES_summary!R$21)</f>
        <v>7.3698808770633242E-2</v>
      </c>
      <c r="S15" s="69">
        <f>IF(RES_hh_tesh_in!S15=0,0,RES_hh_tesh_in!S15/RES_summary!S$21)</f>
        <v>0.10545252003765501</v>
      </c>
      <c r="T15" s="69">
        <f>IF(RES_hh_tesh_in!T15=0,0,RES_hh_tesh_in!T15/RES_summary!T$21)</f>
        <v>8.3648637054639235E-2</v>
      </c>
      <c r="U15" s="69">
        <f>IF(RES_hh_tesh_in!U15=0,0,RES_hh_tesh_in!U15/RES_summary!U$21)</f>
        <v>0.13147295137701148</v>
      </c>
      <c r="V15" s="69">
        <f>IF(RES_hh_tesh_in!V15=0,0,RES_hh_tesh_in!V15/RES_summary!V$21)</f>
        <v>0.17084622554728263</v>
      </c>
      <c r="W15" s="69">
        <f>IF(RES_hh_tesh_in!W15=0,0,RES_hh_tesh_in!W15/RES_summary!W$21)</f>
        <v>0.10533928993616332</v>
      </c>
      <c r="X15" s="69">
        <f>IF(RES_hh_tesh_in!X15=0,0,RES_hh_tesh_in!X15/RES_summary!X$21)</f>
        <v>5.363869262618657E-2</v>
      </c>
      <c r="Y15" s="69">
        <f>IF(RES_hh_tesh_in!Y15=0,0,RES_hh_tesh_in!Y15/RES_summary!Y$21)</f>
        <v>1.7528229346797149E-2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4.3973825602903485E-2</v>
      </c>
      <c r="D16" s="72">
        <f>IF(RES_hh_tesh_in!D16=0,0,RES_hh_tesh_in!D16/RES_summary!D$21)</f>
        <v>3.6267450733998952E-2</v>
      </c>
      <c r="E16" s="72">
        <f>IF(RES_hh_tesh_in!E16=0,0,RES_hh_tesh_in!E16/RES_summary!E$21)</f>
        <v>7.5644966897085927E-2</v>
      </c>
      <c r="F16" s="72">
        <f>IF(RES_hh_tesh_in!F16=0,0,RES_hh_tesh_in!F16/RES_summary!F$21)</f>
        <v>5.5163683200601089E-2</v>
      </c>
      <c r="G16" s="72">
        <f>IF(RES_hh_tesh_in!G16=0,0,RES_hh_tesh_in!G16/RES_summary!G$21)</f>
        <v>5.1966173292817969E-2</v>
      </c>
      <c r="H16" s="72">
        <f>IF(RES_hh_tesh_in!H16=0,0,RES_hh_tesh_in!H16/RES_summary!H$21)</f>
        <v>6.7075693167321607E-2</v>
      </c>
      <c r="I16" s="72">
        <f>IF(RES_hh_tesh_in!I16=0,0,RES_hh_tesh_in!I16/RES_summary!I$21)</f>
        <v>8.2597963764807242E-2</v>
      </c>
      <c r="J16" s="72">
        <f>IF(RES_hh_tesh_in!J16=0,0,RES_hh_tesh_in!J16/RES_summary!J$21)</f>
        <v>6.3130515211937979E-2</v>
      </c>
      <c r="K16" s="72">
        <f>IF(RES_hh_tesh_in!K16=0,0,RES_hh_tesh_in!K16/RES_summary!K$21)</f>
        <v>5.4747194613303955E-2</v>
      </c>
      <c r="L16" s="72">
        <f>IF(RES_hh_tesh_in!L16=0,0,RES_hh_tesh_in!L16/RES_summary!L$21)</f>
        <v>6.9603778601977431E-2</v>
      </c>
      <c r="M16" s="72">
        <f>IF(RES_hh_tesh_in!M16=0,0,RES_hh_tesh_in!M16/RES_summary!M$21)</f>
        <v>6.9435903474544938E-2</v>
      </c>
      <c r="N16" s="72">
        <f>IF(RES_hh_tesh_in!N16=0,0,RES_hh_tesh_in!N16/RES_summary!N$21)</f>
        <v>4.9564740135637823E-2</v>
      </c>
      <c r="O16" s="72">
        <f>IF(RES_hh_tesh_in!O16=0,0,RES_hh_tesh_in!O16/RES_summary!O$21)</f>
        <v>9.0614323872452635E-2</v>
      </c>
      <c r="P16" s="72">
        <f>IF(RES_hh_tesh_in!P16=0,0,RES_hh_tesh_in!P16/RES_summary!P$21)</f>
        <v>4.2558257021025767E-2</v>
      </c>
      <c r="Q16" s="72">
        <f>IF(RES_hh_tesh_in!Q16=0,0,RES_hh_tesh_in!Q16/RES_summary!Q$21)</f>
        <v>8.6294087629404118E-2</v>
      </c>
      <c r="R16" s="72">
        <f>IF(RES_hh_tesh_in!R16=0,0,RES_hh_tesh_in!R16/RES_summary!R$21)</f>
        <v>7.3698808770633242E-2</v>
      </c>
      <c r="S16" s="72">
        <f>IF(RES_hh_tesh_in!S16=0,0,RES_hh_tesh_in!S16/RES_summary!S$21)</f>
        <v>0.10545252003765501</v>
      </c>
      <c r="T16" s="72">
        <f>IF(RES_hh_tesh_in!T16=0,0,RES_hh_tesh_in!T16/RES_summary!T$21)</f>
        <v>8.3648637054639235E-2</v>
      </c>
      <c r="U16" s="72">
        <f>IF(RES_hh_tesh_in!U16=0,0,RES_hh_tesh_in!U16/RES_summary!U$21)</f>
        <v>0.13147295137701148</v>
      </c>
      <c r="V16" s="72">
        <f>IF(RES_hh_tesh_in!V16=0,0,RES_hh_tesh_in!V16/RES_summary!V$21)</f>
        <v>0.17084622554728263</v>
      </c>
      <c r="W16" s="72">
        <f>IF(RES_hh_tesh_in!W16=0,0,RES_hh_tesh_in!W16/RES_summary!W$21)</f>
        <v>0.10533928993616332</v>
      </c>
      <c r="X16" s="72">
        <f>IF(RES_hh_tesh_in!X16=0,0,RES_hh_tesh_in!X16/RES_summary!X$21)</f>
        <v>5.363869262618657E-2</v>
      </c>
      <c r="Y16" s="72">
        <f>IF(RES_hh_tesh_in!Y16=0,0,RES_hh_tesh_in!Y16/RES_summary!Y$21)</f>
        <v>1.7528229346797149E-2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16.659827412785315</v>
      </c>
      <c r="D17" s="69">
        <f>IF(RES_hh_tesh_in!D17=0,0,RES_hh_tesh_in!D17/RES_summary!D$21)</f>
        <v>18.838314837815773</v>
      </c>
      <c r="E17" s="69">
        <f>IF(RES_hh_tesh_in!E17=0,0,RES_hh_tesh_in!E17/RES_summary!E$21)</f>
        <v>16.44581552608355</v>
      </c>
      <c r="F17" s="69">
        <f>IF(RES_hh_tesh_in!F17=0,0,RES_hh_tesh_in!F17/RES_summary!F$21)</f>
        <v>17.446372207093304</v>
      </c>
      <c r="G17" s="69">
        <f>IF(RES_hh_tesh_in!G17=0,0,RES_hh_tesh_in!G17/RES_summary!G$21)</f>
        <v>17.496571126165339</v>
      </c>
      <c r="H17" s="69">
        <f>IF(RES_hh_tesh_in!H17=0,0,RES_hh_tesh_in!H17/RES_summary!H$21)</f>
        <v>17.257972506243672</v>
      </c>
      <c r="I17" s="69">
        <f>IF(RES_hh_tesh_in!I17=0,0,RES_hh_tesh_in!I17/RES_summary!I$21)</f>
        <v>18.22904737430617</v>
      </c>
      <c r="J17" s="69">
        <f>IF(RES_hh_tesh_in!J17=0,0,RES_hh_tesh_in!J17/RES_summary!J$21)</f>
        <v>19.187120575401078</v>
      </c>
      <c r="K17" s="69">
        <f>IF(RES_hh_tesh_in!K17=0,0,RES_hh_tesh_in!K17/RES_summary!K$21)</f>
        <v>20.85323122503549</v>
      </c>
      <c r="L17" s="69">
        <f>IF(RES_hh_tesh_in!L17=0,0,RES_hh_tesh_in!L17/RES_summary!L$21)</f>
        <v>18.834011869293487</v>
      </c>
      <c r="M17" s="69">
        <f>IF(RES_hh_tesh_in!M17=0,0,RES_hh_tesh_in!M17/RES_summary!M$21)</f>
        <v>20.794493557369602</v>
      </c>
      <c r="N17" s="69">
        <f>IF(RES_hh_tesh_in!N17=0,0,RES_hh_tesh_in!N17/RES_summary!N$21)</f>
        <v>22.356692120917835</v>
      </c>
      <c r="O17" s="69">
        <f>IF(RES_hh_tesh_in!O17=0,0,RES_hh_tesh_in!O17/RES_summary!O$21)</f>
        <v>19.407124199147049</v>
      </c>
      <c r="P17" s="69">
        <f>IF(RES_hh_tesh_in!P17=0,0,RES_hh_tesh_in!P17/RES_summary!P$21)</f>
        <v>22.26734380549528</v>
      </c>
      <c r="Q17" s="69">
        <f>IF(RES_hh_tesh_in!Q17=0,0,RES_hh_tesh_in!Q17/RES_summary!Q$21)</f>
        <v>26.962396696999818</v>
      </c>
      <c r="R17" s="69">
        <f>IF(RES_hh_tesh_in!R17=0,0,RES_hh_tesh_in!R17/RES_summary!R$21)</f>
        <v>21.56731095889484</v>
      </c>
      <c r="S17" s="69">
        <f>IF(RES_hh_tesh_in!S17=0,0,RES_hh_tesh_in!S17/RES_summary!S$21)</f>
        <v>19.724813997622359</v>
      </c>
      <c r="T17" s="69">
        <f>IF(RES_hh_tesh_in!T17=0,0,RES_hh_tesh_in!T17/RES_summary!T$21)</f>
        <v>18.222002529184632</v>
      </c>
      <c r="U17" s="69">
        <f>IF(RES_hh_tesh_in!U17=0,0,RES_hh_tesh_in!U17/RES_summary!U$21)</f>
        <v>21.872069963637884</v>
      </c>
      <c r="V17" s="69">
        <f>IF(RES_hh_tesh_in!V17=0,0,RES_hh_tesh_in!V17/RES_summary!V$21)</f>
        <v>21.113831573225639</v>
      </c>
      <c r="W17" s="69">
        <f>IF(RES_hh_tesh_in!W17=0,0,RES_hh_tesh_in!W17/RES_summary!W$21)</f>
        <v>16.686809732970204</v>
      </c>
      <c r="X17" s="69">
        <f>IF(RES_hh_tesh_in!X17=0,0,RES_hh_tesh_in!X17/RES_summary!X$21)</f>
        <v>18.568165669552968</v>
      </c>
      <c r="Y17" s="69">
        <f>IF(RES_hh_tesh_in!Y17=0,0,RES_hh_tesh_in!Y17/RES_summary!Y$21)</f>
        <v>21.131729965737538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20.867264161045966</v>
      </c>
      <c r="M18" s="72">
        <f>IF(RES_hh_tesh_in!M18=0,0,RES_hh_tesh_in!M18/RES_summary!M$21)</f>
        <v>20.985562025986727</v>
      </c>
      <c r="N18" s="72">
        <f>IF(RES_hh_tesh_in!N18=0,0,RES_hh_tesh_in!N18/RES_summary!N$21)</f>
        <v>17.53768593863683</v>
      </c>
      <c r="O18" s="72">
        <f>IF(RES_hh_tesh_in!O18=0,0,RES_hh_tesh_in!O18/RES_summary!O$21)</f>
        <v>19.337794380748122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13.055212741448187</v>
      </c>
      <c r="X18" s="72">
        <f>IF(RES_hh_tesh_in!X18=0,0,RES_hh_tesh_in!X18/RES_summary!X$21)</f>
        <v>0</v>
      </c>
      <c r="Y18" s="72">
        <f>IF(RES_hh_tesh_in!Y18=0,0,RES_hh_tesh_in!Y18/RES_summary!Y$21)</f>
        <v>0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15.565937951099446</v>
      </c>
      <c r="D19" s="72">
        <f>IF(RES_hh_tesh_in!D19=0,0,RES_hh_tesh_in!D19/RES_summary!D$21)</f>
        <v>18.471990197004089</v>
      </c>
      <c r="E19" s="72">
        <f>IF(RES_hh_tesh_in!E19=0,0,RES_hh_tesh_in!E19/RES_summary!E$21)</f>
        <v>14.67773136126173</v>
      </c>
      <c r="F19" s="72">
        <f>IF(RES_hh_tesh_in!F19=0,0,RES_hh_tesh_in!F19/RES_summary!F$21)</f>
        <v>15.56558769200528</v>
      </c>
      <c r="G19" s="72">
        <f>IF(RES_hh_tesh_in!G19=0,0,RES_hh_tesh_in!G19/RES_summary!G$21)</f>
        <v>18.918127174574085</v>
      </c>
      <c r="H19" s="72">
        <f>IF(RES_hh_tesh_in!H19=0,0,RES_hh_tesh_in!H19/RES_summary!H$21)</f>
        <v>17.067613143456036</v>
      </c>
      <c r="I19" s="72">
        <f>IF(RES_hh_tesh_in!I19=0,0,RES_hh_tesh_in!I19/RES_summary!I$21)</f>
        <v>19.106849971323236</v>
      </c>
      <c r="J19" s="72">
        <f>IF(RES_hh_tesh_in!J19=0,0,RES_hh_tesh_in!J19/RES_summary!J$21)</f>
        <v>21.700265210515965</v>
      </c>
      <c r="K19" s="72">
        <f>IF(RES_hh_tesh_in!K19=0,0,RES_hh_tesh_in!K19/RES_summary!K$21)</f>
        <v>17.881865890096144</v>
      </c>
      <c r="L19" s="72">
        <f>IF(RES_hh_tesh_in!L19=0,0,RES_hh_tesh_in!L19/RES_summary!L$21)</f>
        <v>17.387764123296151</v>
      </c>
      <c r="M19" s="72">
        <f>IF(RES_hh_tesh_in!M19=0,0,RES_hh_tesh_in!M19/RES_summary!M$21)</f>
        <v>20.513054887149913</v>
      </c>
      <c r="N19" s="72">
        <f>IF(RES_hh_tesh_in!N19=0,0,RES_hh_tesh_in!N19/RES_summary!N$21)</f>
        <v>22.241487634847431</v>
      </c>
      <c r="O19" s="72">
        <f>IF(RES_hh_tesh_in!O19=0,0,RES_hh_tesh_in!O19/RES_summary!O$21)</f>
        <v>18.519796759097378</v>
      </c>
      <c r="P19" s="72">
        <f>IF(RES_hh_tesh_in!P19=0,0,RES_hh_tesh_in!P19/RES_summary!P$21)</f>
        <v>22.591306102485188</v>
      </c>
      <c r="Q19" s="72">
        <f>IF(RES_hh_tesh_in!Q19=0,0,RES_hh_tesh_in!Q19/RES_summary!Q$21)</f>
        <v>28.421085561501496</v>
      </c>
      <c r="R19" s="72">
        <f>IF(RES_hh_tesh_in!R19=0,0,RES_hh_tesh_in!R19/RES_summary!R$21)</f>
        <v>20.028550842023577</v>
      </c>
      <c r="S19" s="72">
        <f>IF(RES_hh_tesh_in!S19=0,0,RES_hh_tesh_in!S19/RES_summary!S$21)</f>
        <v>19.636565076119638</v>
      </c>
      <c r="T19" s="72">
        <f>IF(RES_hh_tesh_in!T19=0,0,RES_hh_tesh_in!T19/RES_summary!T$21)</f>
        <v>17.967518990581748</v>
      </c>
      <c r="U19" s="72">
        <f>IF(RES_hh_tesh_in!U19=0,0,RES_hh_tesh_in!U19/RES_summary!U$21)</f>
        <v>21.36622308120192</v>
      </c>
      <c r="V19" s="72">
        <f>IF(RES_hh_tesh_in!V19=0,0,RES_hh_tesh_in!V19/RES_summary!V$21)</f>
        <v>19.953589909607754</v>
      </c>
      <c r="W19" s="72">
        <f>IF(RES_hh_tesh_in!W19=0,0,RES_hh_tesh_in!W19/RES_summary!W$21)</f>
        <v>17.809305877544269</v>
      </c>
      <c r="X19" s="72">
        <f>IF(RES_hh_tesh_in!X19=0,0,RES_hh_tesh_in!X19/RES_summary!X$21)</f>
        <v>18.308381197765442</v>
      </c>
      <c r="Y19" s="72">
        <f>IF(RES_hh_tesh_in!Y19=0,0,RES_hh_tesh_in!Y19/RES_summary!Y$21)</f>
        <v>21.113959913106484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16.200459968555627</v>
      </c>
      <c r="D20" s="72">
        <f>IF(RES_hh_tesh_in!D20=0,0,RES_hh_tesh_in!D20/RES_summary!D$21)</f>
        <v>18.961582511075502</v>
      </c>
      <c r="E20" s="72">
        <f>IF(RES_hh_tesh_in!E20=0,0,RES_hh_tesh_in!E20/RES_summary!E$21)</f>
        <v>16.705791423019143</v>
      </c>
      <c r="F20" s="72">
        <f>IF(RES_hh_tesh_in!F20=0,0,RES_hh_tesh_in!F20/RES_summary!F$21)</f>
        <v>17.682616508928835</v>
      </c>
      <c r="G20" s="72">
        <f>IF(RES_hh_tesh_in!G20=0,0,RES_hh_tesh_in!G20/RES_summary!G$21)</f>
        <v>16.856153381718684</v>
      </c>
      <c r="H20" s="72">
        <f>IF(RES_hh_tesh_in!H20=0,0,RES_hh_tesh_in!H20/RES_summary!H$21)</f>
        <v>17.305852103194773</v>
      </c>
      <c r="I20" s="72">
        <f>IF(RES_hh_tesh_in!I20=0,0,RES_hh_tesh_in!I20/RES_summary!I$21)</f>
        <v>17.556544196174432</v>
      </c>
      <c r="J20" s="72">
        <f>IF(RES_hh_tesh_in!J20=0,0,RES_hh_tesh_in!J20/RES_summary!J$21)</f>
        <v>19.242708170460382</v>
      </c>
      <c r="K20" s="72">
        <f>IF(RES_hh_tesh_in!K20=0,0,RES_hh_tesh_in!K20/RES_summary!K$21)</f>
        <v>20.103679392033794</v>
      </c>
      <c r="L20" s="72">
        <f>IF(RES_hh_tesh_in!L20=0,0,RES_hh_tesh_in!L20/RES_summary!L$21)</f>
        <v>18.904505422218669</v>
      </c>
      <c r="M20" s="72">
        <f>IF(RES_hh_tesh_in!M20=0,0,RES_hh_tesh_in!M20/RES_summary!M$21)</f>
        <v>21.491009220504843</v>
      </c>
      <c r="N20" s="72">
        <f>IF(RES_hh_tesh_in!N20=0,0,RES_hh_tesh_in!N20/RES_summary!N$21)</f>
        <v>20.528759305023858</v>
      </c>
      <c r="O20" s="72">
        <f>IF(RES_hh_tesh_in!O20=0,0,RES_hh_tesh_in!O20/RES_summary!O$21)</f>
        <v>19.752203092268733</v>
      </c>
      <c r="P20" s="72">
        <f>IF(RES_hh_tesh_in!P20=0,0,RES_hh_tesh_in!P20/RES_summary!P$21)</f>
        <v>22.634614731181472</v>
      </c>
      <c r="Q20" s="72">
        <f>IF(RES_hh_tesh_in!Q20=0,0,RES_hh_tesh_in!Q20/RES_summary!Q$21)</f>
        <v>26.462310870005322</v>
      </c>
      <c r="R20" s="72">
        <f>IF(RES_hh_tesh_in!R20=0,0,RES_hh_tesh_in!R20/RES_summary!R$21)</f>
        <v>20.943761907752329</v>
      </c>
      <c r="S20" s="72">
        <f>IF(RES_hh_tesh_in!S20=0,0,RES_hh_tesh_in!S20/RES_summary!S$21)</f>
        <v>19.860990443375581</v>
      </c>
      <c r="T20" s="72">
        <f>IF(RES_hh_tesh_in!T20=0,0,RES_hh_tesh_in!T20/RES_summary!T$21)</f>
        <v>17.726533317247661</v>
      </c>
      <c r="U20" s="72">
        <f>IF(RES_hh_tesh_in!U20=0,0,RES_hh_tesh_in!U20/RES_summary!U$21)</f>
        <v>21.317506092584352</v>
      </c>
      <c r="V20" s="72">
        <f>IF(RES_hh_tesh_in!V20=0,0,RES_hh_tesh_in!V20/RES_summary!V$21)</f>
        <v>21.259866833439482</v>
      </c>
      <c r="W20" s="72">
        <f>IF(RES_hh_tesh_in!W20=0,0,RES_hh_tesh_in!W20/RES_summary!W$21)</f>
        <v>17.073843236656888</v>
      </c>
      <c r="X20" s="72">
        <f>IF(RES_hh_tesh_in!X20=0,0,RES_hh_tesh_in!X20/RES_summary!X$21)</f>
        <v>18.855806185224118</v>
      </c>
      <c r="Y20" s="72">
        <f>IF(RES_hh_tesh_in!Y20=0,0,RES_hh_tesh_in!Y20/RES_summary!Y$21)</f>
        <v>19.595932052700253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16.836641692357745</v>
      </c>
      <c r="D21" s="72">
        <f>IF(RES_hh_tesh_in!D21=0,0,RES_hh_tesh_in!D21/RES_summary!D$21)</f>
        <v>18.654734689093463</v>
      </c>
      <c r="E21" s="72">
        <f>IF(RES_hh_tesh_in!E21=0,0,RES_hh_tesh_in!E21/RES_summary!E$21)</f>
        <v>16.183485444899208</v>
      </c>
      <c r="F21" s="72">
        <f>IF(RES_hh_tesh_in!F21=0,0,RES_hh_tesh_in!F21/RES_summary!F$21)</f>
        <v>16.241853622296073</v>
      </c>
      <c r="G21" s="72">
        <f>IF(RES_hh_tesh_in!G21=0,0,RES_hh_tesh_in!G21/RES_summary!G$21)</f>
        <v>18.496025354005461</v>
      </c>
      <c r="H21" s="72">
        <f>IF(RES_hh_tesh_in!H21=0,0,RES_hh_tesh_in!H21/RES_summary!H$21)</f>
        <v>17.770495594166746</v>
      </c>
      <c r="I21" s="72">
        <f>IF(RES_hh_tesh_in!I21=0,0,RES_hh_tesh_in!I21/RES_summary!I$21)</f>
        <v>17.677917090158022</v>
      </c>
      <c r="J21" s="72">
        <f>IF(RES_hh_tesh_in!J21=0,0,RES_hh_tesh_in!J21/RES_summary!J$21)</f>
        <v>19.024501020961498</v>
      </c>
      <c r="K21" s="72">
        <f>IF(RES_hh_tesh_in!K21=0,0,RES_hh_tesh_in!K21/RES_summary!K$21)</f>
        <v>20.543586922086195</v>
      </c>
      <c r="L21" s="72">
        <f>IF(RES_hh_tesh_in!L21=0,0,RES_hh_tesh_in!L21/RES_summary!L$21)</f>
        <v>18.287016585571838</v>
      </c>
      <c r="M21" s="72">
        <f>IF(RES_hh_tesh_in!M21=0,0,RES_hh_tesh_in!M21/RES_summary!M$21)</f>
        <v>21.102224439167106</v>
      </c>
      <c r="N21" s="72">
        <f>IF(RES_hh_tesh_in!N21=0,0,RES_hh_tesh_in!N21/RES_summary!N$21)</f>
        <v>22.460449229322233</v>
      </c>
      <c r="O21" s="72">
        <f>IF(RES_hh_tesh_in!O21=0,0,RES_hh_tesh_in!O21/RES_summary!O$21)</f>
        <v>18.886116835547814</v>
      </c>
      <c r="P21" s="72">
        <f>IF(RES_hh_tesh_in!P21=0,0,RES_hh_tesh_in!P21/RES_summary!P$21)</f>
        <v>22.43171295169374</v>
      </c>
      <c r="Q21" s="72">
        <f>IF(RES_hh_tesh_in!Q21=0,0,RES_hh_tesh_in!Q21/RES_summary!Q$21)</f>
        <v>26.194322518810036</v>
      </c>
      <c r="R21" s="72">
        <f>IF(RES_hh_tesh_in!R21=0,0,RES_hh_tesh_in!R21/RES_summary!R$21)</f>
        <v>21.291824527878248</v>
      </c>
      <c r="S21" s="72">
        <f>IF(RES_hh_tesh_in!S21=0,0,RES_hh_tesh_in!S21/RES_summary!S$21)</f>
        <v>19.922498509165653</v>
      </c>
      <c r="T21" s="72">
        <f>IF(RES_hh_tesh_in!T21=0,0,RES_hh_tesh_in!T21/RES_summary!T$21)</f>
        <v>18.078086720304125</v>
      </c>
      <c r="U21" s="72">
        <f>IF(RES_hh_tesh_in!U21=0,0,RES_hh_tesh_in!U21/RES_summary!U$21)</f>
        <v>21.180450904975107</v>
      </c>
      <c r="V21" s="72">
        <f>IF(RES_hh_tesh_in!V21=0,0,RES_hh_tesh_in!V21/RES_summary!V$21)</f>
        <v>21.461432830561275</v>
      </c>
      <c r="W21" s="72">
        <f>IF(RES_hh_tesh_in!W21=0,0,RES_hh_tesh_in!W21/RES_summary!W$21)</f>
        <v>18.227445209565502</v>
      </c>
      <c r="X21" s="72">
        <f>IF(RES_hh_tesh_in!X21=0,0,RES_hh_tesh_in!X21/RES_summary!X$21)</f>
        <v>17.506867004992579</v>
      </c>
      <c r="Y21" s="72">
        <f>IF(RES_hh_tesh_in!Y21=0,0,RES_hh_tesh_in!Y21/RES_summary!Y$21)</f>
        <v>20.540022929582999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16.616906965941382</v>
      </c>
      <c r="D22" s="72">
        <f>IF(RES_hh_tesh_in!D22=0,0,RES_hh_tesh_in!D22/RES_summary!D$21)</f>
        <v>18.967531514849696</v>
      </c>
      <c r="E22" s="72">
        <f>IF(RES_hh_tesh_in!E22=0,0,RES_hh_tesh_in!E22/RES_summary!E$21)</f>
        <v>16.315341946817053</v>
      </c>
      <c r="F22" s="72">
        <f>IF(RES_hh_tesh_in!F22=0,0,RES_hh_tesh_in!F22/RES_summary!F$21)</f>
        <v>17.064457393811313</v>
      </c>
      <c r="G22" s="72">
        <f>IF(RES_hh_tesh_in!G22=0,0,RES_hh_tesh_in!G22/RES_summary!G$21)</f>
        <v>16.639070968478773</v>
      </c>
      <c r="H22" s="72">
        <f>IF(RES_hh_tesh_in!H22=0,0,RES_hh_tesh_in!H22/RES_summary!H$21)</f>
        <v>17.178277452008885</v>
      </c>
      <c r="I22" s="72">
        <f>IF(RES_hh_tesh_in!I22=0,0,RES_hh_tesh_in!I22/RES_summary!I$21)</f>
        <v>18.414360978147535</v>
      </c>
      <c r="J22" s="72">
        <f>IF(RES_hh_tesh_in!J22=0,0,RES_hh_tesh_in!J22/RES_summary!J$21)</f>
        <v>19.111967364832626</v>
      </c>
      <c r="K22" s="72">
        <f>IF(RES_hh_tesh_in!K22=0,0,RES_hh_tesh_in!K22/RES_summary!K$21)</f>
        <v>20.500647489111575</v>
      </c>
      <c r="L22" s="72">
        <f>IF(RES_hh_tesh_in!L22=0,0,RES_hh_tesh_in!L22/RES_summary!L$21)</f>
        <v>18.562238513503189</v>
      </c>
      <c r="M22" s="72">
        <f>IF(RES_hh_tesh_in!M22=0,0,RES_hh_tesh_in!M22/RES_summary!M$21)</f>
        <v>20.90075859048423</v>
      </c>
      <c r="N22" s="72">
        <f>IF(RES_hh_tesh_in!N22=0,0,RES_hh_tesh_in!N22/RES_summary!N$21)</f>
        <v>22.872641508120633</v>
      </c>
      <c r="O22" s="72">
        <f>IF(RES_hh_tesh_in!O22=0,0,RES_hh_tesh_in!O22/RES_summary!O$21)</f>
        <v>18.826707345547025</v>
      </c>
      <c r="P22" s="72">
        <f>IF(RES_hh_tesh_in!P22=0,0,RES_hh_tesh_in!P22/RES_summary!P$21)</f>
        <v>22.661550144907086</v>
      </c>
      <c r="Q22" s="72">
        <f>IF(RES_hh_tesh_in!Q22=0,0,RES_hh_tesh_in!Q22/RES_summary!Q$21)</f>
        <v>27.149866925845217</v>
      </c>
      <c r="R22" s="72">
        <f>IF(RES_hh_tesh_in!R22=0,0,RES_hh_tesh_in!R22/RES_summary!R$21)</f>
        <v>20.690423279104159</v>
      </c>
      <c r="S22" s="72">
        <f>IF(RES_hh_tesh_in!S22=0,0,RES_hh_tesh_in!S22/RES_summary!S$21)</f>
        <v>19.214601438970398</v>
      </c>
      <c r="T22" s="72">
        <f>IF(RES_hh_tesh_in!T22=0,0,RES_hh_tesh_in!T22/RES_summary!T$21)</f>
        <v>18.106932192321153</v>
      </c>
      <c r="U22" s="72">
        <f>IF(RES_hh_tesh_in!U22=0,0,RES_hh_tesh_in!U22/RES_summary!U$21)</f>
        <v>21.761090835798925</v>
      </c>
      <c r="V22" s="72">
        <f>IF(RES_hh_tesh_in!V22=0,0,RES_hh_tesh_in!V22/RES_summary!V$21)</f>
        <v>21.688470302681345</v>
      </c>
      <c r="W22" s="72">
        <f>IF(RES_hh_tesh_in!W22=0,0,RES_hh_tesh_in!W22/RES_summary!W$21)</f>
        <v>17.430672172481145</v>
      </c>
      <c r="X22" s="72">
        <f>IF(RES_hh_tesh_in!X22=0,0,RES_hh_tesh_in!X22/RES_summary!X$21)</f>
        <v>17.366769087905009</v>
      </c>
      <c r="Y22" s="72">
        <f>IF(RES_hh_tesh_in!Y22=0,0,RES_hh_tesh_in!Y22/RES_summary!Y$21)</f>
        <v>20.888352695662718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16.671574772052129</v>
      </c>
      <c r="D24" s="72">
        <f>IF(RES_hh_tesh_in!D24=0,0,RES_hh_tesh_in!D24/RES_summary!D$21)</f>
        <v>18.390963429532949</v>
      </c>
      <c r="E24" s="72">
        <f>IF(RES_hh_tesh_in!E24=0,0,RES_hh_tesh_in!E24/RES_summary!E$21)</f>
        <v>16.647213438449462</v>
      </c>
      <c r="F24" s="72">
        <f>IF(RES_hh_tesh_in!F24=0,0,RES_hh_tesh_in!F24/RES_summary!F$21)</f>
        <v>19.445909410005928</v>
      </c>
      <c r="G24" s="72">
        <f>IF(RES_hh_tesh_in!G24=0,0,RES_hh_tesh_in!G24/RES_summary!G$21)</f>
        <v>0</v>
      </c>
      <c r="H24" s="72">
        <f>IF(RES_hh_tesh_in!H24=0,0,RES_hh_tesh_in!H24/RES_summary!H$21)</f>
        <v>15.446666612969972</v>
      </c>
      <c r="I24" s="72">
        <f>IF(RES_hh_tesh_in!I24=0,0,RES_hh_tesh_in!I24/RES_summary!I$21)</f>
        <v>18.413238200668619</v>
      </c>
      <c r="J24" s="72">
        <f>IF(RES_hh_tesh_in!J24=0,0,RES_hh_tesh_in!J24/RES_summary!J$21)</f>
        <v>19.338402741542026</v>
      </c>
      <c r="K24" s="72">
        <f>IF(RES_hh_tesh_in!K24=0,0,RES_hh_tesh_in!K24/RES_summary!K$21)</f>
        <v>20.478927324310646</v>
      </c>
      <c r="L24" s="72">
        <f>IF(RES_hh_tesh_in!L24=0,0,RES_hh_tesh_in!L24/RES_summary!L$21)</f>
        <v>18.27361705733442</v>
      </c>
      <c r="M24" s="72">
        <f>IF(RES_hh_tesh_in!M24=0,0,RES_hh_tesh_in!M24/RES_summary!M$21)</f>
        <v>20.864009998928161</v>
      </c>
      <c r="N24" s="72">
        <f>IF(RES_hh_tesh_in!N24=0,0,RES_hh_tesh_in!N24/RES_summary!N$21)</f>
        <v>22.620692003562123</v>
      </c>
      <c r="O24" s="72">
        <f>IF(RES_hh_tesh_in!O24=0,0,RES_hh_tesh_in!O24/RES_summary!O$21)</f>
        <v>18.540623692884378</v>
      </c>
      <c r="P24" s="72">
        <f>IF(RES_hh_tesh_in!P24=0,0,RES_hh_tesh_in!P24/RES_summary!P$21)</f>
        <v>22.700722781725528</v>
      </c>
      <c r="Q24" s="72">
        <f>IF(RES_hh_tesh_in!Q24=0,0,RES_hh_tesh_in!Q24/RES_summary!Q$21)</f>
        <v>27.209148883067435</v>
      </c>
      <c r="R24" s="72">
        <f>IF(RES_hh_tesh_in!R24=0,0,RES_hh_tesh_in!R24/RES_summary!R$21)</f>
        <v>21.799201203656715</v>
      </c>
      <c r="S24" s="72">
        <f>IF(RES_hh_tesh_in!S24=0,0,RES_hh_tesh_in!S24/RES_summary!S$21)</f>
        <v>19.575569687588811</v>
      </c>
      <c r="T24" s="72">
        <f>IF(RES_hh_tesh_in!T24=0,0,RES_hh_tesh_in!T24/RES_summary!T$21)</f>
        <v>18.122877808557039</v>
      </c>
      <c r="U24" s="72">
        <f>IF(RES_hh_tesh_in!U24=0,0,RES_hh_tesh_in!U24/RES_summary!U$21)</f>
        <v>20.995049877798547</v>
      </c>
      <c r="V24" s="72">
        <f>IF(RES_hh_tesh_in!V24=0,0,RES_hh_tesh_in!V24/RES_summary!V$21)</f>
        <v>20.359671573974953</v>
      </c>
      <c r="W24" s="72">
        <f>IF(RES_hh_tesh_in!W24=0,0,RES_hh_tesh_in!W24/RES_summary!W$21)</f>
        <v>17.603294393686369</v>
      </c>
      <c r="X24" s="72">
        <f>IF(RES_hh_tesh_in!X24=0,0,RES_hh_tesh_in!X24/RES_summary!X$21)</f>
        <v>18.134972908098806</v>
      </c>
      <c r="Y24" s="72">
        <f>IF(RES_hh_tesh_in!Y24=0,0,RES_hh_tesh_in!Y24/RES_summary!Y$21)</f>
        <v>20.801572318598435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13.886048389963621</v>
      </c>
      <c r="D25" s="74">
        <f>IF(RES_hh_tesh_in!D25=0,0,RES_hh_tesh_in!D25/RES_summary!D$21)</f>
        <v>16.064881079444888</v>
      </c>
      <c r="E25" s="74">
        <f>IF(RES_hh_tesh_in!E25=0,0,RES_hh_tesh_in!E25/RES_summary!E$21)</f>
        <v>12.965262804492927</v>
      </c>
      <c r="F25" s="74">
        <f>IF(RES_hh_tesh_in!F25=0,0,RES_hh_tesh_in!F25/RES_summary!F$21)</f>
        <v>12.866704294889631</v>
      </c>
      <c r="G25" s="74">
        <f>IF(RES_hh_tesh_in!G25=0,0,RES_hh_tesh_in!G25/RES_summary!G$21)</f>
        <v>11.352399287002664</v>
      </c>
      <c r="H25" s="74">
        <f>IF(RES_hh_tesh_in!H25=0,0,RES_hh_tesh_in!H25/RES_summary!H$21)</f>
        <v>11.708055743479539</v>
      </c>
      <c r="I25" s="74">
        <f>IF(RES_hh_tesh_in!I25=0,0,RES_hh_tesh_in!I25/RES_summary!I$21)</f>
        <v>14.110212833141286</v>
      </c>
      <c r="J25" s="74">
        <f>IF(RES_hh_tesh_in!J25=0,0,RES_hh_tesh_in!J25/RES_summary!J$21)</f>
        <v>13.48365659171713</v>
      </c>
      <c r="K25" s="74">
        <f>IF(RES_hh_tesh_in!K25=0,0,RES_hh_tesh_in!K25/RES_summary!K$21)</f>
        <v>9.1018341112511312</v>
      </c>
      <c r="L25" s="74">
        <f>IF(RES_hh_tesh_in!L25=0,0,RES_hh_tesh_in!L25/RES_summary!L$21)</f>
        <v>13.492045959807733</v>
      </c>
      <c r="M25" s="74">
        <f>IF(RES_hh_tesh_in!M25=0,0,RES_hh_tesh_in!M25/RES_summary!M$21)</f>
        <v>13.883131801738706</v>
      </c>
      <c r="N25" s="74">
        <f>IF(RES_hh_tesh_in!N25=0,0,RES_hh_tesh_in!N25/RES_summary!N$21)</f>
        <v>15.797158785997816</v>
      </c>
      <c r="O25" s="74">
        <f>IF(RES_hh_tesh_in!O25=0,0,RES_hh_tesh_in!O25/RES_summary!O$21)</f>
        <v>12.767404980356719</v>
      </c>
      <c r="P25" s="74">
        <f>IF(RES_hh_tesh_in!P25=0,0,RES_hh_tesh_in!P25/RES_summary!P$21)</f>
        <v>15.53559475841989</v>
      </c>
      <c r="Q25" s="74">
        <f>IF(RES_hh_tesh_in!Q25=0,0,RES_hh_tesh_in!Q25/RES_summary!Q$21)</f>
        <v>17.458480853255008</v>
      </c>
      <c r="R25" s="74">
        <f>IF(RES_hh_tesh_in!R25=0,0,RES_hh_tesh_in!R25/RES_summary!R$21)</f>
        <v>13.000151092215861</v>
      </c>
      <c r="S25" s="74">
        <f>IF(RES_hh_tesh_in!S25=0,0,RES_hh_tesh_in!S25/RES_summary!S$21)</f>
        <v>12.00812638844398</v>
      </c>
      <c r="T25" s="74">
        <f>IF(RES_hh_tesh_in!T25=0,0,RES_hh_tesh_in!T25/RES_summary!T$21)</f>
        <v>12.656759397563517</v>
      </c>
      <c r="U25" s="74">
        <f>IF(RES_hh_tesh_in!U25=0,0,RES_hh_tesh_in!U25/RES_summary!U$21)</f>
        <v>14.710218393572923</v>
      </c>
      <c r="V25" s="74">
        <f>IF(RES_hh_tesh_in!V25=0,0,RES_hh_tesh_in!V25/RES_summary!V$21)</f>
        <v>14.781918848843727</v>
      </c>
      <c r="W25" s="74">
        <f>IF(RES_hh_tesh_in!W25=0,0,RES_hh_tesh_in!W25/RES_summary!W$21)</f>
        <v>11.983530346097737</v>
      </c>
      <c r="X25" s="74">
        <f>IF(RES_hh_tesh_in!X25=0,0,RES_hh_tesh_in!X25/RES_summary!X$21)</f>
        <v>13.0174799140172</v>
      </c>
      <c r="Y25" s="74">
        <f>IF(RES_hh_tesh_in!Y25=0,0,RES_hh_tesh_in!Y25/RES_summary!Y$21)</f>
        <v>16.182981703262225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10.460864436603138</v>
      </c>
      <c r="D26" s="77">
        <f>IF(RES_hh_tesh_in!D26=0,0,RES_hh_tesh_in!D26/RES_summary!D$21)</f>
        <v>11.867026186539265</v>
      </c>
      <c r="E26" s="77">
        <f>IF(RES_hh_tesh_in!E26=0,0,RES_hh_tesh_in!E26/RES_summary!E$21)</f>
        <v>10.378221073403841</v>
      </c>
      <c r="F26" s="77">
        <f>IF(RES_hh_tesh_in!F26=0,0,RES_hh_tesh_in!F26/RES_summary!F$21)</f>
        <v>11.067415161568892</v>
      </c>
      <c r="G26" s="77">
        <f>IF(RES_hh_tesh_in!G26=0,0,RES_hh_tesh_in!G26/RES_summary!G$21)</f>
        <v>10.874309533788205</v>
      </c>
      <c r="H26" s="77">
        <f>IF(RES_hh_tesh_in!H26=0,0,RES_hh_tesh_in!H26/RES_summary!H$21)</f>
        <v>11.951144995933497</v>
      </c>
      <c r="I26" s="77">
        <f>IF(RES_hh_tesh_in!I26=0,0,RES_hh_tesh_in!I26/RES_summary!I$21)</f>
        <v>12.309019543458591</v>
      </c>
      <c r="J26" s="77">
        <f>IF(RES_hh_tesh_in!J26=0,0,RES_hh_tesh_in!J26/RES_summary!J$21)</f>
        <v>12.396853337575219</v>
      </c>
      <c r="K26" s="77">
        <f>IF(RES_hh_tesh_in!K26=0,0,RES_hh_tesh_in!K26/RES_summary!K$21)</f>
        <v>13.427874156474255</v>
      </c>
      <c r="L26" s="77">
        <f>IF(RES_hh_tesh_in!L26=0,0,RES_hh_tesh_in!L26/RES_summary!L$21)</f>
        <v>12.973539413946053</v>
      </c>
      <c r="M26" s="77">
        <f>IF(RES_hh_tesh_in!M26=0,0,RES_hh_tesh_in!M26/RES_summary!M$21)</f>
        <v>13.239159746483478</v>
      </c>
      <c r="N26" s="77">
        <f>IF(RES_hh_tesh_in!N26=0,0,RES_hh_tesh_in!N26/RES_summary!N$21)</f>
        <v>14.772035399253369</v>
      </c>
      <c r="O26" s="77">
        <f>IF(RES_hh_tesh_in!O26=0,0,RES_hh_tesh_in!O26/RES_summary!O$21)</f>
        <v>13.91528137632068</v>
      </c>
      <c r="P26" s="77">
        <f>IF(RES_hh_tesh_in!P26=0,0,RES_hh_tesh_in!P26/RES_summary!P$21)</f>
        <v>15.523870216868863</v>
      </c>
      <c r="Q26" s="77">
        <f>IF(RES_hh_tesh_in!Q26=0,0,RES_hh_tesh_in!Q26/RES_summary!Q$21)</f>
        <v>20.557721227726727</v>
      </c>
      <c r="R26" s="77">
        <f>IF(RES_hh_tesh_in!R26=0,0,RES_hh_tesh_in!R26/RES_summary!R$21)</f>
        <v>16.842823428433142</v>
      </c>
      <c r="S26" s="77">
        <f>IF(RES_hh_tesh_in!S26=0,0,RES_hh_tesh_in!S26/RES_summary!S$21)</f>
        <v>14.794126707945237</v>
      </c>
      <c r="T26" s="77">
        <f>IF(RES_hh_tesh_in!T26=0,0,RES_hh_tesh_in!T26/RES_summary!T$21)</f>
        <v>13.008077075454837</v>
      </c>
      <c r="U26" s="77">
        <f>IF(RES_hh_tesh_in!U26=0,0,RES_hh_tesh_in!U26/RES_summary!U$21)</f>
        <v>15.60697006976009</v>
      </c>
      <c r="V26" s="77">
        <f>IF(RES_hh_tesh_in!V26=0,0,RES_hh_tesh_in!V26/RES_summary!V$21)</f>
        <v>14.782240377137663</v>
      </c>
      <c r="W26" s="77">
        <f>IF(RES_hh_tesh_in!W26=0,0,RES_hh_tesh_in!W26/RES_summary!W$21)</f>
        <v>11.614321707197627</v>
      </c>
      <c r="X26" s="77">
        <f>IF(RES_hh_tesh_in!X26=0,0,RES_hh_tesh_in!X26/RES_summary!X$21)</f>
        <v>12.393562594822898</v>
      </c>
      <c r="Y26" s="77">
        <f>IF(RES_hh_tesh_in!Y26=0,0,RES_hh_tesh_in!Y26/RES_summary!Y$21)</f>
        <v>14.097776495699954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2.7657783123490391</v>
      </c>
      <c r="D27" s="69">
        <f>IF(RES_hh_tesh_in!D27=0,0,RES_hh_tesh_in!D27/RES_summary!D$21)</f>
        <v>3.17268961523878</v>
      </c>
      <c r="E27" s="69">
        <f>IF(RES_hh_tesh_in!E27=0,0,RES_hh_tesh_in!E27/RES_summary!E$21)</f>
        <v>2.7282034242223947</v>
      </c>
      <c r="F27" s="69">
        <f>IF(RES_hh_tesh_in!F27=0,0,RES_hh_tesh_in!F27/RES_summary!F$21)</f>
        <v>3.075322456271596</v>
      </c>
      <c r="G27" s="69">
        <f>IF(RES_hh_tesh_in!G27=0,0,RES_hh_tesh_in!G27/RES_summary!G$21)</f>
        <v>2.6573797722436479</v>
      </c>
      <c r="H27" s="69">
        <f>IF(RES_hh_tesh_in!H27=0,0,RES_hh_tesh_in!H27/RES_summary!H$21)</f>
        <v>2.9665634817935467</v>
      </c>
      <c r="I27" s="69">
        <f>IF(RES_hh_tesh_in!I27=0,0,RES_hh_tesh_in!I27/RES_summary!I$21)</f>
        <v>2.7190739952117267</v>
      </c>
      <c r="J27" s="69">
        <f>IF(RES_hh_tesh_in!J27=0,0,RES_hh_tesh_in!J27/RES_summary!J$21)</f>
        <v>3.1071698851094789</v>
      </c>
      <c r="K27" s="69">
        <f>IF(RES_hh_tesh_in!K27=0,0,RES_hh_tesh_in!K27/RES_summary!K$21)</f>
        <v>3.9491905000128806</v>
      </c>
      <c r="L27" s="69">
        <f>IF(RES_hh_tesh_in!L27=0,0,RES_hh_tesh_in!L27/RES_summary!L$21)</f>
        <v>3.5366942091548896</v>
      </c>
      <c r="M27" s="69">
        <f>IF(RES_hh_tesh_in!M27=0,0,RES_hh_tesh_in!M27/RES_summary!M$21)</f>
        <v>3.8639980455937146</v>
      </c>
      <c r="N27" s="69">
        <f>IF(RES_hh_tesh_in!N27=0,0,RES_hh_tesh_in!N27/RES_summary!N$21)</f>
        <v>4.221251278861053</v>
      </c>
      <c r="O27" s="69">
        <f>IF(RES_hh_tesh_in!O27=0,0,RES_hh_tesh_in!O27/RES_summary!O$21)</f>
        <v>3.5855274497656966</v>
      </c>
      <c r="P27" s="69">
        <f>IF(RES_hh_tesh_in!P27=0,0,RES_hh_tesh_in!P27/RES_summary!P$21)</f>
        <v>4.2637100790753015</v>
      </c>
      <c r="Q27" s="69">
        <f>IF(RES_hh_tesh_in!Q27=0,0,RES_hh_tesh_in!Q27/RES_summary!Q$21)</f>
        <v>5.0567088063472605</v>
      </c>
      <c r="R27" s="69">
        <f>IF(RES_hh_tesh_in!R27=0,0,RES_hh_tesh_in!R27/RES_summary!R$21)</f>
        <v>4.1686548118904145</v>
      </c>
      <c r="S27" s="69">
        <f>IF(RES_hh_tesh_in!S27=0,0,RES_hh_tesh_in!S27/RES_summary!S$21)</f>
        <v>3.9374432642005806</v>
      </c>
      <c r="T27" s="69">
        <f>IF(RES_hh_tesh_in!T27=0,0,RES_hh_tesh_in!T27/RES_summary!T$21)</f>
        <v>3.7944952127204208</v>
      </c>
      <c r="U27" s="69">
        <f>IF(RES_hh_tesh_in!U27=0,0,RES_hh_tesh_in!U27/RES_summary!U$21)</f>
        <v>4.6157796702069254</v>
      </c>
      <c r="V27" s="69">
        <f>IF(RES_hh_tesh_in!V27=0,0,RES_hh_tesh_in!V27/RES_summary!V$21)</f>
        <v>4.4596170037169669</v>
      </c>
      <c r="W27" s="69">
        <f>IF(RES_hh_tesh_in!W27=0,0,RES_hh_tesh_in!W27/RES_summary!W$21)</f>
        <v>3.0115921514944319</v>
      </c>
      <c r="X27" s="69">
        <f>IF(RES_hh_tesh_in!X27=0,0,RES_hh_tesh_in!X27/RES_summary!X$21)</f>
        <v>3.7057698659353071</v>
      </c>
      <c r="Y27" s="69">
        <f>IF(RES_hh_tesh_in!Y27=0,0,RES_hh_tesh_in!Y27/RES_summary!Y$21)</f>
        <v>4.5086367088688668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3.4169884480248562</v>
      </c>
      <c r="M28" s="72">
        <f>IF(RES_hh_tesh_in!M28=0,0,RES_hh_tesh_in!M28/RES_summary!M$21)</f>
        <v>4.0729171325709741</v>
      </c>
      <c r="N28" s="72">
        <f>IF(RES_hh_tesh_in!N28=0,0,RES_hh_tesh_in!N28/RES_summary!N$21)</f>
        <v>4.599171957924546</v>
      </c>
      <c r="O28" s="72">
        <f>IF(RES_hh_tesh_in!O28=0,0,RES_hh_tesh_in!O28/RES_summary!O$21)</f>
        <v>3.5734472629990393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2.7816920475113918</v>
      </c>
      <c r="D29" s="72">
        <f>IF(RES_hh_tesh_in!D29=0,0,RES_hh_tesh_in!D29/RES_summary!D$21)</f>
        <v>3.2133381656228632</v>
      </c>
      <c r="E29" s="72">
        <f>IF(RES_hh_tesh_in!E29=0,0,RES_hh_tesh_in!E29/RES_summary!E$21)</f>
        <v>2.6518700636157329</v>
      </c>
      <c r="F29" s="72">
        <f>IF(RES_hh_tesh_in!F29=0,0,RES_hh_tesh_in!F29/RES_summary!F$21)</f>
        <v>3.0607134650991412</v>
      </c>
      <c r="G29" s="72">
        <f>IF(RES_hh_tesh_in!G29=0,0,RES_hh_tesh_in!G29/RES_summary!G$21)</f>
        <v>2.7081506812085103</v>
      </c>
      <c r="H29" s="72">
        <f>IF(RES_hh_tesh_in!H29=0,0,RES_hh_tesh_in!H29/RES_summary!H$21)</f>
        <v>2.9762848650617739</v>
      </c>
      <c r="I29" s="72">
        <f>IF(RES_hh_tesh_in!I29=0,0,RES_hh_tesh_in!I29/RES_summary!I$21)</f>
        <v>2.7297117969960754</v>
      </c>
      <c r="J29" s="72">
        <f>IF(RES_hh_tesh_in!J29=0,0,RES_hh_tesh_in!J29/RES_summary!J$21)</f>
        <v>3.0814159264983427</v>
      </c>
      <c r="K29" s="72">
        <f>IF(RES_hh_tesh_in!K29=0,0,RES_hh_tesh_in!K29/RES_summary!K$21)</f>
        <v>4.020450202262893</v>
      </c>
      <c r="L29" s="72">
        <f>IF(RES_hh_tesh_in!L29=0,0,RES_hh_tesh_in!L29/RES_summary!L$21)</f>
        <v>3.8284776385683066</v>
      </c>
      <c r="M29" s="72">
        <f>IF(RES_hh_tesh_in!M29=0,0,RES_hh_tesh_in!M29/RES_summary!M$21)</f>
        <v>3.9104358798285479</v>
      </c>
      <c r="N29" s="72">
        <f>IF(RES_hh_tesh_in!N29=0,0,RES_hh_tesh_in!N29/RES_summary!N$21)</f>
        <v>3.5319731571022541</v>
      </c>
      <c r="O29" s="72">
        <f>IF(RES_hh_tesh_in!O29=0,0,RES_hh_tesh_in!O29/RES_summary!O$21)</f>
        <v>3.0709663360284392</v>
      </c>
      <c r="P29" s="72">
        <f>IF(RES_hh_tesh_in!P29=0,0,RES_hh_tesh_in!P29/RES_summary!P$21)</f>
        <v>3.9197907543767387</v>
      </c>
      <c r="Q29" s="72">
        <f>IF(RES_hh_tesh_in!Q29=0,0,RES_hh_tesh_in!Q29/RES_summary!Q$21)</f>
        <v>5.3281205851350011</v>
      </c>
      <c r="R29" s="72">
        <f>IF(RES_hh_tesh_in!R29=0,0,RES_hh_tesh_in!R29/RES_summary!R$21)</f>
        <v>4.5356566428993901</v>
      </c>
      <c r="S29" s="72">
        <f>IF(RES_hh_tesh_in!S29=0,0,RES_hh_tesh_in!S29/RES_summary!S$21)</f>
        <v>4.0979748687922903</v>
      </c>
      <c r="T29" s="72">
        <f>IF(RES_hh_tesh_in!T29=0,0,RES_hh_tesh_in!T29/RES_summary!T$21)</f>
        <v>3.7046480683038605</v>
      </c>
      <c r="U29" s="72">
        <f>IF(RES_hh_tesh_in!U29=0,0,RES_hh_tesh_in!U29/RES_summary!U$21)</f>
        <v>4.4141486415621243</v>
      </c>
      <c r="V29" s="72">
        <f>IF(RES_hh_tesh_in!V29=0,0,RES_hh_tesh_in!V29/RES_summary!V$21)</f>
        <v>4.3223808567883788</v>
      </c>
      <c r="W29" s="72">
        <f>IF(RES_hh_tesh_in!W29=0,0,RES_hh_tesh_in!W29/RES_summary!W$21)</f>
        <v>4.2211890466324276</v>
      </c>
      <c r="X29" s="72">
        <f>IF(RES_hh_tesh_in!X29=0,0,RES_hh_tesh_in!X29/RES_summary!X$21)</f>
        <v>0</v>
      </c>
      <c r="Y29" s="72">
        <f>IF(RES_hh_tesh_in!Y29=0,0,RES_hh_tesh_in!Y29/RES_summary!Y$21)</f>
        <v>0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2.8099213769816758</v>
      </c>
      <c r="D30" s="72">
        <f>IF(RES_hh_tesh_in!D30=0,0,RES_hh_tesh_in!D30/RES_summary!D$21)</f>
        <v>3.1351318895100495</v>
      </c>
      <c r="E30" s="72">
        <f>IF(RES_hh_tesh_in!E30=0,0,RES_hh_tesh_in!E30/RES_summary!E$21)</f>
        <v>2.6810619922111405</v>
      </c>
      <c r="F30" s="72">
        <f>IF(RES_hh_tesh_in!F30=0,0,RES_hh_tesh_in!F30/RES_summary!F$21)</f>
        <v>2.8525552078551075</v>
      </c>
      <c r="G30" s="72">
        <f>IF(RES_hh_tesh_in!G30=0,0,RES_hh_tesh_in!G30/RES_summary!G$21)</f>
        <v>2.8806414270699672</v>
      </c>
      <c r="H30" s="72">
        <f>IF(RES_hh_tesh_in!H30=0,0,RES_hh_tesh_in!H30/RES_summary!H$21)</f>
        <v>3.0873069803800863</v>
      </c>
      <c r="I30" s="72">
        <f>IF(RES_hh_tesh_in!I30=0,0,RES_hh_tesh_in!I30/RES_summary!I$21)</f>
        <v>2.6550541540032055</v>
      </c>
      <c r="J30" s="72">
        <f>IF(RES_hh_tesh_in!J30=0,0,RES_hh_tesh_in!J30/RES_summary!J$21)</f>
        <v>3.0943501655215031</v>
      </c>
      <c r="K30" s="72">
        <f>IF(RES_hh_tesh_in!K30=0,0,RES_hh_tesh_in!K30/RES_summary!K$21)</f>
        <v>3.979383052517</v>
      </c>
      <c r="L30" s="72">
        <f>IF(RES_hh_tesh_in!L30=0,0,RES_hh_tesh_in!L30/RES_summary!L$21)</f>
        <v>3.5435498358796869</v>
      </c>
      <c r="M30" s="72">
        <f>IF(RES_hh_tesh_in!M30=0,0,RES_hh_tesh_in!M30/RES_summary!M$21)</f>
        <v>3.9674070296858499</v>
      </c>
      <c r="N30" s="72">
        <f>IF(RES_hh_tesh_in!N30=0,0,RES_hh_tesh_in!N30/RES_summary!N$21)</f>
        <v>4.1460680721222563</v>
      </c>
      <c r="O30" s="72">
        <f>IF(RES_hh_tesh_in!O30=0,0,RES_hh_tesh_in!O30/RES_summary!O$21)</f>
        <v>3.6284909312375002</v>
      </c>
      <c r="P30" s="72">
        <f>IF(RES_hh_tesh_in!P30=0,0,RES_hh_tesh_in!P30/RES_summary!P$21)</f>
        <v>4.2551799149481928</v>
      </c>
      <c r="Q30" s="72">
        <f>IF(RES_hh_tesh_in!Q30=0,0,RES_hh_tesh_in!Q30/RES_summary!Q$21)</f>
        <v>5.0735412480866087</v>
      </c>
      <c r="R30" s="72">
        <f>IF(RES_hh_tesh_in!R30=0,0,RES_hh_tesh_in!R30/RES_summary!R$21)</f>
        <v>4.0903824786446439</v>
      </c>
      <c r="S30" s="72">
        <f>IF(RES_hh_tesh_in!S30=0,0,RES_hh_tesh_in!S30/RES_summary!S$21)</f>
        <v>3.9470887192919712</v>
      </c>
      <c r="T30" s="72">
        <f>IF(RES_hh_tesh_in!T30=0,0,RES_hh_tesh_in!T30/RES_summary!T$21)</f>
        <v>3.6998965197190419</v>
      </c>
      <c r="U30" s="72">
        <f>IF(RES_hh_tesh_in!U30=0,0,RES_hh_tesh_in!U30/RES_summary!U$21)</f>
        <v>4.4694775246434135</v>
      </c>
      <c r="V30" s="72">
        <f>IF(RES_hh_tesh_in!V30=0,0,RES_hh_tesh_in!V30/RES_summary!V$21)</f>
        <v>4.548332002739861</v>
      </c>
      <c r="W30" s="72">
        <f>IF(RES_hh_tesh_in!W30=0,0,RES_hh_tesh_in!W30/RES_summary!W$21)</f>
        <v>3.7781017025777661</v>
      </c>
      <c r="X30" s="72">
        <f>IF(RES_hh_tesh_in!X30=0,0,RES_hh_tesh_in!X30/RES_summary!X$21)</f>
        <v>3.0666791039183199</v>
      </c>
      <c r="Y30" s="72">
        <f>IF(RES_hh_tesh_in!Y30=0,0,RES_hh_tesh_in!Y30/RES_summary!Y$21)</f>
        <v>4.3445067742734036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2.7739808813787112</v>
      </c>
      <c r="D31" s="72">
        <f>IF(RES_hh_tesh_in!D31=0,0,RES_hh_tesh_in!D31/RES_summary!D$21)</f>
        <v>3.19327343158827</v>
      </c>
      <c r="E31" s="72">
        <f>IF(RES_hh_tesh_in!E31=0,0,RES_hh_tesh_in!E31/RES_summary!E$21)</f>
        <v>2.7070340232457846</v>
      </c>
      <c r="F31" s="72">
        <f>IF(RES_hh_tesh_in!F31=0,0,RES_hh_tesh_in!F31/RES_summary!F$21)</f>
        <v>2.9998807195589627</v>
      </c>
      <c r="G31" s="72">
        <f>IF(RES_hh_tesh_in!G31=0,0,RES_hh_tesh_in!G31/RES_summary!G$21)</f>
        <v>2.5924629881048968</v>
      </c>
      <c r="H31" s="72">
        <f>IF(RES_hh_tesh_in!H31=0,0,RES_hh_tesh_in!H31/RES_summary!H$21)</f>
        <v>2.9862801839779305</v>
      </c>
      <c r="I31" s="72">
        <f>IF(RES_hh_tesh_in!I31=0,0,RES_hh_tesh_in!I31/RES_summary!I$21)</f>
        <v>2.7739007785204581</v>
      </c>
      <c r="J31" s="72">
        <f>IF(RES_hh_tesh_in!J31=0,0,RES_hh_tesh_in!J31/RES_summary!J$21)</f>
        <v>3.1028941495077267</v>
      </c>
      <c r="K31" s="72">
        <f>IF(RES_hh_tesh_in!K31=0,0,RES_hh_tesh_in!K31/RES_summary!K$21)</f>
        <v>3.9178819064464263</v>
      </c>
      <c r="L31" s="72">
        <f>IF(RES_hh_tesh_in!L31=0,0,RES_hh_tesh_in!L31/RES_summary!L$21)</f>
        <v>3.471686629888703</v>
      </c>
      <c r="M31" s="72">
        <f>IF(RES_hh_tesh_in!M31=0,0,RES_hh_tesh_in!M31/RES_summary!M$21)</f>
        <v>3.9482411960210522</v>
      </c>
      <c r="N31" s="72">
        <f>IF(RES_hh_tesh_in!N31=0,0,RES_hh_tesh_in!N31/RES_summary!N$21)</f>
        <v>4.3781842343329158</v>
      </c>
      <c r="O31" s="72">
        <f>IF(RES_hh_tesh_in!O31=0,0,RES_hh_tesh_in!O31/RES_summary!O$21)</f>
        <v>3.6273150846861326</v>
      </c>
      <c r="P31" s="72">
        <f>IF(RES_hh_tesh_in!P31=0,0,RES_hh_tesh_in!P31/RES_summary!P$21)</f>
        <v>4.4013209933467001</v>
      </c>
      <c r="Q31" s="72">
        <f>IF(RES_hh_tesh_in!Q31=0,0,RES_hh_tesh_in!Q31/RES_summary!Q$21)</f>
        <v>5.1435853359860069</v>
      </c>
      <c r="R31" s="72">
        <f>IF(RES_hh_tesh_in!R31=0,0,RES_hh_tesh_in!R31/RES_summary!R$21)</f>
        <v>3.918149638365644</v>
      </c>
      <c r="S31" s="72">
        <f>IF(RES_hh_tesh_in!S31=0,0,RES_hh_tesh_in!S31/RES_summary!S$21)</f>
        <v>3.9405432898886317</v>
      </c>
      <c r="T31" s="72">
        <f>IF(RES_hh_tesh_in!T31=0,0,RES_hh_tesh_in!T31/RES_summary!T$21)</f>
        <v>3.6936551790436933</v>
      </c>
      <c r="U31" s="72">
        <f>IF(RES_hh_tesh_in!U31=0,0,RES_hh_tesh_in!U31/RES_summary!U$21)</f>
        <v>4.4522074747878921</v>
      </c>
      <c r="V31" s="72">
        <f>IF(RES_hh_tesh_in!V31=0,0,RES_hh_tesh_in!V31/RES_summary!V$21)</f>
        <v>4.4237350123688284</v>
      </c>
      <c r="W31" s="72">
        <f>IF(RES_hh_tesh_in!W31=0,0,RES_hh_tesh_in!W31/RES_summary!W$21)</f>
        <v>3.7228340054645188</v>
      </c>
      <c r="X31" s="72">
        <f>IF(RES_hh_tesh_in!X31=0,0,RES_hh_tesh_in!X31/RES_summary!X$21)</f>
        <v>3.1345300840256236</v>
      </c>
      <c r="Y31" s="72">
        <f>IF(RES_hh_tesh_in!Y31=0,0,RES_hh_tesh_in!Y31/RES_summary!Y$21)</f>
        <v>4.4286108687636636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2.7652592731892685</v>
      </c>
      <c r="D32" s="77">
        <f>IF(RES_hh_tesh_in!D32=0,0,RES_hh_tesh_in!D32/RES_summary!D$21)</f>
        <v>3.1729460308482915</v>
      </c>
      <c r="E32" s="77">
        <f>IF(RES_hh_tesh_in!E32=0,0,RES_hh_tesh_in!E32/RES_summary!E$21)</f>
        <v>2.729860076349456</v>
      </c>
      <c r="F32" s="77">
        <f>IF(RES_hh_tesh_in!F32=0,0,RES_hh_tesh_in!F32/RES_summary!F$21)</f>
        <v>3.0850066165905674</v>
      </c>
      <c r="G32" s="77">
        <f>IF(RES_hh_tesh_in!G32=0,0,RES_hh_tesh_in!G32/RES_summary!G$21)</f>
        <v>2.6468731386920776</v>
      </c>
      <c r="H32" s="77">
        <f>IF(RES_hh_tesh_in!H32=0,0,RES_hh_tesh_in!H32/RES_summary!H$21)</f>
        <v>2.9622961037915267</v>
      </c>
      <c r="I32" s="77">
        <f>IF(RES_hh_tesh_in!I32=0,0,RES_hh_tesh_in!I32/RES_summary!I$21)</f>
        <v>2.7186520227382087</v>
      </c>
      <c r="J32" s="77">
        <f>IF(RES_hh_tesh_in!J32=0,0,RES_hh_tesh_in!J32/RES_summary!J$21)</f>
        <v>3.1077130974583955</v>
      </c>
      <c r="K32" s="77">
        <f>IF(RES_hh_tesh_in!K32=0,0,RES_hh_tesh_in!K32/RES_summary!K$21)</f>
        <v>3.9493516839860083</v>
      </c>
      <c r="L32" s="77">
        <f>IF(RES_hh_tesh_in!L32=0,0,RES_hh_tesh_in!L32/RES_summary!L$21)</f>
        <v>3.5382823251749009</v>
      </c>
      <c r="M32" s="77">
        <f>IF(RES_hh_tesh_in!M32=0,0,RES_hh_tesh_in!M32/RES_summary!M$21)</f>
        <v>3.8589327061933085</v>
      </c>
      <c r="N32" s="77">
        <f>IF(RES_hh_tesh_in!N32=0,0,RES_hh_tesh_in!N32/RES_summary!N$21)</f>
        <v>4.2191647101665373</v>
      </c>
      <c r="O32" s="77">
        <f>IF(RES_hh_tesh_in!O32=0,0,RES_hh_tesh_in!O32/RES_summary!O$21)</f>
        <v>3.5848285453927482</v>
      </c>
      <c r="P32" s="77">
        <f>IF(RES_hh_tesh_in!P32=0,0,RES_hh_tesh_in!P32/RES_summary!P$21)</f>
        <v>4.2638241233059633</v>
      </c>
      <c r="Q32" s="77">
        <f>IF(RES_hh_tesh_in!Q32=0,0,RES_hh_tesh_in!Q32/RES_summary!Q$21)</f>
        <v>5.0550956958711479</v>
      </c>
      <c r="R32" s="77">
        <f>IF(RES_hh_tesh_in!R32=0,0,RES_hh_tesh_in!R32/RES_summary!R$21)</f>
        <v>4.1713813299712479</v>
      </c>
      <c r="S32" s="77">
        <f>IF(RES_hh_tesh_in!S32=0,0,RES_hh_tesh_in!S32/RES_summary!S$21)</f>
        <v>3.936875301417627</v>
      </c>
      <c r="T32" s="77">
        <f>IF(RES_hh_tesh_in!T32=0,0,RES_hh_tesh_in!T32/RES_summary!T$21)</f>
        <v>3.7985814612481081</v>
      </c>
      <c r="U32" s="77">
        <f>IF(RES_hh_tesh_in!U32=0,0,RES_hh_tesh_in!U32/RES_summary!U$21)</f>
        <v>4.6249482855941704</v>
      </c>
      <c r="V32" s="77">
        <f>IF(RES_hh_tesh_in!V32=0,0,RES_hh_tesh_in!V32/RES_summary!V$21)</f>
        <v>4.4583796219026546</v>
      </c>
      <c r="W32" s="77">
        <f>IF(RES_hh_tesh_in!W32=0,0,RES_hh_tesh_in!W32/RES_summary!W$21)</f>
        <v>2.9865166872816515</v>
      </c>
      <c r="X32" s="77">
        <f>IF(RES_hh_tesh_in!X32=0,0,RES_hh_tesh_in!X32/RES_summary!X$21)</f>
        <v>3.7076260576390414</v>
      </c>
      <c r="Y32" s="77">
        <f>IF(RES_hh_tesh_in!Y32=0,0,RES_hh_tesh_in!Y32/RES_summary!Y$21)</f>
        <v>4.5088377726926527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20.2947958853253</v>
      </c>
      <c r="D3" s="65">
        <f>IF(RES_hh_emih_in!D3=0,0,RES_hh_emih_in!D3/RES_summary!D$21)</f>
        <v>19.373534687789657</v>
      </c>
      <c r="E3" s="65">
        <f>IF(RES_hh_emih_in!E3=0,0,RES_hh_emih_in!E3/RES_summary!E$21)</f>
        <v>19.73724297969439</v>
      </c>
      <c r="F3" s="65">
        <f>IF(RES_hh_emih_in!F3=0,0,RES_hh_emih_in!F3/RES_summary!F$21)</f>
        <v>16.799341978674828</v>
      </c>
      <c r="G3" s="65">
        <f>IF(RES_hh_emih_in!G3=0,0,RES_hh_emih_in!G3/RES_summary!G$21)</f>
        <v>21.860022930519964</v>
      </c>
      <c r="H3" s="65">
        <f>IF(RES_hh_emih_in!H3=0,0,RES_hh_emih_in!H3/RES_summary!H$21)</f>
        <v>14.96820626528992</v>
      </c>
      <c r="I3" s="65">
        <f>IF(RES_hh_emih_in!I3=0,0,RES_hh_emih_in!I3/RES_summary!I$21)</f>
        <v>9.2936060982834405</v>
      </c>
      <c r="J3" s="65">
        <f>IF(RES_hh_emih_in!J3=0,0,RES_hh_emih_in!J3/RES_summary!J$21)</f>
        <v>11.996971378060845</v>
      </c>
      <c r="K3" s="65">
        <f>IF(RES_hh_emih_in!K3=0,0,RES_hh_emih_in!K3/RES_summary!K$21)</f>
        <v>11.138529998031377</v>
      </c>
      <c r="L3" s="65">
        <f>IF(RES_hh_emih_in!L3=0,0,RES_hh_emih_in!L3/RES_summary!L$21)</f>
        <v>13.687375473053837</v>
      </c>
      <c r="M3" s="65">
        <f>IF(RES_hh_emih_in!M3=0,0,RES_hh_emih_in!M3/RES_summary!M$21)</f>
        <v>11.450278199109253</v>
      </c>
      <c r="N3" s="65">
        <f>IF(RES_hh_emih_in!N3=0,0,RES_hh_emih_in!N3/RES_summary!N$21)</f>
        <v>12.779295074738251</v>
      </c>
      <c r="O3" s="65">
        <f>IF(RES_hh_emih_in!O3=0,0,RES_hh_emih_in!O3/RES_summary!O$21)</f>
        <v>13.394648877824149</v>
      </c>
      <c r="P3" s="65">
        <f>IF(RES_hh_emih_in!P3=0,0,RES_hh_emih_in!P3/RES_summary!P$21)</f>
        <v>8.5975764574866194</v>
      </c>
      <c r="Q3" s="65">
        <f>IF(RES_hh_emih_in!Q3=0,0,RES_hh_emih_in!Q3/RES_summary!Q$21)</f>
        <v>11.189684941414663</v>
      </c>
      <c r="R3" s="65">
        <f>IF(RES_hh_emih_in!R3=0,0,RES_hh_emih_in!R3/RES_summary!R$21)</f>
        <v>11.171549215823655</v>
      </c>
      <c r="S3" s="65">
        <f>IF(RES_hh_emih_in!S3=0,0,RES_hh_emih_in!S3/RES_summary!S$21)</f>
        <v>11.282690450255384</v>
      </c>
      <c r="T3" s="65">
        <f>IF(RES_hh_emih_in!T3=0,0,RES_hh_emih_in!T3/RES_summary!T$21)</f>
        <v>8.8196045151373994</v>
      </c>
      <c r="U3" s="65">
        <f>IF(RES_hh_emih_in!U3=0,0,RES_hh_emih_in!U3/RES_summary!U$21)</f>
        <v>9.366760771345918</v>
      </c>
      <c r="V3" s="65">
        <f>IF(RES_hh_emih_in!V3=0,0,RES_hh_emih_in!V3/RES_summary!V$21)</f>
        <v>6.916128634009568</v>
      </c>
      <c r="W3" s="65">
        <f>IF(RES_hh_emih_in!W3=0,0,RES_hh_emih_in!W3/RES_summary!W$21)</f>
        <v>5.4687599079503064</v>
      </c>
      <c r="X3" s="65">
        <f>IF(RES_hh_emih_in!X3=0,0,RES_hh_emih_in!X3/RES_summary!X$21)</f>
        <v>3.3534085507921323</v>
      </c>
      <c r="Y3" s="65">
        <f>IF(RES_hh_emih_in!Y3=0,0,RES_hh_emih_in!Y3/RES_summary!Y$21)</f>
        <v>2.670495377952228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19.675232276070872</v>
      </c>
      <c r="D4" s="69">
        <f>IF(RES_hh_emih_in!D4=0,0,RES_hh_emih_in!D4/RES_summary!D$21)</f>
        <v>18.442406059319044</v>
      </c>
      <c r="E4" s="69">
        <f>IF(RES_hh_emih_in!E4=0,0,RES_hh_emih_in!E4/RES_summary!E$21)</f>
        <v>18.834172762270388</v>
      </c>
      <c r="F4" s="69">
        <f>IF(RES_hh_emih_in!F4=0,0,RES_hh_emih_in!F4/RES_summary!F$21)</f>
        <v>15.695414705607526</v>
      </c>
      <c r="G4" s="69">
        <f>IF(RES_hh_emih_in!G4=0,0,RES_hh_emih_in!G4/RES_summary!G$21)</f>
        <v>20.446650140036095</v>
      </c>
      <c r="H4" s="69">
        <f>IF(RES_hh_emih_in!H4=0,0,RES_hh_emih_in!H4/RES_summary!H$21)</f>
        <v>14.326569276003399</v>
      </c>
      <c r="I4" s="69">
        <f>IF(RES_hh_emih_in!I4=0,0,RES_hh_emih_in!I4/RES_summary!I$21)</f>
        <v>8.554885234114451</v>
      </c>
      <c r="J4" s="69">
        <f>IF(RES_hh_emih_in!J4=0,0,RES_hh_emih_in!J4/RES_summary!J$21)</f>
        <v>10.762692382272357</v>
      </c>
      <c r="K4" s="69">
        <f>IF(RES_hh_emih_in!K4=0,0,RES_hh_emih_in!K4/RES_summary!K$21)</f>
        <v>10.096316306528148</v>
      </c>
      <c r="L4" s="69">
        <f>IF(RES_hh_emih_in!L4=0,0,RES_hh_emih_in!L4/RES_summary!L$21)</f>
        <v>12.527822283980843</v>
      </c>
      <c r="M4" s="69">
        <f>IF(RES_hh_emih_in!M4=0,0,RES_hh_emih_in!M4/RES_summary!M$21)</f>
        <v>10.014371655550883</v>
      </c>
      <c r="N4" s="69">
        <f>IF(RES_hh_emih_in!N4=0,0,RES_hh_emih_in!N4/RES_summary!N$21)</f>
        <v>11.350819395037329</v>
      </c>
      <c r="O4" s="69">
        <f>IF(RES_hh_emih_in!O4=0,0,RES_hh_emih_in!O4/RES_summary!O$21)</f>
        <v>12.013608601902087</v>
      </c>
      <c r="P4" s="69">
        <f>IF(RES_hh_emih_in!P4=0,0,RES_hh_emih_in!P4/RES_summary!P$21)</f>
        <v>7.8849276175381187</v>
      </c>
      <c r="Q4" s="69">
        <f>IF(RES_hh_emih_in!Q4=0,0,RES_hh_emih_in!Q4/RES_summary!Q$21)</f>
        <v>10.021355456088127</v>
      </c>
      <c r="R4" s="69">
        <f>IF(RES_hh_emih_in!R4=0,0,RES_hh_emih_in!R4/RES_summary!R$21)</f>
        <v>10.025524345161333</v>
      </c>
      <c r="S4" s="69">
        <f>IF(RES_hh_emih_in!S4=0,0,RES_hh_emih_in!S4/RES_summary!S$21)</f>
        <v>10.021653083167999</v>
      </c>
      <c r="T4" s="69">
        <f>IF(RES_hh_emih_in!T4=0,0,RES_hh_emih_in!T4/RES_summary!T$21)</f>
        <v>7.8244577213799182</v>
      </c>
      <c r="U4" s="69">
        <f>IF(RES_hh_emih_in!U4=0,0,RES_hh_emih_in!U4/RES_summary!U$21)</f>
        <v>8.1121285535334753</v>
      </c>
      <c r="V4" s="69">
        <f>IF(RES_hh_emih_in!V4=0,0,RES_hh_emih_in!V4/RES_summary!V$21)</f>
        <v>5.9536712374544996</v>
      </c>
      <c r="W4" s="69">
        <f>IF(RES_hh_emih_in!W4=0,0,RES_hh_emih_in!W4/RES_summary!W$21)</f>
        <v>4.9236131176655418</v>
      </c>
      <c r="X4" s="69">
        <f>IF(RES_hh_emih_in!X4=0,0,RES_hh_emih_in!X4/RES_summary!X$21)</f>
        <v>3.1069842099578939</v>
      </c>
      <c r="Y4" s="69">
        <f>IF(RES_hh_emih_in!Y4=0,0,RES_hh_emih_in!Y4/RES_summary!Y$21)</f>
        <v>2.4671182788203487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46.466968556609054</v>
      </c>
      <c r="M5" s="72">
        <f>IF(RES_hh_emih_in!M5=0,0,RES_hh_emih_in!M5/RES_summary!M$21)</f>
        <v>36.57115052980425</v>
      </c>
      <c r="N5" s="72">
        <f>IF(RES_hh_emih_in!N5=0,0,RES_hh_emih_in!N5/RES_summary!N$21)</f>
        <v>45.016597862460095</v>
      </c>
      <c r="O5" s="72">
        <f>IF(RES_hh_emih_in!O5=0,0,RES_hh_emih_in!O5/RES_summary!O$21)</f>
        <v>39.232416962257851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21.134487079700083</v>
      </c>
      <c r="X5" s="72">
        <f>IF(RES_hh_emih_in!X5=0,0,RES_hh_emih_in!X5/RES_summary!X$21)</f>
        <v>0</v>
      </c>
      <c r="Y5" s="72">
        <f>IF(RES_hh_emih_in!Y5=0,0,RES_hh_emih_in!Y5/RES_summary!Y$21)</f>
        <v>0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33.091058158884046</v>
      </c>
      <c r="F6" s="72">
        <f>IF(RES_hh_emih_in!F6=0,0,RES_hh_emih_in!F6/RES_summary!F$21)</f>
        <v>31.913139873359949</v>
      </c>
      <c r="G6" s="72">
        <f>IF(RES_hh_emih_in!G6=0,0,RES_hh_emih_in!G6/RES_summary!G$21)</f>
        <v>37.067535479186049</v>
      </c>
      <c r="H6" s="72">
        <f>IF(RES_hh_emih_in!H6=0,0,RES_hh_emih_in!H6/RES_summary!H$21)</f>
        <v>33.007255650838488</v>
      </c>
      <c r="I6" s="72">
        <f>IF(RES_hh_emih_in!I6=0,0,RES_hh_emih_in!I6/RES_summary!I$21)</f>
        <v>33.254774746495002</v>
      </c>
      <c r="J6" s="72">
        <f>IF(RES_hh_emih_in!J6=0,0,RES_hh_emih_in!J6/RES_summary!J$21)</f>
        <v>35.655338720686011</v>
      </c>
      <c r="K6" s="72">
        <f>IF(RES_hh_emih_in!K6=0,0,RES_hh_emih_in!K6/RES_summary!K$21)</f>
        <v>0</v>
      </c>
      <c r="L6" s="72">
        <f>IF(RES_hh_emih_in!L6=0,0,RES_hh_emih_in!L6/RES_summary!L$21)</f>
        <v>0</v>
      </c>
      <c r="M6" s="72">
        <f>IF(RES_hh_emih_in!M6=0,0,RES_hh_emih_in!M6/RES_summary!M$21)</f>
        <v>0</v>
      </c>
      <c r="N6" s="72">
        <f>IF(RES_hh_emih_in!N6=0,0,RES_hh_emih_in!N6/RES_summary!N$21)</f>
        <v>27.906996524177689</v>
      </c>
      <c r="O6" s="72">
        <f>IF(RES_hh_emih_in!O6=0,0,RES_hh_emih_in!O6/RES_summary!O$21)</f>
        <v>30.149543400336889</v>
      </c>
      <c r="P6" s="72">
        <f>IF(RES_hh_emih_in!P6=0,0,RES_hh_emih_in!P6/RES_summary!P$21)</f>
        <v>23.570099649846515</v>
      </c>
      <c r="Q6" s="72">
        <f>IF(RES_hh_emih_in!Q6=0,0,RES_hh_emih_in!Q6/RES_summary!Q$21)</f>
        <v>23.218872341202108</v>
      </c>
      <c r="R6" s="72">
        <f>IF(RES_hh_emih_in!R6=0,0,RES_hh_emih_in!R6/RES_summary!R$21)</f>
        <v>21.757927427580896</v>
      </c>
      <c r="S6" s="72">
        <f>IF(RES_hh_emih_in!S6=0,0,RES_hh_emih_in!S6/RES_summary!S$21)</f>
        <v>24.280525913703229</v>
      </c>
      <c r="T6" s="72">
        <f>IF(RES_hh_emih_in!T6=0,0,RES_hh_emih_in!T6/RES_summary!T$21)</f>
        <v>20.951605445198851</v>
      </c>
      <c r="U6" s="72">
        <f>IF(RES_hh_emih_in!U6=0,0,RES_hh_emih_in!U6/RES_summary!U$21)</f>
        <v>21.271012808256618</v>
      </c>
      <c r="V6" s="72">
        <f>IF(RES_hh_emih_in!V6=0,0,RES_hh_emih_in!V6/RES_summary!V$21)</f>
        <v>21.80831467178735</v>
      </c>
      <c r="W6" s="72">
        <f>IF(RES_hh_emih_in!W6=0,0,RES_hh_emih_in!W6/RES_summary!W$21)</f>
        <v>21.263617772006896</v>
      </c>
      <c r="X6" s="72">
        <f>IF(RES_hh_emih_in!X6=0,0,RES_hh_emih_in!X6/RES_summary!X$21)</f>
        <v>17.414961675678772</v>
      </c>
      <c r="Y6" s="72">
        <f>IF(RES_hh_emih_in!Y6=0,0,RES_hh_emih_in!Y6/RES_summary!Y$21)</f>
        <v>16.431443156898254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48.328892415333108</v>
      </c>
      <c r="D7" s="72">
        <f>IF(RES_hh_emih_in!D7=0,0,RES_hh_emih_in!D7/RES_summary!D$21)</f>
        <v>45.751736509491593</v>
      </c>
      <c r="E7" s="72">
        <f>IF(RES_hh_emih_in!E7=0,0,RES_hh_emih_in!E7/RES_summary!E$21)</f>
        <v>44.109815575701298</v>
      </c>
      <c r="F7" s="72">
        <f>IF(RES_hh_emih_in!F7=0,0,RES_hh_emih_in!F7/RES_summary!F$21)</f>
        <v>43.312531360119813</v>
      </c>
      <c r="G7" s="72">
        <f>IF(RES_hh_emih_in!G7=0,0,RES_hh_emih_in!G7/RES_summary!G$21)</f>
        <v>42.721939059135401</v>
      </c>
      <c r="H7" s="72">
        <f>IF(RES_hh_emih_in!H7=0,0,RES_hh_emih_in!H7/RES_summary!H$21)</f>
        <v>41.402889683664696</v>
      </c>
      <c r="I7" s="72">
        <f>IF(RES_hh_emih_in!I7=0,0,RES_hh_emih_in!I7/RES_summary!I$21)</f>
        <v>37.377570923918086</v>
      </c>
      <c r="J7" s="72">
        <f>IF(RES_hh_emih_in!J7=0,0,RES_hh_emih_in!J7/RES_summary!J$21)</f>
        <v>39.063839090264146</v>
      </c>
      <c r="K7" s="72">
        <f>IF(RES_hh_emih_in!K7=0,0,RES_hh_emih_in!K7/RES_summary!K$21)</f>
        <v>37.448688760689784</v>
      </c>
      <c r="L7" s="72">
        <f>IF(RES_hh_emih_in!L7=0,0,RES_hh_emih_in!L7/RES_summary!L$21)</f>
        <v>41.505481551984047</v>
      </c>
      <c r="M7" s="72">
        <f>IF(RES_hh_emih_in!M7=0,0,RES_hh_emih_in!M7/RES_summary!M$21)</f>
        <v>36.549863253037216</v>
      </c>
      <c r="N7" s="72">
        <f>IF(RES_hh_emih_in!N7=0,0,RES_hh_emih_in!N7/RES_summary!N$21)</f>
        <v>34.182618728236292</v>
      </c>
      <c r="O7" s="72">
        <f>IF(RES_hh_emih_in!O7=0,0,RES_hh_emih_in!O7/RES_summary!O$21)</f>
        <v>34.689151773328412</v>
      </c>
      <c r="P7" s="72">
        <f>IF(RES_hh_emih_in!P7=0,0,RES_hh_emih_in!P7/RES_summary!P$21)</f>
        <v>28.571643128032481</v>
      </c>
      <c r="Q7" s="72">
        <f>IF(RES_hh_emih_in!Q7=0,0,RES_hh_emih_in!Q7/RES_summary!Q$21)</f>
        <v>29.978725083645628</v>
      </c>
      <c r="R7" s="72">
        <f>IF(RES_hh_emih_in!R7=0,0,RES_hh_emih_in!R7/RES_summary!R$21)</f>
        <v>28.565739156637466</v>
      </c>
      <c r="S7" s="72">
        <f>IF(RES_hh_emih_in!S7=0,0,RES_hh_emih_in!S7/RES_summary!S$21)</f>
        <v>28.321703211736043</v>
      </c>
      <c r="T7" s="72">
        <f>IF(RES_hh_emih_in!T7=0,0,RES_hh_emih_in!T7/RES_summary!T$21)</f>
        <v>24.926962389681439</v>
      </c>
      <c r="U7" s="72">
        <f>IF(RES_hh_emih_in!U7=0,0,RES_hh_emih_in!U7/RES_summary!U$21)</f>
        <v>25.524194262288773</v>
      </c>
      <c r="V7" s="72">
        <f>IF(RES_hh_emih_in!V7=0,0,RES_hh_emih_in!V7/RES_summary!V$21)</f>
        <v>25.745174232965041</v>
      </c>
      <c r="W7" s="72">
        <f>IF(RES_hh_emih_in!W7=0,0,RES_hh_emih_in!W7/RES_summary!W$21)</f>
        <v>25.259142445441444</v>
      </c>
      <c r="X7" s="72">
        <f>IF(RES_hh_emih_in!X7=0,0,RES_hh_emih_in!X7/RES_summary!X$21)</f>
        <v>21.781614708900552</v>
      </c>
      <c r="Y7" s="72">
        <f>IF(RES_hh_emih_in!Y7=0,0,RES_hh_emih_in!Y7/RES_summary!Y$21)</f>
        <v>18.066269291981268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34.521706121154843</v>
      </c>
      <c r="D8" s="72">
        <f>IF(RES_hh_emih_in!D8=0,0,RES_hh_emih_in!D8/RES_summary!D$21)</f>
        <v>31.132936817640648</v>
      </c>
      <c r="E8" s="72">
        <f>IF(RES_hh_emih_in!E8=0,0,RES_hh_emih_in!E8/RES_summary!E$21)</f>
        <v>29.87900283199642</v>
      </c>
      <c r="F8" s="72">
        <f>IF(RES_hh_emih_in!F8=0,0,RES_hh_emih_in!F8/RES_summary!F$21)</f>
        <v>27.168362871116514</v>
      </c>
      <c r="G8" s="72">
        <f>IF(RES_hh_emih_in!G8=0,0,RES_hh_emih_in!G8/RES_summary!G$21)</f>
        <v>31.999364930729076</v>
      </c>
      <c r="H8" s="72">
        <f>IF(RES_hh_emih_in!H8=0,0,RES_hh_emih_in!H8/RES_summary!H$21)</f>
        <v>28.945572259350744</v>
      </c>
      <c r="I8" s="72">
        <f>IF(RES_hh_emih_in!I8=0,0,RES_hh_emih_in!I8/RES_summary!I$21)</f>
        <v>25.997725030024718</v>
      </c>
      <c r="J8" s="72">
        <f>IF(RES_hh_emih_in!J8=0,0,RES_hh_emih_in!J8/RES_summary!J$21)</f>
        <v>26.720562824402375</v>
      </c>
      <c r="K8" s="72">
        <f>IF(RES_hh_emih_in!K8=0,0,RES_hh_emih_in!K8/RES_summary!K$21)</f>
        <v>26.732342773365914</v>
      </c>
      <c r="L8" s="72">
        <f>IF(RES_hh_emih_in!L8=0,0,RES_hh_emih_in!L8/RES_summary!L$21)</f>
        <v>28.475218920266105</v>
      </c>
      <c r="M8" s="72">
        <f>IF(RES_hh_emih_in!M8=0,0,RES_hh_emih_in!M8/RES_summary!M$21)</f>
        <v>24.850433084663607</v>
      </c>
      <c r="N8" s="72">
        <f>IF(RES_hh_emih_in!N8=0,0,RES_hh_emih_in!N8/RES_summary!N$21)</f>
        <v>24.977982155290729</v>
      </c>
      <c r="O8" s="72">
        <f>IF(RES_hh_emih_in!O8=0,0,RES_hh_emih_in!O8/RES_summary!O$21)</f>
        <v>23.701313989470197</v>
      </c>
      <c r="P8" s="72">
        <f>IF(RES_hh_emih_in!P8=0,0,RES_hh_emih_in!P8/RES_summary!P$21)</f>
        <v>19.021097388301836</v>
      </c>
      <c r="Q8" s="72">
        <f>IF(RES_hh_emih_in!Q8=0,0,RES_hh_emih_in!Q8/RES_summary!Q$21)</f>
        <v>20.331398242136157</v>
      </c>
      <c r="R8" s="72">
        <f>IF(RES_hh_emih_in!R8=0,0,RES_hh_emih_in!R8/RES_summary!R$21)</f>
        <v>20.608913696366876</v>
      </c>
      <c r="S8" s="72">
        <f>IF(RES_hh_emih_in!S8=0,0,RES_hh_emih_in!S8/RES_summary!S$21)</f>
        <v>19.050514253530128</v>
      </c>
      <c r="T8" s="72">
        <f>IF(RES_hh_emih_in!T8=0,0,RES_hh_emih_in!T8/RES_summary!T$21)</f>
        <v>16.623813186077466</v>
      </c>
      <c r="U8" s="72">
        <f>IF(RES_hh_emih_in!U8=0,0,RES_hh_emih_in!U8/RES_summary!U$21)</f>
        <v>17.552488161128963</v>
      </c>
      <c r="V8" s="72">
        <f>IF(RES_hh_emih_in!V8=0,0,RES_hh_emih_in!V8/RES_summary!V$21)</f>
        <v>16.976366729433554</v>
      </c>
      <c r="W8" s="72">
        <f>IF(RES_hh_emih_in!W8=0,0,RES_hh_emih_in!W8/RES_summary!W$21)</f>
        <v>16.429435824007175</v>
      </c>
      <c r="X8" s="72">
        <f>IF(RES_hh_emih_in!X8=0,0,RES_hh_emih_in!X8/RES_summary!X$21)</f>
        <v>13.551638056475792</v>
      </c>
      <c r="Y8" s="72">
        <f>IF(RES_hh_emih_in!Y8=0,0,RES_hh_emih_in!Y8/RES_summary!Y$21)</f>
        <v>11.80341621207422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0.60689526931890514</v>
      </c>
      <c r="D17" s="69">
        <f>IF(RES_hh_emih_in!D17=0,0,RES_hh_emih_in!D17/RES_summary!D$21)</f>
        <v>0.91257462017769519</v>
      </c>
      <c r="E17" s="69">
        <f>IF(RES_hh_emih_in!E17=0,0,RES_hh_emih_in!E17/RES_summary!E$21)</f>
        <v>0.87776361755166987</v>
      </c>
      <c r="F17" s="69">
        <f>IF(RES_hh_emih_in!F17=0,0,RES_hh_emih_in!F17/RES_summary!F$21)</f>
        <v>1.0652208095340734</v>
      </c>
      <c r="G17" s="69">
        <f>IF(RES_hh_emih_in!G17=0,0,RES_hh_emih_in!G17/RES_summary!G$21)</f>
        <v>1.3642875047201124</v>
      </c>
      <c r="H17" s="69">
        <f>IF(RES_hh_emih_in!H17=0,0,RES_hh_emih_in!H17/RES_summary!H$21)</f>
        <v>0.60807502477948361</v>
      </c>
      <c r="I17" s="69">
        <f>IF(RES_hh_emih_in!I17=0,0,RES_hh_emih_in!I17/RES_summary!I$21)</f>
        <v>0.7250054190035865</v>
      </c>
      <c r="J17" s="69">
        <f>IF(RES_hh_emih_in!J17=0,0,RES_hh_emih_in!J17/RES_summary!J$21)</f>
        <v>1.2076951405947254</v>
      </c>
      <c r="K17" s="69">
        <f>IF(RES_hh_emih_in!K17=0,0,RES_hh_emih_in!K17/RES_summary!K$21)</f>
        <v>1.0125500789974291</v>
      </c>
      <c r="L17" s="69">
        <f>IF(RES_hh_emih_in!L17=0,0,RES_hh_emih_in!L17/RES_summary!L$21)</f>
        <v>1.1316266649002675</v>
      </c>
      <c r="M17" s="69">
        <f>IF(RES_hh_emih_in!M17=0,0,RES_hh_emih_in!M17/RES_summary!M$21)</f>
        <v>1.4060198566283597</v>
      </c>
      <c r="N17" s="69">
        <f>IF(RES_hh_emih_in!N17=0,0,RES_hh_emih_in!N17/RES_summary!N$21)</f>
        <v>1.3970426794272082</v>
      </c>
      <c r="O17" s="69">
        <f>IF(RES_hh_emih_in!O17=0,0,RES_hh_emih_in!O17/RES_summary!O$21)</f>
        <v>1.3515362310873378</v>
      </c>
      <c r="P17" s="69">
        <f>IF(RES_hh_emih_in!P17=0,0,RES_hh_emih_in!P17/RES_summary!P$21)</f>
        <v>0.68651694561396803</v>
      </c>
      <c r="Q17" s="69">
        <f>IF(RES_hh_emih_in!Q17=0,0,RES_hh_emih_in!Q17/RES_summary!Q$21)</f>
        <v>1.1256414912814865</v>
      </c>
      <c r="R17" s="69">
        <f>IF(RES_hh_emih_in!R17=0,0,RES_hh_emih_in!R17/RES_summary!R$21)</f>
        <v>1.1094992770575518</v>
      </c>
      <c r="S17" s="69">
        <f>IF(RES_hh_emih_in!S17=0,0,RES_hh_emih_in!S17/RES_summary!S$21)</f>
        <v>1.2224529107342932</v>
      </c>
      <c r="T17" s="69">
        <f>IF(RES_hh_emih_in!T17=0,0,RES_hh_emih_in!T17/RES_summary!T$21)</f>
        <v>0.96219060742484197</v>
      </c>
      <c r="U17" s="69">
        <f>IF(RES_hh_emih_in!U17=0,0,RES_hh_emih_in!U17/RES_summary!U$21)</f>
        <v>1.2019408447566593</v>
      </c>
      <c r="V17" s="69">
        <f>IF(RES_hh_emih_in!V17=0,0,RES_hh_emih_in!V17/RES_summary!V$21)</f>
        <v>0.92762759321119126</v>
      </c>
      <c r="W17" s="69">
        <f>IF(RES_hh_emih_in!W17=0,0,RES_hh_emih_in!W17/RES_summary!W$21)</f>
        <v>0.52420907026002284</v>
      </c>
      <c r="X17" s="69">
        <f>IF(RES_hh_emih_in!X17=0,0,RES_hh_emih_in!X17/RES_summary!X$21)</f>
        <v>0.24564203619315644</v>
      </c>
      <c r="Y17" s="69">
        <f>IF(RES_hh_emih_in!Y17=0,0,RES_hh_emih_in!Y17/RES_summary!Y$21)</f>
        <v>0.20290823855518839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10.023682157816182</v>
      </c>
      <c r="M18" s="72">
        <f>IF(RES_hh_emih_in!M18=0,0,RES_hh_emih_in!M18/RES_summary!M$21)</f>
        <v>10.007735495363624</v>
      </c>
      <c r="N18" s="72">
        <f>IF(RES_hh_emih_in!N18=0,0,RES_hh_emih_in!N18/RES_summary!N$21)</f>
        <v>8.265707491973437</v>
      </c>
      <c r="O18" s="72">
        <f>IF(RES_hh_emih_in!O18=0,0,RES_hh_emih_in!O18/RES_summary!O$21)</f>
        <v>8.9416239037012719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5.0239128879444577</v>
      </c>
      <c r="X18" s="72">
        <f>IF(RES_hh_emih_in!X18=0,0,RES_hh_emih_in!X18/RES_summary!X$21)</f>
        <v>0</v>
      </c>
      <c r="Y18" s="72">
        <f>IF(RES_hh_emih_in!Y18=0,0,RES_hh_emih_in!Y18/RES_summary!Y$21)</f>
        <v>0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5.639287148894355</v>
      </c>
      <c r="D19" s="72">
        <f>IF(RES_hh_emih_in!D19=0,0,RES_hh_emih_in!D19/RES_summary!D$21)</f>
        <v>6.6733021143183144</v>
      </c>
      <c r="E19" s="72">
        <f>IF(RES_hh_emih_in!E19=0,0,RES_hh_emih_in!E19/RES_summary!E$21)</f>
        <v>5.2856518205111485</v>
      </c>
      <c r="F19" s="72">
        <f>IF(RES_hh_emih_in!F19=0,0,RES_hh_emih_in!F19/RES_summary!F$21)</f>
        <v>5.5872627860668018</v>
      </c>
      <c r="G19" s="72">
        <f>IF(RES_hh_emih_in!G19=0,0,RES_hh_emih_in!G19/RES_summary!G$21)</f>
        <v>6.7663670091069914</v>
      </c>
      <c r="H19" s="72">
        <f>IF(RES_hh_emih_in!H19=0,0,RES_hh_emih_in!H19/RES_summary!H$21)</f>
        <v>6.080812253461608</v>
      </c>
      <c r="I19" s="72">
        <f>IF(RES_hh_emih_in!I19=0,0,RES_hh_emih_in!I19/RES_summary!I$21)</f>
        <v>6.7783847387087341</v>
      </c>
      <c r="J19" s="72">
        <f>IF(RES_hh_emih_in!J19=0,0,RES_hh_emih_in!J19/RES_summary!J$21)</f>
        <v>7.6605198495185851</v>
      </c>
      <c r="K19" s="72">
        <f>IF(RES_hh_emih_in!K19=0,0,RES_hh_emih_in!K19/RES_summary!K$21)</f>
        <v>6.2757156970032941</v>
      </c>
      <c r="L19" s="72">
        <f>IF(RES_hh_emih_in!L19=0,0,RES_hh_emih_in!L19/RES_summary!L$21)</f>
        <v>6.0608019013707937</v>
      </c>
      <c r="M19" s="72">
        <f>IF(RES_hh_emih_in!M19=0,0,RES_hh_emih_in!M19/RES_summary!M$21)</f>
        <v>7.0523875553708173</v>
      </c>
      <c r="N19" s="72">
        <f>IF(RES_hh_emih_in!N19=0,0,RES_hh_emih_in!N19/RES_summary!N$21)</f>
        <v>7.4780392136207912</v>
      </c>
      <c r="O19" s="72">
        <f>IF(RES_hh_emih_in!O19=0,0,RES_hh_emih_in!O19/RES_summary!O$21)</f>
        <v>6.032303482232507</v>
      </c>
      <c r="P19" s="72">
        <f>IF(RES_hh_emih_in!P19=0,0,RES_hh_emih_in!P19/RES_summary!P$21)</f>
        <v>7.090031209701781</v>
      </c>
      <c r="Q19" s="72">
        <f>IF(RES_hh_emih_in!Q19=0,0,RES_hh_emih_in!Q19/RES_summary!Q$21)</f>
        <v>8.6359771993495116</v>
      </c>
      <c r="R19" s="72">
        <f>IF(RES_hh_emih_in!R19=0,0,RES_hh_emih_in!R19/RES_summary!R$21)</f>
        <v>5.9628088274461613</v>
      </c>
      <c r="S19" s="72">
        <f>IF(RES_hh_emih_in!S19=0,0,RES_hh_emih_in!S19/RES_summary!S$21)</f>
        <v>5.7381024749858751</v>
      </c>
      <c r="T19" s="72">
        <f>IF(RES_hh_emih_in!T19=0,0,RES_hh_emih_in!T19/RES_summary!T$21)</f>
        <v>5.1648370935816201</v>
      </c>
      <c r="U19" s="72">
        <f>IF(RES_hh_emih_in!U19=0,0,RES_hh_emih_in!U19/RES_summary!U$21)</f>
        <v>6.057748914475896</v>
      </c>
      <c r="V19" s="72">
        <f>IF(RES_hh_emih_in!V19=0,0,RES_hh_emih_in!V19/RES_summary!V$21)</f>
        <v>5.5969361381356277</v>
      </c>
      <c r="W19" s="72">
        <f>IF(RES_hh_emih_in!W19=0,0,RES_hh_emih_in!W19/RES_summary!W$21)</f>
        <v>4.9629527336080619</v>
      </c>
      <c r="X19" s="72">
        <f>IF(RES_hh_emih_in!X19=0,0,RES_hh_emih_in!X19/RES_summary!X$21)</f>
        <v>5.0800211119404741</v>
      </c>
      <c r="Y19" s="72">
        <f>IF(RES_hh_emih_in!Y19=0,0,RES_hh_emih_in!Y19/RES_summary!Y$21)</f>
        <v>5.8457143851944728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7.6874369932787276</v>
      </c>
      <c r="D20" s="72">
        <f>IF(RES_hh_emih_in!D20=0,0,RES_hh_emih_in!D20/RES_summary!D$21)</f>
        <v>8.9563656309080191</v>
      </c>
      <c r="E20" s="72">
        <f>IF(RES_hh_emih_in!E20=0,0,RES_hh_emih_in!E20/RES_summary!E$21)</f>
        <v>7.8625408203252123</v>
      </c>
      <c r="F20" s="72">
        <f>IF(RES_hh_emih_in!F20=0,0,RES_hh_emih_in!F20/RES_summary!F$21)</f>
        <v>8.2861687380189917</v>
      </c>
      <c r="G20" s="72">
        <f>IF(RES_hh_emih_in!G20=0,0,RES_hh_emih_in!G20/RES_summary!G$21)</f>
        <v>7.8407681335793615</v>
      </c>
      <c r="H20" s="72">
        <f>IF(RES_hh_emih_in!H20=0,0,RES_hh_emih_in!H20/RES_summary!H$21)</f>
        <v>8.0068443091478319</v>
      </c>
      <c r="I20" s="72">
        <f>IF(RES_hh_emih_in!I20=0,0,RES_hh_emih_in!I20/RES_summary!I$21)</f>
        <v>8.0720964194978055</v>
      </c>
      <c r="J20" s="72">
        <f>IF(RES_hh_emih_in!J20=0,0,RES_hh_emih_in!J20/RES_summary!J$21)</f>
        <v>8.7897142082300785</v>
      </c>
      <c r="K20" s="72">
        <f>IF(RES_hh_emih_in!K20=0,0,RES_hh_emih_in!K20/RES_summary!K$21)</f>
        <v>9.1027019642802376</v>
      </c>
      <c r="L20" s="72">
        <f>IF(RES_hh_emih_in!L20=0,0,RES_hh_emih_in!L20/RES_summary!L$21)</f>
        <v>8.4787816521026649</v>
      </c>
      <c r="M20" s="72">
        <f>IF(RES_hh_emih_in!M20=0,0,RES_hh_emih_in!M20/RES_summary!M$21)</f>
        <v>9.4605419470808663</v>
      </c>
      <c r="N20" s="72">
        <f>IF(RES_hh_emih_in!N20=0,0,RES_hh_emih_in!N20/RES_summary!N$21)</f>
        <v>8.7749735002540987</v>
      </c>
      <c r="O20" s="72">
        <f>IF(RES_hh_emih_in!O20=0,0,RES_hh_emih_in!O20/RES_summary!O$21)</f>
        <v>8.1012471368236572</v>
      </c>
      <c r="P20" s="72">
        <f>IF(RES_hh_emih_in!P20=0,0,RES_hh_emih_in!P20/RES_summary!P$21)</f>
        <v>8.8484814511123187</v>
      </c>
      <c r="Q20" s="72">
        <f>IF(RES_hh_emih_in!Q20=0,0,RES_hh_emih_in!Q20/RES_summary!Q$21)</f>
        <v>9.9275330591963442</v>
      </c>
      <c r="R20" s="72">
        <f>IF(RES_hh_emih_in!R20=0,0,RES_hh_emih_in!R20/RES_summary!R$21)</f>
        <v>7.6568222035515827</v>
      </c>
      <c r="S20" s="72">
        <f>IF(RES_hh_emih_in!S20=0,0,RES_hh_emih_in!S20/RES_summary!S$21)</f>
        <v>7.0925512956569223</v>
      </c>
      <c r="T20" s="72">
        <f>IF(RES_hh_emih_in!T20=0,0,RES_hh_emih_in!T20/RES_summary!T$21)</f>
        <v>6.2013595216555437</v>
      </c>
      <c r="U20" s="72">
        <f>IF(RES_hh_emih_in!U20=0,0,RES_hh_emih_in!U20/RES_summary!U$21)</f>
        <v>7.3304264430249679</v>
      </c>
      <c r="V20" s="72">
        <f>IF(RES_hh_emih_in!V20=0,0,RES_hh_emih_in!V20/RES_summary!V$21)</f>
        <v>7.2137600684382983</v>
      </c>
      <c r="W20" s="72">
        <f>IF(RES_hh_emih_in!W20=0,0,RES_hh_emih_in!W20/RES_summary!W$21)</f>
        <v>5.7465939892263531</v>
      </c>
      <c r="X20" s="72">
        <f>IF(RES_hh_emih_in!X20=0,0,RES_hh_emih_in!X20/RES_summary!X$21)</f>
        <v>6.3188661841869465</v>
      </c>
      <c r="Y20" s="72">
        <f>IF(RES_hh_emih_in!Y20=0,0,RES_hh_emih_in!Y20/RES_summary!Y$21)</f>
        <v>6.5525219550330904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5.4748065880282564</v>
      </c>
      <c r="D21" s="72">
        <f>IF(RES_hh_emih_in!D21=0,0,RES_hh_emih_in!D21/RES_summary!D$21)</f>
        <v>6.00820914555434</v>
      </c>
      <c r="E21" s="72">
        <f>IF(RES_hh_emih_in!E21=0,0,RES_hh_emih_in!E21/RES_summary!E$21)</f>
        <v>5.1608888225614917</v>
      </c>
      <c r="F21" s="72">
        <f>IF(RES_hh_emih_in!F21=0,0,RES_hh_emih_in!F21/RES_summary!F$21)</f>
        <v>5.1285438025501318</v>
      </c>
      <c r="G21" s="72">
        <f>IF(RES_hh_emih_in!G21=0,0,RES_hh_emih_in!G21/RES_summary!G$21)</f>
        <v>5.7812099232031136</v>
      </c>
      <c r="H21" s="72">
        <f>IF(RES_hh_emih_in!H21=0,0,RES_hh_emih_in!H21/RES_summary!H$21)</f>
        <v>5.4969185578763522</v>
      </c>
      <c r="I21" s="72">
        <f>IF(RES_hh_emih_in!I21=0,0,RES_hh_emih_in!I21/RES_summary!I$21)</f>
        <v>5.4100415973235272</v>
      </c>
      <c r="J21" s="72">
        <f>IF(RES_hh_emih_in!J21=0,0,RES_hh_emih_in!J21/RES_summary!J$21)</f>
        <v>5.7564141198205787</v>
      </c>
      <c r="K21" s="72">
        <f>IF(RES_hh_emih_in!K21=0,0,RES_hh_emih_in!K21/RES_summary!K$21)</f>
        <v>6.1409701352149888</v>
      </c>
      <c r="L21" s="72">
        <f>IF(RES_hh_emih_in!L21=0,0,RES_hh_emih_in!L21/RES_summary!L$21)</f>
        <v>5.3962787428137444</v>
      </c>
      <c r="M21" s="72">
        <f>IF(RES_hh_emih_in!M21=0,0,RES_hh_emih_in!M21/RES_summary!M$21)</f>
        <v>6.1043104875510963</v>
      </c>
      <c r="N21" s="72">
        <f>IF(RES_hh_emih_in!N21=0,0,RES_hh_emih_in!N21/RES_summary!N$21)</f>
        <v>6.3192268969256906</v>
      </c>
      <c r="O21" s="72">
        <f>IF(RES_hh_emih_in!O21=0,0,RES_hh_emih_in!O21/RES_summary!O$21)</f>
        <v>5.1225316970216541</v>
      </c>
      <c r="P21" s="72">
        <f>IF(RES_hh_emih_in!P21=0,0,RES_hh_emih_in!P21/RES_summary!P$21)</f>
        <v>5.8387445018034727</v>
      </c>
      <c r="Q21" s="72">
        <f>IF(RES_hh_emih_in!Q21=0,0,RES_hh_emih_in!Q21/RES_summary!Q$21)</f>
        <v>6.5851690312257407</v>
      </c>
      <c r="R21" s="72">
        <f>IF(RES_hh_emih_in!R21=0,0,RES_hh_emih_in!R21/RES_summary!R$21)</f>
        <v>5.24116558693005</v>
      </c>
      <c r="S21" s="72">
        <f>IF(RES_hh_emih_in!S21=0,0,RES_hh_emih_in!S21/RES_summary!S$21)</f>
        <v>4.8134565448730919</v>
      </c>
      <c r="T21" s="72">
        <f>IF(RES_hh_emih_in!T21=0,0,RES_hh_emih_in!T21/RES_summary!T$21)</f>
        <v>4.3036918125512678</v>
      </c>
      <c r="U21" s="72">
        <f>IF(RES_hh_emih_in!U21=0,0,RES_hh_emih_in!U21/RES_summary!U$21)</f>
        <v>4.9996413218723603</v>
      </c>
      <c r="V21" s="72">
        <f>IF(RES_hh_emih_in!V21=0,0,RES_hh_emih_in!V21/RES_summary!V$21)</f>
        <v>5.0194027121909599</v>
      </c>
      <c r="W21" s="72">
        <f>IF(RES_hh_emih_in!W21=0,0,RES_hh_emih_in!W21/RES_summary!W$21)</f>
        <v>4.2375798032740919</v>
      </c>
      <c r="X21" s="72">
        <f>IF(RES_hh_emih_in!X21=0,0,RES_hh_emih_in!X21/RES_summary!X$21)</f>
        <v>4.0589894249488028</v>
      </c>
      <c r="Y21" s="72">
        <f>IF(RES_hh_emih_in!Y21=0,0,RES_hh_emih_in!Y21/RES_summary!Y$21)</f>
        <v>4.7539851971593441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1.2668339935520712E-2</v>
      </c>
      <c r="D27" s="69">
        <f>IF(RES_hh_emih_in!D27=0,0,RES_hh_emih_in!D27/RES_summary!D$21)</f>
        <v>1.85540082929176E-2</v>
      </c>
      <c r="E27" s="69">
        <f>IF(RES_hh_emih_in!E27=0,0,RES_hh_emih_in!E27/RES_summary!E$21)</f>
        <v>2.5306599872327085E-2</v>
      </c>
      <c r="F27" s="69">
        <f>IF(RES_hh_emih_in!F27=0,0,RES_hh_emih_in!F27/RES_summary!F$21)</f>
        <v>3.8706463533228673E-2</v>
      </c>
      <c r="G27" s="69">
        <f>IF(RES_hh_emih_in!G27=0,0,RES_hh_emih_in!G27/RES_summary!G$21)</f>
        <v>4.908528576375893E-2</v>
      </c>
      <c r="H27" s="69">
        <f>IF(RES_hh_emih_in!H27=0,0,RES_hh_emih_in!H27/RES_summary!H$21)</f>
        <v>3.3561964507039216E-2</v>
      </c>
      <c r="I27" s="69">
        <f>IF(RES_hh_emih_in!I27=0,0,RES_hh_emih_in!I27/RES_summary!I$21)</f>
        <v>1.3715445165403477E-2</v>
      </c>
      <c r="J27" s="69">
        <f>IF(RES_hh_emih_in!J27=0,0,RES_hh_emih_in!J27/RES_summary!J$21)</f>
        <v>2.6583855193764345E-2</v>
      </c>
      <c r="K27" s="69">
        <f>IF(RES_hh_emih_in!K27=0,0,RES_hh_emih_in!K27/RES_summary!K$21)</f>
        <v>2.9663612505799308E-2</v>
      </c>
      <c r="L27" s="69">
        <f>IF(RES_hh_emih_in!L27=0,0,RES_hh_emih_in!L27/RES_summary!L$21)</f>
        <v>2.7926524172725089E-2</v>
      </c>
      <c r="M27" s="69">
        <f>IF(RES_hh_emih_in!M27=0,0,RES_hh_emih_in!M27/RES_summary!M$21)</f>
        <v>2.9886686930011463E-2</v>
      </c>
      <c r="N27" s="69">
        <f>IF(RES_hh_emih_in!N27=0,0,RES_hh_emih_in!N27/RES_summary!N$21)</f>
        <v>3.1433000273714012E-2</v>
      </c>
      <c r="O27" s="69">
        <f>IF(RES_hh_emih_in!O27=0,0,RES_hh_emih_in!O27/RES_summary!O$21)</f>
        <v>2.9504044834723929E-2</v>
      </c>
      <c r="P27" s="69">
        <f>IF(RES_hh_emih_in!P27=0,0,RES_hh_emih_in!P27/RES_summary!P$21)</f>
        <v>2.6131894334532422E-2</v>
      </c>
      <c r="Q27" s="69">
        <f>IF(RES_hh_emih_in!Q27=0,0,RES_hh_emih_in!Q27/RES_summary!Q$21)</f>
        <v>4.2687994045048652E-2</v>
      </c>
      <c r="R27" s="69">
        <f>IF(RES_hh_emih_in!R27=0,0,RES_hh_emih_in!R27/RES_summary!R$21)</f>
        <v>3.6525593604768175E-2</v>
      </c>
      <c r="S27" s="69">
        <f>IF(RES_hh_emih_in!S27=0,0,RES_hh_emih_in!S27/RES_summary!S$21)</f>
        <v>3.8584456353091816E-2</v>
      </c>
      <c r="T27" s="69">
        <f>IF(RES_hh_emih_in!T27=0,0,RES_hh_emih_in!T27/RES_summary!T$21)</f>
        <v>3.2956186332639158E-2</v>
      </c>
      <c r="U27" s="69">
        <f>IF(RES_hh_emih_in!U27=0,0,RES_hh_emih_in!U27/RES_summary!U$21)</f>
        <v>5.2691373055784606E-2</v>
      </c>
      <c r="V27" s="69">
        <f>IF(RES_hh_emih_in!V27=0,0,RES_hh_emih_in!V27/RES_summary!V$21)</f>
        <v>3.4829803343876864E-2</v>
      </c>
      <c r="W27" s="69">
        <f>IF(RES_hh_emih_in!W27=0,0,RES_hh_emih_in!W27/RES_summary!W$21)</f>
        <v>2.0937720024742555E-2</v>
      </c>
      <c r="X27" s="69">
        <f>IF(RES_hh_emih_in!X27=0,0,RES_hh_emih_in!X27/RES_summary!X$21)</f>
        <v>7.823046410825996E-4</v>
      </c>
      <c r="Y27" s="69">
        <f>IF(RES_hh_emih_in!Y27=0,0,RES_hh_emih_in!Y27/RES_summary!Y$21)</f>
        <v>4.6886057669085629E-4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2.0533949377398018</v>
      </c>
      <c r="M28" s="72">
        <f>IF(RES_hh_emih_in!M28=0,0,RES_hh_emih_in!M28/RES_summary!M$21)</f>
        <v>2.4505187895579592</v>
      </c>
      <c r="N28" s="72">
        <f>IF(RES_hh_emih_in!N28=0,0,RES_hh_emih_in!N28/RES_summary!N$21)</f>
        <v>2.756404793539093</v>
      </c>
      <c r="O28" s="72">
        <f>IF(RES_hh_emih_in!O28=0,0,RES_hh_emih_in!O28/RES_summary!O$21)</f>
        <v>2.1158833676796145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1.0397037897995711</v>
      </c>
      <c r="D29" s="72">
        <f>IF(RES_hh_emih_in!D29=0,0,RES_hh_emih_in!D29/RES_summary!D$21)</f>
        <v>1.2005886558616874</v>
      </c>
      <c r="E29" s="72">
        <f>IF(RES_hh_emih_in!E29=0,0,RES_hh_emih_in!E29/RES_summary!E$21)</f>
        <v>0.99043804740676478</v>
      </c>
      <c r="F29" s="72">
        <f>IF(RES_hh_emih_in!F29=0,0,RES_hh_emih_in!F29/RES_summary!F$21)</f>
        <v>1.1427075034734422</v>
      </c>
      <c r="G29" s="72">
        <f>IF(RES_hh_emih_in!G29=0,0,RES_hh_emih_in!G29/RES_summary!G$21)</f>
        <v>1.0107007956458403</v>
      </c>
      <c r="H29" s="72">
        <f>IF(RES_hh_emih_in!H29=0,0,RES_hh_emih_in!H29/RES_summary!H$21)</f>
        <v>1.1103546234903496</v>
      </c>
      <c r="I29" s="72">
        <f>IF(RES_hh_emih_in!I29=0,0,RES_hh_emih_in!I29/RES_summary!I$21)</f>
        <v>1.0179852340794047</v>
      </c>
      <c r="J29" s="72">
        <f>IF(RES_hh_emih_in!J29=0,0,RES_hh_emih_in!J29/RES_summary!J$21)</f>
        <v>1.148715580753362</v>
      </c>
      <c r="K29" s="72">
        <f>IF(RES_hh_emih_in!K29=0,0,RES_hh_emih_in!K29/RES_summary!K$21)</f>
        <v>1.4982159194026778</v>
      </c>
      <c r="L29" s="72">
        <f>IF(RES_hh_emih_in!L29=0,0,RES_hh_emih_in!L29/RES_summary!L$21)</f>
        <v>1.4261440293648322</v>
      </c>
      <c r="M29" s="72">
        <f>IF(RES_hh_emih_in!M29=0,0,RES_hh_emih_in!M29/RES_summary!M$21)</f>
        <v>1.4562606477115334</v>
      </c>
      <c r="N29" s="72">
        <f>IF(RES_hh_emih_in!N29=0,0,RES_hh_emih_in!N29/RES_summary!N$21)</f>
        <v>1.3151110274787436</v>
      </c>
      <c r="O29" s="72">
        <f>IF(RES_hh_emih_in!O29=0,0,RES_hh_emih_in!O29/RES_summary!O$21)</f>
        <v>1.1433492064035329</v>
      </c>
      <c r="P29" s="72">
        <f>IF(RES_hh_emih_in!P29=0,0,RES_hh_emih_in!P29/RES_summary!P$21)</f>
        <v>1.4589883379165891</v>
      </c>
      <c r="Q29" s="72">
        <f>IF(RES_hh_emih_in!Q29=0,0,RES_hh_emih_in!Q29/RES_summary!Q$21)</f>
        <v>1.9810508087848691</v>
      </c>
      <c r="R29" s="72">
        <f>IF(RES_hh_emih_in!R29=0,0,RES_hh_emih_in!R29/RES_summary!R$21)</f>
        <v>1.6816533329808361</v>
      </c>
      <c r="S29" s="72">
        <f>IF(RES_hh_emih_in!S29=0,0,RES_hh_emih_in!S29/RES_summary!S$21)</f>
        <v>1.5133628549096225</v>
      </c>
      <c r="T29" s="72">
        <f>IF(RES_hh_emih_in!T29=0,0,RES_hh_emih_in!T29/RES_summary!T$21)</f>
        <v>1.3621929207938122</v>
      </c>
      <c r="U29" s="72">
        <f>IF(RES_hh_emih_in!U29=0,0,RES_hh_emih_in!U29/RES_summary!U$21)</f>
        <v>1.6167000467443471</v>
      </c>
      <c r="V29" s="72">
        <f>IF(RES_hh_emih_in!V29=0,0,RES_hh_emih_in!V29/RES_summary!V$21)</f>
        <v>1.5786899669615022</v>
      </c>
      <c r="W29" s="72">
        <f>IF(RES_hh_emih_in!W29=0,0,RES_hh_emih_in!W29/RES_summary!W$21)</f>
        <v>1.5396744905691742</v>
      </c>
      <c r="X29" s="72">
        <f>IF(RES_hh_emih_in!X29=0,0,RES_hh_emih_in!X29/RES_summary!X$21)</f>
        <v>0</v>
      </c>
      <c r="Y29" s="72">
        <f>IF(RES_hh_emih_in!Y29=0,0,RES_hh_emih_in!Y29/RES_summary!Y$21)</f>
        <v>0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0.93496503234364758</v>
      </c>
      <c r="D30" s="72">
        <f>IF(RES_hh_emih_in!D30=0,0,RES_hh_emih_in!D30/RES_summary!D$21)</f>
        <v>1.0425214203825586</v>
      </c>
      <c r="E30" s="72">
        <f>IF(RES_hh_emih_in!E30=0,0,RES_hh_emih_in!E30/RES_summary!E$21)</f>
        <v>0.8909721816180094</v>
      </c>
      <c r="F30" s="72">
        <f>IF(RES_hh_emih_in!F30=0,0,RES_hh_emih_in!F30/RES_summary!F$21)</f>
        <v>0.94737000602202948</v>
      </c>
      <c r="G30" s="72">
        <f>IF(RES_hh_emih_in!G30=0,0,RES_hh_emih_in!G30/RES_summary!G$21)</f>
        <v>0.95609975198370967</v>
      </c>
      <c r="H30" s="72">
        <f>IF(RES_hh_emih_in!H30=0,0,RES_hh_emih_in!H30/RES_summary!H$21)</f>
        <v>1.0240529171019646</v>
      </c>
      <c r="I30" s="72">
        <f>IF(RES_hh_emih_in!I30=0,0,RES_hh_emih_in!I30/RES_summary!I$21)</f>
        <v>0.88012568060969931</v>
      </c>
      <c r="J30" s="72">
        <f>IF(RES_hh_emih_in!J30=0,0,RES_hh_emih_in!J30/RES_summary!J$21)</f>
        <v>1.0250439286362996</v>
      </c>
      <c r="K30" s="72">
        <f>IF(RES_hh_emih_in!K30=0,0,RES_hh_emih_in!K30/RES_summary!K$21)</f>
        <v>1.3173270300338169</v>
      </c>
      <c r="L30" s="72">
        <f>IF(RES_hh_emih_in!L30=0,0,RES_hh_emih_in!L30/RES_summary!L$21)</f>
        <v>1.1723360505101943</v>
      </c>
      <c r="M30" s="72">
        <f>IF(RES_hh_emih_in!M30=0,0,RES_hh_emih_in!M30/RES_summary!M$21)</f>
        <v>1.3115831365075026</v>
      </c>
      <c r="N30" s="72">
        <f>IF(RES_hh_emih_in!N30=0,0,RES_hh_emih_in!N30/RES_summary!N$21)</f>
        <v>1.3701845888080633</v>
      </c>
      <c r="O30" s="72">
        <f>IF(RES_hh_emih_in!O30=0,0,RES_hh_emih_in!O30/RES_summary!O$21)</f>
        <v>1.1986038614345309</v>
      </c>
      <c r="P30" s="72">
        <f>IF(RES_hh_emih_in!P30=0,0,RES_hh_emih_in!P30/RES_summary!P$21)</f>
        <v>1.4042519467284331</v>
      </c>
      <c r="Q30" s="72">
        <f>IF(RES_hh_emih_in!Q30=0,0,RES_hh_emih_in!Q30/RES_summary!Q$21)</f>
        <v>1.6705163007721997</v>
      </c>
      <c r="R30" s="72">
        <f>IF(RES_hh_emih_in!R30=0,0,RES_hh_emih_in!R30/RES_summary!R$21)</f>
        <v>1.3396013993561047</v>
      </c>
      <c r="S30" s="72">
        <f>IF(RES_hh_emih_in!S30=0,0,RES_hh_emih_in!S30/RES_summary!S$21)</f>
        <v>1.282120470472583</v>
      </c>
      <c r="T30" s="72">
        <f>IF(RES_hh_emih_in!T30=0,0,RES_hh_emih_in!T30/RES_summary!T$21)</f>
        <v>1.1924295751732468</v>
      </c>
      <c r="U30" s="72">
        <f>IF(RES_hh_emih_in!U30=0,0,RES_hh_emih_in!U30/RES_summary!U$21)</f>
        <v>1.4355334052942983</v>
      </c>
      <c r="V30" s="72">
        <f>IF(RES_hh_emih_in!V30=0,0,RES_hh_emih_in!V30/RES_summary!V$21)</f>
        <v>1.4542747058127123</v>
      </c>
      <c r="W30" s="72">
        <f>IF(RES_hh_emih_in!W30=0,0,RES_hh_emih_in!W30/RES_summary!W$21)</f>
        <v>1.2054958002457965</v>
      </c>
      <c r="X30" s="72">
        <f>IF(RES_hh_emih_in!X30=0,0,RES_hh_emih_in!X30/RES_summary!X$21)</f>
        <v>0.97768752608898202</v>
      </c>
      <c r="Y30" s="72">
        <f>IF(RES_hh_emih_in!Y30=0,0,RES_hh_emih_in!Y30/RES_summary!Y$21)</f>
        <v>1.3846372164145087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598.19900452940067</v>
      </c>
      <c r="C3" s="19">
        <f t="shared" ref="C3:V3" si="0">SUM(C4,C9,C12)</f>
        <v>616.97782179766193</v>
      </c>
      <c r="D3" s="19">
        <f t="shared" si="0"/>
        <v>636.10580574056405</v>
      </c>
      <c r="E3" s="19">
        <f t="shared" si="0"/>
        <v>651.73689048851566</v>
      </c>
      <c r="F3" s="19">
        <f t="shared" si="0"/>
        <v>665.83415326890736</v>
      </c>
      <c r="G3" s="19">
        <f t="shared" si="0"/>
        <v>680.50627412901122</v>
      </c>
      <c r="H3" s="19">
        <f t="shared" si="0"/>
        <v>690.75205587846426</v>
      </c>
      <c r="I3" s="19">
        <f t="shared" si="0"/>
        <v>695.80977663996634</v>
      </c>
      <c r="J3" s="19">
        <f t="shared" si="0"/>
        <v>699.8782334490777</v>
      </c>
      <c r="K3" s="19">
        <f t="shared" si="0"/>
        <v>701.13168148274906</v>
      </c>
      <c r="L3" s="19">
        <f t="shared" si="0"/>
        <v>702.12372217445295</v>
      </c>
      <c r="M3" s="19">
        <f t="shared" si="0"/>
        <v>686.35353969618802</v>
      </c>
      <c r="N3" s="19">
        <f t="shared" si="0"/>
        <v>703.90384064201771</v>
      </c>
      <c r="O3" s="19">
        <f t="shared" si="0"/>
        <v>716.30866055221179</v>
      </c>
      <c r="P3" s="19">
        <f t="shared" si="0"/>
        <v>680.29698098786639</v>
      </c>
      <c r="Q3" s="19">
        <f t="shared" si="0"/>
        <v>678.23631413012333</v>
      </c>
      <c r="R3" s="19">
        <f t="shared" si="0"/>
        <v>678.44657017292457</v>
      </c>
      <c r="S3" s="19">
        <f t="shared" si="0"/>
        <v>684.50814464507494</v>
      </c>
      <c r="T3" s="19">
        <f t="shared" si="0"/>
        <v>682.39304480749024</v>
      </c>
      <c r="U3" s="19">
        <f t="shared" si="0"/>
        <v>701.94284417693711</v>
      </c>
      <c r="V3" s="19">
        <f t="shared" si="0"/>
        <v>741.09078532530816</v>
      </c>
      <c r="W3" s="19">
        <f t="shared" ref="W3:Y3" si="1">SUM(W4,W9,W12)</f>
        <v>787.10434469588608</v>
      </c>
      <c r="X3" s="19">
        <f t="shared" si="1"/>
        <v>747.7916308397821</v>
      </c>
      <c r="Y3" s="19">
        <f t="shared" si="1"/>
        <v>720.28904674135447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358.24773973504261</v>
      </c>
      <c r="C4" s="22">
        <f t="shared" ref="C4:V4" si="2">SUM(C5:C8)</f>
        <v>362.18638030931294</v>
      </c>
      <c r="D4" s="22">
        <f t="shared" si="2"/>
        <v>367.2695379700636</v>
      </c>
      <c r="E4" s="22">
        <f t="shared" si="2"/>
        <v>371.93867045063439</v>
      </c>
      <c r="F4" s="22">
        <f t="shared" si="2"/>
        <v>370.18340153371474</v>
      </c>
      <c r="G4" s="22">
        <f t="shared" si="2"/>
        <v>370.32199643123818</v>
      </c>
      <c r="H4" s="22">
        <f t="shared" si="2"/>
        <v>369.67239958681557</v>
      </c>
      <c r="I4" s="22">
        <f t="shared" si="2"/>
        <v>366.93822834991607</v>
      </c>
      <c r="J4" s="22">
        <f t="shared" si="2"/>
        <v>362.56213865688454</v>
      </c>
      <c r="K4" s="22">
        <f t="shared" si="2"/>
        <v>357.85304094012207</v>
      </c>
      <c r="L4" s="22">
        <f t="shared" si="2"/>
        <v>352.80230750776354</v>
      </c>
      <c r="M4" s="22">
        <f t="shared" si="2"/>
        <v>341.77045093444679</v>
      </c>
      <c r="N4" s="22">
        <f t="shared" si="2"/>
        <v>338.33655639273087</v>
      </c>
      <c r="O4" s="22">
        <f t="shared" si="2"/>
        <v>332.39123448929502</v>
      </c>
      <c r="P4" s="22">
        <f t="shared" si="2"/>
        <v>320.10530586844931</v>
      </c>
      <c r="Q4" s="22">
        <f t="shared" si="2"/>
        <v>311.38289298880659</v>
      </c>
      <c r="R4" s="22">
        <f t="shared" si="2"/>
        <v>305.40357721353337</v>
      </c>
      <c r="S4" s="22">
        <f t="shared" si="2"/>
        <v>299.83564787960341</v>
      </c>
      <c r="T4" s="22">
        <f t="shared" si="2"/>
        <v>292.98722832588231</v>
      </c>
      <c r="U4" s="22">
        <f t="shared" si="2"/>
        <v>291.41625297675961</v>
      </c>
      <c r="V4" s="22">
        <f t="shared" si="2"/>
        <v>287.90462228924997</v>
      </c>
      <c r="W4" s="22">
        <f t="shared" ref="W4:Y4" si="3">SUM(W5:W8)</f>
        <v>286.98536951010243</v>
      </c>
      <c r="X4" s="22">
        <f t="shared" si="3"/>
        <v>276.44707589148652</v>
      </c>
      <c r="Y4" s="22">
        <f t="shared" si="3"/>
        <v>270.97947058155785</v>
      </c>
      <c r="DA4" s="57"/>
    </row>
    <row r="5" spans="1:105" ht="12" customHeight="1" x14ac:dyDescent="0.25">
      <c r="A5" s="28" t="s">
        <v>32</v>
      </c>
      <c r="B5" s="29">
        <f>B18*B70/11630</f>
        <v>212.26120995333284</v>
      </c>
      <c r="C5" s="29">
        <f t="shared" ref="C5:V5" si="4">C18*C70/11630</f>
        <v>213.18703911633364</v>
      </c>
      <c r="D5" s="29">
        <f t="shared" si="4"/>
        <v>214.05843185037426</v>
      </c>
      <c r="E5" s="29">
        <f t="shared" si="4"/>
        <v>214.46653446952627</v>
      </c>
      <c r="F5" s="29">
        <f t="shared" si="4"/>
        <v>212.32634275423251</v>
      </c>
      <c r="G5" s="29">
        <f t="shared" si="4"/>
        <v>210.93581297051503</v>
      </c>
      <c r="H5" s="29">
        <f t="shared" si="4"/>
        <v>208.82589888571843</v>
      </c>
      <c r="I5" s="29">
        <f t="shared" si="4"/>
        <v>206.03748951544773</v>
      </c>
      <c r="J5" s="29">
        <f t="shared" si="4"/>
        <v>203.24750698828643</v>
      </c>
      <c r="K5" s="29">
        <f t="shared" si="4"/>
        <v>200.03980288753655</v>
      </c>
      <c r="L5" s="29">
        <f t="shared" si="4"/>
        <v>196.5312196815859</v>
      </c>
      <c r="M5" s="29">
        <f t="shared" si="4"/>
        <v>192.32613998037573</v>
      </c>
      <c r="N5" s="29">
        <f t="shared" si="4"/>
        <v>187.93335029446646</v>
      </c>
      <c r="O5" s="29">
        <f t="shared" si="4"/>
        <v>183.90200481374487</v>
      </c>
      <c r="P5" s="29">
        <f t="shared" si="4"/>
        <v>180.06245570151461</v>
      </c>
      <c r="Q5" s="29">
        <f t="shared" si="4"/>
        <v>175.01989320028693</v>
      </c>
      <c r="R5" s="29">
        <f t="shared" si="4"/>
        <v>169.79434375772385</v>
      </c>
      <c r="S5" s="29">
        <f t="shared" si="4"/>
        <v>163.64400784250063</v>
      </c>
      <c r="T5" s="29">
        <f t="shared" si="4"/>
        <v>157.65261231769659</v>
      </c>
      <c r="U5" s="29">
        <f t="shared" si="4"/>
        <v>152.6554305712734</v>
      </c>
      <c r="V5" s="29">
        <f t="shared" si="4"/>
        <v>148.58247319424714</v>
      </c>
      <c r="W5" s="29">
        <f t="shared" ref="W5:Y5" si="5">W18*W70/11630</f>
        <v>144.00131616652467</v>
      </c>
      <c r="X5" s="29">
        <f t="shared" si="5"/>
        <v>140.47126148351023</v>
      </c>
      <c r="Y5" s="29">
        <f t="shared" si="5"/>
        <v>137.58516203537644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69.930030239293231</v>
      </c>
      <c r="C6" s="29">
        <f t="shared" ref="C6:V6" si="6">C19*C71/11630</f>
        <v>69.32845117937552</v>
      </c>
      <c r="D6" s="29">
        <f t="shared" si="6"/>
        <v>70.260572760221265</v>
      </c>
      <c r="E6" s="29">
        <f t="shared" si="6"/>
        <v>70.902988274439181</v>
      </c>
      <c r="F6" s="29">
        <f t="shared" si="6"/>
        <v>69.802923758212813</v>
      </c>
      <c r="G6" s="29">
        <f t="shared" si="6"/>
        <v>69.76196712502653</v>
      </c>
      <c r="H6" s="29">
        <f t="shared" si="6"/>
        <v>69.205337099025144</v>
      </c>
      <c r="I6" s="29">
        <f t="shared" si="6"/>
        <v>68.13253060710467</v>
      </c>
      <c r="J6" s="29">
        <f t="shared" si="6"/>
        <v>66.14663177357599</v>
      </c>
      <c r="K6" s="29">
        <f t="shared" si="6"/>
        <v>64.793056570840932</v>
      </c>
      <c r="L6" s="29">
        <f t="shared" si="6"/>
        <v>63.312418708892132</v>
      </c>
      <c r="M6" s="29">
        <f t="shared" si="6"/>
        <v>60.127306743644404</v>
      </c>
      <c r="N6" s="29">
        <f t="shared" si="6"/>
        <v>59.817653831861726</v>
      </c>
      <c r="O6" s="29">
        <f t="shared" si="6"/>
        <v>58.441024472430556</v>
      </c>
      <c r="P6" s="29">
        <f t="shared" si="6"/>
        <v>54.380848079417341</v>
      </c>
      <c r="Q6" s="29">
        <f t="shared" si="6"/>
        <v>52.401356995514526</v>
      </c>
      <c r="R6" s="29">
        <f t="shared" si="6"/>
        <v>51.379222547710981</v>
      </c>
      <c r="S6" s="29">
        <f t="shared" si="6"/>
        <v>50.673742127632913</v>
      </c>
      <c r="T6" s="29">
        <f t="shared" si="6"/>
        <v>49.398504283078942</v>
      </c>
      <c r="U6" s="29">
        <f t="shared" si="6"/>
        <v>49.880354291771461</v>
      </c>
      <c r="V6" s="29">
        <f t="shared" si="6"/>
        <v>49.013800919557639</v>
      </c>
      <c r="W6" s="29">
        <f t="shared" ref="W6:Y6" si="7">W19*W71/11630</f>
        <v>48.869659026350028</v>
      </c>
      <c r="X6" s="29">
        <f t="shared" si="7"/>
        <v>47.613781585569015</v>
      </c>
      <c r="Y6" s="29">
        <f t="shared" si="7"/>
        <v>47.12184219135397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33.064639034236194</v>
      </c>
      <c r="C7" s="29">
        <f t="shared" ref="C7:V7" si="8">C20*C72/11630</f>
        <v>34.740955991762007</v>
      </c>
      <c r="D7" s="29">
        <f t="shared" si="8"/>
        <v>36.172005631796829</v>
      </c>
      <c r="E7" s="29">
        <f t="shared" si="8"/>
        <v>37.815616659934577</v>
      </c>
      <c r="F7" s="29">
        <f t="shared" si="8"/>
        <v>38.496240856205212</v>
      </c>
      <c r="G7" s="29">
        <f t="shared" si="8"/>
        <v>39.255967829514887</v>
      </c>
      <c r="H7" s="29">
        <f t="shared" si="8"/>
        <v>39.789307588035896</v>
      </c>
      <c r="I7" s="29">
        <f t="shared" si="8"/>
        <v>40.128090328111455</v>
      </c>
      <c r="J7" s="29">
        <f t="shared" si="8"/>
        <v>40.35083380875934</v>
      </c>
      <c r="K7" s="29">
        <f t="shared" si="8"/>
        <v>40.098708578894978</v>
      </c>
      <c r="L7" s="29">
        <f t="shared" si="8"/>
        <v>39.16507521692975</v>
      </c>
      <c r="M7" s="29">
        <f t="shared" si="8"/>
        <v>36.628918361458474</v>
      </c>
      <c r="N7" s="29">
        <f t="shared" si="8"/>
        <v>36.179229966582142</v>
      </c>
      <c r="O7" s="29">
        <f t="shared" si="8"/>
        <v>35.327970709298555</v>
      </c>
      <c r="P7" s="29">
        <f t="shared" si="8"/>
        <v>33.116774254764344</v>
      </c>
      <c r="Q7" s="29">
        <f t="shared" si="8"/>
        <v>32.07016705517109</v>
      </c>
      <c r="R7" s="29">
        <f t="shared" si="8"/>
        <v>32.37133435537929</v>
      </c>
      <c r="S7" s="29">
        <f t="shared" si="8"/>
        <v>32.722783124058758</v>
      </c>
      <c r="T7" s="29">
        <f t="shared" si="8"/>
        <v>32.619239494018622</v>
      </c>
      <c r="U7" s="29">
        <f t="shared" si="8"/>
        <v>33.307475400871631</v>
      </c>
      <c r="V7" s="29">
        <f t="shared" si="8"/>
        <v>32.425075741369767</v>
      </c>
      <c r="W7" s="29">
        <f t="shared" ref="W7:Y7" si="9">W20*W72/11630</f>
        <v>32.106540415585918</v>
      </c>
      <c r="X7" s="29">
        <f t="shared" si="9"/>
        <v>30.284539559558446</v>
      </c>
      <c r="Y7" s="29">
        <f t="shared" si="9"/>
        <v>29.618198724668684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42.99186050818038</v>
      </c>
      <c r="C8" s="29">
        <f t="shared" ref="C8:V8" si="10">C21*C73/11630</f>
        <v>44.929934021841802</v>
      </c>
      <c r="D8" s="29">
        <f t="shared" si="10"/>
        <v>46.778527727671232</v>
      </c>
      <c r="E8" s="29">
        <f t="shared" si="10"/>
        <v>48.753531046734388</v>
      </c>
      <c r="F8" s="29">
        <f t="shared" si="10"/>
        <v>49.557894165064219</v>
      </c>
      <c r="G8" s="29">
        <f t="shared" si="10"/>
        <v>50.3682485061817</v>
      </c>
      <c r="H8" s="29">
        <f t="shared" si="10"/>
        <v>51.851856014036045</v>
      </c>
      <c r="I8" s="29">
        <f t="shared" si="10"/>
        <v>52.640117899252218</v>
      </c>
      <c r="J8" s="29">
        <f t="shared" si="10"/>
        <v>52.81716608626278</v>
      </c>
      <c r="K8" s="29">
        <f t="shared" si="10"/>
        <v>52.921472902849636</v>
      </c>
      <c r="L8" s="29">
        <f t="shared" si="10"/>
        <v>53.793593900355731</v>
      </c>
      <c r="M8" s="29">
        <f t="shared" si="10"/>
        <v>52.688085848968157</v>
      </c>
      <c r="N8" s="29">
        <f t="shared" si="10"/>
        <v>54.406322299820566</v>
      </c>
      <c r="O8" s="29">
        <f t="shared" si="10"/>
        <v>54.720234493821039</v>
      </c>
      <c r="P8" s="29">
        <f t="shared" si="10"/>
        <v>52.545227832753049</v>
      </c>
      <c r="Q8" s="29">
        <f t="shared" si="10"/>
        <v>51.891475737834</v>
      </c>
      <c r="R8" s="29">
        <f t="shared" si="10"/>
        <v>51.85867655271926</v>
      </c>
      <c r="S8" s="29">
        <f t="shared" si="10"/>
        <v>52.795114785411123</v>
      </c>
      <c r="T8" s="29">
        <f t="shared" si="10"/>
        <v>53.316872231088148</v>
      </c>
      <c r="U8" s="29">
        <f t="shared" si="10"/>
        <v>55.572992712843131</v>
      </c>
      <c r="V8" s="29">
        <f t="shared" si="10"/>
        <v>57.883272434075444</v>
      </c>
      <c r="W8" s="29">
        <f t="shared" ref="W8:Y8" si="11">W21*W73/11630</f>
        <v>62.007853901641781</v>
      </c>
      <c r="X8" s="29">
        <f t="shared" si="11"/>
        <v>58.077493262848805</v>
      </c>
      <c r="Y8" s="29">
        <f t="shared" si="11"/>
        <v>56.654267630158778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88.545283772490862</v>
      </c>
      <c r="C9" s="22">
        <f t="shared" ref="C9:V9" si="12">SUM(C10:C11)</f>
        <v>98.969168994225001</v>
      </c>
      <c r="D9" s="22">
        <f t="shared" si="12"/>
        <v>108.52533221218694</v>
      </c>
      <c r="E9" s="22">
        <f t="shared" si="12"/>
        <v>115.39830323645351</v>
      </c>
      <c r="F9" s="22">
        <f t="shared" si="12"/>
        <v>125.73733835398204</v>
      </c>
      <c r="G9" s="22">
        <f t="shared" si="12"/>
        <v>137.49648860464382</v>
      </c>
      <c r="H9" s="22">
        <f t="shared" si="12"/>
        <v>145.4231785092588</v>
      </c>
      <c r="I9" s="22">
        <f t="shared" si="12"/>
        <v>151.47529054549366</v>
      </c>
      <c r="J9" s="22">
        <f t="shared" si="12"/>
        <v>158.80311159972138</v>
      </c>
      <c r="K9" s="22">
        <f t="shared" si="12"/>
        <v>164.61896498198359</v>
      </c>
      <c r="L9" s="22">
        <f t="shared" si="12"/>
        <v>171.85771472736565</v>
      </c>
      <c r="M9" s="22">
        <f t="shared" si="12"/>
        <v>174.58571843004779</v>
      </c>
      <c r="N9" s="22">
        <f t="shared" si="12"/>
        <v>190.99742546828986</v>
      </c>
      <c r="O9" s="22">
        <f t="shared" si="12"/>
        <v>204.60984131548307</v>
      </c>
      <c r="P9" s="22">
        <f t="shared" si="12"/>
        <v>197.44154051193362</v>
      </c>
      <c r="Q9" s="22">
        <f t="shared" si="12"/>
        <v>208.1813729211527</v>
      </c>
      <c r="R9" s="22">
        <f t="shared" si="12"/>
        <v>215.54725078392312</v>
      </c>
      <c r="S9" s="22">
        <f t="shared" si="12"/>
        <v>226.27132502961655</v>
      </c>
      <c r="T9" s="22">
        <f t="shared" si="12"/>
        <v>232.56920537857005</v>
      </c>
      <c r="U9" s="22">
        <f t="shared" si="12"/>
        <v>249.0036640946513</v>
      </c>
      <c r="V9" s="22">
        <f t="shared" si="12"/>
        <v>277.41647170114118</v>
      </c>
      <c r="W9" s="22">
        <f t="shared" ref="W9:Y9" si="13">SUM(W10:W11)</f>
        <v>307.95213943361915</v>
      </c>
      <c r="X9" s="22">
        <f t="shared" si="13"/>
        <v>292.76152575446929</v>
      </c>
      <c r="Y9" s="22">
        <f t="shared" si="13"/>
        <v>282.24909501662245</v>
      </c>
      <c r="DA9" s="57"/>
    </row>
    <row r="10" spans="1:105" ht="12" customHeight="1" x14ac:dyDescent="0.25">
      <c r="A10" s="28" t="s">
        <v>28</v>
      </c>
      <c r="B10" s="29">
        <f>B23*B75/11630</f>
        <v>68.722809101883101</v>
      </c>
      <c r="C10" s="29">
        <f t="shared" ref="C10:V10" si="14">C23*C75/11630</f>
        <v>77.347682231417807</v>
      </c>
      <c r="D10" s="29">
        <f t="shared" si="14"/>
        <v>84.431737134156208</v>
      </c>
      <c r="E10" s="29">
        <f t="shared" si="14"/>
        <v>88.867995332866599</v>
      </c>
      <c r="F10" s="29">
        <f t="shared" si="14"/>
        <v>97.047738450773792</v>
      </c>
      <c r="G10" s="29">
        <f t="shared" si="14"/>
        <v>106.71254561080029</v>
      </c>
      <c r="H10" s="29">
        <f t="shared" si="14"/>
        <v>113.51726254541526</v>
      </c>
      <c r="I10" s="29">
        <f t="shared" si="14"/>
        <v>118.61676755170424</v>
      </c>
      <c r="J10" s="29">
        <f t="shared" si="14"/>
        <v>124.52546782500846</v>
      </c>
      <c r="K10" s="29">
        <f t="shared" si="14"/>
        <v>129.44141176248041</v>
      </c>
      <c r="L10" s="29">
        <f t="shared" si="14"/>
        <v>135.32869344203374</v>
      </c>
      <c r="M10" s="29">
        <f t="shared" si="14"/>
        <v>137.71130141865885</v>
      </c>
      <c r="N10" s="29">
        <f t="shared" si="14"/>
        <v>149.80511648595109</v>
      </c>
      <c r="O10" s="29">
        <f t="shared" si="14"/>
        <v>159.08391868544069</v>
      </c>
      <c r="P10" s="29">
        <f t="shared" si="14"/>
        <v>151.9110544433278</v>
      </c>
      <c r="Q10" s="29">
        <f t="shared" si="14"/>
        <v>158.39524464966487</v>
      </c>
      <c r="R10" s="29">
        <f t="shared" si="14"/>
        <v>160.24575641965293</v>
      </c>
      <c r="S10" s="29">
        <f t="shared" si="14"/>
        <v>163.80977275408162</v>
      </c>
      <c r="T10" s="29">
        <f t="shared" si="14"/>
        <v>162.49184253935553</v>
      </c>
      <c r="U10" s="29">
        <f t="shared" si="14"/>
        <v>168.99153247015482</v>
      </c>
      <c r="V10" s="29">
        <f t="shared" si="14"/>
        <v>182.54231925340943</v>
      </c>
      <c r="W10" s="29">
        <f t="shared" ref="W10:Y10" si="15">W23*W75/11630</f>
        <v>197.87616983500016</v>
      </c>
      <c r="X10" s="29">
        <f t="shared" si="15"/>
        <v>183.48109817795014</v>
      </c>
      <c r="Y10" s="29">
        <f t="shared" si="15"/>
        <v>173.99148274235122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19.822474670607761</v>
      </c>
      <c r="C11" s="29">
        <f t="shared" ref="C11:V11" si="16">C24*C76/11630</f>
        <v>21.621486762807194</v>
      </c>
      <c r="D11" s="29">
        <f t="shared" si="16"/>
        <v>24.093595078030731</v>
      </c>
      <c r="E11" s="29">
        <f t="shared" si="16"/>
        <v>26.530307903586916</v>
      </c>
      <c r="F11" s="29">
        <f t="shared" si="16"/>
        <v>28.689599903208254</v>
      </c>
      <c r="G11" s="29">
        <f t="shared" si="16"/>
        <v>30.783942993843525</v>
      </c>
      <c r="H11" s="29">
        <f t="shared" si="16"/>
        <v>31.905915963843537</v>
      </c>
      <c r="I11" s="29">
        <f t="shared" si="16"/>
        <v>32.858522993789414</v>
      </c>
      <c r="J11" s="29">
        <f t="shared" si="16"/>
        <v>34.277643774712899</v>
      </c>
      <c r="K11" s="29">
        <f t="shared" si="16"/>
        <v>35.177553219503181</v>
      </c>
      <c r="L11" s="29">
        <f t="shared" si="16"/>
        <v>36.529021285331893</v>
      </c>
      <c r="M11" s="29">
        <f t="shared" si="16"/>
        <v>36.874417011388957</v>
      </c>
      <c r="N11" s="29">
        <f t="shared" si="16"/>
        <v>41.192308982338758</v>
      </c>
      <c r="O11" s="29">
        <f t="shared" si="16"/>
        <v>45.52592263004238</v>
      </c>
      <c r="P11" s="29">
        <f t="shared" si="16"/>
        <v>45.530486068605825</v>
      </c>
      <c r="Q11" s="29">
        <f t="shared" si="16"/>
        <v>49.786128271487819</v>
      </c>
      <c r="R11" s="29">
        <f t="shared" si="16"/>
        <v>55.30149436427017</v>
      </c>
      <c r="S11" s="29">
        <f t="shared" si="16"/>
        <v>62.461552275534928</v>
      </c>
      <c r="T11" s="29">
        <f t="shared" si="16"/>
        <v>70.077362839214516</v>
      </c>
      <c r="U11" s="29">
        <f t="shared" si="16"/>
        <v>80.01213162449649</v>
      </c>
      <c r="V11" s="29">
        <f t="shared" si="16"/>
        <v>94.874152447731717</v>
      </c>
      <c r="W11" s="29">
        <f t="shared" ref="W11:Y11" si="17">W24*W76/11630</f>
        <v>110.07596959861901</v>
      </c>
      <c r="X11" s="29">
        <f t="shared" si="17"/>
        <v>109.28042757651916</v>
      </c>
      <c r="Y11" s="29">
        <f t="shared" si="17"/>
        <v>108.25761227427124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151.40598102186723</v>
      </c>
      <c r="C12" s="22">
        <f t="shared" ref="C12:V12" si="18">SUM(C13:C14)</f>
        <v>155.82227249412395</v>
      </c>
      <c r="D12" s="22">
        <f t="shared" si="18"/>
        <v>160.31093555831356</v>
      </c>
      <c r="E12" s="22">
        <f t="shared" si="18"/>
        <v>164.39991680142776</v>
      </c>
      <c r="F12" s="22">
        <f t="shared" si="18"/>
        <v>169.91341338121055</v>
      </c>
      <c r="G12" s="22">
        <f t="shared" si="18"/>
        <v>172.6877890931292</v>
      </c>
      <c r="H12" s="22">
        <f t="shared" si="18"/>
        <v>175.65647778238986</v>
      </c>
      <c r="I12" s="22">
        <f t="shared" si="18"/>
        <v>177.39625774455655</v>
      </c>
      <c r="J12" s="22">
        <f t="shared" si="18"/>
        <v>178.51298319247172</v>
      </c>
      <c r="K12" s="22">
        <f t="shared" si="18"/>
        <v>178.65967556064342</v>
      </c>
      <c r="L12" s="22">
        <f t="shared" si="18"/>
        <v>177.46369993932382</v>
      </c>
      <c r="M12" s="22">
        <f t="shared" si="18"/>
        <v>169.99737033169342</v>
      </c>
      <c r="N12" s="22">
        <f t="shared" si="18"/>
        <v>174.56985878099704</v>
      </c>
      <c r="O12" s="22">
        <f t="shared" si="18"/>
        <v>179.30758474743371</v>
      </c>
      <c r="P12" s="22">
        <f t="shared" si="18"/>
        <v>162.75013460748352</v>
      </c>
      <c r="Q12" s="22">
        <f t="shared" si="18"/>
        <v>158.67204822016399</v>
      </c>
      <c r="R12" s="22">
        <f t="shared" si="18"/>
        <v>157.49574217546811</v>
      </c>
      <c r="S12" s="22">
        <f t="shared" si="18"/>
        <v>158.40117173585503</v>
      </c>
      <c r="T12" s="22">
        <f t="shared" si="18"/>
        <v>156.83661110303791</v>
      </c>
      <c r="U12" s="22">
        <f t="shared" si="18"/>
        <v>161.52292710552609</v>
      </c>
      <c r="V12" s="22">
        <f t="shared" si="18"/>
        <v>175.76969133491701</v>
      </c>
      <c r="W12" s="22">
        <f t="shared" ref="W12:Y12" si="19">SUM(W13:W14)</f>
        <v>192.16683575216456</v>
      </c>
      <c r="X12" s="22">
        <f t="shared" si="19"/>
        <v>178.58302919382635</v>
      </c>
      <c r="Y12" s="22">
        <f t="shared" si="19"/>
        <v>167.06048114317423</v>
      </c>
      <c r="DA12" s="57"/>
    </row>
    <row r="13" spans="1:105" ht="12" customHeight="1" x14ac:dyDescent="0.25">
      <c r="A13" s="30" t="s">
        <v>44</v>
      </c>
      <c r="B13" s="31">
        <f>B26*B78/11630</f>
        <v>106.83494522265366</v>
      </c>
      <c r="C13" s="31">
        <f t="shared" ref="C13:V13" si="20">C26*C78/11630</f>
        <v>109.5895312528306</v>
      </c>
      <c r="D13" s="31">
        <f t="shared" si="20"/>
        <v>112.43904950367855</v>
      </c>
      <c r="E13" s="31">
        <f t="shared" si="20"/>
        <v>114.92582040832076</v>
      </c>
      <c r="F13" s="31">
        <f t="shared" si="20"/>
        <v>118.24470904653344</v>
      </c>
      <c r="G13" s="31">
        <f t="shared" si="20"/>
        <v>119.58745979215773</v>
      </c>
      <c r="H13" s="31">
        <f t="shared" si="20"/>
        <v>121.19890607950298</v>
      </c>
      <c r="I13" s="31">
        <f t="shared" si="20"/>
        <v>121.59824867919936</v>
      </c>
      <c r="J13" s="31">
        <f t="shared" si="20"/>
        <v>121.54489994535309</v>
      </c>
      <c r="K13" s="31">
        <f t="shared" si="20"/>
        <v>120.79837144230262</v>
      </c>
      <c r="L13" s="31">
        <f t="shared" si="20"/>
        <v>118.41208589829003</v>
      </c>
      <c r="M13" s="31">
        <f t="shared" si="20"/>
        <v>110.8315619912235</v>
      </c>
      <c r="N13" s="31">
        <f t="shared" si="20"/>
        <v>111.03424048492035</v>
      </c>
      <c r="O13" s="31">
        <f t="shared" si="20"/>
        <v>111.57824133137134</v>
      </c>
      <c r="P13" s="31">
        <f t="shared" si="20"/>
        <v>97.987299733553201</v>
      </c>
      <c r="Q13" s="31">
        <f t="shared" si="20"/>
        <v>92.026816711062679</v>
      </c>
      <c r="R13" s="31">
        <f t="shared" si="20"/>
        <v>87.415629837419303</v>
      </c>
      <c r="S13" s="31">
        <f t="shared" si="20"/>
        <v>84.305363435244288</v>
      </c>
      <c r="T13" s="31">
        <f t="shared" si="20"/>
        <v>79.698567486164819</v>
      </c>
      <c r="U13" s="31">
        <f t="shared" si="20"/>
        <v>78.775644884046301</v>
      </c>
      <c r="V13" s="31">
        <f t="shared" si="20"/>
        <v>82.551826498160679</v>
      </c>
      <c r="W13" s="31">
        <f t="shared" ref="W13:Y13" si="21">W26*W78/11630</f>
        <v>88.158110245574221</v>
      </c>
      <c r="X13" s="31">
        <f t="shared" si="21"/>
        <v>80.04345688198363</v>
      </c>
      <c r="Y13" s="31">
        <f t="shared" si="21"/>
        <v>72.697747537453793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44.571035799213568</v>
      </c>
      <c r="C14" s="33">
        <f t="shared" ref="C14:V14" si="22">C27*C79/11630</f>
        <v>46.232741241293361</v>
      </c>
      <c r="D14" s="33">
        <f t="shared" si="22"/>
        <v>47.87188605463502</v>
      </c>
      <c r="E14" s="33">
        <f t="shared" si="22"/>
        <v>49.474096393107004</v>
      </c>
      <c r="F14" s="33">
        <f t="shared" si="22"/>
        <v>51.668704334677095</v>
      </c>
      <c r="G14" s="33">
        <f t="shared" si="22"/>
        <v>53.10032930097146</v>
      </c>
      <c r="H14" s="33">
        <f t="shared" si="22"/>
        <v>54.457571702886888</v>
      </c>
      <c r="I14" s="33">
        <f t="shared" si="22"/>
        <v>55.798009065357185</v>
      </c>
      <c r="J14" s="33">
        <f t="shared" si="22"/>
        <v>56.968083247118614</v>
      </c>
      <c r="K14" s="33">
        <f t="shared" si="22"/>
        <v>57.861304118340797</v>
      </c>
      <c r="L14" s="33">
        <f t="shared" si="22"/>
        <v>59.051614041033794</v>
      </c>
      <c r="M14" s="33">
        <f t="shared" si="22"/>
        <v>59.165808340469916</v>
      </c>
      <c r="N14" s="33">
        <f t="shared" si="22"/>
        <v>63.535618296076677</v>
      </c>
      <c r="O14" s="33">
        <f t="shared" si="22"/>
        <v>67.729343416062363</v>
      </c>
      <c r="P14" s="33">
        <f t="shared" si="22"/>
        <v>64.762834873930331</v>
      </c>
      <c r="Q14" s="33">
        <f t="shared" si="22"/>
        <v>66.645231509101308</v>
      </c>
      <c r="R14" s="33">
        <f t="shared" si="22"/>
        <v>70.080112338048806</v>
      </c>
      <c r="S14" s="33">
        <f t="shared" si="22"/>
        <v>74.095808300610727</v>
      </c>
      <c r="T14" s="33">
        <f t="shared" si="22"/>
        <v>77.138043616873105</v>
      </c>
      <c r="U14" s="33">
        <f t="shared" si="22"/>
        <v>82.747282221479807</v>
      </c>
      <c r="V14" s="33">
        <f t="shared" si="22"/>
        <v>93.217864836756334</v>
      </c>
      <c r="W14" s="33">
        <f t="shared" ref="W14:Y14" si="23">W27*W79/11630</f>
        <v>104.00872550659035</v>
      </c>
      <c r="X14" s="33">
        <f t="shared" si="23"/>
        <v>98.539572311842718</v>
      </c>
      <c r="Y14" s="33">
        <f t="shared" si="23"/>
        <v>94.362733605720436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23564.520996183906</v>
      </c>
      <c r="C16" s="19">
        <f t="shared" ref="C16:Q16" si="24">SUM(C17,C22,C25)</f>
        <v>24347.969943413867</v>
      </c>
      <c r="D16" s="19">
        <f t="shared" si="24"/>
        <v>25155.323715163096</v>
      </c>
      <c r="E16" s="19">
        <f t="shared" si="24"/>
        <v>25925.689914736115</v>
      </c>
      <c r="F16" s="19">
        <f t="shared" si="24"/>
        <v>26899.274577126933</v>
      </c>
      <c r="G16" s="19">
        <f t="shared" si="24"/>
        <v>27568.215034933681</v>
      </c>
      <c r="H16" s="19">
        <f t="shared" si="24"/>
        <v>28158.563934087564</v>
      </c>
      <c r="I16" s="19">
        <f t="shared" si="24"/>
        <v>28688.210650583249</v>
      </c>
      <c r="J16" s="19">
        <f t="shared" si="24"/>
        <v>29233.92672361511</v>
      </c>
      <c r="K16" s="19">
        <f t="shared" si="24"/>
        <v>29681.767392449066</v>
      </c>
      <c r="L16" s="19">
        <f t="shared" si="24"/>
        <v>30124.276758896594</v>
      </c>
      <c r="M16" s="19">
        <f t="shared" si="24"/>
        <v>30317.473497043735</v>
      </c>
      <c r="N16" s="19">
        <f t="shared" si="24"/>
        <v>30376.788268865101</v>
      </c>
      <c r="O16" s="19">
        <f t="shared" si="24"/>
        <v>30681.39355136433</v>
      </c>
      <c r="P16" s="19">
        <f t="shared" si="24"/>
        <v>31528.674384269962</v>
      </c>
      <c r="Q16" s="19">
        <f t="shared" si="24"/>
        <v>32216.316136164514</v>
      </c>
      <c r="R16" s="19">
        <f t="shared" ref="R16" si="25">SUM(R17,R22,R25)</f>
        <v>32870.516694960774</v>
      </c>
      <c r="S16" s="19">
        <f t="shared" ref="S16" si="26">SUM(S17,S22,S25)</f>
        <v>33374.445030328854</v>
      </c>
      <c r="T16" s="19">
        <f t="shared" ref="T16" si="27">SUM(T17,T22,T25)</f>
        <v>34027.357905277793</v>
      </c>
      <c r="U16" s="19">
        <f t="shared" ref="U16" si="28">SUM(U17,U22,U25)</f>
        <v>34319.229693250178</v>
      </c>
      <c r="V16" s="19">
        <f t="shared" ref="V16:W16" si="29">SUM(V17,V22,V25)</f>
        <v>34562.447080930666</v>
      </c>
      <c r="W16" s="19">
        <f t="shared" si="29"/>
        <v>34357.843773766952</v>
      </c>
      <c r="X16" s="19">
        <f t="shared" ref="X16:Y16" si="30">SUM(X17,X22,X25)</f>
        <v>34055.140619194055</v>
      </c>
      <c r="Y16" s="19">
        <f t="shared" si="30"/>
        <v>34068.40818822704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4890.1680035737681</v>
      </c>
      <c r="C17" s="22">
        <f t="shared" ref="C17:Q17" si="31">SUM(C18:C21)</f>
        <v>5052.0036617361857</v>
      </c>
      <c r="D17" s="22">
        <f t="shared" si="31"/>
        <v>5209.8105259136182</v>
      </c>
      <c r="E17" s="22">
        <f t="shared" si="31"/>
        <v>5353.4320335393004</v>
      </c>
      <c r="F17" s="22">
        <f t="shared" si="31"/>
        <v>5420.2062234918321</v>
      </c>
      <c r="G17" s="22">
        <f t="shared" si="31"/>
        <v>5501.8406784783811</v>
      </c>
      <c r="H17" s="22">
        <f t="shared" si="31"/>
        <v>5555.8568843821595</v>
      </c>
      <c r="I17" s="22">
        <f t="shared" si="31"/>
        <v>5582.9155751143935</v>
      </c>
      <c r="J17" s="22">
        <f t="shared" si="31"/>
        <v>5604.5129381310289</v>
      </c>
      <c r="K17" s="22">
        <f t="shared" si="31"/>
        <v>5598.2708219233773</v>
      </c>
      <c r="L17" s="22">
        <f t="shared" si="31"/>
        <v>5548.3172135767036</v>
      </c>
      <c r="M17" s="22">
        <f t="shared" si="31"/>
        <v>5432.4242452945464</v>
      </c>
      <c r="N17" s="22">
        <f t="shared" si="31"/>
        <v>5273.2358198262427</v>
      </c>
      <c r="O17" s="22">
        <f t="shared" si="31"/>
        <v>5126.091905087681</v>
      </c>
      <c r="P17" s="22">
        <f t="shared" si="31"/>
        <v>5013.8045541630008</v>
      </c>
      <c r="Q17" s="22">
        <f t="shared" si="31"/>
        <v>4892.559961758534</v>
      </c>
      <c r="R17" s="22">
        <f t="shared" ref="R17" si="32">SUM(R18:R21)</f>
        <v>4809.3528423517282</v>
      </c>
      <c r="S17" s="22">
        <f t="shared" ref="S17" si="33">SUM(S18:S21)</f>
        <v>4709.5773368722457</v>
      </c>
      <c r="T17" s="22">
        <f t="shared" ref="T17" si="34">SUM(T18:T21)</f>
        <v>4625.6877532823773</v>
      </c>
      <c r="U17" s="22">
        <f t="shared" ref="U17" si="35">SUM(U18:U21)</f>
        <v>4536.0373653029128</v>
      </c>
      <c r="V17" s="22">
        <f t="shared" ref="V17:W17" si="36">SUM(V18:V21)</f>
        <v>4442.7940254184086</v>
      </c>
      <c r="W17" s="22">
        <f t="shared" si="36"/>
        <v>4329.0960806800449</v>
      </c>
      <c r="X17" s="22">
        <f t="shared" ref="X17:Y17" si="37">SUM(X18:X21)</f>
        <v>4226.2222833313717</v>
      </c>
      <c r="Y17" s="22">
        <f t="shared" si="37"/>
        <v>4182.3155641527746</v>
      </c>
      <c r="DA17" s="57"/>
    </row>
    <row r="18" spans="1:105" ht="12" customHeight="1" x14ac:dyDescent="0.25">
      <c r="A18" s="28" t="s">
        <v>32</v>
      </c>
      <c r="B18" s="29">
        <f>B31*B83/1000000</f>
        <v>281.80341001795239</v>
      </c>
      <c r="C18" s="29">
        <f t="shared" ref="C18:Q18" si="38">C31*C83/1000000</f>
        <v>283.03256448892267</v>
      </c>
      <c r="D18" s="29">
        <f t="shared" si="38"/>
        <v>284.18944776482363</v>
      </c>
      <c r="E18" s="29">
        <f t="shared" si="38"/>
        <v>284.73125523751054</v>
      </c>
      <c r="F18" s="29">
        <f t="shared" si="38"/>
        <v>281.88988198992303</v>
      </c>
      <c r="G18" s="29">
        <f t="shared" si="38"/>
        <v>280.04377909213372</v>
      </c>
      <c r="H18" s="29">
        <f t="shared" si="38"/>
        <v>277.24260320101678</v>
      </c>
      <c r="I18" s="29">
        <f t="shared" si="38"/>
        <v>273.54063961925328</v>
      </c>
      <c r="J18" s="29">
        <f t="shared" si="38"/>
        <v>269.83658747417496</v>
      </c>
      <c r="K18" s="29">
        <f t="shared" si="38"/>
        <v>265.57795748653552</v>
      </c>
      <c r="L18" s="29">
        <f t="shared" si="38"/>
        <v>260.91987270511925</v>
      </c>
      <c r="M18" s="29">
        <f t="shared" si="38"/>
        <v>255.3371013666405</v>
      </c>
      <c r="N18" s="29">
        <f t="shared" si="38"/>
        <v>249.50512145258517</v>
      </c>
      <c r="O18" s="29">
        <f t="shared" si="38"/>
        <v>244.15300410774591</v>
      </c>
      <c r="P18" s="29">
        <f t="shared" si="38"/>
        <v>239.05552052609784</v>
      </c>
      <c r="Q18" s="29">
        <f t="shared" si="38"/>
        <v>232.36088560723039</v>
      </c>
      <c r="R18" s="29">
        <f t="shared" ref="R18:V18" si="39">R31*R83/1000000</f>
        <v>225.42331254592804</v>
      </c>
      <c r="S18" s="29">
        <f t="shared" si="39"/>
        <v>217.25796931601406</v>
      </c>
      <c r="T18" s="29">
        <f t="shared" si="39"/>
        <v>209.30363941264983</v>
      </c>
      <c r="U18" s="29">
        <f t="shared" si="39"/>
        <v>202.66925314428198</v>
      </c>
      <c r="V18" s="29">
        <f t="shared" si="39"/>
        <v>197.26189078186016</v>
      </c>
      <c r="W18" s="29">
        <f t="shared" ref="W18:Y18" si="40">W31*W83/1000000</f>
        <v>191.17982956811443</v>
      </c>
      <c r="X18" s="29">
        <f t="shared" si="40"/>
        <v>186.49323870470596</v>
      </c>
      <c r="Y18" s="29">
        <f t="shared" si="40"/>
        <v>182.66157927756032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1998.322476177967</v>
      </c>
      <c r="C19" s="29">
        <f t="shared" ref="C19:Q19" si="41">C32*C84/1000000</f>
        <v>2025.5764307502736</v>
      </c>
      <c r="D19" s="29">
        <f t="shared" si="41"/>
        <v>2049.6712765703051</v>
      </c>
      <c r="E19" s="29">
        <f t="shared" si="41"/>
        <v>2067.3334242378346</v>
      </c>
      <c r="F19" s="29">
        <f t="shared" si="41"/>
        <v>2055.7133468377019</v>
      </c>
      <c r="G19" s="29">
        <f t="shared" si="41"/>
        <v>2050.2257194670674</v>
      </c>
      <c r="H19" s="29">
        <f t="shared" si="41"/>
        <v>2033.7013885121073</v>
      </c>
      <c r="I19" s="29">
        <f t="shared" si="41"/>
        <v>2007.2342737165918</v>
      </c>
      <c r="J19" s="29">
        <f t="shared" si="41"/>
        <v>1978.6841161247187</v>
      </c>
      <c r="K19" s="29">
        <f t="shared" si="41"/>
        <v>1939.7616176333227</v>
      </c>
      <c r="L19" s="29">
        <f t="shared" si="41"/>
        <v>1890.0515915853264</v>
      </c>
      <c r="M19" s="29">
        <f t="shared" si="41"/>
        <v>1827.6380492845533</v>
      </c>
      <c r="N19" s="29">
        <f t="shared" si="41"/>
        <v>1761.076069252907</v>
      </c>
      <c r="O19" s="29">
        <f t="shared" si="41"/>
        <v>1698.5290750292993</v>
      </c>
      <c r="P19" s="29">
        <f t="shared" si="41"/>
        <v>1641.8457432950511</v>
      </c>
      <c r="Q19" s="29">
        <f t="shared" si="41"/>
        <v>1582.2460005515695</v>
      </c>
      <c r="R19" s="29">
        <f t="shared" ref="R19:V19" si="42">R32*R84/1000000</f>
        <v>1531.3365821957698</v>
      </c>
      <c r="S19" s="29">
        <f t="shared" si="42"/>
        <v>1477.6634380536157</v>
      </c>
      <c r="T19" s="29">
        <f t="shared" si="42"/>
        <v>1430.6653250163768</v>
      </c>
      <c r="U19" s="29">
        <f t="shared" si="42"/>
        <v>1391.2921232989627</v>
      </c>
      <c r="V19" s="29">
        <f t="shared" si="42"/>
        <v>1354.486612182613</v>
      </c>
      <c r="W19" s="29">
        <f t="shared" ref="W19:Y19" si="43">W32*W84/1000000</f>
        <v>1317.6298407163063</v>
      </c>
      <c r="X19" s="29">
        <f t="shared" si="43"/>
        <v>1285.9157886236278</v>
      </c>
      <c r="Y19" s="29">
        <f t="shared" si="43"/>
        <v>1268.3283122736918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1484.1217813985113</v>
      </c>
      <c r="C20" s="29">
        <f t="shared" ref="C20:Q20" si="45">C33*C85/1000000</f>
        <v>1567.2697060863115</v>
      </c>
      <c r="D20" s="29">
        <f t="shared" si="45"/>
        <v>1650.4046724184534</v>
      </c>
      <c r="E20" s="29">
        <f t="shared" si="45"/>
        <v>1729.9905132050508</v>
      </c>
      <c r="F20" s="29">
        <f t="shared" si="45"/>
        <v>1784.2161524775222</v>
      </c>
      <c r="G20" s="29">
        <f t="shared" si="45"/>
        <v>1842.5085661566077</v>
      </c>
      <c r="H20" s="29">
        <f t="shared" si="45"/>
        <v>1890.1040468316091</v>
      </c>
      <c r="I20" s="29">
        <f t="shared" si="45"/>
        <v>1926.7990898004343</v>
      </c>
      <c r="J20" s="29">
        <f t="shared" si="45"/>
        <v>1959.9184562419143</v>
      </c>
      <c r="K20" s="29">
        <f t="shared" si="45"/>
        <v>1981.2706486990235</v>
      </c>
      <c r="L20" s="29">
        <f t="shared" si="45"/>
        <v>1978.1050056636882</v>
      </c>
      <c r="M20" s="29">
        <f t="shared" si="45"/>
        <v>1934.0549371274474</v>
      </c>
      <c r="N20" s="29">
        <f t="shared" si="45"/>
        <v>1857.2462634213375</v>
      </c>
      <c r="O20" s="29">
        <f t="shared" si="45"/>
        <v>1788.041810971527</v>
      </c>
      <c r="P20" s="29">
        <f t="shared" si="45"/>
        <v>1741.8644482478501</v>
      </c>
      <c r="Q20" s="29">
        <f t="shared" si="45"/>
        <v>1696.5743857907498</v>
      </c>
      <c r="R20" s="29">
        <f t="shared" ref="R20:V20" si="46">R33*R85/1000000</f>
        <v>1673.5869887522815</v>
      </c>
      <c r="S20" s="29">
        <f t="shared" si="46"/>
        <v>1645.2714198899637</v>
      </c>
      <c r="T20" s="29">
        <f t="shared" si="46"/>
        <v>1622.4924569741409</v>
      </c>
      <c r="U20" s="29">
        <f t="shared" si="46"/>
        <v>1586.3936438513779</v>
      </c>
      <c r="V20" s="29">
        <f t="shared" si="46"/>
        <v>1539.6025207178932</v>
      </c>
      <c r="W20" s="29">
        <f t="shared" ref="W20:Y20" si="47">W33*W85/1000000</f>
        <v>1480.8514588047153</v>
      </c>
      <c r="X20" s="29">
        <f t="shared" si="47"/>
        <v>1426.790467980001</v>
      </c>
      <c r="Y20" s="29">
        <f t="shared" si="47"/>
        <v>1404.4115867947464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1125.9203359793369</v>
      </c>
      <c r="C21" s="29">
        <f t="shared" ref="C21:Q21" si="49">C34*C86/1000000</f>
        <v>1176.1249604106774</v>
      </c>
      <c r="D21" s="29">
        <f t="shared" si="49"/>
        <v>1225.5451291600357</v>
      </c>
      <c r="E21" s="29">
        <f t="shared" si="49"/>
        <v>1271.3768408589049</v>
      </c>
      <c r="F21" s="29">
        <f t="shared" si="49"/>
        <v>1298.3868421866848</v>
      </c>
      <c r="G21" s="29">
        <f t="shared" si="49"/>
        <v>1329.0626137625725</v>
      </c>
      <c r="H21" s="29">
        <f t="shared" si="49"/>
        <v>1354.8088458374257</v>
      </c>
      <c r="I21" s="29">
        <f t="shared" si="49"/>
        <v>1375.3415719781137</v>
      </c>
      <c r="J21" s="29">
        <f t="shared" si="49"/>
        <v>1396.0737782902208</v>
      </c>
      <c r="K21" s="29">
        <f t="shared" si="49"/>
        <v>1411.6605981044959</v>
      </c>
      <c r="L21" s="29">
        <f t="shared" si="49"/>
        <v>1419.240743622569</v>
      </c>
      <c r="M21" s="29">
        <f t="shared" si="49"/>
        <v>1415.3941575159054</v>
      </c>
      <c r="N21" s="29">
        <f t="shared" si="49"/>
        <v>1405.408365699413</v>
      </c>
      <c r="O21" s="29">
        <f t="shared" si="49"/>
        <v>1395.3680149791089</v>
      </c>
      <c r="P21" s="29">
        <f t="shared" si="49"/>
        <v>1391.0388420940014</v>
      </c>
      <c r="Q21" s="29">
        <f t="shared" si="49"/>
        <v>1381.3786898089841</v>
      </c>
      <c r="R21" s="29">
        <f t="shared" ref="R21:V21" si="50">R34*R86/1000000</f>
        <v>1379.005958857749</v>
      </c>
      <c r="S21" s="29">
        <f t="shared" si="50"/>
        <v>1369.3845096126529</v>
      </c>
      <c r="T21" s="29">
        <f t="shared" si="50"/>
        <v>1363.2263318792104</v>
      </c>
      <c r="U21" s="29">
        <f t="shared" si="50"/>
        <v>1355.6823450082902</v>
      </c>
      <c r="V21" s="29">
        <f t="shared" si="50"/>
        <v>1351.4430017360421</v>
      </c>
      <c r="W21" s="29">
        <f t="shared" ref="W21:Y21" si="51">W34*W86/1000000</f>
        <v>1339.4349515909084</v>
      </c>
      <c r="X21" s="29">
        <f t="shared" si="51"/>
        <v>1327.0227880230366</v>
      </c>
      <c r="Y21" s="29">
        <f t="shared" si="51"/>
        <v>1326.9140858067756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1011.5972609257296</v>
      </c>
      <c r="C22" s="22">
        <f t="shared" ref="C22:Q22" si="52">SUM(C23:C24)</f>
        <v>1111.5234799909888</v>
      </c>
      <c r="D22" s="22">
        <f t="shared" si="52"/>
        <v>1211.9140401222355</v>
      </c>
      <c r="E22" s="22">
        <f t="shared" si="52"/>
        <v>1288.6029730541391</v>
      </c>
      <c r="F22" s="22">
        <f t="shared" si="52"/>
        <v>1393.6141823331932</v>
      </c>
      <c r="G22" s="22">
        <f t="shared" si="52"/>
        <v>1508.5361455853349</v>
      </c>
      <c r="H22" s="22">
        <f t="shared" si="52"/>
        <v>1580.4792688983125</v>
      </c>
      <c r="I22" s="22">
        <f t="shared" si="52"/>
        <v>1636.0503025812845</v>
      </c>
      <c r="J22" s="22">
        <f t="shared" si="52"/>
        <v>1712.2474400917968</v>
      </c>
      <c r="K22" s="22">
        <f t="shared" si="52"/>
        <v>1774.6206994751224</v>
      </c>
      <c r="L22" s="22">
        <f t="shared" si="52"/>
        <v>1851.154199385091</v>
      </c>
      <c r="M22" s="22">
        <f t="shared" si="52"/>
        <v>1906.2275318503371</v>
      </c>
      <c r="N22" s="22">
        <f t="shared" si="52"/>
        <v>1972.2420581237357</v>
      </c>
      <c r="O22" s="22">
        <f t="shared" si="52"/>
        <v>2033.1466712782576</v>
      </c>
      <c r="P22" s="22">
        <f t="shared" si="52"/>
        <v>2150.7754474890389</v>
      </c>
      <c r="Q22" s="22">
        <f t="shared" si="52"/>
        <v>2291.8697825384706</v>
      </c>
      <c r="R22" s="22">
        <f t="shared" ref="R22" si="53">SUM(R23:R24)</f>
        <v>2367.1896067700682</v>
      </c>
      <c r="S22" s="22">
        <f t="shared" ref="S22" si="54">SUM(S23:S24)</f>
        <v>2454.6056307437593</v>
      </c>
      <c r="T22" s="22">
        <f t="shared" ref="T22" si="55">SUM(T23:T24)</f>
        <v>2549.0627046859536</v>
      </c>
      <c r="U22" s="22">
        <f t="shared" ref="U22" si="56">SUM(U23:U24)</f>
        <v>2626.3241909727685</v>
      </c>
      <c r="V22" s="22">
        <f t="shared" ref="V22:W22" si="57">SUM(V23:V24)</f>
        <v>2678.7584357459937</v>
      </c>
      <c r="W22" s="22">
        <f t="shared" si="57"/>
        <v>2702.1377716843526</v>
      </c>
      <c r="X22" s="22">
        <f t="shared" ref="X22:Y22" si="58">SUM(X23:X24)</f>
        <v>2715.9330230407259</v>
      </c>
      <c r="Y22" s="22">
        <f t="shared" si="58"/>
        <v>2757.1035556961351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603.250427441547</v>
      </c>
      <c r="C23" s="29">
        <f t="shared" ref="C23:Q23" si="60">C36*C88/1000000</f>
        <v>674.60464830226113</v>
      </c>
      <c r="D23" s="29">
        <f t="shared" si="60"/>
        <v>733.36349679402849</v>
      </c>
      <c r="E23" s="29">
        <f t="shared" si="60"/>
        <v>770.00266569450196</v>
      </c>
      <c r="F23" s="29">
        <f t="shared" si="60"/>
        <v>840.56733748745705</v>
      </c>
      <c r="G23" s="29">
        <f t="shared" si="60"/>
        <v>923.73051323901905</v>
      </c>
      <c r="H23" s="29">
        <f t="shared" si="60"/>
        <v>982.78712435336945</v>
      </c>
      <c r="I23" s="29">
        <f t="shared" si="60"/>
        <v>1028.502310920624</v>
      </c>
      <c r="J23" s="29">
        <f t="shared" si="60"/>
        <v>1084.7686237843313</v>
      </c>
      <c r="K23" s="29">
        <f t="shared" si="60"/>
        <v>1135.686412620285</v>
      </c>
      <c r="L23" s="29">
        <f t="shared" si="60"/>
        <v>1193.9547790297604</v>
      </c>
      <c r="M23" s="29">
        <f t="shared" si="60"/>
        <v>1236.6546031326725</v>
      </c>
      <c r="N23" s="29">
        <f t="shared" si="60"/>
        <v>1271.3208058743041</v>
      </c>
      <c r="O23" s="29">
        <f t="shared" si="60"/>
        <v>1295.8713020153994</v>
      </c>
      <c r="P23" s="29">
        <f t="shared" si="60"/>
        <v>1352.0037254791084</v>
      </c>
      <c r="Q23" s="29">
        <f t="shared" si="60"/>
        <v>1419.8399038805981</v>
      </c>
      <c r="R23" s="29">
        <f t="shared" ref="R23:V23" si="61">R36*R88/1000000</f>
        <v>1416.4771933417765</v>
      </c>
      <c r="S23" s="29">
        <f t="shared" si="61"/>
        <v>1413.4118660300439</v>
      </c>
      <c r="T23" s="29">
        <f t="shared" si="61"/>
        <v>1393.0578335945975</v>
      </c>
      <c r="U23" s="29">
        <f t="shared" si="61"/>
        <v>1376.2454404947039</v>
      </c>
      <c r="V23" s="29">
        <f t="shared" si="61"/>
        <v>1341.1227577291834</v>
      </c>
      <c r="W23" s="29">
        <f t="shared" ref="W23:Y23" si="62">W36*W88/1000000</f>
        <v>1299.4640281400505</v>
      </c>
      <c r="X23" s="29">
        <f t="shared" si="62"/>
        <v>1266.6901706889023</v>
      </c>
      <c r="Y23" s="29">
        <f t="shared" si="62"/>
        <v>1259.8721099635025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408.3468334841827</v>
      </c>
      <c r="C24" s="29">
        <f t="shared" ref="C24:Q24" si="64">C37*C89/1000000</f>
        <v>436.91883168872766</v>
      </c>
      <c r="D24" s="29">
        <f t="shared" si="64"/>
        <v>478.55054332820703</v>
      </c>
      <c r="E24" s="29">
        <f t="shared" si="64"/>
        <v>518.60030735963721</v>
      </c>
      <c r="F24" s="29">
        <f t="shared" si="64"/>
        <v>553.04684484573602</v>
      </c>
      <c r="G24" s="29">
        <f t="shared" si="64"/>
        <v>584.80563234631575</v>
      </c>
      <c r="H24" s="29">
        <f t="shared" si="64"/>
        <v>597.69214454494306</v>
      </c>
      <c r="I24" s="29">
        <f t="shared" si="64"/>
        <v>607.5479916606605</v>
      </c>
      <c r="J24" s="29">
        <f t="shared" si="64"/>
        <v>627.47881630746542</v>
      </c>
      <c r="K24" s="29">
        <f t="shared" si="64"/>
        <v>638.93428685483741</v>
      </c>
      <c r="L24" s="29">
        <f t="shared" si="64"/>
        <v>657.19942035533052</v>
      </c>
      <c r="M24" s="29">
        <f t="shared" si="64"/>
        <v>669.57292871766458</v>
      </c>
      <c r="N24" s="29">
        <f t="shared" si="64"/>
        <v>700.9212522494314</v>
      </c>
      <c r="O24" s="29">
        <f t="shared" si="64"/>
        <v>737.27536926285813</v>
      </c>
      <c r="P24" s="29">
        <f t="shared" si="64"/>
        <v>798.77172200993039</v>
      </c>
      <c r="Q24" s="29">
        <f t="shared" si="64"/>
        <v>872.02987865787247</v>
      </c>
      <c r="R24" s="29">
        <f t="shared" ref="R24:V24" si="65">R37*R89/1000000</f>
        <v>950.7124134282916</v>
      </c>
      <c r="S24" s="29">
        <f t="shared" si="65"/>
        <v>1041.1937647137154</v>
      </c>
      <c r="T24" s="29">
        <f t="shared" si="65"/>
        <v>1156.0048710913561</v>
      </c>
      <c r="U24" s="29">
        <f t="shared" si="65"/>
        <v>1250.0787504780649</v>
      </c>
      <c r="V24" s="29">
        <f t="shared" si="65"/>
        <v>1337.6356780168103</v>
      </c>
      <c r="W24" s="29">
        <f t="shared" ref="W24:Y24" si="66">W37*W89/1000000</f>
        <v>1402.6737435443022</v>
      </c>
      <c r="X24" s="29">
        <f t="shared" si="66"/>
        <v>1449.2428523518233</v>
      </c>
      <c r="Y24" s="29">
        <f t="shared" si="66"/>
        <v>1497.2314457326327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17662.75573168441</v>
      </c>
      <c r="C25" s="22">
        <f t="shared" ref="C25:Q25" si="67">SUM(C26:C27)</f>
        <v>18184.442801686695</v>
      </c>
      <c r="D25" s="22">
        <f t="shared" si="67"/>
        <v>18733.599149127243</v>
      </c>
      <c r="E25" s="22">
        <f t="shared" si="67"/>
        <v>19283.654908142675</v>
      </c>
      <c r="F25" s="22">
        <f t="shared" si="67"/>
        <v>20085.454171301906</v>
      </c>
      <c r="G25" s="22">
        <f t="shared" si="67"/>
        <v>20557.838210869966</v>
      </c>
      <c r="H25" s="22">
        <f t="shared" si="67"/>
        <v>21022.22778080709</v>
      </c>
      <c r="I25" s="22">
        <f t="shared" si="67"/>
        <v>21469.24477288757</v>
      </c>
      <c r="J25" s="22">
        <f t="shared" si="67"/>
        <v>21917.166345392285</v>
      </c>
      <c r="K25" s="22">
        <f t="shared" si="67"/>
        <v>22308.875871050568</v>
      </c>
      <c r="L25" s="22">
        <f t="shared" si="67"/>
        <v>22724.805345934798</v>
      </c>
      <c r="M25" s="22">
        <f t="shared" si="67"/>
        <v>22978.821719898853</v>
      </c>
      <c r="N25" s="22">
        <f t="shared" si="67"/>
        <v>23131.310390915121</v>
      </c>
      <c r="O25" s="22">
        <f t="shared" si="67"/>
        <v>23522.154974998393</v>
      </c>
      <c r="P25" s="22">
        <f t="shared" si="67"/>
        <v>24364.094382617921</v>
      </c>
      <c r="Q25" s="22">
        <f t="shared" si="67"/>
        <v>25031.886391867509</v>
      </c>
      <c r="R25" s="22">
        <f t="shared" ref="R25" si="68">SUM(R26:R27)</f>
        <v>25693.974245838977</v>
      </c>
      <c r="S25" s="22">
        <f t="shared" ref="S25" si="69">SUM(S26:S27)</f>
        <v>26210.262062712849</v>
      </c>
      <c r="T25" s="22">
        <f t="shared" ref="T25" si="70">SUM(T26:T27)</f>
        <v>26852.60744730946</v>
      </c>
      <c r="U25" s="22">
        <f t="shared" ref="U25" si="71">SUM(U26:U27)</f>
        <v>27156.868136974499</v>
      </c>
      <c r="V25" s="22">
        <f t="shared" ref="V25:W25" si="72">SUM(V26:V27)</f>
        <v>27440.894619766266</v>
      </c>
      <c r="W25" s="22">
        <f t="shared" si="72"/>
        <v>27326.609921402556</v>
      </c>
      <c r="X25" s="22">
        <f t="shared" ref="X25:Y25" si="73">SUM(X26:X27)</f>
        <v>27112.985312821955</v>
      </c>
      <c r="Y25" s="22">
        <f t="shared" si="73"/>
        <v>27128.989068378134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2703.5678097971536</v>
      </c>
      <c r="C26" s="31">
        <f t="shared" ref="C26:Q26" si="75">C39*C91/1000000</f>
        <v>2778.2425146574947</v>
      </c>
      <c r="D26" s="31">
        <f t="shared" si="75"/>
        <v>2857.0284490754011</v>
      </c>
      <c r="E26" s="31">
        <f t="shared" si="75"/>
        <v>2926.9886943420138</v>
      </c>
      <c r="F26" s="31">
        <f t="shared" si="75"/>
        <v>3020.6424221240673</v>
      </c>
      <c r="G26" s="31">
        <f t="shared" si="75"/>
        <v>3057.1054220507849</v>
      </c>
      <c r="H26" s="31">
        <f t="shared" si="75"/>
        <v>3099.2818876420238</v>
      </c>
      <c r="I26" s="31">
        <f t="shared" si="75"/>
        <v>3110.8002268282803</v>
      </c>
      <c r="J26" s="31">
        <f t="shared" si="75"/>
        <v>3118.1316813993535</v>
      </c>
      <c r="K26" s="31">
        <f t="shared" si="75"/>
        <v>3112.5287066229489</v>
      </c>
      <c r="L26" s="31">
        <f t="shared" si="75"/>
        <v>3057.509475107438</v>
      </c>
      <c r="M26" s="31">
        <f t="shared" si="75"/>
        <v>2916.3010454763157</v>
      </c>
      <c r="N26" s="31">
        <f t="shared" si="75"/>
        <v>2763.1104425485355</v>
      </c>
      <c r="O26" s="31">
        <f t="shared" si="75"/>
        <v>2666.5909088120611</v>
      </c>
      <c r="P26" s="31">
        <f t="shared" si="75"/>
        <v>2558.8883396373399</v>
      </c>
      <c r="Q26" s="31">
        <f t="shared" si="75"/>
        <v>2419.1556703749229</v>
      </c>
      <c r="R26" s="31">
        <f t="shared" ref="R26:V26" si="76">R39*R91/1000000</f>
        <v>2289.794154629566</v>
      </c>
      <c r="S26" s="31">
        <f t="shared" si="76"/>
        <v>2164.5856311921607</v>
      </c>
      <c r="T26" s="31">
        <f t="shared" si="76"/>
        <v>2025.6277983498283</v>
      </c>
      <c r="U26" s="31">
        <f t="shared" si="76"/>
        <v>1894.371856508727</v>
      </c>
      <c r="V26" s="31">
        <f t="shared" si="76"/>
        <v>1784.8549924369345</v>
      </c>
      <c r="W26" s="31">
        <f t="shared" ref="W26:Y26" si="77">W39*W91/1000000</f>
        <v>1710.2167978554412</v>
      </c>
      <c r="X26" s="31">
        <f t="shared" si="77"/>
        <v>1633.5190358653201</v>
      </c>
      <c r="Y26" s="31">
        <f t="shared" si="77"/>
        <v>1556.7234665387036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14959.187921887256</v>
      </c>
      <c r="C27" s="33">
        <f t="shared" ref="C27:Q27" si="79">C40*C92/1000000</f>
        <v>15406.200287029202</v>
      </c>
      <c r="D27" s="33">
        <f t="shared" si="79"/>
        <v>15876.570700051843</v>
      </c>
      <c r="E27" s="33">
        <f t="shared" si="79"/>
        <v>16356.66621380066</v>
      </c>
      <c r="F27" s="33">
        <f t="shared" si="79"/>
        <v>17064.811749177839</v>
      </c>
      <c r="G27" s="33">
        <f t="shared" si="79"/>
        <v>17500.732788819179</v>
      </c>
      <c r="H27" s="33">
        <f t="shared" si="79"/>
        <v>17922.945893165066</v>
      </c>
      <c r="I27" s="33">
        <f t="shared" si="79"/>
        <v>18358.444546059291</v>
      </c>
      <c r="J27" s="33">
        <f t="shared" si="79"/>
        <v>18799.03466399293</v>
      </c>
      <c r="K27" s="33">
        <f t="shared" si="79"/>
        <v>19196.347164427618</v>
      </c>
      <c r="L27" s="33">
        <f t="shared" si="79"/>
        <v>19667.295870827358</v>
      </c>
      <c r="M27" s="33">
        <f t="shared" si="79"/>
        <v>20062.520674422536</v>
      </c>
      <c r="N27" s="33">
        <f t="shared" si="79"/>
        <v>20368.199948366586</v>
      </c>
      <c r="O27" s="33">
        <f t="shared" si="79"/>
        <v>20855.564066186333</v>
      </c>
      <c r="P27" s="33">
        <f t="shared" si="79"/>
        <v>21805.206042980582</v>
      </c>
      <c r="Q27" s="33">
        <f t="shared" si="79"/>
        <v>22612.730721492586</v>
      </c>
      <c r="R27" s="33">
        <f t="shared" ref="R27:V27" si="80">R40*R92/1000000</f>
        <v>23404.180091209411</v>
      </c>
      <c r="S27" s="33">
        <f t="shared" si="80"/>
        <v>24045.676431520689</v>
      </c>
      <c r="T27" s="33">
        <f t="shared" si="80"/>
        <v>24826.97964895963</v>
      </c>
      <c r="U27" s="33">
        <f t="shared" si="80"/>
        <v>25262.496280465773</v>
      </c>
      <c r="V27" s="33">
        <f t="shared" si="80"/>
        <v>25656.039627329334</v>
      </c>
      <c r="W27" s="33">
        <f t="shared" ref="W27:Y27" si="81">W40*W92/1000000</f>
        <v>25616.393123547114</v>
      </c>
      <c r="X27" s="33">
        <f t="shared" si="81"/>
        <v>25479.466276956635</v>
      </c>
      <c r="Y27" s="33">
        <f t="shared" si="81"/>
        <v>25572.26560183943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5801085</v>
      </c>
      <c r="C31" s="34">
        <v>5916245</v>
      </c>
      <c r="D31" s="34">
        <v>6047768</v>
      </c>
      <c r="E31" s="34">
        <v>6175135</v>
      </c>
      <c r="F31" s="34">
        <v>6219155</v>
      </c>
      <c r="G31" s="34">
        <v>6303783</v>
      </c>
      <c r="H31" s="34">
        <v>6372770</v>
      </c>
      <c r="I31" s="34">
        <v>6425747</v>
      </c>
      <c r="J31" s="34">
        <v>6493375</v>
      </c>
      <c r="K31" s="34">
        <v>6556264</v>
      </c>
      <c r="L31" s="34">
        <v>6621160</v>
      </c>
      <c r="M31" s="34">
        <v>6663899</v>
      </c>
      <c r="N31" s="34">
        <v>6714226</v>
      </c>
      <c r="O31" s="34">
        <v>6803440</v>
      </c>
      <c r="P31" s="34">
        <v>6927499</v>
      </c>
      <c r="Q31" s="34">
        <v>7018685</v>
      </c>
      <c r="R31" s="34">
        <v>7113221</v>
      </c>
      <c r="S31" s="34">
        <v>7161561</v>
      </c>
      <c r="T31" s="34">
        <v>7230790</v>
      </c>
      <c r="U31" s="34">
        <v>7269772</v>
      </c>
      <c r="V31" s="34">
        <v>7351853</v>
      </c>
      <c r="W31" s="34">
        <v>7395088</v>
      </c>
      <c r="X31" s="34">
        <v>7438783</v>
      </c>
      <c r="Y31" s="34">
        <v>7562554</v>
      </c>
      <c r="DA31" s="58" t="s">
        <v>985</v>
      </c>
    </row>
    <row r="32" spans="1:105" ht="12" customHeight="1" x14ac:dyDescent="0.25">
      <c r="A32" s="28" t="s">
        <v>47</v>
      </c>
      <c r="B32" s="34">
        <v>3074111</v>
      </c>
      <c r="C32" s="34">
        <v>3142980</v>
      </c>
      <c r="D32" s="34">
        <v>3220022</v>
      </c>
      <c r="E32" s="34">
        <v>3294420</v>
      </c>
      <c r="F32" s="34">
        <v>3323791</v>
      </c>
      <c r="G32" s="34">
        <v>3374211</v>
      </c>
      <c r="H32" s="34">
        <v>3415555</v>
      </c>
      <c r="I32" s="34">
        <v>3447390</v>
      </c>
      <c r="J32" s="34">
        <v>3485786</v>
      </c>
      <c r="K32" s="34">
        <v>3519628</v>
      </c>
      <c r="L32" s="34">
        <v>3548236</v>
      </c>
      <c r="M32" s="34">
        <v>3556150</v>
      </c>
      <c r="N32" s="34">
        <v>3558993</v>
      </c>
      <c r="O32" s="34">
        <v>3581946</v>
      </c>
      <c r="P32" s="34">
        <v>3635806</v>
      </c>
      <c r="Q32" s="34">
        <v>3687100</v>
      </c>
      <c r="R32" s="34">
        <v>3748714</v>
      </c>
      <c r="S32" s="34">
        <v>3790544</v>
      </c>
      <c r="T32" s="34">
        <v>3844115</v>
      </c>
      <c r="U32" s="34">
        <v>3877584</v>
      </c>
      <c r="V32" s="34">
        <v>3927699</v>
      </c>
      <c r="W32" s="34">
        <v>3954275</v>
      </c>
      <c r="X32" s="34">
        <v>3979442</v>
      </c>
      <c r="Y32" s="34">
        <v>4047267</v>
      </c>
      <c r="DA32" s="58" t="s">
        <v>986</v>
      </c>
    </row>
    <row r="33" spans="1:105" ht="12" customHeight="1" x14ac:dyDescent="0.25">
      <c r="A33" s="28" t="s">
        <v>46</v>
      </c>
      <c r="B33" s="34">
        <v>768929</v>
      </c>
      <c r="C33" s="34">
        <v>827310</v>
      </c>
      <c r="D33" s="34">
        <v>888440</v>
      </c>
      <c r="E33" s="34">
        <v>949508</v>
      </c>
      <c r="F33" s="34">
        <v>997522</v>
      </c>
      <c r="G33" s="34">
        <v>1051298</v>
      </c>
      <c r="H33" s="34">
        <v>1101602</v>
      </c>
      <c r="I33" s="34">
        <v>1147510</v>
      </c>
      <c r="J33" s="34">
        <v>1193389</v>
      </c>
      <c r="K33" s="34">
        <v>1233872</v>
      </c>
      <c r="L33" s="34">
        <v>1260235</v>
      </c>
      <c r="M33" s="34">
        <v>1262507</v>
      </c>
      <c r="N33" s="34">
        <v>1245772</v>
      </c>
      <c r="O33" s="34">
        <v>1236071</v>
      </c>
      <c r="P33" s="34">
        <v>1262964</v>
      </c>
      <c r="Q33" s="34">
        <v>1320358</v>
      </c>
      <c r="R33" s="34">
        <v>1400709</v>
      </c>
      <c r="S33" s="34">
        <v>1482976</v>
      </c>
      <c r="T33" s="34">
        <v>1569435</v>
      </c>
      <c r="U33" s="34">
        <v>1635498</v>
      </c>
      <c r="V33" s="34">
        <v>1688314</v>
      </c>
      <c r="W33" s="34">
        <v>1719601</v>
      </c>
      <c r="X33" s="34">
        <v>1743509</v>
      </c>
      <c r="Y33" s="34">
        <v>1785480</v>
      </c>
      <c r="DA33" s="58" t="s">
        <v>987</v>
      </c>
    </row>
    <row r="34" spans="1:105" ht="12" customHeight="1" x14ac:dyDescent="0.25">
      <c r="A34" s="28" t="s">
        <v>45</v>
      </c>
      <c r="B34" s="34">
        <v>1877349</v>
      </c>
      <c r="C34" s="34">
        <v>1977580</v>
      </c>
      <c r="D34" s="34">
        <v>2083850</v>
      </c>
      <c r="E34" s="34">
        <v>2189688</v>
      </c>
      <c r="F34" s="34">
        <v>2266144</v>
      </c>
      <c r="G34" s="34">
        <v>2357166</v>
      </c>
      <c r="H34" s="34">
        <v>2442299</v>
      </c>
      <c r="I34" s="34">
        <v>2520683</v>
      </c>
      <c r="J34" s="34">
        <v>2603635</v>
      </c>
      <c r="K34" s="34">
        <v>2682488</v>
      </c>
      <c r="L34" s="34">
        <v>2755562</v>
      </c>
      <c r="M34" s="34">
        <v>2810142</v>
      </c>
      <c r="N34" s="34">
        <v>2855551</v>
      </c>
      <c r="O34" s="34">
        <v>2910282</v>
      </c>
      <c r="P34" s="34">
        <v>2985188</v>
      </c>
      <c r="Q34" s="34">
        <v>3052798</v>
      </c>
      <c r="R34" s="34">
        <v>3122544</v>
      </c>
      <c r="S34" s="34">
        <v>3171285</v>
      </c>
      <c r="T34" s="34">
        <v>3226984</v>
      </c>
      <c r="U34" s="34">
        <v>3264782</v>
      </c>
      <c r="V34" s="34">
        <v>3313760</v>
      </c>
      <c r="W34" s="34">
        <v>3338659</v>
      </c>
      <c r="X34" s="34">
        <v>3359865</v>
      </c>
      <c r="Y34" s="34">
        <v>3416764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1730801.3615323715</v>
      </c>
      <c r="C36" s="34">
        <v>1974557.2500221427</v>
      </c>
      <c r="D36" s="34">
        <v>2195486.1816809895</v>
      </c>
      <c r="E36" s="34">
        <v>2351125.1414092421</v>
      </c>
      <c r="F36" s="34">
        <v>2636658.5910798162</v>
      </c>
      <c r="G36" s="34">
        <v>2979010.8099698098</v>
      </c>
      <c r="H36" s="34">
        <v>3259627.6830651602</v>
      </c>
      <c r="I36" s="34">
        <v>3519137.894773752</v>
      </c>
      <c r="J36" s="34">
        <v>3856855.6597599513</v>
      </c>
      <c r="K36" s="34">
        <v>4232102.5075040665</v>
      </c>
      <c r="L36" s="34">
        <v>4687194.8885889268</v>
      </c>
      <c r="M36" s="34">
        <v>5089341.1819787137</v>
      </c>
      <c r="N36" s="34">
        <v>5560623.3367800247</v>
      </c>
      <c r="O36" s="34">
        <v>6120330.5603450434</v>
      </c>
      <c r="P36" s="34">
        <v>7005589.0770145077</v>
      </c>
      <c r="Q36" s="34">
        <v>8140459.1714440314</v>
      </c>
      <c r="R36" s="34">
        <v>8880258.0602971595</v>
      </c>
      <c r="S36" s="34">
        <v>9735252.3494450878</v>
      </c>
      <c r="T36" s="34">
        <v>10391901.560630053</v>
      </c>
      <c r="U36" s="34">
        <v>10905790.29807396</v>
      </c>
      <c r="V36" s="34">
        <v>11344773.853577435</v>
      </c>
      <c r="W36" s="34">
        <v>11666140.036151782</v>
      </c>
      <c r="X36" s="34">
        <v>11966553.605538758</v>
      </c>
      <c r="Y36" s="34">
        <v>12379613.375793928</v>
      </c>
      <c r="DA36" s="58" t="s">
        <v>989</v>
      </c>
    </row>
    <row r="37" spans="1:105" ht="12" customHeight="1" x14ac:dyDescent="0.25">
      <c r="A37" s="28" t="s">
        <v>27</v>
      </c>
      <c r="B37" s="34">
        <v>1167379.645524099</v>
      </c>
      <c r="C37" s="34">
        <v>1271625.1561011132</v>
      </c>
      <c r="D37" s="34">
        <v>1430445.2941193234</v>
      </c>
      <c r="E37" s="34">
        <v>1601446.0420991974</v>
      </c>
      <c r="F37" s="34">
        <v>1770409.9721179979</v>
      </c>
      <c r="G37" s="34">
        <v>1946163.3502219685</v>
      </c>
      <c r="H37" s="34">
        <v>2064187.2663255783</v>
      </c>
      <c r="I37" s="34">
        <v>2192438.0833225986</v>
      </c>
      <c r="J37" s="34">
        <v>2370097.4117303798</v>
      </c>
      <c r="K37" s="34">
        <v>2531827.8208222017</v>
      </c>
      <c r="L37" s="34">
        <v>2750649.1756822485</v>
      </c>
      <c r="M37" s="34">
        <v>2954610.6692236122</v>
      </c>
      <c r="N37" s="34">
        <v>3277524.0787230814</v>
      </c>
      <c r="O37" s="34">
        <v>3694598.9528941065</v>
      </c>
      <c r="P37" s="34">
        <v>4238477.2776932735</v>
      </c>
      <c r="Q37" s="34">
        <v>4843303.3988348767</v>
      </c>
      <c r="R37" s="34">
        <v>5441748.2555002216</v>
      </c>
      <c r="S37" s="34">
        <v>6118991.3865403738</v>
      </c>
      <c r="T37" s="34">
        <v>6898615.5794354752</v>
      </c>
      <c r="U37" s="34">
        <v>7544812.9630970135</v>
      </c>
      <c r="V37" s="34">
        <v>8158799.0296002254</v>
      </c>
      <c r="W37" s="34">
        <v>8643924.9765464552</v>
      </c>
      <c r="X37" s="34">
        <v>9035838.3364671413</v>
      </c>
      <c r="Y37" s="34">
        <v>9451887.8791967966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44680874.296059757</v>
      </c>
      <c r="C39" s="35">
        <v>46537201.909522049</v>
      </c>
      <c r="D39" s="35">
        <v>48789823.58162991</v>
      </c>
      <c r="E39" s="35">
        <v>51258641.056429416</v>
      </c>
      <c r="F39" s="35">
        <v>54404685.149309352</v>
      </c>
      <c r="G39" s="35">
        <v>56569610.961555846</v>
      </c>
      <c r="H39" s="35">
        <v>58827572.061464682</v>
      </c>
      <c r="I39" s="35">
        <v>60668106.742365912</v>
      </c>
      <c r="J39" s="35">
        <v>62670328.049594037</v>
      </c>
      <c r="K39" s="35">
        <v>64820051.074904226</v>
      </c>
      <c r="L39" s="35">
        <v>66784029.982943475</v>
      </c>
      <c r="M39" s="35">
        <v>67734918.58904013</v>
      </c>
      <c r="N39" s="35">
        <v>68590627.863397941</v>
      </c>
      <c r="O39" s="35">
        <v>70148191.02439186</v>
      </c>
      <c r="P39" s="35">
        <v>71880883.408809468</v>
      </c>
      <c r="Q39" s="35">
        <v>73136795.551421806</v>
      </c>
      <c r="R39" s="35">
        <v>74425642.4117475</v>
      </c>
      <c r="S39" s="35">
        <v>75428268.211731955</v>
      </c>
      <c r="T39" s="35">
        <v>76490399.659623444</v>
      </c>
      <c r="U39" s="35">
        <v>77543308.676964894</v>
      </c>
      <c r="V39" s="35">
        <v>78575596.625915393</v>
      </c>
      <c r="W39" s="35">
        <v>81057811.085475862</v>
      </c>
      <c r="X39" s="35">
        <v>82518978.755288422</v>
      </c>
      <c r="Y39" s="35">
        <v>84310378.878734723</v>
      </c>
      <c r="DA39" s="59" t="s">
        <v>991</v>
      </c>
    </row>
    <row r="40" spans="1:105" ht="12" customHeight="1" x14ac:dyDescent="0.25">
      <c r="A40" s="32" t="s">
        <v>25</v>
      </c>
      <c r="B40" s="36">
        <v>1758792.5684195177</v>
      </c>
      <c r="C40" s="36">
        <v>1833326.3129919954</v>
      </c>
      <c r="D40" s="36">
        <v>1911142.339772328</v>
      </c>
      <c r="E40" s="36">
        <v>1990612.1905234056</v>
      </c>
      <c r="F40" s="36">
        <v>2099618.9109365544</v>
      </c>
      <c r="G40" s="36">
        <v>2174393.1716616759</v>
      </c>
      <c r="H40" s="36">
        <v>2248768.7744195252</v>
      </c>
      <c r="I40" s="36">
        <v>2326679.968626467</v>
      </c>
      <c r="J40" s="36">
        <v>2412366.9306005193</v>
      </c>
      <c r="K40" s="36">
        <v>2481689.8873203122</v>
      </c>
      <c r="L40" s="36">
        <v>2568577.5815041796</v>
      </c>
      <c r="M40" s="36">
        <v>2653668.1117473384</v>
      </c>
      <c r="N40" s="36">
        <v>2736713.0544133573</v>
      </c>
      <c r="O40" s="36">
        <v>2846278.1442739358</v>
      </c>
      <c r="P40" s="36">
        <v>3022610.9003612483</v>
      </c>
      <c r="Q40" s="36">
        <v>3178421.6621646867</v>
      </c>
      <c r="R40" s="36">
        <v>3333292.5239709718</v>
      </c>
      <c r="S40" s="36">
        <v>3470337.2592213703</v>
      </c>
      <c r="T40" s="36">
        <v>3634719.8277893066</v>
      </c>
      <c r="U40" s="36">
        <v>3748024.7369700274</v>
      </c>
      <c r="V40" s="36">
        <v>3861374.3972956999</v>
      </c>
      <c r="W40" s="36">
        <v>3904237.8653253061</v>
      </c>
      <c r="X40" s="36">
        <v>3944344.9369653454</v>
      </c>
      <c r="Y40" s="36">
        <v>4025037.3986170753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420179.63827008568</v>
      </c>
      <c r="D44" s="37">
        <v>438504.604041785</v>
      </c>
      <c r="E44" s="37">
        <v>436323.18968842458</v>
      </c>
      <c r="F44" s="37">
        <v>354963.47638432868</v>
      </c>
      <c r="G44" s="37">
        <v>397571.54582595266</v>
      </c>
      <c r="H44" s="37">
        <v>383943.48023524787</v>
      </c>
      <c r="I44" s="37">
        <v>369959.36236303858</v>
      </c>
      <c r="J44" s="37">
        <v>386649.27549242228</v>
      </c>
      <c r="K44" s="37">
        <v>383962.30344219506</v>
      </c>
      <c r="L44" s="37">
        <v>388034.5305703003</v>
      </c>
      <c r="M44" s="37">
        <v>367956.04177728947</v>
      </c>
      <c r="N44" s="37">
        <v>377635.92250981927</v>
      </c>
      <c r="O44" s="37">
        <v>418628.2587641608</v>
      </c>
      <c r="P44" s="37">
        <v>455592.1370897349</v>
      </c>
      <c r="Q44" s="37">
        <v>424851.64459267166</v>
      </c>
      <c r="R44" s="37">
        <v>430347.86893939134</v>
      </c>
      <c r="S44" s="37">
        <v>386311.89836020581</v>
      </c>
      <c r="T44" s="37">
        <v>409374.82165294699</v>
      </c>
      <c r="U44" s="37">
        <v>459161.63827008568</v>
      </c>
      <c r="V44" s="37">
        <v>520585.604041785</v>
      </c>
      <c r="W44" s="37">
        <v>479558.18968842458</v>
      </c>
      <c r="X44" s="37">
        <v>398658.47638432868</v>
      </c>
      <c r="Y44" s="37">
        <v>521342.54582595266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255921.60213101376</v>
      </c>
      <c r="D45" s="37">
        <v>266509.55799552519</v>
      </c>
      <c r="E45" s="37">
        <v>266311.69231872167</v>
      </c>
      <c r="F45" s="37">
        <v>223762.40763230249</v>
      </c>
      <c r="G45" s="37">
        <v>247321.1116648796</v>
      </c>
      <c r="H45" s="37">
        <v>240787.21740907477</v>
      </c>
      <c r="I45" s="37">
        <v>233853.14318948006</v>
      </c>
      <c r="J45" s="37">
        <v>243022.31273149746</v>
      </c>
      <c r="K45" s="37">
        <v>241110.15523106419</v>
      </c>
      <c r="L45" s="37">
        <v>238552.10542528331</v>
      </c>
      <c r="M45" s="37">
        <v>220568.60366396187</v>
      </c>
      <c r="N45" s="37">
        <v>218243.09598207427</v>
      </c>
      <c r="O45" s="37">
        <v>241134.03417316079</v>
      </c>
      <c r="P45" s="37">
        <v>274857.8758636741</v>
      </c>
      <c r="Q45" s="37">
        <v>275145.08458828554</v>
      </c>
      <c r="R45" s="37">
        <v>317535.60213101376</v>
      </c>
      <c r="S45" s="37">
        <v>308339.55799552519</v>
      </c>
      <c r="T45" s="37">
        <v>319882.69231872167</v>
      </c>
      <c r="U45" s="37">
        <v>257231.40763230249</v>
      </c>
      <c r="V45" s="37">
        <v>297436.1116648796</v>
      </c>
      <c r="W45" s="37">
        <v>267363.21740907477</v>
      </c>
      <c r="X45" s="37">
        <v>259020.14318948006</v>
      </c>
      <c r="Y45" s="37">
        <v>310847.31273149746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107921.73053949664</v>
      </c>
      <c r="D46" s="37">
        <v>112931.74731636408</v>
      </c>
      <c r="E46" s="37">
        <v>115233.95588732918</v>
      </c>
      <c r="F46" s="37">
        <v>104652.06587970548</v>
      </c>
      <c r="G46" s="37">
        <v>112999.00186609034</v>
      </c>
      <c r="H46" s="37">
        <v>112229.91317437077</v>
      </c>
      <c r="I46" s="37">
        <v>110660.18414545513</v>
      </c>
      <c r="J46" s="37">
        <v>113586.44485916151</v>
      </c>
      <c r="K46" s="37">
        <v>111280.58234963194</v>
      </c>
      <c r="L46" s="37">
        <v>100391.75233261287</v>
      </c>
      <c r="M46" s="37">
        <v>79679.391467963345</v>
      </c>
      <c r="N46" s="37">
        <v>64205.230181818828</v>
      </c>
      <c r="O46" s="37">
        <v>98220.730539496522</v>
      </c>
      <c r="P46" s="37">
        <v>139824.7473163642</v>
      </c>
      <c r="Q46" s="37">
        <v>172627.9558873293</v>
      </c>
      <c r="R46" s="37">
        <v>185003.06587970536</v>
      </c>
      <c r="S46" s="37">
        <v>195266.00186609034</v>
      </c>
      <c r="T46" s="37">
        <v>198688.91317437077</v>
      </c>
      <c r="U46" s="37">
        <v>176723.18414545525</v>
      </c>
      <c r="V46" s="37">
        <v>166402.44485916151</v>
      </c>
      <c r="W46" s="37">
        <v>142567.58234963194</v>
      </c>
      <c r="X46" s="37">
        <v>124299.75233261287</v>
      </c>
      <c r="Y46" s="37">
        <v>121650.39146796335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186035.08277016599</v>
      </c>
      <c r="D47" s="37">
        <v>196521.99275185051</v>
      </c>
      <c r="E47" s="37">
        <v>200768.47338432958</v>
      </c>
      <c r="F47" s="37">
        <v>176307.4769834613</v>
      </c>
      <c r="G47" s="37">
        <v>196049.57544896565</v>
      </c>
      <c r="H47" s="37">
        <v>195604.99238239834</v>
      </c>
      <c r="I47" s="37">
        <v>194582.63687005546</v>
      </c>
      <c r="J47" s="37">
        <v>205174.13901711348</v>
      </c>
      <c r="K47" s="37">
        <v>207410.88732379023</v>
      </c>
      <c r="L47" s="37">
        <v>208296.06799900811</v>
      </c>
      <c r="M47" s="37">
        <v>196811.70631199889</v>
      </c>
      <c r="N47" s="37">
        <v>195013.71008749213</v>
      </c>
      <c r="O47" s="37">
        <v>212090.91545560444</v>
      </c>
      <c r="P47" s="37">
        <v>240423.13497331413</v>
      </c>
      <c r="Q47" s="37">
        <v>241707.20824045222</v>
      </c>
      <c r="R47" s="37">
        <v>255781.08277016599</v>
      </c>
      <c r="S47" s="37">
        <v>245262.99275185075</v>
      </c>
      <c r="T47" s="37">
        <v>256467.47338432958</v>
      </c>
      <c r="U47" s="37">
        <v>214105.47698346153</v>
      </c>
      <c r="V47" s="37">
        <v>245027.57544896565</v>
      </c>
      <c r="W47" s="37">
        <v>220503.99238239834</v>
      </c>
      <c r="X47" s="37">
        <v>215788.63687005546</v>
      </c>
      <c r="Y47" s="37">
        <v>262073.13901711348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408120.04261439084</v>
      </c>
      <c r="D49" s="37">
        <v>397984.84938076069</v>
      </c>
      <c r="E49" s="37">
        <v>346366.66533601377</v>
      </c>
      <c r="F49" s="37">
        <v>490988.64232634893</v>
      </c>
      <c r="G49" s="37">
        <v>563672.11604238581</v>
      </c>
      <c r="H49" s="37">
        <v>519026.50510505168</v>
      </c>
      <c r="I49" s="37">
        <v>516329.20252831001</v>
      </c>
      <c r="J49" s="37">
        <v>614367.63642668957</v>
      </c>
      <c r="K49" s="37">
        <v>783366.89035850577</v>
      </c>
      <c r="L49" s="37">
        <v>853077.23046562076</v>
      </c>
      <c r="M49" s="37">
        <v>748512.95872580074</v>
      </c>
      <c r="N49" s="37">
        <v>962270.79712766036</v>
      </c>
      <c r="O49" s="37">
        <v>1123379.3396074045</v>
      </c>
      <c r="P49" s="37">
        <v>1404285.0217745155</v>
      </c>
      <c r="Q49" s="37">
        <v>1651199.2969578337</v>
      </c>
      <c r="R49" s="37">
        <v>1354166.5252798181</v>
      </c>
      <c r="S49" s="37">
        <v>1638361.1795064341</v>
      </c>
      <c r="T49" s="37">
        <v>1509726.4416505862</v>
      </c>
      <c r="U49" s="37">
        <v>1262401.6961697079</v>
      </c>
      <c r="V49" s="37">
        <v>1401254.3526311349</v>
      </c>
      <c r="W49" s="37">
        <v>1444745.5221817512</v>
      </c>
      <c r="X49" s="37">
        <v>1704698.5911614913</v>
      </c>
      <c r="Y49" s="37">
        <v>2064259.0672130045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322032.80812033056</v>
      </c>
      <c r="D50" s="37">
        <v>384183.58451237227</v>
      </c>
      <c r="E50" s="37">
        <v>404203.8943003132</v>
      </c>
      <c r="F50" s="37">
        <v>410279.49516374944</v>
      </c>
      <c r="G50" s="37">
        <v>425463.56812520279</v>
      </c>
      <c r="H50" s="37">
        <v>440056.7242239404</v>
      </c>
      <c r="I50" s="37">
        <v>512434.40150939254</v>
      </c>
      <c r="J50" s="37">
        <v>581863.2227080944</v>
      </c>
      <c r="K50" s="37">
        <v>572009.90425557131</v>
      </c>
      <c r="L50" s="37">
        <v>644284.92298524966</v>
      </c>
      <c r="M50" s="37">
        <v>644018.21776530426</v>
      </c>
      <c r="N50" s="37">
        <v>835347.81100886175</v>
      </c>
      <c r="O50" s="37">
        <v>998938.09687911952</v>
      </c>
      <c r="P50" s="37">
        <v>1115888.2290547383</v>
      </c>
      <c r="Q50" s="37">
        <v>1249111.0441268529</v>
      </c>
      <c r="R50" s="37">
        <v>1242463.0744306492</v>
      </c>
      <c r="S50" s="37">
        <v>1512590.9420490135</v>
      </c>
      <c r="T50" s="37">
        <v>1778562.2897742204</v>
      </c>
      <c r="U50" s="37">
        <v>1762085.6127162762</v>
      </c>
      <c r="V50" s="37">
        <v>1863097.1106300652</v>
      </c>
      <c r="W50" s="37">
        <v>1727589.021376879</v>
      </c>
      <c r="X50" s="37">
        <v>1904504.3019696996</v>
      </c>
      <c r="Y50" s="37">
        <v>2194611.8325038757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12611619.92453821</v>
      </c>
      <c r="D52" s="38">
        <v>13111028.538241453</v>
      </c>
      <c r="E52" s="38">
        <v>13577303.131190777</v>
      </c>
      <c r="F52" s="38">
        <v>14402040.949433066</v>
      </c>
      <c r="G52" s="38">
        <v>14041162.582864322</v>
      </c>
      <c r="H52" s="38">
        <v>14712566.034741499</v>
      </c>
      <c r="I52" s="38">
        <v>15380121.370582893</v>
      </c>
      <c r="J52" s="38">
        <v>16023635.536606468</v>
      </c>
      <c r="K52" s="38">
        <v>16447420.392731898</v>
      </c>
      <c r="L52" s="38">
        <v>16596636.030877113</v>
      </c>
      <c r="M52" s="38">
        <v>15864426.940410569</v>
      </c>
      <c r="N52" s="38">
        <v>14454473.933204129</v>
      </c>
      <c r="O52" s="38">
        <v>11923137.87084201</v>
      </c>
      <c r="P52" s="38">
        <v>12136470.818787202</v>
      </c>
      <c r="Q52" s="38">
        <v>13458224.136055164</v>
      </c>
      <c r="R52" s="38">
        <v>11290568.734454095</v>
      </c>
      <c r="S52" s="38">
        <v>8929102.5706026405</v>
      </c>
      <c r="T52" s="38">
        <v>8525623.261541903</v>
      </c>
      <c r="U52" s="38">
        <v>7473400.1298532933</v>
      </c>
      <c r="V52" s="38">
        <v>6429613.2308412045</v>
      </c>
      <c r="W52" s="38">
        <v>7076739.5565246344</v>
      </c>
      <c r="X52" s="38">
        <v>5752248.6924773157</v>
      </c>
      <c r="Y52" s="38">
        <v>6237982.356187731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281453.6606054767</v>
      </c>
      <c r="D53" s="39">
        <v>288304.22879944276</v>
      </c>
      <c r="E53" s="39">
        <v>293587.87302096887</v>
      </c>
      <c r="F53" s="39">
        <v>326817.15834262152</v>
      </c>
      <c r="G53" s="39">
        <v>296340.78916629008</v>
      </c>
      <c r="H53" s="39">
        <v>299762.99462089268</v>
      </c>
      <c r="I53" s="39">
        <v>307185.33939586021</v>
      </c>
      <c r="J53" s="39">
        <v>318914.88664896647</v>
      </c>
      <c r="K53" s="39">
        <v>350776.61732526962</v>
      </c>
      <c r="L53" s="39">
        <v>375191.92298331019</v>
      </c>
      <c r="M53" s="39">
        <v>378678.40326412767</v>
      </c>
      <c r="N53" s="39">
        <v>409862.10100864014</v>
      </c>
      <c r="O53" s="39">
        <v>405905.87902686838</v>
      </c>
      <c r="P53" s="39">
        <v>476095.75070820516</v>
      </c>
      <c r="Q53" s="39">
        <v>462996.10119929863</v>
      </c>
      <c r="R53" s="39">
        <v>473785.74845525157</v>
      </c>
      <c r="S53" s="39">
        <v>487821.35257566813</v>
      </c>
      <c r="T53" s="39">
        <v>539574.49155124649</v>
      </c>
      <c r="U53" s="39">
        <v>491983.31244484847</v>
      </c>
      <c r="V53" s="39">
        <v>523211.76133431261</v>
      </c>
      <c r="W53" s="39">
        <v>448769.34705647454</v>
      </c>
      <c r="X53" s="39">
        <v>516202.82234824449</v>
      </c>
      <c r="Y53" s="39">
        <v>543688.56285102852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305019.63827008568</v>
      </c>
      <c r="D57" s="37">
        <v>306981.604041785</v>
      </c>
      <c r="E57" s="37">
        <v>308956.18968842458</v>
      </c>
      <c r="F57" s="37">
        <v>310943.47638432868</v>
      </c>
      <c r="G57" s="37">
        <v>312943.54582595266</v>
      </c>
      <c r="H57" s="37">
        <v>314956.48023524787</v>
      </c>
      <c r="I57" s="37">
        <v>316982.36236303858</v>
      </c>
      <c r="J57" s="37">
        <v>319021.27549242228</v>
      </c>
      <c r="K57" s="37">
        <v>321073.30344219506</v>
      </c>
      <c r="L57" s="37">
        <v>323138.5305703003</v>
      </c>
      <c r="M57" s="37">
        <v>325217.04177728947</v>
      </c>
      <c r="N57" s="37">
        <v>327308.92250981927</v>
      </c>
      <c r="O57" s="37">
        <v>329414.2587641608</v>
      </c>
      <c r="P57" s="37">
        <v>331533.1370897349</v>
      </c>
      <c r="Q57" s="37">
        <v>333665.64459267166</v>
      </c>
      <c r="R57" s="37">
        <v>335811.86893939134</v>
      </c>
      <c r="S57" s="37">
        <v>337971.89836020581</v>
      </c>
      <c r="T57" s="37">
        <v>340145.82165294699</v>
      </c>
      <c r="U57" s="37">
        <v>420179.63827008568</v>
      </c>
      <c r="V57" s="37">
        <v>438504.604041785</v>
      </c>
      <c r="W57" s="37">
        <v>436323.18968842458</v>
      </c>
      <c r="X57" s="37">
        <v>354963.47638432868</v>
      </c>
      <c r="Y57" s="37">
        <v>397571.54582595266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187052.60213101376</v>
      </c>
      <c r="D58" s="37">
        <v>189467.55799552519</v>
      </c>
      <c r="E58" s="37">
        <v>191913.69231872167</v>
      </c>
      <c r="F58" s="37">
        <v>194391.40763230249</v>
      </c>
      <c r="G58" s="37">
        <v>196901.1116648796</v>
      </c>
      <c r="H58" s="37">
        <v>199443.21740907477</v>
      </c>
      <c r="I58" s="37">
        <v>202018.14318948006</v>
      </c>
      <c r="J58" s="37">
        <v>204626.31273149746</v>
      </c>
      <c r="K58" s="37">
        <v>207268.15523106419</v>
      </c>
      <c r="L58" s="37">
        <v>209944.10542528331</v>
      </c>
      <c r="M58" s="37">
        <v>212654.60366396187</v>
      </c>
      <c r="N58" s="37">
        <v>215400.09598207427</v>
      </c>
      <c r="O58" s="37">
        <v>218181.03417316079</v>
      </c>
      <c r="P58" s="37">
        <v>220997.8758636741</v>
      </c>
      <c r="Q58" s="37">
        <v>223851.08458828554</v>
      </c>
      <c r="R58" s="37">
        <v>255921.60213101376</v>
      </c>
      <c r="S58" s="37">
        <v>266509.55799552519</v>
      </c>
      <c r="T58" s="37">
        <v>266311.69231872167</v>
      </c>
      <c r="U58" s="37">
        <v>223762.40763230249</v>
      </c>
      <c r="V58" s="37">
        <v>247321.1116648796</v>
      </c>
      <c r="W58" s="37">
        <v>240787.21740907431</v>
      </c>
      <c r="X58" s="37">
        <v>233853.14318948053</v>
      </c>
      <c r="Y58" s="37">
        <v>243022.31273149699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49540.730539496639</v>
      </c>
      <c r="D59" s="37">
        <v>51801.747316364083</v>
      </c>
      <c r="E59" s="37">
        <v>54165.955887329183</v>
      </c>
      <c r="F59" s="37">
        <v>56638.065879705362</v>
      </c>
      <c r="G59" s="37">
        <v>59223.001866090344</v>
      </c>
      <c r="H59" s="37">
        <v>61925.913174370769</v>
      </c>
      <c r="I59" s="37">
        <v>64752.184145455249</v>
      </c>
      <c r="J59" s="37">
        <v>67707.444859161507</v>
      </c>
      <c r="K59" s="37">
        <v>70797.582349631935</v>
      </c>
      <c r="L59" s="37">
        <v>74028.752332612872</v>
      </c>
      <c r="M59" s="37">
        <v>77407.391467963345</v>
      </c>
      <c r="N59" s="37">
        <v>80940.230181818828</v>
      </c>
      <c r="O59" s="37">
        <v>107921.73053949652</v>
      </c>
      <c r="P59" s="37">
        <v>112931.7473163642</v>
      </c>
      <c r="Q59" s="37">
        <v>115233.9558873293</v>
      </c>
      <c r="R59" s="37">
        <v>104652.06587970536</v>
      </c>
      <c r="S59" s="37">
        <v>112999.00186609034</v>
      </c>
      <c r="T59" s="37">
        <v>112229.91317437077</v>
      </c>
      <c r="U59" s="37">
        <v>110660.18414545525</v>
      </c>
      <c r="V59" s="37">
        <v>113586.44485916151</v>
      </c>
      <c r="W59" s="37">
        <v>111280.58234963194</v>
      </c>
      <c r="X59" s="37">
        <v>100391.75233261287</v>
      </c>
      <c r="Y59" s="37">
        <v>79679.391467963345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85804.082770165987</v>
      </c>
      <c r="D60" s="37">
        <v>90251.992751850747</v>
      </c>
      <c r="E60" s="37">
        <v>94930.473384329583</v>
      </c>
      <c r="F60" s="37">
        <v>99851.476983461529</v>
      </c>
      <c r="G60" s="37">
        <v>105027.57544896565</v>
      </c>
      <c r="H60" s="37">
        <v>110471.99238239834</v>
      </c>
      <c r="I60" s="37">
        <v>116198.63687005546</v>
      </c>
      <c r="J60" s="37">
        <v>122222.13901711348</v>
      </c>
      <c r="K60" s="37">
        <v>128557.88732379023</v>
      </c>
      <c r="L60" s="37">
        <v>135222.06799900811</v>
      </c>
      <c r="M60" s="37">
        <v>142231.70631199889</v>
      </c>
      <c r="N60" s="37">
        <v>149604.71008749213</v>
      </c>
      <c r="O60" s="37">
        <v>157359.91545560444</v>
      </c>
      <c r="P60" s="37">
        <v>165517.13497331413</v>
      </c>
      <c r="Q60" s="37">
        <v>174097.20824045222</v>
      </c>
      <c r="R60" s="37">
        <v>186035.08277016599</v>
      </c>
      <c r="S60" s="37">
        <v>196521.99275185075</v>
      </c>
      <c r="T60" s="37">
        <v>200768.47338432958</v>
      </c>
      <c r="U60" s="37">
        <v>176307.47698346153</v>
      </c>
      <c r="V60" s="37">
        <v>196049.57544896565</v>
      </c>
      <c r="W60" s="37">
        <v>195604.99238239834</v>
      </c>
      <c r="X60" s="37">
        <v>194582.63687005546</v>
      </c>
      <c r="Y60" s="37">
        <v>205174.13901711348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164364.1541246199</v>
      </c>
      <c r="D62" s="37">
        <v>177055.91772191413</v>
      </c>
      <c r="E62" s="37">
        <v>190727.70560776116</v>
      </c>
      <c r="F62" s="37">
        <v>205455.19265577476</v>
      </c>
      <c r="G62" s="37">
        <v>221319.89715239219</v>
      </c>
      <c r="H62" s="37">
        <v>238409.63200970134</v>
      </c>
      <c r="I62" s="37">
        <v>256818.99081971822</v>
      </c>
      <c r="J62" s="37">
        <v>276649.87144049024</v>
      </c>
      <c r="K62" s="37">
        <v>408120.04261439107</v>
      </c>
      <c r="L62" s="37">
        <v>397984.84938076045</v>
      </c>
      <c r="M62" s="37">
        <v>346366.66533601377</v>
      </c>
      <c r="N62" s="37">
        <v>490988.64232634939</v>
      </c>
      <c r="O62" s="37">
        <v>563672.11604238581</v>
      </c>
      <c r="P62" s="37">
        <v>519026.50510505121</v>
      </c>
      <c r="Q62" s="37">
        <v>516329.20252831001</v>
      </c>
      <c r="R62" s="37">
        <v>614367.6364266891</v>
      </c>
      <c r="S62" s="37">
        <v>783366.89035850577</v>
      </c>
      <c r="T62" s="37">
        <v>853077.23046562076</v>
      </c>
      <c r="U62" s="37">
        <v>748512.95872580074</v>
      </c>
      <c r="V62" s="37">
        <v>962270.79712766036</v>
      </c>
      <c r="W62" s="37">
        <v>1123379.3396074045</v>
      </c>
      <c r="X62" s="37">
        <v>1404285.0217745155</v>
      </c>
      <c r="Y62" s="37">
        <v>1651199.2969578337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217787.29754331638</v>
      </c>
      <c r="D63" s="37">
        <v>225363.44649416208</v>
      </c>
      <c r="E63" s="37">
        <v>233203.14632043918</v>
      </c>
      <c r="F63" s="37">
        <v>241315.56514494889</v>
      </c>
      <c r="G63" s="37">
        <v>249710.19002123247</v>
      </c>
      <c r="H63" s="37">
        <v>322032.80812033056</v>
      </c>
      <c r="I63" s="37">
        <v>384183.5845123725</v>
      </c>
      <c r="J63" s="37">
        <v>404203.8943003132</v>
      </c>
      <c r="K63" s="37">
        <v>410279.49516374944</v>
      </c>
      <c r="L63" s="37">
        <v>425463.56812520279</v>
      </c>
      <c r="M63" s="37">
        <v>440056.72422394063</v>
      </c>
      <c r="N63" s="37">
        <v>512434.40150939254</v>
      </c>
      <c r="O63" s="37">
        <v>581863.22270809487</v>
      </c>
      <c r="P63" s="37">
        <v>572009.90425557084</v>
      </c>
      <c r="Q63" s="37">
        <v>644284.92298525013</v>
      </c>
      <c r="R63" s="37">
        <v>644018.21776530426</v>
      </c>
      <c r="S63" s="37">
        <v>835347.81100886129</v>
      </c>
      <c r="T63" s="37">
        <v>998938.09687911905</v>
      </c>
      <c r="U63" s="37">
        <v>1115888.2290547378</v>
      </c>
      <c r="V63" s="37">
        <v>1249111.0441268533</v>
      </c>
      <c r="W63" s="37">
        <v>1242463.0744306482</v>
      </c>
      <c r="X63" s="37">
        <v>1512590.9420490135</v>
      </c>
      <c r="Y63" s="37">
        <v>1778562.2897742204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10755292.311075918</v>
      </c>
      <c r="D65" s="38">
        <v>10858406.866133593</v>
      </c>
      <c r="E65" s="38">
        <v>11108485.65639127</v>
      </c>
      <c r="F65" s="38">
        <v>11255996.85655313</v>
      </c>
      <c r="G65" s="38">
        <v>11876236.770617835</v>
      </c>
      <c r="H65" s="38">
        <v>12454604.934832662</v>
      </c>
      <c r="I65" s="38">
        <v>13539586.689681664</v>
      </c>
      <c r="J65" s="38">
        <v>14021414.22937835</v>
      </c>
      <c r="K65" s="38">
        <v>14297697.367421709</v>
      </c>
      <c r="L65" s="38">
        <v>14632657.122837871</v>
      </c>
      <c r="M65" s="38">
        <v>14913538.334313914</v>
      </c>
      <c r="N65" s="38">
        <v>13598764.658846319</v>
      </c>
      <c r="O65" s="38">
        <v>10365574.709848091</v>
      </c>
      <c r="P65" s="38">
        <v>10403778.434369594</v>
      </c>
      <c r="Q65" s="38">
        <v>12202311.993442819</v>
      </c>
      <c r="R65" s="38">
        <v>10001721.874128401</v>
      </c>
      <c r="S65" s="38">
        <v>7926476.7706181854</v>
      </c>
      <c r="T65" s="38">
        <v>7463491.8136504143</v>
      </c>
      <c r="U65" s="38">
        <v>6420491.1125118434</v>
      </c>
      <c r="V65" s="38">
        <v>5397325.2818907052</v>
      </c>
      <c r="W65" s="38">
        <v>4594525.0969641656</v>
      </c>
      <c r="X65" s="38">
        <v>4291081.0226647556</v>
      </c>
      <c r="Y65" s="38">
        <v>4446582.2327414304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206919.91603299906</v>
      </c>
      <c r="D66" s="39">
        <v>210488.20201911009</v>
      </c>
      <c r="E66" s="39">
        <v>214118.02226989157</v>
      </c>
      <c r="F66" s="39">
        <v>217810.43792947242</v>
      </c>
      <c r="G66" s="39">
        <v>221566.52844116837</v>
      </c>
      <c r="H66" s="39">
        <v>225387.39186304342</v>
      </c>
      <c r="I66" s="39">
        <v>229274.14518891834</v>
      </c>
      <c r="J66" s="39">
        <v>233227.92467491422</v>
      </c>
      <c r="K66" s="39">
        <v>281453.6606054767</v>
      </c>
      <c r="L66" s="39">
        <v>288304.22879944276</v>
      </c>
      <c r="M66" s="39">
        <v>293587.87302096887</v>
      </c>
      <c r="N66" s="39">
        <v>326817.15834262129</v>
      </c>
      <c r="O66" s="39">
        <v>296340.78916628985</v>
      </c>
      <c r="P66" s="39">
        <v>299762.99462089268</v>
      </c>
      <c r="Q66" s="39">
        <v>307185.33939586021</v>
      </c>
      <c r="R66" s="39">
        <v>318914.88664896647</v>
      </c>
      <c r="S66" s="39">
        <v>350776.61732526962</v>
      </c>
      <c r="T66" s="39">
        <v>375191.92298331019</v>
      </c>
      <c r="U66" s="39">
        <v>378678.40326412767</v>
      </c>
      <c r="V66" s="39">
        <v>409862.10100864014</v>
      </c>
      <c r="W66" s="39">
        <v>405905.87902686885</v>
      </c>
      <c r="X66" s="39">
        <v>476095.75070820469</v>
      </c>
      <c r="Y66" s="39">
        <v>462996.10119929863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8759.9999999999909</v>
      </c>
      <c r="D70" s="40">
        <v>8759.9999999999927</v>
      </c>
      <c r="E70" s="40">
        <v>8759.9999999999945</v>
      </c>
      <c r="F70" s="40">
        <v>8759.9999999999945</v>
      </c>
      <c r="G70" s="40">
        <v>8759.9999999999945</v>
      </c>
      <c r="H70" s="40">
        <v>8759.9999999999945</v>
      </c>
      <c r="I70" s="40">
        <v>8759.9999999999945</v>
      </c>
      <c r="J70" s="40">
        <v>8759.9999999999945</v>
      </c>
      <c r="K70" s="40">
        <v>8759.9999999999964</v>
      </c>
      <c r="L70" s="40">
        <v>8759.9999999999964</v>
      </c>
      <c r="M70" s="40">
        <v>8759.9999999999964</v>
      </c>
      <c r="N70" s="40">
        <v>8759.9999999999945</v>
      </c>
      <c r="O70" s="40">
        <v>8759.9999999999945</v>
      </c>
      <c r="P70" s="40">
        <v>8759.9999999999909</v>
      </c>
      <c r="Q70" s="40">
        <v>8759.9999999999945</v>
      </c>
      <c r="R70" s="40">
        <v>8759.9999999999945</v>
      </c>
      <c r="S70" s="40">
        <v>8759.9999999999964</v>
      </c>
      <c r="T70" s="40">
        <v>8759.9999999999945</v>
      </c>
      <c r="U70" s="40">
        <v>8759.9999999999964</v>
      </c>
      <c r="V70" s="40">
        <v>8759.9999999999964</v>
      </c>
      <c r="W70" s="40">
        <v>8759.9999999999982</v>
      </c>
      <c r="X70" s="40">
        <v>8759.9999999999982</v>
      </c>
      <c r="Y70" s="40">
        <v>8759.9999999999982</v>
      </c>
      <c r="DA70" s="58" t="s">
        <v>1009</v>
      </c>
    </row>
    <row r="71" spans="1:105" ht="12" customHeight="1" x14ac:dyDescent="0.25">
      <c r="A71" s="28" t="s">
        <v>47</v>
      </c>
      <c r="B71" s="40">
        <v>406.9844889291785</v>
      </c>
      <c r="C71" s="40">
        <v>398.05453646470772</v>
      </c>
      <c r="D71" s="40">
        <v>398.6641519261907</v>
      </c>
      <c r="E71" s="40">
        <v>398.87216254713928</v>
      </c>
      <c r="F71" s="40">
        <v>394.90330913929074</v>
      </c>
      <c r="G71" s="40">
        <v>395.7279776369964</v>
      </c>
      <c r="H71" s="40">
        <v>395.76020108365617</v>
      </c>
      <c r="I71" s="40">
        <v>394.76275457047439</v>
      </c>
      <c r="J71" s="40">
        <v>388.78632585040663</v>
      </c>
      <c r="K71" s="40">
        <v>388.47208907982622</v>
      </c>
      <c r="L71" s="40">
        <v>389.5784818057831</v>
      </c>
      <c r="M71" s="40">
        <v>382.61436814708725</v>
      </c>
      <c r="N71" s="40">
        <v>395.03081451766963</v>
      </c>
      <c r="O71" s="40">
        <v>400.15159269654725</v>
      </c>
      <c r="P71" s="40">
        <v>385.20626297958376</v>
      </c>
      <c r="Q71" s="40">
        <v>385.16626469296682</v>
      </c>
      <c r="R71" s="40">
        <v>390.20837429030195</v>
      </c>
      <c r="S71" s="40">
        <v>398.829399014329</v>
      </c>
      <c r="T71" s="40">
        <v>401.56463902948917</v>
      </c>
      <c r="U71" s="40">
        <v>416.95666258627102</v>
      </c>
      <c r="V71" s="40">
        <v>420.84617121162313</v>
      </c>
      <c r="W71" s="40">
        <v>431.3458278749024</v>
      </c>
      <c r="X71" s="40">
        <v>430.62561696428713</v>
      </c>
      <c r="Y71" s="40">
        <v>432.08609267975424</v>
      </c>
      <c r="DA71" s="58" t="s">
        <v>1010</v>
      </c>
    </row>
    <row r="72" spans="1:105" ht="12" customHeight="1" x14ac:dyDescent="0.25">
      <c r="A72" s="28" t="s">
        <v>46</v>
      </c>
      <c r="B72" s="40">
        <v>259.1039069622758</v>
      </c>
      <c r="C72" s="40">
        <v>257.79692966383499</v>
      </c>
      <c r="D72" s="40">
        <v>254.89531902581487</v>
      </c>
      <c r="E72" s="40">
        <v>254.21851645894625</v>
      </c>
      <c r="F72" s="40">
        <v>250.92883535214318</v>
      </c>
      <c r="G72" s="40">
        <v>247.78549974917891</v>
      </c>
      <c r="H72" s="40">
        <v>244.82760513875786</v>
      </c>
      <c r="I72" s="40">
        <v>242.20983546565461</v>
      </c>
      <c r="J72" s="40">
        <v>239.4386336336166</v>
      </c>
      <c r="K72" s="40">
        <v>235.37823117642719</v>
      </c>
      <c r="L72" s="40">
        <v>230.26574598857977</v>
      </c>
      <c r="M72" s="40">
        <v>220.25967947760034</v>
      </c>
      <c r="N72" s="40">
        <v>226.55285558967097</v>
      </c>
      <c r="O72" s="40">
        <v>229.78450326388079</v>
      </c>
      <c r="P72" s="40">
        <v>221.11254694378292</v>
      </c>
      <c r="Q72" s="40">
        <v>219.84066597693024</v>
      </c>
      <c r="R72" s="40">
        <v>224.95312229556669</v>
      </c>
      <c r="S72" s="40">
        <v>231.30892759217545</v>
      </c>
      <c r="T72" s="40">
        <v>233.81418735402036</v>
      </c>
      <c r="U72" s="40">
        <v>244.18021366481702</v>
      </c>
      <c r="V72" s="40">
        <v>244.93570632522264</v>
      </c>
      <c r="W72" s="40">
        <v>252.15160022508749</v>
      </c>
      <c r="X72" s="40">
        <v>246.85418285441023</v>
      </c>
      <c r="Y72" s="40">
        <v>245.26973033172456</v>
      </c>
      <c r="DA72" s="58" t="s">
        <v>1011</v>
      </c>
    </row>
    <row r="73" spans="1:105" ht="12" customHeight="1" x14ac:dyDescent="0.25">
      <c r="A73" s="28" t="s">
        <v>45</v>
      </c>
      <c r="B73" s="40">
        <v>444.07701125252066</v>
      </c>
      <c r="C73" s="40">
        <v>444.28538655583179</v>
      </c>
      <c r="D73" s="40">
        <v>443.91207188403314</v>
      </c>
      <c r="E73" s="40">
        <v>445.97600636682193</v>
      </c>
      <c r="F73" s="40">
        <v>443.90338103628659</v>
      </c>
      <c r="G73" s="40">
        <v>440.74878343657855</v>
      </c>
      <c r="H73" s="40">
        <v>445.10861240390989</v>
      </c>
      <c r="I73" s="40">
        <v>445.12911093626525</v>
      </c>
      <c r="J73" s="40">
        <v>439.99368166310535</v>
      </c>
      <c r="K73" s="40">
        <v>435.99483522212864</v>
      </c>
      <c r="L73" s="40">
        <v>440.81280774413392</v>
      </c>
      <c r="M73" s="40">
        <v>432.92706499434155</v>
      </c>
      <c r="N73" s="40">
        <v>450.22183145467625</v>
      </c>
      <c r="O73" s="40">
        <v>456.07776610292063</v>
      </c>
      <c r="P73" s="40">
        <v>439.31267855540005</v>
      </c>
      <c r="Q73" s="40">
        <v>436.8808258613434</v>
      </c>
      <c r="R73" s="40">
        <v>437.35591165080626</v>
      </c>
      <c r="S73" s="40">
        <v>448.3818683826143</v>
      </c>
      <c r="T73" s="40">
        <v>454.85860238100014</v>
      </c>
      <c r="U73" s="40">
        <v>476.74435506970718</v>
      </c>
      <c r="V73" s="40">
        <v>498.12123599999256</v>
      </c>
      <c r="W73" s="40">
        <v>538.39967369788985</v>
      </c>
      <c r="X73" s="40">
        <v>508.98993803504015</v>
      </c>
      <c r="Y73" s="40">
        <v>496.55749350052014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1324.8996328847938</v>
      </c>
      <c r="C75" s="40">
        <v>1333.4529292308378</v>
      </c>
      <c r="D75" s="40">
        <v>1338.9555209154666</v>
      </c>
      <c r="E75" s="40">
        <v>1342.2483216847625</v>
      </c>
      <c r="F75" s="40">
        <v>1342.7421550261477</v>
      </c>
      <c r="G75" s="40">
        <v>1343.537847528564</v>
      </c>
      <c r="H75" s="40">
        <v>1343.3283064954851</v>
      </c>
      <c r="I75" s="40">
        <v>1341.2833320632042</v>
      </c>
      <c r="J75" s="40">
        <v>1335.0599925655474</v>
      </c>
      <c r="K75" s="40">
        <v>1325.545152313957</v>
      </c>
      <c r="L75" s="40">
        <v>1318.2012689038552</v>
      </c>
      <c r="M75" s="40">
        <v>1295.092769995681</v>
      </c>
      <c r="N75" s="40">
        <v>1370.4121703046101</v>
      </c>
      <c r="O75" s="40">
        <v>1427.7235489621864</v>
      </c>
      <c r="P75" s="40">
        <v>1306.7460761247751</v>
      </c>
      <c r="Q75" s="40">
        <v>1297.4256394969707</v>
      </c>
      <c r="R75" s="40">
        <v>1315.6993673606494</v>
      </c>
      <c r="S75" s="40">
        <v>1347.8786353202115</v>
      </c>
      <c r="T75" s="40">
        <v>1356.5697583828107</v>
      </c>
      <c r="U75" s="40">
        <v>1428.0675995710692</v>
      </c>
      <c r="V75" s="40">
        <v>1582.9775169215704</v>
      </c>
      <c r="W75" s="40">
        <v>1770.9608002577413</v>
      </c>
      <c r="X75" s="40">
        <v>1684.6149288811682</v>
      </c>
      <c r="Y75" s="40">
        <v>1606.132025854723</v>
      </c>
      <c r="DA75" s="58" t="s">
        <v>1013</v>
      </c>
    </row>
    <row r="76" spans="1:105" ht="12" customHeight="1" x14ac:dyDescent="0.25">
      <c r="A76" s="28" t="s">
        <v>27</v>
      </c>
      <c r="B76" s="40">
        <v>564.55777666290646</v>
      </c>
      <c r="C76" s="40">
        <v>575.52541299156644</v>
      </c>
      <c r="D76" s="40">
        <v>585.53587424373779</v>
      </c>
      <c r="E76" s="40">
        <v>594.96200935481772</v>
      </c>
      <c r="F76" s="40">
        <v>603.31244990174628</v>
      </c>
      <c r="G76" s="40">
        <v>612.19871563478057</v>
      </c>
      <c r="H76" s="40">
        <v>620.83098472377242</v>
      </c>
      <c r="I76" s="40">
        <v>628.99495622267443</v>
      </c>
      <c r="J76" s="40">
        <v>635.31865417520726</v>
      </c>
      <c r="K76" s="40">
        <v>640.3083264739098</v>
      </c>
      <c r="L76" s="40">
        <v>646.4286248437561</v>
      </c>
      <c r="M76" s="40">
        <v>640.48209156807832</v>
      </c>
      <c r="N76" s="40">
        <v>683.48127828505062</v>
      </c>
      <c r="O76" s="40">
        <v>718.13938490412818</v>
      </c>
      <c r="P76" s="40">
        <v>662.91724955594088</v>
      </c>
      <c r="Q76" s="40">
        <v>663.98260652324518</v>
      </c>
      <c r="R76" s="40">
        <v>676.49940231370795</v>
      </c>
      <c r="S76" s="40">
        <v>697.6874791064547</v>
      </c>
      <c r="T76" s="40">
        <v>705.01409656746807</v>
      </c>
      <c r="U76" s="40">
        <v>744.38597603313349</v>
      </c>
      <c r="V76" s="40">
        <v>824.87811225475809</v>
      </c>
      <c r="W76" s="40">
        <v>912.6737648892946</v>
      </c>
      <c r="X76" s="40">
        <v>876.96231908438074</v>
      </c>
      <c r="Y76" s="40">
        <v>840.90942274706015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459.57434780697628</v>
      </c>
      <c r="C78" s="41">
        <v>458.75269770232603</v>
      </c>
      <c r="D78" s="41">
        <v>457.7014786642996</v>
      </c>
      <c r="E78" s="41">
        <v>456.64245097100894</v>
      </c>
      <c r="F78" s="41">
        <v>455.26274680475927</v>
      </c>
      <c r="G78" s="41">
        <v>454.94085593221337</v>
      </c>
      <c r="H78" s="41">
        <v>454.79673318034958</v>
      </c>
      <c r="I78" s="41">
        <v>454.60573775930658</v>
      </c>
      <c r="J78" s="41">
        <v>453.3378737007273</v>
      </c>
      <c r="K78" s="41">
        <v>451.36453099520509</v>
      </c>
      <c r="L78" s="41">
        <v>450.40990721663155</v>
      </c>
      <c r="M78" s="41">
        <v>441.98834271837092</v>
      </c>
      <c r="N78" s="41">
        <v>467.34585666745051</v>
      </c>
      <c r="O78" s="41">
        <v>486.63442989908816</v>
      </c>
      <c r="P78" s="41">
        <v>445.34662894385349</v>
      </c>
      <c r="Q78" s="41">
        <v>442.41546398036775</v>
      </c>
      <c r="R78" s="41">
        <v>443.98915638495686</v>
      </c>
      <c r="S78" s="41">
        <v>452.96030918023308</v>
      </c>
      <c r="T78" s="41">
        <v>457.58373804861316</v>
      </c>
      <c r="U78" s="41">
        <v>483.62244553712725</v>
      </c>
      <c r="V78" s="41">
        <v>537.90237651898872</v>
      </c>
      <c r="W78" s="41">
        <v>599.50225225345469</v>
      </c>
      <c r="X78" s="41">
        <v>569.87729135604673</v>
      </c>
      <c r="Y78" s="41">
        <v>543.11174851141561</v>
      </c>
      <c r="DA78" s="59" t="s">
        <v>1015</v>
      </c>
    </row>
    <row r="79" spans="1:105" ht="12" customHeight="1" x14ac:dyDescent="0.25">
      <c r="A79" s="32" t="s">
        <v>25</v>
      </c>
      <c r="B79" s="42">
        <v>34.651690255620316</v>
      </c>
      <c r="C79" s="42">
        <v>34.900674443972491</v>
      </c>
      <c r="D79" s="42">
        <v>35.06739870553956</v>
      </c>
      <c r="E79" s="42">
        <v>35.177323638625346</v>
      </c>
      <c r="F79" s="42">
        <v>35.213223576360022</v>
      </c>
      <c r="G79" s="42">
        <v>35.287484085514471</v>
      </c>
      <c r="H79" s="42">
        <v>35.336911838031043</v>
      </c>
      <c r="I79" s="42">
        <v>35.347811945723883</v>
      </c>
      <c r="J79" s="42">
        <v>35.243235623848022</v>
      </c>
      <c r="K79" s="42">
        <v>35.054948794804645</v>
      </c>
      <c r="L79" s="42">
        <v>34.919405077741999</v>
      </c>
      <c r="M79" s="42">
        <v>34.297701777669111</v>
      </c>
      <c r="N79" s="42">
        <v>36.278082631579274</v>
      </c>
      <c r="O79" s="42">
        <v>37.768926384777629</v>
      </c>
      <c r="P79" s="42">
        <v>34.541832262404753</v>
      </c>
      <c r="Q79" s="42">
        <v>34.276445954143817</v>
      </c>
      <c r="R79" s="42">
        <v>34.824193939510522</v>
      </c>
      <c r="S79" s="42">
        <v>35.837388604567742</v>
      </c>
      <c r="T79" s="42">
        <v>36.134699425744593</v>
      </c>
      <c r="U79" s="42">
        <v>38.094053792298745</v>
      </c>
      <c r="V79" s="42">
        <v>42.256084095561093</v>
      </c>
      <c r="W79" s="42">
        <v>47.22060095688245</v>
      </c>
      <c r="X79" s="42">
        <v>44.977991827998963</v>
      </c>
      <c r="Y79" s="42">
        <v>42.915188232504093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48.577707449201725</v>
      </c>
      <c r="C83" s="29">
        <v>47.839899207845967</v>
      </c>
      <c r="D83" s="29">
        <v>46.990798549948281</v>
      </c>
      <c r="E83" s="29">
        <v>46.109316676884077</v>
      </c>
      <c r="F83" s="29">
        <v>45.326074360571972</v>
      </c>
      <c r="G83" s="29">
        <v>44.424717521547571</v>
      </c>
      <c r="H83" s="29">
        <v>43.504253754806278</v>
      </c>
      <c r="I83" s="29">
        <v>42.569469295827126</v>
      </c>
      <c r="J83" s="29">
        <v>41.555675973461412</v>
      </c>
      <c r="K83" s="29">
        <v>40.507514262167533</v>
      </c>
      <c r="L83" s="29">
        <v>39.406972902802416</v>
      </c>
      <c r="M83" s="29">
        <v>38.316472288466635</v>
      </c>
      <c r="N83" s="29">
        <v>37.160667730366114</v>
      </c>
      <c r="O83" s="29">
        <v>35.886699097478029</v>
      </c>
      <c r="P83" s="29">
        <v>34.508199932774851</v>
      </c>
      <c r="Q83" s="29">
        <v>33.106042742654843</v>
      </c>
      <c r="R83" s="29">
        <v>31.690750582039843</v>
      </c>
      <c r="S83" s="29">
        <v>30.3366778996945</v>
      </c>
      <c r="T83" s="29">
        <v>28.946164860637612</v>
      </c>
      <c r="U83" s="29">
        <v>27.878350675135614</v>
      </c>
      <c r="V83" s="29">
        <v>26.831588006705271</v>
      </c>
      <c r="W83" s="29">
        <v>25.852272423007602</v>
      </c>
      <c r="X83" s="29">
        <v>25.070396421660096</v>
      </c>
      <c r="Y83" s="29">
        <v>24.153424792412764</v>
      </c>
      <c r="DA83" s="58" t="s">
        <v>1017</v>
      </c>
    </row>
    <row r="84" spans="1:105" ht="12" customHeight="1" x14ac:dyDescent="0.25">
      <c r="A84" s="28" t="s">
        <v>47</v>
      </c>
      <c r="B84" s="29">
        <v>650.04890069941098</v>
      </c>
      <c r="C84" s="29">
        <v>644.47639843405739</v>
      </c>
      <c r="D84" s="29">
        <v>636.5395256834596</v>
      </c>
      <c r="E84" s="29">
        <v>627.52576302895034</v>
      </c>
      <c r="F84" s="29">
        <v>618.48453974323354</v>
      </c>
      <c r="G84" s="29">
        <v>607.61633444590973</v>
      </c>
      <c r="H84" s="29">
        <v>595.42340513096917</v>
      </c>
      <c r="I84" s="29">
        <v>582.24751876538244</v>
      </c>
      <c r="J84" s="29">
        <v>567.64360064694699</v>
      </c>
      <c r="K84" s="29">
        <v>551.12688546440779</v>
      </c>
      <c r="L84" s="29">
        <v>532.67358529289663</v>
      </c>
      <c r="M84" s="29">
        <v>513.93727747270316</v>
      </c>
      <c r="N84" s="29">
        <v>494.82425766302634</v>
      </c>
      <c r="O84" s="29">
        <v>474.19170334485761</v>
      </c>
      <c r="P84" s="29">
        <v>451.57682871282219</v>
      </c>
      <c r="Q84" s="29">
        <v>429.13021088431816</v>
      </c>
      <c r="R84" s="29">
        <v>408.49650898835432</v>
      </c>
      <c r="S84" s="29">
        <v>389.82885782452746</v>
      </c>
      <c r="T84" s="29">
        <v>372.17027196542682</v>
      </c>
      <c r="U84" s="29">
        <v>358.803864287392</v>
      </c>
      <c r="V84" s="29">
        <v>344.85499326262351</v>
      </c>
      <c r="W84" s="29">
        <v>333.21654177221012</v>
      </c>
      <c r="X84" s="29">
        <v>323.13972376620336</v>
      </c>
      <c r="Y84" s="29">
        <v>313.37895727504309</v>
      </c>
      <c r="DA84" s="58" t="s">
        <v>1018</v>
      </c>
    </row>
    <row r="85" spans="1:105" ht="12" customHeight="1" x14ac:dyDescent="0.25">
      <c r="A85" s="28" t="s">
        <v>46</v>
      </c>
      <c r="B85" s="29">
        <v>1930.1155001287652</v>
      </c>
      <c r="C85" s="29">
        <v>1894.4164896910609</v>
      </c>
      <c r="D85" s="29">
        <v>1857.6433663707774</v>
      </c>
      <c r="E85" s="29">
        <v>1821.9862425646236</v>
      </c>
      <c r="F85" s="29">
        <v>1788.648423270386</v>
      </c>
      <c r="G85" s="29">
        <v>1752.6035112371635</v>
      </c>
      <c r="H85" s="29">
        <v>1715.7776100911303</v>
      </c>
      <c r="I85" s="29">
        <v>1679.1131143087505</v>
      </c>
      <c r="J85" s="29">
        <v>1642.3131571029348</v>
      </c>
      <c r="K85" s="29">
        <v>1605.7343457822396</v>
      </c>
      <c r="L85" s="29">
        <v>1569.6318588705187</v>
      </c>
      <c r="M85" s="29">
        <v>1531.9162088823646</v>
      </c>
      <c r="N85" s="29">
        <v>1490.8396266903876</v>
      </c>
      <c r="O85" s="29">
        <v>1446.5526745401573</v>
      </c>
      <c r="P85" s="29">
        <v>1379.187726845619</v>
      </c>
      <c r="Q85" s="29">
        <v>1284.9351356153027</v>
      </c>
      <c r="R85" s="29">
        <v>1194.8141896370205</v>
      </c>
      <c r="S85" s="29">
        <v>1109.4390063561134</v>
      </c>
      <c r="T85" s="29">
        <v>1033.806724696557</v>
      </c>
      <c r="U85" s="29">
        <v>969.97589960451069</v>
      </c>
      <c r="V85" s="29">
        <v>911.91716749247655</v>
      </c>
      <c r="W85" s="29">
        <v>861.1599195422167</v>
      </c>
      <c r="X85" s="29">
        <v>818.34419436894268</v>
      </c>
      <c r="Y85" s="29">
        <v>786.57368707280193</v>
      </c>
      <c r="DA85" s="58" t="s">
        <v>1019</v>
      </c>
    </row>
    <row r="86" spans="1:105" ht="12" customHeight="1" x14ac:dyDescent="0.25">
      <c r="A86" s="28" t="s">
        <v>45</v>
      </c>
      <c r="B86" s="29">
        <v>599.73949221979342</v>
      </c>
      <c r="C86" s="29">
        <v>594.72939674282577</v>
      </c>
      <c r="D86" s="29">
        <v>588.11580927611658</v>
      </c>
      <c r="E86" s="29">
        <v>580.62008873360264</v>
      </c>
      <c r="F86" s="29">
        <v>572.9498399866402</v>
      </c>
      <c r="G86" s="29">
        <v>563.83920935673279</v>
      </c>
      <c r="H86" s="29">
        <v>554.72685606366201</v>
      </c>
      <c r="I86" s="29">
        <v>545.62258402905627</v>
      </c>
      <c r="J86" s="29">
        <v>536.201801823305</v>
      </c>
      <c r="K86" s="29">
        <v>526.25048019021733</v>
      </c>
      <c r="L86" s="29">
        <v>515.04583951388827</v>
      </c>
      <c r="M86" s="29">
        <v>503.67353589815224</v>
      </c>
      <c r="N86" s="29">
        <v>492.16713891624175</v>
      </c>
      <c r="O86" s="29">
        <v>479.46144565341393</v>
      </c>
      <c r="P86" s="29">
        <v>465.98031416915836</v>
      </c>
      <c r="Q86" s="29">
        <v>452.49593645206267</v>
      </c>
      <c r="R86" s="29">
        <v>441.62899189178728</v>
      </c>
      <c r="S86" s="29">
        <v>431.80745647668147</v>
      </c>
      <c r="T86" s="29">
        <v>422.4459532117948</v>
      </c>
      <c r="U86" s="29">
        <v>415.24437007073988</v>
      </c>
      <c r="V86" s="29">
        <v>407.82766456715092</v>
      </c>
      <c r="W86" s="29">
        <v>401.18950500512585</v>
      </c>
      <c r="X86" s="29">
        <v>394.9631273944151</v>
      </c>
      <c r="Y86" s="29">
        <v>388.35403493093924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348.53822099345763</v>
      </c>
      <c r="C88" s="29">
        <v>341.64856364367057</v>
      </c>
      <c r="D88" s="29">
        <v>334.03239014354608</v>
      </c>
      <c r="E88" s="29">
        <v>327.50390531444435</v>
      </c>
      <c r="F88" s="29">
        <v>318.80021946383715</v>
      </c>
      <c r="G88" s="29">
        <v>310.07961103987412</v>
      </c>
      <c r="H88" s="29">
        <v>301.50287698784507</v>
      </c>
      <c r="I88" s="29">
        <v>292.25973567220711</v>
      </c>
      <c r="J88" s="29">
        <v>281.25725188581384</v>
      </c>
      <c r="K88" s="29">
        <v>268.35040280961198</v>
      </c>
      <c r="L88" s="29">
        <v>254.72693314640449</v>
      </c>
      <c r="M88" s="29">
        <v>242.98913335023585</v>
      </c>
      <c r="N88" s="29">
        <v>228.62918936898978</v>
      </c>
      <c r="O88" s="29">
        <v>211.73224047923691</v>
      </c>
      <c r="P88" s="29">
        <v>192.98929906052618</v>
      </c>
      <c r="Q88" s="29">
        <v>174.41766784621481</v>
      </c>
      <c r="R88" s="29">
        <v>159.50856199491761</v>
      </c>
      <c r="S88" s="29">
        <v>145.18492333797681</v>
      </c>
      <c r="T88" s="29">
        <v>134.05225458180124</v>
      </c>
      <c r="U88" s="29">
        <v>126.19401280233295</v>
      </c>
      <c r="V88" s="29">
        <v>118.2150279096376</v>
      </c>
      <c r="W88" s="29">
        <v>111.38765899545078</v>
      </c>
      <c r="X88" s="29">
        <v>105.85254639252281</v>
      </c>
      <c r="Y88" s="29">
        <v>101.76990764727371</v>
      </c>
      <c r="DA88" s="58" t="s">
        <v>1021</v>
      </c>
    </row>
    <row r="89" spans="1:105" ht="12" customHeight="1" x14ac:dyDescent="0.25">
      <c r="A89" s="28" t="s">
        <v>27</v>
      </c>
      <c r="B89" s="29">
        <v>349.79780146916477</v>
      </c>
      <c r="C89" s="29">
        <v>343.59089987520355</v>
      </c>
      <c r="D89" s="29">
        <v>334.54655364701267</v>
      </c>
      <c r="E89" s="29">
        <v>323.83251993919748</v>
      </c>
      <c r="F89" s="29">
        <v>312.38348944911809</v>
      </c>
      <c r="G89" s="29">
        <v>300.4915452136205</v>
      </c>
      <c r="H89" s="29">
        <v>289.55325628419553</v>
      </c>
      <c r="I89" s="29">
        <v>277.11067248929237</v>
      </c>
      <c r="J89" s="29">
        <v>264.74811254671204</v>
      </c>
      <c r="K89" s="29">
        <v>252.36087604383221</v>
      </c>
      <c r="L89" s="29">
        <v>238.92520578976564</v>
      </c>
      <c r="M89" s="29">
        <v>226.6196814667326</v>
      </c>
      <c r="N89" s="29">
        <v>213.85693450725441</v>
      </c>
      <c r="O89" s="29">
        <v>199.55491209277938</v>
      </c>
      <c r="P89" s="29">
        <v>188.45723821944131</v>
      </c>
      <c r="Q89" s="29">
        <v>180.04857570303179</v>
      </c>
      <c r="R89" s="29">
        <v>174.70716556344985</v>
      </c>
      <c r="S89" s="29">
        <v>170.15774315420265</v>
      </c>
      <c r="T89" s="29">
        <v>167.57055930719852</v>
      </c>
      <c r="U89" s="29">
        <v>165.68717562548156</v>
      </c>
      <c r="V89" s="29">
        <v>163.95007073514756</v>
      </c>
      <c r="W89" s="29">
        <v>162.27278086635113</v>
      </c>
      <c r="X89" s="29">
        <v>160.38831134272513</v>
      </c>
      <c r="Y89" s="29">
        <v>158.40554446566969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60.508390947837185</v>
      </c>
      <c r="C91" s="31">
        <v>59.699388890182377</v>
      </c>
      <c r="D91" s="31">
        <v>58.557876199230918</v>
      </c>
      <c r="E91" s="31">
        <v>57.10234672666725</v>
      </c>
      <c r="F91" s="31">
        <v>55.521733355025461</v>
      </c>
      <c r="G91" s="31">
        <v>54.041478632907058</v>
      </c>
      <c r="H91" s="31">
        <v>52.684171367871649</v>
      </c>
      <c r="I91" s="31">
        <v>51.275709658101761</v>
      </c>
      <c r="J91" s="31">
        <v>49.754513474571674</v>
      </c>
      <c r="K91" s="31">
        <v>48.017992195442716</v>
      </c>
      <c r="L91" s="31">
        <v>45.78204513696344</v>
      </c>
      <c r="M91" s="31">
        <v>43.054618005375275</v>
      </c>
      <c r="N91" s="31">
        <v>40.284081493632392</v>
      </c>
      <c r="O91" s="31">
        <v>38.013680322630655</v>
      </c>
      <c r="P91" s="31">
        <v>35.599010728403648</v>
      </c>
      <c r="Q91" s="31">
        <v>33.077135142925925</v>
      </c>
      <c r="R91" s="31">
        <v>30.766199396192786</v>
      </c>
      <c r="S91" s="31">
        <v>28.697273350039413</v>
      </c>
      <c r="T91" s="31">
        <v>26.482118113694273</v>
      </c>
      <c r="U91" s="31">
        <v>24.429855893826097</v>
      </c>
      <c r="V91" s="31">
        <v>22.715131275863108</v>
      </c>
      <c r="W91" s="31">
        <v>21.098729103997258</v>
      </c>
      <c r="X91" s="31">
        <v>19.795676831017886</v>
      </c>
      <c r="Y91" s="31">
        <v>18.464197258296867</v>
      </c>
      <c r="DA91" s="59" t="s">
        <v>1023</v>
      </c>
    </row>
    <row r="92" spans="1:105" ht="12" customHeight="1" x14ac:dyDescent="0.25">
      <c r="A92" s="32" t="s">
        <v>25</v>
      </c>
      <c r="B92" s="33">
        <v>8505.3736242073446</v>
      </c>
      <c r="C92" s="33">
        <v>8403.4141537445266</v>
      </c>
      <c r="D92" s="33">
        <v>8307.3721771781784</v>
      </c>
      <c r="E92" s="33">
        <v>8216.9024643116882</v>
      </c>
      <c r="F92" s="33">
        <v>8127.5757520996622</v>
      </c>
      <c r="G92" s="33">
        <v>8048.559486343991</v>
      </c>
      <c r="H92" s="33">
        <v>7970.1150678737595</v>
      </c>
      <c r="I92" s="33">
        <v>7890.4038344805203</v>
      </c>
      <c r="J92" s="33">
        <v>7792.7758109804709</v>
      </c>
      <c r="K92" s="33">
        <v>7735.1917588524793</v>
      </c>
      <c r="L92" s="33">
        <v>7656.8821640614151</v>
      </c>
      <c r="M92" s="33">
        <v>7560.2976067765067</v>
      </c>
      <c r="N92" s="33">
        <v>7442.5778455362097</v>
      </c>
      <c r="O92" s="33">
        <v>7327.3106172504549</v>
      </c>
      <c r="P92" s="33">
        <v>7214.0301089943559</v>
      </c>
      <c r="Q92" s="33">
        <v>7114.4527457354488</v>
      </c>
      <c r="R92" s="33">
        <v>7021.3399882851772</v>
      </c>
      <c r="S92" s="33">
        <v>6928.9163085307018</v>
      </c>
      <c r="T92" s="33">
        <v>6830.5071161591532</v>
      </c>
      <c r="U92" s="33">
        <v>6740.2159946490756</v>
      </c>
      <c r="V92" s="33">
        <v>6644.2766195625709</v>
      </c>
      <c r="W92" s="33">
        <v>6561.1763440577988</v>
      </c>
      <c r="X92" s="33">
        <v>6459.7459614066438</v>
      </c>
      <c r="Y92" s="33">
        <v>6353.2988813037027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38.189164261218821</v>
      </c>
      <c r="D96" s="29">
        <v>36.645785885062793</v>
      </c>
      <c r="E96" s="29">
        <v>35.639157481168048</v>
      </c>
      <c r="F96" s="29">
        <v>34.548760076290264</v>
      </c>
      <c r="G96" s="29">
        <v>33.593895890392936</v>
      </c>
      <c r="H96" s="29">
        <v>32.553457757175813</v>
      </c>
      <c r="I96" s="29">
        <v>31.615128777812949</v>
      </c>
      <c r="J96" s="29">
        <v>30.501208183680824</v>
      </c>
      <c r="K96" s="29">
        <v>29.529917169150853</v>
      </c>
      <c r="L96" s="29">
        <v>28.4491284988685</v>
      </c>
      <c r="M96" s="29">
        <v>27.762900495207468</v>
      </c>
      <c r="N96" s="29">
        <v>26.660432890565943</v>
      </c>
      <c r="O96" s="29">
        <v>25.440404282410597</v>
      </c>
      <c r="P96" s="29">
        <v>24.161163605519043</v>
      </c>
      <c r="Q96" s="29">
        <v>22.393880949022392</v>
      </c>
      <c r="R96" s="29">
        <v>21.785625868465683</v>
      </c>
      <c r="S96" s="29">
        <v>21.36241935521377</v>
      </c>
      <c r="T96" s="29">
        <v>20.932343314034217</v>
      </c>
      <c r="U96" s="29">
        <v>20.498060317512259</v>
      </c>
      <c r="V96" s="29">
        <v>20.480749725172743</v>
      </c>
      <c r="W96" s="29">
        <v>19.743442735066523</v>
      </c>
      <c r="X96" s="29">
        <v>19.006135744960304</v>
      </c>
      <c r="Y96" s="29">
        <v>18.268828754854084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581.61285222158415</v>
      </c>
      <c r="D97" s="29">
        <v>552.54312348413782</v>
      </c>
      <c r="E97" s="29">
        <v>534.76973222053277</v>
      </c>
      <c r="F97" s="29">
        <v>512.79321066838656</v>
      </c>
      <c r="G97" s="29">
        <v>495.33872377062011</v>
      </c>
      <c r="H97" s="29">
        <v>469.80697103026245</v>
      </c>
      <c r="I97" s="29">
        <v>448.3777967490629</v>
      </c>
      <c r="J97" s="29">
        <v>429.86568138222981</v>
      </c>
      <c r="K97" s="29">
        <v>397.37827664178008</v>
      </c>
      <c r="L97" s="29">
        <v>363.71051405038031</v>
      </c>
      <c r="M97" s="29">
        <v>343.75857569997032</v>
      </c>
      <c r="N97" s="29">
        <v>336.59078763289875</v>
      </c>
      <c r="O97" s="29">
        <v>328.78538886461553</v>
      </c>
      <c r="P97" s="29">
        <v>316.440248453994</v>
      </c>
      <c r="Q97" s="29">
        <v>312.25129404751237</v>
      </c>
      <c r="R97" s="29">
        <v>308.43116156886282</v>
      </c>
      <c r="S97" s="29">
        <v>303.5124006775298</v>
      </c>
      <c r="T97" s="29">
        <v>298.2884715005768</v>
      </c>
      <c r="U97" s="29">
        <v>293.00715030483582</v>
      </c>
      <c r="V97" s="29">
        <v>288.13654205452855</v>
      </c>
      <c r="W97" s="29">
        <v>285.25517663398324</v>
      </c>
      <c r="X97" s="29">
        <v>282.37381121343799</v>
      </c>
      <c r="Y97" s="29">
        <v>279.49244579289268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1656.4528357369218</v>
      </c>
      <c r="D98" s="29">
        <v>1621.4955148814529</v>
      </c>
      <c r="E98" s="29">
        <v>1597.9004661096487</v>
      </c>
      <c r="F98" s="29">
        <v>1562.7369297438786</v>
      </c>
      <c r="G98" s="29">
        <v>1527.4440012268485</v>
      </c>
      <c r="H98" s="29">
        <v>1489.0829086968126</v>
      </c>
      <c r="I98" s="29">
        <v>1460.9973632670858</v>
      </c>
      <c r="J98" s="29">
        <v>1442.0959775734111</v>
      </c>
      <c r="K98" s="29">
        <v>1419.8317458957742</v>
      </c>
      <c r="L98" s="29">
        <v>1391.7318509804077</v>
      </c>
      <c r="M98" s="29">
        <v>1322.2382302326032</v>
      </c>
      <c r="N98" s="29">
        <v>1236.8979743070399</v>
      </c>
      <c r="O98" s="29">
        <v>1115.475353707709</v>
      </c>
      <c r="P98" s="29">
        <v>979.37569468796517</v>
      </c>
      <c r="Q98" s="29">
        <v>804.28647059657646</v>
      </c>
      <c r="R98" s="29">
        <v>759.75092854477589</v>
      </c>
      <c r="S98" s="29">
        <v>738.91039558238583</v>
      </c>
      <c r="T98" s="29">
        <v>726.46571130008613</v>
      </c>
      <c r="U98" s="29">
        <v>710.57696668163123</v>
      </c>
      <c r="V98" s="29">
        <v>703.18337091628132</v>
      </c>
      <c r="W98" s="29">
        <v>696.15153720711851</v>
      </c>
      <c r="X98" s="29">
        <v>689.1197034979557</v>
      </c>
      <c r="Y98" s="29">
        <v>682.08786978879289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546.48144827556598</v>
      </c>
      <c r="D99" s="29">
        <v>526.90211209555605</v>
      </c>
      <c r="E99" s="29">
        <v>511.85957571061948</v>
      </c>
      <c r="F99" s="29">
        <v>492.85984303086951</v>
      </c>
      <c r="G99" s="29">
        <v>477.7615872425522</v>
      </c>
      <c r="H99" s="29">
        <v>470.33896001450233</v>
      </c>
      <c r="I99" s="29">
        <v>463.6674631663987</v>
      </c>
      <c r="J99" s="29">
        <v>458.31141465837669</v>
      </c>
      <c r="K99" s="29">
        <v>446.88137192141903</v>
      </c>
      <c r="L99" s="29">
        <v>425.73131969601684</v>
      </c>
      <c r="M99" s="29">
        <v>413.87469648436974</v>
      </c>
      <c r="N99" s="29">
        <v>408.88438566342518</v>
      </c>
      <c r="O99" s="29">
        <v>397.63421686226286</v>
      </c>
      <c r="P99" s="29">
        <v>394.8787607648527</v>
      </c>
      <c r="Q99" s="29">
        <v>392.01486654768712</v>
      </c>
      <c r="R99" s="29">
        <v>388.19129794790035</v>
      </c>
      <c r="S99" s="29">
        <v>382.96199012833949</v>
      </c>
      <c r="T99" s="29">
        <v>376.68358717894324</v>
      </c>
      <c r="U99" s="29">
        <v>370.61587437320253</v>
      </c>
      <c r="V99" s="29">
        <v>364.9614248870684</v>
      </c>
      <c r="W99" s="29">
        <v>362.77165633774598</v>
      </c>
      <c r="X99" s="29">
        <v>360.58188778842356</v>
      </c>
      <c r="Y99" s="29">
        <v>358.39211923910119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315.20483510276739</v>
      </c>
      <c r="D101" s="29">
        <v>302.69896770786715</v>
      </c>
      <c r="E101" s="29">
        <v>297.70493071881924</v>
      </c>
      <c r="F101" s="29">
        <v>289.56608540155844</v>
      </c>
      <c r="G101" s="29">
        <v>284.38805896770259</v>
      </c>
      <c r="H101" s="29">
        <v>273.88096508471187</v>
      </c>
      <c r="I101" s="29">
        <v>261.89961769106083</v>
      </c>
      <c r="J101" s="29">
        <v>248.53094115068055</v>
      </c>
      <c r="K101" s="29">
        <v>229.21469081771181</v>
      </c>
      <c r="L101" s="29">
        <v>209.52143967416072</v>
      </c>
      <c r="M101" s="29">
        <v>194.80609722281969</v>
      </c>
      <c r="N101" s="29">
        <v>183.77348913066692</v>
      </c>
      <c r="O101" s="29">
        <v>164.55003986561547</v>
      </c>
      <c r="P101" s="29">
        <v>141.19918713927845</v>
      </c>
      <c r="Q101" s="29">
        <v>122.97885513911407</v>
      </c>
      <c r="R101" s="29">
        <v>110.27200389846193</v>
      </c>
      <c r="S101" s="29">
        <v>107.72586317737012</v>
      </c>
      <c r="T101" s="29">
        <v>104.90903032194012</v>
      </c>
      <c r="U101" s="29">
        <v>102.18815096779078</v>
      </c>
      <c r="V101" s="29">
        <v>101.13594212576439</v>
      </c>
      <c r="W101" s="29">
        <v>99.113223283249098</v>
      </c>
      <c r="X101" s="29">
        <v>97.09050444073381</v>
      </c>
      <c r="Y101" s="29">
        <v>95.067785598218521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325.28833532379002</v>
      </c>
      <c r="D102" s="29">
        <v>313.5567333194362</v>
      </c>
      <c r="E102" s="29">
        <v>300.89693252596044</v>
      </c>
      <c r="F102" s="29">
        <v>289.70054081462843</v>
      </c>
      <c r="G102" s="29">
        <v>279.94609150507608</v>
      </c>
      <c r="H102" s="29">
        <v>267.32923688235547</v>
      </c>
      <c r="I102" s="29">
        <v>254.31391117869691</v>
      </c>
      <c r="J102" s="29">
        <v>243.27802657469365</v>
      </c>
      <c r="K102" s="29">
        <v>227.81714304589977</v>
      </c>
      <c r="L102" s="29">
        <v>213.21622092046411</v>
      </c>
      <c r="M102" s="29">
        <v>201.8786628198294</v>
      </c>
      <c r="N102" s="29">
        <v>193.53318255169293</v>
      </c>
      <c r="O102" s="29">
        <v>178.09777615456389</v>
      </c>
      <c r="P102" s="29">
        <v>171.88998856186168</v>
      </c>
      <c r="Q102" s="29">
        <v>168.62404196427784</v>
      </c>
      <c r="R102" s="29">
        <v>167.96963684423545</v>
      </c>
      <c r="S102" s="29">
        <v>166.69997464482242</v>
      </c>
      <c r="T102" s="29">
        <v>164.58223680489914</v>
      </c>
      <c r="U102" s="29">
        <v>162.24177318748454</v>
      </c>
      <c r="V102" s="29">
        <v>160.04913483054742</v>
      </c>
      <c r="W102" s="29">
        <v>158.44864348224195</v>
      </c>
      <c r="X102" s="29">
        <v>156.84815213393645</v>
      </c>
      <c r="Y102" s="29">
        <v>155.24766078563098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57.523152546460352</v>
      </c>
      <c r="D104" s="31">
        <v>56.118702788580535</v>
      </c>
      <c r="E104" s="31">
        <v>54.571889124732039</v>
      </c>
      <c r="F104" s="31">
        <v>53.197171091074559</v>
      </c>
      <c r="G104" s="31">
        <v>51.72922096751018</v>
      </c>
      <c r="H104" s="31">
        <v>50.41182827729795</v>
      </c>
      <c r="I104" s="31">
        <v>49.012606496556067</v>
      </c>
      <c r="J104" s="31">
        <v>47.182204389244475</v>
      </c>
      <c r="K104" s="31">
        <v>44.858342763510628</v>
      </c>
      <c r="L104" s="31">
        <v>41.274628194622537</v>
      </c>
      <c r="M104" s="31">
        <v>37.32555753127432</v>
      </c>
      <c r="N104" s="31">
        <v>34.332037654991126</v>
      </c>
      <c r="O104" s="31">
        <v>31.795532294139651</v>
      </c>
      <c r="P104" s="31">
        <v>28.437414716971404</v>
      </c>
      <c r="Q104" s="31">
        <v>27.762743196893084</v>
      </c>
      <c r="R104" s="31">
        <v>23.927166508637342</v>
      </c>
      <c r="S104" s="31">
        <v>19.101773875043673</v>
      </c>
      <c r="T104" s="31">
        <v>15.057479473696739</v>
      </c>
      <c r="U104" s="31">
        <v>12.126531327327109</v>
      </c>
      <c r="V104" s="31">
        <v>10.896009461362828</v>
      </c>
      <c r="W104" s="31">
        <v>10.242248893681058</v>
      </c>
      <c r="X104" s="31">
        <v>9.5884883259992879</v>
      </c>
      <c r="Y104" s="31">
        <v>8.9347277583175178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7841.2323952174957</v>
      </c>
      <c r="D105" s="33">
        <v>7841.2003323593854</v>
      </c>
      <c r="E105" s="33">
        <v>7838.3663097223061</v>
      </c>
      <c r="F105" s="33">
        <v>7835.2822789525371</v>
      </c>
      <c r="G105" s="33">
        <v>7830.2658003314746</v>
      </c>
      <c r="H105" s="33">
        <v>7803.5552229690265</v>
      </c>
      <c r="I105" s="33">
        <v>7765.8683998019187</v>
      </c>
      <c r="J105" s="33">
        <v>7601.6544174706696</v>
      </c>
      <c r="K105" s="33">
        <v>7424.2578698226416</v>
      </c>
      <c r="L105" s="33">
        <v>7280.5403148405749</v>
      </c>
      <c r="M105" s="33">
        <v>7120.7496207407985</v>
      </c>
      <c r="N105" s="33">
        <v>6993.5325957429559</v>
      </c>
      <c r="O105" s="33">
        <v>6917.3456447669059</v>
      </c>
      <c r="P105" s="33">
        <v>6907.9781834403821</v>
      </c>
      <c r="Q105" s="33">
        <v>6896.5712461458952</v>
      </c>
      <c r="R105" s="33">
        <v>6787.3086877217929</v>
      </c>
      <c r="S105" s="33">
        <v>6653.567714698821</v>
      </c>
      <c r="T105" s="33">
        <v>6510.5063221615419</v>
      </c>
      <c r="U105" s="33">
        <v>6366.0507352736968</v>
      </c>
      <c r="V105" s="33">
        <v>6230.6078550558514</v>
      </c>
      <c r="W105" s="33">
        <v>6168.3017765052928</v>
      </c>
      <c r="X105" s="33">
        <v>6105.9956979547342</v>
      </c>
      <c r="Y105" s="33">
        <v>6043.6896194041756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1.7688224681374216</v>
      </c>
      <c r="C109" s="43">
        <f>C31/RES_summary!C$6</f>
        <v>1.775384455646335</v>
      </c>
      <c r="D109" s="43">
        <f>D31/RES_summary!D$6</f>
        <v>1.7805022810616535</v>
      </c>
      <c r="E109" s="43">
        <f>E31/RES_summary!E$6</f>
        <v>1.7846298036198727</v>
      </c>
      <c r="F109" s="43">
        <f>F31/RES_summary!F$6</f>
        <v>1.7880147062628693</v>
      </c>
      <c r="G109" s="43">
        <f>G31/RES_summary!G$6</f>
        <v>1.7908998473534878</v>
      </c>
      <c r="H109" s="43">
        <f>H31/RES_summary!H$6</f>
        <v>1.7934833388305831</v>
      </c>
      <c r="I109" s="43">
        <f>I31/RES_summary!I$6</f>
        <v>1.7959232669538505</v>
      </c>
      <c r="J109" s="43">
        <f>J31/RES_summary!J$6</f>
        <v>1.7984204283001242</v>
      </c>
      <c r="K109" s="43">
        <f>K31/RES_summary!K$6</f>
        <v>1.8013005877619246</v>
      </c>
      <c r="L109" s="43">
        <f>L31/RES_summary!L$6</f>
        <v>1.8044066136540218</v>
      </c>
      <c r="M109" s="43">
        <f>M31/RES_summary!M$6</f>
        <v>1.8069752906484087</v>
      </c>
      <c r="N109" s="43">
        <f>N31/RES_summary!N$6</f>
        <v>1.8086943169741891</v>
      </c>
      <c r="O109" s="43">
        <f>O31/RES_summary!O$6</f>
        <v>1.8095583611988539</v>
      </c>
      <c r="P109" s="43">
        <f>P31/RES_summary!P$6</f>
        <v>1.8100867901140374</v>
      </c>
      <c r="Q109" s="43">
        <f>Q31/RES_summary!Q$6</f>
        <v>1.8100758620618511</v>
      </c>
      <c r="R109" s="43">
        <f>R31/RES_summary!R$6</f>
        <v>1.8092764441713247</v>
      </c>
      <c r="S109" s="43">
        <f>S31/RES_summary!S$6</f>
        <v>1.8081731811937451</v>
      </c>
      <c r="T109" s="43">
        <f>T31/RES_summary!T$6</f>
        <v>1.8072330411084352</v>
      </c>
      <c r="U109" s="43">
        <f>U31/RES_summary!U$6</f>
        <v>1.8070259471710457</v>
      </c>
      <c r="V109" s="43">
        <f>V31/RES_summary!V$6</f>
        <v>1.8080090599001051</v>
      </c>
      <c r="W109" s="43">
        <f>W31/RES_summary!W$6</f>
        <v>1.8097244797624064</v>
      </c>
      <c r="X109" s="43">
        <f>X31/RES_summary!X$6</f>
        <v>1.8118661084686447</v>
      </c>
      <c r="Y109" s="43">
        <f>Y31/RES_summary!Y$6</f>
        <v>1.814061521013459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0.93733441353615699</v>
      </c>
      <c r="C110" s="43">
        <f>C32/RES_summary!C$6</f>
        <v>0.94316544301449956</v>
      </c>
      <c r="D110" s="43">
        <f>D32/RES_summary!D$6</f>
        <v>0.94799544494244936</v>
      </c>
      <c r="E110" s="43">
        <f>E32/RES_summary!E$6</f>
        <v>0.95209580319157083</v>
      </c>
      <c r="F110" s="43">
        <f>F32/RES_summary!F$6</f>
        <v>0.95559399766434006</v>
      </c>
      <c r="G110" s="43">
        <f>G32/RES_summary!G$6</f>
        <v>0.95861072071142994</v>
      </c>
      <c r="H110" s="43">
        <f>H32/RES_summary!H$6</f>
        <v>0.9612367911221481</v>
      </c>
      <c r="I110" s="43">
        <f>I32/RES_summary!I$6</f>
        <v>0.96350633027787036</v>
      </c>
      <c r="J110" s="43">
        <f>J32/RES_summary!J$6</f>
        <v>0.96543149765454428</v>
      </c>
      <c r="K110" s="43">
        <f>K32/RES_summary!K$6</f>
        <v>0.96700010632630529</v>
      </c>
      <c r="L110" s="43">
        <f>L32/RES_summary!L$6</f>
        <v>0.96696961034098128</v>
      </c>
      <c r="M110" s="43">
        <f>M32/RES_summary!M$6</f>
        <v>0.9642815984815104</v>
      </c>
      <c r="N110" s="43">
        <f>N32/RES_summary!N$6</f>
        <v>0.95873007748784744</v>
      </c>
      <c r="O110" s="43">
        <f>O32/RES_summary!O$6</f>
        <v>0.95271514611178909</v>
      </c>
      <c r="P110" s="43">
        <f>P32/RES_summary!P$6</f>
        <v>0.95000005225801665</v>
      </c>
      <c r="Q110" s="43">
        <f>Q32/RES_summary!Q$6</f>
        <v>0.95088050126316415</v>
      </c>
      <c r="R110" s="43">
        <f>R32/RES_summary!R$6</f>
        <v>0.95350052193447432</v>
      </c>
      <c r="S110" s="43">
        <f>S32/RES_summary!S$6</f>
        <v>0.95704833107403031</v>
      </c>
      <c r="T110" s="43">
        <f>T32/RES_summary!T$6</f>
        <v>0.96078182906992904</v>
      </c>
      <c r="U110" s="43">
        <f>U32/RES_summary!U$6</f>
        <v>0.96383970506025385</v>
      </c>
      <c r="V110" s="43">
        <f>V32/RES_summary!V$6</f>
        <v>0.96592183991717229</v>
      </c>
      <c r="W110" s="43">
        <f>W32/RES_summary!W$6</f>
        <v>0.96768939966806211</v>
      </c>
      <c r="X110" s="43">
        <f>X32/RES_summary!X$6</f>
        <v>0.96927361510836929</v>
      </c>
      <c r="Y110" s="43">
        <f>Y32/RES_summary!Y$6</f>
        <v>0.97083489651347665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0.23445594946504653</v>
      </c>
      <c r="C111" s="43">
        <f>C33/RES_summary!C$6</f>
        <v>0.24826445050885645</v>
      </c>
      <c r="D111" s="43">
        <f>D33/RES_summary!D$6</f>
        <v>0.26156252134447211</v>
      </c>
      <c r="E111" s="43">
        <f>E33/RES_summary!E$6</f>
        <v>0.2744102397073907</v>
      </c>
      <c r="F111" s="43">
        <f>F33/RES_summary!F$6</f>
        <v>0.2867888010221244</v>
      </c>
      <c r="G111" s="43">
        <f>G33/RES_summary!G$6</f>
        <v>0.29867294412308087</v>
      </c>
      <c r="H111" s="43">
        <f>H33/RES_summary!H$6</f>
        <v>0.31002293084835131</v>
      </c>
      <c r="I111" s="43">
        <f>I33/RES_summary!I$6</f>
        <v>0.32071600516830384</v>
      </c>
      <c r="J111" s="43">
        <f>J33/RES_summary!J$6</f>
        <v>0.33052382720983414</v>
      </c>
      <c r="K111" s="43">
        <f>K33/RES_summary!K$6</f>
        <v>0.33900013160284292</v>
      </c>
      <c r="L111" s="43">
        <f>L33/RES_summary!L$6</f>
        <v>0.3434407820923035</v>
      </c>
      <c r="M111" s="43">
        <f>M33/RES_summary!M$6</f>
        <v>0.34233996542724471</v>
      </c>
      <c r="N111" s="43">
        <f>N33/RES_summary!N$6</f>
        <v>0.33558905176048132</v>
      </c>
      <c r="O111" s="43">
        <f>O33/RES_summary!O$6</f>
        <v>0.32876642008828305</v>
      </c>
      <c r="P111" s="43">
        <f>P33/RES_summary!P$6</f>
        <v>0.32999996864518999</v>
      </c>
      <c r="Q111" s="43">
        <f>Q33/RES_summary!Q$6</f>
        <v>0.34051223912745221</v>
      </c>
      <c r="R111" s="43">
        <f>R33/RES_summary!R$6</f>
        <v>0.35627598226440205</v>
      </c>
      <c r="S111" s="43">
        <f>S33/RES_summary!S$6</f>
        <v>0.37442638993844712</v>
      </c>
      <c r="T111" s="43">
        <f>T33/RES_summary!T$6</f>
        <v>0.39225793970949469</v>
      </c>
      <c r="U111" s="43">
        <f>U33/RES_summary!U$6</f>
        <v>0.40653095070194101</v>
      </c>
      <c r="V111" s="43">
        <f>V33/RES_summary!V$6</f>
        <v>0.41519967931298218</v>
      </c>
      <c r="W111" s="43">
        <f>W33/RES_summary!W$6</f>
        <v>0.4208204182457212</v>
      </c>
      <c r="X111" s="43">
        <f>X33/RES_summary!X$6</f>
        <v>0.42466689334936353</v>
      </c>
      <c r="Y111" s="43">
        <f>Y33/RES_summary!Y$6</f>
        <v>0.42829057016176159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0.57242689802602797</v>
      </c>
      <c r="C112" s="43">
        <f>C34/RES_summary!C$6</f>
        <v>0.59344479341154388</v>
      </c>
      <c r="D112" s="43">
        <f>D34/RES_summary!D$6</f>
        <v>0.61349900961649428</v>
      </c>
      <c r="E112" s="43">
        <f>E34/RES_summary!E$6</f>
        <v>0.63282543060658458</v>
      </c>
      <c r="F112" s="43">
        <f>F34/RES_summary!F$6</f>
        <v>0.65151918524451691</v>
      </c>
      <c r="G112" s="43">
        <f>G34/RES_summary!G$6</f>
        <v>0.66966902724710409</v>
      </c>
      <c r="H112" s="43">
        <f>H34/RES_summary!H$6</f>
        <v>0.68733416786461676</v>
      </c>
      <c r="I112" s="43">
        <f>I34/RES_summary!I$6</f>
        <v>0.70450225449508563</v>
      </c>
      <c r="J112" s="43">
        <f>J34/RES_summary!J$6</f>
        <v>0.72110887971774218</v>
      </c>
      <c r="K112" s="43">
        <f>K34/RES_summary!K$6</f>
        <v>0.73700009808395606</v>
      </c>
      <c r="L112" s="43">
        <f>L34/RES_summary!L$6</f>
        <v>0.75094912328560304</v>
      </c>
      <c r="M112" s="43">
        <f>M34/RES_summary!M$6</f>
        <v>0.76199491577127754</v>
      </c>
      <c r="N112" s="43">
        <f>N34/RES_summary!N$6</f>
        <v>0.76923518295779181</v>
      </c>
      <c r="O112" s="43">
        <f>O34/RES_summary!O$6</f>
        <v>0.77406799009714544</v>
      </c>
      <c r="P112" s="43">
        <f>P34/RES_summary!P$6</f>
        <v>0.78000002090320664</v>
      </c>
      <c r="Q112" s="43">
        <f>Q34/RES_summary!Q$6</f>
        <v>0.78729790146597189</v>
      </c>
      <c r="R112" s="43">
        <f>R34/RES_summary!R$6</f>
        <v>0.79423165751331293</v>
      </c>
      <c r="S112" s="43">
        <f>S34/RES_summary!S$6</f>
        <v>0.80069589394295548</v>
      </c>
      <c r="T112" s="43">
        <f>T34/RES_summary!T$6</f>
        <v>0.80653871954907586</v>
      </c>
      <c r="U112" s="43">
        <f>U34/RES_summary!U$6</f>
        <v>0.81151730561247049</v>
      </c>
      <c r="V112" s="43">
        <f>V34/RES_summary!V$6</f>
        <v>0.81493850629692566</v>
      </c>
      <c r="W112" s="43">
        <f>W34/RES_summary!W$6</f>
        <v>0.81703597332162592</v>
      </c>
      <c r="X112" s="43">
        <f>X34/RES_summary!X$6</f>
        <v>0.8183631008634078</v>
      </c>
      <c r="Y112" s="43">
        <f>Y34/RES_summary!Y$6</f>
        <v>0.8195934996013291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0.52774271298581199</v>
      </c>
      <c r="C114" s="43">
        <f>C36/RES_summary!C$6</f>
        <v>0.59253770735882072</v>
      </c>
      <c r="D114" s="43">
        <f>D36/RES_summary!D$6</f>
        <v>0.64636542845597611</v>
      </c>
      <c r="E114" s="43">
        <f>E36/RES_summary!E$6</f>
        <v>0.67948117723724599</v>
      </c>
      <c r="F114" s="43">
        <f>F36/RES_summary!F$6</f>
        <v>0.75804258556750048</v>
      </c>
      <c r="G114" s="43">
        <f>G36/RES_summary!G$6</f>
        <v>0.84633465410204045</v>
      </c>
      <c r="H114" s="43">
        <f>H36/RES_summary!H$6</f>
        <v>0.91735429654111178</v>
      </c>
      <c r="I114" s="43">
        <f>I36/RES_summary!I$6</f>
        <v>0.98355905155356604</v>
      </c>
      <c r="J114" s="43">
        <f>J36/RES_summary!J$6</f>
        <v>1.0682038242850982</v>
      </c>
      <c r="K114" s="43">
        <f>K36/RES_summary!K$6</f>
        <v>1.1627488969687294</v>
      </c>
      <c r="L114" s="43">
        <f>L36/RES_summary!L$6</f>
        <v>1.2773600783631849</v>
      </c>
      <c r="M114" s="43">
        <f>M36/RES_summary!M$6</f>
        <v>1.3800199795217336</v>
      </c>
      <c r="N114" s="43">
        <f>N36/RES_summary!N$6</f>
        <v>1.4979340624024398</v>
      </c>
      <c r="O114" s="43">
        <f>O36/RES_summary!O$6</f>
        <v>1.6278669818170279</v>
      </c>
      <c r="P114" s="43">
        <f>P36/RES_summary!P$6</f>
        <v>1.8304909528346598</v>
      </c>
      <c r="Q114" s="43">
        <f>Q36/RES_summary!Q$6</f>
        <v>2.0993745484133934</v>
      </c>
      <c r="R114" s="43">
        <f>R36/RES_summary!R$6</f>
        <v>2.2587294457262317</v>
      </c>
      <c r="S114" s="43">
        <f>S36/RES_summary!S$6</f>
        <v>2.4579867727748193</v>
      </c>
      <c r="T114" s="43">
        <f>T36/RES_summary!T$6</f>
        <v>2.5973078820318309</v>
      </c>
      <c r="U114" s="43">
        <f>U36/RES_summary!U$6</f>
        <v>2.7108203727745379</v>
      </c>
      <c r="V114" s="43">
        <f>V36/RES_summary!V$6</f>
        <v>2.7899706250636171</v>
      </c>
      <c r="W114" s="43">
        <f>W36/RES_summary!W$6</f>
        <v>2.8549354933653479</v>
      </c>
      <c r="X114" s="43">
        <f>X36/RES_summary!X$6</f>
        <v>2.9146962497829199</v>
      </c>
      <c r="Y114" s="43">
        <f>Y36/RES_summary!Y$6</f>
        <v>2.9695497407425182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0.35594847271662544</v>
      </c>
      <c r="C115" s="43">
        <f>C37/RES_summary!C$6</f>
        <v>0.38159737055357928</v>
      </c>
      <c r="D115" s="43">
        <f>D37/RES_summary!D$6</f>
        <v>0.42113240936381208</v>
      </c>
      <c r="E115" s="43">
        <f>E37/RES_summary!E$6</f>
        <v>0.46282200075290869</v>
      </c>
      <c r="F115" s="43">
        <f>F37/RES_summary!F$6</f>
        <v>0.50899504293773301</v>
      </c>
      <c r="G115" s="43">
        <f>G37/RES_summary!G$6</f>
        <v>0.55290349411416539</v>
      </c>
      <c r="H115" s="43">
        <f>H37/RES_summary!H$6</f>
        <v>0.58092249843963806</v>
      </c>
      <c r="I115" s="43">
        <f>I37/RES_summary!I$6</f>
        <v>0.61276153032398561</v>
      </c>
      <c r="J115" s="43">
        <f>J37/RES_summary!J$6</f>
        <v>0.65642775941897169</v>
      </c>
      <c r="K115" s="43">
        <f>K37/RES_summary!K$6</f>
        <v>0.69560697094549961</v>
      </c>
      <c r="L115" s="43">
        <f>L37/RES_summary!L$6</f>
        <v>0.74961027439950589</v>
      </c>
      <c r="M115" s="43">
        <f>M37/RES_summary!M$6</f>
        <v>0.80116887617492794</v>
      </c>
      <c r="N115" s="43">
        <f>N37/RES_summary!N$6</f>
        <v>0.88290730382511728</v>
      </c>
      <c r="O115" s="43">
        <f>O37/RES_summary!O$6</f>
        <v>0.98267823725733761</v>
      </c>
      <c r="P115" s="43">
        <f>P37/RES_summary!P$6</f>
        <v>1.1074720805518847</v>
      </c>
      <c r="Q115" s="43">
        <f>Q37/RES_summary!Q$6</f>
        <v>1.2490582744307706</v>
      </c>
      <c r="R115" s="43">
        <f>R37/RES_summary!R$6</f>
        <v>1.3841306116858945</v>
      </c>
      <c r="S115" s="43">
        <f>S37/RES_summary!S$6</f>
        <v>1.5449419646216562</v>
      </c>
      <c r="T115" s="43">
        <f>T37/RES_summary!T$6</f>
        <v>1.7242107726902873</v>
      </c>
      <c r="U115" s="43">
        <f>U37/RES_summary!U$6</f>
        <v>1.8753920743138526</v>
      </c>
      <c r="V115" s="43">
        <f>V37/RES_summary!V$6</f>
        <v>2.0064577683233593</v>
      </c>
      <c r="W115" s="43">
        <f>W37/RES_summary!W$6</f>
        <v>2.1153396188504865</v>
      </c>
      <c r="X115" s="43">
        <f>X37/RES_summary!X$6</f>
        <v>2.2008612488691379</v>
      </c>
      <c r="Y115" s="43">
        <f>Y37/RES_summary!Y$6</f>
        <v>2.2672639564073744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13.623750445114025</v>
      </c>
      <c r="C117" s="44">
        <f>C39/RES_summary!C$6</f>
        <v>13.965179751589123</v>
      </c>
      <c r="D117" s="44">
        <f>D39/RES_summary!D$6</f>
        <v>14.364041772053376</v>
      </c>
      <c r="E117" s="44">
        <f>E39/RES_summary!E$6</f>
        <v>14.813878323689631</v>
      </c>
      <c r="F117" s="44">
        <f>F39/RES_summary!F$6</f>
        <v>15.641413847470636</v>
      </c>
      <c r="G117" s="44">
        <f>G39/RES_summary!G$6</f>
        <v>16.071382475554213</v>
      </c>
      <c r="H117" s="44">
        <f>H39/RES_summary!H$6</f>
        <v>16.555794474944552</v>
      </c>
      <c r="I117" s="44">
        <f>I39/RES_summary!I$6</f>
        <v>16.956046427077617</v>
      </c>
      <c r="J117" s="44">
        <f>J39/RES_summary!J$6</f>
        <v>17.357321610512283</v>
      </c>
      <c r="K117" s="44">
        <f>K39/RES_summary!K$6</f>
        <v>17.808983302073095</v>
      </c>
      <c r="L117" s="44">
        <f>L39/RES_summary!L$6</f>
        <v>18.200065454949236</v>
      </c>
      <c r="M117" s="44">
        <f>M39/RES_summary!M$6</f>
        <v>18.366923659028608</v>
      </c>
      <c r="N117" s="44">
        <f>N39/RES_summary!N$6</f>
        <v>18.47710798150365</v>
      </c>
      <c r="O117" s="44">
        <f>O39/RES_summary!O$6</f>
        <v>18.657803345243391</v>
      </c>
      <c r="P117" s="44">
        <f>P39/RES_summary!P$6</f>
        <v>18.781762006752118</v>
      </c>
      <c r="Q117" s="44">
        <f>Q39/RES_summary!Q$6</f>
        <v>18.861531505713845</v>
      </c>
      <c r="R117" s="44">
        <f>R39/RES_summary!R$6</f>
        <v>18.930462255832211</v>
      </c>
      <c r="S117" s="44">
        <f>S39/RES_summary!S$6</f>
        <v>19.044363607926041</v>
      </c>
      <c r="T117" s="44">
        <f>T39/RES_summary!T$6</f>
        <v>19.117686669431816</v>
      </c>
      <c r="U117" s="44">
        <f>U39/RES_summary!U$6</f>
        <v>19.274713265941386</v>
      </c>
      <c r="V117" s="44">
        <f>V39/RES_summary!V$6</f>
        <v>19.323752880629026</v>
      </c>
      <c r="W117" s="44">
        <f>W39/RES_summary!W$6</f>
        <v>19.836451573982924</v>
      </c>
      <c r="X117" s="44">
        <f>X39/RES_summary!X$6</f>
        <v>20.099166881484674</v>
      </c>
      <c r="Y117" s="44">
        <f>Y39/RES_summary!Y$6</f>
        <v>20.223883908264128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0.53627757769685602</v>
      </c>
      <c r="C118" s="45">
        <f>C40/RES_summary!C$6</f>
        <v>0.55015622886026461</v>
      </c>
      <c r="D118" s="45">
        <f>D40/RES_summary!D$6</f>
        <v>0.56265274980755475</v>
      </c>
      <c r="E118" s="45">
        <f>E40/RES_summary!E$6</f>
        <v>0.57529201266970031</v>
      </c>
      <c r="F118" s="45">
        <f>F40/RES_summary!F$6</f>
        <v>0.60364301746815907</v>
      </c>
      <c r="G118" s="45">
        <f>G40/RES_summary!G$6</f>
        <v>0.61774340887295165</v>
      </c>
      <c r="H118" s="45">
        <f>H40/RES_summary!H$6</f>
        <v>0.63286911810780688</v>
      </c>
      <c r="I118" s="45">
        <f>I40/RES_summary!I$6</f>
        <v>0.65028061179684282</v>
      </c>
      <c r="J118" s="45">
        <f>J40/RES_summary!J$6</f>
        <v>0.66813482488654075</v>
      </c>
      <c r="K118" s="45">
        <f>K40/RES_summary!K$6</f>
        <v>0.68183182566670641</v>
      </c>
      <c r="L118" s="45">
        <f>L40/RES_summary!L$6</f>
        <v>0.69999190107920573</v>
      </c>
      <c r="M118" s="45">
        <f>M40/RES_summary!M$6</f>
        <v>0.71956563379923089</v>
      </c>
      <c r="N118" s="45">
        <f>N40/RES_summary!N$6</f>
        <v>0.73722233191234765</v>
      </c>
      <c r="O118" s="45">
        <f>O40/RES_summary!O$6</f>
        <v>0.75704443844120894</v>
      </c>
      <c r="P118" s="45">
        <f>P40/RES_summary!P$6</f>
        <v>0.78977825365237764</v>
      </c>
      <c r="Q118" s="45">
        <f>Q40/RES_summary!Q$6</f>
        <v>0.8196954743144631</v>
      </c>
      <c r="R118" s="45">
        <f>R40/RES_summary!R$6</f>
        <v>0.84783639439194425</v>
      </c>
      <c r="S118" s="45">
        <f>S40/RES_summary!S$6</f>
        <v>0.87620153788000799</v>
      </c>
      <c r="T118" s="45">
        <f>T40/RES_summary!T$6</f>
        <v>0.90844648620037316</v>
      </c>
      <c r="U118" s="45">
        <f>U40/RES_summary!U$6</f>
        <v>0.93163553827324619</v>
      </c>
      <c r="V118" s="45">
        <f>V40/RES_summary!V$6</f>
        <v>0.94961092040019479</v>
      </c>
      <c r="W118" s="45">
        <f>W40/RES_summary!W$6</f>
        <v>0.95544432191943185</v>
      </c>
      <c r="X118" s="45">
        <f>X40/RES_summary!X$6</f>
        <v>0.96072501528776977</v>
      </c>
      <c r="Y118" s="45">
        <f>Y40/RES_summary!Y$6</f>
        <v>0.96550258887028739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85.925340386754613</v>
      </c>
      <c r="C122" s="29">
        <f t="shared" si="82"/>
        <v>84.934213413297144</v>
      </c>
      <c r="D122" s="29">
        <f t="shared" si="82"/>
        <v>83.667224007091548</v>
      </c>
      <c r="E122" s="29">
        <f t="shared" si="82"/>
        <v>82.288060766114157</v>
      </c>
      <c r="F122" s="29">
        <f t="shared" si="82"/>
        <v>81.043687533867072</v>
      </c>
      <c r="G122" s="29">
        <f t="shared" si="82"/>
        <v>79.560219828061364</v>
      </c>
      <c r="H122" s="29">
        <f t="shared" si="82"/>
        <v>78.024154277502902</v>
      </c>
      <c r="I122" s="29">
        <f t="shared" si="82"/>
        <v>76.451500370253484</v>
      </c>
      <c r="J122" s="29">
        <f t="shared" si="82"/>
        <v>74.734576582493645</v>
      </c>
      <c r="K122" s="29">
        <f t="shared" si="82"/>
        <v>72.966209249216917</v>
      </c>
      <c r="L122" s="29">
        <f t="shared" si="82"/>
        <v>71.106202529901509</v>
      </c>
      <c r="M122" s="29">
        <f t="shared" si="82"/>
        <v>69.23691865007369</v>
      </c>
      <c r="N122" s="29">
        <f t="shared" si="82"/>
        <v>67.212288538879335</v>
      </c>
      <c r="O122" s="29">
        <f t="shared" si="82"/>
        <v>64.939076407668736</v>
      </c>
      <c r="P122" s="29">
        <f t="shared" si="82"/>
        <v>62.462836848929868</v>
      </c>
      <c r="Q122" s="29">
        <f t="shared" si="82"/>
        <v>59.924448856867457</v>
      </c>
      <c r="R122" s="29">
        <f t="shared" ref="R122:V122" si="83">R83*R109</f>
        <v>57.337328526193389</v>
      </c>
      <c r="S122" s="29">
        <f t="shared" si="83"/>
        <v>54.853967384740585</v>
      </c>
      <c r="T122" s="29">
        <f t="shared" si="83"/>
        <v>52.312465549516233</v>
      </c>
      <c r="U122" s="29">
        <f t="shared" si="83"/>
        <v>50.376903034303496</v>
      </c>
      <c r="V122" s="29">
        <f t="shared" si="83"/>
        <v>48.511754207630133</v>
      </c>
      <c r="W122" s="29">
        <f t="shared" ref="W122:Y122" si="84">W83*W109</f>
        <v>46.785490261403439</v>
      </c>
      <c r="X122" s="29">
        <f t="shared" si="84"/>
        <v>45.42420160227951</v>
      </c>
      <c r="Y122" s="29">
        <f t="shared" si="84"/>
        <v>43.815798516608488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609.31320510690591</v>
      </c>
      <c r="C123" s="29">
        <f t="shared" si="85"/>
        <v>607.84786784144683</v>
      </c>
      <c r="D123" s="29">
        <f t="shared" si="85"/>
        <v>603.43657087374697</v>
      </c>
      <c r="E123" s="29">
        <f t="shared" si="85"/>
        <v>597.46464537445183</v>
      </c>
      <c r="F123" s="29">
        <f t="shared" si="85"/>
        <v>591.02011382682599</v>
      </c>
      <c r="G123" s="29">
        <f t="shared" si="85"/>
        <v>582.4675322792308</v>
      </c>
      <c r="H123" s="29">
        <f t="shared" si="85"/>
        <v>572.34288330711559</v>
      </c>
      <c r="I123" s="29">
        <f t="shared" si="85"/>
        <v>560.99917011902915</v>
      </c>
      <c r="J123" s="29">
        <f t="shared" si="85"/>
        <v>548.02101150660008</v>
      </c>
      <c r="K123" s="29">
        <f t="shared" si="85"/>
        <v>532.93975684336783</v>
      </c>
      <c r="L123" s="29">
        <f t="shared" si="85"/>
        <v>515.07916920960577</v>
      </c>
      <c r="M123" s="29">
        <f t="shared" si="85"/>
        <v>495.58025944061376</v>
      </c>
      <c r="N123" s="29">
        <f t="shared" si="85"/>
        <v>474.40289889213983</v>
      </c>
      <c r="O123" s="29">
        <f t="shared" si="85"/>
        <v>451.7696179371942</v>
      </c>
      <c r="P123" s="29">
        <f t="shared" si="85"/>
        <v>428.99801087569051</v>
      </c>
      <c r="Q123" s="29">
        <f t="shared" si="85"/>
        <v>408.05155003284779</v>
      </c>
      <c r="R123" s="29">
        <f t="shared" ref="R123:V123" si="86">R84*R110</f>
        <v>389.50163452880651</v>
      </c>
      <c r="S123" s="29">
        <f t="shared" si="86"/>
        <v>373.08505778545947</v>
      </c>
      <c r="T123" s="29">
        <f t="shared" si="86"/>
        <v>357.57443462439574</v>
      </c>
      <c r="U123" s="29">
        <f t="shared" si="86"/>
        <v>345.82941072923927</v>
      </c>
      <c r="V123" s="29">
        <f t="shared" si="86"/>
        <v>333.10296959685735</v>
      </c>
      <c r="W123" s="29">
        <f t="shared" ref="W123:Y123" si="87">W84*W110</f>
        <v>322.45011526701774</v>
      </c>
      <c r="X123" s="29">
        <f t="shared" si="87"/>
        <v>313.21080823998778</v>
      </c>
      <c r="Y123" s="29">
        <f t="shared" si="87"/>
        <v>304.23922755561767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452.52706215989281</v>
      </c>
      <c r="C124" s="29">
        <f t="shared" si="88"/>
        <v>470.31626884806798</v>
      </c>
      <c r="D124" s="29">
        <f t="shared" si="88"/>
        <v>485.88988266677347</v>
      </c>
      <c r="E124" s="29">
        <f t="shared" si="88"/>
        <v>499.97168156572644</v>
      </c>
      <c r="F124" s="29">
        <f t="shared" si="88"/>
        <v>512.96433675982723</v>
      </c>
      <c r="G124" s="29">
        <f t="shared" si="88"/>
        <v>523.45525058165265</v>
      </c>
      <c r="H124" s="29">
        <f t="shared" si="88"/>
        <v>531.93040336443198</v>
      </c>
      <c r="I124" s="29">
        <f t="shared" si="88"/>
        <v>538.51845024681199</v>
      </c>
      <c r="J124" s="29">
        <f t="shared" si="88"/>
        <v>542.82363016272768</v>
      </c>
      <c r="K124" s="29">
        <f t="shared" si="88"/>
        <v>544.34415453938414</v>
      </c>
      <c r="L124" s="29">
        <f t="shared" si="88"/>
        <v>539.07559320748715</v>
      </c>
      <c r="M124" s="29">
        <f t="shared" si="88"/>
        <v>524.43614198622447</v>
      </c>
      <c r="N124" s="29">
        <f t="shared" si="88"/>
        <v>500.30945664797713</v>
      </c>
      <c r="O124" s="29">
        <f t="shared" si="88"/>
        <v>475.57794427769875</v>
      </c>
      <c r="P124" s="29">
        <f t="shared" si="88"/>
        <v>455.13190661488511</v>
      </c>
      <c r="Q124" s="29">
        <f t="shared" si="88"/>
        <v>437.53614016190318</v>
      </c>
      <c r="R124" s="29">
        <f t="shared" ref="R124:V124" si="89">R85*R111</f>
        <v>425.68359903637503</v>
      </c>
      <c r="S124" s="29">
        <f t="shared" si="89"/>
        <v>415.40324200681744</v>
      </c>
      <c r="T124" s="29">
        <f t="shared" si="89"/>
        <v>405.51889588729222</v>
      </c>
      <c r="U124" s="29">
        <f t="shared" si="89"/>
        <v>394.32522462419223</v>
      </c>
      <c r="V124" s="29">
        <f t="shared" si="89"/>
        <v>378.62771550287931</v>
      </c>
      <c r="W124" s="29">
        <f t="shared" ref="W124:Y124" si="90">W85*W111</f>
        <v>362.39367751820726</v>
      </c>
      <c r="X124" s="29">
        <f t="shared" si="90"/>
        <v>347.52368671314662</v>
      </c>
      <c r="Y124" s="29">
        <f t="shared" si="90"/>
        <v>336.88209291064936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343.3070171550815</v>
      </c>
      <c r="C125" s="29">
        <f t="shared" si="91"/>
        <v>352.93906398581834</v>
      </c>
      <c r="D125" s="29">
        <f t="shared" si="91"/>
        <v>360.80846653070057</v>
      </c>
      <c r="E125" s="29">
        <f t="shared" si="91"/>
        <v>367.43115767167546</v>
      </c>
      <c r="F125" s="29">
        <f t="shared" si="91"/>
        <v>373.28781293407218</v>
      </c>
      <c r="G125" s="29">
        <f t="shared" si="91"/>
        <v>377.58565485369951</v>
      </c>
      <c r="H125" s="29">
        <f t="shared" si="91"/>
        <v>381.28272200467217</v>
      </c>
      <c r="I125" s="29">
        <f t="shared" si="91"/>
        <v>384.39234055190445</v>
      </c>
      <c r="J125" s="29">
        <f t="shared" si="91"/>
        <v>386.65988061543828</v>
      </c>
      <c r="K125" s="29">
        <f t="shared" si="91"/>
        <v>387.84665551691916</v>
      </c>
      <c r="L125" s="29">
        <f t="shared" si="91"/>
        <v>386.77322163485178</v>
      </c>
      <c r="M125" s="29">
        <f t="shared" si="91"/>
        <v>383.79667356293407</v>
      </c>
      <c r="N125" s="29">
        <f t="shared" si="91"/>
        <v>378.59227915004817</v>
      </c>
      <c r="O125" s="29">
        <f t="shared" si="91"/>
        <v>371.13575756600983</v>
      </c>
      <c r="P125" s="29">
        <f t="shared" si="91"/>
        <v>363.4646547924263</v>
      </c>
      <c r="Q125" s="29">
        <f t="shared" si="91"/>
        <v>356.2491011905887</v>
      </c>
      <c r="R125" s="29">
        <f t="shared" ref="R125:V125" si="92">R86*R112</f>
        <v>350.75572623614767</v>
      </c>
      <c r="S125" s="29">
        <f t="shared" si="92"/>
        <v>345.7464573748303</v>
      </c>
      <c r="T125" s="29">
        <f t="shared" si="92"/>
        <v>340.71901818212979</v>
      </c>
      <c r="U125" s="29">
        <f t="shared" si="92"/>
        <v>336.97799237055443</v>
      </c>
      <c r="V125" s="29">
        <f t="shared" si="92"/>
        <v>332.35446778891759</v>
      </c>
      <c r="W125" s="29">
        <f t="shared" ref="W125:Y125" si="93">W86*W112</f>
        <v>327.78625770828432</v>
      </c>
      <c r="X125" s="29">
        <f t="shared" si="93"/>
        <v>323.22324966120271</v>
      </c>
      <c r="Y125" s="29">
        <f t="shared" si="93"/>
        <v>318.29244257334528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183.93850632633581</v>
      </c>
      <c r="C127" s="29">
        <f t="shared" si="94"/>
        <v>202.43965662385472</v>
      </c>
      <c r="D127" s="29">
        <f t="shared" si="94"/>
        <v>215.90698897330694</v>
      </c>
      <c r="E127" s="29">
        <f t="shared" si="94"/>
        <v>222.5327391328542</v>
      </c>
      <c r="F127" s="29">
        <f t="shared" si="94"/>
        <v>241.66414264185372</v>
      </c>
      <c r="G127" s="29">
        <f t="shared" si="94"/>
        <v>262.43112035352709</v>
      </c>
      <c r="H127" s="29">
        <f t="shared" si="94"/>
        <v>276.58495962430595</v>
      </c>
      <c r="I127" s="29">
        <f t="shared" si="94"/>
        <v>287.45470842505193</v>
      </c>
      <c r="J127" s="29">
        <f t="shared" si="94"/>
        <v>300.44007207234347</v>
      </c>
      <c r="K127" s="29">
        <f t="shared" si="94"/>
        <v>312.02413486799054</v>
      </c>
      <c r="L127" s="29">
        <f t="shared" si="94"/>
        <v>325.37801528510499</v>
      </c>
      <c r="M127" s="29">
        <f t="shared" si="94"/>
        <v>335.32985882999628</v>
      </c>
      <c r="N127" s="29">
        <f t="shared" si="94"/>
        <v>342.47145041526755</v>
      </c>
      <c r="O127" s="29">
        <f t="shared" si="94"/>
        <v>344.67192326229252</v>
      </c>
      <c r="P127" s="29">
        <f t="shared" si="94"/>
        <v>353.26516592419568</v>
      </c>
      <c r="Q127" s="29">
        <f t="shared" si="94"/>
        <v>366.16801266996447</v>
      </c>
      <c r="R127" s="29">
        <f t="shared" ref="R127:V127" si="95">R88*R114</f>
        <v>360.28668582336854</v>
      </c>
      <c r="S127" s="29">
        <f t="shared" si="95"/>
        <v>356.86262117107316</v>
      </c>
      <c r="T127" s="29">
        <f t="shared" si="95"/>
        <v>348.17497742945</v>
      </c>
      <c r="U127" s="29">
        <f t="shared" si="95"/>
        <v>342.08930082673504</v>
      </c>
      <c r="V127" s="29">
        <f t="shared" si="95"/>
        <v>329.81645530896458</v>
      </c>
      <c r="W127" s="29">
        <f t="shared" ref="W127:Y127" si="96">W88*W114</f>
        <v>318.00458118898842</v>
      </c>
      <c r="X127" s="29">
        <f t="shared" si="96"/>
        <v>308.52802000025878</v>
      </c>
      <c r="Y127" s="29">
        <f t="shared" si="96"/>
        <v>302.21080286935165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124.50999319258256</v>
      </c>
      <c r="C128" s="29">
        <f t="shared" si="97"/>
        <v>131.1133839385158</v>
      </c>
      <c r="D128" s="29">
        <f t="shared" si="97"/>
        <v>140.88839618172625</v>
      </c>
      <c r="E128" s="29">
        <f t="shared" si="97"/>
        <v>149.87681478711556</v>
      </c>
      <c r="F128" s="29">
        <f t="shared" si="97"/>
        <v>159.00164762519273</v>
      </c>
      <c r="G128" s="29">
        <f t="shared" si="97"/>
        <v>166.14282530037548</v>
      </c>
      <c r="H128" s="29">
        <f t="shared" si="97"/>
        <v>168.20800107194771</v>
      </c>
      <c r="I128" s="29">
        <f t="shared" si="97"/>
        <v>169.80275974364758</v>
      </c>
      <c r="J128" s="29">
        <f t="shared" si="97"/>
        <v>173.78801032943994</v>
      </c>
      <c r="K128" s="29">
        <f t="shared" si="97"/>
        <v>175.54398457000281</v>
      </c>
      <c r="L128" s="29">
        <f t="shared" si="97"/>
        <v>179.10078907302463</v>
      </c>
      <c r="M128" s="29">
        <f t="shared" si="97"/>
        <v>181.56063551982231</v>
      </c>
      <c r="N128" s="29">
        <f t="shared" si="97"/>
        <v>188.81584945010468</v>
      </c>
      <c r="O128" s="29">
        <f t="shared" si="97"/>
        <v>196.0982692513754</v>
      </c>
      <c r="P128" s="29">
        <f t="shared" si="97"/>
        <v>208.71112970594683</v>
      </c>
      <c r="Q128" s="29">
        <f t="shared" si="97"/>
        <v>224.89116328134685</v>
      </c>
      <c r="R128" s="29">
        <f t="shared" ref="R128:V128" si="98">R89*R115</f>
        <v>241.81753593724667</v>
      </c>
      <c r="S128" s="29">
        <f t="shared" si="98"/>
        <v>262.883838004241</v>
      </c>
      <c r="T128" s="29">
        <f t="shared" si="98"/>
        <v>288.92696354320839</v>
      </c>
      <c r="U128" s="29">
        <f t="shared" si="98"/>
        <v>310.72841598347543</v>
      </c>
      <c r="V128" s="29">
        <f t="shared" si="98"/>
        <v>328.9588930437011</v>
      </c>
      <c r="W128" s="29">
        <f t="shared" ref="W128:Y128" si="99">W89*W115</f>
        <v>343.26204242763572</v>
      </c>
      <c r="X128" s="29">
        <f t="shared" si="99"/>
        <v>352.99241920576213</v>
      </c>
      <c r="Y128" s="29">
        <f t="shared" si="99"/>
        <v>359.14718146209856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824.35121810873034</v>
      </c>
      <c r="C130" s="31">
        <f t="shared" si="100"/>
        <v>833.71269691141958</v>
      </c>
      <c r="D130" s="31">
        <f t="shared" si="100"/>
        <v>841.12777980848307</v>
      </c>
      <c r="E130" s="31">
        <f t="shared" si="100"/>
        <v>845.90721640598554</v>
      </c>
      <c r="F130" s="31">
        <f t="shared" si="100"/>
        <v>868.43840893486754</v>
      </c>
      <c r="G130" s="31">
        <f t="shared" si="100"/>
        <v>868.52127265393995</v>
      </c>
      <c r="H130" s="31">
        <f t="shared" si="100"/>
        <v>872.22831324924141</v>
      </c>
      <c r="I130" s="31">
        <f t="shared" si="100"/>
        <v>869.43331354412555</v>
      </c>
      <c r="J130" s="31">
        <f t="shared" si="100"/>
        <v>863.60509195270754</v>
      </c>
      <c r="K130" s="31">
        <f t="shared" si="100"/>
        <v>855.15162120771549</v>
      </c>
      <c r="L130" s="31">
        <f t="shared" si="100"/>
        <v>833.23621815417494</v>
      </c>
      <c r="M130" s="31">
        <f t="shared" si="100"/>
        <v>790.78088207336623</v>
      </c>
      <c r="N130" s="31">
        <f t="shared" si="100"/>
        <v>744.33332369353855</v>
      </c>
      <c r="O130" s="31">
        <f t="shared" si="100"/>
        <v>709.25177188859107</v>
      </c>
      <c r="P130" s="31">
        <f t="shared" si="100"/>
        <v>668.6121471766927</v>
      </c>
      <c r="Q130" s="31">
        <f t="shared" si="100"/>
        <v>623.88542661705196</v>
      </c>
      <c r="R130" s="31">
        <f t="shared" ref="R130:V130" si="101">R91*R117</f>
        <v>582.41837642503526</v>
      </c>
      <c r="S130" s="31">
        <f t="shared" si="101"/>
        <v>546.52130823419645</v>
      </c>
      <c r="T130" s="31">
        <f t="shared" si="101"/>
        <v>506.27683644049182</v>
      </c>
      <c r="U130" s="31">
        <f t="shared" si="101"/>
        <v>470.87846748176622</v>
      </c>
      <c r="V130" s="31">
        <f t="shared" si="101"/>
        <v>438.9415834258262</v>
      </c>
      <c r="W130" s="31">
        <f t="shared" ref="W130:Y130" si="102">W91*W117</f>
        <v>418.52391814402574</v>
      </c>
      <c r="X130" s="31">
        <f t="shared" si="102"/>
        <v>397.87661215856815</v>
      </c>
      <c r="Y130" s="31">
        <f t="shared" si="102"/>
        <v>373.41778181108464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4561.241164596644</v>
      </c>
      <c r="C131" s="33">
        <f t="shared" si="103"/>
        <v>4623.1906403750609</v>
      </c>
      <c r="D131" s="33">
        <f t="shared" si="103"/>
        <v>4674.165799164075</v>
      </c>
      <c r="E131" s="33">
        <f t="shared" si="103"/>
        <v>4727.1183566044911</v>
      </c>
      <c r="F131" s="33">
        <f t="shared" si="103"/>
        <v>4906.1543516984821</v>
      </c>
      <c r="G131" s="33">
        <f t="shared" si="103"/>
        <v>4971.9445736108701</v>
      </c>
      <c r="H131" s="33">
        <f t="shared" si="103"/>
        <v>5044.03969422301</v>
      </c>
      <c r="I131" s="33">
        <f t="shared" si="103"/>
        <v>5130.9766328101477</v>
      </c>
      <c r="J131" s="33">
        <f t="shared" si="103"/>
        <v>5206.6249018495073</v>
      </c>
      <c r="K131" s="33">
        <f t="shared" si="103"/>
        <v>5274.0999188204478</v>
      </c>
      <c r="L131" s="33">
        <f t="shared" si="103"/>
        <v>5359.7555023608129</v>
      </c>
      <c r="M131" s="33">
        <f t="shared" si="103"/>
        <v>5440.1303391309457</v>
      </c>
      <c r="N131" s="33">
        <f t="shared" si="103"/>
        <v>5486.8345947253811</v>
      </c>
      <c r="O131" s="33">
        <f t="shared" si="103"/>
        <v>5547.0997515206791</v>
      </c>
      <c r="P131" s="33">
        <f t="shared" si="103"/>
        <v>5697.484101277234</v>
      </c>
      <c r="Q131" s="33">
        <f t="shared" si="103"/>
        <v>5831.684717903453</v>
      </c>
      <c r="R131" s="33">
        <f t="shared" ref="R131:V131" si="104">R92*R118</f>
        <v>5952.947579467681</v>
      </c>
      <c r="S131" s="33">
        <f t="shared" si="104"/>
        <v>6071.1271253764689</v>
      </c>
      <c r="T131" s="33">
        <f t="shared" si="104"/>
        <v>6205.1501886414271</v>
      </c>
      <c r="U131" s="33">
        <f t="shared" si="104"/>
        <v>6279.4247562528353</v>
      </c>
      <c r="V131" s="33">
        <f t="shared" si="104"/>
        <v>6309.4776360963078</v>
      </c>
      <c r="W131" s="33">
        <f t="shared" ref="W131:Y131" si="105">W92*W118</f>
        <v>6268.8386830421205</v>
      </c>
      <c r="X131" s="33">
        <f t="shared" si="105"/>
        <v>6206.0395375275066</v>
      </c>
      <c r="Y131" s="33">
        <f t="shared" si="105"/>
        <v>6134.1265177654259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2121.2918229754905</v>
      </c>
      <c r="C133" s="19">
        <f t="shared" ref="C133:Q133" si="107">SUM(C134,C139,C142)</f>
        <v>2153.2553271351921</v>
      </c>
      <c r="D133" s="19">
        <f t="shared" si="107"/>
        <v>2177.993031033614</v>
      </c>
      <c r="E133" s="19">
        <f t="shared" si="107"/>
        <v>2190.5526903338869</v>
      </c>
      <c r="F133" s="19">
        <f t="shared" si="107"/>
        <v>2226.3092381957435</v>
      </c>
      <c r="G133" s="19">
        <f t="shared" si="107"/>
        <v>2248.4430561804502</v>
      </c>
      <c r="H133" s="19">
        <f t="shared" si="107"/>
        <v>2260.8461139322462</v>
      </c>
      <c r="I133" s="19">
        <f t="shared" si="107"/>
        <v>2261.696865597215</v>
      </c>
      <c r="J133" s="19">
        <f t="shared" si="107"/>
        <v>2254.3583086941458</v>
      </c>
      <c r="K133" s="19">
        <f t="shared" si="107"/>
        <v>2240.3148840189842</v>
      </c>
      <c r="L133" s="19">
        <f t="shared" si="107"/>
        <v>2225.3262389397642</v>
      </c>
      <c r="M133" s="19">
        <f t="shared" si="107"/>
        <v>2164.4691500299405</v>
      </c>
      <c r="N133" s="19">
        <f t="shared" si="107"/>
        <v>2205.2725319296715</v>
      </c>
      <c r="O133" s="19">
        <f t="shared" si="107"/>
        <v>2215.7662962021209</v>
      </c>
      <c r="P133" s="19">
        <f t="shared" si="107"/>
        <v>2067.2889609352742</v>
      </c>
      <c r="Q133" s="19">
        <f t="shared" si="107"/>
        <v>2034.2380766206138</v>
      </c>
      <c r="R133" s="19">
        <f t="shared" ref="R133:V133" si="108">SUM(R134,R139,R142)</f>
        <v>2006.9381703783142</v>
      </c>
      <c r="S133" s="19">
        <f t="shared" si="108"/>
        <v>2009.9750325064988</v>
      </c>
      <c r="T133" s="19">
        <f t="shared" si="108"/>
        <v>1983.5480059402514</v>
      </c>
      <c r="U133" s="19">
        <f t="shared" si="108"/>
        <v>2029.2009830772497</v>
      </c>
      <c r="V133" s="19">
        <f t="shared" si="108"/>
        <v>2119.6049040849066</v>
      </c>
      <c r="W133" s="19">
        <f t="shared" ref="W133:Y133" si="109">SUM(W134,W139,W142)</f>
        <v>2240.1708361569486</v>
      </c>
      <c r="X133" s="19">
        <f t="shared" si="109"/>
        <v>2118.2856617673324</v>
      </c>
      <c r="Y133" s="19">
        <f t="shared" si="109"/>
        <v>2009.4168882948961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1270.3932890982387</v>
      </c>
      <c r="C134" s="22">
        <f t="shared" ref="C134:Q134" si="111">SUM(C135:C138)</f>
        <v>1264.0320693287458</v>
      </c>
      <c r="D134" s="22">
        <f t="shared" si="111"/>
        <v>1257.5117016554593</v>
      </c>
      <c r="E134" s="22">
        <f t="shared" si="111"/>
        <v>1250.1229669294023</v>
      </c>
      <c r="F134" s="22">
        <f t="shared" si="111"/>
        <v>1237.7597673761725</v>
      </c>
      <c r="G134" s="22">
        <f t="shared" si="111"/>
        <v>1223.5712631634674</v>
      </c>
      <c r="H134" s="22">
        <f t="shared" si="111"/>
        <v>1209.9455961386411</v>
      </c>
      <c r="I134" s="22">
        <f t="shared" si="111"/>
        <v>1192.7154069814371</v>
      </c>
      <c r="J134" s="22">
        <f t="shared" si="111"/>
        <v>1167.8388191487252</v>
      </c>
      <c r="K134" s="22">
        <f t="shared" si="111"/>
        <v>1143.4421166280385</v>
      </c>
      <c r="L134" s="22">
        <f t="shared" si="111"/>
        <v>1118.1793283156608</v>
      </c>
      <c r="M134" s="22">
        <f t="shared" si="111"/>
        <v>1077.7996391872327</v>
      </c>
      <c r="N134" s="22">
        <f t="shared" si="111"/>
        <v>1059.980456535139</v>
      </c>
      <c r="O134" s="22">
        <f t="shared" si="111"/>
        <v>1028.1898504013861</v>
      </c>
      <c r="P134" s="22">
        <f t="shared" si="111"/>
        <v>972.73717751579659</v>
      </c>
      <c r="Q134" s="22">
        <f t="shared" si="111"/>
        <v>933.93250129715989</v>
      </c>
      <c r="R134" s="22">
        <f t="shared" ref="R134:V134" si="112">SUM(R135:R138)</f>
        <v>903.42574261035224</v>
      </c>
      <c r="S134" s="22">
        <f t="shared" si="112"/>
        <v>880.43096463943471</v>
      </c>
      <c r="T134" s="22">
        <f t="shared" si="112"/>
        <v>851.64149449341789</v>
      </c>
      <c r="U134" s="22">
        <f t="shared" si="112"/>
        <v>842.43632074988568</v>
      </c>
      <c r="V134" s="22">
        <f t="shared" si="112"/>
        <v>823.44034144903731</v>
      </c>
      <c r="W134" s="22">
        <f t="shared" ref="W134:Y134" si="113">SUM(W135:W138)</f>
        <v>816.78656649856634</v>
      </c>
      <c r="X134" s="22">
        <f t="shared" si="113"/>
        <v>783.09766109686188</v>
      </c>
      <c r="Y134" s="22">
        <f t="shared" si="113"/>
        <v>755.96141164606433</v>
      </c>
      <c r="DA134" s="57"/>
    </row>
    <row r="135" spans="1:105" ht="12" customHeight="1" x14ac:dyDescent="0.25">
      <c r="A135" s="28" t="s">
        <v>32</v>
      </c>
      <c r="B135" s="29">
        <f>B5*1000*11630/RES_summary!B$6</f>
        <v>752.70598178796968</v>
      </c>
      <c r="C135" s="29">
        <f>C5*1000*11630/RES_summary!C$6</f>
        <v>744.02370950048237</v>
      </c>
      <c r="D135" s="29">
        <f>D5*1000*11630/RES_summary!D$6</f>
        <v>732.92488230212132</v>
      </c>
      <c r="E135" s="29">
        <f>E5*1000*11630/RES_summary!E$6</f>
        <v>720.84341231115934</v>
      </c>
      <c r="F135" s="29">
        <f>F5*1000*11630/RES_summary!F$6</f>
        <v>709.94270279667523</v>
      </c>
      <c r="G135" s="29">
        <f>G5*1000*11630/RES_summary!G$6</f>
        <v>696.94752569381706</v>
      </c>
      <c r="H135" s="29">
        <f>H5*1000*11630/RES_summary!H$6</f>
        <v>683.49159147092485</v>
      </c>
      <c r="I135" s="29">
        <f>I5*1000*11630/RES_summary!I$6</f>
        <v>669.71514324342013</v>
      </c>
      <c r="J135" s="29">
        <f>J5*1000*11630/RES_summary!J$6</f>
        <v>654.67489086264391</v>
      </c>
      <c r="K135" s="29">
        <f>K5*1000*11630/RES_summary!K$6</f>
        <v>639.18399302313992</v>
      </c>
      <c r="L135" s="29">
        <f>L5*1000*11630/RES_summary!L$6</f>
        <v>622.89033416193695</v>
      </c>
      <c r="M135" s="29">
        <f>M5*1000*11630/RES_summary!M$6</f>
        <v>606.51540737464529</v>
      </c>
      <c r="N135" s="29">
        <f>N5*1000*11630/RES_summary!N$6</f>
        <v>588.77964760058262</v>
      </c>
      <c r="O135" s="29">
        <f>O5*1000*11630/RES_summary!O$6</f>
        <v>568.86630933117772</v>
      </c>
      <c r="P135" s="29">
        <f>P5*1000*11630/RES_summary!P$6</f>
        <v>547.17445079662514</v>
      </c>
      <c r="Q135" s="29">
        <f>Q5*1000*11630/RES_summary!Q$6</f>
        <v>524.93817198615864</v>
      </c>
      <c r="R135" s="29">
        <f>R5*1000*11630/RES_summary!R$6</f>
        <v>502.2749978894538</v>
      </c>
      <c r="S135" s="29">
        <f>S5*1000*11630/RES_summary!S$6</f>
        <v>480.52075429032743</v>
      </c>
      <c r="T135" s="29">
        <f>T5*1000*11630/RES_summary!T$6</f>
        <v>458.25719821376191</v>
      </c>
      <c r="U135" s="29">
        <f>U5*1000*11630/RES_summary!U$6</f>
        <v>441.30167058049852</v>
      </c>
      <c r="V135" s="29">
        <f>V5*1000*11630/RES_summary!V$6</f>
        <v>424.96296685883971</v>
      </c>
      <c r="W135" s="29">
        <f>W5*1000*11630/RES_summary!W$6</f>
        <v>409.84089468989401</v>
      </c>
      <c r="X135" s="29">
        <f>X5*1000*11630/RES_summary!X$6</f>
        <v>397.91600603596845</v>
      </c>
      <c r="Y135" s="29">
        <f>Y5*1000*11630/RES_summary!Y$6</f>
        <v>383.82639500549027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247.9810233782338</v>
      </c>
      <c r="C136" s="29">
        <f>C6*1000*11630/RES_summary!C$6</f>
        <v>241.95660127468804</v>
      </c>
      <c r="D136" s="29">
        <f>D6*1000*11630/RES_summary!D$6</f>
        <v>240.56852876863104</v>
      </c>
      <c r="E136" s="29">
        <f>E6*1000*11630/RES_summary!E$6</f>
        <v>238.31201514596731</v>
      </c>
      <c r="F136" s="29">
        <f>F6*1000*11630/RES_summary!F$6</f>
        <v>233.39579871809383</v>
      </c>
      <c r="G136" s="29">
        <f>G6*1000*11630/RES_summary!G$6</f>
        <v>230.49869858807187</v>
      </c>
      <c r="H136" s="29">
        <f>H6*1000*11630/RES_summary!H$6</f>
        <v>226.51053458642363</v>
      </c>
      <c r="I136" s="29">
        <f>I6*1000*11630/RES_summary!I$6</f>
        <v>221.46157770793806</v>
      </c>
      <c r="J136" s="29">
        <f>J6*1000*11630/RES_summary!J$6</f>
        <v>213.06307555247449</v>
      </c>
      <c r="K136" s="29">
        <f>K6*1000*11630/RES_summary!K$6</f>
        <v>207.03222069463774</v>
      </c>
      <c r="L136" s="29">
        <f>L6*1000*11630/RES_summary!L$6</f>
        <v>200.66376075046225</v>
      </c>
      <c r="M136" s="29">
        <f>M6*1000*11630/RES_summary!M$6</f>
        <v>189.61612783203998</v>
      </c>
      <c r="N136" s="29">
        <f>N6*1000*11630/RES_summary!N$6</f>
        <v>187.40376355890567</v>
      </c>
      <c r="O136" s="29">
        <f>O6*1000*11630/RES_summary!O$6</f>
        <v>180.77633214947889</v>
      </c>
      <c r="P136" s="29">
        <f>P6*1000*11630/RES_summary!P$6</f>
        <v>165.25272059509959</v>
      </c>
      <c r="Q136" s="29">
        <f>Q6*1000*11630/RES_summary!Q$6</f>
        <v>157.16769132832727</v>
      </c>
      <c r="R136" s="29">
        <f>R6*1000*11630/RES_summary!R$6</f>
        <v>151.98679959290098</v>
      </c>
      <c r="S136" s="29">
        <f>S6*1000*11630/RES_summary!S$6</f>
        <v>148.79728937780101</v>
      </c>
      <c r="T136" s="29">
        <f>T6*1000*11630/RES_summary!T$6</f>
        <v>143.58924876611911</v>
      </c>
      <c r="U136" s="29">
        <f>U6*1000*11630/RES_summary!U$6</f>
        <v>144.19587692184032</v>
      </c>
      <c r="V136" s="29">
        <f>V6*1000*11630/RES_summary!V$6</f>
        <v>140.18510937405912</v>
      </c>
      <c r="W136" s="29">
        <f>W6*1000*11630/RES_summary!W$6</f>
        <v>139.08751191820946</v>
      </c>
      <c r="X136" s="29">
        <f>X6*1000*11630/RES_summary!X$6</f>
        <v>134.87659753822777</v>
      </c>
      <c r="Y136" s="29">
        <f>Y6*1000*11630/RES_summary!Y$6</f>
        <v>131.45753907441346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117.25152981178886</v>
      </c>
      <c r="C137" s="29">
        <f>C7*1000*11630/RES_summary!C$6</f>
        <v>121.24609007998265</v>
      </c>
      <c r="D137" s="29">
        <f>D7*1000*11630/RES_summary!D$6</f>
        <v>123.85105665376295</v>
      </c>
      <c r="E137" s="29">
        <f>E7*1000*11630/RES_summary!E$6</f>
        <v>127.10205915912368</v>
      </c>
      <c r="F137" s="29">
        <f>F7*1000*11630/RES_summary!F$6</f>
        <v>128.71754360032804</v>
      </c>
      <c r="G137" s="29">
        <f>G7*1000*11630/RES_summary!G$6</f>
        <v>129.7046208617065</v>
      </c>
      <c r="H137" s="29">
        <f>H7*1000*11630/RES_summary!H$6</f>
        <v>130.23124675620733</v>
      </c>
      <c r="I137" s="29">
        <f>I7*1000*11630/RES_summary!I$6</f>
        <v>130.43446522949964</v>
      </c>
      <c r="J137" s="29">
        <f>J7*1000*11630/RES_summary!J$6</f>
        <v>129.97294831020312</v>
      </c>
      <c r="K137" s="29">
        <f>K7*1000*11630/RES_summary!K$6</f>
        <v>128.12676424670795</v>
      </c>
      <c r="L137" s="29">
        <f>L7*1000*11630/RES_summary!L$6</f>
        <v>124.13064361415817</v>
      </c>
      <c r="M137" s="29">
        <f>M7*1000*11630/RES_summary!M$6</f>
        <v>115.5121365403551</v>
      </c>
      <c r="N137" s="29">
        <f>N7*1000*11630/RES_summary!N$6</f>
        <v>113.34653608211592</v>
      </c>
      <c r="O137" s="29">
        <f>O7*1000*11630/RES_summary!O$6</f>
        <v>109.28044168910861</v>
      </c>
      <c r="P137" s="29">
        <f>P7*1000*11630/RES_summary!P$6</f>
        <v>100.6353750669972</v>
      </c>
      <c r="Q137" s="29">
        <f>Q7*1000*11630/RES_summary!Q$6</f>
        <v>96.188236442168275</v>
      </c>
      <c r="R137" s="29">
        <f>R7*1000*11630/RES_summary!R$6</f>
        <v>95.758854713246635</v>
      </c>
      <c r="S137" s="29">
        <f>S7*1000*11630/RES_summary!S$6</f>
        <v>96.086478426909892</v>
      </c>
      <c r="T137" s="29">
        <f>T7*1000*11630/RES_summary!T$6</f>
        <v>94.816071098586804</v>
      </c>
      <c r="U137" s="29">
        <f>U7*1000*11630/RES_summary!U$6</f>
        <v>96.286417602162203</v>
      </c>
      <c r="V137" s="29">
        <f>V7*1000*11630/RES_summary!V$6</f>
        <v>92.739446931003201</v>
      </c>
      <c r="W137" s="29">
        <f>W7*1000*11630/RES_summary!W$6</f>
        <v>91.378145697670277</v>
      </c>
      <c r="X137" s="29">
        <f>X7*1000*11630/RES_summary!X$6</f>
        <v>85.787675706125867</v>
      </c>
      <c r="Y137" s="29">
        <f>Y7*1000*11630/RES_summary!Y$6</f>
        <v>82.626980081781937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152.45475412024641</v>
      </c>
      <c r="C138" s="29">
        <f>C8*1000*11630/RES_summary!C$6</f>
        <v>156.80566847359273</v>
      </c>
      <c r="D138" s="29">
        <f>D8*1000*11630/RES_summary!D$6</f>
        <v>160.16723393094412</v>
      </c>
      <c r="E138" s="29">
        <f>E8*1000*11630/RES_summary!E$6</f>
        <v>163.86548031315186</v>
      </c>
      <c r="F138" s="29">
        <f>F8*1000*11630/RES_summary!F$6</f>
        <v>165.70372226107554</v>
      </c>
      <c r="G138" s="29">
        <f>G8*1000*11630/RES_summary!G$6</f>
        <v>166.42041801987193</v>
      </c>
      <c r="H138" s="29">
        <f>H8*1000*11630/RES_summary!H$6</f>
        <v>169.71222332508535</v>
      </c>
      <c r="I138" s="29">
        <f>I8*1000*11630/RES_summary!I$6</f>
        <v>171.10422080057933</v>
      </c>
      <c r="J138" s="29">
        <f>J8*1000*11630/RES_summary!J$6</f>
        <v>170.12790442340349</v>
      </c>
      <c r="K138" s="29">
        <f>K8*1000*11630/RES_summary!K$6</f>
        <v>169.09913866355288</v>
      </c>
      <c r="L138" s="29">
        <f>L8*1000*11630/RES_summary!L$6</f>
        <v>170.4945897891032</v>
      </c>
      <c r="M138" s="29">
        <f>M8*1000*11630/RES_summary!M$6</f>
        <v>166.15596744019246</v>
      </c>
      <c r="N138" s="29">
        <f>N8*1000*11630/RES_summary!N$6</f>
        <v>170.45050929353474</v>
      </c>
      <c r="O138" s="29">
        <f>O8*1000*11630/RES_summary!O$6</f>
        <v>169.26676723162089</v>
      </c>
      <c r="P138" s="29">
        <f>P8*1000*11630/RES_summary!P$6</f>
        <v>159.67463105707463</v>
      </c>
      <c r="Q138" s="29">
        <f>Q8*1000*11630/RES_summary!Q$6</f>
        <v>155.6384015405057</v>
      </c>
      <c r="R138" s="29">
        <f>R8*1000*11630/RES_summary!R$6</f>
        <v>153.40509041475096</v>
      </c>
      <c r="S138" s="29">
        <f>S8*1000*11630/RES_summary!S$6</f>
        <v>155.02644254439636</v>
      </c>
      <c r="T138" s="29">
        <f>T8*1000*11630/RES_summary!T$6</f>
        <v>154.97897641495015</v>
      </c>
      <c r="U138" s="29">
        <f>U8*1000*11630/RES_summary!U$6</f>
        <v>160.65235564538466</v>
      </c>
      <c r="V138" s="29">
        <f>V8*1000*11630/RES_summary!V$6</f>
        <v>165.55281828513537</v>
      </c>
      <c r="W138" s="29">
        <f>W8*1000*11630/RES_summary!W$6</f>
        <v>176.48001419279268</v>
      </c>
      <c r="X138" s="29">
        <f>X8*1000*11630/RES_summary!X$6</f>
        <v>164.51738181653985</v>
      </c>
      <c r="Y138" s="29">
        <f>Y8*1000*11630/RES_summary!Y$6</f>
        <v>158.05049748437858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313.9931444342576</v>
      </c>
      <c r="C139" s="22">
        <f t="shared" ref="C139:Q139" si="115">SUM(C140:C141)</f>
        <v>345.40283755750011</v>
      </c>
      <c r="D139" s="22">
        <f t="shared" si="115"/>
        <v>371.58506511910923</v>
      </c>
      <c r="E139" s="22">
        <f t="shared" si="115"/>
        <v>387.86520650242875</v>
      </c>
      <c r="F139" s="22">
        <f t="shared" si="115"/>
        <v>420.42030525063819</v>
      </c>
      <c r="G139" s="22">
        <f t="shared" si="115"/>
        <v>454.29856682511092</v>
      </c>
      <c r="H139" s="22">
        <f t="shared" si="115"/>
        <v>475.97314435815571</v>
      </c>
      <c r="I139" s="22">
        <f t="shared" si="115"/>
        <v>492.36328856505537</v>
      </c>
      <c r="J139" s="22">
        <f t="shared" si="115"/>
        <v>511.51628522158222</v>
      </c>
      <c r="K139" s="22">
        <f t="shared" si="115"/>
        <v>526.00435436180157</v>
      </c>
      <c r="L139" s="22">
        <f t="shared" si="115"/>
        <v>544.68958941115045</v>
      </c>
      <c r="M139" s="22">
        <f t="shared" si="115"/>
        <v>550.56961131856576</v>
      </c>
      <c r="N139" s="22">
        <f t="shared" si="115"/>
        <v>598.37914177358971</v>
      </c>
      <c r="O139" s="22">
        <f t="shared" si="115"/>
        <v>632.92211196860944</v>
      </c>
      <c r="P139" s="22">
        <f t="shared" si="115"/>
        <v>599.98607745938978</v>
      </c>
      <c r="Q139" s="22">
        <f t="shared" si="115"/>
        <v>624.39958878125697</v>
      </c>
      <c r="R139" s="22">
        <f t="shared" ref="R139:V139" si="116">SUM(R140:R141)</f>
        <v>637.61838313679198</v>
      </c>
      <c r="S139" s="22">
        <f t="shared" si="116"/>
        <v>664.41826505586823</v>
      </c>
      <c r="T139" s="22">
        <f t="shared" si="116"/>
        <v>676.02122718280646</v>
      </c>
      <c r="U139" s="22">
        <f t="shared" si="116"/>
        <v>719.82852188366974</v>
      </c>
      <c r="V139" s="22">
        <f t="shared" si="116"/>
        <v>793.44302416816186</v>
      </c>
      <c r="W139" s="22">
        <f t="shared" ref="W139:Y139" si="117">SUM(W140:W141)</f>
        <v>876.45990819409781</v>
      </c>
      <c r="X139" s="22">
        <f t="shared" si="117"/>
        <v>829.31195903647472</v>
      </c>
      <c r="Y139" s="22">
        <f t="shared" si="117"/>
        <v>787.40069809226111</v>
      </c>
      <c r="DA139" s="57"/>
    </row>
    <row r="140" spans="1:105" ht="12" customHeight="1" x14ac:dyDescent="0.25">
      <c r="A140" s="28" t="s">
        <v>28</v>
      </c>
      <c r="B140" s="29">
        <f>B10*1000*11630/RES_summary!B$6</f>
        <v>243.70005950513959</v>
      </c>
      <c r="C140" s="29">
        <f>C10*1000*11630/RES_summary!C$6</f>
        <v>269.94375311756397</v>
      </c>
      <c r="D140" s="29">
        <f>D10*1000*11630/RES_summary!D$6</f>
        <v>289.08985489004408</v>
      </c>
      <c r="E140" s="29">
        <f>E10*1000*11630/RES_summary!E$6</f>
        <v>298.69419562098659</v>
      </c>
      <c r="F140" s="29">
        <f>F10*1000*11630/RES_summary!F$6</f>
        <v>324.49263168346897</v>
      </c>
      <c r="G140" s="29">
        <f>G10*1000*11630/RES_summary!G$6</f>
        <v>352.58614256428734</v>
      </c>
      <c r="H140" s="29">
        <f>H10*1000*11630/RES_summary!H$6</f>
        <v>371.54440541424106</v>
      </c>
      <c r="I140" s="29">
        <f>I10*1000*11630/RES_summary!I$6</f>
        <v>385.55820913361049</v>
      </c>
      <c r="J140" s="29">
        <f>J10*1000*11630/RES_summary!J$6</f>
        <v>401.10552038729543</v>
      </c>
      <c r="K140" s="29">
        <f>K10*1000*11630/RES_summary!K$6</f>
        <v>413.60207937922121</v>
      </c>
      <c r="L140" s="29">
        <f>L10*1000*11630/RES_summary!L$6</f>
        <v>428.91371262224351</v>
      </c>
      <c r="M140" s="29">
        <f>M10*1000*11630/RES_summary!M$6</f>
        <v>434.28327573440049</v>
      </c>
      <c r="N140" s="29">
        <f>N10*1000*11630/RES_summary!N$6</f>
        <v>469.32704363095451</v>
      </c>
      <c r="O140" s="29">
        <f>O10*1000*11630/RES_summary!O$6</f>
        <v>492.09622150766262</v>
      </c>
      <c r="P140" s="29">
        <f>P10*1000*11630/RES_summary!P$6</f>
        <v>461.62786940301027</v>
      </c>
      <c r="Q140" s="29">
        <f>Q10*1000*11630/RES_summary!Q$6</f>
        <v>475.07576800166356</v>
      </c>
      <c r="R140" s="29">
        <f>R10*1000*11630/RES_summary!R$6</f>
        <v>474.02896460627102</v>
      </c>
      <c r="S140" s="29">
        <f>S10*1000*11630/RES_summary!S$6</f>
        <v>481.00750282085971</v>
      </c>
      <c r="T140" s="29">
        <f>T10*1000*11630/RES_summary!T$6</f>
        <v>472.32364500640955</v>
      </c>
      <c r="U140" s="29">
        <f>U10*1000*11630/RES_summary!U$6</f>
        <v>488.52664667058087</v>
      </c>
      <c r="V140" s="29">
        <f>V10*1000*11630/RES_summary!V$6</f>
        <v>522.0920334648589</v>
      </c>
      <c r="W140" s="29">
        <f>W10*1000*11630/RES_summary!W$6</f>
        <v>563.17364758807878</v>
      </c>
      <c r="X140" s="29">
        <f>X10*1000*11630/RES_summary!X$6</f>
        <v>519.75090847058357</v>
      </c>
      <c r="Y140" s="29">
        <f>Y10*1000*11630/RES_summary!Y$6</f>
        <v>485.39044904773419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70.293084929118024</v>
      </c>
      <c r="C141" s="29">
        <f>C11*1000*11630/RES_summary!C$6</f>
        <v>75.45908443993612</v>
      </c>
      <c r="D141" s="29">
        <f>D11*1000*11630/RES_summary!D$6</f>
        <v>82.495210229065179</v>
      </c>
      <c r="E141" s="29">
        <f>E11*1000*11630/RES_summary!E$6</f>
        <v>89.171010881442143</v>
      </c>
      <c r="F141" s="29">
        <f>F11*1000*11630/RES_summary!F$6</f>
        <v>95.927673567169194</v>
      </c>
      <c r="G141" s="29">
        <f>G11*1000*11630/RES_summary!G$6</f>
        <v>101.7124242608236</v>
      </c>
      <c r="H141" s="29">
        <f>H11*1000*11630/RES_summary!H$6</f>
        <v>104.42873894391465</v>
      </c>
      <c r="I141" s="29">
        <f>I11*1000*11630/RES_summary!I$6</f>
        <v>106.8050794314449</v>
      </c>
      <c r="J141" s="29">
        <f>J11*1000*11630/RES_summary!J$6</f>
        <v>110.41076483428678</v>
      </c>
      <c r="K141" s="29">
        <f>K11*1000*11630/RES_summary!K$6</f>
        <v>112.40227498258035</v>
      </c>
      <c r="L141" s="29">
        <f>L11*1000*11630/RES_summary!L$6</f>
        <v>115.77587678890696</v>
      </c>
      <c r="M141" s="29">
        <f>M11*1000*11630/RES_summary!M$6</f>
        <v>116.28633558416529</v>
      </c>
      <c r="N141" s="29">
        <f>N11*1000*11630/RES_summary!N$6</f>
        <v>129.0520981426352</v>
      </c>
      <c r="O141" s="29">
        <f>O11*1000*11630/RES_summary!O$6</f>
        <v>140.82589046094685</v>
      </c>
      <c r="P141" s="29">
        <f>P11*1000*11630/RES_summary!P$6</f>
        <v>138.35820805637954</v>
      </c>
      <c r="Q141" s="29">
        <f>Q11*1000*11630/RES_summary!Q$6</f>
        <v>149.3238207795934</v>
      </c>
      <c r="R141" s="29">
        <f>R11*1000*11630/RES_summary!R$6</f>
        <v>163.58941853052096</v>
      </c>
      <c r="S141" s="29">
        <f>S11*1000*11630/RES_summary!S$6</f>
        <v>183.41076223500855</v>
      </c>
      <c r="T141" s="29">
        <f>T11*1000*11630/RES_summary!T$6</f>
        <v>203.69758217639688</v>
      </c>
      <c r="U141" s="29">
        <f>U11*1000*11630/RES_summary!U$6</f>
        <v>231.30187521308889</v>
      </c>
      <c r="V141" s="29">
        <f>V11*1000*11630/RES_summary!V$6</f>
        <v>271.35099070330301</v>
      </c>
      <c r="W141" s="29">
        <f>W11*1000*11630/RES_summary!W$6</f>
        <v>313.28626060601903</v>
      </c>
      <c r="X141" s="29">
        <f>X11*1000*11630/RES_summary!X$6</f>
        <v>309.56105056589109</v>
      </c>
      <c r="Y141" s="29">
        <f>Y11*1000*11630/RES_summary!Y$6</f>
        <v>302.01024904452697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536.90538944299396</v>
      </c>
      <c r="C142" s="22">
        <f t="shared" ref="C142:Q142" si="119">SUM(C143:C144)</f>
        <v>543.82042024894622</v>
      </c>
      <c r="D142" s="22">
        <f t="shared" si="119"/>
        <v>548.89626425904555</v>
      </c>
      <c r="E142" s="22">
        <f t="shared" si="119"/>
        <v>552.56451690205586</v>
      </c>
      <c r="F142" s="22">
        <f t="shared" si="119"/>
        <v>568.12916556893288</v>
      </c>
      <c r="G142" s="22">
        <f t="shared" si="119"/>
        <v>570.57322619187221</v>
      </c>
      <c r="H142" s="22">
        <f t="shared" si="119"/>
        <v>574.92737343544923</v>
      </c>
      <c r="I142" s="22">
        <f t="shared" si="119"/>
        <v>576.61817005072226</v>
      </c>
      <c r="J142" s="22">
        <f t="shared" si="119"/>
        <v>575.0032043238383</v>
      </c>
      <c r="K142" s="22">
        <f t="shared" si="119"/>
        <v>570.86841302914388</v>
      </c>
      <c r="L142" s="22">
        <f t="shared" si="119"/>
        <v>562.45732121295282</v>
      </c>
      <c r="M142" s="22">
        <f t="shared" si="119"/>
        <v>536.09989952414185</v>
      </c>
      <c r="N142" s="22">
        <f t="shared" si="119"/>
        <v>546.91293362094268</v>
      </c>
      <c r="O142" s="22">
        <f t="shared" si="119"/>
        <v>554.65433383212542</v>
      </c>
      <c r="P142" s="22">
        <f t="shared" si="119"/>
        <v>494.56570596008777</v>
      </c>
      <c r="Q142" s="22">
        <f t="shared" si="119"/>
        <v>475.90598654219684</v>
      </c>
      <c r="R142" s="22">
        <f t="shared" ref="R142:V142" si="120">SUM(R143:R144)</f>
        <v>465.89404463116989</v>
      </c>
      <c r="S142" s="22">
        <f t="shared" si="120"/>
        <v>465.12580281119585</v>
      </c>
      <c r="T142" s="22">
        <f t="shared" si="120"/>
        <v>455.88528426402689</v>
      </c>
      <c r="U142" s="22">
        <f t="shared" si="120"/>
        <v>466.93614044369434</v>
      </c>
      <c r="V142" s="22">
        <f t="shared" si="120"/>
        <v>502.72153846770743</v>
      </c>
      <c r="W142" s="22">
        <f t="shared" ref="W142:Y142" si="121">SUM(W143:W144)</f>
        <v>546.9243614642844</v>
      </c>
      <c r="X142" s="22">
        <f t="shared" si="121"/>
        <v>505.8760416339959</v>
      </c>
      <c r="Y142" s="22">
        <f t="shared" si="121"/>
        <v>466.05477855657057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378.85067342620619</v>
      </c>
      <c r="C143" s="31">
        <f>C13*1000*11630/RES_summary!C$6</f>
        <v>382.46794881679546</v>
      </c>
      <c r="D143" s="31">
        <f>D13*1000*11630/RES_summary!D$6</f>
        <v>384.98542856396205</v>
      </c>
      <c r="E143" s="31">
        <f>E13*1000*11630/RES_summary!E$6</f>
        <v>386.27714459369287</v>
      </c>
      <c r="F143" s="31">
        <f>F13*1000*11630/RES_summary!F$6</f>
        <v>395.36765548244261</v>
      </c>
      <c r="G143" s="31">
        <f>G13*1000*11630/RES_summary!G$6</f>
        <v>395.12581117651865</v>
      </c>
      <c r="H143" s="31">
        <f>H13*1000*11630/RES_summary!H$6</f>
        <v>396.68658745316162</v>
      </c>
      <c r="I143" s="31">
        <f>I13*1000*11630/RES_summary!I$6</f>
        <v>395.24937293624572</v>
      </c>
      <c r="J143" s="31">
        <f>J13*1000*11630/RES_summary!J$6</f>
        <v>391.50489610296148</v>
      </c>
      <c r="K143" s="31">
        <f>K13*1000*11630/RES_summary!K$6</f>
        <v>385.98511043620971</v>
      </c>
      <c r="L143" s="31">
        <f>L13*1000*11630/RES_summary!L$6</f>
        <v>375.29784770835897</v>
      </c>
      <c r="M143" s="31">
        <f>M13*1000*11630/RES_summary!M$6</f>
        <v>349.51593152097871</v>
      </c>
      <c r="N143" s="31">
        <f>N13*1000*11630/RES_summary!N$6</f>
        <v>347.86109480768755</v>
      </c>
      <c r="O143" s="31">
        <f>O13*1000*11630/RES_summary!O$6</f>
        <v>345.14633166792265</v>
      </c>
      <c r="P143" s="31">
        <f>P13*1000*11630/RES_summary!P$6</f>
        <v>297.76416581605167</v>
      </c>
      <c r="Q143" s="31">
        <f>Q13*1000*11630/RES_summary!Q$6</f>
        <v>276.01656048737271</v>
      </c>
      <c r="R143" s="31">
        <f>R13*1000*11630/RES_summary!R$6</f>
        <v>258.58744361204765</v>
      </c>
      <c r="S143" s="31">
        <f>S13*1000*11630/RES_summary!S$6</f>
        <v>247.5524607513471</v>
      </c>
      <c r="T143" s="31">
        <f>T13*1000*11630/RES_summary!T$6</f>
        <v>231.66404730586657</v>
      </c>
      <c r="U143" s="31">
        <f>U13*1000*11630/RES_summary!U$6</f>
        <v>227.72739599430642</v>
      </c>
      <c r="V143" s="31">
        <f>V13*1000*11630/RES_summary!V$6</f>
        <v>236.10772087775987</v>
      </c>
      <c r="W143" s="31">
        <f>W13*1000*11630/RES_summary!W$6</f>
        <v>250.90603154928391</v>
      </c>
      <c r="X143" s="31">
        <f>X13*1000*11630/RES_summary!X$6</f>
        <v>226.74084603084515</v>
      </c>
      <c r="Y143" s="31">
        <f>Y13*1000*11630/RES_summary!Y$6</f>
        <v>202.80758440467247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158.05471601678781</v>
      </c>
      <c r="C144" s="33">
        <f>C14*1000*11630/RES_summary!C$6</f>
        <v>161.35247143215071</v>
      </c>
      <c r="D144" s="33">
        <f>D14*1000*11630/RES_summary!D$6</f>
        <v>163.91083569508353</v>
      </c>
      <c r="E144" s="33">
        <f>E14*1000*11630/RES_summary!E$6</f>
        <v>166.28737230836296</v>
      </c>
      <c r="F144" s="33">
        <f>F14*1000*11630/RES_summary!F$6</f>
        <v>172.76151008649032</v>
      </c>
      <c r="G144" s="33">
        <f>G14*1000*11630/RES_summary!G$6</f>
        <v>175.44741501535361</v>
      </c>
      <c r="H144" s="33">
        <f>H14*1000*11630/RES_summary!H$6</f>
        <v>178.24078598228755</v>
      </c>
      <c r="I144" s="33">
        <f>I14*1000*11630/RES_summary!I$6</f>
        <v>181.36879711447659</v>
      </c>
      <c r="J144" s="33">
        <f>J14*1000*11630/RES_summary!J$6</f>
        <v>183.49830822087679</v>
      </c>
      <c r="K144" s="33">
        <f>K14*1000*11630/RES_summary!K$6</f>
        <v>184.88330259293414</v>
      </c>
      <c r="L144" s="33">
        <f>L14*1000*11630/RES_summary!L$6</f>
        <v>187.15947350459379</v>
      </c>
      <c r="M144" s="33">
        <f>M14*1000*11630/RES_summary!M$6</f>
        <v>186.58396800316311</v>
      </c>
      <c r="N144" s="33">
        <f>N14*1000*11630/RES_summary!N$6</f>
        <v>199.05183881325516</v>
      </c>
      <c r="O144" s="33">
        <f>O14*1000*11630/RES_summary!O$6</f>
        <v>209.50800216420279</v>
      </c>
      <c r="P144" s="33">
        <f>P14*1000*11630/RES_summary!P$6</f>
        <v>196.8015401440361</v>
      </c>
      <c r="Q144" s="33">
        <f>Q14*1000*11630/RES_summary!Q$6</f>
        <v>199.88942605482413</v>
      </c>
      <c r="R144" s="33">
        <f>R14*1000*11630/RES_summary!R$6</f>
        <v>207.30660101912224</v>
      </c>
      <c r="S144" s="33">
        <f>S14*1000*11630/RES_summary!S$6</f>
        <v>217.57334205984878</v>
      </c>
      <c r="T144" s="33">
        <f>T14*1000*11630/RES_summary!T$6</f>
        <v>224.22123695816032</v>
      </c>
      <c r="U144" s="33">
        <f>U14*1000*11630/RES_summary!U$6</f>
        <v>239.20874444938792</v>
      </c>
      <c r="V144" s="33">
        <f>V14*1000*11630/RES_summary!V$6</f>
        <v>266.61381758994753</v>
      </c>
      <c r="W144" s="33">
        <f>W14*1000*11630/RES_summary!W$6</f>
        <v>296.01832991500049</v>
      </c>
      <c r="X144" s="33">
        <f>X14*1000*11630/RES_summary!X$6</f>
        <v>279.13519560315075</v>
      </c>
      <c r="Y144" s="33">
        <f>Y14*1000*11630/RES_summary!Y$6</f>
        <v>263.2471941518981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212.26120995333284</v>
      </c>
      <c r="C3" s="49">
        <f t="shared" ref="C3:W3" si="0">C5*C11/11630</f>
        <v>213.18703911633364</v>
      </c>
      <c r="D3" s="49">
        <f t="shared" si="0"/>
        <v>214.05843185037426</v>
      </c>
      <c r="E3" s="49">
        <f t="shared" si="0"/>
        <v>214.46653446952627</v>
      </c>
      <c r="F3" s="49">
        <f t="shared" si="0"/>
        <v>212.32634275423251</v>
      </c>
      <c r="G3" s="49">
        <f t="shared" si="0"/>
        <v>210.93581297051503</v>
      </c>
      <c r="H3" s="49">
        <f t="shared" si="0"/>
        <v>208.82589888571843</v>
      </c>
      <c r="I3" s="49">
        <f t="shared" si="0"/>
        <v>206.03748951544773</v>
      </c>
      <c r="J3" s="49">
        <f t="shared" si="0"/>
        <v>203.24750698828643</v>
      </c>
      <c r="K3" s="49">
        <f t="shared" si="0"/>
        <v>200.03980288753655</v>
      </c>
      <c r="L3" s="49">
        <f t="shared" si="0"/>
        <v>196.5312196815859</v>
      </c>
      <c r="M3" s="49">
        <f t="shared" si="0"/>
        <v>192.32613998037573</v>
      </c>
      <c r="N3" s="49">
        <f t="shared" si="0"/>
        <v>187.93335029446646</v>
      </c>
      <c r="O3" s="49">
        <f t="shared" si="0"/>
        <v>183.90200481374487</v>
      </c>
      <c r="P3" s="49">
        <f t="shared" si="0"/>
        <v>180.06245570151461</v>
      </c>
      <c r="Q3" s="49">
        <f t="shared" si="0"/>
        <v>175.01989320028693</v>
      </c>
      <c r="R3" s="49">
        <f t="shared" si="0"/>
        <v>169.79434375772385</v>
      </c>
      <c r="S3" s="49">
        <f t="shared" si="0"/>
        <v>163.64400784250063</v>
      </c>
      <c r="T3" s="49">
        <f t="shared" si="0"/>
        <v>157.65261231769659</v>
      </c>
      <c r="U3" s="49">
        <f t="shared" si="0"/>
        <v>152.6554305712734</v>
      </c>
      <c r="V3" s="49">
        <f t="shared" si="0"/>
        <v>148.58247319424714</v>
      </c>
      <c r="W3" s="49">
        <f t="shared" si="0"/>
        <v>144.00131616652467</v>
      </c>
      <c r="X3" s="49">
        <f t="shared" ref="X3:Y3" si="1">X5*X11/11630</f>
        <v>140.47126148351023</v>
      </c>
      <c r="Y3" s="49">
        <f t="shared" si="1"/>
        <v>137.58516203537644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281.80341001795239</v>
      </c>
      <c r="C5" s="49">
        <f t="shared" ref="C5:W5" si="2">C7*C13/1000000</f>
        <v>283.03256448892267</v>
      </c>
      <c r="D5" s="49">
        <f t="shared" si="2"/>
        <v>284.18944776482363</v>
      </c>
      <c r="E5" s="49">
        <f t="shared" si="2"/>
        <v>284.73125523751054</v>
      </c>
      <c r="F5" s="49">
        <f t="shared" si="2"/>
        <v>281.88988198992303</v>
      </c>
      <c r="G5" s="49">
        <f t="shared" si="2"/>
        <v>280.04377909213372</v>
      </c>
      <c r="H5" s="49">
        <f t="shared" si="2"/>
        <v>277.24260320101678</v>
      </c>
      <c r="I5" s="49">
        <f t="shared" si="2"/>
        <v>273.54063961925328</v>
      </c>
      <c r="J5" s="49">
        <f t="shared" si="2"/>
        <v>269.83658747417496</v>
      </c>
      <c r="K5" s="49">
        <f t="shared" si="2"/>
        <v>265.57795748653552</v>
      </c>
      <c r="L5" s="49">
        <f t="shared" si="2"/>
        <v>260.91987270511925</v>
      </c>
      <c r="M5" s="49">
        <f t="shared" si="2"/>
        <v>255.3371013666405</v>
      </c>
      <c r="N5" s="49">
        <f t="shared" si="2"/>
        <v>249.50512145258517</v>
      </c>
      <c r="O5" s="49">
        <f t="shared" si="2"/>
        <v>244.15300410774591</v>
      </c>
      <c r="P5" s="49">
        <f t="shared" si="2"/>
        <v>239.05552052609784</v>
      </c>
      <c r="Q5" s="49">
        <f t="shared" si="2"/>
        <v>232.36088560723039</v>
      </c>
      <c r="R5" s="49">
        <f t="shared" si="2"/>
        <v>225.42331254592804</v>
      </c>
      <c r="S5" s="49">
        <f t="shared" si="2"/>
        <v>217.25796931601406</v>
      </c>
      <c r="T5" s="49">
        <f t="shared" si="2"/>
        <v>209.30363941264983</v>
      </c>
      <c r="U5" s="49">
        <f t="shared" si="2"/>
        <v>202.66925314428198</v>
      </c>
      <c r="V5" s="49">
        <f t="shared" si="2"/>
        <v>197.26189078186016</v>
      </c>
      <c r="W5" s="49">
        <f t="shared" si="2"/>
        <v>191.17982956811443</v>
      </c>
      <c r="X5" s="49">
        <f t="shared" ref="X5:Y5" si="3">X7*X13/1000000</f>
        <v>186.49323870470596</v>
      </c>
      <c r="Y5" s="49">
        <f t="shared" si="3"/>
        <v>182.66157927756032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5801085</v>
      </c>
      <c r="C7" s="35">
        <v>5916245</v>
      </c>
      <c r="D7" s="35">
        <v>6047768</v>
      </c>
      <c r="E7" s="35">
        <v>6175135</v>
      </c>
      <c r="F7" s="35">
        <v>6219155</v>
      </c>
      <c r="G7" s="35">
        <v>6303783</v>
      </c>
      <c r="H7" s="35">
        <v>6372770</v>
      </c>
      <c r="I7" s="35">
        <v>6425747</v>
      </c>
      <c r="J7" s="35">
        <v>6493375</v>
      </c>
      <c r="K7" s="35">
        <v>6556264</v>
      </c>
      <c r="L7" s="35">
        <v>6621160</v>
      </c>
      <c r="M7" s="35">
        <v>6663899</v>
      </c>
      <c r="N7" s="35">
        <v>6714226</v>
      </c>
      <c r="O7" s="35">
        <v>6803440</v>
      </c>
      <c r="P7" s="35">
        <v>6927499</v>
      </c>
      <c r="Q7" s="35">
        <v>7018685</v>
      </c>
      <c r="R7" s="35">
        <v>7113221</v>
      </c>
      <c r="S7" s="35">
        <v>7161561</v>
      </c>
      <c r="T7" s="35">
        <v>7230790</v>
      </c>
      <c r="U7" s="35">
        <v>7269772</v>
      </c>
      <c r="V7" s="35">
        <v>7351853</v>
      </c>
      <c r="W7" s="35">
        <v>7395088</v>
      </c>
      <c r="X7" s="35">
        <v>7438783</v>
      </c>
      <c r="Y7" s="35">
        <v>7562554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420179.63827008568</v>
      </c>
      <c r="D8" s="52">
        <v>438504.604041785</v>
      </c>
      <c r="E8" s="52">
        <v>436323.18968842458</v>
      </c>
      <c r="F8" s="52">
        <v>354963.47638432868</v>
      </c>
      <c r="G8" s="52">
        <v>397571.54582595266</v>
      </c>
      <c r="H8" s="52">
        <v>383943.48023524787</v>
      </c>
      <c r="I8" s="52">
        <v>369959.36236303858</v>
      </c>
      <c r="J8" s="52">
        <v>386649.27549242228</v>
      </c>
      <c r="K8" s="52">
        <v>383962.30344219506</v>
      </c>
      <c r="L8" s="52">
        <v>388034.5305703003</v>
      </c>
      <c r="M8" s="52">
        <v>367956.04177728947</v>
      </c>
      <c r="N8" s="52">
        <v>377635.92250981927</v>
      </c>
      <c r="O8" s="52">
        <v>418628.2587641608</v>
      </c>
      <c r="P8" s="52">
        <v>455592.1370897349</v>
      </c>
      <c r="Q8" s="52">
        <v>424851.64459267166</v>
      </c>
      <c r="R8" s="52">
        <v>430347.86893939134</v>
      </c>
      <c r="S8" s="52">
        <v>386311.89836020581</v>
      </c>
      <c r="T8" s="52">
        <v>409374.82165294699</v>
      </c>
      <c r="U8" s="52">
        <v>459161.63827008568</v>
      </c>
      <c r="V8" s="52">
        <v>520585.604041785</v>
      </c>
      <c r="W8" s="52">
        <v>479558.18968842458</v>
      </c>
      <c r="X8" s="52">
        <v>398658.47638432868</v>
      </c>
      <c r="Y8" s="52">
        <v>521342.54582595266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305019.63827008568</v>
      </c>
      <c r="D9" s="36">
        <v>306981.604041785</v>
      </c>
      <c r="E9" s="36">
        <v>308956.18968842458</v>
      </c>
      <c r="F9" s="36">
        <v>310943.47638432868</v>
      </c>
      <c r="G9" s="36">
        <v>312943.54582595266</v>
      </c>
      <c r="H9" s="36">
        <v>314956.48023524787</v>
      </c>
      <c r="I9" s="36">
        <v>316982.36236303858</v>
      </c>
      <c r="J9" s="36">
        <v>319021.27549242228</v>
      </c>
      <c r="K9" s="36">
        <v>321073.30344219506</v>
      </c>
      <c r="L9" s="36">
        <v>323138.5305703003</v>
      </c>
      <c r="M9" s="36">
        <v>325217.04177728947</v>
      </c>
      <c r="N9" s="36">
        <v>327308.92250981927</v>
      </c>
      <c r="O9" s="36">
        <v>329414.2587641608</v>
      </c>
      <c r="P9" s="36">
        <v>331533.1370897349</v>
      </c>
      <c r="Q9" s="36">
        <v>333665.64459267166</v>
      </c>
      <c r="R9" s="36">
        <v>335811.86893939134</v>
      </c>
      <c r="S9" s="36">
        <v>337971.89836020581</v>
      </c>
      <c r="T9" s="36">
        <v>340145.82165294699</v>
      </c>
      <c r="U9" s="36">
        <v>420179.63827008568</v>
      </c>
      <c r="V9" s="36">
        <v>438504.604041785</v>
      </c>
      <c r="W9" s="36">
        <v>436323.18968842458</v>
      </c>
      <c r="X9" s="36">
        <v>354963.47638432868</v>
      </c>
      <c r="Y9" s="36">
        <v>397571.54582595266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8759.9999999999909</v>
      </c>
      <c r="D11" s="54">
        <v>8759.9999999999927</v>
      </c>
      <c r="E11" s="54">
        <v>8759.9999999999945</v>
      </c>
      <c r="F11" s="54">
        <v>8759.9999999999945</v>
      </c>
      <c r="G11" s="54">
        <v>8759.9999999999945</v>
      </c>
      <c r="H11" s="54">
        <v>8759.9999999999945</v>
      </c>
      <c r="I11" s="54">
        <v>8759.9999999999945</v>
      </c>
      <c r="J11" s="54">
        <v>8759.9999999999945</v>
      </c>
      <c r="K11" s="54">
        <v>8759.9999999999964</v>
      </c>
      <c r="L11" s="54">
        <v>8759.9999999999964</v>
      </c>
      <c r="M11" s="54">
        <v>8759.9999999999964</v>
      </c>
      <c r="N11" s="54">
        <v>8759.9999999999945</v>
      </c>
      <c r="O11" s="54">
        <v>8759.9999999999945</v>
      </c>
      <c r="P11" s="54">
        <v>8759.9999999999909</v>
      </c>
      <c r="Q11" s="54">
        <v>8759.9999999999945</v>
      </c>
      <c r="R11" s="54">
        <v>8759.9999999999945</v>
      </c>
      <c r="S11" s="54">
        <v>8759.9999999999964</v>
      </c>
      <c r="T11" s="54">
        <v>8759.9999999999945</v>
      </c>
      <c r="U11" s="54">
        <v>8759.9999999999964</v>
      </c>
      <c r="V11" s="54">
        <v>8759.9999999999964</v>
      </c>
      <c r="W11" s="54">
        <v>8759.9999999999982</v>
      </c>
      <c r="X11" s="54">
        <v>8759.9999999999982</v>
      </c>
      <c r="Y11" s="54">
        <v>8759.9999999999982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48.577707449201725</v>
      </c>
      <c r="C13" s="35">
        <v>47.839899207845967</v>
      </c>
      <c r="D13" s="35">
        <v>46.990798549948281</v>
      </c>
      <c r="E13" s="35">
        <v>46.109316676884077</v>
      </c>
      <c r="F13" s="35">
        <v>45.326074360571972</v>
      </c>
      <c r="G13" s="35">
        <v>44.424717521547571</v>
      </c>
      <c r="H13" s="35">
        <v>43.504253754806278</v>
      </c>
      <c r="I13" s="35">
        <v>42.569469295827126</v>
      </c>
      <c r="J13" s="35">
        <v>41.555675973461412</v>
      </c>
      <c r="K13" s="35">
        <v>40.507514262167533</v>
      </c>
      <c r="L13" s="35">
        <v>39.406972902802416</v>
      </c>
      <c r="M13" s="35">
        <v>38.316472288466635</v>
      </c>
      <c r="N13" s="35">
        <v>37.160667730366114</v>
      </c>
      <c r="O13" s="35">
        <v>35.886699097478029</v>
      </c>
      <c r="P13" s="35">
        <v>34.508199932774851</v>
      </c>
      <c r="Q13" s="35">
        <v>33.106042742654843</v>
      </c>
      <c r="R13" s="35">
        <v>31.690750582039843</v>
      </c>
      <c r="S13" s="35">
        <v>30.3366778996945</v>
      </c>
      <c r="T13" s="35">
        <v>28.946164860637612</v>
      </c>
      <c r="U13" s="35">
        <v>27.878350675135614</v>
      </c>
      <c r="V13" s="35">
        <v>26.831588006705271</v>
      </c>
      <c r="W13" s="35">
        <v>25.852272423007602</v>
      </c>
      <c r="X13" s="35">
        <v>25.070396421660096</v>
      </c>
      <c r="Y13" s="35">
        <v>24.153424792412764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38.189164261218821</v>
      </c>
      <c r="D14" s="36">
        <v>36.645785885062793</v>
      </c>
      <c r="E14" s="36">
        <v>35.639157481168048</v>
      </c>
      <c r="F14" s="36">
        <v>34.548760076290264</v>
      </c>
      <c r="G14" s="36">
        <v>33.593895890392936</v>
      </c>
      <c r="H14" s="36">
        <v>32.553457757175813</v>
      </c>
      <c r="I14" s="36">
        <v>31.615128777812949</v>
      </c>
      <c r="J14" s="36">
        <v>30.501208183680824</v>
      </c>
      <c r="K14" s="36">
        <v>29.529917169150853</v>
      </c>
      <c r="L14" s="36">
        <v>28.4491284988685</v>
      </c>
      <c r="M14" s="36">
        <v>27.762900495207468</v>
      </c>
      <c r="N14" s="36">
        <v>26.660432890565943</v>
      </c>
      <c r="O14" s="36">
        <v>25.440404282410597</v>
      </c>
      <c r="P14" s="36">
        <v>24.161163605519043</v>
      </c>
      <c r="Q14" s="36">
        <v>22.393880949022392</v>
      </c>
      <c r="R14" s="36">
        <v>21.785625868465683</v>
      </c>
      <c r="S14" s="36">
        <v>21.36241935521377</v>
      </c>
      <c r="T14" s="36">
        <v>20.932343314034217</v>
      </c>
      <c r="U14" s="36">
        <v>20.498060317512259</v>
      </c>
      <c r="V14" s="36">
        <v>20.480749725172743</v>
      </c>
      <c r="W14" s="36">
        <v>19.743442735066523</v>
      </c>
      <c r="X14" s="36">
        <v>19.006135744960304</v>
      </c>
      <c r="Y14" s="36">
        <v>18.268828754854084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1.7688224681374216</v>
      </c>
      <c r="C16" s="44">
        <f>C7/RES_summary!C$6</f>
        <v>1.775384455646335</v>
      </c>
      <c r="D16" s="44">
        <f>D7/RES_summary!D$6</f>
        <v>1.7805022810616535</v>
      </c>
      <c r="E16" s="44">
        <f>E7/RES_summary!E$6</f>
        <v>1.7846298036198727</v>
      </c>
      <c r="F16" s="44">
        <f>F7/RES_summary!F$6</f>
        <v>1.7880147062628693</v>
      </c>
      <c r="G16" s="44">
        <f>G7/RES_summary!G$6</f>
        <v>1.7908998473534878</v>
      </c>
      <c r="H16" s="44">
        <f>H7/RES_summary!H$6</f>
        <v>1.7934833388305831</v>
      </c>
      <c r="I16" s="44">
        <f>I7/RES_summary!I$6</f>
        <v>1.7959232669538505</v>
      </c>
      <c r="J16" s="44">
        <f>J7/RES_summary!J$6</f>
        <v>1.7984204283001242</v>
      </c>
      <c r="K16" s="44">
        <f>K7/RES_summary!K$6</f>
        <v>1.8013005877619246</v>
      </c>
      <c r="L16" s="44">
        <f>L7/RES_summary!L$6</f>
        <v>1.8044066136540218</v>
      </c>
      <c r="M16" s="44">
        <f>M7/RES_summary!M$6</f>
        <v>1.8069752906484087</v>
      </c>
      <c r="N16" s="44">
        <f>N7/RES_summary!N$6</f>
        <v>1.8086943169741891</v>
      </c>
      <c r="O16" s="44">
        <f>O7/RES_summary!O$6</f>
        <v>1.8095583611988539</v>
      </c>
      <c r="P16" s="44">
        <f>P7/RES_summary!P$6</f>
        <v>1.8100867901140374</v>
      </c>
      <c r="Q16" s="44">
        <f>Q7/RES_summary!Q$6</f>
        <v>1.8100758620618511</v>
      </c>
      <c r="R16" s="44">
        <f>R7/RES_summary!R$6</f>
        <v>1.8092764441713247</v>
      </c>
      <c r="S16" s="44">
        <f>S7/RES_summary!S$6</f>
        <v>1.8081731811937451</v>
      </c>
      <c r="T16" s="44">
        <f>T7/RES_summary!T$6</f>
        <v>1.8072330411084352</v>
      </c>
      <c r="U16" s="44">
        <f>U7/RES_summary!U$6</f>
        <v>1.8070259471710457</v>
      </c>
      <c r="V16" s="44">
        <f>V7/RES_summary!V$6</f>
        <v>1.8080090599001051</v>
      </c>
      <c r="W16" s="44">
        <f>W7/RES_summary!W$6</f>
        <v>1.8097244797624064</v>
      </c>
      <c r="X16" s="44">
        <f>X7/RES_summary!X$6</f>
        <v>1.8118661084686447</v>
      </c>
      <c r="Y16" s="44">
        <f>Y7/RES_summary!Y$6</f>
        <v>1.814061521013459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85.925340386754613</v>
      </c>
      <c r="C17" s="52">
        <f t="shared" si="4"/>
        <v>84.934213413297144</v>
      </c>
      <c r="D17" s="52">
        <f t="shared" si="4"/>
        <v>83.667224007091548</v>
      </c>
      <c r="E17" s="52">
        <f t="shared" si="4"/>
        <v>82.288060766114157</v>
      </c>
      <c r="F17" s="52">
        <f t="shared" si="4"/>
        <v>81.043687533867072</v>
      </c>
      <c r="G17" s="52">
        <f t="shared" si="4"/>
        <v>79.560219828061364</v>
      </c>
      <c r="H17" s="52">
        <f t="shared" si="4"/>
        <v>78.024154277502902</v>
      </c>
      <c r="I17" s="52">
        <f t="shared" si="4"/>
        <v>76.451500370253484</v>
      </c>
      <c r="J17" s="52">
        <f t="shared" si="4"/>
        <v>74.734576582493645</v>
      </c>
      <c r="K17" s="52">
        <f t="shared" si="4"/>
        <v>72.966209249216917</v>
      </c>
      <c r="L17" s="52">
        <f t="shared" si="4"/>
        <v>71.106202529901509</v>
      </c>
      <c r="M17" s="52">
        <f t="shared" si="4"/>
        <v>69.23691865007369</v>
      </c>
      <c r="N17" s="52">
        <f t="shared" si="4"/>
        <v>67.212288538879335</v>
      </c>
      <c r="O17" s="52">
        <f t="shared" si="4"/>
        <v>64.939076407668736</v>
      </c>
      <c r="P17" s="52">
        <f t="shared" si="4"/>
        <v>62.462836848929868</v>
      </c>
      <c r="Q17" s="52">
        <f t="shared" si="4"/>
        <v>59.924448856867457</v>
      </c>
      <c r="R17" s="52">
        <f t="shared" ref="R17:V17" si="5">R13*R16</f>
        <v>57.337328526193389</v>
      </c>
      <c r="S17" s="52">
        <f t="shared" si="5"/>
        <v>54.853967384740585</v>
      </c>
      <c r="T17" s="52">
        <f t="shared" si="5"/>
        <v>52.312465549516233</v>
      </c>
      <c r="U17" s="52">
        <f t="shared" si="5"/>
        <v>50.376903034303496</v>
      </c>
      <c r="V17" s="52">
        <f t="shared" si="5"/>
        <v>48.511754207630133</v>
      </c>
      <c r="W17" s="52">
        <f t="shared" ref="W17:Y17" si="6">W13*W16</f>
        <v>46.785490261403439</v>
      </c>
      <c r="X17" s="52">
        <f t="shared" si="6"/>
        <v>45.42420160227951</v>
      </c>
      <c r="Y17" s="52">
        <f t="shared" si="6"/>
        <v>43.815798516608488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752.70598178796968</v>
      </c>
      <c r="C18" s="36">
        <f>C3*11630*1000/RES_summary!C$6</f>
        <v>744.02370950048237</v>
      </c>
      <c r="D18" s="36">
        <f>D3*11630*1000/RES_summary!D$6</f>
        <v>732.92488230212132</v>
      </c>
      <c r="E18" s="36">
        <f>E3*11630*1000/RES_summary!E$6</f>
        <v>720.84341231115934</v>
      </c>
      <c r="F18" s="36">
        <f>F3*11630*1000/RES_summary!F$6</f>
        <v>709.94270279667523</v>
      </c>
      <c r="G18" s="36">
        <f>G3*11630*1000/RES_summary!G$6</f>
        <v>696.94752569381706</v>
      </c>
      <c r="H18" s="36">
        <f>H3*11630*1000/RES_summary!H$6</f>
        <v>683.49159147092485</v>
      </c>
      <c r="I18" s="36">
        <f>I3*11630*1000/RES_summary!I$6</f>
        <v>669.71514324342013</v>
      </c>
      <c r="J18" s="36">
        <f>J3*11630*1000/RES_summary!J$6</f>
        <v>654.67489086264391</v>
      </c>
      <c r="K18" s="36">
        <f>K3*11630*1000/RES_summary!K$6</f>
        <v>639.18399302313992</v>
      </c>
      <c r="L18" s="36">
        <f>L3*11630*1000/RES_summary!L$6</f>
        <v>622.89033416193695</v>
      </c>
      <c r="M18" s="36">
        <f>M3*11630*1000/RES_summary!M$6</f>
        <v>606.51540737464529</v>
      </c>
      <c r="N18" s="36">
        <f>N3*11630*1000/RES_summary!N$6</f>
        <v>588.77964760058262</v>
      </c>
      <c r="O18" s="36">
        <f>O3*11630*1000/RES_summary!O$6</f>
        <v>568.86630933117772</v>
      </c>
      <c r="P18" s="36">
        <f>P3*11630*1000/RES_summary!P$6</f>
        <v>547.17445079662514</v>
      </c>
      <c r="Q18" s="36">
        <f>Q3*11630*1000/RES_summary!Q$6</f>
        <v>524.93817198615864</v>
      </c>
      <c r="R18" s="36">
        <f>R3*11630*1000/RES_summary!R$6</f>
        <v>502.27499788945374</v>
      </c>
      <c r="S18" s="36">
        <f>S3*11630*1000/RES_summary!S$6</f>
        <v>480.52075429032743</v>
      </c>
      <c r="T18" s="36">
        <f>T3*11630*1000/RES_summary!T$6</f>
        <v>458.25719821376191</v>
      </c>
      <c r="U18" s="36">
        <f>U3*11630*1000/RES_summary!U$6</f>
        <v>441.30167058049852</v>
      </c>
      <c r="V18" s="36">
        <f>V3*11630*1000/RES_summary!V$6</f>
        <v>424.96296685883971</v>
      </c>
      <c r="W18" s="36">
        <f>W3*11630*1000/RES_summary!W$6</f>
        <v>409.84089468989396</v>
      </c>
      <c r="X18" s="36">
        <f>X3*11630*1000/RES_summary!X$6</f>
        <v>397.91600603596851</v>
      </c>
      <c r="Y18" s="36">
        <f>Y3*11630*1000/RES_summary!Y$6</f>
        <v>383.82639500549021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69.930030239293231</v>
      </c>
      <c r="C3" s="49">
        <f t="shared" ref="C3:W3" si="0">C5*C11/11630</f>
        <v>69.32845117937552</v>
      </c>
      <c r="D3" s="49">
        <f t="shared" si="0"/>
        <v>70.260572760221265</v>
      </c>
      <c r="E3" s="49">
        <f t="shared" si="0"/>
        <v>70.902988274439181</v>
      </c>
      <c r="F3" s="49">
        <f t="shared" si="0"/>
        <v>69.802923758212813</v>
      </c>
      <c r="G3" s="49">
        <f t="shared" si="0"/>
        <v>69.76196712502653</v>
      </c>
      <c r="H3" s="49">
        <f t="shared" si="0"/>
        <v>69.205337099025144</v>
      </c>
      <c r="I3" s="49">
        <f t="shared" si="0"/>
        <v>68.13253060710467</v>
      </c>
      <c r="J3" s="49">
        <f t="shared" si="0"/>
        <v>66.14663177357599</v>
      </c>
      <c r="K3" s="49">
        <f t="shared" si="0"/>
        <v>64.793056570840932</v>
      </c>
      <c r="L3" s="49">
        <f t="shared" si="0"/>
        <v>63.312418708892132</v>
      </c>
      <c r="M3" s="49">
        <f t="shared" si="0"/>
        <v>60.127306743644404</v>
      </c>
      <c r="N3" s="49">
        <f t="shared" si="0"/>
        <v>59.817653831861726</v>
      </c>
      <c r="O3" s="49">
        <f t="shared" si="0"/>
        <v>58.441024472430556</v>
      </c>
      <c r="P3" s="49">
        <f t="shared" si="0"/>
        <v>54.380848079417341</v>
      </c>
      <c r="Q3" s="49">
        <f t="shared" si="0"/>
        <v>52.401356995514526</v>
      </c>
      <c r="R3" s="49">
        <f t="shared" si="0"/>
        <v>51.379222547710981</v>
      </c>
      <c r="S3" s="49">
        <f t="shared" si="0"/>
        <v>50.673742127632913</v>
      </c>
      <c r="T3" s="49">
        <f t="shared" si="0"/>
        <v>49.398504283078942</v>
      </c>
      <c r="U3" s="49">
        <f t="shared" si="0"/>
        <v>49.880354291771461</v>
      </c>
      <c r="V3" s="49">
        <f t="shared" si="0"/>
        <v>49.013800919557639</v>
      </c>
      <c r="W3" s="49">
        <f t="shared" si="0"/>
        <v>48.869659026350028</v>
      </c>
      <c r="X3" s="49">
        <f t="shared" ref="X3:Y3" si="1">X5*X11/11630</f>
        <v>47.613781585569015</v>
      </c>
      <c r="Y3" s="49">
        <f t="shared" si="1"/>
        <v>47.12184219135397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1998.322476177967</v>
      </c>
      <c r="C5" s="49">
        <f t="shared" ref="C5:W5" si="2">C7*C13/1000000</f>
        <v>2025.5764307502736</v>
      </c>
      <c r="D5" s="49">
        <f t="shared" si="2"/>
        <v>2049.6712765703051</v>
      </c>
      <c r="E5" s="49">
        <f t="shared" si="2"/>
        <v>2067.3334242378346</v>
      </c>
      <c r="F5" s="49">
        <f t="shared" si="2"/>
        <v>2055.7133468377019</v>
      </c>
      <c r="G5" s="49">
        <f t="shared" si="2"/>
        <v>2050.2257194670674</v>
      </c>
      <c r="H5" s="49">
        <f t="shared" si="2"/>
        <v>2033.7013885121073</v>
      </c>
      <c r="I5" s="49">
        <f t="shared" si="2"/>
        <v>2007.2342737165918</v>
      </c>
      <c r="J5" s="49">
        <f t="shared" si="2"/>
        <v>1978.6841161247187</v>
      </c>
      <c r="K5" s="49">
        <f t="shared" si="2"/>
        <v>1939.7616176333227</v>
      </c>
      <c r="L5" s="49">
        <f t="shared" si="2"/>
        <v>1890.0515915853264</v>
      </c>
      <c r="M5" s="49">
        <f t="shared" si="2"/>
        <v>1827.6380492845533</v>
      </c>
      <c r="N5" s="49">
        <f t="shared" si="2"/>
        <v>1761.076069252907</v>
      </c>
      <c r="O5" s="49">
        <f t="shared" si="2"/>
        <v>1698.5290750292993</v>
      </c>
      <c r="P5" s="49">
        <f t="shared" si="2"/>
        <v>1641.8457432950511</v>
      </c>
      <c r="Q5" s="49">
        <f t="shared" si="2"/>
        <v>1582.2460005515695</v>
      </c>
      <c r="R5" s="49">
        <f t="shared" si="2"/>
        <v>1531.3365821957698</v>
      </c>
      <c r="S5" s="49">
        <f t="shared" si="2"/>
        <v>1477.6634380536157</v>
      </c>
      <c r="T5" s="49">
        <f t="shared" si="2"/>
        <v>1430.6653250163768</v>
      </c>
      <c r="U5" s="49">
        <f t="shared" si="2"/>
        <v>1391.2921232989627</v>
      </c>
      <c r="V5" s="49">
        <f t="shared" si="2"/>
        <v>1354.486612182613</v>
      </c>
      <c r="W5" s="49">
        <f t="shared" si="2"/>
        <v>1317.6298407163063</v>
      </c>
      <c r="X5" s="49">
        <f t="shared" ref="X5:Y5" si="3">X7*X13/1000000</f>
        <v>1285.9157886236278</v>
      </c>
      <c r="Y5" s="49">
        <f t="shared" si="3"/>
        <v>1268.3283122736918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3074111</v>
      </c>
      <c r="C7" s="35">
        <v>3142980</v>
      </c>
      <c r="D7" s="35">
        <v>3220022</v>
      </c>
      <c r="E7" s="35">
        <v>3294420</v>
      </c>
      <c r="F7" s="35">
        <v>3323791</v>
      </c>
      <c r="G7" s="35">
        <v>3374211</v>
      </c>
      <c r="H7" s="35">
        <v>3415555</v>
      </c>
      <c r="I7" s="35">
        <v>3447390</v>
      </c>
      <c r="J7" s="35">
        <v>3485786</v>
      </c>
      <c r="K7" s="35">
        <v>3519628</v>
      </c>
      <c r="L7" s="35">
        <v>3548236</v>
      </c>
      <c r="M7" s="35">
        <v>3556150</v>
      </c>
      <c r="N7" s="35">
        <v>3558993</v>
      </c>
      <c r="O7" s="35">
        <v>3581946</v>
      </c>
      <c r="P7" s="35">
        <v>3635806</v>
      </c>
      <c r="Q7" s="35">
        <v>3687100</v>
      </c>
      <c r="R7" s="35">
        <v>3748714</v>
      </c>
      <c r="S7" s="35">
        <v>3790544</v>
      </c>
      <c r="T7" s="35">
        <v>3844115</v>
      </c>
      <c r="U7" s="35">
        <v>3877584</v>
      </c>
      <c r="V7" s="35">
        <v>3927699</v>
      </c>
      <c r="W7" s="35">
        <v>3954275</v>
      </c>
      <c r="X7" s="35">
        <v>3979442</v>
      </c>
      <c r="Y7" s="35">
        <v>4047267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255921.60213101376</v>
      </c>
      <c r="D8" s="52">
        <v>266509.55799552519</v>
      </c>
      <c r="E8" s="52">
        <v>266311.69231872167</v>
      </c>
      <c r="F8" s="52">
        <v>223762.40763230249</v>
      </c>
      <c r="G8" s="52">
        <v>247321.1116648796</v>
      </c>
      <c r="H8" s="52">
        <v>240787.21740907477</v>
      </c>
      <c r="I8" s="52">
        <v>233853.14318948006</v>
      </c>
      <c r="J8" s="52">
        <v>243022.31273149746</v>
      </c>
      <c r="K8" s="52">
        <v>241110.15523106419</v>
      </c>
      <c r="L8" s="52">
        <v>238552.10542528331</v>
      </c>
      <c r="M8" s="52">
        <v>220568.60366396187</v>
      </c>
      <c r="N8" s="52">
        <v>218243.09598207427</v>
      </c>
      <c r="O8" s="52">
        <v>241134.03417316079</v>
      </c>
      <c r="P8" s="52">
        <v>274857.8758636741</v>
      </c>
      <c r="Q8" s="52">
        <v>275145.08458828554</v>
      </c>
      <c r="R8" s="52">
        <v>317535.60213101376</v>
      </c>
      <c r="S8" s="52">
        <v>308339.55799552519</v>
      </c>
      <c r="T8" s="52">
        <v>319882.69231872167</v>
      </c>
      <c r="U8" s="52">
        <v>257231.40763230249</v>
      </c>
      <c r="V8" s="52">
        <v>297436.1116648796</v>
      </c>
      <c r="W8" s="52">
        <v>267363.21740907477</v>
      </c>
      <c r="X8" s="52">
        <v>259020.14318948006</v>
      </c>
      <c r="Y8" s="52">
        <v>310847.31273149746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187052.60213101376</v>
      </c>
      <c r="D9" s="36">
        <v>189467.55799552519</v>
      </c>
      <c r="E9" s="36">
        <v>191913.69231872167</v>
      </c>
      <c r="F9" s="36">
        <v>194391.40763230249</v>
      </c>
      <c r="G9" s="36">
        <v>196901.1116648796</v>
      </c>
      <c r="H9" s="36">
        <v>199443.21740907477</v>
      </c>
      <c r="I9" s="36">
        <v>202018.14318948006</v>
      </c>
      <c r="J9" s="36">
        <v>204626.31273149746</v>
      </c>
      <c r="K9" s="36">
        <v>207268.15523106419</v>
      </c>
      <c r="L9" s="36">
        <v>209944.10542528331</v>
      </c>
      <c r="M9" s="36">
        <v>212654.60366396187</v>
      </c>
      <c r="N9" s="36">
        <v>215400.09598207427</v>
      </c>
      <c r="O9" s="36">
        <v>218181.03417316079</v>
      </c>
      <c r="P9" s="36">
        <v>220997.8758636741</v>
      </c>
      <c r="Q9" s="36">
        <v>223851.08458828554</v>
      </c>
      <c r="R9" s="36">
        <v>255921.60213101376</v>
      </c>
      <c r="S9" s="36">
        <v>266509.55799552519</v>
      </c>
      <c r="T9" s="36">
        <v>266311.69231872167</v>
      </c>
      <c r="U9" s="36">
        <v>223762.40763230249</v>
      </c>
      <c r="V9" s="36">
        <v>247321.1116648796</v>
      </c>
      <c r="W9" s="36">
        <v>240787.21740907431</v>
      </c>
      <c r="X9" s="36">
        <v>233853.14318948053</v>
      </c>
      <c r="Y9" s="36">
        <v>243022.31273149699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406.9844889291785</v>
      </c>
      <c r="C11" s="54">
        <v>398.05453646470772</v>
      </c>
      <c r="D11" s="54">
        <v>398.6641519261907</v>
      </c>
      <c r="E11" s="54">
        <v>398.87216254713928</v>
      </c>
      <c r="F11" s="54">
        <v>394.90330913929074</v>
      </c>
      <c r="G11" s="54">
        <v>395.7279776369964</v>
      </c>
      <c r="H11" s="54">
        <v>395.76020108365617</v>
      </c>
      <c r="I11" s="54">
        <v>394.76275457047439</v>
      </c>
      <c r="J11" s="54">
        <v>388.78632585040663</v>
      </c>
      <c r="K11" s="54">
        <v>388.47208907982622</v>
      </c>
      <c r="L11" s="54">
        <v>389.5784818057831</v>
      </c>
      <c r="M11" s="54">
        <v>382.61436814708725</v>
      </c>
      <c r="N11" s="54">
        <v>395.03081451766963</v>
      </c>
      <c r="O11" s="54">
        <v>400.15159269654725</v>
      </c>
      <c r="P11" s="54">
        <v>385.20626297958376</v>
      </c>
      <c r="Q11" s="54">
        <v>385.16626469296682</v>
      </c>
      <c r="R11" s="54">
        <v>390.20837429030195</v>
      </c>
      <c r="S11" s="54">
        <v>398.829399014329</v>
      </c>
      <c r="T11" s="54">
        <v>401.56463902948917</v>
      </c>
      <c r="U11" s="54">
        <v>416.95666258627102</v>
      </c>
      <c r="V11" s="54">
        <v>420.84617121162313</v>
      </c>
      <c r="W11" s="54">
        <v>431.3458278749024</v>
      </c>
      <c r="X11" s="54">
        <v>430.62561696428713</v>
      </c>
      <c r="Y11" s="54">
        <v>432.08609267975424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650.04890069941098</v>
      </c>
      <c r="C13" s="35">
        <v>644.47639843405739</v>
      </c>
      <c r="D13" s="35">
        <v>636.5395256834596</v>
      </c>
      <c r="E13" s="35">
        <v>627.52576302895034</v>
      </c>
      <c r="F13" s="35">
        <v>618.48453974323354</v>
      </c>
      <c r="G13" s="35">
        <v>607.61633444590973</v>
      </c>
      <c r="H13" s="35">
        <v>595.42340513096917</v>
      </c>
      <c r="I13" s="35">
        <v>582.24751876538244</v>
      </c>
      <c r="J13" s="35">
        <v>567.64360064694699</v>
      </c>
      <c r="K13" s="35">
        <v>551.12688546440779</v>
      </c>
      <c r="L13" s="35">
        <v>532.67358529289663</v>
      </c>
      <c r="M13" s="35">
        <v>513.93727747270316</v>
      </c>
      <c r="N13" s="35">
        <v>494.82425766302634</v>
      </c>
      <c r="O13" s="35">
        <v>474.19170334485761</v>
      </c>
      <c r="P13" s="35">
        <v>451.57682871282219</v>
      </c>
      <c r="Q13" s="35">
        <v>429.13021088431816</v>
      </c>
      <c r="R13" s="35">
        <v>408.49650898835432</v>
      </c>
      <c r="S13" s="35">
        <v>389.82885782452746</v>
      </c>
      <c r="T13" s="35">
        <v>372.17027196542682</v>
      </c>
      <c r="U13" s="35">
        <v>358.803864287392</v>
      </c>
      <c r="V13" s="35">
        <v>344.85499326262351</v>
      </c>
      <c r="W13" s="35">
        <v>333.21654177221012</v>
      </c>
      <c r="X13" s="35">
        <v>323.13972376620336</v>
      </c>
      <c r="Y13" s="35">
        <v>313.37895727504309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581.61285222158415</v>
      </c>
      <c r="D14" s="36">
        <v>552.54312348413782</v>
      </c>
      <c r="E14" s="36">
        <v>534.76973222053277</v>
      </c>
      <c r="F14" s="36">
        <v>512.79321066838656</v>
      </c>
      <c r="G14" s="36">
        <v>495.33872377062011</v>
      </c>
      <c r="H14" s="36">
        <v>469.80697103026245</v>
      </c>
      <c r="I14" s="36">
        <v>448.3777967490629</v>
      </c>
      <c r="J14" s="36">
        <v>429.86568138222981</v>
      </c>
      <c r="K14" s="36">
        <v>397.37827664178008</v>
      </c>
      <c r="L14" s="36">
        <v>363.71051405038031</v>
      </c>
      <c r="M14" s="36">
        <v>343.75857569997032</v>
      </c>
      <c r="N14" s="36">
        <v>336.59078763289875</v>
      </c>
      <c r="O14" s="36">
        <v>328.78538886461553</v>
      </c>
      <c r="P14" s="36">
        <v>316.440248453994</v>
      </c>
      <c r="Q14" s="36">
        <v>312.25129404751237</v>
      </c>
      <c r="R14" s="36">
        <v>308.43116156886282</v>
      </c>
      <c r="S14" s="36">
        <v>303.5124006775298</v>
      </c>
      <c r="T14" s="36">
        <v>298.2884715005768</v>
      </c>
      <c r="U14" s="36">
        <v>293.00715030483582</v>
      </c>
      <c r="V14" s="36">
        <v>288.13654205452855</v>
      </c>
      <c r="W14" s="36">
        <v>285.25517663398324</v>
      </c>
      <c r="X14" s="36">
        <v>282.37381121343799</v>
      </c>
      <c r="Y14" s="36">
        <v>279.49244579289268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0.93733441353615699</v>
      </c>
      <c r="C16" s="44">
        <f>C7/RES_summary!C$6</f>
        <v>0.94316544301449956</v>
      </c>
      <c r="D16" s="44">
        <f>D7/RES_summary!D$6</f>
        <v>0.94799544494244936</v>
      </c>
      <c r="E16" s="44">
        <f>E7/RES_summary!E$6</f>
        <v>0.95209580319157083</v>
      </c>
      <c r="F16" s="44">
        <f>F7/RES_summary!F$6</f>
        <v>0.95559399766434006</v>
      </c>
      <c r="G16" s="44">
        <f>G7/RES_summary!G$6</f>
        <v>0.95861072071142994</v>
      </c>
      <c r="H16" s="44">
        <f>H7/RES_summary!H$6</f>
        <v>0.9612367911221481</v>
      </c>
      <c r="I16" s="44">
        <f>I7/RES_summary!I$6</f>
        <v>0.96350633027787036</v>
      </c>
      <c r="J16" s="44">
        <f>J7/RES_summary!J$6</f>
        <v>0.96543149765454428</v>
      </c>
      <c r="K16" s="44">
        <f>K7/RES_summary!K$6</f>
        <v>0.96700010632630529</v>
      </c>
      <c r="L16" s="44">
        <f>L7/RES_summary!L$6</f>
        <v>0.96696961034098128</v>
      </c>
      <c r="M16" s="44">
        <f>M7/RES_summary!M$6</f>
        <v>0.9642815984815104</v>
      </c>
      <c r="N16" s="44">
        <f>N7/RES_summary!N$6</f>
        <v>0.95873007748784744</v>
      </c>
      <c r="O16" s="44">
        <f>O7/RES_summary!O$6</f>
        <v>0.95271514611178909</v>
      </c>
      <c r="P16" s="44">
        <f>P7/RES_summary!P$6</f>
        <v>0.95000005225801665</v>
      </c>
      <c r="Q16" s="44">
        <f>Q7/RES_summary!Q$6</f>
        <v>0.95088050126316415</v>
      </c>
      <c r="R16" s="44">
        <f>R7/RES_summary!R$6</f>
        <v>0.95350052193447432</v>
      </c>
      <c r="S16" s="44">
        <f>S7/RES_summary!S$6</f>
        <v>0.95704833107403031</v>
      </c>
      <c r="T16" s="44">
        <f>T7/RES_summary!T$6</f>
        <v>0.96078182906992904</v>
      </c>
      <c r="U16" s="44">
        <f>U7/RES_summary!U$6</f>
        <v>0.96383970506025385</v>
      </c>
      <c r="V16" s="44">
        <f>V7/RES_summary!V$6</f>
        <v>0.96592183991717229</v>
      </c>
      <c r="W16" s="44">
        <f>W7/RES_summary!W$6</f>
        <v>0.96768939966806211</v>
      </c>
      <c r="X16" s="44">
        <f>X7/RES_summary!X$6</f>
        <v>0.96927361510836929</v>
      </c>
      <c r="Y16" s="44">
        <f>Y7/RES_summary!Y$6</f>
        <v>0.97083489651347665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609.31320510690591</v>
      </c>
      <c r="C17" s="52">
        <f t="shared" si="4"/>
        <v>607.84786784144683</v>
      </c>
      <c r="D17" s="52">
        <f t="shared" si="4"/>
        <v>603.43657087374697</v>
      </c>
      <c r="E17" s="52">
        <f t="shared" si="4"/>
        <v>597.46464537445183</v>
      </c>
      <c r="F17" s="52">
        <f t="shared" si="4"/>
        <v>591.02011382682599</v>
      </c>
      <c r="G17" s="52">
        <f t="shared" si="4"/>
        <v>582.4675322792308</v>
      </c>
      <c r="H17" s="52">
        <f t="shared" si="4"/>
        <v>572.34288330711559</v>
      </c>
      <c r="I17" s="52">
        <f t="shared" si="4"/>
        <v>560.99917011902915</v>
      </c>
      <c r="J17" s="52">
        <f t="shared" si="4"/>
        <v>548.02101150660008</v>
      </c>
      <c r="K17" s="52">
        <f t="shared" si="4"/>
        <v>532.93975684336783</v>
      </c>
      <c r="L17" s="52">
        <f t="shared" si="4"/>
        <v>515.07916920960577</v>
      </c>
      <c r="M17" s="52">
        <f t="shared" si="4"/>
        <v>495.58025944061376</v>
      </c>
      <c r="N17" s="52">
        <f t="shared" si="4"/>
        <v>474.40289889213983</v>
      </c>
      <c r="O17" s="52">
        <f t="shared" si="4"/>
        <v>451.7696179371942</v>
      </c>
      <c r="P17" s="52">
        <f t="shared" si="4"/>
        <v>428.99801087569051</v>
      </c>
      <c r="Q17" s="52">
        <f t="shared" si="4"/>
        <v>408.05155003284779</v>
      </c>
      <c r="R17" s="52">
        <f t="shared" ref="R17:V17" si="5">R13*R16</f>
        <v>389.50163452880651</v>
      </c>
      <c r="S17" s="52">
        <f t="shared" si="5"/>
        <v>373.08505778545947</v>
      </c>
      <c r="T17" s="52">
        <f t="shared" si="5"/>
        <v>357.57443462439574</v>
      </c>
      <c r="U17" s="52">
        <f t="shared" si="5"/>
        <v>345.82941072923927</v>
      </c>
      <c r="V17" s="52">
        <f t="shared" si="5"/>
        <v>333.10296959685735</v>
      </c>
      <c r="W17" s="52">
        <f t="shared" ref="W17:Y17" si="6">W13*W16</f>
        <v>322.45011526701774</v>
      </c>
      <c r="X17" s="52">
        <f t="shared" si="6"/>
        <v>313.21080823998778</v>
      </c>
      <c r="Y17" s="52">
        <f t="shared" si="6"/>
        <v>304.23922755561767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247.98102337823377</v>
      </c>
      <c r="C18" s="36">
        <f>C3*11630*1000/RES_summary!C$6</f>
        <v>241.95660127468804</v>
      </c>
      <c r="D18" s="36">
        <f>D3*11630*1000/RES_summary!D$6</f>
        <v>240.56852876863104</v>
      </c>
      <c r="E18" s="36">
        <f>E3*11630*1000/RES_summary!E$6</f>
        <v>238.31201514596731</v>
      </c>
      <c r="F18" s="36">
        <f>F3*11630*1000/RES_summary!F$6</f>
        <v>233.39579871809386</v>
      </c>
      <c r="G18" s="36">
        <f>G3*11630*1000/RES_summary!G$6</f>
        <v>230.4986985880719</v>
      </c>
      <c r="H18" s="36">
        <f>H3*11630*1000/RES_summary!H$6</f>
        <v>226.51053458642363</v>
      </c>
      <c r="I18" s="36">
        <f>I3*11630*1000/RES_summary!I$6</f>
        <v>221.46157770793809</v>
      </c>
      <c r="J18" s="36">
        <f>J3*11630*1000/RES_summary!J$6</f>
        <v>213.06307555247449</v>
      </c>
      <c r="K18" s="36">
        <f>K3*11630*1000/RES_summary!K$6</f>
        <v>207.03222069463774</v>
      </c>
      <c r="L18" s="36">
        <f>L3*11630*1000/RES_summary!L$6</f>
        <v>200.66376075046227</v>
      </c>
      <c r="M18" s="36">
        <f>M3*11630*1000/RES_summary!M$6</f>
        <v>189.61612783203998</v>
      </c>
      <c r="N18" s="36">
        <f>N3*11630*1000/RES_summary!N$6</f>
        <v>187.40376355890567</v>
      </c>
      <c r="O18" s="36">
        <f>O3*11630*1000/RES_summary!O$6</f>
        <v>180.77633214947889</v>
      </c>
      <c r="P18" s="36">
        <f>P3*11630*1000/RES_summary!P$6</f>
        <v>165.25272059509959</v>
      </c>
      <c r="Q18" s="36">
        <f>Q3*11630*1000/RES_summary!Q$6</f>
        <v>157.16769132832727</v>
      </c>
      <c r="R18" s="36">
        <f>R3*11630*1000/RES_summary!R$6</f>
        <v>151.98679959290095</v>
      </c>
      <c r="S18" s="36">
        <f>S3*11630*1000/RES_summary!S$6</f>
        <v>148.79728937780101</v>
      </c>
      <c r="T18" s="36">
        <f>T3*11630*1000/RES_summary!T$6</f>
        <v>143.58924876611911</v>
      </c>
      <c r="U18" s="36">
        <f>U3*11630*1000/RES_summary!U$6</f>
        <v>144.19587692184032</v>
      </c>
      <c r="V18" s="36">
        <f>V3*11630*1000/RES_summary!V$6</f>
        <v>140.1851093740591</v>
      </c>
      <c r="W18" s="36">
        <f>W3*11630*1000/RES_summary!W$6</f>
        <v>139.08751191820946</v>
      </c>
      <c r="X18" s="36">
        <f>X3*11630*1000/RES_summary!X$6</f>
        <v>134.87659753822777</v>
      </c>
      <c r="Y18" s="36">
        <f>Y3*11630*1000/RES_summary!Y$6</f>
        <v>131.45753907441343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33.064639034236194</v>
      </c>
      <c r="C3" s="49">
        <f t="shared" ref="C3:W3" si="0">C5*C11/11630</f>
        <v>34.740955991762007</v>
      </c>
      <c r="D3" s="49">
        <f t="shared" si="0"/>
        <v>36.172005631796829</v>
      </c>
      <c r="E3" s="49">
        <f t="shared" si="0"/>
        <v>37.815616659934577</v>
      </c>
      <c r="F3" s="49">
        <f t="shared" si="0"/>
        <v>38.496240856205212</v>
      </c>
      <c r="G3" s="49">
        <f t="shared" si="0"/>
        <v>39.255967829514887</v>
      </c>
      <c r="H3" s="49">
        <f t="shared" si="0"/>
        <v>39.789307588035896</v>
      </c>
      <c r="I3" s="49">
        <f t="shared" si="0"/>
        <v>40.128090328111455</v>
      </c>
      <c r="J3" s="49">
        <f t="shared" si="0"/>
        <v>40.35083380875934</v>
      </c>
      <c r="K3" s="49">
        <f t="shared" si="0"/>
        <v>40.098708578894978</v>
      </c>
      <c r="L3" s="49">
        <f t="shared" si="0"/>
        <v>39.16507521692975</v>
      </c>
      <c r="M3" s="49">
        <f t="shared" si="0"/>
        <v>36.628918361458474</v>
      </c>
      <c r="N3" s="49">
        <f t="shared" si="0"/>
        <v>36.179229966582142</v>
      </c>
      <c r="O3" s="49">
        <f t="shared" si="0"/>
        <v>35.327970709298555</v>
      </c>
      <c r="P3" s="49">
        <f t="shared" si="0"/>
        <v>33.116774254764344</v>
      </c>
      <c r="Q3" s="49">
        <f t="shared" si="0"/>
        <v>32.07016705517109</v>
      </c>
      <c r="R3" s="49">
        <f t="shared" si="0"/>
        <v>32.37133435537929</v>
      </c>
      <c r="S3" s="49">
        <f t="shared" si="0"/>
        <v>32.722783124058758</v>
      </c>
      <c r="T3" s="49">
        <f t="shared" si="0"/>
        <v>32.619239494018622</v>
      </c>
      <c r="U3" s="49">
        <f t="shared" si="0"/>
        <v>33.307475400871631</v>
      </c>
      <c r="V3" s="49">
        <f t="shared" si="0"/>
        <v>32.425075741369767</v>
      </c>
      <c r="W3" s="49">
        <f t="shared" si="0"/>
        <v>32.106540415585918</v>
      </c>
      <c r="X3" s="49">
        <f t="shared" ref="X3:Y3" si="1">X5*X11/11630</f>
        <v>30.284539559558446</v>
      </c>
      <c r="Y3" s="49">
        <f t="shared" si="1"/>
        <v>29.618198724668684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1484.1217813985113</v>
      </c>
      <c r="C5" s="49">
        <f t="shared" ref="C5:W5" si="2">C7*C13/1000000</f>
        <v>1567.2697060863115</v>
      </c>
      <c r="D5" s="49">
        <f t="shared" si="2"/>
        <v>1650.4046724184534</v>
      </c>
      <c r="E5" s="49">
        <f t="shared" si="2"/>
        <v>1729.9905132050508</v>
      </c>
      <c r="F5" s="49">
        <f t="shared" si="2"/>
        <v>1784.2161524775222</v>
      </c>
      <c r="G5" s="49">
        <f t="shared" si="2"/>
        <v>1842.5085661566077</v>
      </c>
      <c r="H5" s="49">
        <f t="shared" si="2"/>
        <v>1890.1040468316091</v>
      </c>
      <c r="I5" s="49">
        <f t="shared" si="2"/>
        <v>1926.7990898004343</v>
      </c>
      <c r="J5" s="49">
        <f t="shared" si="2"/>
        <v>1959.9184562419143</v>
      </c>
      <c r="K5" s="49">
        <f t="shared" si="2"/>
        <v>1981.2706486990235</v>
      </c>
      <c r="L5" s="49">
        <f t="shared" si="2"/>
        <v>1978.1050056636882</v>
      </c>
      <c r="M5" s="49">
        <f t="shared" si="2"/>
        <v>1934.0549371274474</v>
      </c>
      <c r="N5" s="49">
        <f t="shared" si="2"/>
        <v>1857.2462634213375</v>
      </c>
      <c r="O5" s="49">
        <f t="shared" si="2"/>
        <v>1788.041810971527</v>
      </c>
      <c r="P5" s="49">
        <f t="shared" si="2"/>
        <v>1741.8644482478501</v>
      </c>
      <c r="Q5" s="49">
        <f t="shared" si="2"/>
        <v>1696.5743857907498</v>
      </c>
      <c r="R5" s="49">
        <f t="shared" si="2"/>
        <v>1673.5869887522815</v>
      </c>
      <c r="S5" s="49">
        <f t="shared" si="2"/>
        <v>1645.2714198899637</v>
      </c>
      <c r="T5" s="49">
        <f t="shared" si="2"/>
        <v>1622.4924569741409</v>
      </c>
      <c r="U5" s="49">
        <f t="shared" si="2"/>
        <v>1586.3936438513779</v>
      </c>
      <c r="V5" s="49">
        <f t="shared" si="2"/>
        <v>1539.6025207178932</v>
      </c>
      <c r="W5" s="49">
        <f t="shared" si="2"/>
        <v>1480.8514588047153</v>
      </c>
      <c r="X5" s="49">
        <f t="shared" ref="X5:Y5" si="3">X7*X13/1000000</f>
        <v>1426.790467980001</v>
      </c>
      <c r="Y5" s="49">
        <f t="shared" si="3"/>
        <v>1404.4115867947464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768929</v>
      </c>
      <c r="C7" s="35">
        <v>827310</v>
      </c>
      <c r="D7" s="35">
        <v>888440</v>
      </c>
      <c r="E7" s="35">
        <v>949508</v>
      </c>
      <c r="F7" s="35">
        <v>997522</v>
      </c>
      <c r="G7" s="35">
        <v>1051298</v>
      </c>
      <c r="H7" s="35">
        <v>1101602</v>
      </c>
      <c r="I7" s="35">
        <v>1147510</v>
      </c>
      <c r="J7" s="35">
        <v>1193389</v>
      </c>
      <c r="K7" s="35">
        <v>1233872</v>
      </c>
      <c r="L7" s="35">
        <v>1260235</v>
      </c>
      <c r="M7" s="35">
        <v>1262507</v>
      </c>
      <c r="N7" s="35">
        <v>1245772</v>
      </c>
      <c r="O7" s="35">
        <v>1236071</v>
      </c>
      <c r="P7" s="35">
        <v>1262964</v>
      </c>
      <c r="Q7" s="35">
        <v>1320358</v>
      </c>
      <c r="R7" s="35">
        <v>1400709</v>
      </c>
      <c r="S7" s="35">
        <v>1482976</v>
      </c>
      <c r="T7" s="35">
        <v>1569435</v>
      </c>
      <c r="U7" s="35">
        <v>1635498</v>
      </c>
      <c r="V7" s="35">
        <v>1688314</v>
      </c>
      <c r="W7" s="35">
        <v>1719601</v>
      </c>
      <c r="X7" s="35">
        <v>1743509</v>
      </c>
      <c r="Y7" s="35">
        <v>1785480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107921.73053949664</v>
      </c>
      <c r="D8" s="52">
        <v>112931.74731636408</v>
      </c>
      <c r="E8" s="52">
        <v>115233.95588732918</v>
      </c>
      <c r="F8" s="52">
        <v>104652.06587970548</v>
      </c>
      <c r="G8" s="52">
        <v>112999.00186609034</v>
      </c>
      <c r="H8" s="52">
        <v>112229.91317437077</v>
      </c>
      <c r="I8" s="52">
        <v>110660.18414545513</v>
      </c>
      <c r="J8" s="52">
        <v>113586.44485916151</v>
      </c>
      <c r="K8" s="52">
        <v>111280.58234963194</v>
      </c>
      <c r="L8" s="52">
        <v>100391.75233261287</v>
      </c>
      <c r="M8" s="52">
        <v>79679.391467963345</v>
      </c>
      <c r="N8" s="52">
        <v>64205.230181818828</v>
      </c>
      <c r="O8" s="52">
        <v>98220.730539496522</v>
      </c>
      <c r="P8" s="52">
        <v>139824.7473163642</v>
      </c>
      <c r="Q8" s="52">
        <v>172627.9558873293</v>
      </c>
      <c r="R8" s="52">
        <v>185003.06587970536</v>
      </c>
      <c r="S8" s="52">
        <v>195266.00186609034</v>
      </c>
      <c r="T8" s="52">
        <v>198688.91317437077</v>
      </c>
      <c r="U8" s="52">
        <v>176723.18414545525</v>
      </c>
      <c r="V8" s="52">
        <v>166402.44485916151</v>
      </c>
      <c r="W8" s="52">
        <v>142567.58234963194</v>
      </c>
      <c r="X8" s="52">
        <v>124299.75233261287</v>
      </c>
      <c r="Y8" s="52">
        <v>121650.39146796335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49540.730539496639</v>
      </c>
      <c r="D9" s="36">
        <v>51801.747316364083</v>
      </c>
      <c r="E9" s="36">
        <v>54165.955887329183</v>
      </c>
      <c r="F9" s="36">
        <v>56638.065879705362</v>
      </c>
      <c r="G9" s="36">
        <v>59223.001866090344</v>
      </c>
      <c r="H9" s="36">
        <v>61925.913174370769</v>
      </c>
      <c r="I9" s="36">
        <v>64752.184145455249</v>
      </c>
      <c r="J9" s="36">
        <v>67707.444859161507</v>
      </c>
      <c r="K9" s="36">
        <v>70797.582349631935</v>
      </c>
      <c r="L9" s="36">
        <v>74028.752332612872</v>
      </c>
      <c r="M9" s="36">
        <v>77407.391467963345</v>
      </c>
      <c r="N9" s="36">
        <v>80940.230181818828</v>
      </c>
      <c r="O9" s="36">
        <v>107921.73053949652</v>
      </c>
      <c r="P9" s="36">
        <v>112931.7473163642</v>
      </c>
      <c r="Q9" s="36">
        <v>115233.9558873293</v>
      </c>
      <c r="R9" s="36">
        <v>104652.06587970536</v>
      </c>
      <c r="S9" s="36">
        <v>112999.00186609034</v>
      </c>
      <c r="T9" s="36">
        <v>112229.91317437077</v>
      </c>
      <c r="U9" s="36">
        <v>110660.18414545525</v>
      </c>
      <c r="V9" s="36">
        <v>113586.44485916151</v>
      </c>
      <c r="W9" s="36">
        <v>111280.58234963194</v>
      </c>
      <c r="X9" s="36">
        <v>100391.75233261287</v>
      </c>
      <c r="Y9" s="36">
        <v>79679.391467963345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259.1039069622758</v>
      </c>
      <c r="C11" s="54">
        <v>257.79692966383499</v>
      </c>
      <c r="D11" s="54">
        <v>254.89531902581487</v>
      </c>
      <c r="E11" s="54">
        <v>254.21851645894625</v>
      </c>
      <c r="F11" s="54">
        <v>250.92883535214318</v>
      </c>
      <c r="G11" s="54">
        <v>247.78549974917891</v>
      </c>
      <c r="H11" s="54">
        <v>244.82760513875786</v>
      </c>
      <c r="I11" s="54">
        <v>242.20983546565461</v>
      </c>
      <c r="J11" s="54">
        <v>239.4386336336166</v>
      </c>
      <c r="K11" s="54">
        <v>235.37823117642719</v>
      </c>
      <c r="L11" s="54">
        <v>230.26574598857977</v>
      </c>
      <c r="M11" s="54">
        <v>220.25967947760034</v>
      </c>
      <c r="N11" s="54">
        <v>226.55285558967097</v>
      </c>
      <c r="O11" s="54">
        <v>229.78450326388079</v>
      </c>
      <c r="P11" s="54">
        <v>221.11254694378292</v>
      </c>
      <c r="Q11" s="54">
        <v>219.84066597693024</v>
      </c>
      <c r="R11" s="54">
        <v>224.95312229556669</v>
      </c>
      <c r="S11" s="54">
        <v>231.30892759217545</v>
      </c>
      <c r="T11" s="54">
        <v>233.81418735402036</v>
      </c>
      <c r="U11" s="54">
        <v>244.18021366481702</v>
      </c>
      <c r="V11" s="54">
        <v>244.93570632522264</v>
      </c>
      <c r="W11" s="54">
        <v>252.15160022508749</v>
      </c>
      <c r="X11" s="54">
        <v>246.85418285441023</v>
      </c>
      <c r="Y11" s="54">
        <v>245.26973033172456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1930.1155001287652</v>
      </c>
      <c r="C13" s="35">
        <v>1894.4164896910609</v>
      </c>
      <c r="D13" s="35">
        <v>1857.6433663707774</v>
      </c>
      <c r="E13" s="35">
        <v>1821.9862425646236</v>
      </c>
      <c r="F13" s="35">
        <v>1788.648423270386</v>
      </c>
      <c r="G13" s="35">
        <v>1752.6035112371635</v>
      </c>
      <c r="H13" s="35">
        <v>1715.7776100911303</v>
      </c>
      <c r="I13" s="35">
        <v>1679.1131143087505</v>
      </c>
      <c r="J13" s="35">
        <v>1642.3131571029348</v>
      </c>
      <c r="K13" s="35">
        <v>1605.7343457822396</v>
      </c>
      <c r="L13" s="35">
        <v>1569.6318588705187</v>
      </c>
      <c r="M13" s="35">
        <v>1531.9162088823646</v>
      </c>
      <c r="N13" s="35">
        <v>1490.8396266903876</v>
      </c>
      <c r="O13" s="35">
        <v>1446.5526745401573</v>
      </c>
      <c r="P13" s="35">
        <v>1379.187726845619</v>
      </c>
      <c r="Q13" s="35">
        <v>1284.9351356153027</v>
      </c>
      <c r="R13" s="35">
        <v>1194.8141896370205</v>
      </c>
      <c r="S13" s="35">
        <v>1109.4390063561134</v>
      </c>
      <c r="T13" s="35">
        <v>1033.806724696557</v>
      </c>
      <c r="U13" s="35">
        <v>969.97589960451069</v>
      </c>
      <c r="V13" s="35">
        <v>911.91716749247655</v>
      </c>
      <c r="W13" s="35">
        <v>861.1599195422167</v>
      </c>
      <c r="X13" s="35">
        <v>818.34419436894268</v>
      </c>
      <c r="Y13" s="35">
        <v>786.57368707280193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1656.4528357369218</v>
      </c>
      <c r="D14" s="36">
        <v>1621.4955148814529</v>
      </c>
      <c r="E14" s="36">
        <v>1597.9004661096487</v>
      </c>
      <c r="F14" s="36">
        <v>1562.7369297438786</v>
      </c>
      <c r="G14" s="36">
        <v>1527.4440012268485</v>
      </c>
      <c r="H14" s="36">
        <v>1489.0829086968126</v>
      </c>
      <c r="I14" s="36">
        <v>1460.9973632670858</v>
      </c>
      <c r="J14" s="36">
        <v>1442.0959775734111</v>
      </c>
      <c r="K14" s="36">
        <v>1419.8317458957742</v>
      </c>
      <c r="L14" s="36">
        <v>1391.7318509804077</v>
      </c>
      <c r="M14" s="36">
        <v>1322.2382302326032</v>
      </c>
      <c r="N14" s="36">
        <v>1236.8979743070399</v>
      </c>
      <c r="O14" s="36">
        <v>1115.475353707709</v>
      </c>
      <c r="P14" s="36">
        <v>979.37569468796517</v>
      </c>
      <c r="Q14" s="36">
        <v>804.28647059657646</v>
      </c>
      <c r="R14" s="36">
        <v>759.75092854477589</v>
      </c>
      <c r="S14" s="36">
        <v>738.91039558238583</v>
      </c>
      <c r="T14" s="36">
        <v>726.46571130008613</v>
      </c>
      <c r="U14" s="36">
        <v>710.57696668163123</v>
      </c>
      <c r="V14" s="36">
        <v>703.18337091628132</v>
      </c>
      <c r="W14" s="36">
        <v>696.15153720711851</v>
      </c>
      <c r="X14" s="36">
        <v>689.1197034979557</v>
      </c>
      <c r="Y14" s="36">
        <v>682.08786978879289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0.23445594946504653</v>
      </c>
      <c r="C16" s="44">
        <f>C7/RES_summary!C$6</f>
        <v>0.24826445050885645</v>
      </c>
      <c r="D16" s="44">
        <f>D7/RES_summary!D$6</f>
        <v>0.26156252134447211</v>
      </c>
      <c r="E16" s="44">
        <f>E7/RES_summary!E$6</f>
        <v>0.2744102397073907</v>
      </c>
      <c r="F16" s="44">
        <f>F7/RES_summary!F$6</f>
        <v>0.2867888010221244</v>
      </c>
      <c r="G16" s="44">
        <f>G7/RES_summary!G$6</f>
        <v>0.29867294412308087</v>
      </c>
      <c r="H16" s="44">
        <f>H7/RES_summary!H$6</f>
        <v>0.31002293084835131</v>
      </c>
      <c r="I16" s="44">
        <f>I7/RES_summary!I$6</f>
        <v>0.32071600516830384</v>
      </c>
      <c r="J16" s="44">
        <f>J7/RES_summary!J$6</f>
        <v>0.33052382720983414</v>
      </c>
      <c r="K16" s="44">
        <f>K7/RES_summary!K$6</f>
        <v>0.33900013160284292</v>
      </c>
      <c r="L16" s="44">
        <f>L7/RES_summary!L$6</f>
        <v>0.3434407820923035</v>
      </c>
      <c r="M16" s="44">
        <f>M7/RES_summary!M$6</f>
        <v>0.34233996542724471</v>
      </c>
      <c r="N16" s="44">
        <f>N7/RES_summary!N$6</f>
        <v>0.33558905176048132</v>
      </c>
      <c r="O16" s="44">
        <f>O7/RES_summary!O$6</f>
        <v>0.32876642008828305</v>
      </c>
      <c r="P16" s="44">
        <f>P7/RES_summary!P$6</f>
        <v>0.32999996864518999</v>
      </c>
      <c r="Q16" s="44">
        <f>Q7/RES_summary!Q$6</f>
        <v>0.34051223912745221</v>
      </c>
      <c r="R16" s="44">
        <f>R7/RES_summary!R$6</f>
        <v>0.35627598226440205</v>
      </c>
      <c r="S16" s="44">
        <f>S7/RES_summary!S$6</f>
        <v>0.37442638993844712</v>
      </c>
      <c r="T16" s="44">
        <f>T7/RES_summary!T$6</f>
        <v>0.39225793970949469</v>
      </c>
      <c r="U16" s="44">
        <f>U7/RES_summary!U$6</f>
        <v>0.40653095070194101</v>
      </c>
      <c r="V16" s="44">
        <f>V7/RES_summary!V$6</f>
        <v>0.41519967931298218</v>
      </c>
      <c r="W16" s="44">
        <f>W7/RES_summary!W$6</f>
        <v>0.4208204182457212</v>
      </c>
      <c r="X16" s="44">
        <f>X7/RES_summary!X$6</f>
        <v>0.42466689334936353</v>
      </c>
      <c r="Y16" s="44">
        <f>Y7/RES_summary!Y$6</f>
        <v>0.42829057016176159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452.52706215989281</v>
      </c>
      <c r="C17" s="52">
        <f t="shared" si="4"/>
        <v>470.31626884806798</v>
      </c>
      <c r="D17" s="52">
        <f t="shared" si="4"/>
        <v>485.88988266677347</v>
      </c>
      <c r="E17" s="52">
        <f t="shared" si="4"/>
        <v>499.97168156572644</v>
      </c>
      <c r="F17" s="52">
        <f t="shared" si="4"/>
        <v>512.96433675982723</v>
      </c>
      <c r="G17" s="52">
        <f t="shared" si="4"/>
        <v>523.45525058165265</v>
      </c>
      <c r="H17" s="52">
        <f t="shared" si="4"/>
        <v>531.93040336443198</v>
      </c>
      <c r="I17" s="52">
        <f t="shared" si="4"/>
        <v>538.51845024681199</v>
      </c>
      <c r="J17" s="52">
        <f t="shared" si="4"/>
        <v>542.82363016272768</v>
      </c>
      <c r="K17" s="52">
        <f t="shared" si="4"/>
        <v>544.34415453938414</v>
      </c>
      <c r="L17" s="52">
        <f t="shared" si="4"/>
        <v>539.07559320748715</v>
      </c>
      <c r="M17" s="52">
        <f t="shared" si="4"/>
        <v>524.43614198622447</v>
      </c>
      <c r="N17" s="52">
        <f t="shared" si="4"/>
        <v>500.30945664797713</v>
      </c>
      <c r="O17" s="52">
        <f t="shared" si="4"/>
        <v>475.57794427769875</v>
      </c>
      <c r="P17" s="52">
        <f t="shared" si="4"/>
        <v>455.13190661488511</v>
      </c>
      <c r="Q17" s="52">
        <f t="shared" si="4"/>
        <v>437.53614016190318</v>
      </c>
      <c r="R17" s="52">
        <f t="shared" ref="R17:V17" si="5">R13*R16</f>
        <v>425.68359903637503</v>
      </c>
      <c r="S17" s="52">
        <f t="shared" si="5"/>
        <v>415.40324200681744</v>
      </c>
      <c r="T17" s="52">
        <f t="shared" si="5"/>
        <v>405.51889588729222</v>
      </c>
      <c r="U17" s="52">
        <f t="shared" si="5"/>
        <v>394.32522462419223</v>
      </c>
      <c r="V17" s="52">
        <f t="shared" si="5"/>
        <v>378.62771550287931</v>
      </c>
      <c r="W17" s="52">
        <f t="shared" ref="W17:Y17" si="6">W13*W16</f>
        <v>362.39367751820726</v>
      </c>
      <c r="X17" s="52">
        <f t="shared" si="6"/>
        <v>347.52368671314662</v>
      </c>
      <c r="Y17" s="52">
        <f t="shared" si="6"/>
        <v>336.88209291064936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117.25152981178886</v>
      </c>
      <c r="C18" s="36">
        <f>C3*11630*1000/RES_summary!C$6</f>
        <v>121.24609007998265</v>
      </c>
      <c r="D18" s="36">
        <f>D3*11630*1000/RES_summary!D$6</f>
        <v>123.85105665376297</v>
      </c>
      <c r="E18" s="36">
        <f>E3*11630*1000/RES_summary!E$6</f>
        <v>127.1020591591237</v>
      </c>
      <c r="F18" s="36">
        <f>F3*11630*1000/RES_summary!F$6</f>
        <v>128.71754360032804</v>
      </c>
      <c r="G18" s="36">
        <f>G3*11630*1000/RES_summary!G$6</f>
        <v>129.7046208617065</v>
      </c>
      <c r="H18" s="36">
        <f>H3*11630*1000/RES_summary!H$6</f>
        <v>130.23124675620736</v>
      </c>
      <c r="I18" s="36">
        <f>I3*11630*1000/RES_summary!I$6</f>
        <v>130.43446522949964</v>
      </c>
      <c r="J18" s="36">
        <f>J3*11630*1000/RES_summary!J$6</f>
        <v>129.97294831020315</v>
      </c>
      <c r="K18" s="36">
        <f>K3*11630*1000/RES_summary!K$6</f>
        <v>128.12676424670798</v>
      </c>
      <c r="L18" s="36">
        <f>L3*11630*1000/RES_summary!L$6</f>
        <v>124.13064361415819</v>
      </c>
      <c r="M18" s="36">
        <f>M3*11630*1000/RES_summary!M$6</f>
        <v>115.5121365403551</v>
      </c>
      <c r="N18" s="36">
        <f>N3*11630*1000/RES_summary!N$6</f>
        <v>113.34653608211592</v>
      </c>
      <c r="O18" s="36">
        <f>O3*11630*1000/RES_summary!O$6</f>
        <v>109.28044168910861</v>
      </c>
      <c r="P18" s="36">
        <f>P3*11630*1000/RES_summary!P$6</f>
        <v>100.6353750669972</v>
      </c>
      <c r="Q18" s="36">
        <f>Q3*11630*1000/RES_summary!Q$6</f>
        <v>96.188236442168275</v>
      </c>
      <c r="R18" s="36">
        <f>R3*11630*1000/RES_summary!R$6</f>
        <v>95.758854713246635</v>
      </c>
      <c r="S18" s="36">
        <f>S3*11630*1000/RES_summary!S$6</f>
        <v>96.086478426909892</v>
      </c>
      <c r="T18" s="36">
        <f>T3*11630*1000/RES_summary!T$6</f>
        <v>94.816071098586818</v>
      </c>
      <c r="U18" s="36">
        <f>U3*11630*1000/RES_summary!U$6</f>
        <v>96.286417602162203</v>
      </c>
      <c r="V18" s="36">
        <f>V3*11630*1000/RES_summary!V$6</f>
        <v>92.739446931003201</v>
      </c>
      <c r="W18" s="36">
        <f>W3*11630*1000/RES_summary!W$6</f>
        <v>91.378145697670277</v>
      </c>
      <c r="X18" s="36">
        <f>X3*11630*1000/RES_summary!X$6</f>
        <v>85.787675706125867</v>
      </c>
      <c r="Y18" s="36">
        <f>Y3*11630*1000/RES_summary!Y$6</f>
        <v>82.626980081781937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42.99186050818038</v>
      </c>
      <c r="C3" s="49">
        <f t="shared" ref="C3:W3" si="0">C5*C11/11630</f>
        <v>44.929934021841802</v>
      </c>
      <c r="D3" s="49">
        <f t="shared" si="0"/>
        <v>46.778527727671232</v>
      </c>
      <c r="E3" s="49">
        <f t="shared" si="0"/>
        <v>48.753531046734388</v>
      </c>
      <c r="F3" s="49">
        <f t="shared" si="0"/>
        <v>49.557894165064219</v>
      </c>
      <c r="G3" s="49">
        <f t="shared" si="0"/>
        <v>50.3682485061817</v>
      </c>
      <c r="H3" s="49">
        <f t="shared" si="0"/>
        <v>51.851856014036045</v>
      </c>
      <c r="I3" s="49">
        <f t="shared" si="0"/>
        <v>52.640117899252218</v>
      </c>
      <c r="J3" s="49">
        <f t="shared" si="0"/>
        <v>52.81716608626278</v>
      </c>
      <c r="K3" s="49">
        <f t="shared" si="0"/>
        <v>52.921472902849636</v>
      </c>
      <c r="L3" s="49">
        <f t="shared" si="0"/>
        <v>53.793593900355731</v>
      </c>
      <c r="M3" s="49">
        <f t="shared" si="0"/>
        <v>52.688085848968157</v>
      </c>
      <c r="N3" s="49">
        <f t="shared" si="0"/>
        <v>54.406322299820566</v>
      </c>
      <c r="O3" s="49">
        <f t="shared" si="0"/>
        <v>54.720234493821039</v>
      </c>
      <c r="P3" s="49">
        <f t="shared" si="0"/>
        <v>52.545227832753049</v>
      </c>
      <c r="Q3" s="49">
        <f t="shared" si="0"/>
        <v>51.891475737834</v>
      </c>
      <c r="R3" s="49">
        <f t="shared" si="0"/>
        <v>51.85867655271926</v>
      </c>
      <c r="S3" s="49">
        <f t="shared" si="0"/>
        <v>52.795114785411123</v>
      </c>
      <c r="T3" s="49">
        <f t="shared" si="0"/>
        <v>53.316872231088148</v>
      </c>
      <c r="U3" s="49">
        <f t="shared" si="0"/>
        <v>55.572992712843131</v>
      </c>
      <c r="V3" s="49">
        <f t="shared" si="0"/>
        <v>57.883272434075444</v>
      </c>
      <c r="W3" s="49">
        <f t="shared" si="0"/>
        <v>62.007853901641781</v>
      </c>
      <c r="X3" s="49">
        <f t="shared" ref="X3:Y3" si="1">X5*X11/11630</f>
        <v>58.077493262848805</v>
      </c>
      <c r="Y3" s="49">
        <f t="shared" si="1"/>
        <v>56.654267630158778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1125.9203359793369</v>
      </c>
      <c r="C5" s="49">
        <f t="shared" ref="C5:W5" si="2">C7*C13/1000000</f>
        <v>1176.1249604106774</v>
      </c>
      <c r="D5" s="49">
        <f t="shared" si="2"/>
        <v>1225.5451291600357</v>
      </c>
      <c r="E5" s="49">
        <f t="shared" si="2"/>
        <v>1271.3768408589049</v>
      </c>
      <c r="F5" s="49">
        <f t="shared" si="2"/>
        <v>1298.3868421866848</v>
      </c>
      <c r="G5" s="49">
        <f t="shared" si="2"/>
        <v>1329.0626137625725</v>
      </c>
      <c r="H5" s="49">
        <f t="shared" si="2"/>
        <v>1354.8088458374257</v>
      </c>
      <c r="I5" s="49">
        <f t="shared" si="2"/>
        <v>1375.3415719781137</v>
      </c>
      <c r="J5" s="49">
        <f t="shared" si="2"/>
        <v>1396.0737782902208</v>
      </c>
      <c r="K5" s="49">
        <f t="shared" si="2"/>
        <v>1411.6605981044959</v>
      </c>
      <c r="L5" s="49">
        <f t="shared" si="2"/>
        <v>1419.240743622569</v>
      </c>
      <c r="M5" s="49">
        <f t="shared" si="2"/>
        <v>1415.3941575159054</v>
      </c>
      <c r="N5" s="49">
        <f t="shared" si="2"/>
        <v>1405.408365699413</v>
      </c>
      <c r="O5" s="49">
        <f t="shared" si="2"/>
        <v>1395.3680149791089</v>
      </c>
      <c r="P5" s="49">
        <f t="shared" si="2"/>
        <v>1391.0388420940014</v>
      </c>
      <c r="Q5" s="49">
        <f t="shared" si="2"/>
        <v>1381.3786898089841</v>
      </c>
      <c r="R5" s="49">
        <f t="shared" si="2"/>
        <v>1379.005958857749</v>
      </c>
      <c r="S5" s="49">
        <f t="shared" si="2"/>
        <v>1369.3845096126529</v>
      </c>
      <c r="T5" s="49">
        <f t="shared" si="2"/>
        <v>1363.2263318792104</v>
      </c>
      <c r="U5" s="49">
        <f t="shared" si="2"/>
        <v>1355.6823450082902</v>
      </c>
      <c r="V5" s="49">
        <f t="shared" si="2"/>
        <v>1351.4430017360421</v>
      </c>
      <c r="W5" s="49">
        <f t="shared" si="2"/>
        <v>1339.4349515909084</v>
      </c>
      <c r="X5" s="49">
        <f t="shared" ref="X5:Y5" si="3">X7*X13/1000000</f>
        <v>1327.0227880230366</v>
      </c>
      <c r="Y5" s="49">
        <f t="shared" si="3"/>
        <v>1326.9140858067756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1877349</v>
      </c>
      <c r="C7" s="35">
        <v>1977580</v>
      </c>
      <c r="D7" s="35">
        <v>2083850</v>
      </c>
      <c r="E7" s="35">
        <v>2189688</v>
      </c>
      <c r="F7" s="35">
        <v>2266144</v>
      </c>
      <c r="G7" s="35">
        <v>2357166</v>
      </c>
      <c r="H7" s="35">
        <v>2442299</v>
      </c>
      <c r="I7" s="35">
        <v>2520683</v>
      </c>
      <c r="J7" s="35">
        <v>2603635</v>
      </c>
      <c r="K7" s="35">
        <v>2682488</v>
      </c>
      <c r="L7" s="35">
        <v>2755562</v>
      </c>
      <c r="M7" s="35">
        <v>2810142</v>
      </c>
      <c r="N7" s="35">
        <v>2855551</v>
      </c>
      <c r="O7" s="35">
        <v>2910282</v>
      </c>
      <c r="P7" s="35">
        <v>2985188</v>
      </c>
      <c r="Q7" s="35">
        <v>3052798</v>
      </c>
      <c r="R7" s="35">
        <v>3122544</v>
      </c>
      <c r="S7" s="35">
        <v>3171285</v>
      </c>
      <c r="T7" s="35">
        <v>3226984</v>
      </c>
      <c r="U7" s="35">
        <v>3264782</v>
      </c>
      <c r="V7" s="35">
        <v>3313760</v>
      </c>
      <c r="W7" s="35">
        <v>3338659</v>
      </c>
      <c r="X7" s="35">
        <v>3359865</v>
      </c>
      <c r="Y7" s="35">
        <v>3416764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186035.08277016599</v>
      </c>
      <c r="D8" s="52">
        <v>196521.99275185051</v>
      </c>
      <c r="E8" s="52">
        <v>200768.47338432958</v>
      </c>
      <c r="F8" s="52">
        <v>176307.4769834613</v>
      </c>
      <c r="G8" s="52">
        <v>196049.57544896565</v>
      </c>
      <c r="H8" s="52">
        <v>195604.99238239834</v>
      </c>
      <c r="I8" s="52">
        <v>194582.63687005546</v>
      </c>
      <c r="J8" s="52">
        <v>205174.13901711348</v>
      </c>
      <c r="K8" s="52">
        <v>207410.88732379023</v>
      </c>
      <c r="L8" s="52">
        <v>208296.06799900811</v>
      </c>
      <c r="M8" s="52">
        <v>196811.70631199889</v>
      </c>
      <c r="N8" s="52">
        <v>195013.71008749213</v>
      </c>
      <c r="O8" s="52">
        <v>212090.91545560444</v>
      </c>
      <c r="P8" s="52">
        <v>240423.13497331413</v>
      </c>
      <c r="Q8" s="52">
        <v>241707.20824045222</v>
      </c>
      <c r="R8" s="52">
        <v>255781.08277016599</v>
      </c>
      <c r="S8" s="52">
        <v>245262.99275185075</v>
      </c>
      <c r="T8" s="52">
        <v>256467.47338432958</v>
      </c>
      <c r="U8" s="52">
        <v>214105.47698346153</v>
      </c>
      <c r="V8" s="52">
        <v>245027.57544896565</v>
      </c>
      <c r="W8" s="52">
        <v>220503.99238239834</v>
      </c>
      <c r="X8" s="52">
        <v>215788.63687005546</v>
      </c>
      <c r="Y8" s="52">
        <v>262073.13901711348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85804.082770165987</v>
      </c>
      <c r="D9" s="36">
        <v>90251.992751850747</v>
      </c>
      <c r="E9" s="36">
        <v>94930.473384329583</v>
      </c>
      <c r="F9" s="36">
        <v>99851.476983461529</v>
      </c>
      <c r="G9" s="36">
        <v>105027.57544896565</v>
      </c>
      <c r="H9" s="36">
        <v>110471.99238239834</v>
      </c>
      <c r="I9" s="36">
        <v>116198.63687005546</v>
      </c>
      <c r="J9" s="36">
        <v>122222.13901711348</v>
      </c>
      <c r="K9" s="36">
        <v>128557.88732379023</v>
      </c>
      <c r="L9" s="36">
        <v>135222.06799900811</v>
      </c>
      <c r="M9" s="36">
        <v>142231.70631199889</v>
      </c>
      <c r="N9" s="36">
        <v>149604.71008749213</v>
      </c>
      <c r="O9" s="36">
        <v>157359.91545560444</v>
      </c>
      <c r="P9" s="36">
        <v>165517.13497331413</v>
      </c>
      <c r="Q9" s="36">
        <v>174097.20824045222</v>
      </c>
      <c r="R9" s="36">
        <v>186035.08277016599</v>
      </c>
      <c r="S9" s="36">
        <v>196521.99275185075</v>
      </c>
      <c r="T9" s="36">
        <v>200768.47338432958</v>
      </c>
      <c r="U9" s="36">
        <v>176307.47698346153</v>
      </c>
      <c r="V9" s="36">
        <v>196049.57544896565</v>
      </c>
      <c r="W9" s="36">
        <v>195604.99238239834</v>
      </c>
      <c r="X9" s="36">
        <v>194582.63687005546</v>
      </c>
      <c r="Y9" s="36">
        <v>205174.13901711348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444.07701125252066</v>
      </c>
      <c r="C11" s="54">
        <v>444.28538655583179</v>
      </c>
      <c r="D11" s="54">
        <v>443.91207188403314</v>
      </c>
      <c r="E11" s="54">
        <v>445.97600636682193</v>
      </c>
      <c r="F11" s="54">
        <v>443.90338103628659</v>
      </c>
      <c r="G11" s="54">
        <v>440.74878343657855</v>
      </c>
      <c r="H11" s="54">
        <v>445.10861240390989</v>
      </c>
      <c r="I11" s="54">
        <v>445.12911093626525</v>
      </c>
      <c r="J11" s="54">
        <v>439.99368166310535</v>
      </c>
      <c r="K11" s="54">
        <v>435.99483522212864</v>
      </c>
      <c r="L11" s="54">
        <v>440.81280774413392</v>
      </c>
      <c r="M11" s="54">
        <v>432.92706499434155</v>
      </c>
      <c r="N11" s="54">
        <v>450.22183145467625</v>
      </c>
      <c r="O11" s="54">
        <v>456.07776610292063</v>
      </c>
      <c r="P11" s="54">
        <v>439.31267855540005</v>
      </c>
      <c r="Q11" s="54">
        <v>436.8808258613434</v>
      </c>
      <c r="R11" s="54">
        <v>437.35591165080626</v>
      </c>
      <c r="S11" s="54">
        <v>448.3818683826143</v>
      </c>
      <c r="T11" s="54">
        <v>454.85860238100014</v>
      </c>
      <c r="U11" s="54">
        <v>476.74435506970718</v>
      </c>
      <c r="V11" s="54">
        <v>498.12123599999256</v>
      </c>
      <c r="W11" s="54">
        <v>538.39967369788985</v>
      </c>
      <c r="X11" s="54">
        <v>508.98993803504015</v>
      </c>
      <c r="Y11" s="54">
        <v>496.55749350052014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599.73949221979342</v>
      </c>
      <c r="C13" s="35">
        <v>594.72939674282577</v>
      </c>
      <c r="D13" s="35">
        <v>588.11580927611658</v>
      </c>
      <c r="E13" s="35">
        <v>580.62008873360264</v>
      </c>
      <c r="F13" s="35">
        <v>572.9498399866402</v>
      </c>
      <c r="G13" s="35">
        <v>563.83920935673279</v>
      </c>
      <c r="H13" s="35">
        <v>554.72685606366201</v>
      </c>
      <c r="I13" s="35">
        <v>545.62258402905627</v>
      </c>
      <c r="J13" s="35">
        <v>536.201801823305</v>
      </c>
      <c r="K13" s="35">
        <v>526.25048019021733</v>
      </c>
      <c r="L13" s="35">
        <v>515.04583951388827</v>
      </c>
      <c r="M13" s="35">
        <v>503.67353589815224</v>
      </c>
      <c r="N13" s="35">
        <v>492.16713891624175</v>
      </c>
      <c r="O13" s="35">
        <v>479.46144565341393</v>
      </c>
      <c r="P13" s="35">
        <v>465.98031416915836</v>
      </c>
      <c r="Q13" s="35">
        <v>452.49593645206267</v>
      </c>
      <c r="R13" s="35">
        <v>441.62899189178728</v>
      </c>
      <c r="S13" s="35">
        <v>431.80745647668147</v>
      </c>
      <c r="T13" s="35">
        <v>422.4459532117948</v>
      </c>
      <c r="U13" s="35">
        <v>415.24437007073988</v>
      </c>
      <c r="V13" s="35">
        <v>407.82766456715092</v>
      </c>
      <c r="W13" s="35">
        <v>401.18950500512585</v>
      </c>
      <c r="X13" s="35">
        <v>394.9631273944151</v>
      </c>
      <c r="Y13" s="35">
        <v>388.35403493093924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546.48144827556598</v>
      </c>
      <c r="D14" s="36">
        <v>526.90211209555605</v>
      </c>
      <c r="E14" s="36">
        <v>511.85957571061948</v>
      </c>
      <c r="F14" s="36">
        <v>492.85984303086951</v>
      </c>
      <c r="G14" s="36">
        <v>477.7615872425522</v>
      </c>
      <c r="H14" s="36">
        <v>470.33896001450233</v>
      </c>
      <c r="I14" s="36">
        <v>463.6674631663987</v>
      </c>
      <c r="J14" s="36">
        <v>458.31141465837669</v>
      </c>
      <c r="K14" s="36">
        <v>446.88137192141903</v>
      </c>
      <c r="L14" s="36">
        <v>425.73131969601684</v>
      </c>
      <c r="M14" s="36">
        <v>413.87469648436974</v>
      </c>
      <c r="N14" s="36">
        <v>408.88438566342518</v>
      </c>
      <c r="O14" s="36">
        <v>397.63421686226286</v>
      </c>
      <c r="P14" s="36">
        <v>394.8787607648527</v>
      </c>
      <c r="Q14" s="36">
        <v>392.01486654768712</v>
      </c>
      <c r="R14" s="36">
        <v>388.19129794790035</v>
      </c>
      <c r="S14" s="36">
        <v>382.96199012833949</v>
      </c>
      <c r="T14" s="36">
        <v>376.68358717894324</v>
      </c>
      <c r="U14" s="36">
        <v>370.61587437320253</v>
      </c>
      <c r="V14" s="36">
        <v>364.9614248870684</v>
      </c>
      <c r="W14" s="36">
        <v>362.77165633774598</v>
      </c>
      <c r="X14" s="36">
        <v>360.58188778842356</v>
      </c>
      <c r="Y14" s="36">
        <v>358.39211923910119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0.57242689802602797</v>
      </c>
      <c r="C16" s="44">
        <f>C7/RES_summary!C$6</f>
        <v>0.59344479341154388</v>
      </c>
      <c r="D16" s="44">
        <f>D7/RES_summary!D$6</f>
        <v>0.61349900961649428</v>
      </c>
      <c r="E16" s="44">
        <f>E7/RES_summary!E$6</f>
        <v>0.63282543060658458</v>
      </c>
      <c r="F16" s="44">
        <f>F7/RES_summary!F$6</f>
        <v>0.65151918524451691</v>
      </c>
      <c r="G16" s="44">
        <f>G7/RES_summary!G$6</f>
        <v>0.66966902724710409</v>
      </c>
      <c r="H16" s="44">
        <f>H7/RES_summary!H$6</f>
        <v>0.68733416786461676</v>
      </c>
      <c r="I16" s="44">
        <f>I7/RES_summary!I$6</f>
        <v>0.70450225449508563</v>
      </c>
      <c r="J16" s="44">
        <f>J7/RES_summary!J$6</f>
        <v>0.72110887971774218</v>
      </c>
      <c r="K16" s="44">
        <f>K7/RES_summary!K$6</f>
        <v>0.73700009808395606</v>
      </c>
      <c r="L16" s="44">
        <f>L7/RES_summary!L$6</f>
        <v>0.75094912328560304</v>
      </c>
      <c r="M16" s="44">
        <f>M7/RES_summary!M$6</f>
        <v>0.76199491577127754</v>
      </c>
      <c r="N16" s="44">
        <f>N7/RES_summary!N$6</f>
        <v>0.76923518295779181</v>
      </c>
      <c r="O16" s="44">
        <f>O7/RES_summary!O$6</f>
        <v>0.77406799009714544</v>
      </c>
      <c r="P16" s="44">
        <f>P7/RES_summary!P$6</f>
        <v>0.78000002090320664</v>
      </c>
      <c r="Q16" s="44">
        <f>Q7/RES_summary!Q$6</f>
        <v>0.78729790146597189</v>
      </c>
      <c r="R16" s="44">
        <f>R7/RES_summary!R$6</f>
        <v>0.79423165751331293</v>
      </c>
      <c r="S16" s="44">
        <f>S7/RES_summary!S$6</f>
        <v>0.80069589394295548</v>
      </c>
      <c r="T16" s="44">
        <f>T7/RES_summary!T$6</f>
        <v>0.80653871954907586</v>
      </c>
      <c r="U16" s="44">
        <f>U7/RES_summary!U$6</f>
        <v>0.81151730561247049</v>
      </c>
      <c r="V16" s="44">
        <f>V7/RES_summary!V$6</f>
        <v>0.81493850629692566</v>
      </c>
      <c r="W16" s="44">
        <f>W7/RES_summary!W$6</f>
        <v>0.81703597332162592</v>
      </c>
      <c r="X16" s="44">
        <f>X7/RES_summary!X$6</f>
        <v>0.8183631008634078</v>
      </c>
      <c r="Y16" s="44">
        <f>Y7/RES_summary!Y$6</f>
        <v>0.8195934996013291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343.3070171550815</v>
      </c>
      <c r="C17" s="52">
        <f t="shared" si="4"/>
        <v>352.93906398581834</v>
      </c>
      <c r="D17" s="52">
        <f t="shared" si="4"/>
        <v>360.80846653070057</v>
      </c>
      <c r="E17" s="52">
        <f t="shared" si="4"/>
        <v>367.43115767167546</v>
      </c>
      <c r="F17" s="52">
        <f t="shared" si="4"/>
        <v>373.28781293407218</v>
      </c>
      <c r="G17" s="52">
        <f t="shared" si="4"/>
        <v>377.58565485369951</v>
      </c>
      <c r="H17" s="52">
        <f t="shared" si="4"/>
        <v>381.28272200467217</v>
      </c>
      <c r="I17" s="52">
        <f t="shared" si="4"/>
        <v>384.39234055190445</v>
      </c>
      <c r="J17" s="52">
        <f t="shared" si="4"/>
        <v>386.65988061543828</v>
      </c>
      <c r="K17" s="52">
        <f t="shared" si="4"/>
        <v>387.84665551691916</v>
      </c>
      <c r="L17" s="52">
        <f t="shared" si="4"/>
        <v>386.77322163485178</v>
      </c>
      <c r="M17" s="52">
        <f t="shared" si="4"/>
        <v>383.79667356293407</v>
      </c>
      <c r="N17" s="52">
        <f t="shared" si="4"/>
        <v>378.59227915004817</v>
      </c>
      <c r="O17" s="52">
        <f t="shared" si="4"/>
        <v>371.13575756600983</v>
      </c>
      <c r="P17" s="52">
        <f t="shared" si="4"/>
        <v>363.4646547924263</v>
      </c>
      <c r="Q17" s="52">
        <f t="shared" si="4"/>
        <v>356.2491011905887</v>
      </c>
      <c r="R17" s="52">
        <f t="shared" ref="R17:V17" si="5">R13*R16</f>
        <v>350.75572623614767</v>
      </c>
      <c r="S17" s="52">
        <f t="shared" si="5"/>
        <v>345.7464573748303</v>
      </c>
      <c r="T17" s="52">
        <f t="shared" si="5"/>
        <v>340.71901818212979</v>
      </c>
      <c r="U17" s="52">
        <f t="shared" si="5"/>
        <v>336.97799237055443</v>
      </c>
      <c r="V17" s="52">
        <f t="shared" si="5"/>
        <v>332.35446778891759</v>
      </c>
      <c r="W17" s="52">
        <f t="shared" ref="W17:Y17" si="6">W13*W16</f>
        <v>327.78625770828432</v>
      </c>
      <c r="X17" s="52">
        <f t="shared" si="6"/>
        <v>323.22324966120271</v>
      </c>
      <c r="Y17" s="52">
        <f t="shared" si="6"/>
        <v>318.29244257334528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152.45475412024641</v>
      </c>
      <c r="C18" s="36">
        <f>C3*11630*1000/RES_summary!C$6</f>
        <v>156.80566847359273</v>
      </c>
      <c r="D18" s="36">
        <f>D3*11630*1000/RES_summary!D$6</f>
        <v>160.16723393094415</v>
      </c>
      <c r="E18" s="36">
        <f>E3*11630*1000/RES_summary!E$6</f>
        <v>163.86548031315186</v>
      </c>
      <c r="F18" s="36">
        <f>F3*11630*1000/RES_summary!F$6</f>
        <v>165.70372226107551</v>
      </c>
      <c r="G18" s="36">
        <f>G3*11630*1000/RES_summary!G$6</f>
        <v>166.42041801987193</v>
      </c>
      <c r="H18" s="36">
        <f>H3*11630*1000/RES_summary!H$6</f>
        <v>169.71222332508535</v>
      </c>
      <c r="I18" s="36">
        <f>I3*11630*1000/RES_summary!I$6</f>
        <v>171.10422080057933</v>
      </c>
      <c r="J18" s="36">
        <f>J3*11630*1000/RES_summary!J$6</f>
        <v>170.12790442340349</v>
      </c>
      <c r="K18" s="36">
        <f>K3*11630*1000/RES_summary!K$6</f>
        <v>169.09913866355288</v>
      </c>
      <c r="L18" s="36">
        <f>L3*11630*1000/RES_summary!L$6</f>
        <v>170.4945897891032</v>
      </c>
      <c r="M18" s="36">
        <f>M3*11630*1000/RES_summary!M$6</f>
        <v>166.15596744019246</v>
      </c>
      <c r="N18" s="36">
        <f>N3*11630*1000/RES_summary!N$6</f>
        <v>170.45050929353474</v>
      </c>
      <c r="O18" s="36">
        <f>O3*11630*1000/RES_summary!O$6</f>
        <v>169.26676723162089</v>
      </c>
      <c r="P18" s="36">
        <f>P3*11630*1000/RES_summary!P$6</f>
        <v>159.67463105707461</v>
      </c>
      <c r="Q18" s="36">
        <f>Q3*11630*1000/RES_summary!Q$6</f>
        <v>155.6384015405057</v>
      </c>
      <c r="R18" s="36">
        <f>R3*11630*1000/RES_summary!R$6</f>
        <v>153.40509041475096</v>
      </c>
      <c r="S18" s="36">
        <f>S3*11630*1000/RES_summary!S$6</f>
        <v>155.02644254439636</v>
      </c>
      <c r="T18" s="36">
        <f>T3*11630*1000/RES_summary!T$6</f>
        <v>154.97897641495013</v>
      </c>
      <c r="U18" s="36">
        <f>U3*11630*1000/RES_summary!U$6</f>
        <v>160.65235564538466</v>
      </c>
      <c r="V18" s="36">
        <f>V3*11630*1000/RES_summary!V$6</f>
        <v>165.55281828513537</v>
      </c>
      <c r="W18" s="36">
        <f>W3*11630*1000/RES_summary!W$6</f>
        <v>176.48001419279271</v>
      </c>
      <c r="X18" s="36">
        <f>X3*11630*1000/RES_summary!X$6</f>
        <v>164.51738181653988</v>
      </c>
      <c r="Y18" s="36">
        <f>Y3*11630*1000/RES_summary!Y$6</f>
        <v>158.05049748437858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68.722809101883101</v>
      </c>
      <c r="C3" s="49">
        <f t="shared" ref="C3:W3" si="0">C5*C11/11630</f>
        <v>77.347682231417807</v>
      </c>
      <c r="D3" s="49">
        <f t="shared" si="0"/>
        <v>84.431737134156208</v>
      </c>
      <c r="E3" s="49">
        <f t="shared" si="0"/>
        <v>88.867995332866599</v>
      </c>
      <c r="F3" s="49">
        <f t="shared" si="0"/>
        <v>97.047738450773792</v>
      </c>
      <c r="G3" s="49">
        <f t="shared" si="0"/>
        <v>106.71254561080029</v>
      </c>
      <c r="H3" s="49">
        <f t="shared" si="0"/>
        <v>113.51726254541526</v>
      </c>
      <c r="I3" s="49">
        <f t="shared" si="0"/>
        <v>118.61676755170424</v>
      </c>
      <c r="J3" s="49">
        <f t="shared" si="0"/>
        <v>124.52546782500846</v>
      </c>
      <c r="K3" s="49">
        <f t="shared" si="0"/>
        <v>129.44141176248041</v>
      </c>
      <c r="L3" s="49">
        <f t="shared" si="0"/>
        <v>135.32869344203374</v>
      </c>
      <c r="M3" s="49">
        <f t="shared" si="0"/>
        <v>137.71130141865885</v>
      </c>
      <c r="N3" s="49">
        <f t="shared" si="0"/>
        <v>149.80511648595109</v>
      </c>
      <c r="O3" s="49">
        <f t="shared" si="0"/>
        <v>159.08391868544069</v>
      </c>
      <c r="P3" s="49">
        <f t="shared" si="0"/>
        <v>151.9110544433278</v>
      </c>
      <c r="Q3" s="49">
        <f t="shared" si="0"/>
        <v>158.39524464966487</v>
      </c>
      <c r="R3" s="49">
        <f t="shared" si="0"/>
        <v>160.24575641965293</v>
      </c>
      <c r="S3" s="49">
        <f t="shared" si="0"/>
        <v>163.80977275408162</v>
      </c>
      <c r="T3" s="49">
        <f t="shared" si="0"/>
        <v>162.49184253935553</v>
      </c>
      <c r="U3" s="49">
        <f t="shared" si="0"/>
        <v>168.99153247015482</v>
      </c>
      <c r="V3" s="49">
        <f t="shared" si="0"/>
        <v>182.54231925340943</v>
      </c>
      <c r="W3" s="49">
        <f t="shared" si="0"/>
        <v>197.87616983500016</v>
      </c>
      <c r="X3" s="49">
        <f t="shared" ref="X3:Y3" si="1">X5*X11/11630</f>
        <v>183.48109817795014</v>
      </c>
      <c r="Y3" s="49">
        <f t="shared" si="1"/>
        <v>173.99148274235122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603.250427441547</v>
      </c>
      <c r="C5" s="49">
        <f t="shared" ref="C5:W5" si="2">C7*C13/1000000</f>
        <v>674.60464830226113</v>
      </c>
      <c r="D5" s="49">
        <f t="shared" si="2"/>
        <v>733.36349679402849</v>
      </c>
      <c r="E5" s="49">
        <f t="shared" si="2"/>
        <v>770.00266569450196</v>
      </c>
      <c r="F5" s="49">
        <f t="shared" si="2"/>
        <v>840.56733748745705</v>
      </c>
      <c r="G5" s="49">
        <f t="shared" si="2"/>
        <v>923.73051323901905</v>
      </c>
      <c r="H5" s="49">
        <f t="shared" si="2"/>
        <v>982.78712435336945</v>
      </c>
      <c r="I5" s="49">
        <f t="shared" si="2"/>
        <v>1028.502310920624</v>
      </c>
      <c r="J5" s="49">
        <f t="shared" si="2"/>
        <v>1084.7686237843313</v>
      </c>
      <c r="K5" s="49">
        <f t="shared" si="2"/>
        <v>1135.686412620285</v>
      </c>
      <c r="L5" s="49">
        <f t="shared" si="2"/>
        <v>1193.9547790297604</v>
      </c>
      <c r="M5" s="49">
        <f t="shared" si="2"/>
        <v>1236.6546031326725</v>
      </c>
      <c r="N5" s="49">
        <f t="shared" si="2"/>
        <v>1271.3208058743041</v>
      </c>
      <c r="O5" s="49">
        <f t="shared" si="2"/>
        <v>1295.8713020153994</v>
      </c>
      <c r="P5" s="49">
        <f t="shared" si="2"/>
        <v>1352.0037254791084</v>
      </c>
      <c r="Q5" s="49">
        <f t="shared" si="2"/>
        <v>1419.8399038805981</v>
      </c>
      <c r="R5" s="49">
        <f t="shared" si="2"/>
        <v>1416.4771933417765</v>
      </c>
      <c r="S5" s="49">
        <f t="shared" si="2"/>
        <v>1413.4118660300439</v>
      </c>
      <c r="T5" s="49">
        <f t="shared" si="2"/>
        <v>1393.0578335945975</v>
      </c>
      <c r="U5" s="49">
        <f t="shared" si="2"/>
        <v>1376.2454404947039</v>
      </c>
      <c r="V5" s="49">
        <f t="shared" si="2"/>
        <v>1341.1227577291834</v>
      </c>
      <c r="W5" s="49">
        <f t="shared" si="2"/>
        <v>1299.4640281400505</v>
      </c>
      <c r="X5" s="49">
        <f t="shared" ref="X5:Y5" si="3">X7*X13/1000000</f>
        <v>1266.6901706889023</v>
      </c>
      <c r="Y5" s="49">
        <f t="shared" si="3"/>
        <v>1259.8721099635025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1730801.3615323715</v>
      </c>
      <c r="C7" s="35">
        <v>1974557.2500221427</v>
      </c>
      <c r="D7" s="35">
        <v>2195486.1816809895</v>
      </c>
      <c r="E7" s="35">
        <v>2351125.1414092421</v>
      </c>
      <c r="F7" s="35">
        <v>2636658.5910798162</v>
      </c>
      <c r="G7" s="35">
        <v>2979010.8099698098</v>
      </c>
      <c r="H7" s="35">
        <v>3259627.6830651602</v>
      </c>
      <c r="I7" s="35">
        <v>3519137.894773752</v>
      </c>
      <c r="J7" s="35">
        <v>3856855.6597599513</v>
      </c>
      <c r="K7" s="35">
        <v>4232102.5075040665</v>
      </c>
      <c r="L7" s="35">
        <v>4687194.8885889268</v>
      </c>
      <c r="M7" s="35">
        <v>5089341.1819787137</v>
      </c>
      <c r="N7" s="35">
        <v>5560623.3367800247</v>
      </c>
      <c r="O7" s="35">
        <v>6120330.5603450434</v>
      </c>
      <c r="P7" s="35">
        <v>7005589.0770145077</v>
      </c>
      <c r="Q7" s="35">
        <v>8140459.1714440314</v>
      </c>
      <c r="R7" s="35">
        <v>8880258.0602971595</v>
      </c>
      <c r="S7" s="35">
        <v>9735252.3494450878</v>
      </c>
      <c r="T7" s="35">
        <v>10391901.560630053</v>
      </c>
      <c r="U7" s="35">
        <v>10905790.29807396</v>
      </c>
      <c r="V7" s="35">
        <v>11344773.853577435</v>
      </c>
      <c r="W7" s="35">
        <v>11666140.036151782</v>
      </c>
      <c r="X7" s="35">
        <v>11966553.605538758</v>
      </c>
      <c r="Y7" s="35">
        <v>12379613.375793928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408120.04261439084</v>
      </c>
      <c r="D8" s="52">
        <v>397984.84938076069</v>
      </c>
      <c r="E8" s="52">
        <v>346366.66533601377</v>
      </c>
      <c r="F8" s="52">
        <v>490988.64232634893</v>
      </c>
      <c r="G8" s="52">
        <v>563672.11604238581</v>
      </c>
      <c r="H8" s="52">
        <v>519026.50510505168</v>
      </c>
      <c r="I8" s="52">
        <v>516329.20252831001</v>
      </c>
      <c r="J8" s="52">
        <v>614367.63642668957</v>
      </c>
      <c r="K8" s="52">
        <v>783366.89035850577</v>
      </c>
      <c r="L8" s="52">
        <v>853077.23046562076</v>
      </c>
      <c r="M8" s="52">
        <v>748512.95872580074</v>
      </c>
      <c r="N8" s="52">
        <v>962270.79712766036</v>
      </c>
      <c r="O8" s="52">
        <v>1123379.3396074045</v>
      </c>
      <c r="P8" s="52">
        <v>1404285.0217745155</v>
      </c>
      <c r="Q8" s="52">
        <v>1651199.2969578337</v>
      </c>
      <c r="R8" s="52">
        <v>1354166.5252798181</v>
      </c>
      <c r="S8" s="52">
        <v>1638361.1795064341</v>
      </c>
      <c r="T8" s="52">
        <v>1509726.4416505862</v>
      </c>
      <c r="U8" s="52">
        <v>1262401.6961697079</v>
      </c>
      <c r="V8" s="52">
        <v>1401254.3526311349</v>
      </c>
      <c r="W8" s="52">
        <v>1444745.5221817512</v>
      </c>
      <c r="X8" s="52">
        <v>1704698.5911614913</v>
      </c>
      <c r="Y8" s="52">
        <v>2064259.0672130045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164364.1541246199</v>
      </c>
      <c r="D9" s="36">
        <v>177055.91772191413</v>
      </c>
      <c r="E9" s="36">
        <v>190727.70560776116</v>
      </c>
      <c r="F9" s="36">
        <v>205455.19265577476</v>
      </c>
      <c r="G9" s="36">
        <v>221319.89715239219</v>
      </c>
      <c r="H9" s="36">
        <v>238409.63200970134</v>
      </c>
      <c r="I9" s="36">
        <v>256818.99081971822</v>
      </c>
      <c r="J9" s="36">
        <v>276649.87144049024</v>
      </c>
      <c r="K9" s="36">
        <v>408120.04261439107</v>
      </c>
      <c r="L9" s="36">
        <v>397984.84938076045</v>
      </c>
      <c r="M9" s="36">
        <v>346366.66533601377</v>
      </c>
      <c r="N9" s="36">
        <v>490988.64232634939</v>
      </c>
      <c r="O9" s="36">
        <v>563672.11604238581</v>
      </c>
      <c r="P9" s="36">
        <v>519026.50510505121</v>
      </c>
      <c r="Q9" s="36">
        <v>516329.20252831001</v>
      </c>
      <c r="R9" s="36">
        <v>614367.6364266891</v>
      </c>
      <c r="S9" s="36">
        <v>783366.89035850577</v>
      </c>
      <c r="T9" s="36">
        <v>853077.23046562076</v>
      </c>
      <c r="U9" s="36">
        <v>748512.95872580074</v>
      </c>
      <c r="V9" s="36">
        <v>962270.79712766036</v>
      </c>
      <c r="W9" s="36">
        <v>1123379.3396074045</v>
      </c>
      <c r="X9" s="36">
        <v>1404285.0217745155</v>
      </c>
      <c r="Y9" s="36">
        <v>1651199.2969578337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1324.8996328847938</v>
      </c>
      <c r="C11" s="54">
        <v>1333.4529292308378</v>
      </c>
      <c r="D11" s="54">
        <v>1338.9555209154666</v>
      </c>
      <c r="E11" s="54">
        <v>1342.2483216847625</v>
      </c>
      <c r="F11" s="54">
        <v>1342.7421550261477</v>
      </c>
      <c r="G11" s="54">
        <v>1343.537847528564</v>
      </c>
      <c r="H11" s="54">
        <v>1343.3283064954851</v>
      </c>
      <c r="I11" s="54">
        <v>1341.2833320632042</v>
      </c>
      <c r="J11" s="54">
        <v>1335.0599925655474</v>
      </c>
      <c r="K11" s="54">
        <v>1325.545152313957</v>
      </c>
      <c r="L11" s="54">
        <v>1318.2012689038552</v>
      </c>
      <c r="M11" s="54">
        <v>1295.092769995681</v>
      </c>
      <c r="N11" s="54">
        <v>1370.4121703046101</v>
      </c>
      <c r="O11" s="54">
        <v>1427.7235489621864</v>
      </c>
      <c r="P11" s="54">
        <v>1306.7460761247751</v>
      </c>
      <c r="Q11" s="54">
        <v>1297.4256394969707</v>
      </c>
      <c r="R11" s="54">
        <v>1315.6993673606494</v>
      </c>
      <c r="S11" s="54">
        <v>1347.8786353202115</v>
      </c>
      <c r="T11" s="54">
        <v>1356.5697583828107</v>
      </c>
      <c r="U11" s="54">
        <v>1428.0675995710692</v>
      </c>
      <c r="V11" s="54">
        <v>1582.9775169215704</v>
      </c>
      <c r="W11" s="54">
        <v>1770.9608002577413</v>
      </c>
      <c r="X11" s="54">
        <v>1684.6149288811682</v>
      </c>
      <c r="Y11" s="54">
        <v>1606.132025854723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348.53822099345763</v>
      </c>
      <c r="C13" s="35">
        <v>341.64856364367057</v>
      </c>
      <c r="D13" s="35">
        <v>334.03239014354608</v>
      </c>
      <c r="E13" s="35">
        <v>327.50390531444435</v>
      </c>
      <c r="F13" s="35">
        <v>318.80021946383715</v>
      </c>
      <c r="G13" s="35">
        <v>310.07961103987412</v>
      </c>
      <c r="H13" s="35">
        <v>301.50287698784507</v>
      </c>
      <c r="I13" s="35">
        <v>292.25973567220711</v>
      </c>
      <c r="J13" s="35">
        <v>281.25725188581384</v>
      </c>
      <c r="K13" s="35">
        <v>268.35040280961198</v>
      </c>
      <c r="L13" s="35">
        <v>254.72693314640449</v>
      </c>
      <c r="M13" s="35">
        <v>242.98913335023585</v>
      </c>
      <c r="N13" s="35">
        <v>228.62918936898978</v>
      </c>
      <c r="O13" s="35">
        <v>211.73224047923691</v>
      </c>
      <c r="P13" s="35">
        <v>192.98929906052618</v>
      </c>
      <c r="Q13" s="35">
        <v>174.41766784621481</v>
      </c>
      <c r="R13" s="35">
        <v>159.50856199491761</v>
      </c>
      <c r="S13" s="35">
        <v>145.18492333797681</v>
      </c>
      <c r="T13" s="35">
        <v>134.05225458180124</v>
      </c>
      <c r="U13" s="35">
        <v>126.19401280233295</v>
      </c>
      <c r="V13" s="35">
        <v>118.2150279096376</v>
      </c>
      <c r="W13" s="35">
        <v>111.38765899545078</v>
      </c>
      <c r="X13" s="35">
        <v>105.85254639252281</v>
      </c>
      <c r="Y13" s="35">
        <v>101.76990764727371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315.20483510276739</v>
      </c>
      <c r="D14" s="36">
        <v>302.69896770786715</v>
      </c>
      <c r="E14" s="36">
        <v>297.70493071881924</v>
      </c>
      <c r="F14" s="36">
        <v>289.56608540155844</v>
      </c>
      <c r="G14" s="36">
        <v>284.38805896770259</v>
      </c>
      <c r="H14" s="36">
        <v>273.88096508471187</v>
      </c>
      <c r="I14" s="36">
        <v>261.89961769106083</v>
      </c>
      <c r="J14" s="36">
        <v>248.53094115068055</v>
      </c>
      <c r="K14" s="36">
        <v>229.21469081771181</v>
      </c>
      <c r="L14" s="36">
        <v>209.52143967416072</v>
      </c>
      <c r="M14" s="36">
        <v>194.80609722281969</v>
      </c>
      <c r="N14" s="36">
        <v>183.77348913066692</v>
      </c>
      <c r="O14" s="36">
        <v>164.55003986561547</v>
      </c>
      <c r="P14" s="36">
        <v>141.19918713927845</v>
      </c>
      <c r="Q14" s="36">
        <v>122.97885513911407</v>
      </c>
      <c r="R14" s="36">
        <v>110.27200389846193</v>
      </c>
      <c r="S14" s="36">
        <v>107.72586317737012</v>
      </c>
      <c r="T14" s="36">
        <v>104.90903032194012</v>
      </c>
      <c r="U14" s="36">
        <v>102.18815096779078</v>
      </c>
      <c r="V14" s="36">
        <v>101.13594212576439</v>
      </c>
      <c r="W14" s="36">
        <v>99.113223283249098</v>
      </c>
      <c r="X14" s="36">
        <v>97.09050444073381</v>
      </c>
      <c r="Y14" s="36">
        <v>95.067785598218521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0.52774271298581199</v>
      </c>
      <c r="C16" s="44">
        <f>C7/RES_summary!C$6</f>
        <v>0.59253770735882072</v>
      </c>
      <c r="D16" s="44">
        <f>D7/RES_summary!D$6</f>
        <v>0.64636542845597611</v>
      </c>
      <c r="E16" s="44">
        <f>E7/RES_summary!E$6</f>
        <v>0.67948117723724599</v>
      </c>
      <c r="F16" s="44">
        <f>F7/RES_summary!F$6</f>
        <v>0.75804258556750048</v>
      </c>
      <c r="G16" s="44">
        <f>G7/RES_summary!G$6</f>
        <v>0.84633465410204045</v>
      </c>
      <c r="H16" s="44">
        <f>H7/RES_summary!H$6</f>
        <v>0.91735429654111178</v>
      </c>
      <c r="I16" s="44">
        <f>I7/RES_summary!I$6</f>
        <v>0.98355905155356604</v>
      </c>
      <c r="J16" s="44">
        <f>J7/RES_summary!J$6</f>
        <v>1.0682038242850982</v>
      </c>
      <c r="K16" s="44">
        <f>K7/RES_summary!K$6</f>
        <v>1.1627488969687294</v>
      </c>
      <c r="L16" s="44">
        <f>L7/RES_summary!L$6</f>
        <v>1.2773600783631849</v>
      </c>
      <c r="M16" s="44">
        <f>M7/RES_summary!M$6</f>
        <v>1.3800199795217336</v>
      </c>
      <c r="N16" s="44">
        <f>N7/RES_summary!N$6</f>
        <v>1.4979340624024398</v>
      </c>
      <c r="O16" s="44">
        <f>O7/RES_summary!O$6</f>
        <v>1.6278669818170279</v>
      </c>
      <c r="P16" s="44">
        <f>P7/RES_summary!P$6</f>
        <v>1.8304909528346598</v>
      </c>
      <c r="Q16" s="44">
        <f>Q7/RES_summary!Q$6</f>
        <v>2.0993745484133934</v>
      </c>
      <c r="R16" s="44">
        <f>R7/RES_summary!R$6</f>
        <v>2.2587294457262317</v>
      </c>
      <c r="S16" s="44">
        <f>S7/RES_summary!S$6</f>
        <v>2.4579867727748193</v>
      </c>
      <c r="T16" s="44">
        <f>T7/RES_summary!T$6</f>
        <v>2.5973078820318309</v>
      </c>
      <c r="U16" s="44">
        <f>U7/RES_summary!U$6</f>
        <v>2.7108203727745379</v>
      </c>
      <c r="V16" s="44">
        <f>V7/RES_summary!V$6</f>
        <v>2.7899706250636171</v>
      </c>
      <c r="W16" s="44">
        <f>W7/RES_summary!W$6</f>
        <v>2.8549354933653479</v>
      </c>
      <c r="X16" s="44">
        <f>X7/RES_summary!X$6</f>
        <v>2.9146962497829199</v>
      </c>
      <c r="Y16" s="44">
        <f>Y7/RES_summary!Y$6</f>
        <v>2.9695497407425182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183.93850632633581</v>
      </c>
      <c r="C17" s="52">
        <f t="shared" si="4"/>
        <v>202.43965662385472</v>
      </c>
      <c r="D17" s="52">
        <f t="shared" si="4"/>
        <v>215.90698897330694</v>
      </c>
      <c r="E17" s="52">
        <f t="shared" si="4"/>
        <v>222.5327391328542</v>
      </c>
      <c r="F17" s="52">
        <f t="shared" si="4"/>
        <v>241.66414264185372</v>
      </c>
      <c r="G17" s="52">
        <f t="shared" si="4"/>
        <v>262.43112035352709</v>
      </c>
      <c r="H17" s="52">
        <f t="shared" si="4"/>
        <v>276.58495962430595</v>
      </c>
      <c r="I17" s="52">
        <f t="shared" si="4"/>
        <v>287.45470842505193</v>
      </c>
      <c r="J17" s="52">
        <f t="shared" si="4"/>
        <v>300.44007207234347</v>
      </c>
      <c r="K17" s="52">
        <f t="shared" si="4"/>
        <v>312.02413486799054</v>
      </c>
      <c r="L17" s="52">
        <f t="shared" si="4"/>
        <v>325.37801528510499</v>
      </c>
      <c r="M17" s="52">
        <f t="shared" si="4"/>
        <v>335.32985882999628</v>
      </c>
      <c r="N17" s="52">
        <f t="shared" si="4"/>
        <v>342.47145041526755</v>
      </c>
      <c r="O17" s="52">
        <f t="shared" si="4"/>
        <v>344.67192326229252</v>
      </c>
      <c r="P17" s="52">
        <f t="shared" si="4"/>
        <v>353.26516592419568</v>
      </c>
      <c r="Q17" s="52">
        <f t="shared" si="4"/>
        <v>366.16801266996447</v>
      </c>
      <c r="R17" s="52">
        <f t="shared" ref="R17:V17" si="5">R13*R16</f>
        <v>360.28668582336854</v>
      </c>
      <c r="S17" s="52">
        <f t="shared" si="5"/>
        <v>356.86262117107316</v>
      </c>
      <c r="T17" s="52">
        <f t="shared" si="5"/>
        <v>348.17497742945</v>
      </c>
      <c r="U17" s="52">
        <f t="shared" si="5"/>
        <v>342.08930082673504</v>
      </c>
      <c r="V17" s="52">
        <f t="shared" si="5"/>
        <v>329.81645530896458</v>
      </c>
      <c r="W17" s="52">
        <f t="shared" ref="W17:Y17" si="6">W13*W16</f>
        <v>318.00458118898842</v>
      </c>
      <c r="X17" s="52">
        <f t="shared" si="6"/>
        <v>308.52802000025878</v>
      </c>
      <c r="Y17" s="52">
        <f t="shared" si="6"/>
        <v>302.21080286935165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243.70005950513959</v>
      </c>
      <c r="C18" s="36">
        <f>C3*11630*1000/RES_summary!C$6</f>
        <v>269.94375311756397</v>
      </c>
      <c r="D18" s="36">
        <f>D3*11630*1000/RES_summary!D$6</f>
        <v>289.08985489004408</v>
      </c>
      <c r="E18" s="36">
        <f>E3*11630*1000/RES_summary!E$6</f>
        <v>298.69419562098659</v>
      </c>
      <c r="F18" s="36">
        <f>F3*11630*1000/RES_summary!F$6</f>
        <v>324.49263168346897</v>
      </c>
      <c r="G18" s="36">
        <f>G3*11630*1000/RES_summary!G$6</f>
        <v>352.5861425642874</v>
      </c>
      <c r="H18" s="36">
        <f>H3*11630*1000/RES_summary!H$6</f>
        <v>371.54440541424111</v>
      </c>
      <c r="I18" s="36">
        <f>I3*11630*1000/RES_summary!I$6</f>
        <v>385.55820913361049</v>
      </c>
      <c r="J18" s="36">
        <f>J3*11630*1000/RES_summary!J$6</f>
        <v>401.10552038729543</v>
      </c>
      <c r="K18" s="36">
        <f>K3*11630*1000/RES_summary!K$6</f>
        <v>413.60207937922121</v>
      </c>
      <c r="L18" s="36">
        <f>L3*11630*1000/RES_summary!L$6</f>
        <v>428.91371262224345</v>
      </c>
      <c r="M18" s="36">
        <f>M3*11630*1000/RES_summary!M$6</f>
        <v>434.28327573440055</v>
      </c>
      <c r="N18" s="36">
        <f>N3*11630*1000/RES_summary!N$6</f>
        <v>469.32704363095445</v>
      </c>
      <c r="O18" s="36">
        <f>O3*11630*1000/RES_summary!O$6</f>
        <v>492.09622150766256</v>
      </c>
      <c r="P18" s="36">
        <f>P3*11630*1000/RES_summary!P$6</f>
        <v>461.62786940301021</v>
      </c>
      <c r="Q18" s="36">
        <f>Q3*11630*1000/RES_summary!Q$6</f>
        <v>475.0757680016635</v>
      </c>
      <c r="R18" s="36">
        <f>R3*11630*1000/RES_summary!R$6</f>
        <v>474.02896460627107</v>
      </c>
      <c r="S18" s="36">
        <f>S3*11630*1000/RES_summary!S$6</f>
        <v>481.00750282085971</v>
      </c>
      <c r="T18" s="36">
        <f>T3*11630*1000/RES_summary!T$6</f>
        <v>472.32364500640955</v>
      </c>
      <c r="U18" s="36">
        <f>U3*11630*1000/RES_summary!U$6</f>
        <v>488.52664667058093</v>
      </c>
      <c r="V18" s="36">
        <f>V3*11630*1000/RES_summary!V$6</f>
        <v>522.0920334648589</v>
      </c>
      <c r="W18" s="36">
        <f>W3*11630*1000/RES_summary!W$6</f>
        <v>563.17364758807878</v>
      </c>
      <c r="X18" s="36">
        <f>X3*11630*1000/RES_summary!X$6</f>
        <v>519.75090847058357</v>
      </c>
      <c r="Y18" s="36">
        <f>Y3*11630*1000/RES_summary!Y$6</f>
        <v>485.39044904773414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19.822474670607761</v>
      </c>
      <c r="C3" s="49">
        <f t="shared" ref="C3:W3" si="0">C5*C11/11630</f>
        <v>21.621486762807194</v>
      </c>
      <c r="D3" s="49">
        <f t="shared" si="0"/>
        <v>24.093595078030731</v>
      </c>
      <c r="E3" s="49">
        <f t="shared" si="0"/>
        <v>26.530307903586916</v>
      </c>
      <c r="F3" s="49">
        <f t="shared" si="0"/>
        <v>28.689599903208254</v>
      </c>
      <c r="G3" s="49">
        <f t="shared" si="0"/>
        <v>30.783942993843525</v>
      </c>
      <c r="H3" s="49">
        <f t="shared" si="0"/>
        <v>31.905915963843537</v>
      </c>
      <c r="I3" s="49">
        <f t="shared" si="0"/>
        <v>32.858522993789414</v>
      </c>
      <c r="J3" s="49">
        <f t="shared" si="0"/>
        <v>34.277643774712899</v>
      </c>
      <c r="K3" s="49">
        <f t="shared" si="0"/>
        <v>35.177553219503181</v>
      </c>
      <c r="L3" s="49">
        <f t="shared" si="0"/>
        <v>36.529021285331893</v>
      </c>
      <c r="M3" s="49">
        <f t="shared" si="0"/>
        <v>36.874417011388957</v>
      </c>
      <c r="N3" s="49">
        <f t="shared" si="0"/>
        <v>41.192308982338758</v>
      </c>
      <c r="O3" s="49">
        <f t="shared" si="0"/>
        <v>45.52592263004238</v>
      </c>
      <c r="P3" s="49">
        <f t="shared" si="0"/>
        <v>45.530486068605825</v>
      </c>
      <c r="Q3" s="49">
        <f t="shared" si="0"/>
        <v>49.786128271487819</v>
      </c>
      <c r="R3" s="49">
        <f t="shared" si="0"/>
        <v>55.30149436427017</v>
      </c>
      <c r="S3" s="49">
        <f t="shared" si="0"/>
        <v>62.461552275534928</v>
      </c>
      <c r="T3" s="49">
        <f t="shared" si="0"/>
        <v>70.077362839214516</v>
      </c>
      <c r="U3" s="49">
        <f t="shared" si="0"/>
        <v>80.01213162449649</v>
      </c>
      <c r="V3" s="49">
        <f t="shared" si="0"/>
        <v>94.874152447731717</v>
      </c>
      <c r="W3" s="49">
        <f t="shared" si="0"/>
        <v>110.07596959861901</v>
      </c>
      <c r="X3" s="49">
        <f t="shared" ref="X3:Y3" si="1">X5*X11/11630</f>
        <v>109.28042757651916</v>
      </c>
      <c r="Y3" s="49">
        <f t="shared" si="1"/>
        <v>108.25761227427124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408.3468334841827</v>
      </c>
      <c r="C5" s="49">
        <f t="shared" ref="C5:W5" si="2">C7*C13/1000000</f>
        <v>436.91883168872766</v>
      </c>
      <c r="D5" s="49">
        <f t="shared" si="2"/>
        <v>478.55054332820703</v>
      </c>
      <c r="E5" s="49">
        <f t="shared" si="2"/>
        <v>518.60030735963721</v>
      </c>
      <c r="F5" s="49">
        <f t="shared" si="2"/>
        <v>553.04684484573602</v>
      </c>
      <c r="G5" s="49">
        <f t="shared" si="2"/>
        <v>584.80563234631575</v>
      </c>
      <c r="H5" s="49">
        <f t="shared" si="2"/>
        <v>597.69214454494306</v>
      </c>
      <c r="I5" s="49">
        <f t="shared" si="2"/>
        <v>607.5479916606605</v>
      </c>
      <c r="J5" s="49">
        <f t="shared" si="2"/>
        <v>627.47881630746542</v>
      </c>
      <c r="K5" s="49">
        <f t="shared" si="2"/>
        <v>638.93428685483741</v>
      </c>
      <c r="L5" s="49">
        <f t="shared" si="2"/>
        <v>657.19942035533052</v>
      </c>
      <c r="M5" s="49">
        <f t="shared" si="2"/>
        <v>669.57292871766458</v>
      </c>
      <c r="N5" s="49">
        <f t="shared" si="2"/>
        <v>700.9212522494314</v>
      </c>
      <c r="O5" s="49">
        <f t="shared" si="2"/>
        <v>737.27536926285813</v>
      </c>
      <c r="P5" s="49">
        <f t="shared" si="2"/>
        <v>798.77172200993039</v>
      </c>
      <c r="Q5" s="49">
        <f t="shared" si="2"/>
        <v>872.02987865787247</v>
      </c>
      <c r="R5" s="49">
        <f t="shared" si="2"/>
        <v>950.7124134282916</v>
      </c>
      <c r="S5" s="49">
        <f t="shared" si="2"/>
        <v>1041.1937647137154</v>
      </c>
      <c r="T5" s="49">
        <f t="shared" si="2"/>
        <v>1156.0048710913561</v>
      </c>
      <c r="U5" s="49">
        <f t="shared" si="2"/>
        <v>1250.0787504780649</v>
      </c>
      <c r="V5" s="49">
        <f t="shared" si="2"/>
        <v>1337.6356780168103</v>
      </c>
      <c r="W5" s="49">
        <f t="shared" si="2"/>
        <v>1402.6737435443022</v>
      </c>
      <c r="X5" s="49">
        <f t="shared" ref="X5:Y5" si="3">X7*X13/1000000</f>
        <v>1449.2428523518233</v>
      </c>
      <c r="Y5" s="49">
        <f t="shared" si="3"/>
        <v>1497.2314457326327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1167379.645524099</v>
      </c>
      <c r="C7" s="35">
        <v>1271625.1561011132</v>
      </c>
      <c r="D7" s="35">
        <v>1430445.2941193234</v>
      </c>
      <c r="E7" s="35">
        <v>1601446.0420991974</v>
      </c>
      <c r="F7" s="35">
        <v>1770409.9721179979</v>
      </c>
      <c r="G7" s="35">
        <v>1946163.3502219685</v>
      </c>
      <c r="H7" s="35">
        <v>2064187.2663255783</v>
      </c>
      <c r="I7" s="35">
        <v>2192438.0833225986</v>
      </c>
      <c r="J7" s="35">
        <v>2370097.4117303798</v>
      </c>
      <c r="K7" s="35">
        <v>2531827.8208222017</v>
      </c>
      <c r="L7" s="35">
        <v>2750649.1756822485</v>
      </c>
      <c r="M7" s="35">
        <v>2954610.6692236122</v>
      </c>
      <c r="N7" s="35">
        <v>3277524.0787230814</v>
      </c>
      <c r="O7" s="35">
        <v>3694598.9528941065</v>
      </c>
      <c r="P7" s="35">
        <v>4238477.2776932735</v>
      </c>
      <c r="Q7" s="35">
        <v>4843303.3988348767</v>
      </c>
      <c r="R7" s="35">
        <v>5441748.2555002216</v>
      </c>
      <c r="S7" s="35">
        <v>6118991.3865403738</v>
      </c>
      <c r="T7" s="35">
        <v>6898615.5794354752</v>
      </c>
      <c r="U7" s="35">
        <v>7544812.9630970135</v>
      </c>
      <c r="V7" s="35">
        <v>8158799.0296002254</v>
      </c>
      <c r="W7" s="35">
        <v>8643924.9765464552</v>
      </c>
      <c r="X7" s="35">
        <v>9035838.3364671413</v>
      </c>
      <c r="Y7" s="35">
        <v>9451887.8791967966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322032.80812033056</v>
      </c>
      <c r="D8" s="52">
        <v>384183.58451237227</v>
      </c>
      <c r="E8" s="52">
        <v>404203.8943003132</v>
      </c>
      <c r="F8" s="52">
        <v>410279.49516374944</v>
      </c>
      <c r="G8" s="52">
        <v>425463.56812520279</v>
      </c>
      <c r="H8" s="52">
        <v>440056.7242239404</v>
      </c>
      <c r="I8" s="52">
        <v>512434.40150939254</v>
      </c>
      <c r="J8" s="52">
        <v>581863.2227080944</v>
      </c>
      <c r="K8" s="52">
        <v>572009.90425557131</v>
      </c>
      <c r="L8" s="52">
        <v>644284.92298524966</v>
      </c>
      <c r="M8" s="52">
        <v>644018.21776530426</v>
      </c>
      <c r="N8" s="52">
        <v>835347.81100886175</v>
      </c>
      <c r="O8" s="52">
        <v>998938.09687911952</v>
      </c>
      <c r="P8" s="52">
        <v>1115888.2290547383</v>
      </c>
      <c r="Q8" s="52">
        <v>1249111.0441268529</v>
      </c>
      <c r="R8" s="52">
        <v>1242463.0744306492</v>
      </c>
      <c r="S8" s="52">
        <v>1512590.9420490135</v>
      </c>
      <c r="T8" s="52">
        <v>1778562.2897742204</v>
      </c>
      <c r="U8" s="52">
        <v>1762085.6127162762</v>
      </c>
      <c r="V8" s="52">
        <v>1863097.1106300652</v>
      </c>
      <c r="W8" s="52">
        <v>1727589.021376879</v>
      </c>
      <c r="X8" s="52">
        <v>1904504.3019696996</v>
      </c>
      <c r="Y8" s="52">
        <v>2194611.8325038757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217787.29754331638</v>
      </c>
      <c r="D9" s="36">
        <v>225363.44649416208</v>
      </c>
      <c r="E9" s="36">
        <v>233203.14632043918</v>
      </c>
      <c r="F9" s="36">
        <v>241315.56514494889</v>
      </c>
      <c r="G9" s="36">
        <v>249710.19002123247</v>
      </c>
      <c r="H9" s="36">
        <v>322032.80812033056</v>
      </c>
      <c r="I9" s="36">
        <v>384183.5845123725</v>
      </c>
      <c r="J9" s="36">
        <v>404203.8943003132</v>
      </c>
      <c r="K9" s="36">
        <v>410279.49516374944</v>
      </c>
      <c r="L9" s="36">
        <v>425463.56812520279</v>
      </c>
      <c r="M9" s="36">
        <v>440056.72422394063</v>
      </c>
      <c r="N9" s="36">
        <v>512434.40150939254</v>
      </c>
      <c r="O9" s="36">
        <v>581863.22270809487</v>
      </c>
      <c r="P9" s="36">
        <v>572009.90425557084</v>
      </c>
      <c r="Q9" s="36">
        <v>644284.92298525013</v>
      </c>
      <c r="R9" s="36">
        <v>644018.21776530426</v>
      </c>
      <c r="S9" s="36">
        <v>835347.81100886129</v>
      </c>
      <c r="T9" s="36">
        <v>998938.09687911905</v>
      </c>
      <c r="U9" s="36">
        <v>1115888.2290547378</v>
      </c>
      <c r="V9" s="36">
        <v>1249111.0441268533</v>
      </c>
      <c r="W9" s="36">
        <v>1242463.0744306482</v>
      </c>
      <c r="X9" s="36">
        <v>1512590.9420490135</v>
      </c>
      <c r="Y9" s="36">
        <v>1778562.2897742204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564.55777666290646</v>
      </c>
      <c r="C11" s="54">
        <v>575.52541299156644</v>
      </c>
      <c r="D11" s="54">
        <v>585.53587424373779</v>
      </c>
      <c r="E11" s="54">
        <v>594.96200935481772</v>
      </c>
      <c r="F11" s="54">
        <v>603.31244990174628</v>
      </c>
      <c r="G11" s="54">
        <v>612.19871563478057</v>
      </c>
      <c r="H11" s="54">
        <v>620.83098472377242</v>
      </c>
      <c r="I11" s="54">
        <v>628.99495622267443</v>
      </c>
      <c r="J11" s="54">
        <v>635.31865417520726</v>
      </c>
      <c r="K11" s="54">
        <v>640.3083264739098</v>
      </c>
      <c r="L11" s="54">
        <v>646.4286248437561</v>
      </c>
      <c r="M11" s="54">
        <v>640.48209156807832</v>
      </c>
      <c r="N11" s="54">
        <v>683.48127828505062</v>
      </c>
      <c r="O11" s="54">
        <v>718.13938490412818</v>
      </c>
      <c r="P11" s="54">
        <v>662.91724955594088</v>
      </c>
      <c r="Q11" s="54">
        <v>663.98260652324518</v>
      </c>
      <c r="R11" s="54">
        <v>676.49940231370795</v>
      </c>
      <c r="S11" s="54">
        <v>697.6874791064547</v>
      </c>
      <c r="T11" s="54">
        <v>705.01409656746807</v>
      </c>
      <c r="U11" s="54">
        <v>744.38597603313349</v>
      </c>
      <c r="V11" s="54">
        <v>824.87811225475809</v>
      </c>
      <c r="W11" s="54">
        <v>912.6737648892946</v>
      </c>
      <c r="X11" s="54">
        <v>876.96231908438074</v>
      </c>
      <c r="Y11" s="54">
        <v>840.90942274706015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349.79780146916477</v>
      </c>
      <c r="C13" s="35">
        <v>343.59089987520355</v>
      </c>
      <c r="D13" s="35">
        <v>334.54655364701267</v>
      </c>
      <c r="E13" s="35">
        <v>323.83251993919748</v>
      </c>
      <c r="F13" s="35">
        <v>312.38348944911809</v>
      </c>
      <c r="G13" s="35">
        <v>300.4915452136205</v>
      </c>
      <c r="H13" s="35">
        <v>289.55325628419553</v>
      </c>
      <c r="I13" s="35">
        <v>277.11067248929237</v>
      </c>
      <c r="J13" s="35">
        <v>264.74811254671204</v>
      </c>
      <c r="K13" s="35">
        <v>252.36087604383221</v>
      </c>
      <c r="L13" s="35">
        <v>238.92520578976564</v>
      </c>
      <c r="M13" s="35">
        <v>226.6196814667326</v>
      </c>
      <c r="N13" s="35">
        <v>213.85693450725441</v>
      </c>
      <c r="O13" s="35">
        <v>199.55491209277938</v>
      </c>
      <c r="P13" s="35">
        <v>188.45723821944131</v>
      </c>
      <c r="Q13" s="35">
        <v>180.04857570303179</v>
      </c>
      <c r="R13" s="35">
        <v>174.70716556344985</v>
      </c>
      <c r="S13" s="35">
        <v>170.15774315420265</v>
      </c>
      <c r="T13" s="35">
        <v>167.57055930719852</v>
      </c>
      <c r="U13" s="35">
        <v>165.68717562548156</v>
      </c>
      <c r="V13" s="35">
        <v>163.95007073514756</v>
      </c>
      <c r="W13" s="35">
        <v>162.27278086635113</v>
      </c>
      <c r="X13" s="35">
        <v>160.38831134272513</v>
      </c>
      <c r="Y13" s="35">
        <v>158.40554446566969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325.28833532379002</v>
      </c>
      <c r="D14" s="36">
        <v>313.5567333194362</v>
      </c>
      <c r="E14" s="36">
        <v>300.89693252596044</v>
      </c>
      <c r="F14" s="36">
        <v>289.70054081462843</v>
      </c>
      <c r="G14" s="36">
        <v>279.94609150507608</v>
      </c>
      <c r="H14" s="36">
        <v>267.32923688235547</v>
      </c>
      <c r="I14" s="36">
        <v>254.31391117869691</v>
      </c>
      <c r="J14" s="36">
        <v>243.27802657469365</v>
      </c>
      <c r="K14" s="36">
        <v>227.81714304589977</v>
      </c>
      <c r="L14" s="36">
        <v>213.21622092046411</v>
      </c>
      <c r="M14" s="36">
        <v>201.8786628198294</v>
      </c>
      <c r="N14" s="36">
        <v>193.53318255169293</v>
      </c>
      <c r="O14" s="36">
        <v>178.09777615456389</v>
      </c>
      <c r="P14" s="36">
        <v>171.88998856186168</v>
      </c>
      <c r="Q14" s="36">
        <v>168.62404196427784</v>
      </c>
      <c r="R14" s="36">
        <v>167.96963684423545</v>
      </c>
      <c r="S14" s="36">
        <v>166.69997464482242</v>
      </c>
      <c r="T14" s="36">
        <v>164.58223680489914</v>
      </c>
      <c r="U14" s="36">
        <v>162.24177318748454</v>
      </c>
      <c r="V14" s="36">
        <v>160.04913483054742</v>
      </c>
      <c r="W14" s="36">
        <v>158.44864348224195</v>
      </c>
      <c r="X14" s="36">
        <v>156.84815213393645</v>
      </c>
      <c r="Y14" s="36">
        <v>155.24766078563098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0.35594847271662544</v>
      </c>
      <c r="C16" s="44">
        <f>C7/RES_summary!C$6</f>
        <v>0.38159737055357928</v>
      </c>
      <c r="D16" s="44">
        <f>D7/RES_summary!D$6</f>
        <v>0.42113240936381208</v>
      </c>
      <c r="E16" s="44">
        <f>E7/RES_summary!E$6</f>
        <v>0.46282200075290869</v>
      </c>
      <c r="F16" s="44">
        <f>F7/RES_summary!F$6</f>
        <v>0.50899504293773301</v>
      </c>
      <c r="G16" s="44">
        <f>G7/RES_summary!G$6</f>
        <v>0.55290349411416539</v>
      </c>
      <c r="H16" s="44">
        <f>H7/RES_summary!H$6</f>
        <v>0.58092249843963806</v>
      </c>
      <c r="I16" s="44">
        <f>I7/RES_summary!I$6</f>
        <v>0.61276153032398561</v>
      </c>
      <c r="J16" s="44">
        <f>J7/RES_summary!J$6</f>
        <v>0.65642775941897169</v>
      </c>
      <c r="K16" s="44">
        <f>K7/RES_summary!K$6</f>
        <v>0.69560697094549961</v>
      </c>
      <c r="L16" s="44">
        <f>L7/RES_summary!L$6</f>
        <v>0.74961027439950589</v>
      </c>
      <c r="M16" s="44">
        <f>M7/RES_summary!M$6</f>
        <v>0.80116887617492794</v>
      </c>
      <c r="N16" s="44">
        <f>N7/RES_summary!N$6</f>
        <v>0.88290730382511728</v>
      </c>
      <c r="O16" s="44">
        <f>O7/RES_summary!O$6</f>
        <v>0.98267823725733761</v>
      </c>
      <c r="P16" s="44">
        <f>P7/RES_summary!P$6</f>
        <v>1.1074720805518847</v>
      </c>
      <c r="Q16" s="44">
        <f>Q7/RES_summary!Q$6</f>
        <v>1.2490582744307706</v>
      </c>
      <c r="R16" s="44">
        <f>R7/RES_summary!R$6</f>
        <v>1.3841306116858945</v>
      </c>
      <c r="S16" s="44">
        <f>S7/RES_summary!S$6</f>
        <v>1.5449419646216562</v>
      </c>
      <c r="T16" s="44">
        <f>T7/RES_summary!T$6</f>
        <v>1.7242107726902873</v>
      </c>
      <c r="U16" s="44">
        <f>U7/RES_summary!U$6</f>
        <v>1.8753920743138526</v>
      </c>
      <c r="V16" s="44">
        <f>V7/RES_summary!V$6</f>
        <v>2.0064577683233593</v>
      </c>
      <c r="W16" s="44">
        <f>W7/RES_summary!W$6</f>
        <v>2.1153396188504865</v>
      </c>
      <c r="X16" s="44">
        <f>X7/RES_summary!X$6</f>
        <v>2.2008612488691379</v>
      </c>
      <c r="Y16" s="44">
        <f>Y7/RES_summary!Y$6</f>
        <v>2.2672639564073744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124.50999319258256</v>
      </c>
      <c r="C17" s="52">
        <f t="shared" si="4"/>
        <v>131.1133839385158</v>
      </c>
      <c r="D17" s="52">
        <f t="shared" si="4"/>
        <v>140.88839618172625</v>
      </c>
      <c r="E17" s="52">
        <f t="shared" si="4"/>
        <v>149.87681478711556</v>
      </c>
      <c r="F17" s="52">
        <f t="shared" si="4"/>
        <v>159.00164762519273</v>
      </c>
      <c r="G17" s="52">
        <f t="shared" si="4"/>
        <v>166.14282530037548</v>
      </c>
      <c r="H17" s="52">
        <f t="shared" si="4"/>
        <v>168.20800107194771</v>
      </c>
      <c r="I17" s="52">
        <f t="shared" si="4"/>
        <v>169.80275974364758</v>
      </c>
      <c r="J17" s="52">
        <f t="shared" si="4"/>
        <v>173.78801032943994</v>
      </c>
      <c r="K17" s="52">
        <f t="shared" si="4"/>
        <v>175.54398457000281</v>
      </c>
      <c r="L17" s="52">
        <f t="shared" si="4"/>
        <v>179.10078907302463</v>
      </c>
      <c r="M17" s="52">
        <f t="shared" si="4"/>
        <v>181.56063551982231</v>
      </c>
      <c r="N17" s="52">
        <f t="shared" si="4"/>
        <v>188.81584945010468</v>
      </c>
      <c r="O17" s="52">
        <f t="shared" si="4"/>
        <v>196.0982692513754</v>
      </c>
      <c r="P17" s="52">
        <f t="shared" si="4"/>
        <v>208.71112970594683</v>
      </c>
      <c r="Q17" s="52">
        <f t="shared" si="4"/>
        <v>224.89116328134685</v>
      </c>
      <c r="R17" s="52">
        <f t="shared" ref="R17:V17" si="5">R13*R16</f>
        <v>241.81753593724667</v>
      </c>
      <c r="S17" s="52">
        <f t="shared" si="5"/>
        <v>262.883838004241</v>
      </c>
      <c r="T17" s="52">
        <f t="shared" si="5"/>
        <v>288.92696354320839</v>
      </c>
      <c r="U17" s="52">
        <f t="shared" si="5"/>
        <v>310.72841598347543</v>
      </c>
      <c r="V17" s="52">
        <f t="shared" si="5"/>
        <v>328.9588930437011</v>
      </c>
      <c r="W17" s="52">
        <f t="shared" ref="W17:Y17" si="6">W13*W16</f>
        <v>343.26204242763572</v>
      </c>
      <c r="X17" s="52">
        <f t="shared" si="6"/>
        <v>352.99241920576213</v>
      </c>
      <c r="Y17" s="52">
        <f t="shared" si="6"/>
        <v>359.14718146209856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70.293084929118024</v>
      </c>
      <c r="C18" s="36">
        <f>C3*11630*1000/RES_summary!C$6</f>
        <v>75.459084439936106</v>
      </c>
      <c r="D18" s="36">
        <f>D3*11630*1000/RES_summary!D$6</f>
        <v>82.495210229065151</v>
      </c>
      <c r="E18" s="36">
        <f>E3*11630*1000/RES_summary!E$6</f>
        <v>89.171010881442143</v>
      </c>
      <c r="F18" s="36">
        <f>F3*11630*1000/RES_summary!F$6</f>
        <v>95.927673567169194</v>
      </c>
      <c r="G18" s="36">
        <f>G3*11630*1000/RES_summary!G$6</f>
        <v>101.7124242608236</v>
      </c>
      <c r="H18" s="36">
        <f>H3*11630*1000/RES_summary!H$6</f>
        <v>104.42873894391465</v>
      </c>
      <c r="I18" s="36">
        <f>I3*11630*1000/RES_summary!I$6</f>
        <v>106.80507943144491</v>
      </c>
      <c r="J18" s="36">
        <f>J3*11630*1000/RES_summary!J$6</f>
        <v>110.41076483428678</v>
      </c>
      <c r="K18" s="36">
        <f>K3*11630*1000/RES_summary!K$6</f>
        <v>112.40227498258034</v>
      </c>
      <c r="L18" s="36">
        <f>L3*11630*1000/RES_summary!L$6</f>
        <v>115.77587678890696</v>
      </c>
      <c r="M18" s="36">
        <f>M3*11630*1000/RES_summary!M$6</f>
        <v>116.28633558416529</v>
      </c>
      <c r="N18" s="36">
        <f>N3*11630*1000/RES_summary!N$6</f>
        <v>129.05209814263523</v>
      </c>
      <c r="O18" s="36">
        <f>O3*11630*1000/RES_summary!O$6</f>
        <v>140.82589046094685</v>
      </c>
      <c r="P18" s="36">
        <f>P3*11630*1000/RES_summary!P$6</f>
        <v>138.35820805637954</v>
      </c>
      <c r="Q18" s="36">
        <f>Q3*11630*1000/RES_summary!Q$6</f>
        <v>149.3238207795934</v>
      </c>
      <c r="R18" s="36">
        <f>R3*11630*1000/RES_summary!R$6</f>
        <v>163.58941853052099</v>
      </c>
      <c r="S18" s="36">
        <f>S3*11630*1000/RES_summary!S$6</f>
        <v>183.41076223500855</v>
      </c>
      <c r="T18" s="36">
        <f>T3*11630*1000/RES_summary!T$6</f>
        <v>203.69758217639688</v>
      </c>
      <c r="U18" s="36">
        <f>U3*11630*1000/RES_summary!U$6</f>
        <v>231.30187521308889</v>
      </c>
      <c r="V18" s="36">
        <f>V3*11630*1000/RES_summary!V$6</f>
        <v>271.35099070330295</v>
      </c>
      <c r="W18" s="36">
        <f>W3*11630*1000/RES_summary!W$6</f>
        <v>313.28626060601903</v>
      </c>
      <c r="X18" s="36">
        <f>X3*11630*1000/RES_summary!X$6</f>
        <v>309.56105056589109</v>
      </c>
      <c r="Y18" s="36">
        <f>Y3*11630*1000/RES_summary!Y$6</f>
        <v>302.01024904452697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106.83494522265366</v>
      </c>
      <c r="C3" s="49">
        <f t="shared" ref="C3:W3" si="0">C5*C11/11630</f>
        <v>109.5895312528306</v>
      </c>
      <c r="D3" s="49">
        <f t="shared" si="0"/>
        <v>112.43904950367855</v>
      </c>
      <c r="E3" s="49">
        <f t="shared" si="0"/>
        <v>114.92582040832076</v>
      </c>
      <c r="F3" s="49">
        <f t="shared" si="0"/>
        <v>118.24470904653344</v>
      </c>
      <c r="G3" s="49">
        <f t="shared" si="0"/>
        <v>119.58745979215773</v>
      </c>
      <c r="H3" s="49">
        <f t="shared" si="0"/>
        <v>121.19890607950298</v>
      </c>
      <c r="I3" s="49">
        <f t="shared" si="0"/>
        <v>121.59824867919936</v>
      </c>
      <c r="J3" s="49">
        <f t="shared" si="0"/>
        <v>121.54489994535309</v>
      </c>
      <c r="K3" s="49">
        <f t="shared" si="0"/>
        <v>120.79837144230262</v>
      </c>
      <c r="L3" s="49">
        <f t="shared" si="0"/>
        <v>118.41208589829003</v>
      </c>
      <c r="M3" s="49">
        <f t="shared" si="0"/>
        <v>110.8315619912235</v>
      </c>
      <c r="N3" s="49">
        <f t="shared" si="0"/>
        <v>111.03424048492035</v>
      </c>
      <c r="O3" s="49">
        <f t="shared" si="0"/>
        <v>111.57824133137134</v>
      </c>
      <c r="P3" s="49">
        <f t="shared" si="0"/>
        <v>97.987299733553201</v>
      </c>
      <c r="Q3" s="49">
        <f t="shared" si="0"/>
        <v>92.026816711062679</v>
      </c>
      <c r="R3" s="49">
        <f t="shared" si="0"/>
        <v>87.415629837419303</v>
      </c>
      <c r="S3" s="49">
        <f t="shared" si="0"/>
        <v>84.305363435244288</v>
      </c>
      <c r="T3" s="49">
        <f t="shared" si="0"/>
        <v>79.698567486164819</v>
      </c>
      <c r="U3" s="49">
        <f t="shared" si="0"/>
        <v>78.775644884046301</v>
      </c>
      <c r="V3" s="49">
        <f t="shared" si="0"/>
        <v>82.551826498160679</v>
      </c>
      <c r="W3" s="49">
        <f t="shared" si="0"/>
        <v>88.158110245574221</v>
      </c>
      <c r="X3" s="49">
        <f t="shared" ref="X3:Y3" si="1">X5*X11/11630</f>
        <v>80.04345688198363</v>
      </c>
      <c r="Y3" s="49">
        <f t="shared" si="1"/>
        <v>72.697747537453793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2703.5678097971536</v>
      </c>
      <c r="C5" s="49">
        <f t="shared" ref="C5:W5" si="2">C7*C13/1000000</f>
        <v>2778.2425146574947</v>
      </c>
      <c r="D5" s="49">
        <f t="shared" si="2"/>
        <v>2857.0284490754011</v>
      </c>
      <c r="E5" s="49">
        <f t="shared" si="2"/>
        <v>2926.9886943420138</v>
      </c>
      <c r="F5" s="49">
        <f t="shared" si="2"/>
        <v>3020.6424221240673</v>
      </c>
      <c r="G5" s="49">
        <f t="shared" si="2"/>
        <v>3057.1054220507849</v>
      </c>
      <c r="H5" s="49">
        <f t="shared" si="2"/>
        <v>3099.2818876420238</v>
      </c>
      <c r="I5" s="49">
        <f t="shared" si="2"/>
        <v>3110.8002268282803</v>
      </c>
      <c r="J5" s="49">
        <f t="shared" si="2"/>
        <v>3118.1316813993535</v>
      </c>
      <c r="K5" s="49">
        <f t="shared" si="2"/>
        <v>3112.5287066229489</v>
      </c>
      <c r="L5" s="49">
        <f t="shared" si="2"/>
        <v>3057.509475107438</v>
      </c>
      <c r="M5" s="49">
        <f t="shared" si="2"/>
        <v>2916.3010454763157</v>
      </c>
      <c r="N5" s="49">
        <f t="shared" si="2"/>
        <v>2763.1104425485355</v>
      </c>
      <c r="O5" s="49">
        <f t="shared" si="2"/>
        <v>2666.5909088120611</v>
      </c>
      <c r="P5" s="49">
        <f t="shared" si="2"/>
        <v>2558.8883396373399</v>
      </c>
      <c r="Q5" s="49">
        <f t="shared" si="2"/>
        <v>2419.1556703749229</v>
      </c>
      <c r="R5" s="49">
        <f t="shared" si="2"/>
        <v>2289.794154629566</v>
      </c>
      <c r="S5" s="49">
        <f t="shared" si="2"/>
        <v>2164.5856311921607</v>
      </c>
      <c r="T5" s="49">
        <f t="shared" si="2"/>
        <v>2025.6277983498283</v>
      </c>
      <c r="U5" s="49">
        <f t="shared" si="2"/>
        <v>1894.371856508727</v>
      </c>
      <c r="V5" s="49">
        <f t="shared" si="2"/>
        <v>1784.8549924369345</v>
      </c>
      <c r="W5" s="49">
        <f t="shared" si="2"/>
        <v>1710.2167978554412</v>
      </c>
      <c r="X5" s="49">
        <f t="shared" ref="X5:Y5" si="3">X7*X13/1000000</f>
        <v>1633.5190358653201</v>
      </c>
      <c r="Y5" s="49">
        <f t="shared" si="3"/>
        <v>1556.7234665387036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44680874.296059757</v>
      </c>
      <c r="C7" s="35">
        <v>46537201.909522049</v>
      </c>
      <c r="D7" s="35">
        <v>48789823.58162991</v>
      </c>
      <c r="E7" s="35">
        <v>51258641.056429416</v>
      </c>
      <c r="F7" s="35">
        <v>54404685.149309352</v>
      </c>
      <c r="G7" s="35">
        <v>56569610.961555846</v>
      </c>
      <c r="H7" s="35">
        <v>58827572.061464682</v>
      </c>
      <c r="I7" s="35">
        <v>60668106.742365912</v>
      </c>
      <c r="J7" s="35">
        <v>62670328.049594037</v>
      </c>
      <c r="K7" s="35">
        <v>64820051.074904226</v>
      </c>
      <c r="L7" s="35">
        <v>66784029.982943475</v>
      </c>
      <c r="M7" s="35">
        <v>67734918.58904013</v>
      </c>
      <c r="N7" s="35">
        <v>68590627.863397941</v>
      </c>
      <c r="O7" s="35">
        <v>70148191.02439186</v>
      </c>
      <c r="P7" s="35">
        <v>71880883.408809468</v>
      </c>
      <c r="Q7" s="35">
        <v>73136795.551421806</v>
      </c>
      <c r="R7" s="35">
        <v>74425642.4117475</v>
      </c>
      <c r="S7" s="35">
        <v>75428268.211731955</v>
      </c>
      <c r="T7" s="35">
        <v>76490399.659623444</v>
      </c>
      <c r="U7" s="35">
        <v>77543308.676964894</v>
      </c>
      <c r="V7" s="35">
        <v>78575596.625915393</v>
      </c>
      <c r="W7" s="35">
        <v>81057811.085475862</v>
      </c>
      <c r="X7" s="35">
        <v>82518978.755288422</v>
      </c>
      <c r="Y7" s="35">
        <v>84310378.878734723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12611619.92453821</v>
      </c>
      <c r="D8" s="52">
        <v>13111028.538241453</v>
      </c>
      <c r="E8" s="52">
        <v>13577303.131190777</v>
      </c>
      <c r="F8" s="52">
        <v>14402040.949433066</v>
      </c>
      <c r="G8" s="52">
        <v>14041162.582864322</v>
      </c>
      <c r="H8" s="52">
        <v>14712566.034741499</v>
      </c>
      <c r="I8" s="52">
        <v>15380121.370582893</v>
      </c>
      <c r="J8" s="52">
        <v>16023635.536606468</v>
      </c>
      <c r="K8" s="52">
        <v>16447420.392731898</v>
      </c>
      <c r="L8" s="52">
        <v>16596636.030877113</v>
      </c>
      <c r="M8" s="52">
        <v>15864426.940410569</v>
      </c>
      <c r="N8" s="52">
        <v>14454473.933204129</v>
      </c>
      <c r="O8" s="52">
        <v>11923137.87084201</v>
      </c>
      <c r="P8" s="52">
        <v>12136470.818787202</v>
      </c>
      <c r="Q8" s="52">
        <v>13458224.136055164</v>
      </c>
      <c r="R8" s="52">
        <v>11290568.734454095</v>
      </c>
      <c r="S8" s="52">
        <v>8929102.5706026405</v>
      </c>
      <c r="T8" s="52">
        <v>8525623.261541903</v>
      </c>
      <c r="U8" s="52">
        <v>7473400.1298532933</v>
      </c>
      <c r="V8" s="52">
        <v>6429613.2308412045</v>
      </c>
      <c r="W8" s="52">
        <v>7076739.5565246344</v>
      </c>
      <c r="X8" s="52">
        <v>5752248.6924773157</v>
      </c>
      <c r="Y8" s="52">
        <v>6237982.356187731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10755292.311075918</v>
      </c>
      <c r="D9" s="36">
        <v>10858406.866133593</v>
      </c>
      <c r="E9" s="36">
        <v>11108485.65639127</v>
      </c>
      <c r="F9" s="36">
        <v>11255996.85655313</v>
      </c>
      <c r="G9" s="36">
        <v>11876236.770617835</v>
      </c>
      <c r="H9" s="36">
        <v>12454604.934832662</v>
      </c>
      <c r="I9" s="36">
        <v>13539586.689681664</v>
      </c>
      <c r="J9" s="36">
        <v>14021414.22937835</v>
      </c>
      <c r="K9" s="36">
        <v>14297697.367421709</v>
      </c>
      <c r="L9" s="36">
        <v>14632657.122837871</v>
      </c>
      <c r="M9" s="36">
        <v>14913538.334313914</v>
      </c>
      <c r="N9" s="36">
        <v>13598764.658846319</v>
      </c>
      <c r="O9" s="36">
        <v>10365574.709848091</v>
      </c>
      <c r="P9" s="36">
        <v>10403778.434369594</v>
      </c>
      <c r="Q9" s="36">
        <v>12202311.993442819</v>
      </c>
      <c r="R9" s="36">
        <v>10001721.874128401</v>
      </c>
      <c r="S9" s="36">
        <v>7926476.7706181854</v>
      </c>
      <c r="T9" s="36">
        <v>7463491.8136504143</v>
      </c>
      <c r="U9" s="36">
        <v>6420491.1125118434</v>
      </c>
      <c r="V9" s="36">
        <v>5397325.2818907052</v>
      </c>
      <c r="W9" s="36">
        <v>4594525.0969641656</v>
      </c>
      <c r="X9" s="36">
        <v>4291081.0226647556</v>
      </c>
      <c r="Y9" s="36">
        <v>4446582.2327414304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459.57434780697628</v>
      </c>
      <c r="C11" s="54">
        <v>458.75269770232603</v>
      </c>
      <c r="D11" s="54">
        <v>457.7014786642996</v>
      </c>
      <c r="E11" s="54">
        <v>456.64245097100894</v>
      </c>
      <c r="F11" s="54">
        <v>455.26274680475927</v>
      </c>
      <c r="G11" s="54">
        <v>454.94085593221337</v>
      </c>
      <c r="H11" s="54">
        <v>454.79673318034958</v>
      </c>
      <c r="I11" s="54">
        <v>454.60573775930658</v>
      </c>
      <c r="J11" s="54">
        <v>453.3378737007273</v>
      </c>
      <c r="K11" s="54">
        <v>451.36453099520509</v>
      </c>
      <c r="L11" s="54">
        <v>450.40990721663155</v>
      </c>
      <c r="M11" s="54">
        <v>441.98834271837092</v>
      </c>
      <c r="N11" s="54">
        <v>467.34585666745051</v>
      </c>
      <c r="O11" s="54">
        <v>486.63442989908816</v>
      </c>
      <c r="P11" s="54">
        <v>445.34662894385349</v>
      </c>
      <c r="Q11" s="54">
        <v>442.41546398036775</v>
      </c>
      <c r="R11" s="54">
        <v>443.98915638495686</v>
      </c>
      <c r="S11" s="54">
        <v>452.96030918023308</v>
      </c>
      <c r="T11" s="54">
        <v>457.58373804861316</v>
      </c>
      <c r="U11" s="54">
        <v>483.62244553712725</v>
      </c>
      <c r="V11" s="54">
        <v>537.90237651898872</v>
      </c>
      <c r="W11" s="54">
        <v>599.50225225345469</v>
      </c>
      <c r="X11" s="54">
        <v>569.87729135604673</v>
      </c>
      <c r="Y11" s="54">
        <v>543.11174851141561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60.508390947837185</v>
      </c>
      <c r="C13" s="35">
        <v>59.699388890182377</v>
      </c>
      <c r="D13" s="35">
        <v>58.557876199230918</v>
      </c>
      <c r="E13" s="35">
        <v>57.10234672666725</v>
      </c>
      <c r="F13" s="35">
        <v>55.521733355025461</v>
      </c>
      <c r="G13" s="35">
        <v>54.041478632907058</v>
      </c>
      <c r="H13" s="35">
        <v>52.684171367871649</v>
      </c>
      <c r="I13" s="35">
        <v>51.275709658101761</v>
      </c>
      <c r="J13" s="35">
        <v>49.754513474571674</v>
      </c>
      <c r="K13" s="35">
        <v>48.017992195442716</v>
      </c>
      <c r="L13" s="35">
        <v>45.78204513696344</v>
      </c>
      <c r="M13" s="35">
        <v>43.054618005375275</v>
      </c>
      <c r="N13" s="35">
        <v>40.284081493632392</v>
      </c>
      <c r="O13" s="35">
        <v>38.013680322630655</v>
      </c>
      <c r="P13" s="35">
        <v>35.599010728403648</v>
      </c>
      <c r="Q13" s="35">
        <v>33.077135142925925</v>
      </c>
      <c r="R13" s="35">
        <v>30.766199396192786</v>
      </c>
      <c r="S13" s="35">
        <v>28.697273350039413</v>
      </c>
      <c r="T13" s="35">
        <v>26.482118113694273</v>
      </c>
      <c r="U13" s="35">
        <v>24.429855893826097</v>
      </c>
      <c r="V13" s="35">
        <v>22.715131275863108</v>
      </c>
      <c r="W13" s="35">
        <v>21.098729103997258</v>
      </c>
      <c r="X13" s="35">
        <v>19.795676831017886</v>
      </c>
      <c r="Y13" s="35">
        <v>18.464197258296867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57.523152546460352</v>
      </c>
      <c r="D14" s="36">
        <v>56.118702788580535</v>
      </c>
      <c r="E14" s="36">
        <v>54.571889124732039</v>
      </c>
      <c r="F14" s="36">
        <v>53.197171091074559</v>
      </c>
      <c r="G14" s="36">
        <v>51.72922096751018</v>
      </c>
      <c r="H14" s="36">
        <v>50.41182827729795</v>
      </c>
      <c r="I14" s="36">
        <v>49.012606496556067</v>
      </c>
      <c r="J14" s="36">
        <v>47.182204389244475</v>
      </c>
      <c r="K14" s="36">
        <v>44.858342763510628</v>
      </c>
      <c r="L14" s="36">
        <v>41.274628194622537</v>
      </c>
      <c r="M14" s="36">
        <v>37.32555753127432</v>
      </c>
      <c r="N14" s="36">
        <v>34.332037654991126</v>
      </c>
      <c r="O14" s="36">
        <v>31.795532294139651</v>
      </c>
      <c r="P14" s="36">
        <v>28.437414716971404</v>
      </c>
      <c r="Q14" s="36">
        <v>27.762743196893084</v>
      </c>
      <c r="R14" s="36">
        <v>23.927166508637342</v>
      </c>
      <c r="S14" s="36">
        <v>19.101773875043673</v>
      </c>
      <c r="T14" s="36">
        <v>15.057479473696739</v>
      </c>
      <c r="U14" s="36">
        <v>12.126531327327109</v>
      </c>
      <c r="V14" s="36">
        <v>10.896009461362828</v>
      </c>
      <c r="W14" s="36">
        <v>10.242248893681058</v>
      </c>
      <c r="X14" s="36">
        <v>9.5884883259992879</v>
      </c>
      <c r="Y14" s="36">
        <v>8.9347277583175178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13.623750445114025</v>
      </c>
      <c r="C16" s="44">
        <f>C7/RES_summary!C$6</f>
        <v>13.965179751589123</v>
      </c>
      <c r="D16" s="44">
        <f>D7/RES_summary!D$6</f>
        <v>14.364041772053376</v>
      </c>
      <c r="E16" s="44">
        <f>E7/RES_summary!E$6</f>
        <v>14.813878323689631</v>
      </c>
      <c r="F16" s="44">
        <f>F7/RES_summary!F$6</f>
        <v>15.641413847470636</v>
      </c>
      <c r="G16" s="44">
        <f>G7/RES_summary!G$6</f>
        <v>16.071382475554213</v>
      </c>
      <c r="H16" s="44">
        <f>H7/RES_summary!H$6</f>
        <v>16.555794474944552</v>
      </c>
      <c r="I16" s="44">
        <f>I7/RES_summary!I$6</f>
        <v>16.956046427077617</v>
      </c>
      <c r="J16" s="44">
        <f>J7/RES_summary!J$6</f>
        <v>17.357321610512283</v>
      </c>
      <c r="K16" s="44">
        <f>K7/RES_summary!K$6</f>
        <v>17.808983302073095</v>
      </c>
      <c r="L16" s="44">
        <f>L7/RES_summary!L$6</f>
        <v>18.200065454949236</v>
      </c>
      <c r="M16" s="44">
        <f>M7/RES_summary!M$6</f>
        <v>18.366923659028608</v>
      </c>
      <c r="N16" s="44">
        <f>N7/RES_summary!N$6</f>
        <v>18.47710798150365</v>
      </c>
      <c r="O16" s="44">
        <f>O7/RES_summary!O$6</f>
        <v>18.657803345243391</v>
      </c>
      <c r="P16" s="44">
        <f>P7/RES_summary!P$6</f>
        <v>18.781762006752118</v>
      </c>
      <c r="Q16" s="44">
        <f>Q7/RES_summary!Q$6</f>
        <v>18.861531505713845</v>
      </c>
      <c r="R16" s="44">
        <f>R7/RES_summary!R$6</f>
        <v>18.930462255832211</v>
      </c>
      <c r="S16" s="44">
        <f>S7/RES_summary!S$6</f>
        <v>19.044363607926041</v>
      </c>
      <c r="T16" s="44">
        <f>T7/RES_summary!T$6</f>
        <v>19.117686669431816</v>
      </c>
      <c r="U16" s="44">
        <f>U7/RES_summary!U$6</f>
        <v>19.274713265941386</v>
      </c>
      <c r="V16" s="44">
        <f>V7/RES_summary!V$6</f>
        <v>19.323752880629026</v>
      </c>
      <c r="W16" s="44">
        <f>W7/RES_summary!W$6</f>
        <v>19.836451573982924</v>
      </c>
      <c r="X16" s="44">
        <f>X7/RES_summary!X$6</f>
        <v>20.099166881484674</v>
      </c>
      <c r="Y16" s="44">
        <f>Y7/RES_summary!Y$6</f>
        <v>20.223883908264128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824.35121810873034</v>
      </c>
      <c r="C17" s="52">
        <f t="shared" si="4"/>
        <v>833.71269691141958</v>
      </c>
      <c r="D17" s="52">
        <f t="shared" si="4"/>
        <v>841.12777980848307</v>
      </c>
      <c r="E17" s="52">
        <f t="shared" si="4"/>
        <v>845.90721640598554</v>
      </c>
      <c r="F17" s="52">
        <f t="shared" si="4"/>
        <v>868.43840893486754</v>
      </c>
      <c r="G17" s="52">
        <f t="shared" si="4"/>
        <v>868.52127265393995</v>
      </c>
      <c r="H17" s="52">
        <f t="shared" si="4"/>
        <v>872.22831324924141</v>
      </c>
      <c r="I17" s="52">
        <f t="shared" si="4"/>
        <v>869.43331354412555</v>
      </c>
      <c r="J17" s="52">
        <f t="shared" si="4"/>
        <v>863.60509195270754</v>
      </c>
      <c r="K17" s="52">
        <f t="shared" si="4"/>
        <v>855.15162120771549</v>
      </c>
      <c r="L17" s="52">
        <f t="shared" si="4"/>
        <v>833.23621815417494</v>
      </c>
      <c r="M17" s="52">
        <f t="shared" si="4"/>
        <v>790.78088207336623</v>
      </c>
      <c r="N17" s="52">
        <f t="shared" si="4"/>
        <v>744.33332369353855</v>
      </c>
      <c r="O17" s="52">
        <f t="shared" si="4"/>
        <v>709.25177188859107</v>
      </c>
      <c r="P17" s="52">
        <f t="shared" si="4"/>
        <v>668.6121471766927</v>
      </c>
      <c r="Q17" s="52">
        <f t="shared" si="4"/>
        <v>623.88542661705196</v>
      </c>
      <c r="R17" s="52">
        <f t="shared" ref="R17:V17" si="5">R13*R16</f>
        <v>582.41837642503526</v>
      </c>
      <c r="S17" s="52">
        <f t="shared" si="5"/>
        <v>546.52130823419645</v>
      </c>
      <c r="T17" s="52">
        <f t="shared" si="5"/>
        <v>506.27683644049182</v>
      </c>
      <c r="U17" s="52">
        <f t="shared" si="5"/>
        <v>470.87846748176622</v>
      </c>
      <c r="V17" s="52">
        <f t="shared" si="5"/>
        <v>438.9415834258262</v>
      </c>
      <c r="W17" s="52">
        <f t="shared" ref="W17:Y17" si="6">W13*W16</f>
        <v>418.52391814402574</v>
      </c>
      <c r="X17" s="52">
        <f t="shared" si="6"/>
        <v>397.87661215856815</v>
      </c>
      <c r="Y17" s="52">
        <f t="shared" si="6"/>
        <v>373.41778181108464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378.85067342620624</v>
      </c>
      <c r="C18" s="52">
        <f>C3*11630*1000/RES_summary!C$6</f>
        <v>382.46794881679546</v>
      </c>
      <c r="D18" s="52">
        <f>D3*11630*1000/RES_summary!D$6</f>
        <v>384.98542856396205</v>
      </c>
      <c r="E18" s="52">
        <f>E3*11630*1000/RES_summary!E$6</f>
        <v>386.27714459369287</v>
      </c>
      <c r="F18" s="52">
        <f>F3*11630*1000/RES_summary!F$6</f>
        <v>395.36765548244261</v>
      </c>
      <c r="G18" s="52">
        <f>G3*11630*1000/RES_summary!G$6</f>
        <v>395.12581117651865</v>
      </c>
      <c r="H18" s="52">
        <f>H3*11630*1000/RES_summary!H$6</f>
        <v>396.68658745316162</v>
      </c>
      <c r="I18" s="52">
        <f>I3*11630*1000/RES_summary!I$6</f>
        <v>395.24937293624572</v>
      </c>
      <c r="J18" s="52">
        <f>J3*11630*1000/RES_summary!J$6</f>
        <v>391.50489610296148</v>
      </c>
      <c r="K18" s="52">
        <f>K3*11630*1000/RES_summary!K$6</f>
        <v>385.98511043620971</v>
      </c>
      <c r="L18" s="52">
        <f>L3*11630*1000/RES_summary!L$6</f>
        <v>375.29784770835897</v>
      </c>
      <c r="M18" s="52">
        <f>M3*11630*1000/RES_summary!M$6</f>
        <v>349.51593152097865</v>
      </c>
      <c r="N18" s="52">
        <f>N3*11630*1000/RES_summary!N$6</f>
        <v>347.86109480768755</v>
      </c>
      <c r="O18" s="52">
        <f>O3*11630*1000/RES_summary!O$6</f>
        <v>345.14633166792265</v>
      </c>
      <c r="P18" s="52">
        <f>P3*11630*1000/RES_summary!P$6</f>
        <v>297.76416581605173</v>
      </c>
      <c r="Q18" s="52">
        <f>Q3*11630*1000/RES_summary!Q$6</f>
        <v>276.01656048737277</v>
      </c>
      <c r="R18" s="52">
        <f>R3*11630*1000/RES_summary!R$6</f>
        <v>258.58744361204765</v>
      </c>
      <c r="S18" s="52">
        <f>S3*11630*1000/RES_summary!S$6</f>
        <v>247.5524607513471</v>
      </c>
      <c r="T18" s="52">
        <f>T3*11630*1000/RES_summary!T$6</f>
        <v>231.6640473058666</v>
      </c>
      <c r="U18" s="52">
        <f>U3*11630*1000/RES_summary!U$6</f>
        <v>227.72739599430642</v>
      </c>
      <c r="V18" s="52">
        <f>V3*11630*1000/RES_summary!V$6</f>
        <v>236.1077208777599</v>
      </c>
      <c r="W18" s="52">
        <f>W3*11630*1000/RES_summary!W$6</f>
        <v>250.90603154928394</v>
      </c>
      <c r="X18" s="52">
        <f>X3*11630*1000/RES_summary!X$6</f>
        <v>226.74084603084515</v>
      </c>
      <c r="Y18" s="52">
        <f>Y3*11630*1000/RES_summary!Y$6</f>
        <v>202.80758440467247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151.67636432037253</v>
      </c>
      <c r="D19" s="36">
        <v>155.20553506638601</v>
      </c>
      <c r="E19" s="36">
        <v>159.23681369475943</v>
      </c>
      <c r="F19" s="36">
        <v>164.03168682612019</v>
      </c>
      <c r="G19" s="36">
        <v>168.71050877584454</v>
      </c>
      <c r="H19" s="36">
        <v>172.55004476181196</v>
      </c>
      <c r="I19" s="36">
        <v>175.25917735962574</v>
      </c>
      <c r="J19" s="36">
        <v>179.12187345073445</v>
      </c>
      <c r="K19" s="36">
        <v>183.19310634279407</v>
      </c>
      <c r="L19" s="36">
        <v>186.86837910568349</v>
      </c>
      <c r="M19" s="36">
        <v>186.90500169287867</v>
      </c>
      <c r="N19" s="36">
        <v>187.86793895026508</v>
      </c>
      <c r="O19" s="36">
        <v>190.72545294627565</v>
      </c>
      <c r="P19" s="36">
        <v>191.87178996429583</v>
      </c>
      <c r="Q19" s="36">
        <v>191.61354940626231</v>
      </c>
      <c r="R19" s="36">
        <v>193.49573604604072</v>
      </c>
      <c r="S19" s="36">
        <v>193.1573342807921</v>
      </c>
      <c r="T19" s="36">
        <v>193.82616599814955</v>
      </c>
      <c r="U19" s="36">
        <v>193.6891136244966</v>
      </c>
      <c r="V19" s="36">
        <v>195.33580914226155</v>
      </c>
      <c r="W19" s="36">
        <v>199.46646241304464</v>
      </c>
      <c r="X19" s="36">
        <v>198.91569689146544</v>
      </c>
      <c r="Y19" s="36">
        <v>201.41998242327574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44.571035799213568</v>
      </c>
      <c r="C3" s="49">
        <f t="shared" ref="C3:W3" si="0">C5*C11/11630</f>
        <v>46.232741241293361</v>
      </c>
      <c r="D3" s="49">
        <f t="shared" si="0"/>
        <v>47.87188605463502</v>
      </c>
      <c r="E3" s="49">
        <f t="shared" si="0"/>
        <v>49.474096393107004</v>
      </c>
      <c r="F3" s="49">
        <f t="shared" si="0"/>
        <v>51.668704334677095</v>
      </c>
      <c r="G3" s="49">
        <f t="shared" si="0"/>
        <v>53.10032930097146</v>
      </c>
      <c r="H3" s="49">
        <f t="shared" si="0"/>
        <v>54.457571702886888</v>
      </c>
      <c r="I3" s="49">
        <f t="shared" si="0"/>
        <v>55.798009065357185</v>
      </c>
      <c r="J3" s="49">
        <f t="shared" si="0"/>
        <v>56.968083247118614</v>
      </c>
      <c r="K3" s="49">
        <f t="shared" si="0"/>
        <v>57.861304118340797</v>
      </c>
      <c r="L3" s="49">
        <f t="shared" si="0"/>
        <v>59.051614041033794</v>
      </c>
      <c r="M3" s="49">
        <f t="shared" si="0"/>
        <v>59.165808340469916</v>
      </c>
      <c r="N3" s="49">
        <f t="shared" si="0"/>
        <v>63.535618296076677</v>
      </c>
      <c r="O3" s="49">
        <f t="shared" si="0"/>
        <v>67.729343416062363</v>
      </c>
      <c r="P3" s="49">
        <f t="shared" si="0"/>
        <v>64.762834873930331</v>
      </c>
      <c r="Q3" s="49">
        <f t="shared" si="0"/>
        <v>66.645231509101308</v>
      </c>
      <c r="R3" s="49">
        <f t="shared" si="0"/>
        <v>70.080112338048806</v>
      </c>
      <c r="S3" s="49">
        <f t="shared" si="0"/>
        <v>74.095808300610727</v>
      </c>
      <c r="T3" s="49">
        <f t="shared" si="0"/>
        <v>77.138043616873105</v>
      </c>
      <c r="U3" s="49">
        <f t="shared" si="0"/>
        <v>82.747282221479807</v>
      </c>
      <c r="V3" s="49">
        <f t="shared" si="0"/>
        <v>93.217864836756334</v>
      </c>
      <c r="W3" s="49">
        <f t="shared" si="0"/>
        <v>104.00872550659035</v>
      </c>
      <c r="X3" s="49">
        <f t="shared" ref="X3:Y3" si="1">X5*X11/11630</f>
        <v>98.539572311842718</v>
      </c>
      <c r="Y3" s="49">
        <f t="shared" si="1"/>
        <v>94.362733605720436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14959.187921887256</v>
      </c>
      <c r="C5" s="49">
        <f t="shared" ref="C5:W5" si="2">C7*C13/1000000</f>
        <v>15406.200287029202</v>
      </c>
      <c r="D5" s="49">
        <f t="shared" si="2"/>
        <v>15876.570700051843</v>
      </c>
      <c r="E5" s="49">
        <f t="shared" si="2"/>
        <v>16356.66621380066</v>
      </c>
      <c r="F5" s="49">
        <f t="shared" si="2"/>
        <v>17064.811749177839</v>
      </c>
      <c r="G5" s="49">
        <f t="shared" si="2"/>
        <v>17500.732788819179</v>
      </c>
      <c r="H5" s="49">
        <f t="shared" si="2"/>
        <v>17922.945893165066</v>
      </c>
      <c r="I5" s="49">
        <f t="shared" si="2"/>
        <v>18358.444546059291</v>
      </c>
      <c r="J5" s="49">
        <f t="shared" si="2"/>
        <v>18799.03466399293</v>
      </c>
      <c r="K5" s="49">
        <f t="shared" si="2"/>
        <v>19196.347164427618</v>
      </c>
      <c r="L5" s="49">
        <f t="shared" si="2"/>
        <v>19667.295870827358</v>
      </c>
      <c r="M5" s="49">
        <f t="shared" si="2"/>
        <v>20062.520674422536</v>
      </c>
      <c r="N5" s="49">
        <f t="shared" si="2"/>
        <v>20368.199948366586</v>
      </c>
      <c r="O5" s="49">
        <f t="shared" si="2"/>
        <v>20855.564066186333</v>
      </c>
      <c r="P5" s="49">
        <f t="shared" si="2"/>
        <v>21805.206042980582</v>
      </c>
      <c r="Q5" s="49">
        <f t="shared" si="2"/>
        <v>22612.730721492586</v>
      </c>
      <c r="R5" s="49">
        <f t="shared" si="2"/>
        <v>23404.180091209411</v>
      </c>
      <c r="S5" s="49">
        <f t="shared" si="2"/>
        <v>24045.676431520689</v>
      </c>
      <c r="T5" s="49">
        <f t="shared" si="2"/>
        <v>24826.97964895963</v>
      </c>
      <c r="U5" s="49">
        <f t="shared" si="2"/>
        <v>25262.496280465773</v>
      </c>
      <c r="V5" s="49">
        <f t="shared" si="2"/>
        <v>25656.039627329334</v>
      </c>
      <c r="W5" s="49">
        <f t="shared" si="2"/>
        <v>25616.393123547114</v>
      </c>
      <c r="X5" s="49">
        <f t="shared" ref="X5:Y5" si="3">X7*X13/1000000</f>
        <v>25479.466276956635</v>
      </c>
      <c r="Y5" s="49">
        <f t="shared" si="3"/>
        <v>25572.26560183943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1758792.5684195177</v>
      </c>
      <c r="C7" s="35">
        <v>1833326.3129919954</v>
      </c>
      <c r="D7" s="35">
        <v>1911142.339772328</v>
      </c>
      <c r="E7" s="35">
        <v>1990612.1905234056</v>
      </c>
      <c r="F7" s="35">
        <v>2099618.9109365544</v>
      </c>
      <c r="G7" s="35">
        <v>2174393.1716616759</v>
      </c>
      <c r="H7" s="35">
        <v>2248768.7744195252</v>
      </c>
      <c r="I7" s="35">
        <v>2326679.968626467</v>
      </c>
      <c r="J7" s="35">
        <v>2412366.9306005193</v>
      </c>
      <c r="K7" s="35">
        <v>2481689.8873203122</v>
      </c>
      <c r="L7" s="35">
        <v>2568577.5815041796</v>
      </c>
      <c r="M7" s="35">
        <v>2653668.1117473384</v>
      </c>
      <c r="N7" s="35">
        <v>2736713.0544133573</v>
      </c>
      <c r="O7" s="35">
        <v>2846278.1442739358</v>
      </c>
      <c r="P7" s="35">
        <v>3022610.9003612483</v>
      </c>
      <c r="Q7" s="35">
        <v>3178421.6621646867</v>
      </c>
      <c r="R7" s="35">
        <v>3333292.5239709718</v>
      </c>
      <c r="S7" s="35">
        <v>3470337.2592213703</v>
      </c>
      <c r="T7" s="35">
        <v>3634719.8277893066</v>
      </c>
      <c r="U7" s="35">
        <v>3748024.7369700274</v>
      </c>
      <c r="V7" s="35">
        <v>3861374.3972956999</v>
      </c>
      <c r="W7" s="35">
        <v>3904237.8653253061</v>
      </c>
      <c r="X7" s="35">
        <v>3944344.9369653454</v>
      </c>
      <c r="Y7" s="35">
        <v>4025037.3986170753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281453.6606054767</v>
      </c>
      <c r="D8" s="52">
        <v>288304.22879944276</v>
      </c>
      <c r="E8" s="52">
        <v>293587.87302096887</v>
      </c>
      <c r="F8" s="52">
        <v>326817.15834262152</v>
      </c>
      <c r="G8" s="52">
        <v>296340.78916629008</v>
      </c>
      <c r="H8" s="52">
        <v>299762.99462089268</v>
      </c>
      <c r="I8" s="52">
        <v>307185.33939586021</v>
      </c>
      <c r="J8" s="52">
        <v>318914.88664896647</v>
      </c>
      <c r="K8" s="52">
        <v>350776.61732526962</v>
      </c>
      <c r="L8" s="52">
        <v>375191.92298331019</v>
      </c>
      <c r="M8" s="52">
        <v>378678.40326412767</v>
      </c>
      <c r="N8" s="52">
        <v>409862.10100864014</v>
      </c>
      <c r="O8" s="52">
        <v>405905.87902686838</v>
      </c>
      <c r="P8" s="52">
        <v>476095.75070820516</v>
      </c>
      <c r="Q8" s="52">
        <v>462996.10119929863</v>
      </c>
      <c r="R8" s="52">
        <v>473785.74845525157</v>
      </c>
      <c r="S8" s="52">
        <v>487821.35257566813</v>
      </c>
      <c r="T8" s="52">
        <v>539574.49155124649</v>
      </c>
      <c r="U8" s="52">
        <v>491983.31244484847</v>
      </c>
      <c r="V8" s="52">
        <v>523211.76133431261</v>
      </c>
      <c r="W8" s="52">
        <v>448769.34705647454</v>
      </c>
      <c r="X8" s="52">
        <v>516202.82234824449</v>
      </c>
      <c r="Y8" s="52">
        <v>543688.56285102852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206919.91603299906</v>
      </c>
      <c r="D9" s="36">
        <v>210488.20201911009</v>
      </c>
      <c r="E9" s="36">
        <v>214118.02226989157</v>
      </c>
      <c r="F9" s="36">
        <v>217810.43792947242</v>
      </c>
      <c r="G9" s="36">
        <v>221566.52844116837</v>
      </c>
      <c r="H9" s="36">
        <v>225387.39186304342</v>
      </c>
      <c r="I9" s="36">
        <v>229274.14518891834</v>
      </c>
      <c r="J9" s="36">
        <v>233227.92467491422</v>
      </c>
      <c r="K9" s="36">
        <v>281453.6606054767</v>
      </c>
      <c r="L9" s="36">
        <v>288304.22879944276</v>
      </c>
      <c r="M9" s="36">
        <v>293587.87302096887</v>
      </c>
      <c r="N9" s="36">
        <v>326817.15834262129</v>
      </c>
      <c r="O9" s="36">
        <v>296340.78916628985</v>
      </c>
      <c r="P9" s="36">
        <v>299762.99462089268</v>
      </c>
      <c r="Q9" s="36">
        <v>307185.33939586021</v>
      </c>
      <c r="R9" s="36">
        <v>318914.88664896647</v>
      </c>
      <c r="S9" s="36">
        <v>350776.61732526962</v>
      </c>
      <c r="T9" s="36">
        <v>375191.92298331019</v>
      </c>
      <c r="U9" s="36">
        <v>378678.40326412767</v>
      </c>
      <c r="V9" s="36">
        <v>409862.10100864014</v>
      </c>
      <c r="W9" s="36">
        <v>405905.87902686885</v>
      </c>
      <c r="X9" s="36">
        <v>476095.75070820469</v>
      </c>
      <c r="Y9" s="36">
        <v>462996.10119929863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34.651690255620316</v>
      </c>
      <c r="C11" s="54">
        <v>34.900674443972491</v>
      </c>
      <c r="D11" s="54">
        <v>35.06739870553956</v>
      </c>
      <c r="E11" s="54">
        <v>35.177323638625346</v>
      </c>
      <c r="F11" s="54">
        <v>35.213223576360022</v>
      </c>
      <c r="G11" s="54">
        <v>35.287484085514471</v>
      </c>
      <c r="H11" s="54">
        <v>35.336911838031043</v>
      </c>
      <c r="I11" s="54">
        <v>35.347811945723883</v>
      </c>
      <c r="J11" s="54">
        <v>35.243235623848022</v>
      </c>
      <c r="K11" s="54">
        <v>35.054948794804645</v>
      </c>
      <c r="L11" s="54">
        <v>34.919405077741999</v>
      </c>
      <c r="M11" s="54">
        <v>34.297701777669111</v>
      </c>
      <c r="N11" s="54">
        <v>36.278082631579274</v>
      </c>
      <c r="O11" s="54">
        <v>37.768926384777629</v>
      </c>
      <c r="P11" s="54">
        <v>34.541832262404753</v>
      </c>
      <c r="Q11" s="54">
        <v>34.276445954143817</v>
      </c>
      <c r="R11" s="54">
        <v>34.824193939510522</v>
      </c>
      <c r="S11" s="54">
        <v>35.837388604567742</v>
      </c>
      <c r="T11" s="54">
        <v>36.134699425744593</v>
      </c>
      <c r="U11" s="54">
        <v>38.094053792298745</v>
      </c>
      <c r="V11" s="54">
        <v>42.256084095561093</v>
      </c>
      <c r="W11" s="54">
        <v>47.22060095688245</v>
      </c>
      <c r="X11" s="54">
        <v>44.977991827998963</v>
      </c>
      <c r="Y11" s="54">
        <v>42.915188232504093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8505.3736242073446</v>
      </c>
      <c r="C13" s="35">
        <v>8403.4141537445266</v>
      </c>
      <c r="D13" s="35">
        <v>8307.3721771781784</v>
      </c>
      <c r="E13" s="35">
        <v>8216.9024643116882</v>
      </c>
      <c r="F13" s="35">
        <v>8127.5757520996622</v>
      </c>
      <c r="G13" s="35">
        <v>8048.559486343991</v>
      </c>
      <c r="H13" s="35">
        <v>7970.1150678737595</v>
      </c>
      <c r="I13" s="35">
        <v>7890.4038344805203</v>
      </c>
      <c r="J13" s="35">
        <v>7792.7758109804709</v>
      </c>
      <c r="K13" s="35">
        <v>7735.1917588524793</v>
      </c>
      <c r="L13" s="35">
        <v>7656.8821640614151</v>
      </c>
      <c r="M13" s="35">
        <v>7560.2976067765067</v>
      </c>
      <c r="N13" s="35">
        <v>7442.5778455362097</v>
      </c>
      <c r="O13" s="35">
        <v>7327.3106172504549</v>
      </c>
      <c r="P13" s="35">
        <v>7214.0301089943559</v>
      </c>
      <c r="Q13" s="35">
        <v>7114.4527457354488</v>
      </c>
      <c r="R13" s="35">
        <v>7021.3399882851772</v>
      </c>
      <c r="S13" s="35">
        <v>6928.9163085307018</v>
      </c>
      <c r="T13" s="35">
        <v>6830.5071161591532</v>
      </c>
      <c r="U13" s="35">
        <v>6740.2159946490756</v>
      </c>
      <c r="V13" s="35">
        <v>6644.2766195625709</v>
      </c>
      <c r="W13" s="35">
        <v>6561.1763440577988</v>
      </c>
      <c r="X13" s="35">
        <v>6459.7459614066438</v>
      </c>
      <c r="Y13" s="35">
        <v>6353.2988813037027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7841.2323952174957</v>
      </c>
      <c r="D14" s="36">
        <v>7841.2003323593854</v>
      </c>
      <c r="E14" s="36">
        <v>7838.3663097223061</v>
      </c>
      <c r="F14" s="36">
        <v>7835.2822789525371</v>
      </c>
      <c r="G14" s="36">
        <v>7830.2658003314746</v>
      </c>
      <c r="H14" s="36">
        <v>7803.5552229690265</v>
      </c>
      <c r="I14" s="36">
        <v>7765.8683998019187</v>
      </c>
      <c r="J14" s="36">
        <v>7601.6544174706696</v>
      </c>
      <c r="K14" s="36">
        <v>7424.2578698226416</v>
      </c>
      <c r="L14" s="36">
        <v>7280.5403148405749</v>
      </c>
      <c r="M14" s="36">
        <v>7120.7496207407985</v>
      </c>
      <c r="N14" s="36">
        <v>6993.5325957429559</v>
      </c>
      <c r="O14" s="36">
        <v>6917.3456447669059</v>
      </c>
      <c r="P14" s="36">
        <v>6907.9781834403821</v>
      </c>
      <c r="Q14" s="36">
        <v>6896.5712461458952</v>
      </c>
      <c r="R14" s="36">
        <v>6787.3086877217929</v>
      </c>
      <c r="S14" s="36">
        <v>6653.567714698821</v>
      </c>
      <c r="T14" s="36">
        <v>6510.5063221615419</v>
      </c>
      <c r="U14" s="36">
        <v>6366.0507352736968</v>
      </c>
      <c r="V14" s="36">
        <v>6230.6078550558514</v>
      </c>
      <c r="W14" s="36">
        <v>6168.3017765052928</v>
      </c>
      <c r="X14" s="36">
        <v>6105.9956979547342</v>
      </c>
      <c r="Y14" s="36">
        <v>6043.6896194041756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0.53627757769685602</v>
      </c>
      <c r="C16" s="44">
        <f>C7/RES_summary!C$6</f>
        <v>0.55015622886026461</v>
      </c>
      <c r="D16" s="44">
        <f>D7/RES_summary!D$6</f>
        <v>0.56265274980755475</v>
      </c>
      <c r="E16" s="44">
        <f>E7/RES_summary!E$6</f>
        <v>0.57529201266970031</v>
      </c>
      <c r="F16" s="44">
        <f>F7/RES_summary!F$6</f>
        <v>0.60364301746815907</v>
      </c>
      <c r="G16" s="44">
        <f>G7/RES_summary!G$6</f>
        <v>0.61774340887295165</v>
      </c>
      <c r="H16" s="44">
        <f>H7/RES_summary!H$6</f>
        <v>0.63286911810780688</v>
      </c>
      <c r="I16" s="44">
        <f>I7/RES_summary!I$6</f>
        <v>0.65028061179684282</v>
      </c>
      <c r="J16" s="44">
        <f>J7/RES_summary!J$6</f>
        <v>0.66813482488654075</v>
      </c>
      <c r="K16" s="44">
        <f>K7/RES_summary!K$6</f>
        <v>0.68183182566670641</v>
      </c>
      <c r="L16" s="44">
        <f>L7/RES_summary!L$6</f>
        <v>0.69999190107920573</v>
      </c>
      <c r="M16" s="44">
        <f>M7/RES_summary!M$6</f>
        <v>0.71956563379923089</v>
      </c>
      <c r="N16" s="44">
        <f>N7/RES_summary!N$6</f>
        <v>0.73722233191234765</v>
      </c>
      <c r="O16" s="44">
        <f>O7/RES_summary!O$6</f>
        <v>0.75704443844120894</v>
      </c>
      <c r="P16" s="44">
        <f>P7/RES_summary!P$6</f>
        <v>0.78977825365237764</v>
      </c>
      <c r="Q16" s="44">
        <f>Q7/RES_summary!Q$6</f>
        <v>0.8196954743144631</v>
      </c>
      <c r="R16" s="44">
        <f>R7/RES_summary!R$6</f>
        <v>0.84783639439194425</v>
      </c>
      <c r="S16" s="44">
        <f>S7/RES_summary!S$6</f>
        <v>0.87620153788000799</v>
      </c>
      <c r="T16" s="44">
        <f>T7/RES_summary!T$6</f>
        <v>0.90844648620037316</v>
      </c>
      <c r="U16" s="44">
        <f>U7/RES_summary!U$6</f>
        <v>0.93163553827324619</v>
      </c>
      <c r="V16" s="44">
        <f>V7/RES_summary!V$6</f>
        <v>0.94961092040019479</v>
      </c>
      <c r="W16" s="44">
        <f>W7/RES_summary!W$6</f>
        <v>0.95544432191943185</v>
      </c>
      <c r="X16" s="44">
        <f>X7/RES_summary!X$6</f>
        <v>0.96072501528776977</v>
      </c>
      <c r="Y16" s="44">
        <f>Y7/RES_summary!Y$6</f>
        <v>0.96550258887028739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4561.241164596644</v>
      </c>
      <c r="C17" s="52">
        <f t="shared" si="4"/>
        <v>4623.1906403750609</v>
      </c>
      <c r="D17" s="52">
        <f t="shared" si="4"/>
        <v>4674.165799164075</v>
      </c>
      <c r="E17" s="52">
        <f t="shared" si="4"/>
        <v>4727.1183566044911</v>
      </c>
      <c r="F17" s="52">
        <f t="shared" si="4"/>
        <v>4906.1543516984821</v>
      </c>
      <c r="G17" s="52">
        <f t="shared" si="4"/>
        <v>4971.9445736108701</v>
      </c>
      <c r="H17" s="52">
        <f t="shared" si="4"/>
        <v>5044.03969422301</v>
      </c>
      <c r="I17" s="52">
        <f t="shared" si="4"/>
        <v>5130.9766328101477</v>
      </c>
      <c r="J17" s="52">
        <f t="shared" si="4"/>
        <v>5206.6249018495073</v>
      </c>
      <c r="K17" s="52">
        <f t="shared" si="4"/>
        <v>5274.0999188204478</v>
      </c>
      <c r="L17" s="52">
        <f t="shared" si="4"/>
        <v>5359.7555023608129</v>
      </c>
      <c r="M17" s="52">
        <f t="shared" si="4"/>
        <v>5440.1303391309457</v>
      </c>
      <c r="N17" s="52">
        <f t="shared" si="4"/>
        <v>5486.8345947253811</v>
      </c>
      <c r="O17" s="52">
        <f t="shared" si="4"/>
        <v>5547.0997515206791</v>
      </c>
      <c r="P17" s="52">
        <f t="shared" si="4"/>
        <v>5697.484101277234</v>
      </c>
      <c r="Q17" s="52">
        <f t="shared" si="4"/>
        <v>5831.684717903453</v>
      </c>
      <c r="R17" s="52">
        <f t="shared" ref="R17:V17" si="5">R13*R16</f>
        <v>5952.947579467681</v>
      </c>
      <c r="S17" s="52">
        <f t="shared" si="5"/>
        <v>6071.1271253764689</v>
      </c>
      <c r="T17" s="52">
        <f t="shared" si="5"/>
        <v>6205.1501886414271</v>
      </c>
      <c r="U17" s="52">
        <f t="shared" si="5"/>
        <v>6279.4247562528353</v>
      </c>
      <c r="V17" s="52">
        <f t="shared" si="5"/>
        <v>6309.4776360963078</v>
      </c>
      <c r="W17" s="52">
        <f t="shared" ref="W17:Y17" si="6">W13*W16</f>
        <v>6268.8386830421205</v>
      </c>
      <c r="X17" s="52">
        <f t="shared" si="6"/>
        <v>6206.0395375275066</v>
      </c>
      <c r="Y17" s="52">
        <f t="shared" si="6"/>
        <v>6134.1265177654259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158.05471601678781</v>
      </c>
      <c r="C18" s="36">
        <f>C3*11630*1000/RES_summary!C$6</f>
        <v>161.35247143215071</v>
      </c>
      <c r="D18" s="36">
        <f>D3*11630*1000/RES_summary!D$6</f>
        <v>163.91083569508353</v>
      </c>
      <c r="E18" s="36">
        <f>E3*11630*1000/RES_summary!E$6</f>
        <v>166.28737230836296</v>
      </c>
      <c r="F18" s="36">
        <f>F3*11630*1000/RES_summary!F$6</f>
        <v>172.76151008649032</v>
      </c>
      <c r="G18" s="36">
        <f>G3*11630*1000/RES_summary!G$6</f>
        <v>175.44741501535361</v>
      </c>
      <c r="H18" s="36">
        <f>H3*11630*1000/RES_summary!H$6</f>
        <v>178.24078598228755</v>
      </c>
      <c r="I18" s="36">
        <f>I3*11630*1000/RES_summary!I$6</f>
        <v>181.36879711447659</v>
      </c>
      <c r="J18" s="36">
        <f>J3*11630*1000/RES_summary!J$6</f>
        <v>183.49830822087677</v>
      </c>
      <c r="K18" s="36">
        <f>K3*11630*1000/RES_summary!K$6</f>
        <v>184.88330259293411</v>
      </c>
      <c r="L18" s="36">
        <f>L3*11630*1000/RES_summary!L$6</f>
        <v>187.15947350459379</v>
      </c>
      <c r="M18" s="36">
        <f>M3*11630*1000/RES_summary!M$6</f>
        <v>186.58396800316311</v>
      </c>
      <c r="N18" s="36">
        <f>N3*11630*1000/RES_summary!N$6</f>
        <v>199.05183881325516</v>
      </c>
      <c r="O18" s="36">
        <f>O3*11630*1000/RES_summary!O$6</f>
        <v>209.50800216420279</v>
      </c>
      <c r="P18" s="36">
        <f>P3*11630*1000/RES_summary!P$6</f>
        <v>196.8015401440361</v>
      </c>
      <c r="Q18" s="36">
        <f>Q3*11630*1000/RES_summary!Q$6</f>
        <v>199.88942605482413</v>
      </c>
      <c r="R18" s="36">
        <f>R3*11630*1000/RES_summary!R$6</f>
        <v>207.30660101912221</v>
      </c>
      <c r="S18" s="36">
        <f>S3*11630*1000/RES_summary!S$6</f>
        <v>217.57334205984878</v>
      </c>
      <c r="T18" s="36">
        <f>T3*11630*1000/RES_summary!T$6</f>
        <v>224.22123695816029</v>
      </c>
      <c r="U18" s="36">
        <f>U3*11630*1000/RES_summary!U$6</f>
        <v>239.20874444938792</v>
      </c>
      <c r="V18" s="36">
        <f>V3*11630*1000/RES_summary!V$6</f>
        <v>266.61381758994759</v>
      </c>
      <c r="W18" s="36">
        <f>W3*11630*1000/RES_summary!W$6</f>
        <v>296.01832991500049</v>
      </c>
      <c r="X18" s="36">
        <f>X3*11630*1000/RES_summary!X$6</f>
        <v>279.13519560315075</v>
      </c>
      <c r="Y18" s="36">
        <f>Y3*11630*1000/RES_summary!Y$6</f>
        <v>263.2471941518981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164091</v>
      </c>
      <c r="C3" s="120">
        <v>150764</v>
      </c>
      <c r="D3" s="120">
        <v>130547</v>
      </c>
      <c r="E3" s="120">
        <v>111191</v>
      </c>
      <c r="F3" s="120">
        <v>96928</v>
      </c>
      <c r="G3" s="120">
        <v>80585</v>
      </c>
      <c r="H3" s="120">
        <v>71546</v>
      </c>
      <c r="I3" s="120">
        <v>62723</v>
      </c>
      <c r="J3" s="120">
        <v>56766</v>
      </c>
      <c r="K3" s="120">
        <v>47142</v>
      </c>
      <c r="L3" s="120">
        <v>41042</v>
      </c>
      <c r="M3" s="120">
        <v>33963</v>
      </c>
      <c r="N3" s="120">
        <v>30725</v>
      </c>
      <c r="O3" s="120">
        <v>25758</v>
      </c>
      <c r="P3" s="120">
        <v>22463</v>
      </c>
      <c r="Q3" s="120">
        <v>18858</v>
      </c>
      <c r="R3" s="120">
        <v>17159</v>
      </c>
      <c r="S3" s="120">
        <v>16516</v>
      </c>
      <c r="T3" s="120">
        <v>15468</v>
      </c>
      <c r="U3" s="120">
        <v>13725</v>
      </c>
      <c r="V3" s="120">
        <v>10533</v>
      </c>
      <c r="W3" s="120">
        <v>7883</v>
      </c>
      <c r="X3" s="120">
        <v>6122</v>
      </c>
      <c r="Y3" s="120">
        <v>5895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164091</v>
      </c>
      <c r="C5" s="52">
        <v>150764</v>
      </c>
      <c r="D5" s="52">
        <v>130547</v>
      </c>
      <c r="E5" s="52">
        <v>111191</v>
      </c>
      <c r="F5" s="52">
        <v>96928</v>
      </c>
      <c r="G5" s="52">
        <v>80585</v>
      </c>
      <c r="H5" s="52">
        <v>71546</v>
      </c>
      <c r="I5" s="52">
        <v>62723</v>
      </c>
      <c r="J5" s="52">
        <v>56766</v>
      </c>
      <c r="K5" s="52">
        <v>47142</v>
      </c>
      <c r="L5" s="52">
        <v>41042</v>
      </c>
      <c r="M5" s="52">
        <v>33963</v>
      </c>
      <c r="N5" s="52">
        <v>30725</v>
      </c>
      <c r="O5" s="52">
        <v>25758</v>
      </c>
      <c r="P5" s="52">
        <v>22463</v>
      </c>
      <c r="Q5" s="52">
        <v>18858</v>
      </c>
      <c r="R5" s="52">
        <v>17159</v>
      </c>
      <c r="S5" s="52">
        <v>16516</v>
      </c>
      <c r="T5" s="52">
        <v>15468</v>
      </c>
      <c r="U5" s="52">
        <v>13725</v>
      </c>
      <c r="V5" s="52">
        <v>10533</v>
      </c>
      <c r="W5" s="52">
        <v>7883</v>
      </c>
      <c r="X5" s="52">
        <v>6122</v>
      </c>
      <c r="Y5" s="52">
        <v>5895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1118</v>
      </c>
      <c r="C8" s="52">
        <v>1259</v>
      </c>
      <c r="D8" s="52">
        <v>1300</v>
      </c>
      <c r="E8" s="52">
        <v>1155</v>
      </c>
      <c r="F8" s="52">
        <v>985</v>
      </c>
      <c r="G8" s="52">
        <v>806</v>
      </c>
      <c r="H8" s="52">
        <v>607</v>
      </c>
      <c r="I8" s="52">
        <v>476</v>
      </c>
      <c r="J8" s="52">
        <v>374</v>
      </c>
      <c r="K8" s="52">
        <v>229</v>
      </c>
      <c r="L8" s="52">
        <v>211</v>
      </c>
      <c r="M8" s="52">
        <v>332</v>
      </c>
      <c r="N8" s="52">
        <v>538</v>
      </c>
      <c r="O8" s="52">
        <v>795</v>
      </c>
      <c r="P8" s="52">
        <v>993</v>
      </c>
      <c r="Q8" s="52">
        <v>1019</v>
      </c>
      <c r="R8" s="52">
        <v>968</v>
      </c>
      <c r="S8" s="52">
        <v>877</v>
      </c>
      <c r="T8" s="52">
        <v>735</v>
      </c>
      <c r="U8" s="52">
        <v>550</v>
      </c>
      <c r="V8" s="52">
        <v>368</v>
      </c>
      <c r="W8" s="52">
        <v>179</v>
      </c>
      <c r="X8" s="52">
        <v>93</v>
      </c>
      <c r="Y8" s="52">
        <v>69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18670</v>
      </c>
      <c r="C10" s="52">
        <v>18332</v>
      </c>
      <c r="D10" s="52">
        <v>17501</v>
      </c>
      <c r="E10" s="52">
        <v>16518</v>
      </c>
      <c r="F10" s="52">
        <v>15977</v>
      </c>
      <c r="G10" s="52">
        <v>14731</v>
      </c>
      <c r="H10" s="52">
        <v>14580</v>
      </c>
      <c r="I10" s="52">
        <v>14209</v>
      </c>
      <c r="J10" s="52">
        <v>14210</v>
      </c>
      <c r="K10" s="52">
        <v>12965</v>
      </c>
      <c r="L10" s="52">
        <v>11848</v>
      </c>
      <c r="M10" s="52">
        <v>9800</v>
      </c>
      <c r="N10" s="52">
        <v>8096</v>
      </c>
      <c r="O10" s="52">
        <v>7413</v>
      </c>
      <c r="P10" s="52">
        <v>6896</v>
      </c>
      <c r="Q10" s="52">
        <v>5967</v>
      </c>
      <c r="R10" s="52">
        <v>4656</v>
      </c>
      <c r="S10" s="52">
        <v>3915</v>
      </c>
      <c r="T10" s="52">
        <v>3429</v>
      </c>
      <c r="U10" s="52">
        <v>3231</v>
      </c>
      <c r="V10" s="52">
        <v>2845</v>
      </c>
      <c r="W10" s="52">
        <v>2045</v>
      </c>
      <c r="X10" s="52">
        <v>1307</v>
      </c>
      <c r="Y10" s="52">
        <v>1177</v>
      </c>
      <c r="DA10" s="63" t="s">
        <v>1061</v>
      </c>
    </row>
    <row r="11" spans="1:105" ht="12" customHeight="1" x14ac:dyDescent="0.25">
      <c r="A11" s="97" t="s">
        <v>124</v>
      </c>
      <c r="B11" s="52">
        <v>4757</v>
      </c>
      <c r="C11" s="52">
        <v>4052</v>
      </c>
      <c r="D11" s="52">
        <v>3340</v>
      </c>
      <c r="E11" s="52">
        <v>2683</v>
      </c>
      <c r="F11" s="52">
        <v>2284</v>
      </c>
      <c r="G11" s="52">
        <v>1923</v>
      </c>
      <c r="H11" s="52">
        <v>1669</v>
      </c>
      <c r="I11" s="52">
        <v>1403</v>
      </c>
      <c r="J11" s="52">
        <v>1291</v>
      </c>
      <c r="K11" s="52">
        <v>897</v>
      </c>
      <c r="L11" s="52">
        <v>642</v>
      </c>
      <c r="M11" s="52">
        <v>462</v>
      </c>
      <c r="N11" s="52">
        <v>350</v>
      </c>
      <c r="O11" s="52">
        <v>227</v>
      </c>
      <c r="P11" s="52">
        <v>199</v>
      </c>
      <c r="Q11" s="52">
        <v>169</v>
      </c>
      <c r="R11" s="52">
        <v>164</v>
      </c>
      <c r="S11" s="52">
        <v>164</v>
      </c>
      <c r="T11" s="52">
        <v>152</v>
      </c>
      <c r="U11" s="52">
        <v>126</v>
      </c>
      <c r="V11" s="52">
        <v>82</v>
      </c>
      <c r="W11" s="52">
        <v>57</v>
      </c>
      <c r="X11" s="52">
        <v>51</v>
      </c>
      <c r="Y11" s="52">
        <v>51</v>
      </c>
      <c r="DA11" s="63" t="s">
        <v>1062</v>
      </c>
    </row>
    <row r="12" spans="1:105" ht="12" customHeight="1" x14ac:dyDescent="0.25">
      <c r="A12" s="97" t="s">
        <v>123</v>
      </c>
      <c r="B12" s="52">
        <v>15</v>
      </c>
      <c r="C12" s="52">
        <v>13</v>
      </c>
      <c r="D12" s="52">
        <v>10</v>
      </c>
      <c r="E12" s="52">
        <v>8</v>
      </c>
      <c r="F12" s="52">
        <v>8</v>
      </c>
      <c r="G12" s="52">
        <v>8</v>
      </c>
      <c r="H12" s="52">
        <v>8</v>
      </c>
      <c r="I12" s="52">
        <v>7</v>
      </c>
      <c r="J12" s="52">
        <v>7</v>
      </c>
      <c r="K12" s="52">
        <v>7</v>
      </c>
      <c r="L12" s="52">
        <v>5</v>
      </c>
      <c r="M12" s="52">
        <v>5</v>
      </c>
      <c r="N12" s="52">
        <v>3</v>
      </c>
      <c r="O12" s="52">
        <v>1</v>
      </c>
      <c r="P12" s="52">
        <v>1</v>
      </c>
      <c r="Q12" s="52">
        <v>1</v>
      </c>
      <c r="R12" s="52">
        <v>1</v>
      </c>
      <c r="S12" s="52">
        <v>1</v>
      </c>
      <c r="T12" s="52">
        <v>1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106111</v>
      </c>
      <c r="C15" s="52">
        <v>96677</v>
      </c>
      <c r="D15" s="52">
        <v>82610</v>
      </c>
      <c r="E15" s="52">
        <v>68851</v>
      </c>
      <c r="F15" s="52">
        <v>57215</v>
      </c>
      <c r="G15" s="52">
        <v>43732</v>
      </c>
      <c r="H15" s="52">
        <v>34033</v>
      </c>
      <c r="I15" s="52">
        <v>27711</v>
      </c>
      <c r="J15" s="52">
        <v>23653</v>
      </c>
      <c r="K15" s="52">
        <v>18464</v>
      </c>
      <c r="L15" s="52">
        <v>15799</v>
      </c>
      <c r="M15" s="52">
        <v>12860</v>
      </c>
      <c r="N15" s="52">
        <v>12148</v>
      </c>
      <c r="O15" s="52">
        <v>9723</v>
      </c>
      <c r="P15" s="52">
        <v>8205</v>
      </c>
      <c r="Q15" s="52">
        <v>6747</v>
      </c>
      <c r="R15" s="52">
        <v>6539</v>
      </c>
      <c r="S15" s="52">
        <v>6563</v>
      </c>
      <c r="T15" s="52">
        <v>6339</v>
      </c>
      <c r="U15" s="52">
        <v>5522</v>
      </c>
      <c r="V15" s="52">
        <v>4091</v>
      </c>
      <c r="W15" s="52">
        <v>3165</v>
      </c>
      <c r="X15" s="52">
        <v>2628</v>
      </c>
      <c r="Y15" s="52">
        <v>2577</v>
      </c>
      <c r="DA15" s="63" t="s">
        <v>1064</v>
      </c>
    </row>
    <row r="16" spans="1:105" ht="12" customHeight="1" x14ac:dyDescent="0.25">
      <c r="A16" s="97" t="s">
        <v>121</v>
      </c>
      <c r="B16" s="52">
        <v>34538</v>
      </c>
      <c r="C16" s="52">
        <v>31690</v>
      </c>
      <c r="D16" s="52">
        <v>27086</v>
      </c>
      <c r="E16" s="52">
        <v>23131</v>
      </c>
      <c r="F16" s="52">
        <v>21444</v>
      </c>
      <c r="G16" s="52">
        <v>20191</v>
      </c>
      <c r="H16" s="52">
        <v>21256</v>
      </c>
      <c r="I16" s="52">
        <v>19393</v>
      </c>
      <c r="J16" s="52">
        <v>17605</v>
      </c>
      <c r="K16" s="52">
        <v>14809</v>
      </c>
      <c r="L16" s="52">
        <v>12748</v>
      </c>
      <c r="M16" s="52">
        <v>10836</v>
      </c>
      <c r="N16" s="52">
        <v>10128</v>
      </c>
      <c r="O16" s="52">
        <v>8394</v>
      </c>
      <c r="P16" s="52">
        <v>7162</v>
      </c>
      <c r="Q16" s="52">
        <v>5974</v>
      </c>
      <c r="R16" s="52">
        <v>5799</v>
      </c>
      <c r="S16" s="52">
        <v>5873</v>
      </c>
      <c r="T16" s="52">
        <v>5547</v>
      </c>
      <c r="U16" s="52">
        <v>4846</v>
      </c>
      <c r="V16" s="52">
        <v>3515</v>
      </c>
      <c r="W16" s="52">
        <v>2616</v>
      </c>
      <c r="X16" s="52">
        <v>2136</v>
      </c>
      <c r="Y16" s="52">
        <v>2090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6926</v>
      </c>
      <c r="C20" s="52">
        <v>6364</v>
      </c>
      <c r="D20" s="52">
        <v>5525</v>
      </c>
      <c r="E20" s="52">
        <v>4725</v>
      </c>
      <c r="F20" s="52">
        <v>4138</v>
      </c>
      <c r="G20" s="52">
        <v>3448</v>
      </c>
      <c r="H20" s="52">
        <v>3059</v>
      </c>
      <c r="I20" s="52">
        <v>2676</v>
      </c>
      <c r="J20" s="52">
        <v>2415</v>
      </c>
      <c r="K20" s="52">
        <v>2048</v>
      </c>
      <c r="L20" s="52">
        <v>1853</v>
      </c>
      <c r="M20" s="52">
        <v>1680</v>
      </c>
      <c r="N20" s="52">
        <v>1460</v>
      </c>
      <c r="O20" s="52">
        <v>1158</v>
      </c>
      <c r="P20" s="52">
        <v>884</v>
      </c>
      <c r="Q20" s="52">
        <v>845</v>
      </c>
      <c r="R20" s="52">
        <v>867</v>
      </c>
      <c r="S20" s="52">
        <v>922</v>
      </c>
      <c r="T20" s="52">
        <v>902</v>
      </c>
      <c r="U20" s="52">
        <v>838</v>
      </c>
      <c r="V20" s="52">
        <v>714</v>
      </c>
      <c r="W20" s="52">
        <v>509</v>
      </c>
      <c r="X20" s="52">
        <v>206</v>
      </c>
      <c r="Y20" s="52">
        <v>62</v>
      </c>
      <c r="DA20" s="63" t="s">
        <v>1066</v>
      </c>
    </row>
    <row r="21" spans="1:105" ht="12" customHeight="1" x14ac:dyDescent="0.25">
      <c r="A21" s="97" t="s">
        <v>50</v>
      </c>
      <c r="B21" s="52">
        <v>1011</v>
      </c>
      <c r="C21" s="52">
        <v>916</v>
      </c>
      <c r="D21" s="52">
        <v>779</v>
      </c>
      <c r="E21" s="52">
        <v>647</v>
      </c>
      <c r="F21" s="52">
        <v>552</v>
      </c>
      <c r="G21" s="52">
        <v>448</v>
      </c>
      <c r="H21" s="52">
        <v>370</v>
      </c>
      <c r="I21" s="52">
        <v>305</v>
      </c>
      <c r="J21" s="52">
        <v>275</v>
      </c>
      <c r="K21" s="52">
        <v>226</v>
      </c>
      <c r="L21" s="52">
        <v>179</v>
      </c>
      <c r="M21" s="52">
        <v>119</v>
      </c>
      <c r="N21" s="52">
        <v>65</v>
      </c>
      <c r="O21" s="52">
        <v>27</v>
      </c>
      <c r="P21" s="52">
        <v>30</v>
      </c>
      <c r="Q21" s="52">
        <v>38</v>
      </c>
      <c r="R21" s="52">
        <v>51</v>
      </c>
      <c r="S21" s="52">
        <v>50</v>
      </c>
      <c r="T21" s="52">
        <v>42</v>
      </c>
      <c r="U21" s="52">
        <v>30</v>
      </c>
      <c r="V21" s="52">
        <v>17</v>
      </c>
      <c r="W21" s="52">
        <v>14</v>
      </c>
      <c r="X21" s="52">
        <v>10</v>
      </c>
      <c r="Y21" s="52">
        <v>10</v>
      </c>
      <c r="DA21" s="63" t="s">
        <v>1067</v>
      </c>
    </row>
    <row r="22" spans="1:105" ht="12" customHeight="1" x14ac:dyDescent="0.25">
      <c r="A22" s="109" t="s">
        <v>120</v>
      </c>
      <c r="B22" s="36">
        <v>156154</v>
      </c>
      <c r="C22" s="36">
        <v>143484</v>
      </c>
      <c r="D22" s="36">
        <v>124243</v>
      </c>
      <c r="E22" s="36">
        <v>105819</v>
      </c>
      <c r="F22" s="36">
        <v>92238</v>
      </c>
      <c r="G22" s="36">
        <v>76689</v>
      </c>
      <c r="H22" s="36">
        <v>68117</v>
      </c>
      <c r="I22" s="36">
        <v>59742</v>
      </c>
      <c r="J22" s="36">
        <v>54076</v>
      </c>
      <c r="K22" s="36">
        <v>44868</v>
      </c>
      <c r="L22" s="36">
        <v>39010</v>
      </c>
      <c r="M22" s="36">
        <v>32164</v>
      </c>
      <c r="N22" s="36">
        <v>29200</v>
      </c>
      <c r="O22" s="36">
        <v>24573</v>
      </c>
      <c r="P22" s="36">
        <v>21549</v>
      </c>
      <c r="Q22" s="36">
        <v>17975</v>
      </c>
      <c r="R22" s="36">
        <v>16241</v>
      </c>
      <c r="S22" s="36">
        <v>15544</v>
      </c>
      <c r="T22" s="36">
        <v>14524</v>
      </c>
      <c r="U22" s="36">
        <v>12857</v>
      </c>
      <c r="V22" s="36">
        <v>9802</v>
      </c>
      <c r="W22" s="36">
        <v>7360</v>
      </c>
      <c r="X22" s="36">
        <v>5906</v>
      </c>
      <c r="Y22" s="36">
        <v>5823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28978</v>
      </c>
      <c r="C24" s="120">
        <v>26227</v>
      </c>
      <c r="D24" s="120">
        <v>23968</v>
      </c>
      <c r="E24" s="120">
        <v>22518</v>
      </c>
      <c r="F24" s="120">
        <v>23177</v>
      </c>
      <c r="G24" s="120">
        <v>25560</v>
      </c>
      <c r="H24" s="120">
        <v>27473</v>
      </c>
      <c r="I24" s="120">
        <v>28231</v>
      </c>
      <c r="J24" s="120">
        <v>26941</v>
      </c>
      <c r="K24" s="120">
        <v>22769</v>
      </c>
      <c r="L24" s="120">
        <v>19628</v>
      </c>
      <c r="M24" s="120">
        <v>16868</v>
      </c>
      <c r="N24" s="120">
        <v>16448</v>
      </c>
      <c r="O24" s="120">
        <v>16735</v>
      </c>
      <c r="P24" s="120">
        <v>16732</v>
      </c>
      <c r="Q24" s="120">
        <v>16682</v>
      </c>
      <c r="R24" s="120">
        <v>17090</v>
      </c>
      <c r="S24" s="120">
        <v>18579</v>
      </c>
      <c r="T24" s="120">
        <v>19483</v>
      </c>
      <c r="U24" s="120">
        <v>19870</v>
      </c>
      <c r="V24" s="120">
        <v>19453</v>
      </c>
      <c r="W24" s="120">
        <v>18618</v>
      </c>
      <c r="X24" s="120">
        <v>17542</v>
      </c>
      <c r="Y24" s="120">
        <v>17389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28978</v>
      </c>
      <c r="C26" s="52">
        <v>26227</v>
      </c>
      <c r="D26" s="52">
        <v>23968</v>
      </c>
      <c r="E26" s="52">
        <v>22518</v>
      </c>
      <c r="F26" s="52">
        <v>23177</v>
      </c>
      <c r="G26" s="52">
        <v>25560</v>
      </c>
      <c r="H26" s="52">
        <v>27473</v>
      </c>
      <c r="I26" s="52">
        <v>28231</v>
      </c>
      <c r="J26" s="52">
        <v>26941</v>
      </c>
      <c r="K26" s="52">
        <v>22769</v>
      </c>
      <c r="L26" s="52">
        <v>19628</v>
      </c>
      <c r="M26" s="52">
        <v>16868</v>
      </c>
      <c r="N26" s="52">
        <v>16448</v>
      </c>
      <c r="O26" s="52">
        <v>16735</v>
      </c>
      <c r="P26" s="52">
        <v>16732</v>
      </c>
      <c r="Q26" s="52">
        <v>16682</v>
      </c>
      <c r="R26" s="52">
        <v>17090</v>
      </c>
      <c r="S26" s="52">
        <v>18579</v>
      </c>
      <c r="T26" s="52">
        <v>19483</v>
      </c>
      <c r="U26" s="52">
        <v>19870</v>
      </c>
      <c r="V26" s="52">
        <v>19453</v>
      </c>
      <c r="W26" s="52">
        <v>18618</v>
      </c>
      <c r="X26" s="52">
        <v>17542</v>
      </c>
      <c r="Y26" s="52">
        <v>17389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197</v>
      </c>
      <c r="C29" s="52">
        <v>221</v>
      </c>
      <c r="D29" s="52">
        <v>230</v>
      </c>
      <c r="E29" s="52">
        <v>210</v>
      </c>
      <c r="F29" s="52">
        <v>220</v>
      </c>
      <c r="G29" s="52">
        <v>283</v>
      </c>
      <c r="H29" s="52">
        <v>407</v>
      </c>
      <c r="I29" s="52">
        <v>558</v>
      </c>
      <c r="J29" s="52">
        <v>645</v>
      </c>
      <c r="K29" s="52">
        <v>661</v>
      </c>
      <c r="L29" s="52">
        <v>628</v>
      </c>
      <c r="M29" s="52">
        <v>565</v>
      </c>
      <c r="N29" s="52">
        <v>481</v>
      </c>
      <c r="O29" s="52">
        <v>404</v>
      </c>
      <c r="P29" s="52">
        <v>351</v>
      </c>
      <c r="Q29" s="52">
        <v>289</v>
      </c>
      <c r="R29" s="52">
        <v>264</v>
      </c>
      <c r="S29" s="52">
        <v>336</v>
      </c>
      <c r="T29" s="52">
        <v>458</v>
      </c>
      <c r="U29" s="52">
        <v>671</v>
      </c>
      <c r="V29" s="52">
        <v>1048</v>
      </c>
      <c r="W29" s="52">
        <v>1140</v>
      </c>
      <c r="X29" s="52">
        <v>1135</v>
      </c>
      <c r="Y29" s="52">
        <v>1098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948</v>
      </c>
      <c r="C31" s="52">
        <v>807</v>
      </c>
      <c r="D31" s="52">
        <v>680</v>
      </c>
      <c r="E31" s="52">
        <v>593</v>
      </c>
      <c r="F31" s="52">
        <v>640</v>
      </c>
      <c r="G31" s="52">
        <v>814</v>
      </c>
      <c r="H31" s="52">
        <v>887</v>
      </c>
      <c r="I31" s="52">
        <v>876</v>
      </c>
      <c r="J31" s="52">
        <v>790</v>
      </c>
      <c r="K31" s="52">
        <v>550</v>
      </c>
      <c r="L31" s="52">
        <v>417</v>
      </c>
      <c r="M31" s="52">
        <v>356</v>
      </c>
      <c r="N31" s="52">
        <v>305</v>
      </c>
      <c r="O31" s="52">
        <v>251</v>
      </c>
      <c r="P31" s="52">
        <v>222</v>
      </c>
      <c r="Q31" s="52">
        <v>213</v>
      </c>
      <c r="R31" s="52">
        <v>203</v>
      </c>
      <c r="S31" s="52">
        <v>213</v>
      </c>
      <c r="T31" s="52">
        <v>208</v>
      </c>
      <c r="U31" s="52">
        <v>206</v>
      </c>
      <c r="V31" s="52">
        <v>183</v>
      </c>
      <c r="W31" s="52">
        <v>161</v>
      </c>
      <c r="X31" s="52">
        <v>146</v>
      </c>
      <c r="Y31" s="52">
        <v>136</v>
      </c>
      <c r="DA31" s="63" t="s">
        <v>1071</v>
      </c>
    </row>
    <row r="32" spans="1:105" ht="12" customHeight="1" x14ac:dyDescent="0.25">
      <c r="A32" s="97" t="s">
        <v>140</v>
      </c>
      <c r="B32" s="52">
        <v>3</v>
      </c>
      <c r="C32" s="52">
        <v>3</v>
      </c>
      <c r="D32" s="52">
        <v>2</v>
      </c>
      <c r="E32" s="52">
        <v>2</v>
      </c>
      <c r="F32" s="52">
        <v>1</v>
      </c>
      <c r="G32" s="52">
        <v>4</v>
      </c>
      <c r="H32" s="52">
        <v>3</v>
      </c>
      <c r="I32" s="52">
        <v>3</v>
      </c>
      <c r="J32" s="52">
        <v>3</v>
      </c>
      <c r="K32" s="52">
        <v>3</v>
      </c>
      <c r="L32" s="52">
        <v>3</v>
      </c>
      <c r="M32" s="52">
        <v>3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21145</v>
      </c>
      <c r="C35" s="52">
        <v>19145</v>
      </c>
      <c r="D35" s="52">
        <v>17551</v>
      </c>
      <c r="E35" s="52">
        <v>16248</v>
      </c>
      <c r="F35" s="52">
        <v>15817</v>
      </c>
      <c r="G35" s="52">
        <v>15482</v>
      </c>
      <c r="H35" s="52">
        <v>15434</v>
      </c>
      <c r="I35" s="52">
        <v>15791</v>
      </c>
      <c r="J35" s="52">
        <v>14893</v>
      </c>
      <c r="K35" s="52">
        <v>12380</v>
      </c>
      <c r="L35" s="52">
        <v>10552</v>
      </c>
      <c r="M35" s="52">
        <v>8951</v>
      </c>
      <c r="N35" s="52">
        <v>8856</v>
      </c>
      <c r="O35" s="52">
        <v>8920</v>
      </c>
      <c r="P35" s="52">
        <v>8948</v>
      </c>
      <c r="Q35" s="52">
        <v>8794</v>
      </c>
      <c r="R35" s="52">
        <v>8931</v>
      </c>
      <c r="S35" s="52">
        <v>9565</v>
      </c>
      <c r="T35" s="52">
        <v>10156</v>
      </c>
      <c r="U35" s="52">
        <v>10352</v>
      </c>
      <c r="V35" s="52">
        <v>10306</v>
      </c>
      <c r="W35" s="52">
        <v>10177</v>
      </c>
      <c r="X35" s="52">
        <v>9590</v>
      </c>
      <c r="Y35" s="52">
        <v>9794</v>
      </c>
      <c r="DA35" s="63" t="s">
        <v>1073</v>
      </c>
    </row>
    <row r="36" spans="1:105" ht="12" customHeight="1" x14ac:dyDescent="0.25">
      <c r="A36" s="97" t="s">
        <v>121</v>
      </c>
      <c r="B36" s="52">
        <v>6882</v>
      </c>
      <c r="C36" s="52">
        <v>6272</v>
      </c>
      <c r="D36" s="52">
        <v>5735</v>
      </c>
      <c r="E36" s="52">
        <v>5675</v>
      </c>
      <c r="F36" s="52">
        <v>6719</v>
      </c>
      <c r="G36" s="52">
        <v>9260</v>
      </c>
      <c r="H36" s="52">
        <v>11149</v>
      </c>
      <c r="I36" s="52">
        <v>11561</v>
      </c>
      <c r="J36" s="52">
        <v>11255</v>
      </c>
      <c r="K36" s="52">
        <v>9836</v>
      </c>
      <c r="L36" s="52">
        <v>8656</v>
      </c>
      <c r="M36" s="52">
        <v>7558</v>
      </c>
      <c r="N36" s="52">
        <v>7287</v>
      </c>
      <c r="O36" s="52">
        <v>7564</v>
      </c>
      <c r="P36" s="52">
        <v>7562</v>
      </c>
      <c r="Q36" s="52">
        <v>7675</v>
      </c>
      <c r="R36" s="52">
        <v>7956</v>
      </c>
      <c r="S36" s="52">
        <v>8801</v>
      </c>
      <c r="T36" s="52">
        <v>9119</v>
      </c>
      <c r="U36" s="52">
        <v>9312</v>
      </c>
      <c r="V36" s="52">
        <v>8964</v>
      </c>
      <c r="W36" s="52">
        <v>8280</v>
      </c>
      <c r="X36" s="52">
        <v>7806</v>
      </c>
      <c r="Y36" s="52">
        <v>7459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186</v>
      </c>
      <c r="C40" s="52">
        <v>166</v>
      </c>
      <c r="D40" s="52">
        <v>146</v>
      </c>
      <c r="E40" s="52">
        <v>131</v>
      </c>
      <c r="F40" s="52">
        <v>131</v>
      </c>
      <c r="G40" s="52">
        <v>143</v>
      </c>
      <c r="H40" s="52">
        <v>146</v>
      </c>
      <c r="I40" s="52">
        <v>142</v>
      </c>
      <c r="J40" s="52">
        <v>130</v>
      </c>
      <c r="K40" s="52">
        <v>114</v>
      </c>
      <c r="L40" s="52">
        <v>95</v>
      </c>
      <c r="M40" s="52">
        <v>73</v>
      </c>
      <c r="N40" s="52">
        <v>45</v>
      </c>
      <c r="O40" s="52">
        <v>30</v>
      </c>
      <c r="P40" s="52">
        <v>27</v>
      </c>
      <c r="Q40" s="52">
        <v>30</v>
      </c>
      <c r="R40" s="52">
        <v>33</v>
      </c>
      <c r="S40" s="52">
        <v>37</v>
      </c>
      <c r="T40" s="52">
        <v>38</v>
      </c>
      <c r="U40" s="52">
        <v>34</v>
      </c>
      <c r="V40" s="52">
        <v>29</v>
      </c>
      <c r="W40" s="52">
        <v>27</v>
      </c>
      <c r="X40" s="52">
        <v>20</v>
      </c>
      <c r="Y40" s="52">
        <v>14</v>
      </c>
      <c r="DA40" s="63" t="s">
        <v>1075</v>
      </c>
    </row>
    <row r="41" spans="1:105" ht="12" customHeight="1" x14ac:dyDescent="0.25">
      <c r="A41" s="109" t="s">
        <v>120</v>
      </c>
      <c r="B41" s="36">
        <v>28792</v>
      </c>
      <c r="C41" s="36">
        <v>26061</v>
      </c>
      <c r="D41" s="36">
        <v>23822</v>
      </c>
      <c r="E41" s="36">
        <v>22387</v>
      </c>
      <c r="F41" s="36">
        <v>23046</v>
      </c>
      <c r="G41" s="36">
        <v>25417</v>
      </c>
      <c r="H41" s="36">
        <v>27327</v>
      </c>
      <c r="I41" s="36">
        <v>28089</v>
      </c>
      <c r="J41" s="36">
        <v>26811</v>
      </c>
      <c r="K41" s="36">
        <v>22655</v>
      </c>
      <c r="L41" s="36">
        <v>19533</v>
      </c>
      <c r="M41" s="36">
        <v>16795</v>
      </c>
      <c r="N41" s="36">
        <v>16403</v>
      </c>
      <c r="O41" s="36">
        <v>16705</v>
      </c>
      <c r="P41" s="36">
        <v>16705</v>
      </c>
      <c r="Q41" s="36">
        <v>16652</v>
      </c>
      <c r="R41" s="36">
        <v>17057</v>
      </c>
      <c r="S41" s="36">
        <v>18542</v>
      </c>
      <c r="T41" s="36">
        <v>19445</v>
      </c>
      <c r="U41" s="36">
        <v>19836</v>
      </c>
      <c r="V41" s="36">
        <v>19424</v>
      </c>
      <c r="W41" s="36">
        <v>18591</v>
      </c>
      <c r="X41" s="36">
        <v>17522</v>
      </c>
      <c r="Y41" s="36">
        <v>17375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899495</v>
      </c>
      <c r="C43" s="120">
        <v>902532</v>
      </c>
      <c r="D43" s="120">
        <v>914925</v>
      </c>
      <c r="E43" s="120">
        <v>918685</v>
      </c>
      <c r="F43" s="120">
        <v>880241</v>
      </c>
      <c r="G43" s="120">
        <v>846511</v>
      </c>
      <c r="H43" s="120">
        <v>811275</v>
      </c>
      <c r="I43" s="120">
        <v>764098</v>
      </c>
      <c r="J43" s="120">
        <v>736357</v>
      </c>
      <c r="K43" s="120">
        <v>704897</v>
      </c>
      <c r="L43" s="120">
        <v>681668</v>
      </c>
      <c r="M43" s="120">
        <v>650586</v>
      </c>
      <c r="N43" s="120">
        <v>623242</v>
      </c>
      <c r="O43" s="120">
        <v>617351</v>
      </c>
      <c r="P43" s="120">
        <v>613468</v>
      </c>
      <c r="Q43" s="120">
        <v>607250</v>
      </c>
      <c r="R43" s="120">
        <v>594219</v>
      </c>
      <c r="S43" s="120">
        <v>586287</v>
      </c>
      <c r="T43" s="120">
        <v>575209</v>
      </c>
      <c r="U43" s="120">
        <v>563334</v>
      </c>
      <c r="V43" s="120">
        <v>545456</v>
      </c>
      <c r="W43" s="120">
        <v>515439</v>
      </c>
      <c r="X43" s="120">
        <v>482247</v>
      </c>
      <c r="Y43" s="120">
        <v>446794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899495</v>
      </c>
      <c r="C45" s="52">
        <v>902532</v>
      </c>
      <c r="D45" s="52">
        <v>914925</v>
      </c>
      <c r="E45" s="52">
        <v>918685</v>
      </c>
      <c r="F45" s="52">
        <v>880241</v>
      </c>
      <c r="G45" s="52">
        <v>846511</v>
      </c>
      <c r="H45" s="52">
        <v>811275</v>
      </c>
      <c r="I45" s="52">
        <v>764098</v>
      </c>
      <c r="J45" s="52">
        <v>736357</v>
      </c>
      <c r="K45" s="52">
        <v>704897</v>
      </c>
      <c r="L45" s="52">
        <v>681668</v>
      </c>
      <c r="M45" s="52">
        <v>650586</v>
      </c>
      <c r="N45" s="52">
        <v>623242</v>
      </c>
      <c r="O45" s="52">
        <v>617351</v>
      </c>
      <c r="P45" s="52">
        <v>613468</v>
      </c>
      <c r="Q45" s="52">
        <v>607250</v>
      </c>
      <c r="R45" s="52">
        <v>594219</v>
      </c>
      <c r="S45" s="52">
        <v>586287</v>
      </c>
      <c r="T45" s="52">
        <v>575209</v>
      </c>
      <c r="U45" s="52">
        <v>563334</v>
      </c>
      <c r="V45" s="52">
        <v>545456</v>
      </c>
      <c r="W45" s="52">
        <v>515439</v>
      </c>
      <c r="X45" s="52">
        <v>482247</v>
      </c>
      <c r="Y45" s="52">
        <v>446794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6127</v>
      </c>
      <c r="C48" s="52">
        <v>7869</v>
      </c>
      <c r="D48" s="52">
        <v>9017</v>
      </c>
      <c r="E48" s="52">
        <v>10438</v>
      </c>
      <c r="F48" s="52">
        <v>11172</v>
      </c>
      <c r="G48" s="52">
        <v>11752</v>
      </c>
      <c r="H48" s="52">
        <v>11932</v>
      </c>
      <c r="I48" s="52">
        <v>12295</v>
      </c>
      <c r="J48" s="52">
        <v>12452</v>
      </c>
      <c r="K48" s="52">
        <v>12095</v>
      </c>
      <c r="L48" s="52">
        <v>12379</v>
      </c>
      <c r="M48" s="52">
        <v>12847</v>
      </c>
      <c r="N48" s="52">
        <v>13367</v>
      </c>
      <c r="O48" s="52">
        <v>14576</v>
      </c>
      <c r="P48" s="52">
        <v>15691</v>
      </c>
      <c r="Q48" s="52">
        <v>16102</v>
      </c>
      <c r="R48" s="52">
        <v>16191</v>
      </c>
      <c r="S48" s="52">
        <v>16909</v>
      </c>
      <c r="T48" s="52">
        <v>17250</v>
      </c>
      <c r="U48" s="52">
        <v>18863</v>
      </c>
      <c r="V48" s="52">
        <v>23168</v>
      </c>
      <c r="W48" s="52">
        <v>22565</v>
      </c>
      <c r="X48" s="52">
        <v>20811</v>
      </c>
      <c r="Y48" s="52">
        <v>18878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514285</v>
      </c>
      <c r="C50" s="52">
        <v>508242</v>
      </c>
      <c r="D50" s="52">
        <v>512477</v>
      </c>
      <c r="E50" s="52">
        <v>508349</v>
      </c>
      <c r="F50" s="52">
        <v>498290</v>
      </c>
      <c r="G50" s="52">
        <v>476737</v>
      </c>
      <c r="H50" s="52">
        <v>456961</v>
      </c>
      <c r="I50" s="52">
        <v>431101</v>
      </c>
      <c r="J50" s="52">
        <v>416265</v>
      </c>
      <c r="K50" s="52">
        <v>400610</v>
      </c>
      <c r="L50" s="52">
        <v>389275</v>
      </c>
      <c r="M50" s="52">
        <v>376640</v>
      </c>
      <c r="N50" s="52">
        <v>357595</v>
      </c>
      <c r="O50" s="52">
        <v>355394</v>
      </c>
      <c r="P50" s="52">
        <v>347336</v>
      </c>
      <c r="Q50" s="52">
        <v>342379</v>
      </c>
      <c r="R50" s="52">
        <v>335624</v>
      </c>
      <c r="S50" s="52">
        <v>333796</v>
      </c>
      <c r="T50" s="52">
        <v>330488</v>
      </c>
      <c r="U50" s="52">
        <v>331237</v>
      </c>
      <c r="V50" s="52">
        <v>333850</v>
      </c>
      <c r="W50" s="52">
        <v>329968</v>
      </c>
      <c r="X50" s="52">
        <v>323839</v>
      </c>
      <c r="Y50" s="52">
        <v>304320</v>
      </c>
      <c r="DA50" s="63" t="s">
        <v>1079</v>
      </c>
    </row>
    <row r="51" spans="1:105" ht="12" customHeight="1" x14ac:dyDescent="0.25">
      <c r="A51" s="97" t="s">
        <v>137</v>
      </c>
      <c r="B51" s="52">
        <v>1514</v>
      </c>
      <c r="C51" s="52">
        <v>1462</v>
      </c>
      <c r="D51" s="52">
        <v>1512</v>
      </c>
      <c r="E51" s="52">
        <v>1634</v>
      </c>
      <c r="F51" s="52">
        <v>1788</v>
      </c>
      <c r="G51" s="52">
        <v>2051</v>
      </c>
      <c r="H51" s="52">
        <v>2408</v>
      </c>
      <c r="I51" s="52">
        <v>2265</v>
      </c>
      <c r="J51" s="52">
        <v>2311</v>
      </c>
      <c r="K51" s="52">
        <v>2864</v>
      </c>
      <c r="L51" s="52">
        <v>3066</v>
      </c>
      <c r="M51" s="52">
        <v>3149</v>
      </c>
      <c r="N51" s="52">
        <v>2743</v>
      </c>
      <c r="O51" s="52">
        <v>2941</v>
      </c>
      <c r="P51" s="52">
        <v>2820</v>
      </c>
      <c r="Q51" s="52">
        <v>2719</v>
      </c>
      <c r="R51" s="52">
        <v>2594</v>
      </c>
      <c r="S51" s="52">
        <v>2549</v>
      </c>
      <c r="T51" s="52">
        <v>2310</v>
      </c>
      <c r="U51" s="52">
        <v>2297</v>
      </c>
      <c r="V51" s="52">
        <v>2390</v>
      </c>
      <c r="W51" s="52">
        <v>2310</v>
      </c>
      <c r="X51" s="52">
        <v>2101</v>
      </c>
      <c r="Y51" s="52">
        <v>1887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289474</v>
      </c>
      <c r="C54" s="52">
        <v>295167</v>
      </c>
      <c r="D54" s="52">
        <v>301680</v>
      </c>
      <c r="E54" s="52">
        <v>301336</v>
      </c>
      <c r="F54" s="52">
        <v>273707</v>
      </c>
      <c r="G54" s="52">
        <v>248065</v>
      </c>
      <c r="H54" s="52">
        <v>223556</v>
      </c>
      <c r="I54" s="52">
        <v>206139</v>
      </c>
      <c r="J54" s="52">
        <v>192377</v>
      </c>
      <c r="K54" s="52">
        <v>152926</v>
      </c>
      <c r="L54" s="52">
        <v>141417</v>
      </c>
      <c r="M54" s="52">
        <v>127932</v>
      </c>
      <c r="N54" s="52">
        <v>125296</v>
      </c>
      <c r="O54" s="52">
        <v>123720</v>
      </c>
      <c r="P54" s="52">
        <v>129085</v>
      </c>
      <c r="Q54" s="52">
        <v>130764</v>
      </c>
      <c r="R54" s="52">
        <v>130579</v>
      </c>
      <c r="S54" s="52">
        <v>130968</v>
      </c>
      <c r="T54" s="52">
        <v>127696</v>
      </c>
      <c r="U54" s="52">
        <v>120939</v>
      </c>
      <c r="V54" s="52">
        <v>110801</v>
      </c>
      <c r="W54" s="52">
        <v>98396</v>
      </c>
      <c r="X54" s="52">
        <v>83935</v>
      </c>
      <c r="Y54" s="52">
        <v>78084</v>
      </c>
      <c r="DA54" s="63" t="s">
        <v>1081</v>
      </c>
    </row>
    <row r="55" spans="1:105" ht="12" customHeight="1" x14ac:dyDescent="0.25">
      <c r="A55" s="97" t="s">
        <v>121</v>
      </c>
      <c r="B55" s="52">
        <v>94222</v>
      </c>
      <c r="C55" s="52">
        <v>97661</v>
      </c>
      <c r="D55" s="52">
        <v>99256</v>
      </c>
      <c r="E55" s="52">
        <v>107366</v>
      </c>
      <c r="F55" s="52">
        <v>106456</v>
      </c>
      <c r="G55" s="52">
        <v>119658</v>
      </c>
      <c r="H55" s="52">
        <v>128350</v>
      </c>
      <c r="I55" s="52">
        <v>124593</v>
      </c>
      <c r="J55" s="52">
        <v>125404</v>
      </c>
      <c r="K55" s="52">
        <v>148497</v>
      </c>
      <c r="L55" s="52">
        <v>147910</v>
      </c>
      <c r="M55" s="52">
        <v>142865</v>
      </c>
      <c r="N55" s="52">
        <v>137608</v>
      </c>
      <c r="O55" s="52">
        <v>135296</v>
      </c>
      <c r="P55" s="52">
        <v>134227</v>
      </c>
      <c r="Q55" s="52">
        <v>131388</v>
      </c>
      <c r="R55" s="52">
        <v>125422</v>
      </c>
      <c r="S55" s="52">
        <v>118974</v>
      </c>
      <c r="T55" s="52">
        <v>114715</v>
      </c>
      <c r="U55" s="52">
        <v>108861</v>
      </c>
      <c r="V55" s="52">
        <v>98415</v>
      </c>
      <c r="W55" s="52">
        <v>84765</v>
      </c>
      <c r="X55" s="52">
        <v>72372</v>
      </c>
      <c r="Y55" s="52">
        <v>62503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5787</v>
      </c>
      <c r="C59" s="52">
        <v>5646</v>
      </c>
      <c r="D59" s="52">
        <v>5371</v>
      </c>
      <c r="E59" s="52">
        <v>5100</v>
      </c>
      <c r="F59" s="52">
        <v>4779</v>
      </c>
      <c r="G59" s="52">
        <v>4530</v>
      </c>
      <c r="H59" s="52">
        <v>4157</v>
      </c>
      <c r="I59" s="52">
        <v>3742</v>
      </c>
      <c r="J59" s="52">
        <v>3387</v>
      </c>
      <c r="K59" s="52">
        <v>2998</v>
      </c>
      <c r="L59" s="52">
        <v>2550</v>
      </c>
      <c r="M59" s="52">
        <v>1981</v>
      </c>
      <c r="N59" s="52">
        <v>1452</v>
      </c>
      <c r="O59" s="52">
        <v>1188</v>
      </c>
      <c r="P59" s="52">
        <v>1193</v>
      </c>
      <c r="Q59" s="52">
        <v>1334</v>
      </c>
      <c r="R59" s="52">
        <v>1411</v>
      </c>
      <c r="S59" s="52">
        <v>1409</v>
      </c>
      <c r="T59" s="52">
        <v>1322</v>
      </c>
      <c r="U59" s="52">
        <v>1306</v>
      </c>
      <c r="V59" s="52">
        <v>1235</v>
      </c>
      <c r="W59" s="52">
        <v>1132</v>
      </c>
      <c r="X59" s="52">
        <v>835</v>
      </c>
      <c r="Y59" s="52">
        <v>578</v>
      </c>
      <c r="DA59" s="63" t="s">
        <v>1083</v>
      </c>
    </row>
    <row r="60" spans="1:105" ht="12" customHeight="1" x14ac:dyDescent="0.25">
      <c r="A60" s="109" t="s">
        <v>120</v>
      </c>
      <c r="B60" s="36">
        <v>893708</v>
      </c>
      <c r="C60" s="36">
        <v>896886</v>
      </c>
      <c r="D60" s="36">
        <v>909554</v>
      </c>
      <c r="E60" s="36">
        <v>913585</v>
      </c>
      <c r="F60" s="36">
        <v>875462</v>
      </c>
      <c r="G60" s="36">
        <v>841981</v>
      </c>
      <c r="H60" s="36">
        <v>807118</v>
      </c>
      <c r="I60" s="36">
        <v>760356</v>
      </c>
      <c r="J60" s="36">
        <v>732970</v>
      </c>
      <c r="K60" s="36">
        <v>701899</v>
      </c>
      <c r="L60" s="36">
        <v>679118</v>
      </c>
      <c r="M60" s="36">
        <v>648605</v>
      </c>
      <c r="N60" s="36">
        <v>621790</v>
      </c>
      <c r="O60" s="36">
        <v>616163</v>
      </c>
      <c r="P60" s="36">
        <v>612275</v>
      </c>
      <c r="Q60" s="36">
        <v>605916</v>
      </c>
      <c r="R60" s="36">
        <v>592808</v>
      </c>
      <c r="S60" s="36">
        <v>584878</v>
      </c>
      <c r="T60" s="36">
        <v>573887</v>
      </c>
      <c r="U60" s="36">
        <v>562028</v>
      </c>
      <c r="V60" s="36">
        <v>544221</v>
      </c>
      <c r="W60" s="36">
        <v>514307</v>
      </c>
      <c r="X60" s="36">
        <v>481412</v>
      </c>
      <c r="Y60" s="36">
        <v>446216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695101</v>
      </c>
      <c r="C62" s="120">
        <v>714816</v>
      </c>
      <c r="D62" s="120">
        <v>733266</v>
      </c>
      <c r="E62" s="120">
        <v>774681</v>
      </c>
      <c r="F62" s="120">
        <v>825402</v>
      </c>
      <c r="G62" s="120">
        <v>910099</v>
      </c>
      <c r="H62" s="120">
        <v>941364</v>
      </c>
      <c r="I62" s="120">
        <v>936806</v>
      </c>
      <c r="J62" s="120">
        <v>927593</v>
      </c>
      <c r="K62" s="120">
        <v>918515</v>
      </c>
      <c r="L62" s="120">
        <v>904899</v>
      </c>
      <c r="M62" s="120">
        <v>882187</v>
      </c>
      <c r="N62" s="120">
        <v>867770</v>
      </c>
      <c r="O62" s="120">
        <v>859971</v>
      </c>
      <c r="P62" s="120">
        <v>870435</v>
      </c>
      <c r="Q62" s="120">
        <v>893868</v>
      </c>
      <c r="R62" s="120">
        <v>927193</v>
      </c>
      <c r="S62" s="120">
        <v>946670</v>
      </c>
      <c r="T62" s="120">
        <v>962047</v>
      </c>
      <c r="U62" s="120">
        <v>975988</v>
      </c>
      <c r="V62" s="120">
        <v>978279</v>
      </c>
      <c r="W62" s="120">
        <v>978193</v>
      </c>
      <c r="X62" s="120">
        <v>970208</v>
      </c>
      <c r="Y62" s="120">
        <v>970455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695101</v>
      </c>
      <c r="C64" s="52">
        <v>714816</v>
      </c>
      <c r="D64" s="52">
        <v>733266</v>
      </c>
      <c r="E64" s="52">
        <v>774681</v>
      </c>
      <c r="F64" s="52">
        <v>825402</v>
      </c>
      <c r="G64" s="52">
        <v>910099</v>
      </c>
      <c r="H64" s="52">
        <v>941364</v>
      </c>
      <c r="I64" s="52">
        <v>936806</v>
      </c>
      <c r="J64" s="52">
        <v>927593</v>
      </c>
      <c r="K64" s="52">
        <v>918515</v>
      </c>
      <c r="L64" s="52">
        <v>904899</v>
      </c>
      <c r="M64" s="52">
        <v>882187</v>
      </c>
      <c r="N64" s="52">
        <v>867770</v>
      </c>
      <c r="O64" s="52">
        <v>859971</v>
      </c>
      <c r="P64" s="52">
        <v>870435</v>
      </c>
      <c r="Q64" s="52">
        <v>893868</v>
      </c>
      <c r="R64" s="52">
        <v>927193</v>
      </c>
      <c r="S64" s="52">
        <v>946670</v>
      </c>
      <c r="T64" s="52">
        <v>962047</v>
      </c>
      <c r="U64" s="52">
        <v>975988</v>
      </c>
      <c r="V64" s="52">
        <v>978279</v>
      </c>
      <c r="W64" s="52">
        <v>978193</v>
      </c>
      <c r="X64" s="52">
        <v>970208</v>
      </c>
      <c r="Y64" s="52">
        <v>970455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4735</v>
      </c>
      <c r="C67" s="52">
        <v>6308</v>
      </c>
      <c r="D67" s="52">
        <v>7300</v>
      </c>
      <c r="E67" s="52">
        <v>9084</v>
      </c>
      <c r="F67" s="52">
        <v>11079</v>
      </c>
      <c r="G67" s="52">
        <v>14143</v>
      </c>
      <c r="H67" s="52">
        <v>17577</v>
      </c>
      <c r="I67" s="52">
        <v>20691</v>
      </c>
      <c r="J67" s="52">
        <v>21944</v>
      </c>
      <c r="K67" s="52">
        <v>22003</v>
      </c>
      <c r="L67" s="52">
        <v>21871</v>
      </c>
      <c r="M67" s="52">
        <v>21248</v>
      </c>
      <c r="N67" s="52">
        <v>20004</v>
      </c>
      <c r="O67" s="52">
        <v>19431</v>
      </c>
      <c r="P67" s="52">
        <v>18944</v>
      </c>
      <c r="Q67" s="52">
        <v>19200</v>
      </c>
      <c r="R67" s="52">
        <v>21351</v>
      </c>
      <c r="S67" s="52">
        <v>25888</v>
      </c>
      <c r="T67" s="52">
        <v>30013</v>
      </c>
      <c r="U67" s="52">
        <v>36685</v>
      </c>
      <c r="V67" s="52">
        <v>51337</v>
      </c>
      <c r="W67" s="52">
        <v>54876</v>
      </c>
      <c r="X67" s="52">
        <v>54471</v>
      </c>
      <c r="Y67" s="52">
        <v>52617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444868</v>
      </c>
      <c r="C69" s="52">
        <v>457351</v>
      </c>
      <c r="D69" s="52">
        <v>469100</v>
      </c>
      <c r="E69" s="52">
        <v>495486</v>
      </c>
      <c r="F69" s="52">
        <v>527917</v>
      </c>
      <c r="G69" s="52">
        <v>580380</v>
      </c>
      <c r="H69" s="52">
        <v>598919</v>
      </c>
      <c r="I69" s="52">
        <v>598347</v>
      </c>
      <c r="J69" s="52">
        <v>592271</v>
      </c>
      <c r="K69" s="52">
        <v>591642</v>
      </c>
      <c r="L69" s="52">
        <v>595090</v>
      </c>
      <c r="M69" s="52">
        <v>604170</v>
      </c>
      <c r="N69" s="52">
        <v>607788</v>
      </c>
      <c r="O69" s="52">
        <v>607565</v>
      </c>
      <c r="P69" s="52">
        <v>613046</v>
      </c>
      <c r="Q69" s="52">
        <v>619360</v>
      </c>
      <c r="R69" s="52">
        <v>635649</v>
      </c>
      <c r="S69" s="52">
        <v>648639</v>
      </c>
      <c r="T69" s="52">
        <v>657161</v>
      </c>
      <c r="U69" s="52">
        <v>665839</v>
      </c>
      <c r="V69" s="52">
        <v>670222</v>
      </c>
      <c r="W69" s="52">
        <v>659640</v>
      </c>
      <c r="X69" s="52">
        <v>612494</v>
      </c>
      <c r="Y69" s="52">
        <v>572165</v>
      </c>
      <c r="DA69" s="63" t="s">
        <v>1087</v>
      </c>
    </row>
    <row r="70" spans="1:105" ht="12" customHeight="1" x14ac:dyDescent="0.25">
      <c r="A70" s="97" t="s">
        <v>133</v>
      </c>
      <c r="B70" s="52">
        <v>1258</v>
      </c>
      <c r="C70" s="52">
        <v>1370</v>
      </c>
      <c r="D70" s="52">
        <v>1359</v>
      </c>
      <c r="E70" s="52">
        <v>1542</v>
      </c>
      <c r="F70" s="52">
        <v>1734</v>
      </c>
      <c r="G70" s="52">
        <v>2727</v>
      </c>
      <c r="H70" s="52">
        <v>3217</v>
      </c>
      <c r="I70" s="52">
        <v>3094</v>
      </c>
      <c r="J70" s="52">
        <v>3247</v>
      </c>
      <c r="K70" s="52">
        <v>4334</v>
      </c>
      <c r="L70" s="52">
        <v>4523</v>
      </c>
      <c r="M70" s="52">
        <v>4961</v>
      </c>
      <c r="N70" s="52">
        <v>4819</v>
      </c>
      <c r="O70" s="52">
        <v>4794</v>
      </c>
      <c r="P70" s="52">
        <v>4961</v>
      </c>
      <c r="Q70" s="52">
        <v>4871</v>
      </c>
      <c r="R70" s="52">
        <v>5010</v>
      </c>
      <c r="S70" s="52">
        <v>4951</v>
      </c>
      <c r="T70" s="52">
        <v>4685</v>
      </c>
      <c r="U70" s="52">
        <v>4573</v>
      </c>
      <c r="V70" s="52">
        <v>4833</v>
      </c>
      <c r="W70" s="52">
        <v>4938</v>
      </c>
      <c r="X70" s="52">
        <v>4475</v>
      </c>
      <c r="Y70" s="52">
        <v>4038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187836</v>
      </c>
      <c r="C73" s="52">
        <v>192410</v>
      </c>
      <c r="D73" s="52">
        <v>197739</v>
      </c>
      <c r="E73" s="52">
        <v>204027</v>
      </c>
      <c r="F73" s="52">
        <v>207286</v>
      </c>
      <c r="G73" s="52">
        <v>208711</v>
      </c>
      <c r="H73" s="52">
        <v>204814</v>
      </c>
      <c r="I73" s="52">
        <v>200291</v>
      </c>
      <c r="J73" s="52">
        <v>193885</v>
      </c>
      <c r="K73" s="52">
        <v>164238</v>
      </c>
      <c r="L73" s="52">
        <v>151471</v>
      </c>
      <c r="M73" s="52">
        <v>131393</v>
      </c>
      <c r="N73" s="52">
        <v>123234</v>
      </c>
      <c r="O73" s="52">
        <v>119986</v>
      </c>
      <c r="P73" s="52">
        <v>125679</v>
      </c>
      <c r="Q73" s="52">
        <v>136413</v>
      </c>
      <c r="R73" s="52">
        <v>146904</v>
      </c>
      <c r="S73" s="52">
        <v>153072</v>
      </c>
      <c r="T73" s="52">
        <v>158034</v>
      </c>
      <c r="U73" s="52">
        <v>160582</v>
      </c>
      <c r="V73" s="52">
        <v>161373</v>
      </c>
      <c r="W73" s="52">
        <v>172852</v>
      </c>
      <c r="X73" s="52">
        <v>194303</v>
      </c>
      <c r="Y73" s="52">
        <v>226598</v>
      </c>
      <c r="DA73" s="63" t="s">
        <v>1089</v>
      </c>
    </row>
    <row r="74" spans="1:105" ht="12" customHeight="1" x14ac:dyDescent="0.25">
      <c r="A74" s="97" t="s">
        <v>121</v>
      </c>
      <c r="B74" s="52">
        <v>61139</v>
      </c>
      <c r="C74" s="52">
        <v>63685</v>
      </c>
      <c r="D74" s="52">
        <v>65068</v>
      </c>
      <c r="E74" s="52">
        <v>73626</v>
      </c>
      <c r="F74" s="52">
        <v>88465</v>
      </c>
      <c r="G74" s="52">
        <v>118281</v>
      </c>
      <c r="H74" s="52">
        <v>134414</v>
      </c>
      <c r="I74" s="52">
        <v>135074</v>
      </c>
      <c r="J74" s="52">
        <v>138190</v>
      </c>
      <c r="K74" s="52">
        <v>158301</v>
      </c>
      <c r="L74" s="52">
        <v>153815</v>
      </c>
      <c r="M74" s="52">
        <v>141663</v>
      </c>
      <c r="N74" s="52">
        <v>131929</v>
      </c>
      <c r="O74" s="52">
        <v>127626</v>
      </c>
      <c r="P74" s="52">
        <v>126749</v>
      </c>
      <c r="Q74" s="52">
        <v>133224</v>
      </c>
      <c r="R74" s="52">
        <v>139630</v>
      </c>
      <c r="S74" s="52">
        <v>140008</v>
      </c>
      <c r="T74" s="52">
        <v>142167</v>
      </c>
      <c r="U74" s="52">
        <v>144994</v>
      </c>
      <c r="V74" s="52">
        <v>141851</v>
      </c>
      <c r="W74" s="52">
        <v>140763</v>
      </c>
      <c r="X74" s="52">
        <v>158936</v>
      </c>
      <c r="Y74" s="52">
        <v>167654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143120</v>
      </c>
      <c r="C78" s="52">
        <v>147943</v>
      </c>
      <c r="D78" s="52">
        <v>153574</v>
      </c>
      <c r="E78" s="52">
        <v>164504</v>
      </c>
      <c r="F78" s="52">
        <v>177673</v>
      </c>
      <c r="G78" s="52">
        <v>197494</v>
      </c>
      <c r="H78" s="52">
        <v>205011</v>
      </c>
      <c r="I78" s="52">
        <v>205460</v>
      </c>
      <c r="J78" s="52">
        <v>203948</v>
      </c>
      <c r="K78" s="52">
        <v>203574</v>
      </c>
      <c r="L78" s="52">
        <v>201781</v>
      </c>
      <c r="M78" s="52">
        <v>198847</v>
      </c>
      <c r="N78" s="52">
        <v>191355</v>
      </c>
      <c r="O78" s="52">
        <v>185473</v>
      </c>
      <c r="P78" s="52">
        <v>177333</v>
      </c>
      <c r="Q78" s="52">
        <v>170733</v>
      </c>
      <c r="R78" s="52">
        <v>163529</v>
      </c>
      <c r="S78" s="52">
        <v>159494</v>
      </c>
      <c r="T78" s="52">
        <v>157023</v>
      </c>
      <c r="U78" s="52">
        <v>161300</v>
      </c>
      <c r="V78" s="52">
        <v>161092</v>
      </c>
      <c r="W78" s="52">
        <v>155308</v>
      </c>
      <c r="X78" s="52">
        <v>122282</v>
      </c>
      <c r="Y78" s="52">
        <v>95318</v>
      </c>
      <c r="DA78" s="63" t="s">
        <v>1091</v>
      </c>
    </row>
    <row r="79" spans="1:105" ht="12" customHeight="1" x14ac:dyDescent="0.25">
      <c r="A79" s="109" t="s">
        <v>120</v>
      </c>
      <c r="B79" s="36">
        <v>551981</v>
      </c>
      <c r="C79" s="36">
        <v>566873</v>
      </c>
      <c r="D79" s="36">
        <v>579692</v>
      </c>
      <c r="E79" s="36">
        <v>610177</v>
      </c>
      <c r="F79" s="36">
        <v>647729</v>
      </c>
      <c r="G79" s="36">
        <v>712605</v>
      </c>
      <c r="H79" s="36">
        <v>736353</v>
      </c>
      <c r="I79" s="36">
        <v>731346</v>
      </c>
      <c r="J79" s="36">
        <v>723645</v>
      </c>
      <c r="K79" s="36">
        <v>714941</v>
      </c>
      <c r="L79" s="36">
        <v>703118</v>
      </c>
      <c r="M79" s="36">
        <v>683340</v>
      </c>
      <c r="N79" s="36">
        <v>676415</v>
      </c>
      <c r="O79" s="36">
        <v>674498</v>
      </c>
      <c r="P79" s="36">
        <v>693102</v>
      </c>
      <c r="Q79" s="36">
        <v>723135</v>
      </c>
      <c r="R79" s="36">
        <v>763664</v>
      </c>
      <c r="S79" s="36">
        <v>787176</v>
      </c>
      <c r="T79" s="36">
        <v>805024</v>
      </c>
      <c r="U79" s="36">
        <v>814688</v>
      </c>
      <c r="V79" s="36">
        <v>817187</v>
      </c>
      <c r="W79" s="36">
        <v>822885</v>
      </c>
      <c r="X79" s="36">
        <v>847926</v>
      </c>
      <c r="Y79" s="36">
        <v>875137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782672</v>
      </c>
      <c r="C81" s="120">
        <v>794078</v>
      </c>
      <c r="D81" s="120">
        <v>800631</v>
      </c>
      <c r="E81" s="120">
        <v>806990</v>
      </c>
      <c r="F81" s="120">
        <v>824921</v>
      </c>
      <c r="G81" s="120">
        <v>867058</v>
      </c>
      <c r="H81" s="120">
        <v>930774</v>
      </c>
      <c r="I81" s="120">
        <v>993073</v>
      </c>
      <c r="J81" s="120">
        <v>1045300</v>
      </c>
      <c r="K81" s="120">
        <v>1092108</v>
      </c>
      <c r="L81" s="120">
        <v>1141412</v>
      </c>
      <c r="M81" s="120">
        <v>1182346</v>
      </c>
      <c r="N81" s="120">
        <v>1214307</v>
      </c>
      <c r="O81" s="120">
        <v>1236815</v>
      </c>
      <c r="P81" s="120">
        <v>1254635</v>
      </c>
      <c r="Q81" s="120">
        <v>1247105</v>
      </c>
      <c r="R81" s="120">
        <v>1244442</v>
      </c>
      <c r="S81" s="120">
        <v>1228932</v>
      </c>
      <c r="T81" s="120">
        <v>1221931</v>
      </c>
      <c r="U81" s="120">
        <v>1213713</v>
      </c>
      <c r="V81" s="120">
        <v>1226217</v>
      </c>
      <c r="W81" s="120">
        <v>1222782</v>
      </c>
      <c r="X81" s="120">
        <v>1215603</v>
      </c>
      <c r="Y81" s="120">
        <v>1233960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782672</v>
      </c>
      <c r="C83" s="52">
        <v>794078</v>
      </c>
      <c r="D83" s="52">
        <v>800631</v>
      </c>
      <c r="E83" s="52">
        <v>806990</v>
      </c>
      <c r="F83" s="52">
        <v>824921</v>
      </c>
      <c r="G83" s="52">
        <v>867058</v>
      </c>
      <c r="H83" s="52">
        <v>930774</v>
      </c>
      <c r="I83" s="52">
        <v>993073</v>
      </c>
      <c r="J83" s="52">
        <v>1045300</v>
      </c>
      <c r="K83" s="52">
        <v>1092108</v>
      </c>
      <c r="L83" s="52">
        <v>1141412</v>
      </c>
      <c r="M83" s="52">
        <v>1182346</v>
      </c>
      <c r="N83" s="52">
        <v>1214307</v>
      </c>
      <c r="O83" s="52">
        <v>1236815</v>
      </c>
      <c r="P83" s="52">
        <v>1254635</v>
      </c>
      <c r="Q83" s="52">
        <v>1247105</v>
      </c>
      <c r="R83" s="52">
        <v>1244442</v>
      </c>
      <c r="S83" s="52">
        <v>1228932</v>
      </c>
      <c r="T83" s="52">
        <v>1221931</v>
      </c>
      <c r="U83" s="52">
        <v>1213713</v>
      </c>
      <c r="V83" s="52">
        <v>1226217</v>
      </c>
      <c r="W83" s="52">
        <v>1222782</v>
      </c>
      <c r="X83" s="52">
        <v>1215603</v>
      </c>
      <c r="Y83" s="52">
        <v>1233960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5332</v>
      </c>
      <c r="C86" s="52">
        <v>6963</v>
      </c>
      <c r="D86" s="52">
        <v>7938</v>
      </c>
      <c r="E86" s="52">
        <v>9245</v>
      </c>
      <c r="F86" s="52">
        <v>10542</v>
      </c>
      <c r="G86" s="52">
        <v>12492</v>
      </c>
      <c r="H86" s="52">
        <v>15548</v>
      </c>
      <c r="I86" s="52">
        <v>19779</v>
      </c>
      <c r="J86" s="52">
        <v>23453</v>
      </c>
      <c r="K86" s="52">
        <v>26418</v>
      </c>
      <c r="L86" s="52">
        <v>29246</v>
      </c>
      <c r="M86" s="52">
        <v>31712</v>
      </c>
      <c r="N86" s="52">
        <v>33048</v>
      </c>
      <c r="O86" s="52">
        <v>35092</v>
      </c>
      <c r="P86" s="52">
        <v>34965</v>
      </c>
      <c r="Q86" s="52">
        <v>33744</v>
      </c>
      <c r="R86" s="52">
        <v>32687</v>
      </c>
      <c r="S86" s="52">
        <v>32728</v>
      </c>
      <c r="T86" s="52">
        <v>32881</v>
      </c>
      <c r="U86" s="52">
        <v>36344</v>
      </c>
      <c r="V86" s="52">
        <v>50939</v>
      </c>
      <c r="W86" s="52">
        <v>55287</v>
      </c>
      <c r="X86" s="52">
        <v>56571</v>
      </c>
      <c r="Y86" s="52">
        <v>57348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441833</v>
      </c>
      <c r="C88" s="52">
        <v>447727</v>
      </c>
      <c r="D88" s="52">
        <v>450941</v>
      </c>
      <c r="E88" s="52">
        <v>453756</v>
      </c>
      <c r="F88" s="52">
        <v>462932</v>
      </c>
      <c r="G88" s="52">
        <v>485039</v>
      </c>
      <c r="H88" s="52">
        <v>519677</v>
      </c>
      <c r="I88" s="52">
        <v>555201</v>
      </c>
      <c r="J88" s="52">
        <v>582622</v>
      </c>
      <c r="K88" s="52">
        <v>606956</v>
      </c>
      <c r="L88" s="52">
        <v>632983</v>
      </c>
      <c r="M88" s="52">
        <v>657583</v>
      </c>
      <c r="N88" s="52">
        <v>678952</v>
      </c>
      <c r="O88" s="52">
        <v>685085</v>
      </c>
      <c r="P88" s="52">
        <v>691480</v>
      </c>
      <c r="Q88" s="52">
        <v>685750</v>
      </c>
      <c r="R88" s="52">
        <v>677820</v>
      </c>
      <c r="S88" s="52">
        <v>682503</v>
      </c>
      <c r="T88" s="52">
        <v>698161</v>
      </c>
      <c r="U88" s="52">
        <v>711783</v>
      </c>
      <c r="V88" s="52">
        <v>706939</v>
      </c>
      <c r="W88" s="52">
        <v>679799</v>
      </c>
      <c r="X88" s="52">
        <v>628953</v>
      </c>
      <c r="Y88" s="52">
        <v>609039</v>
      </c>
      <c r="DA88" s="63" t="s">
        <v>1095</v>
      </c>
    </row>
    <row r="89" spans="1:105" ht="12" customHeight="1" x14ac:dyDescent="0.25">
      <c r="A89" s="97" t="s">
        <v>131</v>
      </c>
      <c r="B89" s="52">
        <v>1268</v>
      </c>
      <c r="C89" s="52">
        <v>1323</v>
      </c>
      <c r="D89" s="52">
        <v>1329</v>
      </c>
      <c r="E89" s="52">
        <v>1423</v>
      </c>
      <c r="F89" s="52">
        <v>1600</v>
      </c>
      <c r="G89" s="52">
        <v>2046</v>
      </c>
      <c r="H89" s="52">
        <v>2698</v>
      </c>
      <c r="I89" s="52">
        <v>2965</v>
      </c>
      <c r="J89" s="52">
        <v>3210</v>
      </c>
      <c r="K89" s="52">
        <v>4421</v>
      </c>
      <c r="L89" s="52">
        <v>4884</v>
      </c>
      <c r="M89" s="52">
        <v>5337</v>
      </c>
      <c r="N89" s="52">
        <v>5485</v>
      </c>
      <c r="O89" s="52">
        <v>5378</v>
      </c>
      <c r="P89" s="52">
        <v>5671</v>
      </c>
      <c r="Q89" s="52">
        <v>5606</v>
      </c>
      <c r="R89" s="52">
        <v>5203</v>
      </c>
      <c r="S89" s="52">
        <v>5039</v>
      </c>
      <c r="T89" s="52">
        <v>5016</v>
      </c>
      <c r="U89" s="52">
        <v>5053</v>
      </c>
      <c r="V89" s="52">
        <v>5175</v>
      </c>
      <c r="W89" s="52">
        <v>4865</v>
      </c>
      <c r="X89" s="52">
        <v>4278</v>
      </c>
      <c r="Y89" s="52">
        <v>3689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11108</v>
      </c>
      <c r="C92" s="52">
        <v>9600</v>
      </c>
      <c r="D92" s="52">
        <v>8398</v>
      </c>
      <c r="E92" s="52">
        <v>7764</v>
      </c>
      <c r="F92" s="52">
        <v>8388</v>
      </c>
      <c r="G92" s="52">
        <v>10233</v>
      </c>
      <c r="H92" s="52">
        <v>11461</v>
      </c>
      <c r="I92" s="52">
        <v>11788</v>
      </c>
      <c r="J92" s="52">
        <v>11074</v>
      </c>
      <c r="K92" s="52">
        <v>9091</v>
      </c>
      <c r="L92" s="52">
        <v>7947</v>
      </c>
      <c r="M92" s="52">
        <v>7286</v>
      </c>
      <c r="N92" s="52">
        <v>7118</v>
      </c>
      <c r="O92" s="52">
        <v>6879</v>
      </c>
      <c r="P92" s="52">
        <v>6493</v>
      </c>
      <c r="Q92" s="52">
        <v>6189</v>
      </c>
      <c r="R92" s="52">
        <v>5752</v>
      </c>
      <c r="S92" s="52">
        <v>5391</v>
      </c>
      <c r="T92" s="52">
        <v>5012</v>
      </c>
      <c r="U92" s="52">
        <v>4828</v>
      </c>
      <c r="V92" s="52">
        <v>4848</v>
      </c>
      <c r="W92" s="52">
        <v>5017</v>
      </c>
      <c r="X92" s="52">
        <v>5263</v>
      </c>
      <c r="Y92" s="52">
        <v>5266</v>
      </c>
      <c r="DA92" s="63" t="s">
        <v>1097</v>
      </c>
    </row>
    <row r="93" spans="1:105" ht="12" customHeight="1" x14ac:dyDescent="0.25">
      <c r="A93" s="97" t="s">
        <v>123</v>
      </c>
      <c r="B93" s="52">
        <v>35</v>
      </c>
      <c r="C93" s="52">
        <v>30</v>
      </c>
      <c r="D93" s="52">
        <v>24</v>
      </c>
      <c r="E93" s="52">
        <v>22</v>
      </c>
      <c r="F93" s="52">
        <v>27</v>
      </c>
      <c r="G93" s="52">
        <v>53</v>
      </c>
      <c r="H93" s="52">
        <v>61</v>
      </c>
      <c r="I93" s="52">
        <v>68</v>
      </c>
      <c r="J93" s="52">
        <v>71</v>
      </c>
      <c r="K93" s="52">
        <v>60</v>
      </c>
      <c r="L93" s="52">
        <v>54</v>
      </c>
      <c r="M93" s="52">
        <v>55</v>
      </c>
      <c r="N93" s="52">
        <v>55</v>
      </c>
      <c r="O93" s="52">
        <v>55</v>
      </c>
      <c r="P93" s="52">
        <v>57</v>
      </c>
      <c r="Q93" s="52">
        <v>60</v>
      </c>
      <c r="R93" s="52">
        <v>56</v>
      </c>
      <c r="S93" s="52">
        <v>50</v>
      </c>
      <c r="T93" s="52">
        <v>45</v>
      </c>
      <c r="U93" s="52">
        <v>40</v>
      </c>
      <c r="V93" s="52">
        <v>37</v>
      </c>
      <c r="W93" s="52">
        <v>41</v>
      </c>
      <c r="X93" s="52">
        <v>37</v>
      </c>
      <c r="Y93" s="52">
        <v>38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247778</v>
      </c>
      <c r="C96" s="52">
        <v>252027</v>
      </c>
      <c r="D96" s="52">
        <v>255778</v>
      </c>
      <c r="E96" s="52">
        <v>253784</v>
      </c>
      <c r="F96" s="52">
        <v>248890</v>
      </c>
      <c r="G96" s="52">
        <v>240072</v>
      </c>
      <c r="H96" s="52">
        <v>241090</v>
      </c>
      <c r="I96" s="52">
        <v>255990</v>
      </c>
      <c r="J96" s="52">
        <v>264148</v>
      </c>
      <c r="K96" s="52">
        <v>232954</v>
      </c>
      <c r="L96" s="52">
        <v>243256</v>
      </c>
      <c r="M96" s="52">
        <v>247132</v>
      </c>
      <c r="N96" s="52">
        <v>255019</v>
      </c>
      <c r="O96" s="52">
        <v>263510</v>
      </c>
      <c r="P96" s="52">
        <v>275527</v>
      </c>
      <c r="Q96" s="52">
        <v>277425</v>
      </c>
      <c r="R96" s="52">
        <v>284561</v>
      </c>
      <c r="S96" s="52">
        <v>280832</v>
      </c>
      <c r="T96" s="52">
        <v>270567</v>
      </c>
      <c r="U96" s="52">
        <v>258927</v>
      </c>
      <c r="V96" s="52">
        <v>273016</v>
      </c>
      <c r="W96" s="52">
        <v>296733</v>
      </c>
      <c r="X96" s="52">
        <v>320333</v>
      </c>
      <c r="Y96" s="52">
        <v>354982</v>
      </c>
      <c r="DA96" s="63" t="s">
        <v>1099</v>
      </c>
    </row>
    <row r="97" spans="1:105" ht="12" customHeight="1" x14ac:dyDescent="0.25">
      <c r="A97" s="97" t="s">
        <v>121</v>
      </c>
      <c r="B97" s="52">
        <v>80650</v>
      </c>
      <c r="C97" s="52">
        <v>83371</v>
      </c>
      <c r="D97" s="52">
        <v>84161</v>
      </c>
      <c r="E97" s="52">
        <v>90241</v>
      </c>
      <c r="F97" s="52">
        <v>103084</v>
      </c>
      <c r="G97" s="52">
        <v>129615</v>
      </c>
      <c r="H97" s="52">
        <v>155787</v>
      </c>
      <c r="I97" s="52">
        <v>167061</v>
      </c>
      <c r="J97" s="52">
        <v>184175</v>
      </c>
      <c r="K97" s="52">
        <v>238626</v>
      </c>
      <c r="L97" s="52">
        <v>252288</v>
      </c>
      <c r="M97" s="52">
        <v>264953</v>
      </c>
      <c r="N97" s="52">
        <v>267678</v>
      </c>
      <c r="O97" s="52">
        <v>275908</v>
      </c>
      <c r="P97" s="52">
        <v>275407</v>
      </c>
      <c r="Q97" s="52">
        <v>272075</v>
      </c>
      <c r="R97" s="52">
        <v>271050</v>
      </c>
      <c r="S97" s="52">
        <v>255117</v>
      </c>
      <c r="T97" s="52">
        <v>243130</v>
      </c>
      <c r="U97" s="52">
        <v>233082</v>
      </c>
      <c r="V97" s="52">
        <v>236202</v>
      </c>
      <c r="W97" s="52">
        <v>236327</v>
      </c>
      <c r="X97" s="52">
        <v>256739</v>
      </c>
      <c r="Y97" s="52">
        <v>260946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108015</v>
      </c>
      <c r="C101" s="52">
        <v>109547</v>
      </c>
      <c r="D101" s="52">
        <v>110725</v>
      </c>
      <c r="E101" s="52">
        <v>111994</v>
      </c>
      <c r="F101" s="52">
        <v>114894</v>
      </c>
      <c r="G101" s="52">
        <v>120888</v>
      </c>
      <c r="H101" s="52">
        <v>129562</v>
      </c>
      <c r="I101" s="52">
        <v>138162</v>
      </c>
      <c r="J101" s="52">
        <v>144643</v>
      </c>
      <c r="K101" s="52">
        <v>151339</v>
      </c>
      <c r="L101" s="52">
        <v>158931</v>
      </c>
      <c r="M101" s="52">
        <v>167494</v>
      </c>
      <c r="N101" s="52">
        <v>172262</v>
      </c>
      <c r="O101" s="52">
        <v>169941</v>
      </c>
      <c r="P101" s="52">
        <v>161591</v>
      </c>
      <c r="Q101" s="52">
        <v>148348</v>
      </c>
      <c r="R101" s="52">
        <v>133311</v>
      </c>
      <c r="S101" s="52">
        <v>124082</v>
      </c>
      <c r="T101" s="52">
        <v>117355</v>
      </c>
      <c r="U101" s="52">
        <v>117699</v>
      </c>
      <c r="V101" s="52">
        <v>116147</v>
      </c>
      <c r="W101" s="52">
        <v>113880</v>
      </c>
      <c r="X101" s="52">
        <v>94096</v>
      </c>
      <c r="Y101" s="52">
        <v>77651</v>
      </c>
      <c r="DA101" s="63" t="s">
        <v>1101</v>
      </c>
    </row>
    <row r="102" spans="1:105" ht="12" customHeight="1" x14ac:dyDescent="0.25">
      <c r="A102" s="97" t="s">
        <v>50</v>
      </c>
      <c r="B102" s="52">
        <v>4340</v>
      </c>
      <c r="C102" s="52">
        <v>4275</v>
      </c>
      <c r="D102" s="52">
        <v>4054</v>
      </c>
      <c r="E102" s="52">
        <v>3861</v>
      </c>
      <c r="F102" s="52">
        <v>3871</v>
      </c>
      <c r="G102" s="52">
        <v>4048</v>
      </c>
      <c r="H102" s="52">
        <v>4176</v>
      </c>
      <c r="I102" s="52">
        <v>4158</v>
      </c>
      <c r="J102" s="52">
        <v>4033</v>
      </c>
      <c r="K102" s="52">
        <v>3872</v>
      </c>
      <c r="L102" s="52">
        <v>3549</v>
      </c>
      <c r="M102" s="52">
        <v>2963</v>
      </c>
      <c r="N102" s="52">
        <v>2354</v>
      </c>
      <c r="O102" s="52">
        <v>2096</v>
      </c>
      <c r="P102" s="52">
        <v>2200</v>
      </c>
      <c r="Q102" s="52">
        <v>2518</v>
      </c>
      <c r="R102" s="52">
        <v>2761</v>
      </c>
      <c r="S102" s="52">
        <v>2776</v>
      </c>
      <c r="T102" s="52">
        <v>2658</v>
      </c>
      <c r="U102" s="52">
        <v>2660</v>
      </c>
      <c r="V102" s="52">
        <v>2586</v>
      </c>
      <c r="W102" s="52">
        <v>2510</v>
      </c>
      <c r="X102" s="52">
        <v>1726</v>
      </c>
      <c r="Y102" s="52">
        <v>1178</v>
      </c>
      <c r="DA102" s="63" t="s">
        <v>1102</v>
      </c>
    </row>
    <row r="103" spans="1:105" ht="12" customHeight="1" x14ac:dyDescent="0.25">
      <c r="A103" s="109" t="s">
        <v>120</v>
      </c>
      <c r="B103" s="36">
        <v>670317</v>
      </c>
      <c r="C103" s="36">
        <v>680256</v>
      </c>
      <c r="D103" s="36">
        <v>685852</v>
      </c>
      <c r="E103" s="36">
        <v>691135</v>
      </c>
      <c r="F103" s="36">
        <v>706156</v>
      </c>
      <c r="G103" s="36">
        <v>742122</v>
      </c>
      <c r="H103" s="36">
        <v>797036</v>
      </c>
      <c r="I103" s="36">
        <v>850753</v>
      </c>
      <c r="J103" s="36">
        <v>896624</v>
      </c>
      <c r="K103" s="36">
        <v>936897</v>
      </c>
      <c r="L103" s="36">
        <v>978932</v>
      </c>
      <c r="M103" s="36">
        <v>1011889</v>
      </c>
      <c r="N103" s="36">
        <v>1039691</v>
      </c>
      <c r="O103" s="36">
        <v>1064778</v>
      </c>
      <c r="P103" s="36">
        <v>1090844</v>
      </c>
      <c r="Q103" s="36">
        <v>1096239</v>
      </c>
      <c r="R103" s="36">
        <v>1108370</v>
      </c>
      <c r="S103" s="36">
        <v>1102074</v>
      </c>
      <c r="T103" s="36">
        <v>1101918</v>
      </c>
      <c r="U103" s="36">
        <v>1093354</v>
      </c>
      <c r="V103" s="36">
        <v>1107484</v>
      </c>
      <c r="W103" s="36">
        <v>1106392</v>
      </c>
      <c r="X103" s="36">
        <v>1119781</v>
      </c>
      <c r="Y103" s="36">
        <v>1155131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450063</v>
      </c>
      <c r="C124" s="120">
        <v>456909</v>
      </c>
      <c r="D124" s="120">
        <v>473500</v>
      </c>
      <c r="E124" s="120">
        <v>484107</v>
      </c>
      <c r="F124" s="120">
        <v>481623</v>
      </c>
      <c r="G124" s="120">
        <v>445433</v>
      </c>
      <c r="H124" s="120">
        <v>426111</v>
      </c>
      <c r="I124" s="120">
        <v>432631</v>
      </c>
      <c r="J124" s="120">
        <v>446173</v>
      </c>
      <c r="K124" s="120">
        <v>461217</v>
      </c>
      <c r="L124" s="120">
        <v>477120</v>
      </c>
      <c r="M124" s="120">
        <v>506157</v>
      </c>
      <c r="N124" s="120">
        <v>543668</v>
      </c>
      <c r="O124" s="120">
        <v>582297</v>
      </c>
      <c r="P124" s="120">
        <v>610655</v>
      </c>
      <c r="Q124" s="120">
        <v>629164</v>
      </c>
      <c r="R124" s="120">
        <v>640252</v>
      </c>
      <c r="S124" s="120">
        <v>650659</v>
      </c>
      <c r="T124" s="120">
        <v>654237</v>
      </c>
      <c r="U124" s="120">
        <v>646235</v>
      </c>
      <c r="V124" s="120">
        <v>639737</v>
      </c>
      <c r="W124" s="120">
        <v>620446</v>
      </c>
      <c r="X124" s="120">
        <v>603337</v>
      </c>
      <c r="Y124" s="120">
        <v>599873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450063</v>
      </c>
      <c r="C126" s="52">
        <v>456909</v>
      </c>
      <c r="D126" s="52">
        <v>473500</v>
      </c>
      <c r="E126" s="52">
        <v>484107</v>
      </c>
      <c r="F126" s="52">
        <v>481623</v>
      </c>
      <c r="G126" s="52">
        <v>445433</v>
      </c>
      <c r="H126" s="52">
        <v>426111</v>
      </c>
      <c r="I126" s="52">
        <v>432631</v>
      </c>
      <c r="J126" s="52">
        <v>446173</v>
      </c>
      <c r="K126" s="52">
        <v>461217</v>
      </c>
      <c r="L126" s="52">
        <v>477120</v>
      </c>
      <c r="M126" s="52">
        <v>506157</v>
      </c>
      <c r="N126" s="52">
        <v>543668</v>
      </c>
      <c r="O126" s="52">
        <v>582297</v>
      </c>
      <c r="P126" s="52">
        <v>610655</v>
      </c>
      <c r="Q126" s="52">
        <v>629164</v>
      </c>
      <c r="R126" s="52">
        <v>640252</v>
      </c>
      <c r="S126" s="52">
        <v>650659</v>
      </c>
      <c r="T126" s="52">
        <v>654237</v>
      </c>
      <c r="U126" s="52">
        <v>646235</v>
      </c>
      <c r="V126" s="52">
        <v>639737</v>
      </c>
      <c r="W126" s="52">
        <v>620446</v>
      </c>
      <c r="X126" s="52">
        <v>603337</v>
      </c>
      <c r="Y126" s="52">
        <v>599873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3066</v>
      </c>
      <c r="C129" s="52">
        <v>4008</v>
      </c>
      <c r="D129" s="52">
        <v>4683</v>
      </c>
      <c r="E129" s="52">
        <v>5631</v>
      </c>
      <c r="F129" s="52">
        <v>6368</v>
      </c>
      <c r="G129" s="52">
        <v>6643</v>
      </c>
      <c r="H129" s="52">
        <v>6631</v>
      </c>
      <c r="I129" s="52">
        <v>6922</v>
      </c>
      <c r="J129" s="52">
        <v>7650</v>
      </c>
      <c r="K129" s="52">
        <v>8553</v>
      </c>
      <c r="L129" s="52">
        <v>9762</v>
      </c>
      <c r="M129" s="52">
        <v>11225</v>
      </c>
      <c r="N129" s="52">
        <v>12770</v>
      </c>
      <c r="O129" s="52">
        <v>15815</v>
      </c>
      <c r="P129" s="52">
        <v>17941</v>
      </c>
      <c r="Q129" s="52">
        <v>19205</v>
      </c>
      <c r="R129" s="52">
        <v>20030</v>
      </c>
      <c r="S129" s="52">
        <v>21113</v>
      </c>
      <c r="T129" s="52">
        <v>21491</v>
      </c>
      <c r="U129" s="52">
        <v>22741</v>
      </c>
      <c r="V129" s="52">
        <v>27038</v>
      </c>
      <c r="W129" s="52">
        <v>26204</v>
      </c>
      <c r="X129" s="52">
        <v>24380</v>
      </c>
      <c r="Y129" s="52">
        <v>22590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384404</v>
      </c>
      <c r="C131" s="52">
        <v>389835</v>
      </c>
      <c r="D131" s="52">
        <v>403689</v>
      </c>
      <c r="E131" s="52">
        <v>412097</v>
      </c>
      <c r="F131" s="52">
        <v>409132</v>
      </c>
      <c r="G131" s="52">
        <v>377359</v>
      </c>
      <c r="H131" s="52">
        <v>360173</v>
      </c>
      <c r="I131" s="52">
        <v>364935</v>
      </c>
      <c r="J131" s="52">
        <v>375909</v>
      </c>
      <c r="K131" s="52">
        <v>387435</v>
      </c>
      <c r="L131" s="52">
        <v>399053</v>
      </c>
      <c r="M131" s="52">
        <v>415919</v>
      </c>
      <c r="N131" s="52">
        <v>436064</v>
      </c>
      <c r="O131" s="52">
        <v>454202</v>
      </c>
      <c r="P131" s="52">
        <v>481603</v>
      </c>
      <c r="Q131" s="52">
        <v>499796</v>
      </c>
      <c r="R131" s="52">
        <v>511377</v>
      </c>
      <c r="S131" s="52">
        <v>508295</v>
      </c>
      <c r="T131" s="52">
        <v>505729</v>
      </c>
      <c r="U131" s="52">
        <v>509085</v>
      </c>
      <c r="V131" s="52">
        <v>525782</v>
      </c>
      <c r="W131" s="52">
        <v>553468</v>
      </c>
      <c r="X131" s="52">
        <v>573754</v>
      </c>
      <c r="Y131" s="52">
        <v>573312</v>
      </c>
      <c r="DA131" s="63" t="s">
        <v>1114</v>
      </c>
    </row>
    <row r="132" spans="1:105" ht="12" customHeight="1" x14ac:dyDescent="0.25">
      <c r="A132" s="97" t="s">
        <v>127</v>
      </c>
      <c r="B132" s="52">
        <v>1101</v>
      </c>
      <c r="C132" s="52">
        <v>1156</v>
      </c>
      <c r="D132" s="52">
        <v>1155</v>
      </c>
      <c r="E132" s="52">
        <v>1321</v>
      </c>
      <c r="F132" s="52">
        <v>1620</v>
      </c>
      <c r="G132" s="52">
        <v>1531</v>
      </c>
      <c r="H132" s="52">
        <v>1693</v>
      </c>
      <c r="I132" s="52">
        <v>1953</v>
      </c>
      <c r="J132" s="52">
        <v>2092</v>
      </c>
      <c r="K132" s="52">
        <v>2820</v>
      </c>
      <c r="L132" s="52">
        <v>3032</v>
      </c>
      <c r="M132" s="52">
        <v>3371</v>
      </c>
      <c r="N132" s="52">
        <v>3481</v>
      </c>
      <c r="O132" s="52">
        <v>3513</v>
      </c>
      <c r="P132" s="52">
        <v>3932</v>
      </c>
      <c r="Q132" s="52">
        <v>4079</v>
      </c>
      <c r="R132" s="52">
        <v>4114</v>
      </c>
      <c r="S132" s="52">
        <v>3814</v>
      </c>
      <c r="T132" s="52">
        <v>3613</v>
      </c>
      <c r="U132" s="52">
        <v>3473</v>
      </c>
      <c r="V132" s="52">
        <v>3600</v>
      </c>
      <c r="W132" s="52">
        <v>4007</v>
      </c>
      <c r="X132" s="52">
        <v>3620</v>
      </c>
      <c r="Y132" s="52">
        <v>3380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48705</v>
      </c>
      <c r="C135" s="52">
        <v>49532</v>
      </c>
      <c r="D135" s="52">
        <v>51672</v>
      </c>
      <c r="E135" s="52">
        <v>52096</v>
      </c>
      <c r="F135" s="52">
        <v>50330</v>
      </c>
      <c r="G135" s="52">
        <v>44971</v>
      </c>
      <c r="H135" s="52">
        <v>41019</v>
      </c>
      <c r="I135" s="52">
        <v>41466</v>
      </c>
      <c r="J135" s="52">
        <v>41588</v>
      </c>
      <c r="K135" s="52">
        <v>35199</v>
      </c>
      <c r="L135" s="52">
        <v>36597</v>
      </c>
      <c r="M135" s="52">
        <v>41602</v>
      </c>
      <c r="N135" s="52">
        <v>51317</v>
      </c>
      <c r="O135" s="52">
        <v>61611</v>
      </c>
      <c r="P135" s="52">
        <v>62806</v>
      </c>
      <c r="Q135" s="52">
        <v>63471</v>
      </c>
      <c r="R135" s="52">
        <v>63903</v>
      </c>
      <c r="S135" s="52">
        <v>71485</v>
      </c>
      <c r="T135" s="52">
        <v>75743</v>
      </c>
      <c r="U135" s="52">
        <v>69869</v>
      </c>
      <c r="V135" s="52">
        <v>57482</v>
      </c>
      <c r="W135" s="52">
        <v>32993</v>
      </c>
      <c r="X135" s="52">
        <v>14228</v>
      </c>
      <c r="Y135" s="52">
        <v>12685</v>
      </c>
      <c r="DA135" s="63" t="s">
        <v>1116</v>
      </c>
    </row>
    <row r="136" spans="1:105" ht="12" customHeight="1" x14ac:dyDescent="0.25">
      <c r="A136" s="97" t="s">
        <v>121</v>
      </c>
      <c r="B136" s="52">
        <v>15853</v>
      </c>
      <c r="C136" s="52">
        <v>16386</v>
      </c>
      <c r="D136" s="52">
        <v>16984</v>
      </c>
      <c r="E136" s="52">
        <v>18593</v>
      </c>
      <c r="F136" s="52">
        <v>20541</v>
      </c>
      <c r="G136" s="52">
        <v>21572</v>
      </c>
      <c r="H136" s="52">
        <v>23226</v>
      </c>
      <c r="I136" s="52">
        <v>24277</v>
      </c>
      <c r="J136" s="52">
        <v>26584</v>
      </c>
      <c r="K136" s="52">
        <v>35763</v>
      </c>
      <c r="L136" s="52">
        <v>38438</v>
      </c>
      <c r="M136" s="52">
        <v>45265</v>
      </c>
      <c r="N136" s="52">
        <v>52806</v>
      </c>
      <c r="O136" s="52">
        <v>62971</v>
      </c>
      <c r="P136" s="52">
        <v>62314</v>
      </c>
      <c r="Q136" s="52">
        <v>61818</v>
      </c>
      <c r="R136" s="52">
        <v>60858</v>
      </c>
      <c r="S136" s="52">
        <v>67065</v>
      </c>
      <c r="T136" s="52">
        <v>69152</v>
      </c>
      <c r="U136" s="52">
        <v>63808</v>
      </c>
      <c r="V136" s="52">
        <v>52873</v>
      </c>
      <c r="W136" s="52">
        <v>29978</v>
      </c>
      <c r="X136" s="52">
        <v>11735</v>
      </c>
      <c r="Y136" s="52">
        <v>10496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2895</v>
      </c>
      <c r="C140" s="52">
        <v>2853</v>
      </c>
      <c r="D140" s="52">
        <v>2758</v>
      </c>
      <c r="E140" s="52">
        <v>2661</v>
      </c>
      <c r="F140" s="52">
        <v>2596</v>
      </c>
      <c r="G140" s="52">
        <v>2356</v>
      </c>
      <c r="H140" s="52">
        <v>2163</v>
      </c>
      <c r="I140" s="52">
        <v>2052</v>
      </c>
      <c r="J140" s="52">
        <v>1934</v>
      </c>
      <c r="K140" s="52">
        <v>1809</v>
      </c>
      <c r="L140" s="52">
        <v>1611</v>
      </c>
      <c r="M140" s="52">
        <v>1331</v>
      </c>
      <c r="N140" s="52">
        <v>1090</v>
      </c>
      <c r="O140" s="52">
        <v>1066</v>
      </c>
      <c r="P140" s="52">
        <v>1188</v>
      </c>
      <c r="Q140" s="52">
        <v>1425</v>
      </c>
      <c r="R140" s="52">
        <v>1583</v>
      </c>
      <c r="S140" s="52">
        <v>1617</v>
      </c>
      <c r="T140" s="52">
        <v>1556</v>
      </c>
      <c r="U140" s="52">
        <v>1549</v>
      </c>
      <c r="V140" s="52">
        <v>1487</v>
      </c>
      <c r="W140" s="52">
        <v>1400</v>
      </c>
      <c r="X140" s="52">
        <v>1020</v>
      </c>
      <c r="Y140" s="52">
        <v>701</v>
      </c>
      <c r="DA140" s="63" t="s">
        <v>1118</v>
      </c>
    </row>
    <row r="141" spans="1:105" ht="12" customHeight="1" x14ac:dyDescent="0.25">
      <c r="A141" s="109" t="s">
        <v>120</v>
      </c>
      <c r="B141" s="36">
        <v>447168</v>
      </c>
      <c r="C141" s="36">
        <v>454056</v>
      </c>
      <c r="D141" s="36">
        <v>470742</v>
      </c>
      <c r="E141" s="36">
        <v>481446</v>
      </c>
      <c r="F141" s="36">
        <v>479027</v>
      </c>
      <c r="G141" s="36">
        <v>443077</v>
      </c>
      <c r="H141" s="36">
        <v>423948</v>
      </c>
      <c r="I141" s="36">
        <v>430579</v>
      </c>
      <c r="J141" s="36">
        <v>444239</v>
      </c>
      <c r="K141" s="36">
        <v>459408</v>
      </c>
      <c r="L141" s="36">
        <v>475509</v>
      </c>
      <c r="M141" s="36">
        <v>504826</v>
      </c>
      <c r="N141" s="36">
        <v>542578</v>
      </c>
      <c r="O141" s="36">
        <v>581231</v>
      </c>
      <c r="P141" s="36">
        <v>609467</v>
      </c>
      <c r="Q141" s="36">
        <v>627739</v>
      </c>
      <c r="R141" s="36">
        <v>638669</v>
      </c>
      <c r="S141" s="36">
        <v>649042</v>
      </c>
      <c r="T141" s="36">
        <v>652681</v>
      </c>
      <c r="U141" s="36">
        <v>644686</v>
      </c>
      <c r="V141" s="36">
        <v>638250</v>
      </c>
      <c r="W141" s="36">
        <v>619046</v>
      </c>
      <c r="X141" s="36">
        <v>602317</v>
      </c>
      <c r="Y141" s="36">
        <v>599172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14452</v>
      </c>
      <c r="C143" s="120">
        <v>22999</v>
      </c>
      <c r="D143" s="120">
        <v>38329</v>
      </c>
      <c r="E143" s="120">
        <v>53354</v>
      </c>
      <c r="F143" s="120">
        <v>65927</v>
      </c>
      <c r="G143" s="120">
        <v>77860</v>
      </c>
      <c r="H143" s="120">
        <v>86601</v>
      </c>
      <c r="I143" s="120">
        <v>100933</v>
      </c>
      <c r="J143" s="120">
        <v>112266</v>
      </c>
      <c r="K143" s="120">
        <v>129914</v>
      </c>
      <c r="L143" s="120">
        <v>138975</v>
      </c>
      <c r="M143" s="120">
        <v>148108</v>
      </c>
      <c r="N143" s="120">
        <v>154863</v>
      </c>
      <c r="O143" s="120">
        <v>166370</v>
      </c>
      <c r="P143" s="120">
        <v>186079</v>
      </c>
      <c r="Q143" s="120">
        <v>205561</v>
      </c>
      <c r="R143" s="120">
        <v>219243</v>
      </c>
      <c r="S143" s="120">
        <v>230458</v>
      </c>
      <c r="T143" s="120">
        <v>257095</v>
      </c>
      <c r="U143" s="120">
        <v>282900</v>
      </c>
      <c r="V143" s="120">
        <v>328804</v>
      </c>
      <c r="W143" s="120">
        <v>358276</v>
      </c>
      <c r="X143" s="120">
        <v>390772</v>
      </c>
      <c r="Y143" s="120">
        <v>418217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14452</v>
      </c>
      <c r="C145" s="52">
        <v>22999</v>
      </c>
      <c r="D145" s="52">
        <v>38329</v>
      </c>
      <c r="E145" s="52">
        <v>53354</v>
      </c>
      <c r="F145" s="52">
        <v>65927</v>
      </c>
      <c r="G145" s="52">
        <v>77860</v>
      </c>
      <c r="H145" s="52">
        <v>86601</v>
      </c>
      <c r="I145" s="52">
        <v>100933</v>
      </c>
      <c r="J145" s="52">
        <v>112266</v>
      </c>
      <c r="K145" s="52">
        <v>129914</v>
      </c>
      <c r="L145" s="52">
        <v>138975</v>
      </c>
      <c r="M145" s="52">
        <v>148108</v>
      </c>
      <c r="N145" s="52">
        <v>154863</v>
      </c>
      <c r="O145" s="52">
        <v>166370</v>
      </c>
      <c r="P145" s="52">
        <v>186079</v>
      </c>
      <c r="Q145" s="52">
        <v>205561</v>
      </c>
      <c r="R145" s="52">
        <v>219243</v>
      </c>
      <c r="S145" s="52">
        <v>230458</v>
      </c>
      <c r="T145" s="52">
        <v>257095</v>
      </c>
      <c r="U145" s="52">
        <v>282900</v>
      </c>
      <c r="V145" s="52">
        <v>328804</v>
      </c>
      <c r="W145" s="52">
        <v>358276</v>
      </c>
      <c r="X145" s="52">
        <v>390772</v>
      </c>
      <c r="Y145" s="52">
        <v>418217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984</v>
      </c>
      <c r="C147" s="52">
        <v>1449</v>
      </c>
      <c r="D147" s="52">
        <v>2273</v>
      </c>
      <c r="E147" s="52">
        <v>3693</v>
      </c>
      <c r="F147" s="52">
        <v>5319</v>
      </c>
      <c r="G147" s="52">
        <v>6984</v>
      </c>
      <c r="H147" s="52">
        <v>8463</v>
      </c>
      <c r="I147" s="52">
        <v>10155</v>
      </c>
      <c r="J147" s="52">
        <v>11754</v>
      </c>
      <c r="K147" s="52">
        <v>13710</v>
      </c>
      <c r="L147" s="52">
        <v>15255</v>
      </c>
      <c r="M147" s="52">
        <v>16482</v>
      </c>
      <c r="N147" s="52">
        <v>16956</v>
      </c>
      <c r="O147" s="52">
        <v>18202</v>
      </c>
      <c r="P147" s="52">
        <v>20795</v>
      </c>
      <c r="Q147" s="52">
        <v>25736</v>
      </c>
      <c r="R147" s="52">
        <v>32486</v>
      </c>
      <c r="S147" s="52">
        <v>38235</v>
      </c>
      <c r="T147" s="52">
        <v>44236</v>
      </c>
      <c r="U147" s="52">
        <v>53364</v>
      </c>
      <c r="V147" s="52">
        <v>75281</v>
      </c>
      <c r="W147" s="52">
        <v>93587</v>
      </c>
      <c r="X147" s="52">
        <v>100875</v>
      </c>
      <c r="Y147" s="52">
        <v>102638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473</v>
      </c>
      <c r="C149" s="52">
        <v>441</v>
      </c>
      <c r="D149" s="52">
        <v>533</v>
      </c>
      <c r="E149" s="52">
        <v>794</v>
      </c>
      <c r="F149" s="52">
        <v>1285</v>
      </c>
      <c r="G149" s="52">
        <v>1918</v>
      </c>
      <c r="H149" s="52">
        <v>2275</v>
      </c>
      <c r="I149" s="52">
        <v>2558</v>
      </c>
      <c r="J149" s="52">
        <v>2412</v>
      </c>
      <c r="K149" s="52">
        <v>2151</v>
      </c>
      <c r="L149" s="52">
        <v>1935</v>
      </c>
      <c r="M149" s="52">
        <v>1784</v>
      </c>
      <c r="N149" s="52">
        <v>1809</v>
      </c>
      <c r="O149" s="52">
        <v>1973</v>
      </c>
      <c r="P149" s="52">
        <v>2161</v>
      </c>
      <c r="Q149" s="52">
        <v>2229</v>
      </c>
      <c r="R149" s="52">
        <v>2123</v>
      </c>
      <c r="S149" s="52">
        <v>2167</v>
      </c>
      <c r="T149" s="52">
        <v>2324</v>
      </c>
      <c r="U149" s="52">
        <v>2646</v>
      </c>
      <c r="V149" s="52">
        <v>3110</v>
      </c>
      <c r="W149" s="52">
        <v>3423</v>
      </c>
      <c r="X149" s="52">
        <v>3608</v>
      </c>
      <c r="Y149" s="52">
        <v>3623</v>
      </c>
      <c r="DA149" s="63" t="s">
        <v>1122</v>
      </c>
    </row>
    <row r="150" spans="1:105" ht="12" customHeight="1" x14ac:dyDescent="0.25">
      <c r="A150" s="97" t="s">
        <v>123</v>
      </c>
      <c r="B150" s="52">
        <v>1</v>
      </c>
      <c r="C150" s="52">
        <v>1</v>
      </c>
      <c r="D150" s="52">
        <v>1</v>
      </c>
      <c r="E150" s="52">
        <v>2</v>
      </c>
      <c r="F150" s="52">
        <v>4</v>
      </c>
      <c r="G150" s="52">
        <v>9</v>
      </c>
      <c r="H150" s="52">
        <v>11</v>
      </c>
      <c r="I150" s="52">
        <v>13</v>
      </c>
      <c r="J150" s="52">
        <v>15</v>
      </c>
      <c r="K150" s="52">
        <v>15</v>
      </c>
      <c r="L150" s="52">
        <v>12</v>
      </c>
      <c r="M150" s="52">
        <v>11</v>
      </c>
      <c r="N150" s="52">
        <v>12</v>
      </c>
      <c r="O150" s="52">
        <v>11</v>
      </c>
      <c r="P150" s="52">
        <v>12</v>
      </c>
      <c r="Q150" s="52">
        <v>13</v>
      </c>
      <c r="R150" s="52">
        <v>13</v>
      </c>
      <c r="S150" s="52">
        <v>13</v>
      </c>
      <c r="T150" s="52">
        <v>12</v>
      </c>
      <c r="U150" s="52">
        <v>11</v>
      </c>
      <c r="V150" s="52">
        <v>15</v>
      </c>
      <c r="W150" s="52">
        <v>17</v>
      </c>
      <c r="X150" s="52">
        <v>17</v>
      </c>
      <c r="Y150" s="52">
        <v>17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10545</v>
      </c>
      <c r="C153" s="52">
        <v>16831</v>
      </c>
      <c r="D153" s="52">
        <v>28430</v>
      </c>
      <c r="E153" s="52">
        <v>38022</v>
      </c>
      <c r="F153" s="52">
        <v>44524</v>
      </c>
      <c r="G153" s="52">
        <v>48636</v>
      </c>
      <c r="H153" s="52">
        <v>52061</v>
      </c>
      <c r="I153" s="52">
        <v>61164</v>
      </c>
      <c r="J153" s="52">
        <v>65994</v>
      </c>
      <c r="K153" s="52">
        <v>59790</v>
      </c>
      <c r="L153" s="52">
        <v>63901</v>
      </c>
      <c r="M153" s="52">
        <v>67315</v>
      </c>
      <c r="N153" s="52">
        <v>71532</v>
      </c>
      <c r="O153" s="52">
        <v>77433</v>
      </c>
      <c r="P153" s="52">
        <v>90528</v>
      </c>
      <c r="Q153" s="52">
        <v>102322</v>
      </c>
      <c r="R153" s="52">
        <v>110970</v>
      </c>
      <c r="S153" s="52">
        <v>119056</v>
      </c>
      <c r="T153" s="52">
        <v>134874</v>
      </c>
      <c r="U153" s="52">
        <v>148098</v>
      </c>
      <c r="V153" s="52">
        <v>176060</v>
      </c>
      <c r="W153" s="52">
        <v>198211</v>
      </c>
      <c r="X153" s="52">
        <v>215574</v>
      </c>
      <c r="Y153" s="52">
        <v>238442</v>
      </c>
      <c r="DA153" s="63" t="s">
        <v>1124</v>
      </c>
    </row>
    <row r="154" spans="1:105" ht="12" customHeight="1" x14ac:dyDescent="0.25">
      <c r="A154" s="97" t="s">
        <v>121</v>
      </c>
      <c r="B154" s="52">
        <v>3433</v>
      </c>
      <c r="C154" s="52">
        <v>5726</v>
      </c>
      <c r="D154" s="52">
        <v>9365</v>
      </c>
      <c r="E154" s="52">
        <v>14536</v>
      </c>
      <c r="F154" s="52">
        <v>20114</v>
      </c>
      <c r="G154" s="52">
        <v>27297</v>
      </c>
      <c r="H154" s="52">
        <v>32254</v>
      </c>
      <c r="I154" s="52">
        <v>37198</v>
      </c>
      <c r="J154" s="52">
        <v>43845</v>
      </c>
      <c r="K154" s="52">
        <v>67958</v>
      </c>
      <c r="L154" s="52">
        <v>73127</v>
      </c>
      <c r="M154" s="52">
        <v>78998</v>
      </c>
      <c r="N154" s="52">
        <v>81510</v>
      </c>
      <c r="O154" s="52">
        <v>86953</v>
      </c>
      <c r="P154" s="52">
        <v>93378</v>
      </c>
      <c r="Q154" s="52">
        <v>100997</v>
      </c>
      <c r="R154" s="52">
        <v>106137</v>
      </c>
      <c r="S154" s="52">
        <v>109222</v>
      </c>
      <c r="T154" s="52">
        <v>119885</v>
      </c>
      <c r="U154" s="52">
        <v>132145</v>
      </c>
      <c r="V154" s="52">
        <v>149619</v>
      </c>
      <c r="W154" s="52">
        <v>156625</v>
      </c>
      <c r="X154" s="52">
        <v>171573</v>
      </c>
      <c r="Y154" s="52">
        <v>176135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93</v>
      </c>
      <c r="C158" s="52">
        <v>135</v>
      </c>
      <c r="D158" s="52">
        <v>194</v>
      </c>
      <c r="E158" s="52">
        <v>256</v>
      </c>
      <c r="F158" s="52">
        <v>326</v>
      </c>
      <c r="G158" s="52">
        <v>398</v>
      </c>
      <c r="H158" s="52">
        <v>439</v>
      </c>
      <c r="I158" s="52">
        <v>474</v>
      </c>
      <c r="J158" s="52">
        <v>481</v>
      </c>
      <c r="K158" s="52">
        <v>495</v>
      </c>
      <c r="L158" s="52">
        <v>459</v>
      </c>
      <c r="M158" s="52">
        <v>391</v>
      </c>
      <c r="N158" s="52">
        <v>334</v>
      </c>
      <c r="O158" s="52">
        <v>326</v>
      </c>
      <c r="P158" s="52">
        <v>394</v>
      </c>
      <c r="Q158" s="52">
        <v>530</v>
      </c>
      <c r="R158" s="52">
        <v>603</v>
      </c>
      <c r="S158" s="52">
        <v>633</v>
      </c>
      <c r="T158" s="52">
        <v>640</v>
      </c>
      <c r="U158" s="52">
        <v>672</v>
      </c>
      <c r="V158" s="52">
        <v>715</v>
      </c>
      <c r="W158" s="52">
        <v>768</v>
      </c>
      <c r="X158" s="52">
        <v>604</v>
      </c>
      <c r="Y158" s="52">
        <v>447</v>
      </c>
      <c r="DA158" s="63" t="s">
        <v>1126</v>
      </c>
    </row>
    <row r="159" spans="1:105" ht="12" customHeight="1" x14ac:dyDescent="0.25">
      <c r="A159" s="109" t="s">
        <v>120</v>
      </c>
      <c r="B159" s="36">
        <v>14359</v>
      </c>
      <c r="C159" s="36">
        <v>22864</v>
      </c>
      <c r="D159" s="36">
        <v>38135</v>
      </c>
      <c r="E159" s="36">
        <v>53098</v>
      </c>
      <c r="F159" s="36">
        <v>65601</v>
      </c>
      <c r="G159" s="36">
        <v>77462</v>
      </c>
      <c r="H159" s="36">
        <v>86162</v>
      </c>
      <c r="I159" s="36">
        <v>100459</v>
      </c>
      <c r="J159" s="36">
        <v>111785</v>
      </c>
      <c r="K159" s="36">
        <v>129419</v>
      </c>
      <c r="L159" s="36">
        <v>138516</v>
      </c>
      <c r="M159" s="36">
        <v>147717</v>
      </c>
      <c r="N159" s="36">
        <v>154529</v>
      </c>
      <c r="O159" s="36">
        <v>166044</v>
      </c>
      <c r="P159" s="36">
        <v>185685</v>
      </c>
      <c r="Q159" s="36">
        <v>205031</v>
      </c>
      <c r="R159" s="36">
        <v>218640</v>
      </c>
      <c r="S159" s="36">
        <v>229825</v>
      </c>
      <c r="T159" s="36">
        <v>256455</v>
      </c>
      <c r="U159" s="36">
        <v>282228</v>
      </c>
      <c r="V159" s="36">
        <v>328089</v>
      </c>
      <c r="W159" s="36">
        <v>357508</v>
      </c>
      <c r="X159" s="36">
        <v>390168</v>
      </c>
      <c r="Y159" s="36">
        <v>417770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244779</v>
      </c>
      <c r="C161" s="120">
        <v>264049</v>
      </c>
      <c r="D161" s="120">
        <v>281498</v>
      </c>
      <c r="E161" s="120">
        <v>288651</v>
      </c>
      <c r="F161" s="120">
        <v>280027</v>
      </c>
      <c r="G161" s="120">
        <v>266791</v>
      </c>
      <c r="H161" s="120">
        <v>258148</v>
      </c>
      <c r="I161" s="120">
        <v>259468</v>
      </c>
      <c r="J161" s="120">
        <v>259203</v>
      </c>
      <c r="K161" s="120">
        <v>263177</v>
      </c>
      <c r="L161" s="120">
        <v>264695</v>
      </c>
      <c r="M161" s="120">
        <v>267660</v>
      </c>
      <c r="N161" s="120">
        <v>261172</v>
      </c>
      <c r="O161" s="120">
        <v>254427</v>
      </c>
      <c r="P161" s="120">
        <v>252697</v>
      </c>
      <c r="Q161" s="120">
        <v>259076</v>
      </c>
      <c r="R161" s="120">
        <v>271930</v>
      </c>
      <c r="S161" s="120">
        <v>282560</v>
      </c>
      <c r="T161" s="120">
        <v>295558</v>
      </c>
      <c r="U161" s="120">
        <v>307294</v>
      </c>
      <c r="V161" s="120">
        <v>317791</v>
      </c>
      <c r="W161" s="120">
        <v>364669</v>
      </c>
      <c r="X161" s="120">
        <v>419761</v>
      </c>
      <c r="Y161" s="120">
        <v>476269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244779</v>
      </c>
      <c r="C163" s="52">
        <v>264049</v>
      </c>
      <c r="D163" s="52">
        <v>281498</v>
      </c>
      <c r="E163" s="52">
        <v>288651</v>
      </c>
      <c r="F163" s="52">
        <v>280027</v>
      </c>
      <c r="G163" s="52">
        <v>266791</v>
      </c>
      <c r="H163" s="52">
        <v>258148</v>
      </c>
      <c r="I163" s="52">
        <v>259468</v>
      </c>
      <c r="J163" s="52">
        <v>259203</v>
      </c>
      <c r="K163" s="52">
        <v>263177</v>
      </c>
      <c r="L163" s="52">
        <v>264695</v>
      </c>
      <c r="M163" s="52">
        <v>267660</v>
      </c>
      <c r="N163" s="52">
        <v>261172</v>
      </c>
      <c r="O163" s="52">
        <v>254427</v>
      </c>
      <c r="P163" s="52">
        <v>252697</v>
      </c>
      <c r="Q163" s="52">
        <v>259076</v>
      </c>
      <c r="R163" s="52">
        <v>271930</v>
      </c>
      <c r="S163" s="52">
        <v>282560</v>
      </c>
      <c r="T163" s="52">
        <v>295558</v>
      </c>
      <c r="U163" s="52">
        <v>307294</v>
      </c>
      <c r="V163" s="52">
        <v>317791</v>
      </c>
      <c r="W163" s="52">
        <v>364669</v>
      </c>
      <c r="X163" s="52">
        <v>419761</v>
      </c>
      <c r="Y163" s="52">
        <v>476269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8337</v>
      </c>
      <c r="C165" s="52">
        <v>10507</v>
      </c>
      <c r="D165" s="52">
        <v>12395</v>
      </c>
      <c r="E165" s="52">
        <v>14858</v>
      </c>
      <c r="F165" s="52">
        <v>16220</v>
      </c>
      <c r="G165" s="52">
        <v>16658</v>
      </c>
      <c r="H165" s="52">
        <v>16216</v>
      </c>
      <c r="I165" s="52">
        <v>16584</v>
      </c>
      <c r="J165" s="52">
        <v>17542</v>
      </c>
      <c r="K165" s="52">
        <v>18227</v>
      </c>
      <c r="L165" s="52">
        <v>19613</v>
      </c>
      <c r="M165" s="52">
        <v>21381</v>
      </c>
      <c r="N165" s="52">
        <v>22674</v>
      </c>
      <c r="O165" s="52">
        <v>23762</v>
      </c>
      <c r="P165" s="52">
        <v>24563</v>
      </c>
      <c r="Q165" s="52">
        <v>25237</v>
      </c>
      <c r="R165" s="52">
        <v>27627</v>
      </c>
      <c r="S165" s="52">
        <v>32581</v>
      </c>
      <c r="T165" s="52">
        <v>37333</v>
      </c>
      <c r="U165" s="52">
        <v>43738</v>
      </c>
      <c r="V165" s="52">
        <v>55437</v>
      </c>
      <c r="W165" s="52">
        <v>65191</v>
      </c>
      <c r="X165" s="52">
        <v>71481</v>
      </c>
      <c r="Y165" s="52">
        <v>79353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8008</v>
      </c>
      <c r="C167" s="52">
        <v>6981</v>
      </c>
      <c r="D167" s="52">
        <v>6256</v>
      </c>
      <c r="E167" s="52">
        <v>5891</v>
      </c>
      <c r="F167" s="52">
        <v>5820</v>
      </c>
      <c r="G167" s="52">
        <v>5975</v>
      </c>
      <c r="H167" s="52">
        <v>5995</v>
      </c>
      <c r="I167" s="52">
        <v>5975</v>
      </c>
      <c r="J167" s="52">
        <v>5387</v>
      </c>
      <c r="K167" s="52">
        <v>4442</v>
      </c>
      <c r="L167" s="52">
        <v>3751</v>
      </c>
      <c r="M167" s="52">
        <v>3236</v>
      </c>
      <c r="N167" s="52">
        <v>2978</v>
      </c>
      <c r="O167" s="52">
        <v>2813</v>
      </c>
      <c r="P167" s="52">
        <v>2776</v>
      </c>
      <c r="Q167" s="52">
        <v>2705</v>
      </c>
      <c r="R167" s="52">
        <v>2514</v>
      </c>
      <c r="S167" s="52">
        <v>2522</v>
      </c>
      <c r="T167" s="52">
        <v>2572</v>
      </c>
      <c r="U167" s="52">
        <v>2776</v>
      </c>
      <c r="V167" s="52">
        <v>2850</v>
      </c>
      <c r="W167" s="52">
        <v>3353</v>
      </c>
      <c r="X167" s="52">
        <v>3744</v>
      </c>
      <c r="Y167" s="52">
        <v>3900</v>
      </c>
      <c r="DA167" s="63" t="s">
        <v>1130</v>
      </c>
    </row>
    <row r="168" spans="1:105" ht="12" customHeight="1" x14ac:dyDescent="0.25">
      <c r="A168" s="97" t="s">
        <v>123</v>
      </c>
      <c r="B168" s="52">
        <v>25</v>
      </c>
      <c r="C168" s="52">
        <v>21</v>
      </c>
      <c r="D168" s="52">
        <v>17</v>
      </c>
      <c r="E168" s="52">
        <v>16</v>
      </c>
      <c r="F168" s="52">
        <v>17</v>
      </c>
      <c r="G168" s="52">
        <v>25</v>
      </c>
      <c r="H168" s="52">
        <v>28</v>
      </c>
      <c r="I168" s="52">
        <v>31</v>
      </c>
      <c r="J168" s="52">
        <v>34</v>
      </c>
      <c r="K168" s="52">
        <v>31</v>
      </c>
      <c r="L168" s="52">
        <v>28</v>
      </c>
      <c r="M168" s="52">
        <v>26</v>
      </c>
      <c r="N168" s="52">
        <v>22</v>
      </c>
      <c r="O168" s="52">
        <v>17</v>
      </c>
      <c r="P168" s="52">
        <v>16</v>
      </c>
      <c r="Q168" s="52">
        <v>16</v>
      </c>
      <c r="R168" s="52">
        <v>16</v>
      </c>
      <c r="S168" s="52">
        <v>14</v>
      </c>
      <c r="T168" s="52">
        <v>11</v>
      </c>
      <c r="U168" s="52">
        <v>11</v>
      </c>
      <c r="V168" s="52">
        <v>12</v>
      </c>
      <c r="W168" s="52">
        <v>16</v>
      </c>
      <c r="X168" s="52">
        <v>17</v>
      </c>
      <c r="Y168" s="52">
        <v>18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178610</v>
      </c>
      <c r="C171" s="52">
        <v>192933</v>
      </c>
      <c r="D171" s="52">
        <v>206968</v>
      </c>
      <c r="E171" s="52">
        <v>208550</v>
      </c>
      <c r="F171" s="52">
        <v>196629</v>
      </c>
      <c r="G171" s="52">
        <v>177716</v>
      </c>
      <c r="H171" s="52">
        <v>162606</v>
      </c>
      <c r="I171" s="52">
        <v>161156</v>
      </c>
      <c r="J171" s="52">
        <v>155588</v>
      </c>
      <c r="K171" s="52">
        <v>128078</v>
      </c>
      <c r="L171" s="52">
        <v>125575</v>
      </c>
      <c r="M171" s="52">
        <v>124200</v>
      </c>
      <c r="N171" s="52">
        <v>121657</v>
      </c>
      <c r="O171" s="52">
        <v>118024</v>
      </c>
      <c r="P171" s="52">
        <v>119839</v>
      </c>
      <c r="Q171" s="52">
        <v>125535</v>
      </c>
      <c r="R171" s="52">
        <v>134982</v>
      </c>
      <c r="S171" s="52">
        <v>144517</v>
      </c>
      <c r="T171" s="52">
        <v>153058</v>
      </c>
      <c r="U171" s="52">
        <v>159185</v>
      </c>
      <c r="V171" s="52">
        <v>167056</v>
      </c>
      <c r="W171" s="52">
        <v>200434</v>
      </c>
      <c r="X171" s="52">
        <v>230268</v>
      </c>
      <c r="Y171" s="52">
        <v>272687</v>
      </c>
      <c r="DA171" s="63" t="s">
        <v>1132</v>
      </c>
    </row>
    <row r="172" spans="1:105" ht="12" customHeight="1" x14ac:dyDescent="0.25">
      <c r="A172" s="97" t="s">
        <v>121</v>
      </c>
      <c r="B172" s="52">
        <v>58136</v>
      </c>
      <c r="C172" s="52">
        <v>64114</v>
      </c>
      <c r="D172" s="52">
        <v>68257</v>
      </c>
      <c r="E172" s="52">
        <v>74194</v>
      </c>
      <c r="F172" s="52">
        <v>77561</v>
      </c>
      <c r="G172" s="52">
        <v>83075</v>
      </c>
      <c r="H172" s="52">
        <v>89519</v>
      </c>
      <c r="I172" s="52">
        <v>92306</v>
      </c>
      <c r="J172" s="52">
        <v>98194</v>
      </c>
      <c r="K172" s="52">
        <v>130626</v>
      </c>
      <c r="L172" s="52">
        <v>135341</v>
      </c>
      <c r="M172" s="52">
        <v>140198</v>
      </c>
      <c r="N172" s="52">
        <v>136515</v>
      </c>
      <c r="O172" s="52">
        <v>133573</v>
      </c>
      <c r="P172" s="52">
        <v>130066</v>
      </c>
      <c r="Q172" s="52">
        <v>130820</v>
      </c>
      <c r="R172" s="52">
        <v>134418</v>
      </c>
      <c r="S172" s="52">
        <v>135507</v>
      </c>
      <c r="T172" s="52">
        <v>139917</v>
      </c>
      <c r="U172" s="52">
        <v>145322</v>
      </c>
      <c r="V172" s="52">
        <v>147873</v>
      </c>
      <c r="W172" s="52">
        <v>160866</v>
      </c>
      <c r="X172" s="52">
        <v>185732</v>
      </c>
      <c r="Y172" s="52">
        <v>199664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1575</v>
      </c>
      <c r="C176" s="52">
        <v>1635</v>
      </c>
      <c r="D176" s="52">
        <v>1619</v>
      </c>
      <c r="E176" s="52">
        <v>1572</v>
      </c>
      <c r="F176" s="52">
        <v>1497</v>
      </c>
      <c r="G176" s="52">
        <v>1406</v>
      </c>
      <c r="H176" s="52">
        <v>1306</v>
      </c>
      <c r="I176" s="52">
        <v>1237</v>
      </c>
      <c r="J176" s="52">
        <v>1140</v>
      </c>
      <c r="K176" s="52">
        <v>1041</v>
      </c>
      <c r="L176" s="52">
        <v>916</v>
      </c>
      <c r="M176" s="52">
        <v>748</v>
      </c>
      <c r="N176" s="52">
        <v>590</v>
      </c>
      <c r="O176" s="52">
        <v>502</v>
      </c>
      <c r="P176" s="52">
        <v>505</v>
      </c>
      <c r="Q176" s="52">
        <v>606</v>
      </c>
      <c r="R176" s="52">
        <v>700</v>
      </c>
      <c r="S176" s="52">
        <v>727</v>
      </c>
      <c r="T176" s="52">
        <v>709</v>
      </c>
      <c r="U176" s="52">
        <v>722</v>
      </c>
      <c r="V176" s="52">
        <v>706</v>
      </c>
      <c r="W176" s="52">
        <v>797</v>
      </c>
      <c r="X176" s="52">
        <v>628</v>
      </c>
      <c r="Y176" s="52">
        <v>408</v>
      </c>
      <c r="DA176" s="63" t="s">
        <v>1134</v>
      </c>
    </row>
    <row r="177" spans="1:105" ht="12" customHeight="1" x14ac:dyDescent="0.25">
      <c r="A177" s="109" t="s">
        <v>120</v>
      </c>
      <c r="B177" s="36">
        <v>243204</v>
      </c>
      <c r="C177" s="36">
        <v>262414</v>
      </c>
      <c r="D177" s="36">
        <v>279879</v>
      </c>
      <c r="E177" s="36">
        <v>287079</v>
      </c>
      <c r="F177" s="36">
        <v>278530</v>
      </c>
      <c r="G177" s="36">
        <v>265385</v>
      </c>
      <c r="H177" s="36">
        <v>256842</v>
      </c>
      <c r="I177" s="36">
        <v>258231</v>
      </c>
      <c r="J177" s="36">
        <v>258063</v>
      </c>
      <c r="K177" s="36">
        <v>262136</v>
      </c>
      <c r="L177" s="36">
        <v>263779</v>
      </c>
      <c r="M177" s="36">
        <v>266912</v>
      </c>
      <c r="N177" s="36">
        <v>260582</v>
      </c>
      <c r="O177" s="36">
        <v>253925</v>
      </c>
      <c r="P177" s="36">
        <v>252192</v>
      </c>
      <c r="Q177" s="36">
        <v>258470</v>
      </c>
      <c r="R177" s="36">
        <v>271230</v>
      </c>
      <c r="S177" s="36">
        <v>281833</v>
      </c>
      <c r="T177" s="36">
        <v>294849</v>
      </c>
      <c r="U177" s="36">
        <v>306572</v>
      </c>
      <c r="V177" s="36">
        <v>317085</v>
      </c>
      <c r="W177" s="36">
        <v>363872</v>
      </c>
      <c r="X177" s="36">
        <v>419133</v>
      </c>
      <c r="Y177" s="36">
        <v>475861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13327</v>
      </c>
      <c r="D5" s="52">
        <v>20217</v>
      </c>
      <c r="E5" s="52">
        <v>19356</v>
      </c>
      <c r="F5" s="52">
        <v>14263</v>
      </c>
      <c r="G5" s="52">
        <v>16343</v>
      </c>
      <c r="H5" s="52">
        <v>9039</v>
      </c>
      <c r="I5" s="52">
        <v>8823</v>
      </c>
      <c r="J5" s="52">
        <v>5957</v>
      </c>
      <c r="K5" s="52">
        <v>9624</v>
      </c>
      <c r="L5" s="52">
        <v>11247</v>
      </c>
      <c r="M5" s="52">
        <v>12821</v>
      </c>
      <c r="N5" s="52">
        <v>12828</v>
      </c>
      <c r="O5" s="52">
        <v>10292</v>
      </c>
      <c r="P5" s="52">
        <v>3295</v>
      </c>
      <c r="Q5" s="52">
        <v>3605</v>
      </c>
      <c r="R5" s="52">
        <v>1699</v>
      </c>
      <c r="S5" s="52">
        <v>643</v>
      </c>
      <c r="T5" s="52">
        <v>1048</v>
      </c>
      <c r="U5" s="52">
        <v>1744</v>
      </c>
      <c r="V5" s="52">
        <v>3192</v>
      </c>
      <c r="W5" s="52">
        <v>2655</v>
      </c>
      <c r="X5" s="52">
        <v>1761</v>
      </c>
      <c r="Y5" s="52">
        <v>227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175</v>
      </c>
      <c r="D8" s="52">
        <v>175</v>
      </c>
      <c r="E8" s="52">
        <v>179</v>
      </c>
      <c r="F8" s="52">
        <v>190</v>
      </c>
      <c r="G8" s="52">
        <v>205</v>
      </c>
      <c r="H8" s="52">
        <v>230</v>
      </c>
      <c r="I8" s="52">
        <v>155</v>
      </c>
      <c r="J8" s="52">
        <v>123</v>
      </c>
      <c r="K8" s="52">
        <v>171</v>
      </c>
      <c r="L8" s="52">
        <v>89</v>
      </c>
      <c r="M8" s="52">
        <v>28</v>
      </c>
      <c r="N8" s="52">
        <v>25</v>
      </c>
      <c r="O8" s="52">
        <v>127</v>
      </c>
      <c r="P8" s="52">
        <v>11</v>
      </c>
      <c r="Q8" s="52">
        <v>30</v>
      </c>
      <c r="R8" s="52">
        <v>58</v>
      </c>
      <c r="S8" s="52">
        <v>103</v>
      </c>
      <c r="T8" s="52">
        <v>151</v>
      </c>
      <c r="U8" s="52">
        <v>201</v>
      </c>
      <c r="V8" s="52">
        <v>211</v>
      </c>
      <c r="W8" s="52">
        <v>194</v>
      </c>
      <c r="X8" s="52">
        <v>86</v>
      </c>
      <c r="Y8" s="52">
        <v>24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1459</v>
      </c>
      <c r="D10" s="52">
        <v>1458</v>
      </c>
      <c r="E10" s="52">
        <v>1461</v>
      </c>
      <c r="F10" s="52">
        <v>1464</v>
      </c>
      <c r="G10" s="52">
        <v>1474</v>
      </c>
      <c r="H10" s="52">
        <v>1485</v>
      </c>
      <c r="I10" s="52">
        <v>1500</v>
      </c>
      <c r="J10" s="52">
        <v>1529</v>
      </c>
      <c r="K10" s="52">
        <v>2021</v>
      </c>
      <c r="L10" s="52">
        <v>2920</v>
      </c>
      <c r="M10" s="52">
        <v>4731</v>
      </c>
      <c r="N10" s="52">
        <v>4445</v>
      </c>
      <c r="O10" s="52">
        <v>2510</v>
      </c>
      <c r="P10" s="52">
        <v>1429</v>
      </c>
      <c r="Q10" s="52">
        <v>2067</v>
      </c>
      <c r="R10" s="52">
        <v>2347</v>
      </c>
      <c r="S10" s="52">
        <v>1337</v>
      </c>
      <c r="T10" s="52">
        <v>868</v>
      </c>
      <c r="U10" s="52">
        <v>424</v>
      </c>
      <c r="V10" s="52">
        <v>966</v>
      </c>
      <c r="W10" s="52">
        <v>1484</v>
      </c>
      <c r="X10" s="52">
        <v>1166</v>
      </c>
      <c r="Y10" s="52">
        <v>217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743</v>
      </c>
      <c r="D11" s="52">
        <v>744</v>
      </c>
      <c r="E11" s="52">
        <v>744</v>
      </c>
      <c r="F11" s="52">
        <v>744</v>
      </c>
      <c r="G11" s="52">
        <v>750</v>
      </c>
      <c r="H11" s="52">
        <v>759</v>
      </c>
      <c r="I11" s="52">
        <v>333</v>
      </c>
      <c r="J11" s="52">
        <v>112</v>
      </c>
      <c r="K11" s="52">
        <v>394</v>
      </c>
      <c r="L11" s="52">
        <v>290</v>
      </c>
      <c r="M11" s="52">
        <v>193</v>
      </c>
      <c r="N11" s="52">
        <v>226</v>
      </c>
      <c r="O11" s="52">
        <v>191</v>
      </c>
      <c r="P11" s="52">
        <v>28</v>
      </c>
      <c r="Q11" s="52">
        <v>30</v>
      </c>
      <c r="R11" s="52">
        <v>5</v>
      </c>
      <c r="S11" s="52">
        <v>7</v>
      </c>
      <c r="T11" s="52">
        <v>31</v>
      </c>
      <c r="U11" s="52">
        <v>50</v>
      </c>
      <c r="V11" s="52">
        <v>57</v>
      </c>
      <c r="W11" s="52">
        <v>27</v>
      </c>
      <c r="X11" s="52">
        <v>6</v>
      </c>
      <c r="Y11" s="52">
        <v>0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2</v>
      </c>
      <c r="D12" s="52">
        <v>3</v>
      </c>
      <c r="E12" s="52">
        <v>2</v>
      </c>
      <c r="F12" s="52">
        <v>2</v>
      </c>
      <c r="G12" s="52">
        <v>3</v>
      </c>
      <c r="H12" s="52">
        <v>2</v>
      </c>
      <c r="I12" s="52">
        <v>1</v>
      </c>
      <c r="J12" s="52">
        <v>0</v>
      </c>
      <c r="K12" s="52">
        <v>0</v>
      </c>
      <c r="L12" s="52">
        <v>2</v>
      </c>
      <c r="M12" s="52">
        <v>0</v>
      </c>
      <c r="N12" s="52">
        <v>3</v>
      </c>
      <c r="O12" s="52">
        <v>2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1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16580</v>
      </c>
      <c r="D15" s="52">
        <v>16594</v>
      </c>
      <c r="E15" s="52">
        <v>16683</v>
      </c>
      <c r="F15" s="52">
        <v>16884</v>
      </c>
      <c r="G15" s="52">
        <v>17240</v>
      </c>
      <c r="H15" s="52">
        <v>17802</v>
      </c>
      <c r="I15" s="52">
        <v>8677</v>
      </c>
      <c r="J15" s="52">
        <v>4058</v>
      </c>
      <c r="K15" s="52">
        <v>5189</v>
      </c>
      <c r="L15" s="52">
        <v>4566</v>
      </c>
      <c r="M15" s="52">
        <v>4655</v>
      </c>
      <c r="N15" s="52">
        <v>5017</v>
      </c>
      <c r="O15" s="52">
        <v>4360</v>
      </c>
      <c r="P15" s="52">
        <v>1518</v>
      </c>
      <c r="Q15" s="52">
        <v>1460</v>
      </c>
      <c r="R15" s="52">
        <v>278</v>
      </c>
      <c r="S15" s="52">
        <v>355</v>
      </c>
      <c r="T15" s="52">
        <v>1599</v>
      </c>
      <c r="U15" s="52">
        <v>2028</v>
      </c>
      <c r="V15" s="52">
        <v>2178</v>
      </c>
      <c r="W15" s="52">
        <v>1087</v>
      </c>
      <c r="X15" s="52">
        <v>537</v>
      </c>
      <c r="Y15" s="52">
        <v>62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5397</v>
      </c>
      <c r="D16" s="52">
        <v>5401</v>
      </c>
      <c r="E16" s="52">
        <v>5434</v>
      </c>
      <c r="F16" s="52">
        <v>5503</v>
      </c>
      <c r="G16" s="52">
        <v>5639</v>
      </c>
      <c r="H16" s="52">
        <v>5874</v>
      </c>
      <c r="I16" s="52">
        <v>3029</v>
      </c>
      <c r="J16" s="52">
        <v>1788</v>
      </c>
      <c r="K16" s="52">
        <v>2796</v>
      </c>
      <c r="L16" s="52">
        <v>3469</v>
      </c>
      <c r="M16" s="52">
        <v>3611</v>
      </c>
      <c r="N16" s="52">
        <v>4196</v>
      </c>
      <c r="O16" s="52">
        <v>3637</v>
      </c>
      <c r="P16" s="52">
        <v>1232</v>
      </c>
      <c r="Q16" s="52">
        <v>1188</v>
      </c>
      <c r="R16" s="52">
        <v>253</v>
      </c>
      <c r="S16" s="52">
        <v>341</v>
      </c>
      <c r="T16" s="52">
        <v>1370</v>
      </c>
      <c r="U16" s="52">
        <v>1800</v>
      </c>
      <c r="V16" s="52">
        <v>1867</v>
      </c>
      <c r="W16" s="52">
        <v>992</v>
      </c>
      <c r="X16" s="52">
        <v>480</v>
      </c>
      <c r="Y16" s="52">
        <v>53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1082</v>
      </c>
      <c r="D20" s="52">
        <v>1083</v>
      </c>
      <c r="E20" s="52">
        <v>1090</v>
      </c>
      <c r="F20" s="52">
        <v>1106</v>
      </c>
      <c r="G20" s="52">
        <v>1134</v>
      </c>
      <c r="H20" s="52">
        <v>1179</v>
      </c>
      <c r="I20" s="52">
        <v>603</v>
      </c>
      <c r="J20" s="52">
        <v>271</v>
      </c>
      <c r="K20" s="52">
        <v>414</v>
      </c>
      <c r="L20" s="52">
        <v>555</v>
      </c>
      <c r="M20" s="52">
        <v>542</v>
      </c>
      <c r="N20" s="52">
        <v>566</v>
      </c>
      <c r="O20" s="52">
        <v>575</v>
      </c>
      <c r="P20" s="52">
        <v>331</v>
      </c>
      <c r="Q20" s="52">
        <v>165</v>
      </c>
      <c r="R20" s="52">
        <v>72</v>
      </c>
      <c r="S20" s="52">
        <v>64</v>
      </c>
      <c r="T20" s="52">
        <v>184</v>
      </c>
      <c r="U20" s="52">
        <v>218</v>
      </c>
      <c r="V20" s="52">
        <v>285</v>
      </c>
      <c r="W20" s="52">
        <v>304</v>
      </c>
      <c r="X20" s="52">
        <v>346</v>
      </c>
      <c r="Y20" s="52">
        <v>148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158</v>
      </c>
      <c r="D21" s="52">
        <v>158</v>
      </c>
      <c r="E21" s="52">
        <v>159</v>
      </c>
      <c r="F21" s="52">
        <v>160</v>
      </c>
      <c r="G21" s="52">
        <v>164</v>
      </c>
      <c r="H21" s="52">
        <v>169</v>
      </c>
      <c r="I21" s="52">
        <v>82</v>
      </c>
      <c r="J21" s="52">
        <v>31</v>
      </c>
      <c r="K21" s="52">
        <v>53</v>
      </c>
      <c r="L21" s="52">
        <v>54</v>
      </c>
      <c r="M21" s="52">
        <v>63</v>
      </c>
      <c r="N21" s="52">
        <v>61</v>
      </c>
      <c r="O21" s="52">
        <v>48</v>
      </c>
      <c r="P21" s="52">
        <v>9</v>
      </c>
      <c r="Q21" s="52">
        <v>8</v>
      </c>
      <c r="R21" s="52">
        <v>7</v>
      </c>
      <c r="S21" s="52">
        <v>7</v>
      </c>
      <c r="T21" s="52">
        <v>11</v>
      </c>
      <c r="U21" s="52">
        <v>16</v>
      </c>
      <c r="V21" s="52">
        <v>19</v>
      </c>
      <c r="W21" s="52">
        <v>6</v>
      </c>
      <c r="X21" s="52">
        <v>4</v>
      </c>
      <c r="Y21" s="52">
        <v>0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24399</v>
      </c>
      <c r="D22" s="36">
        <v>24422</v>
      </c>
      <c r="E22" s="36">
        <v>24569</v>
      </c>
      <c r="F22" s="36">
        <v>24918</v>
      </c>
      <c r="G22" s="36">
        <v>25544</v>
      </c>
      <c r="H22" s="36">
        <v>26575</v>
      </c>
      <c r="I22" s="36">
        <v>13497</v>
      </c>
      <c r="J22" s="36">
        <v>6009</v>
      </c>
      <c r="K22" s="36">
        <v>10870</v>
      </c>
      <c r="L22" s="36">
        <v>10638</v>
      </c>
      <c r="M22" s="36">
        <v>12224</v>
      </c>
      <c r="N22" s="36">
        <v>12288</v>
      </c>
      <c r="O22" s="36">
        <v>10069</v>
      </c>
      <c r="P22" s="36">
        <v>6928</v>
      </c>
      <c r="Q22" s="36">
        <v>7361</v>
      </c>
      <c r="R22" s="36">
        <v>7880</v>
      </c>
      <c r="S22" s="36">
        <v>4114</v>
      </c>
      <c r="T22" s="36">
        <v>3681</v>
      </c>
      <c r="U22" s="36">
        <v>4390</v>
      </c>
      <c r="V22" s="36">
        <v>6742</v>
      </c>
      <c r="W22" s="36">
        <v>4015</v>
      </c>
      <c r="X22" s="36">
        <v>2551</v>
      </c>
      <c r="Y22" s="36">
        <v>94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2751</v>
      </c>
      <c r="D26" s="52">
        <v>2259</v>
      </c>
      <c r="E26" s="52">
        <v>1782</v>
      </c>
      <c r="F26" s="52">
        <v>2264</v>
      </c>
      <c r="G26" s="52">
        <v>2264</v>
      </c>
      <c r="H26" s="52">
        <v>2272</v>
      </c>
      <c r="I26" s="52">
        <v>2289</v>
      </c>
      <c r="J26" s="52">
        <v>2324</v>
      </c>
      <c r="K26" s="52">
        <v>4172</v>
      </c>
      <c r="L26" s="52">
        <v>3141</v>
      </c>
      <c r="M26" s="52">
        <v>2760</v>
      </c>
      <c r="N26" s="52">
        <v>2047</v>
      </c>
      <c r="O26" s="52">
        <v>1817</v>
      </c>
      <c r="P26" s="52">
        <v>131</v>
      </c>
      <c r="Q26" s="52">
        <v>497</v>
      </c>
      <c r="R26" s="52">
        <v>949</v>
      </c>
      <c r="S26" s="52">
        <v>1387</v>
      </c>
      <c r="T26" s="52">
        <v>1761</v>
      </c>
      <c r="U26" s="52">
        <v>2098</v>
      </c>
      <c r="V26" s="52">
        <v>2406</v>
      </c>
      <c r="W26" s="52">
        <v>2246</v>
      </c>
      <c r="X26" s="52">
        <v>1692</v>
      </c>
      <c r="Y26" s="52">
        <v>1171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31</v>
      </c>
      <c r="D29" s="52">
        <v>31</v>
      </c>
      <c r="E29" s="52">
        <v>31</v>
      </c>
      <c r="F29" s="52">
        <v>34</v>
      </c>
      <c r="G29" s="52">
        <v>36</v>
      </c>
      <c r="H29" s="52">
        <v>41</v>
      </c>
      <c r="I29" s="52">
        <v>30</v>
      </c>
      <c r="J29" s="52">
        <v>32</v>
      </c>
      <c r="K29" s="52">
        <v>52</v>
      </c>
      <c r="L29" s="52">
        <v>55</v>
      </c>
      <c r="M29" s="52">
        <v>71</v>
      </c>
      <c r="N29" s="52">
        <v>99</v>
      </c>
      <c r="O29" s="52">
        <v>145</v>
      </c>
      <c r="P29" s="52">
        <v>123</v>
      </c>
      <c r="Q29" s="52">
        <v>103</v>
      </c>
      <c r="R29" s="52">
        <v>62</v>
      </c>
      <c r="S29" s="52">
        <v>36</v>
      </c>
      <c r="T29" s="52">
        <v>24</v>
      </c>
      <c r="U29" s="52">
        <v>32</v>
      </c>
      <c r="V29" s="52">
        <v>55</v>
      </c>
      <c r="W29" s="52">
        <v>76</v>
      </c>
      <c r="X29" s="52">
        <v>91</v>
      </c>
      <c r="Y29" s="52">
        <v>98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148</v>
      </c>
      <c r="D31" s="52">
        <v>148</v>
      </c>
      <c r="E31" s="52">
        <v>148</v>
      </c>
      <c r="F31" s="52">
        <v>148</v>
      </c>
      <c r="G31" s="52">
        <v>152</v>
      </c>
      <c r="H31" s="52">
        <v>156</v>
      </c>
      <c r="I31" s="52">
        <v>79</v>
      </c>
      <c r="J31" s="52">
        <v>89</v>
      </c>
      <c r="K31" s="52">
        <v>241</v>
      </c>
      <c r="L31" s="52">
        <v>139</v>
      </c>
      <c r="M31" s="52">
        <v>66</v>
      </c>
      <c r="N31" s="52">
        <v>121</v>
      </c>
      <c r="O31" s="52">
        <v>145</v>
      </c>
      <c r="P31" s="52">
        <v>58</v>
      </c>
      <c r="Q31" s="52">
        <v>22</v>
      </c>
      <c r="R31" s="52">
        <v>14</v>
      </c>
      <c r="S31" s="52">
        <v>18</v>
      </c>
      <c r="T31" s="52">
        <v>31</v>
      </c>
      <c r="U31" s="52">
        <v>37</v>
      </c>
      <c r="V31" s="52">
        <v>55</v>
      </c>
      <c r="W31" s="52">
        <v>46</v>
      </c>
      <c r="X31" s="52">
        <v>20</v>
      </c>
      <c r="Y31" s="52">
        <v>16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1</v>
      </c>
      <c r="E32" s="52">
        <v>0</v>
      </c>
      <c r="F32" s="52">
        <v>1</v>
      </c>
      <c r="G32" s="52">
        <v>0</v>
      </c>
      <c r="H32" s="52">
        <v>1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3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3304</v>
      </c>
      <c r="D35" s="52">
        <v>3307</v>
      </c>
      <c r="E35" s="52">
        <v>3324</v>
      </c>
      <c r="F35" s="52">
        <v>3381</v>
      </c>
      <c r="G35" s="52">
        <v>3494</v>
      </c>
      <c r="H35" s="52">
        <v>3704</v>
      </c>
      <c r="I35" s="52">
        <v>2064</v>
      </c>
      <c r="J35" s="52">
        <v>1700</v>
      </c>
      <c r="K35" s="52">
        <v>2529</v>
      </c>
      <c r="L35" s="52">
        <v>2200</v>
      </c>
      <c r="M35" s="52">
        <v>2359</v>
      </c>
      <c r="N35" s="52">
        <v>2659</v>
      </c>
      <c r="O35" s="52">
        <v>2623</v>
      </c>
      <c r="P35" s="52">
        <v>1496</v>
      </c>
      <c r="Q35" s="52">
        <v>1154</v>
      </c>
      <c r="R35" s="52">
        <v>800</v>
      </c>
      <c r="S35" s="52">
        <v>896</v>
      </c>
      <c r="T35" s="52">
        <v>1240</v>
      </c>
      <c r="U35" s="52">
        <v>1612</v>
      </c>
      <c r="V35" s="52">
        <v>2058</v>
      </c>
      <c r="W35" s="52">
        <v>1879</v>
      </c>
      <c r="X35" s="52">
        <v>1469</v>
      </c>
      <c r="Y35" s="52">
        <v>1374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1075</v>
      </c>
      <c r="D36" s="52">
        <v>1077</v>
      </c>
      <c r="E36" s="52">
        <v>1082</v>
      </c>
      <c r="F36" s="52">
        <v>1102</v>
      </c>
      <c r="G36" s="52">
        <v>1148</v>
      </c>
      <c r="H36" s="52">
        <v>1243</v>
      </c>
      <c r="I36" s="52">
        <v>787</v>
      </c>
      <c r="J36" s="52">
        <v>976</v>
      </c>
      <c r="K36" s="52">
        <v>1550</v>
      </c>
      <c r="L36" s="52">
        <v>1455</v>
      </c>
      <c r="M36" s="52">
        <v>1843</v>
      </c>
      <c r="N36" s="52">
        <v>2354</v>
      </c>
      <c r="O36" s="52">
        <v>2362</v>
      </c>
      <c r="P36" s="52">
        <v>1101</v>
      </c>
      <c r="Q36" s="52">
        <v>751</v>
      </c>
      <c r="R36" s="52">
        <v>711</v>
      </c>
      <c r="S36" s="52">
        <v>816</v>
      </c>
      <c r="T36" s="52">
        <v>1074</v>
      </c>
      <c r="U36" s="52">
        <v>1450</v>
      </c>
      <c r="V36" s="52">
        <v>1790</v>
      </c>
      <c r="W36" s="52">
        <v>1699</v>
      </c>
      <c r="X36" s="52">
        <v>1212</v>
      </c>
      <c r="Y36" s="52">
        <v>1220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29</v>
      </c>
      <c r="D40" s="52">
        <v>29</v>
      </c>
      <c r="E40" s="52">
        <v>29</v>
      </c>
      <c r="F40" s="52">
        <v>29</v>
      </c>
      <c r="G40" s="52">
        <v>30</v>
      </c>
      <c r="H40" s="52">
        <v>32</v>
      </c>
      <c r="I40" s="52">
        <v>17</v>
      </c>
      <c r="J40" s="52">
        <v>15</v>
      </c>
      <c r="K40" s="52">
        <v>16</v>
      </c>
      <c r="L40" s="52">
        <v>19</v>
      </c>
      <c r="M40" s="52">
        <v>22</v>
      </c>
      <c r="N40" s="52">
        <v>31</v>
      </c>
      <c r="O40" s="52">
        <v>26</v>
      </c>
      <c r="P40" s="52">
        <v>11</v>
      </c>
      <c r="Q40" s="52">
        <v>4</v>
      </c>
      <c r="R40" s="52">
        <v>1</v>
      </c>
      <c r="S40" s="52">
        <v>0</v>
      </c>
      <c r="T40" s="52">
        <v>1</v>
      </c>
      <c r="U40" s="52">
        <v>6</v>
      </c>
      <c r="V40" s="52">
        <v>8</v>
      </c>
      <c r="W40" s="52">
        <v>6</v>
      </c>
      <c r="X40" s="52">
        <v>7</v>
      </c>
      <c r="Y40" s="52">
        <v>6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4499</v>
      </c>
      <c r="D41" s="36">
        <v>4501</v>
      </c>
      <c r="E41" s="36">
        <v>4528</v>
      </c>
      <c r="F41" s="36">
        <v>4600</v>
      </c>
      <c r="G41" s="36">
        <v>4765</v>
      </c>
      <c r="H41" s="36">
        <v>5073</v>
      </c>
      <c r="I41" s="36">
        <v>2911</v>
      </c>
      <c r="J41" s="36">
        <v>2735</v>
      </c>
      <c r="K41" s="36">
        <v>4285</v>
      </c>
      <c r="L41" s="36">
        <v>3750</v>
      </c>
      <c r="M41" s="36">
        <v>4255</v>
      </c>
      <c r="N41" s="36">
        <v>5133</v>
      </c>
      <c r="O41" s="36">
        <v>5116</v>
      </c>
      <c r="P41" s="36">
        <v>2643</v>
      </c>
      <c r="Q41" s="36">
        <v>1924</v>
      </c>
      <c r="R41" s="36">
        <v>1519</v>
      </c>
      <c r="S41" s="36">
        <v>1734</v>
      </c>
      <c r="T41" s="36">
        <v>2351</v>
      </c>
      <c r="U41" s="36">
        <v>3105</v>
      </c>
      <c r="V41" s="36">
        <v>3897</v>
      </c>
      <c r="W41" s="36">
        <v>3602</v>
      </c>
      <c r="X41" s="36">
        <v>2713</v>
      </c>
      <c r="Y41" s="36">
        <v>2602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70273</v>
      </c>
      <c r="D45" s="52">
        <v>70291</v>
      </c>
      <c r="E45" s="52">
        <v>70419</v>
      </c>
      <c r="F45" s="52">
        <v>70773</v>
      </c>
      <c r="G45" s="52">
        <v>71453</v>
      </c>
      <c r="H45" s="52">
        <v>72518</v>
      </c>
      <c r="I45" s="52">
        <v>74026</v>
      </c>
      <c r="J45" s="52">
        <v>76025</v>
      </c>
      <c r="K45" s="52">
        <v>78560</v>
      </c>
      <c r="L45" s="52">
        <v>81705</v>
      </c>
      <c r="M45" s="52">
        <v>85522</v>
      </c>
      <c r="N45" s="52">
        <v>90095</v>
      </c>
      <c r="O45" s="52">
        <v>81462</v>
      </c>
      <c r="P45" s="52">
        <v>31592</v>
      </c>
      <c r="Q45" s="52">
        <v>38969</v>
      </c>
      <c r="R45" s="52">
        <v>47435</v>
      </c>
      <c r="S45" s="52">
        <v>57025</v>
      </c>
      <c r="T45" s="52">
        <v>53188</v>
      </c>
      <c r="U45" s="52">
        <v>46905</v>
      </c>
      <c r="V45" s="52">
        <v>41449</v>
      </c>
      <c r="W45" s="52">
        <v>43626</v>
      </c>
      <c r="X45" s="52">
        <v>45003</v>
      </c>
      <c r="Y45" s="52">
        <v>46554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957</v>
      </c>
      <c r="D48" s="52">
        <v>963</v>
      </c>
      <c r="E48" s="52">
        <v>997</v>
      </c>
      <c r="F48" s="52">
        <v>1092</v>
      </c>
      <c r="G48" s="52">
        <v>1265</v>
      </c>
      <c r="H48" s="52">
        <v>1553</v>
      </c>
      <c r="I48" s="52">
        <v>1384</v>
      </c>
      <c r="J48" s="52">
        <v>1557</v>
      </c>
      <c r="K48" s="52">
        <v>2285</v>
      </c>
      <c r="L48" s="52">
        <v>2057</v>
      </c>
      <c r="M48" s="52">
        <v>2003</v>
      </c>
      <c r="N48" s="52">
        <v>1813</v>
      </c>
      <c r="O48" s="52">
        <v>2393</v>
      </c>
      <c r="P48" s="52">
        <v>1676</v>
      </c>
      <c r="Q48" s="52">
        <v>1809</v>
      </c>
      <c r="R48" s="52">
        <v>1997</v>
      </c>
      <c r="S48" s="52">
        <v>2343</v>
      </c>
      <c r="T48" s="52">
        <v>2589</v>
      </c>
      <c r="U48" s="52">
        <v>2680</v>
      </c>
      <c r="V48" s="52">
        <v>2714</v>
      </c>
      <c r="W48" s="52">
        <v>2912</v>
      </c>
      <c r="X48" s="52">
        <v>2700</v>
      </c>
      <c r="Y48" s="52">
        <v>2736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40179</v>
      </c>
      <c r="D50" s="52">
        <v>40186</v>
      </c>
      <c r="E50" s="52">
        <v>40247</v>
      </c>
      <c r="F50" s="52">
        <v>40423</v>
      </c>
      <c r="G50" s="52">
        <v>40759</v>
      </c>
      <c r="H50" s="52">
        <v>41314</v>
      </c>
      <c r="I50" s="52">
        <v>45446</v>
      </c>
      <c r="J50" s="52">
        <v>65978</v>
      </c>
      <c r="K50" s="52">
        <v>64889</v>
      </c>
      <c r="L50" s="52">
        <v>65428</v>
      </c>
      <c r="M50" s="52">
        <v>67138</v>
      </c>
      <c r="N50" s="52">
        <v>69815</v>
      </c>
      <c r="O50" s="52">
        <v>60756</v>
      </c>
      <c r="P50" s="52">
        <v>23070</v>
      </c>
      <c r="Q50" s="52">
        <v>23282</v>
      </c>
      <c r="R50" s="52">
        <v>31572</v>
      </c>
      <c r="S50" s="52">
        <v>35840</v>
      </c>
      <c r="T50" s="52">
        <v>35781</v>
      </c>
      <c r="U50" s="52">
        <v>31906</v>
      </c>
      <c r="V50" s="52">
        <v>27539</v>
      </c>
      <c r="W50" s="52">
        <v>29791</v>
      </c>
      <c r="X50" s="52">
        <v>30621</v>
      </c>
      <c r="Y50" s="52">
        <v>40057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118</v>
      </c>
      <c r="D51" s="52">
        <v>119</v>
      </c>
      <c r="E51" s="52">
        <v>118</v>
      </c>
      <c r="F51" s="52">
        <v>118</v>
      </c>
      <c r="G51" s="52">
        <v>120</v>
      </c>
      <c r="H51" s="52">
        <v>122</v>
      </c>
      <c r="I51" s="52">
        <v>143</v>
      </c>
      <c r="J51" s="52">
        <v>252</v>
      </c>
      <c r="K51" s="52">
        <v>285</v>
      </c>
      <c r="L51" s="52">
        <v>321</v>
      </c>
      <c r="M51" s="52">
        <v>356</v>
      </c>
      <c r="N51" s="52">
        <v>406</v>
      </c>
      <c r="O51" s="52">
        <v>413</v>
      </c>
      <c r="P51" s="52">
        <v>147</v>
      </c>
      <c r="Q51" s="52">
        <v>176</v>
      </c>
      <c r="R51" s="52">
        <v>245</v>
      </c>
      <c r="S51" s="52">
        <v>358</v>
      </c>
      <c r="T51" s="52">
        <v>339</v>
      </c>
      <c r="U51" s="52">
        <v>290</v>
      </c>
      <c r="V51" s="52">
        <v>206</v>
      </c>
      <c r="W51" s="52">
        <v>213</v>
      </c>
      <c r="X51" s="52">
        <v>221</v>
      </c>
      <c r="Y51" s="52">
        <v>214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45230</v>
      </c>
      <c r="D54" s="52">
        <v>45330</v>
      </c>
      <c r="E54" s="52">
        <v>46029</v>
      </c>
      <c r="F54" s="52">
        <v>47916</v>
      </c>
      <c r="G54" s="52">
        <v>51500</v>
      </c>
      <c r="H54" s="52">
        <v>57064</v>
      </c>
      <c r="I54" s="52">
        <v>38002</v>
      </c>
      <c r="J54" s="52">
        <v>31769</v>
      </c>
      <c r="K54" s="52">
        <v>45111</v>
      </c>
      <c r="L54" s="52">
        <v>40094</v>
      </c>
      <c r="M54" s="52">
        <v>31852</v>
      </c>
      <c r="N54" s="52">
        <v>23720</v>
      </c>
      <c r="O54" s="52">
        <v>23385</v>
      </c>
      <c r="P54" s="52">
        <v>19582</v>
      </c>
      <c r="Q54" s="52">
        <v>18458</v>
      </c>
      <c r="R54" s="52">
        <v>17739</v>
      </c>
      <c r="S54" s="52">
        <v>18197</v>
      </c>
      <c r="T54" s="52">
        <v>22857</v>
      </c>
      <c r="U54" s="52">
        <v>20370</v>
      </c>
      <c r="V54" s="52">
        <v>21199</v>
      </c>
      <c r="W54" s="52">
        <v>20900</v>
      </c>
      <c r="X54" s="52">
        <v>19797</v>
      </c>
      <c r="Y54" s="52">
        <v>17604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14722</v>
      </c>
      <c r="D55" s="52">
        <v>14757</v>
      </c>
      <c r="E55" s="52">
        <v>15004</v>
      </c>
      <c r="F55" s="52">
        <v>15664</v>
      </c>
      <c r="G55" s="52">
        <v>16986</v>
      </c>
      <c r="H55" s="52">
        <v>19185</v>
      </c>
      <c r="I55" s="52">
        <v>13946</v>
      </c>
      <c r="J55" s="52">
        <v>14194</v>
      </c>
      <c r="K55" s="52">
        <v>20693</v>
      </c>
      <c r="L55" s="52">
        <v>21755</v>
      </c>
      <c r="M55" s="52">
        <v>23292</v>
      </c>
      <c r="N55" s="52">
        <v>22364</v>
      </c>
      <c r="O55" s="52">
        <v>23773</v>
      </c>
      <c r="P55" s="52">
        <v>19037</v>
      </c>
      <c r="Q55" s="52">
        <v>20296</v>
      </c>
      <c r="R55" s="52">
        <v>24472</v>
      </c>
      <c r="S55" s="52">
        <v>26540</v>
      </c>
      <c r="T55" s="52">
        <v>19189</v>
      </c>
      <c r="U55" s="52">
        <v>18286</v>
      </c>
      <c r="V55" s="52">
        <v>18394</v>
      </c>
      <c r="W55" s="52">
        <v>18638</v>
      </c>
      <c r="X55" s="52">
        <v>16962</v>
      </c>
      <c r="Y55" s="52">
        <v>16460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904</v>
      </c>
      <c r="D59" s="52">
        <v>905</v>
      </c>
      <c r="E59" s="52">
        <v>917</v>
      </c>
      <c r="F59" s="52">
        <v>942</v>
      </c>
      <c r="G59" s="52">
        <v>992</v>
      </c>
      <c r="H59" s="52">
        <v>1075</v>
      </c>
      <c r="I59" s="52">
        <v>650</v>
      </c>
      <c r="J59" s="52">
        <v>574</v>
      </c>
      <c r="K59" s="52">
        <v>675</v>
      </c>
      <c r="L59" s="52">
        <v>632</v>
      </c>
      <c r="M59" s="52">
        <v>639</v>
      </c>
      <c r="N59" s="52">
        <v>613</v>
      </c>
      <c r="O59" s="52">
        <v>513</v>
      </c>
      <c r="P59" s="52">
        <v>218</v>
      </c>
      <c r="Q59" s="52">
        <v>198</v>
      </c>
      <c r="R59" s="52">
        <v>205</v>
      </c>
      <c r="S59" s="52">
        <v>212</v>
      </c>
      <c r="T59" s="52">
        <v>179</v>
      </c>
      <c r="U59" s="52">
        <v>168</v>
      </c>
      <c r="V59" s="52">
        <v>192</v>
      </c>
      <c r="W59" s="52">
        <v>247</v>
      </c>
      <c r="X59" s="52">
        <v>297</v>
      </c>
      <c r="Y59" s="52">
        <v>257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139642</v>
      </c>
      <c r="D60" s="36">
        <v>139921</v>
      </c>
      <c r="E60" s="36">
        <v>141892</v>
      </c>
      <c r="F60" s="36">
        <v>147312</v>
      </c>
      <c r="G60" s="36">
        <v>157835</v>
      </c>
      <c r="H60" s="36">
        <v>174832</v>
      </c>
      <c r="I60" s="36">
        <v>115990</v>
      </c>
      <c r="J60" s="36">
        <v>116687</v>
      </c>
      <c r="K60" s="36">
        <v>138180</v>
      </c>
      <c r="L60" s="36">
        <v>136111</v>
      </c>
      <c r="M60" s="36">
        <v>128759</v>
      </c>
      <c r="N60" s="36">
        <v>122023</v>
      </c>
      <c r="O60" s="36">
        <v>116858</v>
      </c>
      <c r="P60" s="36">
        <v>71581</v>
      </c>
      <c r="Q60" s="36">
        <v>84095</v>
      </c>
      <c r="R60" s="36">
        <v>100044</v>
      </c>
      <c r="S60" s="36">
        <v>109673</v>
      </c>
      <c r="T60" s="36">
        <v>107252</v>
      </c>
      <c r="U60" s="36">
        <v>99133</v>
      </c>
      <c r="V60" s="36">
        <v>92406</v>
      </c>
      <c r="W60" s="36">
        <v>89707</v>
      </c>
      <c r="X60" s="36">
        <v>79264</v>
      </c>
      <c r="Y60" s="36">
        <v>83726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54305</v>
      </c>
      <c r="D64" s="52">
        <v>54323</v>
      </c>
      <c r="E64" s="52">
        <v>54447</v>
      </c>
      <c r="F64" s="52">
        <v>54799</v>
      </c>
      <c r="G64" s="52">
        <v>55499</v>
      </c>
      <c r="H64" s="52">
        <v>56723</v>
      </c>
      <c r="I64" s="52">
        <v>58648</v>
      </c>
      <c r="J64" s="52">
        <v>61411</v>
      </c>
      <c r="K64" s="52">
        <v>65099</v>
      </c>
      <c r="L64" s="52">
        <v>69782</v>
      </c>
      <c r="M64" s="52">
        <v>75545</v>
      </c>
      <c r="N64" s="52">
        <v>82480</v>
      </c>
      <c r="O64" s="52">
        <v>79797</v>
      </c>
      <c r="P64" s="52">
        <v>45876</v>
      </c>
      <c r="Q64" s="52">
        <v>56829</v>
      </c>
      <c r="R64" s="52">
        <v>69336</v>
      </c>
      <c r="S64" s="52">
        <v>83485</v>
      </c>
      <c r="T64" s="52">
        <v>84660</v>
      </c>
      <c r="U64" s="52">
        <v>86199</v>
      </c>
      <c r="V64" s="52">
        <v>83307</v>
      </c>
      <c r="W64" s="52">
        <v>78118</v>
      </c>
      <c r="X64" s="52">
        <v>65401</v>
      </c>
      <c r="Y64" s="52">
        <v>61561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740</v>
      </c>
      <c r="D67" s="52">
        <v>745</v>
      </c>
      <c r="E67" s="52">
        <v>774</v>
      </c>
      <c r="F67" s="52">
        <v>853</v>
      </c>
      <c r="G67" s="52">
        <v>1012</v>
      </c>
      <c r="H67" s="52">
        <v>1284</v>
      </c>
      <c r="I67" s="52">
        <v>1264</v>
      </c>
      <c r="J67" s="52">
        <v>1615</v>
      </c>
      <c r="K67" s="52">
        <v>2524</v>
      </c>
      <c r="L67" s="52">
        <v>2753</v>
      </c>
      <c r="M67" s="52">
        <v>3301</v>
      </c>
      <c r="N67" s="52">
        <v>3651</v>
      </c>
      <c r="O67" s="52">
        <v>4398</v>
      </c>
      <c r="P67" s="52">
        <v>3662</v>
      </c>
      <c r="Q67" s="52">
        <v>3177</v>
      </c>
      <c r="R67" s="52">
        <v>2652</v>
      </c>
      <c r="S67" s="52">
        <v>2753</v>
      </c>
      <c r="T67" s="52">
        <v>2878</v>
      </c>
      <c r="U67" s="52">
        <v>3155</v>
      </c>
      <c r="V67" s="52">
        <v>3537</v>
      </c>
      <c r="W67" s="52">
        <v>4366</v>
      </c>
      <c r="X67" s="52">
        <v>4842</v>
      </c>
      <c r="Y67" s="52">
        <v>5957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34755</v>
      </c>
      <c r="D69" s="52">
        <v>34768</v>
      </c>
      <c r="E69" s="52">
        <v>34848</v>
      </c>
      <c r="F69" s="52">
        <v>35068</v>
      </c>
      <c r="G69" s="52">
        <v>35517</v>
      </c>
      <c r="H69" s="52">
        <v>36298</v>
      </c>
      <c r="I69" s="52">
        <v>40379</v>
      </c>
      <c r="J69" s="52">
        <v>57028</v>
      </c>
      <c r="K69" s="52">
        <v>58603</v>
      </c>
      <c r="L69" s="52">
        <v>62361</v>
      </c>
      <c r="M69" s="52">
        <v>66937</v>
      </c>
      <c r="N69" s="52">
        <v>72977</v>
      </c>
      <c r="O69" s="52">
        <v>69571</v>
      </c>
      <c r="P69" s="52">
        <v>35835</v>
      </c>
      <c r="Q69" s="52">
        <v>45812</v>
      </c>
      <c r="R69" s="52">
        <v>56783</v>
      </c>
      <c r="S69" s="52">
        <v>70177</v>
      </c>
      <c r="T69" s="52">
        <v>72059</v>
      </c>
      <c r="U69" s="52">
        <v>73688</v>
      </c>
      <c r="V69" s="52">
        <v>69932</v>
      </c>
      <c r="W69" s="52">
        <v>64838</v>
      </c>
      <c r="X69" s="52">
        <v>93770</v>
      </c>
      <c r="Y69" s="52">
        <v>83693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98</v>
      </c>
      <c r="D70" s="52">
        <v>99</v>
      </c>
      <c r="E70" s="52">
        <v>98</v>
      </c>
      <c r="F70" s="52">
        <v>99</v>
      </c>
      <c r="G70" s="52">
        <v>100</v>
      </c>
      <c r="H70" s="52">
        <v>106</v>
      </c>
      <c r="I70" s="52">
        <v>123</v>
      </c>
      <c r="J70" s="52">
        <v>194</v>
      </c>
      <c r="K70" s="52">
        <v>231</v>
      </c>
      <c r="L70" s="52">
        <v>266</v>
      </c>
      <c r="M70" s="52">
        <v>311</v>
      </c>
      <c r="N70" s="52">
        <v>368</v>
      </c>
      <c r="O70" s="52">
        <v>421</v>
      </c>
      <c r="P70" s="52">
        <v>274</v>
      </c>
      <c r="Q70" s="52">
        <v>353</v>
      </c>
      <c r="R70" s="52">
        <v>441</v>
      </c>
      <c r="S70" s="52">
        <v>556</v>
      </c>
      <c r="T70" s="52">
        <v>586</v>
      </c>
      <c r="U70" s="52">
        <v>612</v>
      </c>
      <c r="V70" s="52">
        <v>572</v>
      </c>
      <c r="W70" s="52">
        <v>521</v>
      </c>
      <c r="X70" s="52">
        <v>463</v>
      </c>
      <c r="Y70" s="52">
        <v>437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29349</v>
      </c>
      <c r="D73" s="52">
        <v>29416</v>
      </c>
      <c r="E73" s="52">
        <v>29881</v>
      </c>
      <c r="F73" s="52">
        <v>31153</v>
      </c>
      <c r="G73" s="52">
        <v>33652</v>
      </c>
      <c r="H73" s="52">
        <v>37781</v>
      </c>
      <c r="I73" s="52">
        <v>26347</v>
      </c>
      <c r="J73" s="52">
        <v>23193</v>
      </c>
      <c r="K73" s="52">
        <v>34464</v>
      </c>
      <c r="L73" s="52">
        <v>34371</v>
      </c>
      <c r="M73" s="52">
        <v>33320</v>
      </c>
      <c r="N73" s="52">
        <v>30756</v>
      </c>
      <c r="O73" s="52">
        <v>27670</v>
      </c>
      <c r="P73" s="52">
        <v>23008</v>
      </c>
      <c r="Q73" s="52">
        <v>17509</v>
      </c>
      <c r="R73" s="52">
        <v>15662</v>
      </c>
      <c r="S73" s="52">
        <v>15703</v>
      </c>
      <c r="T73" s="52">
        <v>20770</v>
      </c>
      <c r="U73" s="52">
        <v>20970</v>
      </c>
      <c r="V73" s="52">
        <v>24516</v>
      </c>
      <c r="W73" s="52">
        <v>25638</v>
      </c>
      <c r="X73" s="52">
        <v>25656</v>
      </c>
      <c r="Y73" s="52">
        <v>25750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9553</v>
      </c>
      <c r="D74" s="52">
        <v>9576</v>
      </c>
      <c r="E74" s="52">
        <v>9741</v>
      </c>
      <c r="F74" s="52">
        <v>10188</v>
      </c>
      <c r="G74" s="52">
        <v>11132</v>
      </c>
      <c r="H74" s="52">
        <v>12887</v>
      </c>
      <c r="I74" s="52">
        <v>10144</v>
      </c>
      <c r="J74" s="52">
        <v>10872</v>
      </c>
      <c r="K74" s="52">
        <v>17160</v>
      </c>
      <c r="L74" s="52">
        <v>20487</v>
      </c>
      <c r="M74" s="52">
        <v>25311</v>
      </c>
      <c r="N74" s="52">
        <v>28067</v>
      </c>
      <c r="O74" s="52">
        <v>28343</v>
      </c>
      <c r="P74" s="52">
        <v>21545</v>
      </c>
      <c r="Q74" s="52">
        <v>18020</v>
      </c>
      <c r="R74" s="52">
        <v>21156</v>
      </c>
      <c r="S74" s="52">
        <v>23256</v>
      </c>
      <c r="T74" s="52">
        <v>17466</v>
      </c>
      <c r="U74" s="52">
        <v>18655</v>
      </c>
      <c r="V74" s="52">
        <v>21339</v>
      </c>
      <c r="W74" s="52">
        <v>22904</v>
      </c>
      <c r="X74" s="52">
        <v>22165</v>
      </c>
      <c r="Y74" s="52">
        <v>23850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22362</v>
      </c>
      <c r="D78" s="52">
        <v>22416</v>
      </c>
      <c r="E78" s="52">
        <v>22788</v>
      </c>
      <c r="F78" s="52">
        <v>23823</v>
      </c>
      <c r="G78" s="52">
        <v>25900</v>
      </c>
      <c r="H78" s="52">
        <v>29474</v>
      </c>
      <c r="I78" s="52">
        <v>21624</v>
      </c>
      <c r="J78" s="52">
        <v>27358</v>
      </c>
      <c r="K78" s="52">
        <v>30846</v>
      </c>
      <c r="L78" s="52">
        <v>33881</v>
      </c>
      <c r="M78" s="52">
        <v>36930</v>
      </c>
      <c r="N78" s="52">
        <v>38732</v>
      </c>
      <c r="O78" s="52">
        <v>36768</v>
      </c>
      <c r="P78" s="52">
        <v>22562</v>
      </c>
      <c r="Q78" s="52">
        <v>24424</v>
      </c>
      <c r="R78" s="52">
        <v>29071</v>
      </c>
      <c r="S78" s="52">
        <v>32415</v>
      </c>
      <c r="T78" s="52">
        <v>32009</v>
      </c>
      <c r="U78" s="52">
        <v>31425</v>
      </c>
      <c r="V78" s="52">
        <v>28792</v>
      </c>
      <c r="W78" s="52">
        <v>27112</v>
      </c>
      <c r="X78" s="52">
        <v>36106</v>
      </c>
      <c r="Y78" s="52">
        <v>28490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86247</v>
      </c>
      <c r="D79" s="36">
        <v>86444</v>
      </c>
      <c r="E79" s="36">
        <v>87825</v>
      </c>
      <c r="F79" s="36">
        <v>91588</v>
      </c>
      <c r="G79" s="36">
        <v>99108</v>
      </c>
      <c r="H79" s="36">
        <v>111945</v>
      </c>
      <c r="I79" s="36">
        <v>80147</v>
      </c>
      <c r="J79" s="36">
        <v>84800</v>
      </c>
      <c r="K79" s="36">
        <v>112167</v>
      </c>
      <c r="L79" s="36">
        <v>119388</v>
      </c>
      <c r="M79" s="36">
        <v>129196</v>
      </c>
      <c r="N79" s="36">
        <v>133223</v>
      </c>
      <c r="O79" s="36">
        <v>127005</v>
      </c>
      <c r="P79" s="36">
        <v>86501</v>
      </c>
      <c r="Q79" s="36">
        <v>88145</v>
      </c>
      <c r="R79" s="36">
        <v>97866</v>
      </c>
      <c r="S79" s="36">
        <v>112471</v>
      </c>
      <c r="T79" s="36">
        <v>117098</v>
      </c>
      <c r="U79" s="36">
        <v>121525</v>
      </c>
      <c r="V79" s="36">
        <v>125453</v>
      </c>
      <c r="W79" s="36">
        <v>124685</v>
      </c>
      <c r="X79" s="36">
        <v>118756</v>
      </c>
      <c r="Y79" s="36">
        <v>128655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61146</v>
      </c>
      <c r="D83" s="52">
        <v>61164</v>
      </c>
      <c r="E83" s="52">
        <v>61288</v>
      </c>
      <c r="F83" s="52">
        <v>61615</v>
      </c>
      <c r="G83" s="52">
        <v>62249</v>
      </c>
      <c r="H83" s="52">
        <v>63313</v>
      </c>
      <c r="I83" s="52">
        <v>64958</v>
      </c>
      <c r="J83" s="52">
        <v>67360</v>
      </c>
      <c r="K83" s="52">
        <v>70699</v>
      </c>
      <c r="L83" s="52">
        <v>75179</v>
      </c>
      <c r="M83" s="52">
        <v>80935</v>
      </c>
      <c r="N83" s="52">
        <v>88175</v>
      </c>
      <c r="O83" s="52">
        <v>84845</v>
      </c>
      <c r="P83" s="52">
        <v>46644</v>
      </c>
      <c r="Q83" s="52">
        <v>59341</v>
      </c>
      <c r="R83" s="52">
        <v>74124</v>
      </c>
      <c r="S83" s="52">
        <v>91060</v>
      </c>
      <c r="T83" s="52">
        <v>95793</v>
      </c>
      <c r="U83" s="52">
        <v>102067</v>
      </c>
      <c r="V83" s="52">
        <v>109058</v>
      </c>
      <c r="W83" s="52">
        <v>114433</v>
      </c>
      <c r="X83" s="52">
        <v>115396</v>
      </c>
      <c r="Y83" s="52">
        <v>111783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833</v>
      </c>
      <c r="D86" s="52">
        <v>838</v>
      </c>
      <c r="E86" s="52">
        <v>869</v>
      </c>
      <c r="F86" s="52">
        <v>954</v>
      </c>
      <c r="G86" s="52">
        <v>1113</v>
      </c>
      <c r="H86" s="52">
        <v>1375</v>
      </c>
      <c r="I86" s="52">
        <v>1276</v>
      </c>
      <c r="J86" s="52">
        <v>1541</v>
      </c>
      <c r="K86" s="52">
        <v>2387</v>
      </c>
      <c r="L86" s="52">
        <v>2509</v>
      </c>
      <c r="M86" s="52">
        <v>3022</v>
      </c>
      <c r="N86" s="52">
        <v>3608</v>
      </c>
      <c r="O86" s="52">
        <v>4868</v>
      </c>
      <c r="P86" s="52">
        <v>4928</v>
      </c>
      <c r="Q86" s="52">
        <v>5269</v>
      </c>
      <c r="R86" s="52">
        <v>5240</v>
      </c>
      <c r="S86" s="52">
        <v>5416</v>
      </c>
      <c r="T86" s="52">
        <v>5410</v>
      </c>
      <c r="U86" s="52">
        <v>5412</v>
      </c>
      <c r="V86" s="52">
        <v>5331</v>
      </c>
      <c r="W86" s="52">
        <v>5576</v>
      </c>
      <c r="X86" s="52">
        <v>5228</v>
      </c>
      <c r="Y86" s="52">
        <v>5766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34518</v>
      </c>
      <c r="D88" s="52">
        <v>34527</v>
      </c>
      <c r="E88" s="52">
        <v>34599</v>
      </c>
      <c r="F88" s="52">
        <v>34777</v>
      </c>
      <c r="G88" s="52">
        <v>35131</v>
      </c>
      <c r="H88" s="52">
        <v>35727</v>
      </c>
      <c r="I88" s="52">
        <v>40526</v>
      </c>
      <c r="J88" s="52">
        <v>62157</v>
      </c>
      <c r="K88" s="52">
        <v>62951</v>
      </c>
      <c r="L88" s="52">
        <v>66230</v>
      </c>
      <c r="M88" s="52">
        <v>70319</v>
      </c>
      <c r="N88" s="52">
        <v>75419</v>
      </c>
      <c r="O88" s="52">
        <v>69698</v>
      </c>
      <c r="P88" s="52">
        <v>29326</v>
      </c>
      <c r="Q88" s="52">
        <v>39303</v>
      </c>
      <c r="R88" s="52">
        <v>50317</v>
      </c>
      <c r="S88" s="52">
        <v>63788</v>
      </c>
      <c r="T88" s="52">
        <v>66705</v>
      </c>
      <c r="U88" s="52">
        <v>70817</v>
      </c>
      <c r="V88" s="52">
        <v>75300</v>
      </c>
      <c r="W88" s="52">
        <v>80834</v>
      </c>
      <c r="X88" s="52">
        <v>104461</v>
      </c>
      <c r="Y88" s="52">
        <v>70322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99</v>
      </c>
      <c r="D89" s="52">
        <v>99</v>
      </c>
      <c r="E89" s="52">
        <v>99</v>
      </c>
      <c r="F89" s="52">
        <v>100</v>
      </c>
      <c r="G89" s="52">
        <v>100</v>
      </c>
      <c r="H89" s="52">
        <v>104</v>
      </c>
      <c r="I89" s="52">
        <v>123</v>
      </c>
      <c r="J89" s="52">
        <v>232</v>
      </c>
      <c r="K89" s="52">
        <v>261</v>
      </c>
      <c r="L89" s="52">
        <v>303</v>
      </c>
      <c r="M89" s="52">
        <v>343</v>
      </c>
      <c r="N89" s="52">
        <v>398</v>
      </c>
      <c r="O89" s="52">
        <v>436</v>
      </c>
      <c r="P89" s="52">
        <v>235</v>
      </c>
      <c r="Q89" s="52">
        <v>322</v>
      </c>
      <c r="R89" s="52">
        <v>403</v>
      </c>
      <c r="S89" s="52">
        <v>520</v>
      </c>
      <c r="T89" s="52">
        <v>547</v>
      </c>
      <c r="U89" s="52">
        <v>577</v>
      </c>
      <c r="V89" s="52">
        <v>597</v>
      </c>
      <c r="W89" s="52">
        <v>599</v>
      </c>
      <c r="X89" s="52">
        <v>587</v>
      </c>
      <c r="Y89" s="52">
        <v>589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1736</v>
      </c>
      <c r="D92" s="52">
        <v>1735</v>
      </c>
      <c r="E92" s="52">
        <v>1740</v>
      </c>
      <c r="F92" s="52">
        <v>1753</v>
      </c>
      <c r="G92" s="52">
        <v>1793</v>
      </c>
      <c r="H92" s="52">
        <v>1881</v>
      </c>
      <c r="I92" s="52">
        <v>1021</v>
      </c>
      <c r="J92" s="52">
        <v>951</v>
      </c>
      <c r="K92" s="52">
        <v>3055</v>
      </c>
      <c r="L92" s="52">
        <v>2088</v>
      </c>
      <c r="M92" s="52">
        <v>991</v>
      </c>
      <c r="N92" s="52">
        <v>1437</v>
      </c>
      <c r="O92" s="52">
        <v>1962</v>
      </c>
      <c r="P92" s="52">
        <v>1489</v>
      </c>
      <c r="Q92" s="52">
        <v>920</v>
      </c>
      <c r="R92" s="52">
        <v>737</v>
      </c>
      <c r="S92" s="52">
        <v>989</v>
      </c>
      <c r="T92" s="52">
        <v>936</v>
      </c>
      <c r="U92" s="52">
        <v>928</v>
      </c>
      <c r="V92" s="52">
        <v>1132</v>
      </c>
      <c r="W92" s="52">
        <v>1024</v>
      </c>
      <c r="X92" s="52">
        <v>662</v>
      </c>
      <c r="Y92" s="52">
        <v>610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5</v>
      </c>
      <c r="D93" s="52">
        <v>6</v>
      </c>
      <c r="E93" s="52">
        <v>5</v>
      </c>
      <c r="F93" s="52">
        <v>6</v>
      </c>
      <c r="G93" s="52">
        <v>5</v>
      </c>
      <c r="H93" s="52">
        <v>6</v>
      </c>
      <c r="I93" s="52">
        <v>2</v>
      </c>
      <c r="J93" s="52">
        <v>3</v>
      </c>
      <c r="K93" s="52">
        <v>11</v>
      </c>
      <c r="L93" s="52">
        <v>9</v>
      </c>
      <c r="M93" s="52">
        <v>6</v>
      </c>
      <c r="N93" s="52">
        <v>15</v>
      </c>
      <c r="O93" s="52">
        <v>15</v>
      </c>
      <c r="P93" s="52">
        <v>9</v>
      </c>
      <c r="Q93" s="52">
        <v>5</v>
      </c>
      <c r="R93" s="52">
        <v>4</v>
      </c>
      <c r="S93" s="52">
        <v>6</v>
      </c>
      <c r="T93" s="52">
        <v>7</v>
      </c>
      <c r="U93" s="52">
        <v>11</v>
      </c>
      <c r="V93" s="52">
        <v>14</v>
      </c>
      <c r="W93" s="52">
        <v>8</v>
      </c>
      <c r="X93" s="52">
        <v>9</v>
      </c>
      <c r="Y93" s="52">
        <v>1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38715</v>
      </c>
      <c r="D96" s="52">
        <v>38800</v>
      </c>
      <c r="E96" s="52">
        <v>39385</v>
      </c>
      <c r="F96" s="52">
        <v>40965</v>
      </c>
      <c r="G96" s="52">
        <v>43981</v>
      </c>
      <c r="H96" s="52">
        <v>48855</v>
      </c>
      <c r="I96" s="52">
        <v>32812</v>
      </c>
      <c r="J96" s="52">
        <v>27363</v>
      </c>
      <c r="K96" s="52">
        <v>40791</v>
      </c>
      <c r="L96" s="52">
        <v>39998</v>
      </c>
      <c r="M96" s="52">
        <v>38888</v>
      </c>
      <c r="N96" s="52">
        <v>39556</v>
      </c>
      <c r="O96" s="52">
        <v>40875</v>
      </c>
      <c r="P96" s="52">
        <v>42850</v>
      </c>
      <c r="Q96" s="52">
        <v>39328</v>
      </c>
      <c r="R96" s="52">
        <v>35621</v>
      </c>
      <c r="S96" s="52">
        <v>36456</v>
      </c>
      <c r="T96" s="52">
        <v>48152</v>
      </c>
      <c r="U96" s="52">
        <v>46422</v>
      </c>
      <c r="V96" s="52">
        <v>46820</v>
      </c>
      <c r="W96" s="52">
        <v>45419</v>
      </c>
      <c r="X96" s="52">
        <v>40851</v>
      </c>
      <c r="Y96" s="52">
        <v>43238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12602</v>
      </c>
      <c r="D97" s="52">
        <v>12631</v>
      </c>
      <c r="E97" s="52">
        <v>12838</v>
      </c>
      <c r="F97" s="52">
        <v>13389</v>
      </c>
      <c r="G97" s="52">
        <v>14517</v>
      </c>
      <c r="H97" s="52">
        <v>16536</v>
      </c>
      <c r="I97" s="52">
        <v>12348</v>
      </c>
      <c r="J97" s="52">
        <v>12489</v>
      </c>
      <c r="K97" s="52">
        <v>19809</v>
      </c>
      <c r="L97" s="52">
        <v>23588</v>
      </c>
      <c r="M97" s="52">
        <v>29830</v>
      </c>
      <c r="N97" s="52">
        <v>35779</v>
      </c>
      <c r="O97" s="52">
        <v>40367</v>
      </c>
      <c r="P97" s="52">
        <v>40024</v>
      </c>
      <c r="Q97" s="52">
        <v>39088</v>
      </c>
      <c r="R97" s="52">
        <v>46083</v>
      </c>
      <c r="S97" s="52">
        <v>51297</v>
      </c>
      <c r="T97" s="52">
        <v>40879</v>
      </c>
      <c r="U97" s="52">
        <v>41818</v>
      </c>
      <c r="V97" s="52">
        <v>40672</v>
      </c>
      <c r="W97" s="52">
        <v>40514</v>
      </c>
      <c r="X97" s="52">
        <v>34786</v>
      </c>
      <c r="Y97" s="52">
        <v>39496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16877</v>
      </c>
      <c r="D101" s="52">
        <v>16914</v>
      </c>
      <c r="E101" s="52">
        <v>17163</v>
      </c>
      <c r="F101" s="52">
        <v>17845</v>
      </c>
      <c r="G101" s="52">
        <v>19171</v>
      </c>
      <c r="H101" s="52">
        <v>21394</v>
      </c>
      <c r="I101" s="52">
        <v>14684</v>
      </c>
      <c r="J101" s="52">
        <v>17558</v>
      </c>
      <c r="K101" s="52">
        <v>19514</v>
      </c>
      <c r="L101" s="52">
        <v>21036</v>
      </c>
      <c r="M101" s="52">
        <v>23283</v>
      </c>
      <c r="N101" s="52">
        <v>26691</v>
      </c>
      <c r="O101" s="52">
        <v>28494</v>
      </c>
      <c r="P101" s="52">
        <v>19890</v>
      </c>
      <c r="Q101" s="52">
        <v>22898</v>
      </c>
      <c r="R101" s="52">
        <v>26734</v>
      </c>
      <c r="S101" s="52">
        <v>28778</v>
      </c>
      <c r="T101" s="52">
        <v>27996</v>
      </c>
      <c r="U101" s="52">
        <v>26455</v>
      </c>
      <c r="V101" s="52">
        <v>23073</v>
      </c>
      <c r="W101" s="52">
        <v>19109</v>
      </c>
      <c r="X101" s="52">
        <v>23239</v>
      </c>
      <c r="Y101" s="52">
        <v>19489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678</v>
      </c>
      <c r="D102" s="52">
        <v>678</v>
      </c>
      <c r="E102" s="52">
        <v>688</v>
      </c>
      <c r="F102" s="52">
        <v>707</v>
      </c>
      <c r="G102" s="52">
        <v>750</v>
      </c>
      <c r="H102" s="52">
        <v>813</v>
      </c>
      <c r="I102" s="52">
        <v>512</v>
      </c>
      <c r="J102" s="52">
        <v>467</v>
      </c>
      <c r="K102" s="52">
        <v>591</v>
      </c>
      <c r="L102" s="52">
        <v>598</v>
      </c>
      <c r="M102" s="52">
        <v>708</v>
      </c>
      <c r="N102" s="52">
        <v>770</v>
      </c>
      <c r="O102" s="52">
        <v>686</v>
      </c>
      <c r="P102" s="52">
        <v>462</v>
      </c>
      <c r="Q102" s="52">
        <v>381</v>
      </c>
      <c r="R102" s="52">
        <v>324</v>
      </c>
      <c r="S102" s="52">
        <v>341</v>
      </c>
      <c r="T102" s="52">
        <v>291</v>
      </c>
      <c r="U102" s="52">
        <v>297</v>
      </c>
      <c r="V102" s="52">
        <v>398</v>
      </c>
      <c r="W102" s="52">
        <v>506</v>
      </c>
      <c r="X102" s="52">
        <v>784</v>
      </c>
      <c r="Y102" s="52">
        <v>548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104737</v>
      </c>
      <c r="D103" s="36">
        <v>104960</v>
      </c>
      <c r="E103" s="36">
        <v>106521</v>
      </c>
      <c r="F103" s="36">
        <v>110722</v>
      </c>
      <c r="G103" s="36">
        <v>118902</v>
      </c>
      <c r="H103" s="36">
        <v>132559</v>
      </c>
      <c r="I103" s="36">
        <v>90675</v>
      </c>
      <c r="J103" s="36">
        <v>93742</v>
      </c>
      <c r="K103" s="36">
        <v>119704</v>
      </c>
      <c r="L103" s="36">
        <v>126982</v>
      </c>
      <c r="M103" s="36">
        <v>139160</v>
      </c>
      <c r="N103" s="36">
        <v>155314</v>
      </c>
      <c r="O103" s="36">
        <v>163167</v>
      </c>
      <c r="P103" s="36">
        <v>142260</v>
      </c>
      <c r="Q103" s="36">
        <v>152300</v>
      </c>
      <c r="R103" s="36">
        <v>160235</v>
      </c>
      <c r="S103" s="36">
        <v>173903</v>
      </c>
      <c r="T103" s="36">
        <v>178062</v>
      </c>
      <c r="U103" s="36">
        <v>179574</v>
      </c>
      <c r="V103" s="36">
        <v>180411</v>
      </c>
      <c r="W103" s="36">
        <v>176632</v>
      </c>
      <c r="X103" s="36">
        <v>166991</v>
      </c>
      <c r="Y103" s="36">
        <v>168907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35161</v>
      </c>
      <c r="D126" s="52">
        <v>35171</v>
      </c>
      <c r="E126" s="52">
        <v>35246</v>
      </c>
      <c r="F126" s="52">
        <v>35456</v>
      </c>
      <c r="G126" s="52">
        <v>36190</v>
      </c>
      <c r="H126" s="52">
        <v>36199</v>
      </c>
      <c r="I126" s="52">
        <v>37438</v>
      </c>
      <c r="J126" s="52">
        <v>38631</v>
      </c>
      <c r="K126" s="52">
        <v>40177</v>
      </c>
      <c r="L126" s="52">
        <v>42135</v>
      </c>
      <c r="M126" s="52">
        <v>44593</v>
      </c>
      <c r="N126" s="52">
        <v>47642</v>
      </c>
      <c r="O126" s="52">
        <v>44363</v>
      </c>
      <c r="P126" s="52">
        <v>20783</v>
      </c>
      <c r="Q126" s="52">
        <v>26276</v>
      </c>
      <c r="R126" s="52">
        <v>32777</v>
      </c>
      <c r="S126" s="52">
        <v>40347</v>
      </c>
      <c r="T126" s="52">
        <v>40684</v>
      </c>
      <c r="U126" s="52">
        <v>39247</v>
      </c>
      <c r="V126" s="52">
        <v>38917</v>
      </c>
      <c r="W126" s="52">
        <v>41192</v>
      </c>
      <c r="X126" s="52">
        <v>50389</v>
      </c>
      <c r="Y126" s="52">
        <v>57381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479</v>
      </c>
      <c r="D129" s="52">
        <v>482</v>
      </c>
      <c r="E129" s="52">
        <v>501</v>
      </c>
      <c r="F129" s="52">
        <v>550</v>
      </c>
      <c r="G129" s="52">
        <v>648</v>
      </c>
      <c r="H129" s="52">
        <v>800</v>
      </c>
      <c r="I129" s="52">
        <v>749</v>
      </c>
      <c r="J129" s="52">
        <v>873</v>
      </c>
      <c r="K129" s="52">
        <v>1277</v>
      </c>
      <c r="L129" s="52">
        <v>1203</v>
      </c>
      <c r="M129" s="52">
        <v>1224</v>
      </c>
      <c r="N129" s="52">
        <v>1151</v>
      </c>
      <c r="O129" s="52">
        <v>1450</v>
      </c>
      <c r="P129" s="52">
        <v>1303</v>
      </c>
      <c r="Q129" s="52">
        <v>1709</v>
      </c>
      <c r="R129" s="52">
        <v>2179</v>
      </c>
      <c r="S129" s="52">
        <v>2618</v>
      </c>
      <c r="T129" s="52">
        <v>2921</v>
      </c>
      <c r="U129" s="52">
        <v>3166</v>
      </c>
      <c r="V129" s="52">
        <v>3386</v>
      </c>
      <c r="W129" s="52">
        <v>3616</v>
      </c>
      <c r="X129" s="52">
        <v>3352</v>
      </c>
      <c r="Y129" s="52">
        <v>3501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30032</v>
      </c>
      <c r="D131" s="52">
        <v>30039</v>
      </c>
      <c r="E131" s="52">
        <v>30104</v>
      </c>
      <c r="F131" s="52">
        <v>30279</v>
      </c>
      <c r="G131" s="52">
        <v>32906</v>
      </c>
      <c r="H131" s="52">
        <v>29074</v>
      </c>
      <c r="I131" s="52">
        <v>32461</v>
      </c>
      <c r="J131" s="52">
        <v>37224</v>
      </c>
      <c r="K131" s="52">
        <v>38143</v>
      </c>
      <c r="L131" s="52">
        <v>39777</v>
      </c>
      <c r="M131" s="52">
        <v>41925</v>
      </c>
      <c r="N131" s="52">
        <v>44610</v>
      </c>
      <c r="O131" s="52">
        <v>41421</v>
      </c>
      <c r="P131" s="52">
        <v>19175</v>
      </c>
      <c r="Q131" s="52">
        <v>24422</v>
      </c>
      <c r="R131" s="52">
        <v>30564</v>
      </c>
      <c r="S131" s="52">
        <v>37696</v>
      </c>
      <c r="T131" s="52">
        <v>37714</v>
      </c>
      <c r="U131" s="52">
        <v>35941</v>
      </c>
      <c r="V131" s="52">
        <v>35518</v>
      </c>
      <c r="W131" s="52">
        <v>37916</v>
      </c>
      <c r="X131" s="52">
        <v>48891</v>
      </c>
      <c r="Y131" s="52">
        <v>56536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86</v>
      </c>
      <c r="D132" s="52">
        <v>86</v>
      </c>
      <c r="E132" s="52">
        <v>86</v>
      </c>
      <c r="F132" s="52">
        <v>86</v>
      </c>
      <c r="G132" s="52">
        <v>91</v>
      </c>
      <c r="H132" s="52">
        <v>89</v>
      </c>
      <c r="I132" s="52">
        <v>96</v>
      </c>
      <c r="J132" s="52">
        <v>117</v>
      </c>
      <c r="K132" s="52">
        <v>126</v>
      </c>
      <c r="L132" s="52">
        <v>140</v>
      </c>
      <c r="M132" s="52">
        <v>157</v>
      </c>
      <c r="N132" s="52">
        <v>194</v>
      </c>
      <c r="O132" s="52">
        <v>236</v>
      </c>
      <c r="P132" s="52">
        <v>131</v>
      </c>
      <c r="Q132" s="52">
        <v>171</v>
      </c>
      <c r="R132" s="52">
        <v>228</v>
      </c>
      <c r="S132" s="52">
        <v>300</v>
      </c>
      <c r="T132" s="52">
        <v>314</v>
      </c>
      <c r="U132" s="52">
        <v>323</v>
      </c>
      <c r="V132" s="52">
        <v>324</v>
      </c>
      <c r="W132" s="52">
        <v>311</v>
      </c>
      <c r="X132" s="52">
        <v>387</v>
      </c>
      <c r="Y132" s="52">
        <v>424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7610</v>
      </c>
      <c r="D135" s="52">
        <v>7627</v>
      </c>
      <c r="E135" s="52">
        <v>7744</v>
      </c>
      <c r="F135" s="52">
        <v>8074</v>
      </c>
      <c r="G135" s="52">
        <v>8705</v>
      </c>
      <c r="H135" s="52">
        <v>9715</v>
      </c>
      <c r="I135" s="52">
        <v>6598</v>
      </c>
      <c r="J135" s="52">
        <v>5541</v>
      </c>
      <c r="K135" s="52">
        <v>8046</v>
      </c>
      <c r="L135" s="52">
        <v>7597</v>
      </c>
      <c r="M135" s="52">
        <v>6365</v>
      </c>
      <c r="N135" s="52">
        <v>5405</v>
      </c>
      <c r="O135" s="52">
        <v>4805</v>
      </c>
      <c r="P135" s="52">
        <v>6163</v>
      </c>
      <c r="Q135" s="52">
        <v>6713</v>
      </c>
      <c r="R135" s="52">
        <v>7022</v>
      </c>
      <c r="S135" s="52">
        <v>8101</v>
      </c>
      <c r="T135" s="52">
        <v>11231</v>
      </c>
      <c r="U135" s="52">
        <v>12145</v>
      </c>
      <c r="V135" s="52">
        <v>12387</v>
      </c>
      <c r="W135" s="52">
        <v>24489</v>
      </c>
      <c r="X135" s="52">
        <v>18765</v>
      </c>
      <c r="Y135" s="52">
        <v>1543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2477</v>
      </c>
      <c r="D136" s="52">
        <v>2483</v>
      </c>
      <c r="E136" s="52">
        <v>2524</v>
      </c>
      <c r="F136" s="52">
        <v>2639</v>
      </c>
      <c r="G136" s="52">
        <v>2875</v>
      </c>
      <c r="H136" s="52">
        <v>3280</v>
      </c>
      <c r="I136" s="52">
        <v>2435</v>
      </c>
      <c r="J136" s="52">
        <v>2413</v>
      </c>
      <c r="K136" s="52">
        <v>3645</v>
      </c>
      <c r="L136" s="52">
        <v>3986</v>
      </c>
      <c r="M136" s="52">
        <v>4467</v>
      </c>
      <c r="N136" s="52">
        <v>4728</v>
      </c>
      <c r="O136" s="52">
        <v>4699</v>
      </c>
      <c r="P136" s="52">
        <v>5952</v>
      </c>
      <c r="Q136" s="52">
        <v>6894</v>
      </c>
      <c r="R136" s="52">
        <v>8810</v>
      </c>
      <c r="S136" s="52">
        <v>10745</v>
      </c>
      <c r="T136" s="52">
        <v>9723</v>
      </c>
      <c r="U136" s="52">
        <v>11069</v>
      </c>
      <c r="V136" s="52">
        <v>10935</v>
      </c>
      <c r="W136" s="52">
        <v>22895</v>
      </c>
      <c r="X136" s="52">
        <v>18243</v>
      </c>
      <c r="Y136" s="52">
        <v>1239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452</v>
      </c>
      <c r="D140" s="52">
        <v>453</v>
      </c>
      <c r="E140" s="52">
        <v>458</v>
      </c>
      <c r="F140" s="52">
        <v>473</v>
      </c>
      <c r="G140" s="52">
        <v>502</v>
      </c>
      <c r="H140" s="52">
        <v>545</v>
      </c>
      <c r="I140" s="52">
        <v>342</v>
      </c>
      <c r="J140" s="52">
        <v>306</v>
      </c>
      <c r="K140" s="52">
        <v>370</v>
      </c>
      <c r="L140" s="52">
        <v>349</v>
      </c>
      <c r="M140" s="52">
        <v>350</v>
      </c>
      <c r="N140" s="52">
        <v>336</v>
      </c>
      <c r="O140" s="52">
        <v>264</v>
      </c>
      <c r="P140" s="52">
        <v>165</v>
      </c>
      <c r="Q140" s="52">
        <v>187</v>
      </c>
      <c r="R140" s="52">
        <v>174</v>
      </c>
      <c r="S140" s="52">
        <v>198</v>
      </c>
      <c r="T140" s="52">
        <v>163</v>
      </c>
      <c r="U140" s="52">
        <v>178</v>
      </c>
      <c r="V140" s="52">
        <v>220</v>
      </c>
      <c r="W140" s="52">
        <v>281</v>
      </c>
      <c r="X140" s="52">
        <v>380</v>
      </c>
      <c r="Y140" s="52">
        <v>319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69870</v>
      </c>
      <c r="D141" s="36">
        <v>70019</v>
      </c>
      <c r="E141" s="36">
        <v>71089</v>
      </c>
      <c r="F141" s="36">
        <v>74062</v>
      </c>
      <c r="G141" s="36">
        <v>79894</v>
      </c>
      <c r="H141" s="36">
        <v>89380</v>
      </c>
      <c r="I141" s="36">
        <v>61229</v>
      </c>
      <c r="J141" s="36">
        <v>63213</v>
      </c>
      <c r="K141" s="36">
        <v>76249</v>
      </c>
      <c r="L141" s="36">
        <v>76421</v>
      </c>
      <c r="M141" s="36">
        <v>72746</v>
      </c>
      <c r="N141" s="36">
        <v>70645</v>
      </c>
      <c r="O141" s="36">
        <v>67337</v>
      </c>
      <c r="P141" s="36">
        <v>59250</v>
      </c>
      <c r="Q141" s="36">
        <v>78435</v>
      </c>
      <c r="R141" s="36">
        <v>90396</v>
      </c>
      <c r="S141" s="36">
        <v>100847</v>
      </c>
      <c r="T141" s="36">
        <v>103533</v>
      </c>
      <c r="U141" s="36">
        <v>105322</v>
      </c>
      <c r="V141" s="36">
        <v>103782</v>
      </c>
      <c r="W141" s="36">
        <v>98142</v>
      </c>
      <c r="X141" s="36">
        <v>96070</v>
      </c>
      <c r="Y141" s="36">
        <v>101458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1129</v>
      </c>
      <c r="D145" s="52">
        <v>1131</v>
      </c>
      <c r="E145" s="52">
        <v>1149</v>
      </c>
      <c r="F145" s="52">
        <v>1207</v>
      </c>
      <c r="G145" s="52">
        <v>1323</v>
      </c>
      <c r="H145" s="52">
        <v>1524</v>
      </c>
      <c r="I145" s="52">
        <v>1825</v>
      </c>
      <c r="J145" s="52">
        <v>2240</v>
      </c>
      <c r="K145" s="52">
        <v>2804</v>
      </c>
      <c r="L145" s="52">
        <v>3521</v>
      </c>
      <c r="M145" s="52">
        <v>4433</v>
      </c>
      <c r="N145" s="52">
        <v>5541</v>
      </c>
      <c r="O145" s="52">
        <v>6667</v>
      </c>
      <c r="P145" s="52">
        <v>7360</v>
      </c>
      <c r="Q145" s="52">
        <v>9223</v>
      </c>
      <c r="R145" s="52">
        <v>11408</v>
      </c>
      <c r="S145" s="52">
        <v>13938</v>
      </c>
      <c r="T145" s="52">
        <v>14943</v>
      </c>
      <c r="U145" s="52">
        <v>14781</v>
      </c>
      <c r="V145" s="52">
        <v>14728</v>
      </c>
      <c r="W145" s="52">
        <v>15282</v>
      </c>
      <c r="X145" s="52">
        <v>16160</v>
      </c>
      <c r="Y145" s="52">
        <v>17926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154</v>
      </c>
      <c r="D147" s="52">
        <v>154</v>
      </c>
      <c r="E147" s="52">
        <v>164</v>
      </c>
      <c r="F147" s="52">
        <v>193</v>
      </c>
      <c r="G147" s="52">
        <v>258</v>
      </c>
      <c r="H147" s="52">
        <v>385</v>
      </c>
      <c r="I147" s="52">
        <v>500</v>
      </c>
      <c r="J147" s="52">
        <v>748</v>
      </c>
      <c r="K147" s="52">
        <v>1190</v>
      </c>
      <c r="L147" s="52">
        <v>1518</v>
      </c>
      <c r="M147" s="52">
        <v>1837</v>
      </c>
      <c r="N147" s="52">
        <v>1998</v>
      </c>
      <c r="O147" s="52">
        <v>2237</v>
      </c>
      <c r="P147" s="52">
        <v>2294</v>
      </c>
      <c r="Q147" s="52">
        <v>2589</v>
      </c>
      <c r="R147" s="52">
        <v>2827</v>
      </c>
      <c r="S147" s="52">
        <v>3307</v>
      </c>
      <c r="T147" s="52">
        <v>3591</v>
      </c>
      <c r="U147" s="52">
        <v>4009</v>
      </c>
      <c r="V147" s="52">
        <v>4708</v>
      </c>
      <c r="W147" s="52">
        <v>6163</v>
      </c>
      <c r="X147" s="52">
        <v>7973</v>
      </c>
      <c r="Y147" s="52">
        <v>10150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74</v>
      </c>
      <c r="D149" s="52">
        <v>74</v>
      </c>
      <c r="E149" s="52">
        <v>74</v>
      </c>
      <c r="F149" s="52">
        <v>78</v>
      </c>
      <c r="G149" s="52">
        <v>90</v>
      </c>
      <c r="H149" s="52">
        <v>112</v>
      </c>
      <c r="I149" s="52">
        <v>112</v>
      </c>
      <c r="J149" s="52">
        <v>224</v>
      </c>
      <c r="K149" s="52">
        <v>674</v>
      </c>
      <c r="L149" s="52">
        <v>499</v>
      </c>
      <c r="M149" s="52">
        <v>253</v>
      </c>
      <c r="N149" s="52">
        <v>328</v>
      </c>
      <c r="O149" s="52">
        <v>360</v>
      </c>
      <c r="P149" s="52">
        <v>272</v>
      </c>
      <c r="Q149" s="52">
        <v>280</v>
      </c>
      <c r="R149" s="52">
        <v>241</v>
      </c>
      <c r="S149" s="52">
        <v>328</v>
      </c>
      <c r="T149" s="52">
        <v>305</v>
      </c>
      <c r="U149" s="52">
        <v>311</v>
      </c>
      <c r="V149" s="52">
        <v>403</v>
      </c>
      <c r="W149" s="52">
        <v>417</v>
      </c>
      <c r="X149" s="52">
        <v>382</v>
      </c>
      <c r="Y149" s="52">
        <v>354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1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3</v>
      </c>
      <c r="M150" s="52">
        <v>2</v>
      </c>
      <c r="N150" s="52">
        <v>2</v>
      </c>
      <c r="O150" s="52">
        <v>4</v>
      </c>
      <c r="P150" s="52">
        <v>2</v>
      </c>
      <c r="Q150" s="52">
        <v>2</v>
      </c>
      <c r="R150" s="52">
        <v>0</v>
      </c>
      <c r="S150" s="52">
        <v>0</v>
      </c>
      <c r="T150" s="52">
        <v>1</v>
      </c>
      <c r="U150" s="52">
        <v>5</v>
      </c>
      <c r="V150" s="52">
        <v>1</v>
      </c>
      <c r="W150" s="52">
        <v>3</v>
      </c>
      <c r="X150" s="52">
        <v>2</v>
      </c>
      <c r="Y150" s="52">
        <v>1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1648</v>
      </c>
      <c r="D153" s="52">
        <v>1662</v>
      </c>
      <c r="E153" s="52">
        <v>1783</v>
      </c>
      <c r="F153" s="52">
        <v>2146</v>
      </c>
      <c r="G153" s="52">
        <v>2882</v>
      </c>
      <c r="H153" s="52">
        <v>4106</v>
      </c>
      <c r="I153" s="52">
        <v>4902</v>
      </c>
      <c r="J153" s="52">
        <v>6902</v>
      </c>
      <c r="K153" s="52">
        <v>9920</v>
      </c>
      <c r="L153" s="52">
        <v>10859</v>
      </c>
      <c r="M153" s="52">
        <v>9760</v>
      </c>
      <c r="N153" s="52">
        <v>9063</v>
      </c>
      <c r="O153" s="52">
        <v>9197</v>
      </c>
      <c r="P153" s="52">
        <v>9947</v>
      </c>
      <c r="Q153" s="52">
        <v>11544</v>
      </c>
      <c r="R153" s="52">
        <v>10920</v>
      </c>
      <c r="S153" s="52">
        <v>11610</v>
      </c>
      <c r="T153" s="52">
        <v>15897</v>
      </c>
      <c r="U153" s="52">
        <v>16327</v>
      </c>
      <c r="V153" s="52">
        <v>17954</v>
      </c>
      <c r="W153" s="52">
        <v>20441</v>
      </c>
      <c r="X153" s="52">
        <v>23333</v>
      </c>
      <c r="Y153" s="52">
        <v>24672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536</v>
      </c>
      <c r="D154" s="52">
        <v>543</v>
      </c>
      <c r="E154" s="52">
        <v>583</v>
      </c>
      <c r="F154" s="52">
        <v>710</v>
      </c>
      <c r="G154" s="52">
        <v>985</v>
      </c>
      <c r="H154" s="52">
        <v>1489</v>
      </c>
      <c r="I154" s="52">
        <v>1991</v>
      </c>
      <c r="J154" s="52">
        <v>3127</v>
      </c>
      <c r="K154" s="52">
        <v>4674</v>
      </c>
      <c r="L154" s="52">
        <v>5916</v>
      </c>
      <c r="M154" s="52">
        <v>7208</v>
      </c>
      <c r="N154" s="52">
        <v>8263</v>
      </c>
      <c r="O154" s="52">
        <v>9403</v>
      </c>
      <c r="P154" s="52">
        <v>10174</v>
      </c>
      <c r="Q154" s="52">
        <v>12608</v>
      </c>
      <c r="R154" s="52">
        <v>15495</v>
      </c>
      <c r="S154" s="52">
        <v>18213</v>
      </c>
      <c r="T154" s="52">
        <v>13523</v>
      </c>
      <c r="U154" s="52">
        <v>14715</v>
      </c>
      <c r="V154" s="52">
        <v>15544</v>
      </c>
      <c r="W154" s="52">
        <v>18029</v>
      </c>
      <c r="X154" s="52">
        <v>19902</v>
      </c>
      <c r="Y154" s="52">
        <v>22112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15</v>
      </c>
      <c r="D158" s="52">
        <v>14</v>
      </c>
      <c r="E158" s="52">
        <v>15</v>
      </c>
      <c r="F158" s="52">
        <v>18</v>
      </c>
      <c r="G158" s="52">
        <v>22</v>
      </c>
      <c r="H158" s="52">
        <v>31</v>
      </c>
      <c r="I158" s="52">
        <v>35</v>
      </c>
      <c r="J158" s="52">
        <v>45</v>
      </c>
      <c r="K158" s="52">
        <v>73</v>
      </c>
      <c r="L158" s="52">
        <v>75</v>
      </c>
      <c r="M158" s="52">
        <v>84</v>
      </c>
      <c r="N158" s="52">
        <v>78</v>
      </c>
      <c r="O158" s="52">
        <v>76</v>
      </c>
      <c r="P158" s="52">
        <v>64</v>
      </c>
      <c r="Q158" s="52">
        <v>56</v>
      </c>
      <c r="R158" s="52">
        <v>56</v>
      </c>
      <c r="S158" s="52">
        <v>54</v>
      </c>
      <c r="T158" s="52">
        <v>47</v>
      </c>
      <c r="U158" s="52">
        <v>66</v>
      </c>
      <c r="V158" s="52">
        <v>86</v>
      </c>
      <c r="W158" s="52">
        <v>107</v>
      </c>
      <c r="X158" s="52">
        <v>164</v>
      </c>
      <c r="Y158" s="52">
        <v>157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2244</v>
      </c>
      <c r="D159" s="36">
        <v>2263</v>
      </c>
      <c r="E159" s="36">
        <v>2426</v>
      </c>
      <c r="F159" s="36">
        <v>2916</v>
      </c>
      <c r="G159" s="36">
        <v>3937</v>
      </c>
      <c r="H159" s="36">
        <v>5679</v>
      </c>
      <c r="I159" s="36">
        <v>6969</v>
      </c>
      <c r="J159" s="36">
        <v>10152</v>
      </c>
      <c r="K159" s="36">
        <v>14816</v>
      </c>
      <c r="L159" s="36">
        <v>17096</v>
      </c>
      <c r="M159" s="36">
        <v>17316</v>
      </c>
      <c r="N159" s="36">
        <v>17710</v>
      </c>
      <c r="O159" s="36">
        <v>18969</v>
      </c>
      <c r="P159" s="36">
        <v>20375</v>
      </c>
      <c r="Q159" s="36">
        <v>24371</v>
      </c>
      <c r="R159" s="36">
        <v>26538</v>
      </c>
      <c r="S159" s="36">
        <v>30016</v>
      </c>
      <c r="T159" s="36">
        <v>29666</v>
      </c>
      <c r="U159" s="36">
        <v>31359</v>
      </c>
      <c r="V159" s="36">
        <v>33879</v>
      </c>
      <c r="W159" s="36">
        <v>38801</v>
      </c>
      <c r="X159" s="36">
        <v>43491</v>
      </c>
      <c r="Y159" s="36">
        <v>47021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19123</v>
      </c>
      <c r="D163" s="52">
        <v>19134</v>
      </c>
      <c r="E163" s="52">
        <v>19197</v>
      </c>
      <c r="F163" s="52">
        <v>19370</v>
      </c>
      <c r="G163" s="52">
        <v>19688</v>
      </c>
      <c r="H163" s="52">
        <v>20168</v>
      </c>
      <c r="I163" s="52">
        <v>20821</v>
      </c>
      <c r="J163" s="52">
        <v>21670</v>
      </c>
      <c r="K163" s="52">
        <v>22742</v>
      </c>
      <c r="L163" s="52">
        <v>24069</v>
      </c>
      <c r="M163" s="52">
        <v>25687</v>
      </c>
      <c r="N163" s="52">
        <v>27640</v>
      </c>
      <c r="O163" s="52">
        <v>26137</v>
      </c>
      <c r="P163" s="52">
        <v>13568</v>
      </c>
      <c r="Q163" s="52">
        <v>16715</v>
      </c>
      <c r="R163" s="52">
        <v>20326</v>
      </c>
      <c r="S163" s="52">
        <v>24422</v>
      </c>
      <c r="T163" s="52">
        <v>21399</v>
      </c>
      <c r="U163" s="52">
        <v>18353</v>
      </c>
      <c r="V163" s="52">
        <v>17008</v>
      </c>
      <c r="W163" s="52">
        <v>18705</v>
      </c>
      <c r="X163" s="52">
        <v>21556</v>
      </c>
      <c r="Y163" s="52">
        <v>23889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1303</v>
      </c>
      <c r="D165" s="52">
        <v>1309</v>
      </c>
      <c r="E165" s="52">
        <v>1355</v>
      </c>
      <c r="F165" s="52">
        <v>1485</v>
      </c>
      <c r="G165" s="52">
        <v>1727</v>
      </c>
      <c r="H165" s="52">
        <v>2133</v>
      </c>
      <c r="I165" s="52">
        <v>1936</v>
      </c>
      <c r="J165" s="52">
        <v>2197</v>
      </c>
      <c r="K165" s="52">
        <v>3211</v>
      </c>
      <c r="L165" s="52">
        <v>3022</v>
      </c>
      <c r="M165" s="52">
        <v>2902</v>
      </c>
      <c r="N165" s="52">
        <v>2488</v>
      </c>
      <c r="O165" s="52">
        <v>3197</v>
      </c>
      <c r="P165" s="52">
        <v>2489</v>
      </c>
      <c r="Q165" s="52">
        <v>3128</v>
      </c>
      <c r="R165" s="52">
        <v>3697</v>
      </c>
      <c r="S165" s="52">
        <v>4300</v>
      </c>
      <c r="T165" s="52">
        <v>4394</v>
      </c>
      <c r="U165" s="52">
        <v>4313</v>
      </c>
      <c r="V165" s="52">
        <v>4185</v>
      </c>
      <c r="W165" s="52">
        <v>4702</v>
      </c>
      <c r="X165" s="52">
        <v>5534</v>
      </c>
      <c r="Y165" s="52">
        <v>7295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1251</v>
      </c>
      <c r="D167" s="52">
        <v>1251</v>
      </c>
      <c r="E167" s="52">
        <v>1255</v>
      </c>
      <c r="F167" s="52">
        <v>1270</v>
      </c>
      <c r="G167" s="52">
        <v>1300</v>
      </c>
      <c r="H167" s="52">
        <v>1367</v>
      </c>
      <c r="I167" s="52">
        <v>735</v>
      </c>
      <c r="J167" s="52">
        <v>734</v>
      </c>
      <c r="K167" s="52">
        <v>1618</v>
      </c>
      <c r="L167" s="52">
        <v>1193</v>
      </c>
      <c r="M167" s="52">
        <v>682</v>
      </c>
      <c r="N167" s="52">
        <v>728</v>
      </c>
      <c r="O167" s="52">
        <v>732</v>
      </c>
      <c r="P167" s="52">
        <v>397</v>
      </c>
      <c r="Q167" s="52">
        <v>443</v>
      </c>
      <c r="R167" s="52">
        <v>384</v>
      </c>
      <c r="S167" s="52">
        <v>526</v>
      </c>
      <c r="T167" s="52">
        <v>418</v>
      </c>
      <c r="U167" s="52">
        <v>364</v>
      </c>
      <c r="V167" s="52">
        <v>441</v>
      </c>
      <c r="W167" s="52">
        <v>424</v>
      </c>
      <c r="X167" s="52">
        <v>361</v>
      </c>
      <c r="Y167" s="52">
        <v>388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4</v>
      </c>
      <c r="D168" s="52">
        <v>4</v>
      </c>
      <c r="E168" s="52">
        <v>4</v>
      </c>
      <c r="F168" s="52">
        <v>4</v>
      </c>
      <c r="G168" s="52">
        <v>4</v>
      </c>
      <c r="H168" s="52">
        <v>3</v>
      </c>
      <c r="I168" s="52">
        <v>2</v>
      </c>
      <c r="J168" s="52">
        <v>0</v>
      </c>
      <c r="K168" s="52">
        <v>3</v>
      </c>
      <c r="L168" s="52">
        <v>4</v>
      </c>
      <c r="M168" s="52">
        <v>6</v>
      </c>
      <c r="N168" s="52">
        <v>7</v>
      </c>
      <c r="O168" s="52">
        <v>8</v>
      </c>
      <c r="P168" s="52">
        <v>2</v>
      </c>
      <c r="Q168" s="52">
        <v>4</v>
      </c>
      <c r="R168" s="52">
        <v>0</v>
      </c>
      <c r="S168" s="52">
        <v>2</v>
      </c>
      <c r="T168" s="52">
        <v>3</v>
      </c>
      <c r="U168" s="52">
        <v>3</v>
      </c>
      <c r="V168" s="52">
        <v>2</v>
      </c>
      <c r="W168" s="52">
        <v>3</v>
      </c>
      <c r="X168" s="52">
        <v>2</v>
      </c>
      <c r="Y168" s="52">
        <v>1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27908</v>
      </c>
      <c r="D171" s="52">
        <v>27990</v>
      </c>
      <c r="E171" s="52">
        <v>28566</v>
      </c>
      <c r="F171" s="52">
        <v>30108</v>
      </c>
      <c r="G171" s="52">
        <v>32970</v>
      </c>
      <c r="H171" s="52">
        <v>37367</v>
      </c>
      <c r="I171" s="52">
        <v>26766</v>
      </c>
      <c r="J171" s="52">
        <v>27185</v>
      </c>
      <c r="K171" s="52">
        <v>33562</v>
      </c>
      <c r="L171" s="52">
        <v>29219</v>
      </c>
      <c r="M171" s="52">
        <v>23222</v>
      </c>
      <c r="N171" s="52">
        <v>20228</v>
      </c>
      <c r="O171" s="52">
        <v>19993</v>
      </c>
      <c r="P171" s="52">
        <v>16096</v>
      </c>
      <c r="Q171" s="52">
        <v>19401</v>
      </c>
      <c r="R171" s="52">
        <v>18322</v>
      </c>
      <c r="S171" s="52">
        <v>18582</v>
      </c>
      <c r="T171" s="52">
        <v>23391</v>
      </c>
      <c r="U171" s="52">
        <v>20675</v>
      </c>
      <c r="V171" s="52">
        <v>19597</v>
      </c>
      <c r="W171" s="52">
        <v>20726</v>
      </c>
      <c r="X171" s="52">
        <v>23605</v>
      </c>
      <c r="Y171" s="52">
        <v>27659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9084</v>
      </c>
      <c r="D172" s="52">
        <v>9113</v>
      </c>
      <c r="E172" s="52">
        <v>9315</v>
      </c>
      <c r="F172" s="52">
        <v>9854</v>
      </c>
      <c r="G172" s="52">
        <v>10897</v>
      </c>
      <c r="H172" s="52">
        <v>12613</v>
      </c>
      <c r="I172" s="52">
        <v>9746</v>
      </c>
      <c r="J172" s="52">
        <v>12124</v>
      </c>
      <c r="K172" s="52">
        <v>14449</v>
      </c>
      <c r="L172" s="52">
        <v>15069</v>
      </c>
      <c r="M172" s="52">
        <v>16836</v>
      </c>
      <c r="N172" s="52">
        <v>18026</v>
      </c>
      <c r="O172" s="52">
        <v>19025</v>
      </c>
      <c r="P172" s="52">
        <v>16403</v>
      </c>
      <c r="Q172" s="52">
        <v>21011</v>
      </c>
      <c r="R172" s="52">
        <v>25665</v>
      </c>
      <c r="S172" s="52">
        <v>29317</v>
      </c>
      <c r="T172" s="52">
        <v>19946</v>
      </c>
      <c r="U172" s="52">
        <v>19072</v>
      </c>
      <c r="V172" s="52">
        <v>17199</v>
      </c>
      <c r="W172" s="52">
        <v>18810</v>
      </c>
      <c r="X172" s="52">
        <v>20898</v>
      </c>
      <c r="Y172" s="52">
        <v>25384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246</v>
      </c>
      <c r="D176" s="52">
        <v>246</v>
      </c>
      <c r="E176" s="52">
        <v>251</v>
      </c>
      <c r="F176" s="52">
        <v>259</v>
      </c>
      <c r="G176" s="52">
        <v>281</v>
      </c>
      <c r="H176" s="52">
        <v>313</v>
      </c>
      <c r="I176" s="52">
        <v>200</v>
      </c>
      <c r="J176" s="52">
        <v>194</v>
      </c>
      <c r="K176" s="52">
        <v>240</v>
      </c>
      <c r="L176" s="52">
        <v>201</v>
      </c>
      <c r="M176" s="52">
        <v>196</v>
      </c>
      <c r="N176" s="52">
        <v>185</v>
      </c>
      <c r="O176" s="52">
        <v>162</v>
      </c>
      <c r="P176" s="52">
        <v>100</v>
      </c>
      <c r="Q176" s="52">
        <v>102</v>
      </c>
      <c r="R176" s="52">
        <v>89</v>
      </c>
      <c r="S176" s="52">
        <v>94</v>
      </c>
      <c r="T176" s="52">
        <v>69</v>
      </c>
      <c r="U176" s="52">
        <v>69</v>
      </c>
      <c r="V176" s="52">
        <v>90</v>
      </c>
      <c r="W176" s="52">
        <v>118</v>
      </c>
      <c r="X176" s="52">
        <v>169</v>
      </c>
      <c r="Y176" s="52">
        <v>220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38001</v>
      </c>
      <c r="D177" s="36">
        <v>38111</v>
      </c>
      <c r="E177" s="36">
        <v>38892</v>
      </c>
      <c r="F177" s="36">
        <v>40974</v>
      </c>
      <c r="G177" s="36">
        <v>44889</v>
      </c>
      <c r="H177" s="36">
        <v>51049</v>
      </c>
      <c r="I177" s="36">
        <v>37044</v>
      </c>
      <c r="J177" s="36">
        <v>39776</v>
      </c>
      <c r="K177" s="36">
        <v>48906</v>
      </c>
      <c r="L177" s="36">
        <v>45150</v>
      </c>
      <c r="M177" s="36">
        <v>40691</v>
      </c>
      <c r="N177" s="36">
        <v>38941</v>
      </c>
      <c r="O177" s="36">
        <v>39732</v>
      </c>
      <c r="P177" s="36">
        <v>32908</v>
      </c>
      <c r="Q177" s="36">
        <v>40730</v>
      </c>
      <c r="R177" s="36">
        <v>44222</v>
      </c>
      <c r="S177" s="36">
        <v>48261</v>
      </c>
      <c r="T177" s="36">
        <v>43674</v>
      </c>
      <c r="U177" s="36">
        <v>40060</v>
      </c>
      <c r="V177" s="36">
        <v>37230</v>
      </c>
      <c r="W177" s="36">
        <v>39880</v>
      </c>
      <c r="X177" s="36">
        <v>44745</v>
      </c>
      <c r="Y177" s="36">
        <v>53306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5147</v>
      </c>
      <c r="M5" s="52">
        <v>5742</v>
      </c>
      <c r="N5" s="52">
        <v>9590</v>
      </c>
      <c r="O5" s="52">
        <v>5325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1</v>
      </c>
      <c r="V5" s="52">
        <v>0</v>
      </c>
      <c r="W5" s="52">
        <v>5</v>
      </c>
      <c r="X5" s="52">
        <v>0</v>
      </c>
      <c r="Y5" s="52">
        <v>0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316</v>
      </c>
      <c r="D8" s="52">
        <v>216</v>
      </c>
      <c r="E8" s="52">
        <v>34</v>
      </c>
      <c r="F8" s="52">
        <v>20</v>
      </c>
      <c r="G8" s="52">
        <v>26</v>
      </c>
      <c r="H8" s="52">
        <v>31</v>
      </c>
      <c r="I8" s="52">
        <v>24</v>
      </c>
      <c r="J8" s="52">
        <v>21</v>
      </c>
      <c r="K8" s="52">
        <v>26</v>
      </c>
      <c r="L8" s="52">
        <v>71</v>
      </c>
      <c r="M8" s="52">
        <v>149</v>
      </c>
      <c r="N8" s="52">
        <v>231</v>
      </c>
      <c r="O8" s="52">
        <v>384</v>
      </c>
      <c r="P8" s="52">
        <v>209</v>
      </c>
      <c r="Q8" s="52">
        <v>56</v>
      </c>
      <c r="R8" s="52">
        <v>7</v>
      </c>
      <c r="S8" s="52">
        <v>12</v>
      </c>
      <c r="T8" s="52">
        <v>9</v>
      </c>
      <c r="U8" s="52">
        <v>16</v>
      </c>
      <c r="V8" s="52">
        <v>29</v>
      </c>
      <c r="W8" s="52">
        <v>5</v>
      </c>
      <c r="X8" s="52">
        <v>0</v>
      </c>
      <c r="Y8" s="52">
        <v>0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1121</v>
      </c>
      <c r="D10" s="52">
        <v>627</v>
      </c>
      <c r="E10" s="52">
        <v>478</v>
      </c>
      <c r="F10" s="52">
        <v>923</v>
      </c>
      <c r="G10" s="52">
        <v>228</v>
      </c>
      <c r="H10" s="52">
        <v>1334</v>
      </c>
      <c r="I10" s="52">
        <v>1129</v>
      </c>
      <c r="J10" s="52">
        <v>1530</v>
      </c>
      <c r="K10" s="52">
        <v>776</v>
      </c>
      <c r="L10" s="52">
        <v>1803</v>
      </c>
      <c r="M10" s="52">
        <v>2683</v>
      </c>
      <c r="N10" s="52">
        <v>2741</v>
      </c>
      <c r="O10" s="52">
        <v>1827</v>
      </c>
      <c r="P10" s="52">
        <v>912</v>
      </c>
      <c r="Q10" s="52">
        <v>1138</v>
      </c>
      <c r="R10" s="52">
        <v>1036</v>
      </c>
      <c r="S10" s="52">
        <v>596</v>
      </c>
      <c r="T10" s="52">
        <v>382</v>
      </c>
      <c r="U10" s="52">
        <v>226</v>
      </c>
      <c r="V10" s="52">
        <v>580</v>
      </c>
      <c r="W10" s="52">
        <v>684</v>
      </c>
      <c r="X10" s="52">
        <v>428</v>
      </c>
      <c r="Y10" s="52">
        <v>87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38</v>
      </c>
      <c r="D11" s="52">
        <v>32</v>
      </c>
      <c r="E11" s="52">
        <v>87</v>
      </c>
      <c r="F11" s="52">
        <v>345</v>
      </c>
      <c r="G11" s="52">
        <v>389</v>
      </c>
      <c r="H11" s="52">
        <v>505</v>
      </c>
      <c r="I11" s="52">
        <v>67</v>
      </c>
      <c r="J11" s="52">
        <v>0</v>
      </c>
      <c r="K11" s="52">
        <v>0</v>
      </c>
      <c r="L11" s="52">
        <v>35</v>
      </c>
      <c r="M11" s="52">
        <v>13</v>
      </c>
      <c r="N11" s="52">
        <v>114</v>
      </c>
      <c r="O11" s="52">
        <v>68</v>
      </c>
      <c r="P11" s="52">
        <v>0</v>
      </c>
      <c r="Q11" s="52">
        <v>0</v>
      </c>
      <c r="R11" s="52">
        <v>0</v>
      </c>
      <c r="S11" s="52">
        <v>7</v>
      </c>
      <c r="T11" s="52">
        <v>19</v>
      </c>
      <c r="U11" s="52">
        <v>24</v>
      </c>
      <c r="V11" s="52">
        <v>13</v>
      </c>
      <c r="W11" s="52">
        <v>2</v>
      </c>
      <c r="X11" s="52">
        <v>0</v>
      </c>
      <c r="Y11" s="52">
        <v>0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2</v>
      </c>
      <c r="G12" s="52">
        <v>3</v>
      </c>
      <c r="H12" s="52">
        <v>2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1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7146</v>
      </c>
      <c r="D15" s="52">
        <v>2527</v>
      </c>
      <c r="E15" s="52">
        <v>2924</v>
      </c>
      <c r="F15" s="52">
        <v>5248</v>
      </c>
      <c r="G15" s="52">
        <v>3757</v>
      </c>
      <c r="H15" s="52">
        <v>8103</v>
      </c>
      <c r="I15" s="52">
        <v>2355</v>
      </c>
      <c r="J15" s="52">
        <v>0</v>
      </c>
      <c r="K15" s="52">
        <v>0</v>
      </c>
      <c r="L15" s="52">
        <v>1901</v>
      </c>
      <c r="M15" s="52">
        <v>1716</v>
      </c>
      <c r="N15" s="52">
        <v>4305</v>
      </c>
      <c r="O15" s="52">
        <v>1935</v>
      </c>
      <c r="P15" s="52">
        <v>0</v>
      </c>
      <c r="Q15" s="52">
        <v>2</v>
      </c>
      <c r="R15" s="52">
        <v>70</v>
      </c>
      <c r="S15" s="52">
        <v>379</v>
      </c>
      <c r="T15" s="52">
        <v>1375</v>
      </c>
      <c r="U15" s="52">
        <v>1211</v>
      </c>
      <c r="V15" s="52">
        <v>747</v>
      </c>
      <c r="W15" s="52">
        <v>161</v>
      </c>
      <c r="X15" s="52">
        <v>0</v>
      </c>
      <c r="Y15" s="52">
        <v>11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2549</v>
      </c>
      <c r="D16" s="52">
        <v>797</v>
      </c>
      <c r="E16" s="52">
        <v>1479</v>
      </c>
      <c r="F16" s="52">
        <v>3816</v>
      </c>
      <c r="G16" s="52">
        <v>4386</v>
      </c>
      <c r="H16" s="52">
        <v>6939</v>
      </c>
      <c r="I16" s="52">
        <v>1166</v>
      </c>
      <c r="J16" s="52">
        <v>0</v>
      </c>
      <c r="K16" s="52">
        <v>0</v>
      </c>
      <c r="L16" s="52">
        <v>1408</v>
      </c>
      <c r="M16" s="52">
        <v>1699</v>
      </c>
      <c r="N16" s="52">
        <v>3488</v>
      </c>
      <c r="O16" s="52">
        <v>1903</v>
      </c>
      <c r="P16" s="52">
        <v>0</v>
      </c>
      <c r="Q16" s="52">
        <v>0</v>
      </c>
      <c r="R16" s="52">
        <v>78</v>
      </c>
      <c r="S16" s="52">
        <v>415</v>
      </c>
      <c r="T16" s="52">
        <v>1044</v>
      </c>
      <c r="U16" s="52">
        <v>1099</v>
      </c>
      <c r="V16" s="52">
        <v>536</v>
      </c>
      <c r="W16" s="52">
        <v>93</v>
      </c>
      <c r="X16" s="52">
        <v>0</v>
      </c>
      <c r="Y16" s="52">
        <v>7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520</v>
      </c>
      <c r="D20" s="52">
        <v>244</v>
      </c>
      <c r="E20" s="52">
        <v>290</v>
      </c>
      <c r="F20" s="52">
        <v>519</v>
      </c>
      <c r="G20" s="52">
        <v>444</v>
      </c>
      <c r="H20" s="52">
        <v>790</v>
      </c>
      <c r="I20" s="52">
        <v>220</v>
      </c>
      <c r="J20" s="52">
        <v>10</v>
      </c>
      <c r="K20" s="52">
        <v>47</v>
      </c>
      <c r="L20" s="52">
        <v>360</v>
      </c>
      <c r="M20" s="52">
        <v>369</v>
      </c>
      <c r="N20" s="52">
        <v>346</v>
      </c>
      <c r="O20" s="52">
        <v>273</v>
      </c>
      <c r="P20" s="52">
        <v>57</v>
      </c>
      <c r="Q20" s="52">
        <v>126</v>
      </c>
      <c r="R20" s="52">
        <v>94</v>
      </c>
      <c r="S20" s="52">
        <v>119</v>
      </c>
      <c r="T20" s="52">
        <v>164</v>
      </c>
      <c r="U20" s="52">
        <v>154</v>
      </c>
      <c r="V20" s="52">
        <v>161</v>
      </c>
      <c r="W20" s="52">
        <v>99</v>
      </c>
      <c r="X20" s="52">
        <v>43</v>
      </c>
      <c r="Y20" s="52">
        <v>4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63</v>
      </c>
      <c r="D21" s="52">
        <v>21</v>
      </c>
      <c r="E21" s="52">
        <v>27</v>
      </c>
      <c r="F21" s="52">
        <v>65</v>
      </c>
      <c r="G21" s="52">
        <v>60</v>
      </c>
      <c r="H21" s="52">
        <v>91</v>
      </c>
      <c r="I21" s="52">
        <v>17</v>
      </c>
      <c r="J21" s="52">
        <v>1</v>
      </c>
      <c r="K21" s="52">
        <v>4</v>
      </c>
      <c r="L21" s="52">
        <v>7</v>
      </c>
      <c r="M21" s="52">
        <v>3</v>
      </c>
      <c r="N21" s="52">
        <v>7</v>
      </c>
      <c r="O21" s="52">
        <v>10</v>
      </c>
      <c r="P21" s="52">
        <v>12</v>
      </c>
      <c r="Q21" s="52">
        <v>16</v>
      </c>
      <c r="R21" s="52">
        <v>20</v>
      </c>
      <c r="S21" s="52">
        <v>6</v>
      </c>
      <c r="T21" s="52">
        <v>3</v>
      </c>
      <c r="U21" s="52">
        <v>4</v>
      </c>
      <c r="V21" s="52">
        <v>6</v>
      </c>
      <c r="W21" s="52">
        <v>3</v>
      </c>
      <c r="X21" s="52">
        <v>0</v>
      </c>
      <c r="Y21" s="52">
        <v>0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11729</v>
      </c>
      <c r="D22" s="36">
        <v>5181</v>
      </c>
      <c r="E22" s="36">
        <v>6145</v>
      </c>
      <c r="F22" s="36">
        <v>11337</v>
      </c>
      <c r="G22" s="36">
        <v>9995</v>
      </c>
      <c r="H22" s="36">
        <v>18003</v>
      </c>
      <c r="I22" s="36">
        <v>5122</v>
      </c>
      <c r="J22" s="36">
        <v>343</v>
      </c>
      <c r="K22" s="36">
        <v>1662</v>
      </c>
      <c r="L22" s="36">
        <v>4780</v>
      </c>
      <c r="M22" s="36">
        <v>5378</v>
      </c>
      <c r="N22" s="36">
        <v>9324</v>
      </c>
      <c r="O22" s="36">
        <v>5442</v>
      </c>
      <c r="P22" s="36">
        <v>3904</v>
      </c>
      <c r="Q22" s="36">
        <v>3787</v>
      </c>
      <c r="R22" s="36">
        <v>6146</v>
      </c>
      <c r="S22" s="36">
        <v>3417</v>
      </c>
      <c r="T22" s="36">
        <v>2661</v>
      </c>
      <c r="U22" s="36">
        <v>2723</v>
      </c>
      <c r="V22" s="36">
        <v>3687</v>
      </c>
      <c r="W22" s="36">
        <v>1573</v>
      </c>
      <c r="X22" s="36">
        <v>1097</v>
      </c>
      <c r="Y22" s="36">
        <v>11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332</v>
      </c>
      <c r="F26" s="52">
        <v>2923</v>
      </c>
      <c r="G26" s="52">
        <v>4647</v>
      </c>
      <c r="H26" s="52">
        <v>4185</v>
      </c>
      <c r="I26" s="52">
        <v>3047</v>
      </c>
      <c r="J26" s="52">
        <v>1034</v>
      </c>
      <c r="K26" s="52">
        <v>0</v>
      </c>
      <c r="L26" s="52">
        <v>0</v>
      </c>
      <c r="M26" s="52">
        <v>0</v>
      </c>
      <c r="N26" s="52">
        <v>1627</v>
      </c>
      <c r="O26" s="52">
        <v>2104</v>
      </c>
      <c r="P26" s="52">
        <v>128</v>
      </c>
      <c r="Q26" s="52">
        <v>447</v>
      </c>
      <c r="R26" s="52">
        <v>1357</v>
      </c>
      <c r="S26" s="52">
        <v>2876</v>
      </c>
      <c r="T26" s="52">
        <v>2665</v>
      </c>
      <c r="U26" s="52">
        <v>2485</v>
      </c>
      <c r="V26" s="52">
        <v>1989</v>
      </c>
      <c r="W26" s="52">
        <v>1411</v>
      </c>
      <c r="X26" s="52">
        <v>616</v>
      </c>
      <c r="Y26" s="52">
        <v>1018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55</v>
      </c>
      <c r="D29" s="52">
        <v>40</v>
      </c>
      <c r="E29" s="52">
        <v>11</v>
      </c>
      <c r="F29" s="52">
        <v>44</v>
      </c>
      <c r="G29" s="52">
        <v>99</v>
      </c>
      <c r="H29" s="52">
        <v>165</v>
      </c>
      <c r="I29" s="52">
        <v>181</v>
      </c>
      <c r="J29" s="52">
        <v>119</v>
      </c>
      <c r="K29" s="52">
        <v>68</v>
      </c>
      <c r="L29" s="52">
        <v>22</v>
      </c>
      <c r="M29" s="52">
        <v>8</v>
      </c>
      <c r="N29" s="52">
        <v>15</v>
      </c>
      <c r="O29" s="52">
        <v>68</v>
      </c>
      <c r="P29" s="52">
        <v>70</v>
      </c>
      <c r="Q29" s="52">
        <v>41</v>
      </c>
      <c r="R29" s="52">
        <v>37</v>
      </c>
      <c r="S29" s="52">
        <v>108</v>
      </c>
      <c r="T29" s="52">
        <v>146</v>
      </c>
      <c r="U29" s="52">
        <v>245</v>
      </c>
      <c r="V29" s="52">
        <v>432</v>
      </c>
      <c r="W29" s="52">
        <v>168</v>
      </c>
      <c r="X29" s="52">
        <v>86</v>
      </c>
      <c r="Y29" s="52">
        <v>61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7</v>
      </c>
      <c r="D31" s="52">
        <v>21</v>
      </c>
      <c r="E31" s="52">
        <v>61</v>
      </c>
      <c r="F31" s="52">
        <v>195</v>
      </c>
      <c r="G31" s="52">
        <v>326</v>
      </c>
      <c r="H31" s="52">
        <v>229</v>
      </c>
      <c r="I31" s="52">
        <v>68</v>
      </c>
      <c r="J31" s="52">
        <v>3</v>
      </c>
      <c r="K31" s="52">
        <v>1</v>
      </c>
      <c r="L31" s="52">
        <v>6</v>
      </c>
      <c r="M31" s="52">
        <v>5</v>
      </c>
      <c r="N31" s="52">
        <v>70</v>
      </c>
      <c r="O31" s="52">
        <v>91</v>
      </c>
      <c r="P31" s="52">
        <v>29</v>
      </c>
      <c r="Q31" s="52">
        <v>13</v>
      </c>
      <c r="R31" s="52">
        <v>4</v>
      </c>
      <c r="S31" s="52">
        <v>28</v>
      </c>
      <c r="T31" s="52">
        <v>26</v>
      </c>
      <c r="U31" s="52">
        <v>35</v>
      </c>
      <c r="V31" s="52">
        <v>32</v>
      </c>
      <c r="W31" s="52">
        <v>24</v>
      </c>
      <c r="X31" s="52">
        <v>5</v>
      </c>
      <c r="Y31" s="52">
        <v>6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3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1304</v>
      </c>
      <c r="D35" s="52">
        <v>1713</v>
      </c>
      <c r="E35" s="52">
        <v>2021</v>
      </c>
      <c r="F35" s="52">
        <v>2950</v>
      </c>
      <c r="G35" s="52">
        <v>3159</v>
      </c>
      <c r="H35" s="52">
        <v>3656</v>
      </c>
      <c r="I35" s="52">
        <v>2421</v>
      </c>
      <c r="J35" s="52">
        <v>802</v>
      </c>
      <c r="K35" s="52">
        <v>16</v>
      </c>
      <c r="L35" s="52">
        <v>372</v>
      </c>
      <c r="M35" s="52">
        <v>758</v>
      </c>
      <c r="N35" s="52">
        <v>2564</v>
      </c>
      <c r="O35" s="52">
        <v>2687</v>
      </c>
      <c r="P35" s="52">
        <v>1524</v>
      </c>
      <c r="Q35" s="52">
        <v>1000</v>
      </c>
      <c r="R35" s="52">
        <v>937</v>
      </c>
      <c r="S35" s="52">
        <v>1530</v>
      </c>
      <c r="T35" s="52">
        <v>1831</v>
      </c>
      <c r="U35" s="52">
        <v>1808</v>
      </c>
      <c r="V35" s="52">
        <v>2012</v>
      </c>
      <c r="W35" s="52">
        <v>1750</v>
      </c>
      <c r="X35" s="52">
        <v>882</v>
      </c>
      <c r="Y35" s="52">
        <v>1578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465</v>
      </c>
      <c r="D36" s="52">
        <v>540</v>
      </c>
      <c r="E36" s="52">
        <v>1022</v>
      </c>
      <c r="F36" s="52">
        <v>2146</v>
      </c>
      <c r="G36" s="52">
        <v>3689</v>
      </c>
      <c r="H36" s="52">
        <v>3132</v>
      </c>
      <c r="I36" s="52">
        <v>1199</v>
      </c>
      <c r="J36" s="52">
        <v>670</v>
      </c>
      <c r="K36" s="52">
        <v>131</v>
      </c>
      <c r="L36" s="52">
        <v>275</v>
      </c>
      <c r="M36" s="52">
        <v>745</v>
      </c>
      <c r="N36" s="52">
        <v>2083</v>
      </c>
      <c r="O36" s="52">
        <v>2639</v>
      </c>
      <c r="P36" s="52">
        <v>1099</v>
      </c>
      <c r="Q36" s="52">
        <v>864</v>
      </c>
      <c r="R36" s="52">
        <v>992</v>
      </c>
      <c r="S36" s="52">
        <v>1661</v>
      </c>
      <c r="T36" s="52">
        <v>1392</v>
      </c>
      <c r="U36" s="52">
        <v>1643</v>
      </c>
      <c r="V36" s="52">
        <v>1442</v>
      </c>
      <c r="W36" s="52">
        <v>1015</v>
      </c>
      <c r="X36" s="52">
        <v>738</v>
      </c>
      <c r="Y36" s="52">
        <v>873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9</v>
      </c>
      <c r="D40" s="52">
        <v>9</v>
      </c>
      <c r="E40" s="52">
        <v>14</v>
      </c>
      <c r="F40" s="52">
        <v>29</v>
      </c>
      <c r="G40" s="52">
        <v>42</v>
      </c>
      <c r="H40" s="52">
        <v>35</v>
      </c>
      <c r="I40" s="52">
        <v>13</v>
      </c>
      <c r="J40" s="52">
        <v>3</v>
      </c>
      <c r="K40" s="52">
        <v>0</v>
      </c>
      <c r="L40" s="52">
        <v>0</v>
      </c>
      <c r="M40" s="52">
        <v>0</v>
      </c>
      <c r="N40" s="52">
        <v>3</v>
      </c>
      <c r="O40" s="52">
        <v>11</v>
      </c>
      <c r="P40" s="52">
        <v>8</v>
      </c>
      <c r="Q40" s="52">
        <v>7</v>
      </c>
      <c r="R40" s="52">
        <v>4</v>
      </c>
      <c r="S40" s="52">
        <v>4</v>
      </c>
      <c r="T40" s="52">
        <v>2</v>
      </c>
      <c r="U40" s="52">
        <v>2</v>
      </c>
      <c r="V40" s="52">
        <v>3</v>
      </c>
      <c r="W40" s="52">
        <v>4</v>
      </c>
      <c r="X40" s="52">
        <v>0</v>
      </c>
      <c r="Y40" s="52">
        <v>0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1768</v>
      </c>
      <c r="D41" s="36">
        <v>2262</v>
      </c>
      <c r="E41" s="36">
        <v>3093</v>
      </c>
      <c r="F41" s="36">
        <v>5259</v>
      </c>
      <c r="G41" s="36">
        <v>7136</v>
      </c>
      <c r="H41" s="36">
        <v>6983</v>
      </c>
      <c r="I41" s="36">
        <v>3673</v>
      </c>
      <c r="J41" s="36">
        <v>1457</v>
      </c>
      <c r="K41" s="36">
        <v>129</v>
      </c>
      <c r="L41" s="36">
        <v>628</v>
      </c>
      <c r="M41" s="36">
        <v>1517</v>
      </c>
      <c r="N41" s="36">
        <v>4741</v>
      </c>
      <c r="O41" s="36">
        <v>5418</v>
      </c>
      <c r="P41" s="36">
        <v>2643</v>
      </c>
      <c r="Q41" s="36">
        <v>1871</v>
      </c>
      <c r="R41" s="36">
        <v>1924</v>
      </c>
      <c r="S41" s="36">
        <v>3219</v>
      </c>
      <c r="T41" s="36">
        <v>3254</v>
      </c>
      <c r="U41" s="36">
        <v>3496</v>
      </c>
      <c r="V41" s="36">
        <v>3485</v>
      </c>
      <c r="W41" s="36">
        <v>2769</v>
      </c>
      <c r="X41" s="36">
        <v>1644</v>
      </c>
      <c r="Y41" s="36">
        <v>2455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73310</v>
      </c>
      <c r="D45" s="52">
        <v>82684</v>
      </c>
      <c r="E45" s="52">
        <v>74179</v>
      </c>
      <c r="F45" s="52">
        <v>32329</v>
      </c>
      <c r="G45" s="52">
        <v>37723</v>
      </c>
      <c r="H45" s="52">
        <v>37282</v>
      </c>
      <c r="I45" s="52">
        <v>26849</v>
      </c>
      <c r="J45" s="52">
        <v>48284</v>
      </c>
      <c r="K45" s="52">
        <v>47100</v>
      </c>
      <c r="L45" s="52">
        <v>58476</v>
      </c>
      <c r="M45" s="52">
        <v>54440</v>
      </c>
      <c r="N45" s="52">
        <v>62751</v>
      </c>
      <c r="O45" s="52">
        <v>75571</v>
      </c>
      <c r="P45" s="52">
        <v>27709</v>
      </c>
      <c r="Q45" s="52">
        <v>32751</v>
      </c>
      <c r="R45" s="52">
        <v>34404</v>
      </c>
      <c r="S45" s="52">
        <v>49093</v>
      </c>
      <c r="T45" s="52">
        <v>42110</v>
      </c>
      <c r="U45" s="52">
        <v>35030</v>
      </c>
      <c r="V45" s="52">
        <v>23571</v>
      </c>
      <c r="W45" s="52">
        <v>13609</v>
      </c>
      <c r="X45" s="52">
        <v>11811</v>
      </c>
      <c r="Y45" s="52">
        <v>11101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2699</v>
      </c>
      <c r="D48" s="52">
        <v>2111</v>
      </c>
      <c r="E48" s="52">
        <v>2418</v>
      </c>
      <c r="F48" s="52">
        <v>1826</v>
      </c>
      <c r="G48" s="52">
        <v>1845</v>
      </c>
      <c r="H48" s="52">
        <v>1733</v>
      </c>
      <c r="I48" s="52">
        <v>1747</v>
      </c>
      <c r="J48" s="52">
        <v>1714</v>
      </c>
      <c r="K48" s="52">
        <v>1928</v>
      </c>
      <c r="L48" s="52">
        <v>2341</v>
      </c>
      <c r="M48" s="52">
        <v>2471</v>
      </c>
      <c r="N48" s="52">
        <v>2333</v>
      </c>
      <c r="O48" s="52">
        <v>3602</v>
      </c>
      <c r="P48" s="52">
        <v>2791</v>
      </c>
      <c r="Q48" s="52">
        <v>2220</v>
      </c>
      <c r="R48" s="52">
        <v>2086</v>
      </c>
      <c r="S48" s="52">
        <v>3061</v>
      </c>
      <c r="T48" s="52">
        <v>2930</v>
      </c>
      <c r="U48" s="52">
        <v>4293</v>
      </c>
      <c r="V48" s="52">
        <v>7019</v>
      </c>
      <c r="W48" s="52">
        <v>2309</v>
      </c>
      <c r="X48" s="52">
        <v>946</v>
      </c>
      <c r="Y48" s="52">
        <v>803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34136</v>
      </c>
      <c r="D50" s="52">
        <v>44421</v>
      </c>
      <c r="E50" s="52">
        <v>36119</v>
      </c>
      <c r="F50" s="52">
        <v>30364</v>
      </c>
      <c r="G50" s="52">
        <v>19206</v>
      </c>
      <c r="H50" s="52">
        <v>21538</v>
      </c>
      <c r="I50" s="52">
        <v>19586</v>
      </c>
      <c r="J50" s="52">
        <v>51142</v>
      </c>
      <c r="K50" s="52">
        <v>49234</v>
      </c>
      <c r="L50" s="52">
        <v>54093</v>
      </c>
      <c r="M50" s="52">
        <v>54503</v>
      </c>
      <c r="N50" s="52">
        <v>50770</v>
      </c>
      <c r="O50" s="52">
        <v>58555</v>
      </c>
      <c r="P50" s="52">
        <v>15012</v>
      </c>
      <c r="Q50" s="52">
        <v>18325</v>
      </c>
      <c r="R50" s="52">
        <v>24817</v>
      </c>
      <c r="S50" s="52">
        <v>34012</v>
      </c>
      <c r="T50" s="52">
        <v>32473</v>
      </c>
      <c r="U50" s="52">
        <v>32655</v>
      </c>
      <c r="V50" s="52">
        <v>30152</v>
      </c>
      <c r="W50" s="52">
        <v>25909</v>
      </c>
      <c r="X50" s="52">
        <v>24492</v>
      </c>
      <c r="Y50" s="52">
        <v>20538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66</v>
      </c>
      <c r="D51" s="52">
        <v>169</v>
      </c>
      <c r="E51" s="52">
        <v>240</v>
      </c>
      <c r="F51" s="52">
        <v>272</v>
      </c>
      <c r="G51" s="52">
        <v>383</v>
      </c>
      <c r="H51" s="52">
        <v>479</v>
      </c>
      <c r="I51" s="52">
        <v>0</v>
      </c>
      <c r="J51" s="52">
        <v>298</v>
      </c>
      <c r="K51" s="52">
        <v>838</v>
      </c>
      <c r="L51" s="52">
        <v>523</v>
      </c>
      <c r="M51" s="52">
        <v>439</v>
      </c>
      <c r="N51" s="52">
        <v>0</v>
      </c>
      <c r="O51" s="52">
        <v>611</v>
      </c>
      <c r="P51" s="52">
        <v>26</v>
      </c>
      <c r="Q51" s="52">
        <v>75</v>
      </c>
      <c r="R51" s="52">
        <v>120</v>
      </c>
      <c r="S51" s="52">
        <v>313</v>
      </c>
      <c r="T51" s="52">
        <v>100</v>
      </c>
      <c r="U51" s="52">
        <v>277</v>
      </c>
      <c r="V51" s="52">
        <v>299</v>
      </c>
      <c r="W51" s="52">
        <v>133</v>
      </c>
      <c r="X51" s="52">
        <v>12</v>
      </c>
      <c r="Y51" s="52">
        <v>0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50923</v>
      </c>
      <c r="D54" s="52">
        <v>51843</v>
      </c>
      <c r="E54" s="52">
        <v>45685</v>
      </c>
      <c r="F54" s="52">
        <v>20287</v>
      </c>
      <c r="G54" s="52">
        <v>25858</v>
      </c>
      <c r="H54" s="52">
        <v>32555</v>
      </c>
      <c r="I54" s="52">
        <v>20585</v>
      </c>
      <c r="J54" s="52">
        <v>18007</v>
      </c>
      <c r="K54" s="52">
        <v>5660</v>
      </c>
      <c r="L54" s="52">
        <v>28585</v>
      </c>
      <c r="M54" s="52">
        <v>18367</v>
      </c>
      <c r="N54" s="52">
        <v>21084</v>
      </c>
      <c r="O54" s="52">
        <v>21809</v>
      </c>
      <c r="P54" s="52">
        <v>24947</v>
      </c>
      <c r="Q54" s="52">
        <v>20137</v>
      </c>
      <c r="R54" s="52">
        <v>17554</v>
      </c>
      <c r="S54" s="52">
        <v>18586</v>
      </c>
      <c r="T54" s="52">
        <v>19585</v>
      </c>
      <c r="U54" s="52">
        <v>13613</v>
      </c>
      <c r="V54" s="52">
        <v>11061</v>
      </c>
      <c r="W54" s="52">
        <v>8495</v>
      </c>
      <c r="X54" s="52">
        <v>5336</v>
      </c>
      <c r="Y54" s="52">
        <v>11753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18161</v>
      </c>
      <c r="D55" s="52">
        <v>16352</v>
      </c>
      <c r="E55" s="52">
        <v>23114</v>
      </c>
      <c r="F55" s="52">
        <v>14754</v>
      </c>
      <c r="G55" s="52">
        <v>30188</v>
      </c>
      <c r="H55" s="52">
        <v>27877</v>
      </c>
      <c r="I55" s="52">
        <v>10189</v>
      </c>
      <c r="J55" s="52">
        <v>15005</v>
      </c>
      <c r="K55" s="52">
        <v>43786</v>
      </c>
      <c r="L55" s="52">
        <v>21168</v>
      </c>
      <c r="M55" s="52">
        <v>18247</v>
      </c>
      <c r="N55" s="52">
        <v>17107</v>
      </c>
      <c r="O55" s="52">
        <v>21461</v>
      </c>
      <c r="P55" s="52">
        <v>17968</v>
      </c>
      <c r="Q55" s="52">
        <v>17457</v>
      </c>
      <c r="R55" s="52">
        <v>18506</v>
      </c>
      <c r="S55" s="52">
        <v>20092</v>
      </c>
      <c r="T55" s="52">
        <v>14930</v>
      </c>
      <c r="U55" s="52">
        <v>12432</v>
      </c>
      <c r="V55" s="52">
        <v>7948</v>
      </c>
      <c r="W55" s="52">
        <v>4988</v>
      </c>
      <c r="X55" s="52">
        <v>4569</v>
      </c>
      <c r="Y55" s="52">
        <v>6591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763</v>
      </c>
      <c r="D59" s="52">
        <v>630</v>
      </c>
      <c r="E59" s="52">
        <v>646</v>
      </c>
      <c r="F59" s="52">
        <v>621</v>
      </c>
      <c r="G59" s="52">
        <v>743</v>
      </c>
      <c r="H59" s="52">
        <v>702</v>
      </c>
      <c r="I59" s="52">
        <v>235</v>
      </c>
      <c r="J59" s="52">
        <v>219</v>
      </c>
      <c r="K59" s="52">
        <v>286</v>
      </c>
      <c r="L59" s="52">
        <v>184</v>
      </c>
      <c r="M59" s="52">
        <v>70</v>
      </c>
      <c r="N59" s="52">
        <v>84</v>
      </c>
      <c r="O59" s="52">
        <v>249</v>
      </c>
      <c r="P59" s="52">
        <v>223</v>
      </c>
      <c r="Q59" s="52">
        <v>339</v>
      </c>
      <c r="R59" s="52">
        <v>282</v>
      </c>
      <c r="S59" s="52">
        <v>210</v>
      </c>
      <c r="T59" s="52">
        <v>92</v>
      </c>
      <c r="U59" s="52">
        <v>152</v>
      </c>
      <c r="V59" s="52">
        <v>121</v>
      </c>
      <c r="W59" s="52">
        <v>144</v>
      </c>
      <c r="X59" s="52">
        <v>0</v>
      </c>
      <c r="Y59" s="52">
        <v>0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142820</v>
      </c>
      <c r="D60" s="36">
        <v>152589</v>
      </c>
      <c r="E60" s="36">
        <v>145923</v>
      </c>
      <c r="F60" s="36">
        <v>109189</v>
      </c>
      <c r="G60" s="36">
        <v>124354</v>
      </c>
      <c r="H60" s="36">
        <v>139969</v>
      </c>
      <c r="I60" s="36">
        <v>69228</v>
      </c>
      <c r="J60" s="36">
        <v>89301</v>
      </c>
      <c r="K60" s="36">
        <v>107109</v>
      </c>
      <c r="L60" s="36">
        <v>113330</v>
      </c>
      <c r="M60" s="36">
        <v>98246</v>
      </c>
      <c r="N60" s="36">
        <v>95208</v>
      </c>
      <c r="O60" s="36">
        <v>111231</v>
      </c>
      <c r="P60" s="36">
        <v>67693</v>
      </c>
      <c r="Q60" s="36">
        <v>77736</v>
      </c>
      <c r="R60" s="36">
        <v>86936</v>
      </c>
      <c r="S60" s="36">
        <v>101743</v>
      </c>
      <c r="T60" s="36">
        <v>96261</v>
      </c>
      <c r="U60" s="36">
        <v>87274</v>
      </c>
      <c r="V60" s="36">
        <v>74599</v>
      </c>
      <c r="W60" s="36">
        <v>59793</v>
      </c>
      <c r="X60" s="36">
        <v>46369</v>
      </c>
      <c r="Y60" s="36">
        <v>48530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74020</v>
      </c>
      <c r="D64" s="52">
        <v>72773</v>
      </c>
      <c r="E64" s="52">
        <v>95862</v>
      </c>
      <c r="F64" s="52">
        <v>105520</v>
      </c>
      <c r="G64" s="52">
        <v>140196</v>
      </c>
      <c r="H64" s="52">
        <v>87988</v>
      </c>
      <c r="I64" s="52">
        <v>54090</v>
      </c>
      <c r="J64" s="52">
        <v>52198</v>
      </c>
      <c r="K64" s="52">
        <v>56021</v>
      </c>
      <c r="L64" s="52">
        <v>56166</v>
      </c>
      <c r="M64" s="52">
        <v>52833</v>
      </c>
      <c r="N64" s="52">
        <v>68063</v>
      </c>
      <c r="O64" s="52">
        <v>71998</v>
      </c>
      <c r="P64" s="52">
        <v>56340</v>
      </c>
      <c r="Q64" s="52">
        <v>80262</v>
      </c>
      <c r="R64" s="52">
        <v>102661</v>
      </c>
      <c r="S64" s="52">
        <v>102962</v>
      </c>
      <c r="T64" s="52">
        <v>100037</v>
      </c>
      <c r="U64" s="52">
        <v>100140</v>
      </c>
      <c r="V64" s="52">
        <v>85598</v>
      </c>
      <c r="W64" s="52">
        <v>78032</v>
      </c>
      <c r="X64" s="52">
        <v>57416</v>
      </c>
      <c r="Y64" s="52">
        <v>61808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2313</v>
      </c>
      <c r="D67" s="52">
        <v>1737</v>
      </c>
      <c r="E67" s="52">
        <v>2558</v>
      </c>
      <c r="F67" s="52">
        <v>2848</v>
      </c>
      <c r="G67" s="52">
        <v>4076</v>
      </c>
      <c r="H67" s="52">
        <v>4718</v>
      </c>
      <c r="I67" s="52">
        <v>4378</v>
      </c>
      <c r="J67" s="52">
        <v>2868</v>
      </c>
      <c r="K67" s="52">
        <v>2583</v>
      </c>
      <c r="L67" s="52">
        <v>2621</v>
      </c>
      <c r="M67" s="52">
        <v>2678</v>
      </c>
      <c r="N67" s="52">
        <v>2407</v>
      </c>
      <c r="O67" s="52">
        <v>3825</v>
      </c>
      <c r="P67" s="52">
        <v>3175</v>
      </c>
      <c r="Q67" s="52">
        <v>3433</v>
      </c>
      <c r="R67" s="52">
        <v>4803</v>
      </c>
      <c r="S67" s="52">
        <v>7290</v>
      </c>
      <c r="T67" s="52">
        <v>7003</v>
      </c>
      <c r="U67" s="52">
        <v>9827</v>
      </c>
      <c r="V67" s="52">
        <v>18189</v>
      </c>
      <c r="W67" s="52">
        <v>7905</v>
      </c>
      <c r="X67" s="52">
        <v>4437</v>
      </c>
      <c r="Y67" s="52">
        <v>4103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47238</v>
      </c>
      <c r="D69" s="52">
        <v>46517</v>
      </c>
      <c r="E69" s="52">
        <v>61234</v>
      </c>
      <c r="F69" s="52">
        <v>67499</v>
      </c>
      <c r="G69" s="52">
        <v>87980</v>
      </c>
      <c r="H69" s="52">
        <v>54837</v>
      </c>
      <c r="I69" s="52">
        <v>39807</v>
      </c>
      <c r="J69" s="52">
        <v>50952</v>
      </c>
      <c r="K69" s="52">
        <v>57974</v>
      </c>
      <c r="L69" s="52">
        <v>65809</v>
      </c>
      <c r="M69" s="52">
        <v>76017</v>
      </c>
      <c r="N69" s="52">
        <v>76595</v>
      </c>
      <c r="O69" s="52">
        <v>69348</v>
      </c>
      <c r="P69" s="52">
        <v>41316</v>
      </c>
      <c r="Q69" s="52">
        <v>52126</v>
      </c>
      <c r="R69" s="52">
        <v>73072</v>
      </c>
      <c r="S69" s="52">
        <v>83167</v>
      </c>
      <c r="T69" s="52">
        <v>80581</v>
      </c>
      <c r="U69" s="52">
        <v>82366</v>
      </c>
      <c r="V69" s="52">
        <v>74315</v>
      </c>
      <c r="W69" s="52">
        <v>54256</v>
      </c>
      <c r="X69" s="52">
        <v>46624</v>
      </c>
      <c r="Y69" s="52">
        <v>43364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210</v>
      </c>
      <c r="D70" s="52">
        <v>88</v>
      </c>
      <c r="E70" s="52">
        <v>281</v>
      </c>
      <c r="F70" s="52">
        <v>291</v>
      </c>
      <c r="G70" s="52">
        <v>1093</v>
      </c>
      <c r="H70" s="52">
        <v>596</v>
      </c>
      <c r="I70" s="52">
        <v>0</v>
      </c>
      <c r="J70" s="52">
        <v>347</v>
      </c>
      <c r="K70" s="52">
        <v>1318</v>
      </c>
      <c r="L70" s="52">
        <v>455</v>
      </c>
      <c r="M70" s="52">
        <v>749</v>
      </c>
      <c r="N70" s="52">
        <v>226</v>
      </c>
      <c r="O70" s="52">
        <v>396</v>
      </c>
      <c r="P70" s="52">
        <v>441</v>
      </c>
      <c r="Q70" s="52">
        <v>263</v>
      </c>
      <c r="R70" s="52">
        <v>580</v>
      </c>
      <c r="S70" s="52">
        <v>497</v>
      </c>
      <c r="T70" s="52">
        <v>320</v>
      </c>
      <c r="U70" s="52">
        <v>500</v>
      </c>
      <c r="V70" s="52">
        <v>832</v>
      </c>
      <c r="W70" s="52">
        <v>626</v>
      </c>
      <c r="X70" s="52">
        <v>0</v>
      </c>
      <c r="Y70" s="52">
        <v>0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33923</v>
      </c>
      <c r="D73" s="52">
        <v>34745</v>
      </c>
      <c r="E73" s="52">
        <v>36169</v>
      </c>
      <c r="F73" s="52">
        <v>34412</v>
      </c>
      <c r="G73" s="52">
        <v>35077</v>
      </c>
      <c r="H73" s="52">
        <v>33884</v>
      </c>
      <c r="I73" s="52">
        <v>21824</v>
      </c>
      <c r="J73" s="52">
        <v>16787</v>
      </c>
      <c r="K73" s="52">
        <v>4817</v>
      </c>
      <c r="L73" s="52">
        <v>21604</v>
      </c>
      <c r="M73" s="52">
        <v>13242</v>
      </c>
      <c r="N73" s="52">
        <v>22597</v>
      </c>
      <c r="O73" s="52">
        <v>24422</v>
      </c>
      <c r="P73" s="52">
        <v>28701</v>
      </c>
      <c r="Q73" s="52">
        <v>28243</v>
      </c>
      <c r="R73" s="52">
        <v>26153</v>
      </c>
      <c r="S73" s="52">
        <v>21871</v>
      </c>
      <c r="T73" s="52">
        <v>25732</v>
      </c>
      <c r="U73" s="52">
        <v>23518</v>
      </c>
      <c r="V73" s="52">
        <v>25307</v>
      </c>
      <c r="W73" s="52">
        <v>37117</v>
      </c>
      <c r="X73" s="52">
        <v>47107</v>
      </c>
      <c r="Y73" s="52">
        <v>58045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12099</v>
      </c>
      <c r="D74" s="52">
        <v>10959</v>
      </c>
      <c r="E74" s="52">
        <v>18299</v>
      </c>
      <c r="F74" s="52">
        <v>25027</v>
      </c>
      <c r="G74" s="52">
        <v>40948</v>
      </c>
      <c r="H74" s="52">
        <v>29020</v>
      </c>
      <c r="I74" s="52">
        <v>10804</v>
      </c>
      <c r="J74" s="52">
        <v>13988</v>
      </c>
      <c r="K74" s="52">
        <v>37271</v>
      </c>
      <c r="L74" s="52">
        <v>16001</v>
      </c>
      <c r="M74" s="52">
        <v>13159</v>
      </c>
      <c r="N74" s="52">
        <v>18333</v>
      </c>
      <c r="O74" s="52">
        <v>24040</v>
      </c>
      <c r="P74" s="52">
        <v>20668</v>
      </c>
      <c r="Q74" s="52">
        <v>24495</v>
      </c>
      <c r="R74" s="52">
        <v>27562</v>
      </c>
      <c r="S74" s="52">
        <v>23634</v>
      </c>
      <c r="T74" s="52">
        <v>19625</v>
      </c>
      <c r="U74" s="52">
        <v>21482</v>
      </c>
      <c r="V74" s="52">
        <v>18196</v>
      </c>
      <c r="W74" s="52">
        <v>21816</v>
      </c>
      <c r="X74" s="52">
        <v>40338</v>
      </c>
      <c r="Y74" s="52">
        <v>32568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27185</v>
      </c>
      <c r="D78" s="52">
        <v>28047</v>
      </c>
      <c r="E78" s="52">
        <v>33718</v>
      </c>
      <c r="F78" s="52">
        <v>36992</v>
      </c>
      <c r="G78" s="52">
        <v>45721</v>
      </c>
      <c r="H78" s="52">
        <v>36991</v>
      </c>
      <c r="I78" s="52">
        <v>22073</v>
      </c>
      <c r="J78" s="52">
        <v>25846</v>
      </c>
      <c r="K78" s="52">
        <v>30472</v>
      </c>
      <c r="L78" s="52">
        <v>32088</v>
      </c>
      <c r="M78" s="52">
        <v>33996</v>
      </c>
      <c r="N78" s="52">
        <v>31240</v>
      </c>
      <c r="O78" s="52">
        <v>30886</v>
      </c>
      <c r="P78" s="52">
        <v>14422</v>
      </c>
      <c r="Q78" s="52">
        <v>17824</v>
      </c>
      <c r="R78" s="52">
        <v>21867</v>
      </c>
      <c r="S78" s="52">
        <v>28380</v>
      </c>
      <c r="T78" s="52">
        <v>29538</v>
      </c>
      <c r="U78" s="52">
        <v>35702</v>
      </c>
      <c r="V78" s="52">
        <v>28584</v>
      </c>
      <c r="W78" s="52">
        <v>21328</v>
      </c>
      <c r="X78" s="52">
        <v>3080</v>
      </c>
      <c r="Y78" s="52">
        <v>1526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101139</v>
      </c>
      <c r="D79" s="36">
        <v>99263</v>
      </c>
      <c r="E79" s="36">
        <v>118310</v>
      </c>
      <c r="F79" s="36">
        <v>129140</v>
      </c>
      <c r="G79" s="36">
        <v>163984</v>
      </c>
      <c r="H79" s="36">
        <v>135693</v>
      </c>
      <c r="I79" s="36">
        <v>75140</v>
      </c>
      <c r="J79" s="36">
        <v>77099</v>
      </c>
      <c r="K79" s="36">
        <v>103463</v>
      </c>
      <c r="L79" s="36">
        <v>107565</v>
      </c>
      <c r="M79" s="36">
        <v>109418</v>
      </c>
      <c r="N79" s="36">
        <v>126298</v>
      </c>
      <c r="O79" s="36">
        <v>125088</v>
      </c>
      <c r="P79" s="36">
        <v>105105</v>
      </c>
      <c r="Q79" s="36">
        <v>118178</v>
      </c>
      <c r="R79" s="36">
        <v>138395</v>
      </c>
      <c r="S79" s="36">
        <v>135983</v>
      </c>
      <c r="T79" s="36">
        <v>134946</v>
      </c>
      <c r="U79" s="36">
        <v>131189</v>
      </c>
      <c r="V79" s="36">
        <v>127952</v>
      </c>
      <c r="W79" s="36">
        <v>130383</v>
      </c>
      <c r="X79" s="36">
        <v>143797</v>
      </c>
      <c r="Y79" s="36">
        <v>155866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72552</v>
      </c>
      <c r="D83" s="52">
        <v>67717</v>
      </c>
      <c r="E83" s="52">
        <v>67647</v>
      </c>
      <c r="F83" s="52">
        <v>79546</v>
      </c>
      <c r="G83" s="52">
        <v>104386</v>
      </c>
      <c r="H83" s="52">
        <v>127029</v>
      </c>
      <c r="I83" s="52">
        <v>127257</v>
      </c>
      <c r="J83" s="52">
        <v>119587</v>
      </c>
      <c r="K83" s="52">
        <v>117507</v>
      </c>
      <c r="L83" s="52">
        <v>124483</v>
      </c>
      <c r="M83" s="52">
        <v>121869</v>
      </c>
      <c r="N83" s="52">
        <v>120136</v>
      </c>
      <c r="O83" s="52">
        <v>107353</v>
      </c>
      <c r="P83" s="52">
        <v>64464</v>
      </c>
      <c r="Q83" s="52">
        <v>51811</v>
      </c>
      <c r="R83" s="52">
        <v>71461</v>
      </c>
      <c r="S83" s="52">
        <v>75550</v>
      </c>
      <c r="T83" s="52">
        <v>88792</v>
      </c>
      <c r="U83" s="52">
        <v>93849</v>
      </c>
      <c r="V83" s="52">
        <v>121562</v>
      </c>
      <c r="W83" s="52">
        <v>110998</v>
      </c>
      <c r="X83" s="52">
        <v>108217</v>
      </c>
      <c r="Y83" s="52">
        <v>130140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2464</v>
      </c>
      <c r="D86" s="52">
        <v>1813</v>
      </c>
      <c r="E86" s="52">
        <v>2176</v>
      </c>
      <c r="F86" s="52">
        <v>2251</v>
      </c>
      <c r="G86" s="52">
        <v>3063</v>
      </c>
      <c r="H86" s="52">
        <v>4431</v>
      </c>
      <c r="I86" s="52">
        <v>5507</v>
      </c>
      <c r="J86" s="52">
        <v>5215</v>
      </c>
      <c r="K86" s="52">
        <v>5352</v>
      </c>
      <c r="L86" s="52">
        <v>5337</v>
      </c>
      <c r="M86" s="52">
        <v>5488</v>
      </c>
      <c r="N86" s="52">
        <v>4944</v>
      </c>
      <c r="O86" s="52">
        <v>6912</v>
      </c>
      <c r="P86" s="52">
        <v>4801</v>
      </c>
      <c r="Q86" s="52">
        <v>4048</v>
      </c>
      <c r="R86" s="52">
        <v>4183</v>
      </c>
      <c r="S86" s="52">
        <v>5457</v>
      </c>
      <c r="T86" s="52">
        <v>5563</v>
      </c>
      <c r="U86" s="52">
        <v>8875</v>
      </c>
      <c r="V86" s="52">
        <v>19926</v>
      </c>
      <c r="W86" s="52">
        <v>9924</v>
      </c>
      <c r="X86" s="52">
        <v>6512</v>
      </c>
      <c r="Y86" s="52">
        <v>6543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40412</v>
      </c>
      <c r="D88" s="52">
        <v>37741</v>
      </c>
      <c r="E88" s="52">
        <v>37414</v>
      </c>
      <c r="F88" s="52">
        <v>43953</v>
      </c>
      <c r="G88" s="52">
        <v>57238</v>
      </c>
      <c r="H88" s="52">
        <v>70365</v>
      </c>
      <c r="I88" s="52">
        <v>76050</v>
      </c>
      <c r="J88" s="52">
        <v>89578</v>
      </c>
      <c r="K88" s="52">
        <v>87285</v>
      </c>
      <c r="L88" s="52">
        <v>92257</v>
      </c>
      <c r="M88" s="52">
        <v>94919</v>
      </c>
      <c r="N88" s="52">
        <v>96788</v>
      </c>
      <c r="O88" s="52">
        <v>75831</v>
      </c>
      <c r="P88" s="52">
        <v>35721</v>
      </c>
      <c r="Q88" s="52">
        <v>33573</v>
      </c>
      <c r="R88" s="52">
        <v>42387</v>
      </c>
      <c r="S88" s="52">
        <v>68471</v>
      </c>
      <c r="T88" s="52">
        <v>82363</v>
      </c>
      <c r="U88" s="52">
        <v>84439</v>
      </c>
      <c r="V88" s="52">
        <v>70456</v>
      </c>
      <c r="W88" s="52">
        <v>53694</v>
      </c>
      <c r="X88" s="52">
        <v>53615</v>
      </c>
      <c r="Y88" s="52">
        <v>50408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154</v>
      </c>
      <c r="D89" s="52">
        <v>105</v>
      </c>
      <c r="E89" s="52">
        <v>193</v>
      </c>
      <c r="F89" s="52">
        <v>277</v>
      </c>
      <c r="G89" s="52">
        <v>546</v>
      </c>
      <c r="H89" s="52">
        <v>756</v>
      </c>
      <c r="I89" s="52">
        <v>390</v>
      </c>
      <c r="J89" s="52">
        <v>477</v>
      </c>
      <c r="K89" s="52">
        <v>1472</v>
      </c>
      <c r="L89" s="52">
        <v>766</v>
      </c>
      <c r="M89" s="52">
        <v>796</v>
      </c>
      <c r="N89" s="52">
        <v>546</v>
      </c>
      <c r="O89" s="52">
        <v>329</v>
      </c>
      <c r="P89" s="52">
        <v>528</v>
      </c>
      <c r="Q89" s="52">
        <v>257</v>
      </c>
      <c r="R89" s="52">
        <v>0</v>
      </c>
      <c r="S89" s="52">
        <v>356</v>
      </c>
      <c r="T89" s="52">
        <v>524</v>
      </c>
      <c r="U89" s="52">
        <v>614</v>
      </c>
      <c r="V89" s="52">
        <v>719</v>
      </c>
      <c r="W89" s="52">
        <v>289</v>
      </c>
      <c r="X89" s="52">
        <v>0</v>
      </c>
      <c r="Y89" s="52">
        <v>0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228</v>
      </c>
      <c r="D92" s="52">
        <v>533</v>
      </c>
      <c r="E92" s="52">
        <v>1106</v>
      </c>
      <c r="F92" s="52">
        <v>2377</v>
      </c>
      <c r="G92" s="52">
        <v>3638</v>
      </c>
      <c r="H92" s="52">
        <v>3109</v>
      </c>
      <c r="I92" s="52">
        <v>1348</v>
      </c>
      <c r="J92" s="52">
        <v>237</v>
      </c>
      <c r="K92" s="52">
        <v>1072</v>
      </c>
      <c r="L92" s="52">
        <v>944</v>
      </c>
      <c r="M92" s="52">
        <v>330</v>
      </c>
      <c r="N92" s="52">
        <v>1269</v>
      </c>
      <c r="O92" s="52">
        <v>1723</v>
      </c>
      <c r="P92" s="52">
        <v>1103</v>
      </c>
      <c r="Q92" s="52">
        <v>616</v>
      </c>
      <c r="R92" s="52">
        <v>300</v>
      </c>
      <c r="S92" s="52">
        <v>628</v>
      </c>
      <c r="T92" s="52">
        <v>557</v>
      </c>
      <c r="U92" s="52">
        <v>744</v>
      </c>
      <c r="V92" s="52">
        <v>1152</v>
      </c>
      <c r="W92" s="52">
        <v>1193</v>
      </c>
      <c r="X92" s="52">
        <v>908</v>
      </c>
      <c r="Y92" s="52">
        <v>613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3</v>
      </c>
      <c r="F93" s="52">
        <v>11</v>
      </c>
      <c r="G93" s="52">
        <v>31</v>
      </c>
      <c r="H93" s="52">
        <v>14</v>
      </c>
      <c r="I93" s="52">
        <v>9</v>
      </c>
      <c r="J93" s="52">
        <v>6</v>
      </c>
      <c r="K93" s="52">
        <v>0</v>
      </c>
      <c r="L93" s="52">
        <v>3</v>
      </c>
      <c r="M93" s="52">
        <v>7</v>
      </c>
      <c r="N93" s="52">
        <v>15</v>
      </c>
      <c r="O93" s="52">
        <v>15</v>
      </c>
      <c r="P93" s="52">
        <v>11</v>
      </c>
      <c r="Q93" s="52">
        <v>8</v>
      </c>
      <c r="R93" s="52">
        <v>0</v>
      </c>
      <c r="S93" s="52">
        <v>0</v>
      </c>
      <c r="T93" s="52">
        <v>2</v>
      </c>
      <c r="U93" s="52">
        <v>6</v>
      </c>
      <c r="V93" s="52">
        <v>11</v>
      </c>
      <c r="W93" s="52">
        <v>12</v>
      </c>
      <c r="X93" s="52">
        <v>5</v>
      </c>
      <c r="Y93" s="52">
        <v>2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42964</v>
      </c>
      <c r="D96" s="52">
        <v>42551</v>
      </c>
      <c r="E96" s="52">
        <v>37391</v>
      </c>
      <c r="F96" s="52">
        <v>36071</v>
      </c>
      <c r="G96" s="52">
        <v>35163</v>
      </c>
      <c r="H96" s="52">
        <v>49873</v>
      </c>
      <c r="I96" s="52">
        <v>47712</v>
      </c>
      <c r="J96" s="52">
        <v>35521</v>
      </c>
      <c r="K96" s="52">
        <v>9597</v>
      </c>
      <c r="L96" s="52">
        <v>50300</v>
      </c>
      <c r="M96" s="52">
        <v>42764</v>
      </c>
      <c r="N96" s="52">
        <v>47443</v>
      </c>
      <c r="O96" s="52">
        <v>49366</v>
      </c>
      <c r="P96" s="52">
        <v>54867</v>
      </c>
      <c r="Q96" s="52">
        <v>41226</v>
      </c>
      <c r="R96" s="52">
        <v>42757</v>
      </c>
      <c r="S96" s="52">
        <v>32727</v>
      </c>
      <c r="T96" s="52">
        <v>37887</v>
      </c>
      <c r="U96" s="52">
        <v>34782</v>
      </c>
      <c r="V96" s="52">
        <v>60909</v>
      </c>
      <c r="W96" s="52">
        <v>69136</v>
      </c>
      <c r="X96" s="52">
        <v>64451</v>
      </c>
      <c r="Y96" s="52">
        <v>77887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15323</v>
      </c>
      <c r="D97" s="52">
        <v>13421</v>
      </c>
      <c r="E97" s="52">
        <v>18918</v>
      </c>
      <c r="F97" s="52">
        <v>26232</v>
      </c>
      <c r="G97" s="52">
        <v>41048</v>
      </c>
      <c r="H97" s="52">
        <v>42708</v>
      </c>
      <c r="I97" s="52">
        <v>23622</v>
      </c>
      <c r="J97" s="52">
        <v>29603</v>
      </c>
      <c r="K97" s="52">
        <v>74260</v>
      </c>
      <c r="L97" s="52">
        <v>37250</v>
      </c>
      <c r="M97" s="52">
        <v>42495</v>
      </c>
      <c r="N97" s="52">
        <v>38504</v>
      </c>
      <c r="O97" s="52">
        <v>48597</v>
      </c>
      <c r="P97" s="52">
        <v>39523</v>
      </c>
      <c r="Q97" s="52">
        <v>35756</v>
      </c>
      <c r="R97" s="52">
        <v>45058</v>
      </c>
      <c r="S97" s="52">
        <v>35364</v>
      </c>
      <c r="T97" s="52">
        <v>28892</v>
      </c>
      <c r="U97" s="52">
        <v>31770</v>
      </c>
      <c r="V97" s="52">
        <v>43792</v>
      </c>
      <c r="W97" s="52">
        <v>40639</v>
      </c>
      <c r="X97" s="52">
        <v>55198</v>
      </c>
      <c r="Y97" s="52">
        <v>43703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18409</v>
      </c>
      <c r="D101" s="52">
        <v>18092</v>
      </c>
      <c r="E101" s="52">
        <v>18432</v>
      </c>
      <c r="F101" s="52">
        <v>20745</v>
      </c>
      <c r="G101" s="52">
        <v>25165</v>
      </c>
      <c r="H101" s="52">
        <v>30068</v>
      </c>
      <c r="I101" s="52">
        <v>23284</v>
      </c>
      <c r="J101" s="52">
        <v>24039</v>
      </c>
      <c r="K101" s="52">
        <v>26210</v>
      </c>
      <c r="L101" s="52">
        <v>28628</v>
      </c>
      <c r="M101" s="52">
        <v>31846</v>
      </c>
      <c r="N101" s="52">
        <v>31459</v>
      </c>
      <c r="O101" s="52">
        <v>26173</v>
      </c>
      <c r="P101" s="52">
        <v>11540</v>
      </c>
      <c r="Q101" s="52">
        <v>9655</v>
      </c>
      <c r="R101" s="52">
        <v>11697</v>
      </c>
      <c r="S101" s="52">
        <v>19549</v>
      </c>
      <c r="T101" s="52">
        <v>21269</v>
      </c>
      <c r="U101" s="52">
        <v>26799</v>
      </c>
      <c r="V101" s="52">
        <v>21521</v>
      </c>
      <c r="W101" s="52">
        <v>16842</v>
      </c>
      <c r="X101" s="52">
        <v>3455</v>
      </c>
      <c r="Y101" s="52">
        <v>3044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613</v>
      </c>
      <c r="D102" s="52">
        <v>457</v>
      </c>
      <c r="E102" s="52">
        <v>495</v>
      </c>
      <c r="F102" s="52">
        <v>717</v>
      </c>
      <c r="G102" s="52">
        <v>927</v>
      </c>
      <c r="H102" s="52">
        <v>941</v>
      </c>
      <c r="I102" s="52">
        <v>494</v>
      </c>
      <c r="J102" s="52">
        <v>342</v>
      </c>
      <c r="K102" s="52">
        <v>430</v>
      </c>
      <c r="L102" s="52">
        <v>275</v>
      </c>
      <c r="M102" s="52">
        <v>122</v>
      </c>
      <c r="N102" s="52">
        <v>161</v>
      </c>
      <c r="O102" s="52">
        <v>428</v>
      </c>
      <c r="P102" s="52">
        <v>566</v>
      </c>
      <c r="Q102" s="52">
        <v>699</v>
      </c>
      <c r="R102" s="52">
        <v>567</v>
      </c>
      <c r="S102" s="52">
        <v>356</v>
      </c>
      <c r="T102" s="52">
        <v>173</v>
      </c>
      <c r="U102" s="52">
        <v>299</v>
      </c>
      <c r="V102" s="52">
        <v>324</v>
      </c>
      <c r="W102" s="52">
        <v>430</v>
      </c>
      <c r="X102" s="52">
        <v>0</v>
      </c>
      <c r="Y102" s="52">
        <v>0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114676</v>
      </c>
      <c r="D103" s="36">
        <v>110556</v>
      </c>
      <c r="E103" s="36">
        <v>111804</v>
      </c>
      <c r="F103" s="36">
        <v>125743</v>
      </c>
      <c r="G103" s="36">
        <v>154868</v>
      </c>
      <c r="H103" s="36">
        <v>187473</v>
      </c>
      <c r="I103" s="36">
        <v>144392</v>
      </c>
      <c r="J103" s="36">
        <v>139613</v>
      </c>
      <c r="K103" s="36">
        <v>159977</v>
      </c>
      <c r="L103" s="36">
        <v>169017</v>
      </c>
      <c r="M103" s="36">
        <v>172117</v>
      </c>
      <c r="N103" s="36">
        <v>183116</v>
      </c>
      <c r="O103" s="36">
        <v>188254</v>
      </c>
      <c r="P103" s="36">
        <v>168326</v>
      </c>
      <c r="Q103" s="36">
        <v>157695</v>
      </c>
      <c r="R103" s="36">
        <v>172366</v>
      </c>
      <c r="S103" s="36">
        <v>167607</v>
      </c>
      <c r="T103" s="36">
        <v>177906</v>
      </c>
      <c r="U103" s="36">
        <v>171010</v>
      </c>
      <c r="V103" s="36">
        <v>194541</v>
      </c>
      <c r="W103" s="36">
        <v>175540</v>
      </c>
      <c r="X103" s="36">
        <v>180380</v>
      </c>
      <c r="Y103" s="36">
        <v>204257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42007</v>
      </c>
      <c r="D126" s="52">
        <v>51762</v>
      </c>
      <c r="E126" s="52">
        <v>45853</v>
      </c>
      <c r="F126" s="52">
        <v>32972</v>
      </c>
      <c r="G126" s="52">
        <v>0</v>
      </c>
      <c r="H126" s="52">
        <v>16877</v>
      </c>
      <c r="I126" s="52">
        <v>43958</v>
      </c>
      <c r="J126" s="52">
        <v>52173</v>
      </c>
      <c r="K126" s="52">
        <v>55221</v>
      </c>
      <c r="L126" s="52">
        <v>58038</v>
      </c>
      <c r="M126" s="52">
        <v>73630</v>
      </c>
      <c r="N126" s="52">
        <v>85153</v>
      </c>
      <c r="O126" s="52">
        <v>82992</v>
      </c>
      <c r="P126" s="52">
        <v>49141</v>
      </c>
      <c r="Q126" s="52">
        <v>44785</v>
      </c>
      <c r="R126" s="52">
        <v>43865</v>
      </c>
      <c r="S126" s="52">
        <v>50754</v>
      </c>
      <c r="T126" s="52">
        <v>44262</v>
      </c>
      <c r="U126" s="52">
        <v>31245</v>
      </c>
      <c r="V126" s="52">
        <v>32419</v>
      </c>
      <c r="W126" s="52">
        <v>21901</v>
      </c>
      <c r="X126" s="52">
        <v>33280</v>
      </c>
      <c r="Y126" s="52">
        <v>53917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1421</v>
      </c>
      <c r="D129" s="52">
        <v>1157</v>
      </c>
      <c r="E129" s="52">
        <v>1449</v>
      </c>
      <c r="F129" s="52">
        <v>1287</v>
      </c>
      <c r="G129" s="52">
        <v>923</v>
      </c>
      <c r="H129" s="52">
        <v>788</v>
      </c>
      <c r="I129" s="52">
        <v>1040</v>
      </c>
      <c r="J129" s="52">
        <v>1601</v>
      </c>
      <c r="K129" s="52">
        <v>2180</v>
      </c>
      <c r="L129" s="52">
        <v>2412</v>
      </c>
      <c r="M129" s="52">
        <v>2687</v>
      </c>
      <c r="N129" s="52">
        <v>2696</v>
      </c>
      <c r="O129" s="52">
        <v>4495</v>
      </c>
      <c r="P129" s="52">
        <v>3429</v>
      </c>
      <c r="Q129" s="52">
        <v>2973</v>
      </c>
      <c r="R129" s="52">
        <v>3004</v>
      </c>
      <c r="S129" s="52">
        <v>3701</v>
      </c>
      <c r="T129" s="52">
        <v>3299</v>
      </c>
      <c r="U129" s="52">
        <v>4416</v>
      </c>
      <c r="V129" s="52">
        <v>7683</v>
      </c>
      <c r="W129" s="52">
        <v>2782</v>
      </c>
      <c r="X129" s="52">
        <v>1528</v>
      </c>
      <c r="Y129" s="52">
        <v>1711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35463</v>
      </c>
      <c r="D131" s="52">
        <v>43893</v>
      </c>
      <c r="E131" s="52">
        <v>38512</v>
      </c>
      <c r="F131" s="52">
        <v>27314</v>
      </c>
      <c r="G131" s="52">
        <v>1133</v>
      </c>
      <c r="H131" s="52">
        <v>11888</v>
      </c>
      <c r="I131" s="52">
        <v>37223</v>
      </c>
      <c r="J131" s="52">
        <v>48198</v>
      </c>
      <c r="K131" s="52">
        <v>49669</v>
      </c>
      <c r="L131" s="52">
        <v>51395</v>
      </c>
      <c r="M131" s="52">
        <v>58791</v>
      </c>
      <c r="N131" s="52">
        <v>64755</v>
      </c>
      <c r="O131" s="52">
        <v>59559</v>
      </c>
      <c r="P131" s="52">
        <v>46576</v>
      </c>
      <c r="Q131" s="52">
        <v>42615</v>
      </c>
      <c r="R131" s="52">
        <v>42145</v>
      </c>
      <c r="S131" s="52">
        <v>34614</v>
      </c>
      <c r="T131" s="52">
        <v>35148</v>
      </c>
      <c r="U131" s="52">
        <v>39297</v>
      </c>
      <c r="V131" s="52">
        <v>52215</v>
      </c>
      <c r="W131" s="52">
        <v>65602</v>
      </c>
      <c r="X131" s="52">
        <v>69177</v>
      </c>
      <c r="Y131" s="52">
        <v>56094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141</v>
      </c>
      <c r="D132" s="52">
        <v>85</v>
      </c>
      <c r="E132" s="52">
        <v>252</v>
      </c>
      <c r="F132" s="52">
        <v>385</v>
      </c>
      <c r="G132" s="52">
        <v>2</v>
      </c>
      <c r="H132" s="52">
        <v>251</v>
      </c>
      <c r="I132" s="52">
        <v>356</v>
      </c>
      <c r="J132" s="52">
        <v>256</v>
      </c>
      <c r="K132" s="52">
        <v>854</v>
      </c>
      <c r="L132" s="52">
        <v>352</v>
      </c>
      <c r="M132" s="52">
        <v>496</v>
      </c>
      <c r="N132" s="52">
        <v>304</v>
      </c>
      <c r="O132" s="52">
        <v>268</v>
      </c>
      <c r="P132" s="52">
        <v>550</v>
      </c>
      <c r="Q132" s="52">
        <v>318</v>
      </c>
      <c r="R132" s="52">
        <v>263</v>
      </c>
      <c r="S132" s="52">
        <v>0</v>
      </c>
      <c r="T132" s="52">
        <v>113</v>
      </c>
      <c r="U132" s="52">
        <v>183</v>
      </c>
      <c r="V132" s="52">
        <v>451</v>
      </c>
      <c r="W132" s="52">
        <v>718</v>
      </c>
      <c r="X132" s="52">
        <v>0</v>
      </c>
      <c r="Y132" s="52">
        <v>184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8437</v>
      </c>
      <c r="D135" s="52">
        <v>9767</v>
      </c>
      <c r="E135" s="52">
        <v>8168</v>
      </c>
      <c r="F135" s="52">
        <v>6308</v>
      </c>
      <c r="G135" s="52">
        <v>3346</v>
      </c>
      <c r="H135" s="52">
        <v>5763</v>
      </c>
      <c r="I135" s="52">
        <v>7045</v>
      </c>
      <c r="J135" s="52">
        <v>5663</v>
      </c>
      <c r="K135" s="52">
        <v>1657</v>
      </c>
      <c r="L135" s="52">
        <v>8995</v>
      </c>
      <c r="M135" s="52">
        <v>11370</v>
      </c>
      <c r="N135" s="52">
        <v>15120</v>
      </c>
      <c r="O135" s="52">
        <v>15099</v>
      </c>
      <c r="P135" s="52">
        <v>7358</v>
      </c>
      <c r="Q135" s="52">
        <v>7378</v>
      </c>
      <c r="R135" s="52">
        <v>7454</v>
      </c>
      <c r="S135" s="52">
        <v>15683</v>
      </c>
      <c r="T135" s="52">
        <v>15489</v>
      </c>
      <c r="U135" s="52">
        <v>6271</v>
      </c>
      <c r="V135" s="52">
        <v>0</v>
      </c>
      <c r="W135" s="52">
        <v>0</v>
      </c>
      <c r="X135" s="52">
        <v>0</v>
      </c>
      <c r="Y135" s="52">
        <v>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3010</v>
      </c>
      <c r="D136" s="52">
        <v>3081</v>
      </c>
      <c r="E136" s="52">
        <v>4133</v>
      </c>
      <c r="F136" s="52">
        <v>4587</v>
      </c>
      <c r="G136" s="52">
        <v>3906</v>
      </c>
      <c r="H136" s="52">
        <v>4934</v>
      </c>
      <c r="I136" s="52">
        <v>3486</v>
      </c>
      <c r="J136" s="52">
        <v>4720</v>
      </c>
      <c r="K136" s="52">
        <v>12824</v>
      </c>
      <c r="L136" s="52">
        <v>6661</v>
      </c>
      <c r="M136" s="52">
        <v>11294</v>
      </c>
      <c r="N136" s="52">
        <v>12269</v>
      </c>
      <c r="O136" s="52">
        <v>14864</v>
      </c>
      <c r="P136" s="52">
        <v>5295</v>
      </c>
      <c r="Q136" s="52">
        <v>6398</v>
      </c>
      <c r="R136" s="52">
        <v>7850</v>
      </c>
      <c r="S136" s="52">
        <v>16952</v>
      </c>
      <c r="T136" s="52">
        <v>11810</v>
      </c>
      <c r="U136" s="52">
        <v>5725</v>
      </c>
      <c r="V136" s="52">
        <v>0</v>
      </c>
      <c r="W136" s="52">
        <v>0</v>
      </c>
      <c r="X136" s="52">
        <v>0</v>
      </c>
      <c r="Y136" s="52">
        <v>0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410</v>
      </c>
      <c r="D140" s="52">
        <v>358</v>
      </c>
      <c r="E140" s="52">
        <v>361</v>
      </c>
      <c r="F140" s="52">
        <v>408</v>
      </c>
      <c r="G140" s="52">
        <v>262</v>
      </c>
      <c r="H140" s="52">
        <v>352</v>
      </c>
      <c r="I140" s="52">
        <v>231</v>
      </c>
      <c r="J140" s="52">
        <v>188</v>
      </c>
      <c r="K140" s="52">
        <v>245</v>
      </c>
      <c r="L140" s="52">
        <v>151</v>
      </c>
      <c r="M140" s="52">
        <v>70</v>
      </c>
      <c r="N140" s="52">
        <v>95</v>
      </c>
      <c r="O140" s="52">
        <v>240</v>
      </c>
      <c r="P140" s="52">
        <v>287</v>
      </c>
      <c r="Q140" s="52">
        <v>424</v>
      </c>
      <c r="R140" s="52">
        <v>332</v>
      </c>
      <c r="S140" s="52">
        <v>232</v>
      </c>
      <c r="T140" s="52">
        <v>102</v>
      </c>
      <c r="U140" s="52">
        <v>171</v>
      </c>
      <c r="V140" s="52">
        <v>158</v>
      </c>
      <c r="W140" s="52">
        <v>194</v>
      </c>
      <c r="X140" s="52">
        <v>0</v>
      </c>
      <c r="Y140" s="52">
        <v>0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76758</v>
      </c>
      <c r="D141" s="36">
        <v>86705</v>
      </c>
      <c r="E141" s="36">
        <v>81793</v>
      </c>
      <c r="F141" s="36">
        <v>71643</v>
      </c>
      <c r="G141" s="36">
        <v>43944</v>
      </c>
      <c r="H141" s="36">
        <v>70251</v>
      </c>
      <c r="I141" s="36">
        <v>67860</v>
      </c>
      <c r="J141" s="36">
        <v>76873</v>
      </c>
      <c r="K141" s="36">
        <v>91418</v>
      </c>
      <c r="L141" s="36">
        <v>92522</v>
      </c>
      <c r="M141" s="36">
        <v>102063</v>
      </c>
      <c r="N141" s="36">
        <v>108397</v>
      </c>
      <c r="O141" s="36">
        <v>105990</v>
      </c>
      <c r="P141" s="36">
        <v>87486</v>
      </c>
      <c r="Q141" s="36">
        <v>96707</v>
      </c>
      <c r="R141" s="36">
        <v>101326</v>
      </c>
      <c r="S141" s="36">
        <v>111220</v>
      </c>
      <c r="T141" s="36">
        <v>107172</v>
      </c>
      <c r="U141" s="36">
        <v>97327</v>
      </c>
      <c r="V141" s="36">
        <v>97346</v>
      </c>
      <c r="W141" s="36">
        <v>78938</v>
      </c>
      <c r="X141" s="36">
        <v>79341</v>
      </c>
      <c r="Y141" s="36">
        <v>98313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9676</v>
      </c>
      <c r="D145" s="52">
        <v>16461</v>
      </c>
      <c r="E145" s="52">
        <v>16174</v>
      </c>
      <c r="F145" s="52">
        <v>13780</v>
      </c>
      <c r="G145" s="52">
        <v>13256</v>
      </c>
      <c r="H145" s="52">
        <v>10265</v>
      </c>
      <c r="I145" s="52">
        <v>16157</v>
      </c>
      <c r="J145" s="52">
        <v>13573</v>
      </c>
      <c r="K145" s="52">
        <v>20452</v>
      </c>
      <c r="L145" s="52">
        <v>12582</v>
      </c>
      <c r="M145" s="52">
        <v>13566</v>
      </c>
      <c r="N145" s="52">
        <v>12296</v>
      </c>
      <c r="O145" s="52">
        <v>18174</v>
      </c>
      <c r="P145" s="52">
        <v>27069</v>
      </c>
      <c r="Q145" s="52">
        <v>28705</v>
      </c>
      <c r="R145" s="52">
        <v>25090</v>
      </c>
      <c r="S145" s="52">
        <v>25153</v>
      </c>
      <c r="T145" s="52">
        <v>41580</v>
      </c>
      <c r="U145" s="52">
        <v>40586</v>
      </c>
      <c r="V145" s="52">
        <v>60632</v>
      </c>
      <c r="W145" s="52">
        <v>44754</v>
      </c>
      <c r="X145" s="52">
        <v>48656</v>
      </c>
      <c r="Y145" s="52">
        <v>45371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619</v>
      </c>
      <c r="D147" s="52">
        <v>978</v>
      </c>
      <c r="E147" s="52">
        <v>1584</v>
      </c>
      <c r="F147" s="52">
        <v>1819</v>
      </c>
      <c r="G147" s="52">
        <v>1923</v>
      </c>
      <c r="H147" s="52">
        <v>1864</v>
      </c>
      <c r="I147" s="52">
        <v>2192</v>
      </c>
      <c r="J147" s="52">
        <v>2347</v>
      </c>
      <c r="K147" s="52">
        <v>3146</v>
      </c>
      <c r="L147" s="52">
        <v>3063</v>
      </c>
      <c r="M147" s="52">
        <v>3064</v>
      </c>
      <c r="N147" s="52">
        <v>2472</v>
      </c>
      <c r="O147" s="52">
        <v>3483</v>
      </c>
      <c r="P147" s="52">
        <v>4887</v>
      </c>
      <c r="Q147" s="52">
        <v>7530</v>
      </c>
      <c r="R147" s="52">
        <v>9577</v>
      </c>
      <c r="S147" s="52">
        <v>9056</v>
      </c>
      <c r="T147" s="52">
        <v>9592</v>
      </c>
      <c r="U147" s="52">
        <v>13137</v>
      </c>
      <c r="V147" s="52">
        <v>26625</v>
      </c>
      <c r="W147" s="52">
        <v>24469</v>
      </c>
      <c r="X147" s="52">
        <v>15261</v>
      </c>
      <c r="Y147" s="52">
        <v>11913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42</v>
      </c>
      <c r="D149" s="52">
        <v>166</v>
      </c>
      <c r="E149" s="52">
        <v>335</v>
      </c>
      <c r="F149" s="52">
        <v>569</v>
      </c>
      <c r="G149" s="52">
        <v>723</v>
      </c>
      <c r="H149" s="52">
        <v>469</v>
      </c>
      <c r="I149" s="52">
        <v>395</v>
      </c>
      <c r="J149" s="52">
        <v>78</v>
      </c>
      <c r="K149" s="52">
        <v>413</v>
      </c>
      <c r="L149" s="52">
        <v>283</v>
      </c>
      <c r="M149" s="52">
        <v>102</v>
      </c>
      <c r="N149" s="52">
        <v>353</v>
      </c>
      <c r="O149" s="52">
        <v>524</v>
      </c>
      <c r="P149" s="52">
        <v>460</v>
      </c>
      <c r="Q149" s="52">
        <v>348</v>
      </c>
      <c r="R149" s="52">
        <v>135</v>
      </c>
      <c r="S149" s="52">
        <v>372</v>
      </c>
      <c r="T149" s="52">
        <v>462</v>
      </c>
      <c r="U149" s="52">
        <v>633</v>
      </c>
      <c r="V149" s="52">
        <v>867</v>
      </c>
      <c r="W149" s="52">
        <v>730</v>
      </c>
      <c r="X149" s="52">
        <v>567</v>
      </c>
      <c r="Y149" s="52">
        <v>369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1</v>
      </c>
      <c r="F150" s="52">
        <v>3</v>
      </c>
      <c r="G150" s="52">
        <v>5</v>
      </c>
      <c r="H150" s="52">
        <v>2</v>
      </c>
      <c r="I150" s="52">
        <v>2</v>
      </c>
      <c r="J150" s="52">
        <v>2</v>
      </c>
      <c r="K150" s="52">
        <v>0</v>
      </c>
      <c r="L150" s="52">
        <v>0</v>
      </c>
      <c r="M150" s="52">
        <v>1</v>
      </c>
      <c r="N150" s="52">
        <v>3</v>
      </c>
      <c r="O150" s="52">
        <v>3</v>
      </c>
      <c r="P150" s="52">
        <v>3</v>
      </c>
      <c r="Q150" s="52">
        <v>3</v>
      </c>
      <c r="R150" s="52">
        <v>0</v>
      </c>
      <c r="S150" s="52">
        <v>0</v>
      </c>
      <c r="T150" s="52">
        <v>0</v>
      </c>
      <c r="U150" s="52">
        <v>4</v>
      </c>
      <c r="V150" s="52">
        <v>5</v>
      </c>
      <c r="W150" s="52">
        <v>5</v>
      </c>
      <c r="X150" s="52">
        <v>2</v>
      </c>
      <c r="Y150" s="52">
        <v>1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7934</v>
      </c>
      <c r="D153" s="52">
        <v>13261</v>
      </c>
      <c r="E153" s="52">
        <v>11375</v>
      </c>
      <c r="F153" s="52">
        <v>8648</v>
      </c>
      <c r="G153" s="52">
        <v>6994</v>
      </c>
      <c r="H153" s="52">
        <v>7531</v>
      </c>
      <c r="I153" s="52">
        <v>14005</v>
      </c>
      <c r="J153" s="52">
        <v>11732</v>
      </c>
      <c r="K153" s="52">
        <v>3716</v>
      </c>
      <c r="L153" s="52">
        <v>14970</v>
      </c>
      <c r="M153" s="52">
        <v>13174</v>
      </c>
      <c r="N153" s="52">
        <v>13280</v>
      </c>
      <c r="O153" s="52">
        <v>15098</v>
      </c>
      <c r="P153" s="52">
        <v>23042</v>
      </c>
      <c r="Q153" s="52">
        <v>23338</v>
      </c>
      <c r="R153" s="52">
        <v>19568</v>
      </c>
      <c r="S153" s="52">
        <v>19696</v>
      </c>
      <c r="T153" s="52">
        <v>31715</v>
      </c>
      <c r="U153" s="52">
        <v>29551</v>
      </c>
      <c r="V153" s="52">
        <v>45916</v>
      </c>
      <c r="W153" s="52">
        <v>42592</v>
      </c>
      <c r="X153" s="52">
        <v>40696</v>
      </c>
      <c r="Y153" s="52">
        <v>47540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2829</v>
      </c>
      <c r="D154" s="52">
        <v>4182</v>
      </c>
      <c r="E154" s="52">
        <v>5754</v>
      </c>
      <c r="F154" s="52">
        <v>6288</v>
      </c>
      <c r="G154" s="52">
        <v>8168</v>
      </c>
      <c r="H154" s="52">
        <v>6446</v>
      </c>
      <c r="I154" s="52">
        <v>6935</v>
      </c>
      <c r="J154" s="52">
        <v>9774</v>
      </c>
      <c r="K154" s="52">
        <v>28787</v>
      </c>
      <c r="L154" s="52">
        <v>11085</v>
      </c>
      <c r="M154" s="52">
        <v>13079</v>
      </c>
      <c r="N154" s="52">
        <v>10775</v>
      </c>
      <c r="O154" s="52">
        <v>14846</v>
      </c>
      <c r="P154" s="52">
        <v>16599</v>
      </c>
      <c r="Q154" s="52">
        <v>20227</v>
      </c>
      <c r="R154" s="52">
        <v>20635</v>
      </c>
      <c r="S154" s="52">
        <v>21298</v>
      </c>
      <c r="T154" s="52">
        <v>24186</v>
      </c>
      <c r="U154" s="52">
        <v>26975</v>
      </c>
      <c r="V154" s="52">
        <v>33018</v>
      </c>
      <c r="W154" s="52">
        <v>25035</v>
      </c>
      <c r="X154" s="52">
        <v>34850</v>
      </c>
      <c r="Y154" s="52">
        <v>26674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57</v>
      </c>
      <c r="D158" s="52">
        <v>73</v>
      </c>
      <c r="E158" s="52">
        <v>77</v>
      </c>
      <c r="F158" s="52">
        <v>88</v>
      </c>
      <c r="G158" s="52">
        <v>94</v>
      </c>
      <c r="H158" s="52">
        <v>72</v>
      </c>
      <c r="I158" s="52">
        <v>70</v>
      </c>
      <c r="J158" s="52">
        <v>52</v>
      </c>
      <c r="K158" s="52">
        <v>87</v>
      </c>
      <c r="L158" s="52">
        <v>39</v>
      </c>
      <c r="M158" s="52">
        <v>16</v>
      </c>
      <c r="N158" s="52">
        <v>21</v>
      </c>
      <c r="O158" s="52">
        <v>68</v>
      </c>
      <c r="P158" s="52">
        <v>132</v>
      </c>
      <c r="Q158" s="52">
        <v>192</v>
      </c>
      <c r="R158" s="52">
        <v>129</v>
      </c>
      <c r="S158" s="52">
        <v>84</v>
      </c>
      <c r="T158" s="52">
        <v>54</v>
      </c>
      <c r="U158" s="52">
        <v>98</v>
      </c>
      <c r="V158" s="52">
        <v>129</v>
      </c>
      <c r="W158" s="52">
        <v>160</v>
      </c>
      <c r="X158" s="52">
        <v>0</v>
      </c>
      <c r="Y158" s="52">
        <v>0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10749</v>
      </c>
      <c r="D159" s="36">
        <v>17534</v>
      </c>
      <c r="E159" s="36">
        <v>17389</v>
      </c>
      <c r="F159" s="36">
        <v>15419</v>
      </c>
      <c r="G159" s="36">
        <v>15798</v>
      </c>
      <c r="H159" s="36">
        <v>14379</v>
      </c>
      <c r="I159" s="36">
        <v>21266</v>
      </c>
      <c r="J159" s="36">
        <v>21478</v>
      </c>
      <c r="K159" s="36">
        <v>32450</v>
      </c>
      <c r="L159" s="36">
        <v>26193</v>
      </c>
      <c r="M159" s="36">
        <v>26517</v>
      </c>
      <c r="N159" s="36">
        <v>24522</v>
      </c>
      <c r="O159" s="36">
        <v>30484</v>
      </c>
      <c r="P159" s="36">
        <v>40016</v>
      </c>
      <c r="Q159" s="36">
        <v>43717</v>
      </c>
      <c r="R159" s="36">
        <v>40147</v>
      </c>
      <c r="S159" s="36">
        <v>41201</v>
      </c>
      <c r="T159" s="36">
        <v>56296</v>
      </c>
      <c r="U159" s="36">
        <v>57132</v>
      </c>
      <c r="V159" s="36">
        <v>79740</v>
      </c>
      <c r="W159" s="36">
        <v>68220</v>
      </c>
      <c r="X159" s="36">
        <v>76151</v>
      </c>
      <c r="Y159" s="36">
        <v>74623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38393</v>
      </c>
      <c r="D163" s="52">
        <v>36583</v>
      </c>
      <c r="E163" s="52">
        <v>26350</v>
      </c>
      <c r="F163" s="52">
        <v>10746</v>
      </c>
      <c r="G163" s="52">
        <v>6452</v>
      </c>
      <c r="H163" s="52">
        <v>11525</v>
      </c>
      <c r="I163" s="52">
        <v>22141</v>
      </c>
      <c r="J163" s="52">
        <v>21405</v>
      </c>
      <c r="K163" s="52">
        <v>26716</v>
      </c>
      <c r="L163" s="52">
        <v>25587</v>
      </c>
      <c r="M163" s="52">
        <v>28652</v>
      </c>
      <c r="N163" s="52">
        <v>21152</v>
      </c>
      <c r="O163" s="52">
        <v>19392</v>
      </c>
      <c r="P163" s="52">
        <v>11838</v>
      </c>
      <c r="Q163" s="52">
        <v>23094</v>
      </c>
      <c r="R163" s="52">
        <v>33180</v>
      </c>
      <c r="S163" s="52">
        <v>35052</v>
      </c>
      <c r="T163" s="52">
        <v>34397</v>
      </c>
      <c r="U163" s="52">
        <v>30089</v>
      </c>
      <c r="V163" s="52">
        <v>27505</v>
      </c>
      <c r="W163" s="52">
        <v>65583</v>
      </c>
      <c r="X163" s="52">
        <v>76648</v>
      </c>
      <c r="Y163" s="52">
        <v>80397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3473</v>
      </c>
      <c r="D165" s="52">
        <v>3197</v>
      </c>
      <c r="E165" s="52">
        <v>3818</v>
      </c>
      <c r="F165" s="52">
        <v>2847</v>
      </c>
      <c r="G165" s="52">
        <v>2165</v>
      </c>
      <c r="H165" s="52">
        <v>1691</v>
      </c>
      <c r="I165" s="52">
        <v>2304</v>
      </c>
      <c r="J165" s="52">
        <v>3155</v>
      </c>
      <c r="K165" s="52">
        <v>3896</v>
      </c>
      <c r="L165" s="52">
        <v>4408</v>
      </c>
      <c r="M165" s="52">
        <v>4670</v>
      </c>
      <c r="N165" s="52">
        <v>3781</v>
      </c>
      <c r="O165" s="52">
        <v>4285</v>
      </c>
      <c r="P165" s="52">
        <v>3290</v>
      </c>
      <c r="Q165" s="52">
        <v>3802</v>
      </c>
      <c r="R165" s="52">
        <v>6087</v>
      </c>
      <c r="S165" s="52">
        <v>9254</v>
      </c>
      <c r="T165" s="52">
        <v>9146</v>
      </c>
      <c r="U165" s="52">
        <v>10718</v>
      </c>
      <c r="V165" s="52">
        <v>15884</v>
      </c>
      <c r="W165" s="52">
        <v>14456</v>
      </c>
      <c r="X165" s="52">
        <v>11824</v>
      </c>
      <c r="Y165" s="52">
        <v>15167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224</v>
      </c>
      <c r="D167" s="52">
        <v>526</v>
      </c>
      <c r="E167" s="52">
        <v>890</v>
      </c>
      <c r="F167" s="52">
        <v>1199</v>
      </c>
      <c r="G167" s="52">
        <v>1455</v>
      </c>
      <c r="H167" s="52">
        <v>1387</v>
      </c>
      <c r="I167" s="52">
        <v>715</v>
      </c>
      <c r="J167" s="52">
        <v>146</v>
      </c>
      <c r="K167" s="52">
        <v>673</v>
      </c>
      <c r="L167" s="52">
        <v>502</v>
      </c>
      <c r="M167" s="52">
        <v>167</v>
      </c>
      <c r="N167" s="52">
        <v>470</v>
      </c>
      <c r="O167" s="52">
        <v>567</v>
      </c>
      <c r="P167" s="52">
        <v>360</v>
      </c>
      <c r="Q167" s="52">
        <v>372</v>
      </c>
      <c r="R167" s="52">
        <v>193</v>
      </c>
      <c r="S167" s="52">
        <v>534</v>
      </c>
      <c r="T167" s="52">
        <v>468</v>
      </c>
      <c r="U167" s="52">
        <v>568</v>
      </c>
      <c r="V167" s="52">
        <v>515</v>
      </c>
      <c r="W167" s="52">
        <v>927</v>
      </c>
      <c r="X167" s="52">
        <v>752</v>
      </c>
      <c r="Y167" s="52">
        <v>544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3</v>
      </c>
      <c r="F168" s="52">
        <v>5</v>
      </c>
      <c r="G168" s="52">
        <v>12</v>
      </c>
      <c r="H168" s="52">
        <v>6</v>
      </c>
      <c r="I168" s="52">
        <v>5</v>
      </c>
      <c r="J168" s="52">
        <v>3</v>
      </c>
      <c r="K168" s="52">
        <v>0</v>
      </c>
      <c r="L168" s="52">
        <v>1</v>
      </c>
      <c r="M168" s="52">
        <v>4</v>
      </c>
      <c r="N168" s="52">
        <v>3</v>
      </c>
      <c r="O168" s="52">
        <v>3</v>
      </c>
      <c r="P168" s="52">
        <v>1</v>
      </c>
      <c r="Q168" s="52">
        <v>4</v>
      </c>
      <c r="R168" s="52">
        <v>0</v>
      </c>
      <c r="S168" s="52">
        <v>0</v>
      </c>
      <c r="T168" s="52">
        <v>0</v>
      </c>
      <c r="U168" s="52">
        <v>3</v>
      </c>
      <c r="V168" s="52">
        <v>3</v>
      </c>
      <c r="W168" s="52">
        <v>7</v>
      </c>
      <c r="X168" s="52">
        <v>3</v>
      </c>
      <c r="Y168" s="52">
        <v>2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42231</v>
      </c>
      <c r="D171" s="52">
        <v>42025</v>
      </c>
      <c r="E171" s="52">
        <v>30148</v>
      </c>
      <c r="F171" s="52">
        <v>18187</v>
      </c>
      <c r="G171" s="52">
        <v>14057</v>
      </c>
      <c r="H171" s="52">
        <v>22257</v>
      </c>
      <c r="I171" s="52">
        <v>25316</v>
      </c>
      <c r="J171" s="52">
        <v>21617</v>
      </c>
      <c r="K171" s="52">
        <v>6052</v>
      </c>
      <c r="L171" s="52">
        <v>26716</v>
      </c>
      <c r="M171" s="52">
        <v>21847</v>
      </c>
      <c r="N171" s="52">
        <v>17685</v>
      </c>
      <c r="O171" s="52">
        <v>16360</v>
      </c>
      <c r="P171" s="52">
        <v>17911</v>
      </c>
      <c r="Q171" s="52">
        <v>25097</v>
      </c>
      <c r="R171" s="52">
        <v>27769</v>
      </c>
      <c r="S171" s="52">
        <v>28117</v>
      </c>
      <c r="T171" s="52">
        <v>31932</v>
      </c>
      <c r="U171" s="52">
        <v>26802</v>
      </c>
      <c r="V171" s="52">
        <v>27468</v>
      </c>
      <c r="W171" s="52">
        <v>54104</v>
      </c>
      <c r="X171" s="52">
        <v>53439</v>
      </c>
      <c r="Y171" s="52">
        <v>70078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15062</v>
      </c>
      <c r="D172" s="52">
        <v>13256</v>
      </c>
      <c r="E172" s="52">
        <v>15252</v>
      </c>
      <c r="F172" s="52">
        <v>13221</v>
      </c>
      <c r="G172" s="52">
        <v>16411</v>
      </c>
      <c r="H172" s="52">
        <v>19057</v>
      </c>
      <c r="I172" s="52">
        <v>12533</v>
      </c>
      <c r="J172" s="52">
        <v>18012</v>
      </c>
      <c r="K172" s="52">
        <v>46881</v>
      </c>
      <c r="L172" s="52">
        <v>19784</v>
      </c>
      <c r="M172" s="52">
        <v>21693</v>
      </c>
      <c r="N172" s="52">
        <v>14343</v>
      </c>
      <c r="O172" s="52">
        <v>16083</v>
      </c>
      <c r="P172" s="52">
        <v>12896</v>
      </c>
      <c r="Q172" s="52">
        <v>21765</v>
      </c>
      <c r="R172" s="52">
        <v>29263</v>
      </c>
      <c r="S172" s="52">
        <v>30406</v>
      </c>
      <c r="T172" s="52">
        <v>24356</v>
      </c>
      <c r="U172" s="52">
        <v>24477</v>
      </c>
      <c r="V172" s="52">
        <v>19750</v>
      </c>
      <c r="W172" s="52">
        <v>31803</v>
      </c>
      <c r="X172" s="52">
        <v>45764</v>
      </c>
      <c r="Y172" s="52">
        <v>39316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306</v>
      </c>
      <c r="D176" s="52">
        <v>230</v>
      </c>
      <c r="E176" s="52">
        <v>204</v>
      </c>
      <c r="F176" s="52">
        <v>184</v>
      </c>
      <c r="G176" s="52">
        <v>190</v>
      </c>
      <c r="H176" s="52">
        <v>213</v>
      </c>
      <c r="I176" s="52">
        <v>131</v>
      </c>
      <c r="J176" s="52">
        <v>97</v>
      </c>
      <c r="K176" s="52">
        <v>141</v>
      </c>
      <c r="L176" s="52">
        <v>76</v>
      </c>
      <c r="M176" s="52">
        <v>28</v>
      </c>
      <c r="N176" s="52">
        <v>27</v>
      </c>
      <c r="O176" s="52">
        <v>74</v>
      </c>
      <c r="P176" s="52">
        <v>103</v>
      </c>
      <c r="Q176" s="52">
        <v>203</v>
      </c>
      <c r="R176" s="52">
        <v>183</v>
      </c>
      <c r="S176" s="52">
        <v>121</v>
      </c>
      <c r="T176" s="52">
        <v>51</v>
      </c>
      <c r="U176" s="52">
        <v>82</v>
      </c>
      <c r="V176" s="52">
        <v>74</v>
      </c>
      <c r="W176" s="52">
        <v>209</v>
      </c>
      <c r="X176" s="52">
        <v>0</v>
      </c>
      <c r="Y176" s="52">
        <v>0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57211</v>
      </c>
      <c r="D177" s="36">
        <v>55576</v>
      </c>
      <c r="E177" s="36">
        <v>46092</v>
      </c>
      <c r="F177" s="36">
        <v>32425</v>
      </c>
      <c r="G177" s="36">
        <v>31744</v>
      </c>
      <c r="H177" s="36">
        <v>42506</v>
      </c>
      <c r="I177" s="36">
        <v>38433</v>
      </c>
      <c r="J177" s="36">
        <v>39608</v>
      </c>
      <c r="K177" s="36">
        <v>52979</v>
      </c>
      <c r="L177" s="36">
        <v>46793</v>
      </c>
      <c r="M177" s="36">
        <v>43824</v>
      </c>
      <c r="N177" s="36">
        <v>32611</v>
      </c>
      <c r="O177" s="36">
        <v>33075</v>
      </c>
      <c r="P177" s="36">
        <v>31175</v>
      </c>
      <c r="Q177" s="36">
        <v>47008</v>
      </c>
      <c r="R177" s="36">
        <v>56982</v>
      </c>
      <c r="S177" s="36">
        <v>58864</v>
      </c>
      <c r="T177" s="36">
        <v>56690</v>
      </c>
      <c r="U177" s="36">
        <v>51783</v>
      </c>
      <c r="V177" s="36">
        <v>47743</v>
      </c>
      <c r="W177" s="36">
        <v>86667</v>
      </c>
      <c r="X177" s="36">
        <v>100006</v>
      </c>
      <c r="Y177" s="36">
        <v>110034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1619</v>
      </c>
      <c r="M5" s="52">
        <v>1579</v>
      </c>
      <c r="N5" s="52">
        <v>2588</v>
      </c>
      <c r="O5" s="52">
        <v>1759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2</v>
      </c>
      <c r="X5" s="52">
        <v>0</v>
      </c>
      <c r="Y5" s="52">
        <v>0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50</v>
      </c>
      <c r="M8" s="52">
        <v>51</v>
      </c>
      <c r="N8" s="52">
        <v>52</v>
      </c>
      <c r="O8" s="52">
        <v>54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567</v>
      </c>
      <c r="M10" s="52">
        <v>637</v>
      </c>
      <c r="N10" s="52">
        <v>477</v>
      </c>
      <c r="O10" s="52">
        <v>469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1</v>
      </c>
      <c r="X10" s="52">
        <v>0</v>
      </c>
      <c r="Y10" s="52">
        <v>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11</v>
      </c>
      <c r="M11" s="52">
        <v>4</v>
      </c>
      <c r="N11" s="52">
        <v>31</v>
      </c>
      <c r="O11" s="52">
        <v>22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598</v>
      </c>
      <c r="M15" s="52">
        <v>470</v>
      </c>
      <c r="N15" s="52">
        <v>1148</v>
      </c>
      <c r="O15" s="52">
        <v>639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1</v>
      </c>
      <c r="X15" s="52">
        <v>0</v>
      </c>
      <c r="Y15" s="52">
        <v>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443</v>
      </c>
      <c r="M16" s="52">
        <v>468</v>
      </c>
      <c r="N16" s="52">
        <v>932</v>
      </c>
      <c r="O16" s="52">
        <v>629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113</v>
      </c>
      <c r="M20" s="52">
        <v>100</v>
      </c>
      <c r="N20" s="52">
        <v>73</v>
      </c>
      <c r="O20" s="52">
        <v>35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2</v>
      </c>
      <c r="M21" s="52">
        <v>1</v>
      </c>
      <c r="N21" s="52">
        <v>2</v>
      </c>
      <c r="O21" s="52">
        <v>4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1504</v>
      </c>
      <c r="M22" s="36">
        <v>1478</v>
      </c>
      <c r="N22" s="36">
        <v>2513</v>
      </c>
      <c r="O22" s="36">
        <v>1720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2</v>
      </c>
      <c r="X22" s="36">
        <v>0</v>
      </c>
      <c r="Y22" s="36">
        <v>0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138</v>
      </c>
      <c r="F26" s="52">
        <v>964</v>
      </c>
      <c r="G26" s="52">
        <v>1752</v>
      </c>
      <c r="H26" s="52">
        <v>1535</v>
      </c>
      <c r="I26" s="52">
        <v>1040</v>
      </c>
      <c r="J26" s="52">
        <v>364</v>
      </c>
      <c r="K26" s="52">
        <v>0</v>
      </c>
      <c r="L26" s="52">
        <v>0</v>
      </c>
      <c r="M26" s="52">
        <v>0</v>
      </c>
      <c r="N26" s="52">
        <v>439</v>
      </c>
      <c r="O26" s="52">
        <v>695</v>
      </c>
      <c r="P26" s="52">
        <v>79</v>
      </c>
      <c r="Q26" s="52">
        <v>225</v>
      </c>
      <c r="R26" s="52">
        <v>593</v>
      </c>
      <c r="S26" s="52">
        <v>949</v>
      </c>
      <c r="T26" s="52">
        <v>938</v>
      </c>
      <c r="U26" s="52">
        <v>798</v>
      </c>
      <c r="V26" s="52">
        <v>725</v>
      </c>
      <c r="W26" s="52">
        <v>698</v>
      </c>
      <c r="X26" s="52">
        <v>194</v>
      </c>
      <c r="Y26" s="52">
        <v>399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4</v>
      </c>
      <c r="F29" s="52">
        <v>37</v>
      </c>
      <c r="G29" s="52">
        <v>62</v>
      </c>
      <c r="H29" s="52">
        <v>56</v>
      </c>
      <c r="I29" s="52">
        <v>44</v>
      </c>
      <c r="J29" s="52">
        <v>13</v>
      </c>
      <c r="K29" s="52">
        <v>0</v>
      </c>
      <c r="L29" s="52">
        <v>0</v>
      </c>
      <c r="M29" s="52">
        <v>0</v>
      </c>
      <c r="N29" s="52">
        <v>9</v>
      </c>
      <c r="O29" s="52">
        <v>22</v>
      </c>
      <c r="P29" s="52">
        <v>1</v>
      </c>
      <c r="Q29" s="52">
        <v>3</v>
      </c>
      <c r="R29" s="52">
        <v>17</v>
      </c>
      <c r="S29" s="52">
        <v>53</v>
      </c>
      <c r="T29" s="52">
        <v>37</v>
      </c>
      <c r="U29" s="52">
        <v>66</v>
      </c>
      <c r="V29" s="52">
        <v>108</v>
      </c>
      <c r="W29" s="52">
        <v>36</v>
      </c>
      <c r="X29" s="52">
        <v>5</v>
      </c>
      <c r="Y29" s="52">
        <v>3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3</v>
      </c>
      <c r="F31" s="52">
        <v>36</v>
      </c>
      <c r="G31" s="52">
        <v>79</v>
      </c>
      <c r="H31" s="52">
        <v>50</v>
      </c>
      <c r="I31" s="52">
        <v>19</v>
      </c>
      <c r="J31" s="52">
        <v>1</v>
      </c>
      <c r="K31" s="52">
        <v>0</v>
      </c>
      <c r="L31" s="52">
        <v>0</v>
      </c>
      <c r="M31" s="52">
        <v>0</v>
      </c>
      <c r="N31" s="52">
        <v>6</v>
      </c>
      <c r="O31" s="52">
        <v>12</v>
      </c>
      <c r="P31" s="52">
        <v>1</v>
      </c>
      <c r="Q31" s="52">
        <v>2</v>
      </c>
      <c r="R31" s="52">
        <v>2</v>
      </c>
      <c r="S31" s="52">
        <v>9</v>
      </c>
      <c r="T31" s="52">
        <v>8</v>
      </c>
      <c r="U31" s="52">
        <v>9</v>
      </c>
      <c r="V31" s="52">
        <v>8</v>
      </c>
      <c r="W31" s="52">
        <v>8</v>
      </c>
      <c r="X31" s="52">
        <v>1</v>
      </c>
      <c r="Y31" s="52">
        <v>2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1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90</v>
      </c>
      <c r="F35" s="52">
        <v>537</v>
      </c>
      <c r="G35" s="52">
        <v>771</v>
      </c>
      <c r="H35" s="52">
        <v>800</v>
      </c>
      <c r="I35" s="52">
        <v>683</v>
      </c>
      <c r="J35" s="52">
        <v>198</v>
      </c>
      <c r="K35" s="52">
        <v>0</v>
      </c>
      <c r="L35" s="52">
        <v>0</v>
      </c>
      <c r="M35" s="52">
        <v>0</v>
      </c>
      <c r="N35" s="52">
        <v>239</v>
      </c>
      <c r="O35" s="52">
        <v>344</v>
      </c>
      <c r="P35" s="52">
        <v>45</v>
      </c>
      <c r="Q35" s="52">
        <v>119</v>
      </c>
      <c r="R35" s="52">
        <v>288</v>
      </c>
      <c r="S35" s="52">
        <v>452</v>
      </c>
      <c r="T35" s="52">
        <v>528</v>
      </c>
      <c r="U35" s="52">
        <v>412</v>
      </c>
      <c r="V35" s="52">
        <v>417</v>
      </c>
      <c r="W35" s="52">
        <v>435</v>
      </c>
      <c r="X35" s="52">
        <v>104</v>
      </c>
      <c r="Y35" s="52">
        <v>254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45</v>
      </c>
      <c r="F36" s="52">
        <v>391</v>
      </c>
      <c r="G36" s="52">
        <v>901</v>
      </c>
      <c r="H36" s="52">
        <v>685</v>
      </c>
      <c r="I36" s="52">
        <v>338</v>
      </c>
      <c r="J36" s="52">
        <v>165</v>
      </c>
      <c r="K36" s="52">
        <v>0</v>
      </c>
      <c r="L36" s="52">
        <v>0</v>
      </c>
      <c r="M36" s="52">
        <v>0</v>
      </c>
      <c r="N36" s="52">
        <v>194</v>
      </c>
      <c r="O36" s="52">
        <v>339</v>
      </c>
      <c r="P36" s="52">
        <v>33</v>
      </c>
      <c r="Q36" s="52">
        <v>104</v>
      </c>
      <c r="R36" s="52">
        <v>303</v>
      </c>
      <c r="S36" s="52">
        <v>488</v>
      </c>
      <c r="T36" s="52">
        <v>402</v>
      </c>
      <c r="U36" s="52">
        <v>377</v>
      </c>
      <c r="V36" s="52">
        <v>300</v>
      </c>
      <c r="W36" s="52">
        <v>255</v>
      </c>
      <c r="X36" s="52">
        <v>89</v>
      </c>
      <c r="Y36" s="52">
        <v>143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1</v>
      </c>
      <c r="F40" s="52">
        <v>5</v>
      </c>
      <c r="G40" s="52">
        <v>10</v>
      </c>
      <c r="H40" s="52">
        <v>8</v>
      </c>
      <c r="I40" s="52">
        <v>4</v>
      </c>
      <c r="J40" s="52">
        <v>1</v>
      </c>
      <c r="K40" s="52">
        <v>0</v>
      </c>
      <c r="L40" s="52">
        <v>0</v>
      </c>
      <c r="M40" s="52">
        <v>0</v>
      </c>
      <c r="N40" s="52">
        <v>0</v>
      </c>
      <c r="O40" s="52">
        <v>2</v>
      </c>
      <c r="P40" s="52">
        <v>0</v>
      </c>
      <c r="Q40" s="52">
        <v>1</v>
      </c>
      <c r="R40" s="52">
        <v>2</v>
      </c>
      <c r="S40" s="52">
        <v>2</v>
      </c>
      <c r="T40" s="52">
        <v>1</v>
      </c>
      <c r="U40" s="52">
        <v>1</v>
      </c>
      <c r="V40" s="52">
        <v>1</v>
      </c>
      <c r="W40" s="52">
        <v>2</v>
      </c>
      <c r="X40" s="52">
        <v>0</v>
      </c>
      <c r="Y40" s="52">
        <v>0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137</v>
      </c>
      <c r="F41" s="36">
        <v>959</v>
      </c>
      <c r="G41" s="36">
        <v>1742</v>
      </c>
      <c r="H41" s="36">
        <v>1527</v>
      </c>
      <c r="I41" s="36">
        <v>1036</v>
      </c>
      <c r="J41" s="36">
        <v>363</v>
      </c>
      <c r="K41" s="36">
        <v>0</v>
      </c>
      <c r="L41" s="36">
        <v>0</v>
      </c>
      <c r="M41" s="36">
        <v>0</v>
      </c>
      <c r="N41" s="36">
        <v>439</v>
      </c>
      <c r="O41" s="36">
        <v>693</v>
      </c>
      <c r="P41" s="36">
        <v>79</v>
      </c>
      <c r="Q41" s="36">
        <v>224</v>
      </c>
      <c r="R41" s="36">
        <v>591</v>
      </c>
      <c r="S41" s="36">
        <v>947</v>
      </c>
      <c r="T41" s="36">
        <v>937</v>
      </c>
      <c r="U41" s="36">
        <v>797</v>
      </c>
      <c r="V41" s="36">
        <v>724</v>
      </c>
      <c r="W41" s="36">
        <v>696</v>
      </c>
      <c r="X41" s="36">
        <v>194</v>
      </c>
      <c r="Y41" s="36">
        <v>399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28978</v>
      </c>
      <c r="D45" s="52">
        <v>34084</v>
      </c>
      <c r="E45" s="52">
        <v>30858</v>
      </c>
      <c r="F45" s="52">
        <v>10669</v>
      </c>
      <c r="G45" s="52">
        <v>14227</v>
      </c>
      <c r="H45" s="52">
        <v>13678</v>
      </c>
      <c r="I45" s="52">
        <v>9172</v>
      </c>
      <c r="J45" s="52">
        <v>17036</v>
      </c>
      <c r="K45" s="52">
        <v>15450</v>
      </c>
      <c r="L45" s="52">
        <v>18401</v>
      </c>
      <c r="M45" s="52">
        <v>14979</v>
      </c>
      <c r="N45" s="52">
        <v>16939</v>
      </c>
      <c r="O45" s="52">
        <v>24968</v>
      </c>
      <c r="P45" s="52">
        <v>17259</v>
      </c>
      <c r="Q45" s="52">
        <v>16488</v>
      </c>
      <c r="R45" s="52">
        <v>15047</v>
      </c>
      <c r="S45" s="52">
        <v>16216</v>
      </c>
      <c r="T45" s="52">
        <v>14832</v>
      </c>
      <c r="U45" s="52">
        <v>11258</v>
      </c>
      <c r="V45" s="52">
        <v>8594</v>
      </c>
      <c r="W45" s="52">
        <v>6739</v>
      </c>
      <c r="X45" s="52">
        <v>3726</v>
      </c>
      <c r="Y45" s="52">
        <v>4356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867</v>
      </c>
      <c r="D48" s="52">
        <v>653</v>
      </c>
      <c r="E48" s="52">
        <v>893</v>
      </c>
      <c r="F48" s="52">
        <v>416</v>
      </c>
      <c r="G48" s="52">
        <v>496</v>
      </c>
      <c r="H48" s="52">
        <v>497</v>
      </c>
      <c r="I48" s="52">
        <v>388</v>
      </c>
      <c r="J48" s="52">
        <v>592</v>
      </c>
      <c r="K48" s="52">
        <v>359</v>
      </c>
      <c r="L48" s="52">
        <v>567</v>
      </c>
      <c r="M48" s="52">
        <v>482</v>
      </c>
      <c r="N48" s="52">
        <v>338</v>
      </c>
      <c r="O48" s="52">
        <v>766</v>
      </c>
      <c r="P48" s="52">
        <v>252</v>
      </c>
      <c r="Q48" s="52">
        <v>260</v>
      </c>
      <c r="R48" s="52">
        <v>434</v>
      </c>
      <c r="S48" s="52">
        <v>899</v>
      </c>
      <c r="T48" s="52">
        <v>583</v>
      </c>
      <c r="U48" s="52">
        <v>930</v>
      </c>
      <c r="V48" s="52">
        <v>1277</v>
      </c>
      <c r="W48" s="52">
        <v>355</v>
      </c>
      <c r="X48" s="52">
        <v>88</v>
      </c>
      <c r="Y48" s="52">
        <v>37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1667</v>
      </c>
      <c r="D50" s="52">
        <v>5950</v>
      </c>
      <c r="E50" s="52">
        <v>3291</v>
      </c>
      <c r="F50" s="52">
        <v>1602</v>
      </c>
      <c r="G50" s="52">
        <v>706</v>
      </c>
      <c r="H50" s="52">
        <v>681</v>
      </c>
      <c r="I50" s="52">
        <v>2724</v>
      </c>
      <c r="J50" s="52">
        <v>8621</v>
      </c>
      <c r="K50" s="52">
        <v>5930</v>
      </c>
      <c r="L50" s="52">
        <v>7781</v>
      </c>
      <c r="M50" s="52">
        <v>7798</v>
      </c>
      <c r="N50" s="52">
        <v>8570</v>
      </c>
      <c r="O50" s="52">
        <v>12713</v>
      </c>
      <c r="P50" s="52">
        <v>2354</v>
      </c>
      <c r="Q50" s="52">
        <v>3289</v>
      </c>
      <c r="R50" s="52">
        <v>3872</v>
      </c>
      <c r="S50" s="52">
        <v>5564</v>
      </c>
      <c r="T50" s="52">
        <v>5099</v>
      </c>
      <c r="U50" s="52">
        <v>4672</v>
      </c>
      <c r="V50" s="52">
        <v>4139</v>
      </c>
      <c r="W50" s="52">
        <v>3612</v>
      </c>
      <c r="X50" s="52">
        <v>2288</v>
      </c>
      <c r="Y50" s="52">
        <v>1673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3</v>
      </c>
      <c r="D51" s="52">
        <v>23</v>
      </c>
      <c r="E51" s="52">
        <v>22</v>
      </c>
      <c r="F51" s="52">
        <v>14</v>
      </c>
      <c r="G51" s="52">
        <v>14</v>
      </c>
      <c r="H51" s="52">
        <v>15</v>
      </c>
      <c r="I51" s="52">
        <v>0</v>
      </c>
      <c r="J51" s="52">
        <v>50</v>
      </c>
      <c r="K51" s="52">
        <v>101</v>
      </c>
      <c r="L51" s="52">
        <v>76</v>
      </c>
      <c r="M51" s="52">
        <v>63</v>
      </c>
      <c r="N51" s="52">
        <v>0</v>
      </c>
      <c r="O51" s="52">
        <v>133</v>
      </c>
      <c r="P51" s="52">
        <v>4</v>
      </c>
      <c r="Q51" s="52">
        <v>14</v>
      </c>
      <c r="R51" s="52">
        <v>20</v>
      </c>
      <c r="S51" s="52">
        <v>52</v>
      </c>
      <c r="T51" s="52">
        <v>17</v>
      </c>
      <c r="U51" s="52">
        <v>41</v>
      </c>
      <c r="V51" s="52">
        <v>42</v>
      </c>
      <c r="W51" s="52">
        <v>20</v>
      </c>
      <c r="X51" s="52">
        <v>2</v>
      </c>
      <c r="Y51" s="52">
        <v>0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20129</v>
      </c>
      <c r="D54" s="52">
        <v>21370</v>
      </c>
      <c r="E54" s="52">
        <v>18291</v>
      </c>
      <c r="F54" s="52">
        <v>5241</v>
      </c>
      <c r="G54" s="52">
        <v>6232</v>
      </c>
      <c r="H54" s="52">
        <v>6993</v>
      </c>
      <c r="I54" s="52">
        <v>4313</v>
      </c>
      <c r="J54" s="52">
        <v>4563</v>
      </c>
      <c r="K54" s="52">
        <v>1078</v>
      </c>
      <c r="L54" s="52">
        <v>6058</v>
      </c>
      <c r="M54" s="52">
        <v>3570</v>
      </c>
      <c r="N54" s="52">
        <v>4620</v>
      </c>
      <c r="O54" s="52">
        <v>6108</v>
      </c>
      <c r="P54" s="52">
        <v>8662</v>
      </c>
      <c r="Q54" s="52">
        <v>7061</v>
      </c>
      <c r="R54" s="52">
        <v>5432</v>
      </c>
      <c r="S54" s="52">
        <v>5095</v>
      </c>
      <c r="T54" s="52">
        <v>5512</v>
      </c>
      <c r="U54" s="52">
        <v>3420</v>
      </c>
      <c r="V54" s="52">
        <v>2567</v>
      </c>
      <c r="W54" s="52">
        <v>1957</v>
      </c>
      <c r="X54" s="52">
        <v>773</v>
      </c>
      <c r="Y54" s="52">
        <v>1719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7179</v>
      </c>
      <c r="D55" s="52">
        <v>6741</v>
      </c>
      <c r="E55" s="52">
        <v>9254</v>
      </c>
      <c r="F55" s="52">
        <v>3812</v>
      </c>
      <c r="G55" s="52">
        <v>7275</v>
      </c>
      <c r="H55" s="52">
        <v>5989</v>
      </c>
      <c r="I55" s="52">
        <v>2135</v>
      </c>
      <c r="J55" s="52">
        <v>3802</v>
      </c>
      <c r="K55" s="52">
        <v>8341</v>
      </c>
      <c r="L55" s="52">
        <v>4486</v>
      </c>
      <c r="M55" s="52">
        <v>3548</v>
      </c>
      <c r="N55" s="52">
        <v>3749</v>
      </c>
      <c r="O55" s="52">
        <v>6014</v>
      </c>
      <c r="P55" s="52">
        <v>6239</v>
      </c>
      <c r="Q55" s="52">
        <v>6124</v>
      </c>
      <c r="R55" s="52">
        <v>5723</v>
      </c>
      <c r="S55" s="52">
        <v>5505</v>
      </c>
      <c r="T55" s="52">
        <v>4204</v>
      </c>
      <c r="U55" s="52">
        <v>3125</v>
      </c>
      <c r="V55" s="52">
        <v>1846</v>
      </c>
      <c r="W55" s="52">
        <v>1150</v>
      </c>
      <c r="X55" s="52">
        <v>663</v>
      </c>
      <c r="Y55" s="52">
        <v>964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154</v>
      </c>
      <c r="D59" s="52">
        <v>140</v>
      </c>
      <c r="E59" s="52">
        <v>136</v>
      </c>
      <c r="F59" s="52">
        <v>61</v>
      </c>
      <c r="G59" s="52">
        <v>85</v>
      </c>
      <c r="H59" s="52">
        <v>68</v>
      </c>
      <c r="I59" s="52">
        <v>31</v>
      </c>
      <c r="J59" s="52">
        <v>42</v>
      </c>
      <c r="K59" s="52">
        <v>41</v>
      </c>
      <c r="L59" s="52">
        <v>30</v>
      </c>
      <c r="M59" s="52">
        <v>11</v>
      </c>
      <c r="N59" s="52">
        <v>15</v>
      </c>
      <c r="O59" s="52">
        <v>57</v>
      </c>
      <c r="P59" s="52">
        <v>58</v>
      </c>
      <c r="Q59" s="52">
        <v>73</v>
      </c>
      <c r="R59" s="52">
        <v>50</v>
      </c>
      <c r="S59" s="52">
        <v>35</v>
      </c>
      <c r="T59" s="52">
        <v>15</v>
      </c>
      <c r="U59" s="52">
        <v>20</v>
      </c>
      <c r="V59" s="52">
        <v>15</v>
      </c>
      <c r="W59" s="52">
        <v>17</v>
      </c>
      <c r="X59" s="52">
        <v>0</v>
      </c>
      <c r="Y59" s="52">
        <v>0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28824</v>
      </c>
      <c r="D60" s="36">
        <v>33944</v>
      </c>
      <c r="E60" s="36">
        <v>30722</v>
      </c>
      <c r="F60" s="36">
        <v>10608</v>
      </c>
      <c r="G60" s="36">
        <v>14142</v>
      </c>
      <c r="H60" s="36">
        <v>13610</v>
      </c>
      <c r="I60" s="36">
        <v>9141</v>
      </c>
      <c r="J60" s="36">
        <v>16994</v>
      </c>
      <c r="K60" s="36">
        <v>15409</v>
      </c>
      <c r="L60" s="36">
        <v>18371</v>
      </c>
      <c r="M60" s="36">
        <v>14968</v>
      </c>
      <c r="N60" s="36">
        <v>16924</v>
      </c>
      <c r="O60" s="36">
        <v>24911</v>
      </c>
      <c r="P60" s="36">
        <v>17201</v>
      </c>
      <c r="Q60" s="36">
        <v>16415</v>
      </c>
      <c r="R60" s="36">
        <v>14997</v>
      </c>
      <c r="S60" s="36">
        <v>16181</v>
      </c>
      <c r="T60" s="36">
        <v>14817</v>
      </c>
      <c r="U60" s="36">
        <v>11238</v>
      </c>
      <c r="V60" s="36">
        <v>8579</v>
      </c>
      <c r="W60" s="36">
        <v>6722</v>
      </c>
      <c r="X60" s="36">
        <v>3726</v>
      </c>
      <c r="Y60" s="36">
        <v>4356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29262</v>
      </c>
      <c r="D64" s="52">
        <v>29996</v>
      </c>
      <c r="E64" s="52">
        <v>39882</v>
      </c>
      <c r="F64" s="52">
        <v>34829</v>
      </c>
      <c r="G64" s="52">
        <v>52877</v>
      </c>
      <c r="H64" s="52">
        <v>32281</v>
      </c>
      <c r="I64" s="52">
        <v>18479</v>
      </c>
      <c r="J64" s="52">
        <v>18417</v>
      </c>
      <c r="K64" s="52">
        <v>18376</v>
      </c>
      <c r="L64" s="52">
        <v>17674</v>
      </c>
      <c r="M64" s="52">
        <v>14537</v>
      </c>
      <c r="N64" s="52">
        <v>18373</v>
      </c>
      <c r="O64" s="52">
        <v>23787</v>
      </c>
      <c r="P64" s="52">
        <v>35094</v>
      </c>
      <c r="Q64" s="52">
        <v>40410</v>
      </c>
      <c r="R64" s="52">
        <v>44903</v>
      </c>
      <c r="S64" s="52">
        <v>34013</v>
      </c>
      <c r="T64" s="52">
        <v>35241</v>
      </c>
      <c r="U64" s="52">
        <v>32187</v>
      </c>
      <c r="V64" s="52">
        <v>31209</v>
      </c>
      <c r="W64" s="52">
        <v>38646</v>
      </c>
      <c r="X64" s="52">
        <v>18117</v>
      </c>
      <c r="Y64" s="52">
        <v>24258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876</v>
      </c>
      <c r="D67" s="52">
        <v>575</v>
      </c>
      <c r="E67" s="52">
        <v>1155</v>
      </c>
      <c r="F67" s="52">
        <v>1358</v>
      </c>
      <c r="G67" s="52">
        <v>1844</v>
      </c>
      <c r="H67" s="52">
        <v>1173</v>
      </c>
      <c r="I67" s="52">
        <v>783</v>
      </c>
      <c r="J67" s="52">
        <v>641</v>
      </c>
      <c r="K67" s="52">
        <v>427</v>
      </c>
      <c r="L67" s="52">
        <v>545</v>
      </c>
      <c r="M67" s="52">
        <v>467</v>
      </c>
      <c r="N67" s="52">
        <v>367</v>
      </c>
      <c r="O67" s="52">
        <v>730</v>
      </c>
      <c r="P67" s="52">
        <v>511</v>
      </c>
      <c r="Q67" s="52">
        <v>639</v>
      </c>
      <c r="R67" s="52">
        <v>1295</v>
      </c>
      <c r="S67" s="52">
        <v>1885</v>
      </c>
      <c r="T67" s="52">
        <v>1385</v>
      </c>
      <c r="U67" s="52">
        <v>2658</v>
      </c>
      <c r="V67" s="52">
        <v>4641</v>
      </c>
      <c r="W67" s="52">
        <v>2037</v>
      </c>
      <c r="X67" s="52">
        <v>428</v>
      </c>
      <c r="Y67" s="52">
        <v>207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11019</v>
      </c>
      <c r="D69" s="52">
        <v>11136</v>
      </c>
      <c r="E69" s="52">
        <v>17142</v>
      </c>
      <c r="F69" s="52">
        <v>15144</v>
      </c>
      <c r="G69" s="52">
        <v>23906</v>
      </c>
      <c r="H69" s="52">
        <v>9262</v>
      </c>
      <c r="I69" s="52">
        <v>8485</v>
      </c>
      <c r="J69" s="52">
        <v>9348</v>
      </c>
      <c r="K69" s="52">
        <v>7858</v>
      </c>
      <c r="L69" s="52">
        <v>8576</v>
      </c>
      <c r="M69" s="52">
        <v>8768</v>
      </c>
      <c r="N69" s="52">
        <v>9640</v>
      </c>
      <c r="O69" s="52">
        <v>11379</v>
      </c>
      <c r="P69" s="52">
        <v>12798</v>
      </c>
      <c r="Q69" s="52">
        <v>16959</v>
      </c>
      <c r="R69" s="52">
        <v>22817</v>
      </c>
      <c r="S69" s="52">
        <v>19845</v>
      </c>
      <c r="T69" s="52">
        <v>19954</v>
      </c>
      <c r="U69" s="52">
        <v>18192</v>
      </c>
      <c r="V69" s="52">
        <v>16831</v>
      </c>
      <c r="W69" s="52">
        <v>14281</v>
      </c>
      <c r="X69" s="52">
        <v>2223</v>
      </c>
      <c r="Y69" s="52">
        <v>3563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49</v>
      </c>
      <c r="D70" s="52">
        <v>21</v>
      </c>
      <c r="E70" s="52">
        <v>79</v>
      </c>
      <c r="F70" s="52">
        <v>66</v>
      </c>
      <c r="G70" s="52">
        <v>297</v>
      </c>
      <c r="H70" s="52">
        <v>100</v>
      </c>
      <c r="I70" s="52">
        <v>0</v>
      </c>
      <c r="J70" s="52">
        <v>64</v>
      </c>
      <c r="K70" s="52">
        <v>179</v>
      </c>
      <c r="L70" s="52">
        <v>59</v>
      </c>
      <c r="M70" s="52">
        <v>87</v>
      </c>
      <c r="N70" s="52">
        <v>29</v>
      </c>
      <c r="O70" s="52">
        <v>66</v>
      </c>
      <c r="P70" s="52">
        <v>138</v>
      </c>
      <c r="Q70" s="52">
        <v>87</v>
      </c>
      <c r="R70" s="52">
        <v>184</v>
      </c>
      <c r="S70" s="52">
        <v>120</v>
      </c>
      <c r="T70" s="52">
        <v>81</v>
      </c>
      <c r="U70" s="52">
        <v>113</v>
      </c>
      <c r="V70" s="52">
        <v>190</v>
      </c>
      <c r="W70" s="52">
        <v>166</v>
      </c>
      <c r="X70" s="52">
        <v>0</v>
      </c>
      <c r="Y70" s="52">
        <v>0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13411</v>
      </c>
      <c r="D73" s="52">
        <v>14322</v>
      </c>
      <c r="E73" s="52">
        <v>15048</v>
      </c>
      <c r="F73" s="52">
        <v>11359</v>
      </c>
      <c r="G73" s="52">
        <v>13230</v>
      </c>
      <c r="H73" s="52">
        <v>12346</v>
      </c>
      <c r="I73" s="52">
        <v>6685</v>
      </c>
      <c r="J73" s="52">
        <v>4912</v>
      </c>
      <c r="K73" s="52">
        <v>1183</v>
      </c>
      <c r="L73" s="52">
        <v>5193</v>
      </c>
      <c r="M73" s="52">
        <v>2850</v>
      </c>
      <c r="N73" s="52">
        <v>4805</v>
      </c>
      <c r="O73" s="52">
        <v>6219</v>
      </c>
      <c r="P73" s="52">
        <v>12881</v>
      </c>
      <c r="Q73" s="52">
        <v>12512</v>
      </c>
      <c r="R73" s="52">
        <v>10666</v>
      </c>
      <c r="S73" s="52">
        <v>6752</v>
      </c>
      <c r="T73" s="52">
        <v>8626</v>
      </c>
      <c r="U73" s="52">
        <v>7255</v>
      </c>
      <c r="V73" s="52">
        <v>8253</v>
      </c>
      <c r="W73" s="52">
        <v>15240</v>
      </c>
      <c r="X73" s="52">
        <v>8561</v>
      </c>
      <c r="Y73" s="52">
        <v>13257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4783</v>
      </c>
      <c r="D74" s="52">
        <v>4517</v>
      </c>
      <c r="E74" s="52">
        <v>7613</v>
      </c>
      <c r="F74" s="52">
        <v>8260</v>
      </c>
      <c r="G74" s="52">
        <v>15444</v>
      </c>
      <c r="H74" s="52">
        <v>10573</v>
      </c>
      <c r="I74" s="52">
        <v>3309</v>
      </c>
      <c r="J74" s="52">
        <v>4093</v>
      </c>
      <c r="K74" s="52">
        <v>9156</v>
      </c>
      <c r="L74" s="52">
        <v>3846</v>
      </c>
      <c r="M74" s="52">
        <v>2832</v>
      </c>
      <c r="N74" s="52">
        <v>3899</v>
      </c>
      <c r="O74" s="52">
        <v>6123</v>
      </c>
      <c r="P74" s="52">
        <v>9277</v>
      </c>
      <c r="Q74" s="52">
        <v>10852</v>
      </c>
      <c r="R74" s="52">
        <v>11236</v>
      </c>
      <c r="S74" s="52">
        <v>7296</v>
      </c>
      <c r="T74" s="52">
        <v>6580</v>
      </c>
      <c r="U74" s="52">
        <v>6627</v>
      </c>
      <c r="V74" s="52">
        <v>5935</v>
      </c>
      <c r="W74" s="52">
        <v>8959</v>
      </c>
      <c r="X74" s="52">
        <v>7333</v>
      </c>
      <c r="Y74" s="52">
        <v>7438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1113</v>
      </c>
      <c r="D78" s="52">
        <v>1912</v>
      </c>
      <c r="E78" s="52">
        <v>3392</v>
      </c>
      <c r="F78" s="52">
        <v>3365</v>
      </c>
      <c r="G78" s="52">
        <v>5555</v>
      </c>
      <c r="H78" s="52">
        <v>3151</v>
      </c>
      <c r="I78" s="52">
        <v>1248</v>
      </c>
      <c r="J78" s="52">
        <v>2582</v>
      </c>
      <c r="K78" s="52">
        <v>2129</v>
      </c>
      <c r="L78" s="52">
        <v>2184</v>
      </c>
      <c r="M78" s="52">
        <v>1949</v>
      </c>
      <c r="N78" s="52">
        <v>2142</v>
      </c>
      <c r="O78" s="52">
        <v>2832</v>
      </c>
      <c r="P78" s="52">
        <v>2354</v>
      </c>
      <c r="Q78" s="52">
        <v>2892</v>
      </c>
      <c r="R78" s="52">
        <v>3343</v>
      </c>
      <c r="S78" s="52">
        <v>3197</v>
      </c>
      <c r="T78" s="52">
        <v>3343</v>
      </c>
      <c r="U78" s="52">
        <v>3788</v>
      </c>
      <c r="V78" s="52">
        <v>2908</v>
      </c>
      <c r="W78" s="52">
        <v>2493</v>
      </c>
      <c r="X78" s="52">
        <v>85</v>
      </c>
      <c r="Y78" s="52">
        <v>51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28149</v>
      </c>
      <c r="D79" s="36">
        <v>28084</v>
      </c>
      <c r="E79" s="36">
        <v>36490</v>
      </c>
      <c r="F79" s="36">
        <v>31464</v>
      </c>
      <c r="G79" s="36">
        <v>47322</v>
      </c>
      <c r="H79" s="36">
        <v>29130</v>
      </c>
      <c r="I79" s="36">
        <v>17231</v>
      </c>
      <c r="J79" s="36">
        <v>15835</v>
      </c>
      <c r="K79" s="36">
        <v>16247</v>
      </c>
      <c r="L79" s="36">
        <v>15490</v>
      </c>
      <c r="M79" s="36">
        <v>12588</v>
      </c>
      <c r="N79" s="36">
        <v>16231</v>
      </c>
      <c r="O79" s="36">
        <v>20955</v>
      </c>
      <c r="P79" s="36">
        <v>32740</v>
      </c>
      <c r="Q79" s="36">
        <v>37518</v>
      </c>
      <c r="R79" s="36">
        <v>41560</v>
      </c>
      <c r="S79" s="36">
        <v>30816</v>
      </c>
      <c r="T79" s="36">
        <v>31898</v>
      </c>
      <c r="U79" s="36">
        <v>28399</v>
      </c>
      <c r="V79" s="36">
        <v>28301</v>
      </c>
      <c r="W79" s="36">
        <v>36153</v>
      </c>
      <c r="X79" s="36">
        <v>18032</v>
      </c>
      <c r="Y79" s="36">
        <v>24207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28678</v>
      </c>
      <c r="D83" s="52">
        <v>27912</v>
      </c>
      <c r="E83" s="52">
        <v>28141</v>
      </c>
      <c r="F83" s="52">
        <v>26253</v>
      </c>
      <c r="G83" s="52">
        <v>39368</v>
      </c>
      <c r="H83" s="52">
        <v>46607</v>
      </c>
      <c r="I83" s="52">
        <v>43481</v>
      </c>
      <c r="J83" s="52">
        <v>42197</v>
      </c>
      <c r="K83" s="52">
        <v>38550</v>
      </c>
      <c r="L83" s="52">
        <v>39174</v>
      </c>
      <c r="M83" s="52">
        <v>33538</v>
      </c>
      <c r="N83" s="52">
        <v>32432</v>
      </c>
      <c r="O83" s="52">
        <v>35472</v>
      </c>
      <c r="P83" s="52">
        <v>40158</v>
      </c>
      <c r="Q83" s="52">
        <v>26083</v>
      </c>
      <c r="R83" s="52">
        <v>31254</v>
      </c>
      <c r="S83" s="52">
        <v>24955</v>
      </c>
      <c r="T83" s="52">
        <v>31275</v>
      </c>
      <c r="U83" s="52">
        <v>30162</v>
      </c>
      <c r="V83" s="52">
        <v>44325</v>
      </c>
      <c r="W83" s="52">
        <v>54977</v>
      </c>
      <c r="X83" s="52">
        <v>34152</v>
      </c>
      <c r="Y83" s="52">
        <v>51080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858</v>
      </c>
      <c r="D86" s="52">
        <v>535</v>
      </c>
      <c r="E86" s="52">
        <v>815</v>
      </c>
      <c r="F86" s="52">
        <v>1024</v>
      </c>
      <c r="G86" s="52">
        <v>1373</v>
      </c>
      <c r="H86" s="52">
        <v>1693</v>
      </c>
      <c r="I86" s="52">
        <v>1842</v>
      </c>
      <c r="J86" s="52">
        <v>1467</v>
      </c>
      <c r="K86" s="52">
        <v>896</v>
      </c>
      <c r="L86" s="52">
        <v>1208</v>
      </c>
      <c r="M86" s="52">
        <v>1079</v>
      </c>
      <c r="N86" s="52">
        <v>648</v>
      </c>
      <c r="O86" s="52">
        <v>1088</v>
      </c>
      <c r="P86" s="52">
        <v>585</v>
      </c>
      <c r="Q86" s="52">
        <v>412</v>
      </c>
      <c r="R86" s="52">
        <v>901</v>
      </c>
      <c r="S86" s="52">
        <v>1384</v>
      </c>
      <c r="T86" s="52">
        <v>1230</v>
      </c>
      <c r="U86" s="52">
        <v>2490</v>
      </c>
      <c r="V86" s="52">
        <v>6591</v>
      </c>
      <c r="W86" s="52">
        <v>2897</v>
      </c>
      <c r="X86" s="52">
        <v>807</v>
      </c>
      <c r="Y86" s="52">
        <v>438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5528</v>
      </c>
      <c r="D88" s="52">
        <v>4608</v>
      </c>
      <c r="E88" s="52">
        <v>4233</v>
      </c>
      <c r="F88" s="52">
        <v>4871</v>
      </c>
      <c r="G88" s="52">
        <v>9155</v>
      </c>
      <c r="H88" s="52">
        <v>11588</v>
      </c>
      <c r="I88" s="52">
        <v>19496</v>
      </c>
      <c r="J88" s="52">
        <v>21079</v>
      </c>
      <c r="K88" s="52">
        <v>15485</v>
      </c>
      <c r="L88" s="52">
        <v>15866</v>
      </c>
      <c r="M88" s="52">
        <v>13989</v>
      </c>
      <c r="N88" s="52">
        <v>13488</v>
      </c>
      <c r="O88" s="52">
        <v>10873</v>
      </c>
      <c r="P88" s="52">
        <v>6192</v>
      </c>
      <c r="Q88" s="52">
        <v>4465</v>
      </c>
      <c r="R88" s="52">
        <v>6069</v>
      </c>
      <c r="S88" s="52">
        <v>8896</v>
      </c>
      <c r="T88" s="52">
        <v>13157</v>
      </c>
      <c r="U88" s="52">
        <v>13481</v>
      </c>
      <c r="V88" s="52">
        <v>13863</v>
      </c>
      <c r="W88" s="52">
        <v>13644</v>
      </c>
      <c r="X88" s="52">
        <v>6497</v>
      </c>
      <c r="Y88" s="52">
        <v>11118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21</v>
      </c>
      <c r="D89" s="52">
        <v>13</v>
      </c>
      <c r="E89" s="52">
        <v>22</v>
      </c>
      <c r="F89" s="52">
        <v>31</v>
      </c>
      <c r="G89" s="52">
        <v>87</v>
      </c>
      <c r="H89" s="52">
        <v>125</v>
      </c>
      <c r="I89" s="52">
        <v>100</v>
      </c>
      <c r="J89" s="52">
        <v>112</v>
      </c>
      <c r="K89" s="52">
        <v>261</v>
      </c>
      <c r="L89" s="52">
        <v>132</v>
      </c>
      <c r="M89" s="52">
        <v>118</v>
      </c>
      <c r="N89" s="52">
        <v>77</v>
      </c>
      <c r="O89" s="52">
        <v>48</v>
      </c>
      <c r="P89" s="52">
        <v>92</v>
      </c>
      <c r="Q89" s="52">
        <v>35</v>
      </c>
      <c r="R89" s="52">
        <v>0</v>
      </c>
      <c r="S89" s="52">
        <v>47</v>
      </c>
      <c r="T89" s="52">
        <v>85</v>
      </c>
      <c r="U89" s="52">
        <v>99</v>
      </c>
      <c r="V89" s="52">
        <v>143</v>
      </c>
      <c r="W89" s="52">
        <v>76</v>
      </c>
      <c r="X89" s="52">
        <v>0</v>
      </c>
      <c r="Y89" s="52">
        <v>0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90</v>
      </c>
      <c r="D92" s="52">
        <v>220</v>
      </c>
      <c r="E92" s="52">
        <v>460</v>
      </c>
      <c r="F92" s="52">
        <v>784</v>
      </c>
      <c r="G92" s="52">
        <v>1372</v>
      </c>
      <c r="H92" s="52">
        <v>1133</v>
      </c>
      <c r="I92" s="52">
        <v>443</v>
      </c>
      <c r="J92" s="52">
        <v>76</v>
      </c>
      <c r="K92" s="52">
        <v>288</v>
      </c>
      <c r="L92" s="52">
        <v>247</v>
      </c>
      <c r="M92" s="52">
        <v>75</v>
      </c>
      <c r="N92" s="52">
        <v>274</v>
      </c>
      <c r="O92" s="52">
        <v>424</v>
      </c>
      <c r="P92" s="52">
        <v>391</v>
      </c>
      <c r="Q92" s="52">
        <v>172</v>
      </c>
      <c r="R92" s="52">
        <v>87</v>
      </c>
      <c r="S92" s="52">
        <v>147</v>
      </c>
      <c r="T92" s="52">
        <v>150</v>
      </c>
      <c r="U92" s="52">
        <v>184</v>
      </c>
      <c r="V92" s="52">
        <v>330</v>
      </c>
      <c r="W92" s="52">
        <v>442</v>
      </c>
      <c r="X92" s="52">
        <v>208</v>
      </c>
      <c r="Y92" s="52">
        <v>202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1</v>
      </c>
      <c r="F93" s="52">
        <v>4</v>
      </c>
      <c r="G93" s="52">
        <v>12</v>
      </c>
      <c r="H93" s="52">
        <v>5</v>
      </c>
      <c r="I93" s="52">
        <v>3</v>
      </c>
      <c r="J93" s="52">
        <v>2</v>
      </c>
      <c r="K93" s="52">
        <v>0</v>
      </c>
      <c r="L93" s="52">
        <v>1</v>
      </c>
      <c r="M93" s="52">
        <v>2</v>
      </c>
      <c r="N93" s="52">
        <v>4</v>
      </c>
      <c r="O93" s="52">
        <v>4</v>
      </c>
      <c r="P93" s="52">
        <v>5</v>
      </c>
      <c r="Q93" s="52">
        <v>3</v>
      </c>
      <c r="R93" s="52">
        <v>0</v>
      </c>
      <c r="S93" s="52">
        <v>0</v>
      </c>
      <c r="T93" s="52">
        <v>1</v>
      </c>
      <c r="U93" s="52">
        <v>2</v>
      </c>
      <c r="V93" s="52">
        <v>4</v>
      </c>
      <c r="W93" s="52">
        <v>6</v>
      </c>
      <c r="X93" s="52">
        <v>2</v>
      </c>
      <c r="Y93" s="52">
        <v>1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16982</v>
      </c>
      <c r="D96" s="52">
        <v>17539</v>
      </c>
      <c r="E96" s="52">
        <v>15555</v>
      </c>
      <c r="F96" s="52">
        <v>11905</v>
      </c>
      <c r="G96" s="52">
        <v>13261</v>
      </c>
      <c r="H96" s="52">
        <v>18184</v>
      </c>
      <c r="I96" s="52">
        <v>15677</v>
      </c>
      <c r="J96" s="52">
        <v>11415</v>
      </c>
      <c r="K96" s="52">
        <v>2577</v>
      </c>
      <c r="L96" s="52">
        <v>13172</v>
      </c>
      <c r="M96" s="52">
        <v>9707</v>
      </c>
      <c r="N96" s="52">
        <v>10261</v>
      </c>
      <c r="O96" s="52">
        <v>12155</v>
      </c>
      <c r="P96" s="52">
        <v>19461</v>
      </c>
      <c r="Q96" s="52">
        <v>11464</v>
      </c>
      <c r="R96" s="52">
        <v>12222</v>
      </c>
      <c r="S96" s="52">
        <v>7626</v>
      </c>
      <c r="T96" s="52">
        <v>10145</v>
      </c>
      <c r="U96" s="52">
        <v>8569</v>
      </c>
      <c r="V96" s="52">
        <v>17442</v>
      </c>
      <c r="W96" s="52">
        <v>25700</v>
      </c>
      <c r="X96" s="52">
        <v>14783</v>
      </c>
      <c r="Y96" s="52">
        <v>25468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6057</v>
      </c>
      <c r="D97" s="52">
        <v>5532</v>
      </c>
      <c r="E97" s="52">
        <v>7870</v>
      </c>
      <c r="F97" s="52">
        <v>8658</v>
      </c>
      <c r="G97" s="52">
        <v>15481</v>
      </c>
      <c r="H97" s="52">
        <v>15572</v>
      </c>
      <c r="I97" s="52">
        <v>7762</v>
      </c>
      <c r="J97" s="52">
        <v>9513</v>
      </c>
      <c r="K97" s="52">
        <v>19939</v>
      </c>
      <c r="L97" s="52">
        <v>9756</v>
      </c>
      <c r="M97" s="52">
        <v>9647</v>
      </c>
      <c r="N97" s="52">
        <v>8328</v>
      </c>
      <c r="O97" s="52">
        <v>11968</v>
      </c>
      <c r="P97" s="52">
        <v>14017</v>
      </c>
      <c r="Q97" s="52">
        <v>9944</v>
      </c>
      <c r="R97" s="52">
        <v>12876</v>
      </c>
      <c r="S97" s="52">
        <v>8239</v>
      </c>
      <c r="T97" s="52">
        <v>7737</v>
      </c>
      <c r="U97" s="52">
        <v>7827</v>
      </c>
      <c r="V97" s="52">
        <v>12543</v>
      </c>
      <c r="W97" s="52">
        <v>15109</v>
      </c>
      <c r="X97" s="52">
        <v>12662</v>
      </c>
      <c r="Y97" s="52">
        <v>14291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665</v>
      </c>
      <c r="D101" s="52">
        <v>999</v>
      </c>
      <c r="E101" s="52">
        <v>1175</v>
      </c>
      <c r="F101" s="52">
        <v>1152</v>
      </c>
      <c r="G101" s="52">
        <v>1941</v>
      </c>
      <c r="H101" s="52">
        <v>2629</v>
      </c>
      <c r="I101" s="52">
        <v>2148</v>
      </c>
      <c r="J101" s="52">
        <v>3938</v>
      </c>
      <c r="K101" s="52">
        <v>3085</v>
      </c>
      <c r="L101" s="52">
        <v>3132</v>
      </c>
      <c r="M101" s="52">
        <v>2834</v>
      </c>
      <c r="N101" s="52">
        <v>2470</v>
      </c>
      <c r="O101" s="52">
        <v>1974</v>
      </c>
      <c r="P101" s="52">
        <v>964</v>
      </c>
      <c r="Q101" s="52">
        <v>560</v>
      </c>
      <c r="R101" s="52">
        <v>833</v>
      </c>
      <c r="S101" s="52">
        <v>1227</v>
      </c>
      <c r="T101" s="52">
        <v>1630</v>
      </c>
      <c r="U101" s="52">
        <v>2121</v>
      </c>
      <c r="V101" s="52">
        <v>2310</v>
      </c>
      <c r="W101" s="52">
        <v>2467</v>
      </c>
      <c r="X101" s="52">
        <v>249</v>
      </c>
      <c r="Y101" s="52">
        <v>273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149</v>
      </c>
      <c r="D102" s="52">
        <v>111</v>
      </c>
      <c r="E102" s="52">
        <v>119</v>
      </c>
      <c r="F102" s="52">
        <v>142</v>
      </c>
      <c r="G102" s="52">
        <v>223</v>
      </c>
      <c r="H102" s="52">
        <v>220</v>
      </c>
      <c r="I102" s="52">
        <v>141</v>
      </c>
      <c r="J102" s="52">
        <v>94</v>
      </c>
      <c r="K102" s="52">
        <v>95</v>
      </c>
      <c r="L102" s="52">
        <v>59</v>
      </c>
      <c r="M102" s="52">
        <v>22</v>
      </c>
      <c r="N102" s="52">
        <v>27</v>
      </c>
      <c r="O102" s="52">
        <v>76</v>
      </c>
      <c r="P102" s="52">
        <v>132</v>
      </c>
      <c r="Q102" s="52">
        <v>113</v>
      </c>
      <c r="R102" s="52">
        <v>101</v>
      </c>
      <c r="S102" s="52">
        <v>51</v>
      </c>
      <c r="T102" s="52">
        <v>30</v>
      </c>
      <c r="U102" s="52">
        <v>50</v>
      </c>
      <c r="V102" s="52">
        <v>72</v>
      </c>
      <c r="W102" s="52">
        <v>131</v>
      </c>
      <c r="X102" s="52">
        <v>0</v>
      </c>
      <c r="Y102" s="52">
        <v>0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27864</v>
      </c>
      <c r="D103" s="36">
        <v>26802</v>
      </c>
      <c r="E103" s="36">
        <v>26847</v>
      </c>
      <c r="F103" s="36">
        <v>24959</v>
      </c>
      <c r="G103" s="36">
        <v>37204</v>
      </c>
      <c r="H103" s="36">
        <v>43758</v>
      </c>
      <c r="I103" s="36">
        <v>41192</v>
      </c>
      <c r="J103" s="36">
        <v>38165</v>
      </c>
      <c r="K103" s="36">
        <v>35370</v>
      </c>
      <c r="L103" s="36">
        <v>35983</v>
      </c>
      <c r="M103" s="36">
        <v>30682</v>
      </c>
      <c r="N103" s="36">
        <v>29935</v>
      </c>
      <c r="O103" s="36">
        <v>33422</v>
      </c>
      <c r="P103" s="36">
        <v>39062</v>
      </c>
      <c r="Q103" s="36">
        <v>25410</v>
      </c>
      <c r="R103" s="36">
        <v>30320</v>
      </c>
      <c r="S103" s="36">
        <v>23677</v>
      </c>
      <c r="T103" s="36">
        <v>29615</v>
      </c>
      <c r="U103" s="36">
        <v>27991</v>
      </c>
      <c r="V103" s="36">
        <v>41943</v>
      </c>
      <c r="W103" s="36">
        <v>52379</v>
      </c>
      <c r="X103" s="36">
        <v>33903</v>
      </c>
      <c r="Y103" s="36">
        <v>50807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16604</v>
      </c>
      <c r="D126" s="52">
        <v>21336</v>
      </c>
      <c r="E126" s="52">
        <v>19074</v>
      </c>
      <c r="F126" s="52">
        <v>10882</v>
      </c>
      <c r="G126" s="52">
        <v>0</v>
      </c>
      <c r="H126" s="52">
        <v>6191</v>
      </c>
      <c r="I126" s="52">
        <v>15018</v>
      </c>
      <c r="J126" s="52">
        <v>18408</v>
      </c>
      <c r="K126" s="52">
        <v>18114</v>
      </c>
      <c r="L126" s="52">
        <v>18263</v>
      </c>
      <c r="M126" s="52">
        <v>20260</v>
      </c>
      <c r="N126" s="52">
        <v>22986</v>
      </c>
      <c r="O126" s="52">
        <v>27420</v>
      </c>
      <c r="P126" s="52">
        <v>30610</v>
      </c>
      <c r="Q126" s="52">
        <v>22546</v>
      </c>
      <c r="R126" s="52">
        <v>19184</v>
      </c>
      <c r="S126" s="52">
        <v>16764</v>
      </c>
      <c r="T126" s="52">
        <v>15590</v>
      </c>
      <c r="U126" s="52">
        <v>10041</v>
      </c>
      <c r="V126" s="52">
        <v>11820</v>
      </c>
      <c r="W126" s="52">
        <v>10846</v>
      </c>
      <c r="X126" s="52">
        <v>10501</v>
      </c>
      <c r="Y126" s="52">
        <v>21161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497</v>
      </c>
      <c r="D129" s="52">
        <v>409</v>
      </c>
      <c r="E129" s="52">
        <v>553</v>
      </c>
      <c r="F129" s="52">
        <v>424</v>
      </c>
      <c r="G129" s="52">
        <v>0</v>
      </c>
      <c r="H129" s="52">
        <v>225</v>
      </c>
      <c r="I129" s="52">
        <v>637</v>
      </c>
      <c r="J129" s="52">
        <v>640</v>
      </c>
      <c r="K129" s="52">
        <v>421</v>
      </c>
      <c r="L129" s="52">
        <v>563</v>
      </c>
      <c r="M129" s="52">
        <v>652</v>
      </c>
      <c r="N129" s="52">
        <v>459</v>
      </c>
      <c r="O129" s="52">
        <v>841</v>
      </c>
      <c r="P129" s="52">
        <v>446</v>
      </c>
      <c r="Q129" s="52">
        <v>357</v>
      </c>
      <c r="R129" s="52">
        <v>553</v>
      </c>
      <c r="S129" s="52">
        <v>929</v>
      </c>
      <c r="T129" s="52">
        <v>612</v>
      </c>
      <c r="U129" s="52">
        <v>829</v>
      </c>
      <c r="V129" s="52">
        <v>1758</v>
      </c>
      <c r="W129" s="52">
        <v>572</v>
      </c>
      <c r="X129" s="52">
        <v>248</v>
      </c>
      <c r="Y129" s="52">
        <v>181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12031</v>
      </c>
      <c r="D131" s="52">
        <v>16009</v>
      </c>
      <c r="E131" s="52">
        <v>13866</v>
      </c>
      <c r="F131" s="52">
        <v>7185</v>
      </c>
      <c r="G131" s="52">
        <v>0</v>
      </c>
      <c r="H131" s="52">
        <v>2220</v>
      </c>
      <c r="I131" s="52">
        <v>11312</v>
      </c>
      <c r="J131" s="52">
        <v>14665</v>
      </c>
      <c r="K131" s="52">
        <v>13138</v>
      </c>
      <c r="L131" s="52">
        <v>13246</v>
      </c>
      <c r="M131" s="52">
        <v>13907</v>
      </c>
      <c r="N131" s="52">
        <v>15519</v>
      </c>
      <c r="O131" s="52">
        <v>17539</v>
      </c>
      <c r="P131" s="52">
        <v>22783</v>
      </c>
      <c r="Q131" s="52">
        <v>15565</v>
      </c>
      <c r="R131" s="52">
        <v>12412</v>
      </c>
      <c r="S131" s="52">
        <v>6463</v>
      </c>
      <c r="T131" s="52">
        <v>6619</v>
      </c>
      <c r="U131" s="52">
        <v>6603</v>
      </c>
      <c r="V131" s="52">
        <v>11718</v>
      </c>
      <c r="W131" s="52">
        <v>10727</v>
      </c>
      <c r="X131" s="52">
        <v>10501</v>
      </c>
      <c r="Y131" s="52">
        <v>21091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48</v>
      </c>
      <c r="D132" s="52">
        <v>31</v>
      </c>
      <c r="E132" s="52">
        <v>91</v>
      </c>
      <c r="F132" s="52">
        <v>101</v>
      </c>
      <c r="G132" s="52">
        <v>0</v>
      </c>
      <c r="H132" s="52">
        <v>47</v>
      </c>
      <c r="I132" s="52">
        <v>108</v>
      </c>
      <c r="J132" s="52">
        <v>79</v>
      </c>
      <c r="K132" s="52">
        <v>226</v>
      </c>
      <c r="L132" s="52">
        <v>90</v>
      </c>
      <c r="M132" s="52">
        <v>117</v>
      </c>
      <c r="N132" s="52">
        <v>73</v>
      </c>
      <c r="O132" s="52">
        <v>79</v>
      </c>
      <c r="P132" s="52">
        <v>273</v>
      </c>
      <c r="Q132" s="52">
        <v>118</v>
      </c>
      <c r="R132" s="52">
        <v>79</v>
      </c>
      <c r="S132" s="52">
        <v>0</v>
      </c>
      <c r="T132" s="52">
        <v>23</v>
      </c>
      <c r="U132" s="52">
        <v>31</v>
      </c>
      <c r="V132" s="52">
        <v>102</v>
      </c>
      <c r="W132" s="52">
        <v>119</v>
      </c>
      <c r="X132" s="52">
        <v>0</v>
      </c>
      <c r="Y132" s="52">
        <v>70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3335</v>
      </c>
      <c r="D135" s="52">
        <v>4026</v>
      </c>
      <c r="E135" s="52">
        <v>3398</v>
      </c>
      <c r="F135" s="52">
        <v>2082</v>
      </c>
      <c r="G135" s="52">
        <v>0</v>
      </c>
      <c r="H135" s="52">
        <v>2114</v>
      </c>
      <c r="I135" s="52">
        <v>2407</v>
      </c>
      <c r="J135" s="52">
        <v>1998</v>
      </c>
      <c r="K135" s="52">
        <v>544</v>
      </c>
      <c r="L135" s="52">
        <v>2831</v>
      </c>
      <c r="M135" s="52">
        <v>3128</v>
      </c>
      <c r="N135" s="52">
        <v>4082</v>
      </c>
      <c r="O135" s="52">
        <v>4939</v>
      </c>
      <c r="P135" s="52">
        <v>4391</v>
      </c>
      <c r="Q135" s="52">
        <v>3675</v>
      </c>
      <c r="R135" s="52">
        <v>3259</v>
      </c>
      <c r="S135" s="52">
        <v>4951</v>
      </c>
      <c r="T135" s="52">
        <v>5076</v>
      </c>
      <c r="U135" s="52">
        <v>1781</v>
      </c>
      <c r="V135" s="52">
        <v>0</v>
      </c>
      <c r="W135" s="52">
        <v>0</v>
      </c>
      <c r="X135" s="52">
        <v>0</v>
      </c>
      <c r="Y135" s="52">
        <v>0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1190</v>
      </c>
      <c r="D136" s="52">
        <v>1270</v>
      </c>
      <c r="E136" s="52">
        <v>1719</v>
      </c>
      <c r="F136" s="52">
        <v>1514</v>
      </c>
      <c r="G136" s="52">
        <v>0</v>
      </c>
      <c r="H136" s="52">
        <v>1810</v>
      </c>
      <c r="I136" s="52">
        <v>1191</v>
      </c>
      <c r="J136" s="52">
        <v>1666</v>
      </c>
      <c r="K136" s="52">
        <v>4206</v>
      </c>
      <c r="L136" s="52">
        <v>2096</v>
      </c>
      <c r="M136" s="52">
        <v>3108</v>
      </c>
      <c r="N136" s="52">
        <v>3312</v>
      </c>
      <c r="O136" s="52">
        <v>4863</v>
      </c>
      <c r="P136" s="52">
        <v>3163</v>
      </c>
      <c r="Q136" s="52">
        <v>3188</v>
      </c>
      <c r="R136" s="52">
        <v>3434</v>
      </c>
      <c r="S136" s="52">
        <v>5350</v>
      </c>
      <c r="T136" s="52">
        <v>3872</v>
      </c>
      <c r="U136" s="52">
        <v>1626</v>
      </c>
      <c r="V136" s="52">
        <v>0</v>
      </c>
      <c r="W136" s="52">
        <v>0</v>
      </c>
      <c r="X136" s="52">
        <v>0</v>
      </c>
      <c r="Y136" s="52">
        <v>0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88</v>
      </c>
      <c r="D140" s="52">
        <v>88</v>
      </c>
      <c r="E140" s="52">
        <v>84</v>
      </c>
      <c r="F140" s="52">
        <v>62</v>
      </c>
      <c r="G140" s="52">
        <v>0</v>
      </c>
      <c r="H140" s="52">
        <v>31</v>
      </c>
      <c r="I140" s="52">
        <v>51</v>
      </c>
      <c r="J140" s="52">
        <v>45</v>
      </c>
      <c r="K140" s="52">
        <v>49</v>
      </c>
      <c r="L140" s="52">
        <v>30</v>
      </c>
      <c r="M140" s="52">
        <v>14</v>
      </c>
      <c r="N140" s="52">
        <v>20</v>
      </c>
      <c r="O140" s="52">
        <v>63</v>
      </c>
      <c r="P140" s="52">
        <v>103</v>
      </c>
      <c r="Q140" s="52">
        <v>100</v>
      </c>
      <c r="R140" s="52">
        <v>64</v>
      </c>
      <c r="S140" s="52">
        <v>36</v>
      </c>
      <c r="T140" s="52">
        <v>16</v>
      </c>
      <c r="U140" s="52">
        <v>18</v>
      </c>
      <c r="V140" s="52">
        <v>20</v>
      </c>
      <c r="W140" s="52">
        <v>27</v>
      </c>
      <c r="X140" s="52">
        <v>0</v>
      </c>
      <c r="Y140" s="52">
        <v>0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16516</v>
      </c>
      <c r="D141" s="36">
        <v>21248</v>
      </c>
      <c r="E141" s="36">
        <v>18990</v>
      </c>
      <c r="F141" s="36">
        <v>10820</v>
      </c>
      <c r="G141" s="36">
        <v>0</v>
      </c>
      <c r="H141" s="36">
        <v>6160</v>
      </c>
      <c r="I141" s="36">
        <v>14967</v>
      </c>
      <c r="J141" s="36">
        <v>18363</v>
      </c>
      <c r="K141" s="36">
        <v>18065</v>
      </c>
      <c r="L141" s="36">
        <v>18233</v>
      </c>
      <c r="M141" s="36">
        <v>20246</v>
      </c>
      <c r="N141" s="36">
        <v>22966</v>
      </c>
      <c r="O141" s="36">
        <v>27357</v>
      </c>
      <c r="P141" s="36">
        <v>30507</v>
      </c>
      <c r="Q141" s="36">
        <v>22446</v>
      </c>
      <c r="R141" s="36">
        <v>19120</v>
      </c>
      <c r="S141" s="36">
        <v>16728</v>
      </c>
      <c r="T141" s="36">
        <v>15574</v>
      </c>
      <c r="U141" s="36">
        <v>10023</v>
      </c>
      <c r="V141" s="36">
        <v>11800</v>
      </c>
      <c r="W141" s="36">
        <v>10819</v>
      </c>
      <c r="X141" s="36">
        <v>10501</v>
      </c>
      <c r="Y141" s="36">
        <v>21161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3824</v>
      </c>
      <c r="D145" s="52">
        <v>6785</v>
      </c>
      <c r="E145" s="52">
        <v>6728</v>
      </c>
      <c r="F145" s="52">
        <v>4547</v>
      </c>
      <c r="G145" s="52">
        <v>4999</v>
      </c>
      <c r="H145" s="52">
        <v>3766</v>
      </c>
      <c r="I145" s="52">
        <v>5519</v>
      </c>
      <c r="J145" s="52">
        <v>4789</v>
      </c>
      <c r="K145" s="52">
        <v>6708</v>
      </c>
      <c r="L145" s="52">
        <v>3959</v>
      </c>
      <c r="M145" s="52">
        <v>3732</v>
      </c>
      <c r="N145" s="52">
        <v>3319</v>
      </c>
      <c r="O145" s="52">
        <v>6004</v>
      </c>
      <c r="P145" s="52">
        <v>16861</v>
      </c>
      <c r="Q145" s="52">
        <v>14451</v>
      </c>
      <c r="R145" s="52">
        <v>10973</v>
      </c>
      <c r="S145" s="52">
        <v>8308</v>
      </c>
      <c r="T145" s="52">
        <v>14645</v>
      </c>
      <c r="U145" s="52">
        <v>13043</v>
      </c>
      <c r="V145" s="52">
        <v>22107</v>
      </c>
      <c r="W145" s="52">
        <v>22164</v>
      </c>
      <c r="X145" s="52">
        <v>15353</v>
      </c>
      <c r="Y145" s="52">
        <v>17806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232</v>
      </c>
      <c r="D147" s="52">
        <v>473</v>
      </c>
      <c r="E147" s="52">
        <v>573</v>
      </c>
      <c r="F147" s="52">
        <v>434</v>
      </c>
      <c r="G147" s="52">
        <v>534</v>
      </c>
      <c r="H147" s="52">
        <v>445</v>
      </c>
      <c r="I147" s="52">
        <v>727</v>
      </c>
      <c r="J147" s="52">
        <v>683</v>
      </c>
      <c r="K147" s="52">
        <v>1017</v>
      </c>
      <c r="L147" s="52">
        <v>634</v>
      </c>
      <c r="M147" s="52">
        <v>631</v>
      </c>
      <c r="N147" s="52">
        <v>575</v>
      </c>
      <c r="O147" s="52">
        <v>1112</v>
      </c>
      <c r="P147" s="52">
        <v>2448</v>
      </c>
      <c r="Q147" s="52">
        <v>2274</v>
      </c>
      <c r="R147" s="52">
        <v>2268</v>
      </c>
      <c r="S147" s="52">
        <v>1907</v>
      </c>
      <c r="T147" s="52">
        <v>3614</v>
      </c>
      <c r="U147" s="52">
        <v>3749</v>
      </c>
      <c r="V147" s="52">
        <v>8553</v>
      </c>
      <c r="W147" s="52">
        <v>9174</v>
      </c>
      <c r="X147" s="52">
        <v>3626</v>
      </c>
      <c r="Y147" s="52">
        <v>1522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15</v>
      </c>
      <c r="D149" s="52">
        <v>64</v>
      </c>
      <c r="E149" s="52">
        <v>130</v>
      </c>
      <c r="F149" s="52">
        <v>167</v>
      </c>
      <c r="G149" s="52">
        <v>228</v>
      </c>
      <c r="H149" s="52">
        <v>122</v>
      </c>
      <c r="I149" s="52">
        <v>102</v>
      </c>
      <c r="J149" s="52">
        <v>17</v>
      </c>
      <c r="K149" s="52">
        <v>85</v>
      </c>
      <c r="L149" s="52">
        <v>42</v>
      </c>
      <c r="M149" s="52">
        <v>15</v>
      </c>
      <c r="N149" s="52">
        <v>48</v>
      </c>
      <c r="O149" s="52">
        <v>104</v>
      </c>
      <c r="P149" s="52">
        <v>194</v>
      </c>
      <c r="Q149" s="52">
        <v>115</v>
      </c>
      <c r="R149" s="52">
        <v>38</v>
      </c>
      <c r="S149" s="52">
        <v>76</v>
      </c>
      <c r="T149" s="52">
        <v>122</v>
      </c>
      <c r="U149" s="52">
        <v>145</v>
      </c>
      <c r="V149" s="52">
        <v>240</v>
      </c>
      <c r="W149" s="52">
        <v>238</v>
      </c>
      <c r="X149" s="52">
        <v>116</v>
      </c>
      <c r="Y149" s="52">
        <v>89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1</v>
      </c>
      <c r="G150" s="52">
        <v>2</v>
      </c>
      <c r="H150" s="52">
        <v>1</v>
      </c>
      <c r="I150" s="52">
        <v>1</v>
      </c>
      <c r="J150" s="52">
        <v>1</v>
      </c>
      <c r="K150" s="52">
        <v>0</v>
      </c>
      <c r="L150" s="52">
        <v>0</v>
      </c>
      <c r="M150" s="52">
        <v>0</v>
      </c>
      <c r="N150" s="52">
        <v>1</v>
      </c>
      <c r="O150" s="52">
        <v>1</v>
      </c>
      <c r="P150" s="52">
        <v>3</v>
      </c>
      <c r="Q150" s="52">
        <v>2</v>
      </c>
      <c r="R150" s="52">
        <v>0</v>
      </c>
      <c r="S150" s="52">
        <v>0</v>
      </c>
      <c r="T150" s="52">
        <v>0</v>
      </c>
      <c r="U150" s="52">
        <v>2</v>
      </c>
      <c r="V150" s="52">
        <v>3</v>
      </c>
      <c r="W150" s="52">
        <v>3</v>
      </c>
      <c r="X150" s="52">
        <v>1</v>
      </c>
      <c r="Y150" s="52">
        <v>1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2808</v>
      </c>
      <c r="D153" s="52">
        <v>5109</v>
      </c>
      <c r="E153" s="52">
        <v>4381</v>
      </c>
      <c r="F153" s="52">
        <v>2535</v>
      </c>
      <c r="G153" s="52">
        <v>2200</v>
      </c>
      <c r="H153" s="52">
        <v>1962</v>
      </c>
      <c r="I153" s="52">
        <v>3623</v>
      </c>
      <c r="J153" s="52">
        <v>2602</v>
      </c>
      <c r="K153" s="52">
        <v>758</v>
      </c>
      <c r="L153" s="52">
        <v>2250</v>
      </c>
      <c r="M153" s="52">
        <v>1864</v>
      </c>
      <c r="N153" s="52">
        <v>1805</v>
      </c>
      <c r="O153" s="52">
        <v>2972</v>
      </c>
      <c r="P153" s="52">
        <v>9687</v>
      </c>
      <c r="Q153" s="52">
        <v>7676</v>
      </c>
      <c r="R153" s="52">
        <v>5325</v>
      </c>
      <c r="S153" s="52">
        <v>3957</v>
      </c>
      <c r="T153" s="52">
        <v>8239</v>
      </c>
      <c r="U153" s="52">
        <v>6740</v>
      </c>
      <c r="V153" s="52">
        <v>12718</v>
      </c>
      <c r="W153" s="52">
        <v>13807</v>
      </c>
      <c r="X153" s="52">
        <v>8206</v>
      </c>
      <c r="Y153" s="52">
        <v>11348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1001</v>
      </c>
      <c r="D154" s="52">
        <v>1612</v>
      </c>
      <c r="E154" s="52">
        <v>2217</v>
      </c>
      <c r="F154" s="52">
        <v>1844</v>
      </c>
      <c r="G154" s="52">
        <v>2569</v>
      </c>
      <c r="H154" s="52">
        <v>1681</v>
      </c>
      <c r="I154" s="52">
        <v>1793</v>
      </c>
      <c r="J154" s="52">
        <v>2169</v>
      </c>
      <c r="K154" s="52">
        <v>5865</v>
      </c>
      <c r="L154" s="52">
        <v>1667</v>
      </c>
      <c r="M154" s="52">
        <v>1853</v>
      </c>
      <c r="N154" s="52">
        <v>1465</v>
      </c>
      <c r="O154" s="52">
        <v>2927</v>
      </c>
      <c r="P154" s="52">
        <v>6977</v>
      </c>
      <c r="Q154" s="52">
        <v>6658</v>
      </c>
      <c r="R154" s="52">
        <v>5610</v>
      </c>
      <c r="S154" s="52">
        <v>4275</v>
      </c>
      <c r="T154" s="52">
        <v>6284</v>
      </c>
      <c r="U154" s="52">
        <v>6156</v>
      </c>
      <c r="V154" s="52">
        <v>9146</v>
      </c>
      <c r="W154" s="52">
        <v>8116</v>
      </c>
      <c r="X154" s="52">
        <v>7030</v>
      </c>
      <c r="Y154" s="52">
        <v>6368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20</v>
      </c>
      <c r="D158" s="52">
        <v>28</v>
      </c>
      <c r="E158" s="52">
        <v>30</v>
      </c>
      <c r="F158" s="52">
        <v>26</v>
      </c>
      <c r="G158" s="52">
        <v>30</v>
      </c>
      <c r="H158" s="52">
        <v>19</v>
      </c>
      <c r="I158" s="52">
        <v>19</v>
      </c>
      <c r="J158" s="52">
        <v>12</v>
      </c>
      <c r="K158" s="52">
        <v>18</v>
      </c>
      <c r="L158" s="52">
        <v>6</v>
      </c>
      <c r="M158" s="52">
        <v>3</v>
      </c>
      <c r="N158" s="52">
        <v>3</v>
      </c>
      <c r="O158" s="52">
        <v>14</v>
      </c>
      <c r="P158" s="52">
        <v>57</v>
      </c>
      <c r="Q158" s="52">
        <v>64</v>
      </c>
      <c r="R158" s="52">
        <v>36</v>
      </c>
      <c r="S158" s="52">
        <v>18</v>
      </c>
      <c r="T158" s="52">
        <v>15</v>
      </c>
      <c r="U158" s="52">
        <v>23</v>
      </c>
      <c r="V158" s="52">
        <v>38</v>
      </c>
      <c r="W158" s="52">
        <v>55</v>
      </c>
      <c r="X158" s="52">
        <v>0</v>
      </c>
      <c r="Y158" s="52">
        <v>0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3804</v>
      </c>
      <c r="D159" s="36">
        <v>6757</v>
      </c>
      <c r="E159" s="36">
        <v>6698</v>
      </c>
      <c r="F159" s="36">
        <v>4521</v>
      </c>
      <c r="G159" s="36">
        <v>4969</v>
      </c>
      <c r="H159" s="36">
        <v>3747</v>
      </c>
      <c r="I159" s="36">
        <v>5500</v>
      </c>
      <c r="J159" s="36">
        <v>4777</v>
      </c>
      <c r="K159" s="36">
        <v>6690</v>
      </c>
      <c r="L159" s="36">
        <v>3953</v>
      </c>
      <c r="M159" s="36">
        <v>3729</v>
      </c>
      <c r="N159" s="36">
        <v>3316</v>
      </c>
      <c r="O159" s="36">
        <v>5990</v>
      </c>
      <c r="P159" s="36">
        <v>16804</v>
      </c>
      <c r="Q159" s="36">
        <v>14387</v>
      </c>
      <c r="R159" s="36">
        <v>10937</v>
      </c>
      <c r="S159" s="36">
        <v>8290</v>
      </c>
      <c r="T159" s="36">
        <v>14630</v>
      </c>
      <c r="U159" s="36">
        <v>13020</v>
      </c>
      <c r="V159" s="36">
        <v>22069</v>
      </c>
      <c r="W159" s="36">
        <v>22109</v>
      </c>
      <c r="X159" s="36">
        <v>15353</v>
      </c>
      <c r="Y159" s="36">
        <v>17806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15176</v>
      </c>
      <c r="D163" s="52">
        <v>15079</v>
      </c>
      <c r="E163" s="52">
        <v>10961</v>
      </c>
      <c r="F163" s="52">
        <v>3546</v>
      </c>
      <c r="G163" s="52">
        <v>2433</v>
      </c>
      <c r="H163" s="52">
        <v>4228</v>
      </c>
      <c r="I163" s="52">
        <v>7564</v>
      </c>
      <c r="J163" s="52">
        <v>7552</v>
      </c>
      <c r="K163" s="52">
        <v>8763</v>
      </c>
      <c r="L163" s="52">
        <v>8051</v>
      </c>
      <c r="M163" s="52">
        <v>7884</v>
      </c>
      <c r="N163" s="52">
        <v>5709</v>
      </c>
      <c r="O163" s="52">
        <v>6407</v>
      </c>
      <c r="P163" s="52">
        <v>7373</v>
      </c>
      <c r="Q163" s="52">
        <v>11626</v>
      </c>
      <c r="R163" s="52">
        <v>14511</v>
      </c>
      <c r="S163" s="52">
        <v>11578</v>
      </c>
      <c r="T163" s="52">
        <v>12115</v>
      </c>
      <c r="U163" s="52">
        <v>9670</v>
      </c>
      <c r="V163" s="52">
        <v>10028</v>
      </c>
      <c r="W163" s="52">
        <v>32480</v>
      </c>
      <c r="X163" s="52">
        <v>24186</v>
      </c>
      <c r="Y163" s="52">
        <v>31553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922</v>
      </c>
      <c r="D165" s="52">
        <v>1052</v>
      </c>
      <c r="E165" s="52">
        <v>918</v>
      </c>
      <c r="F165" s="52">
        <v>334</v>
      </c>
      <c r="G165" s="52">
        <v>257</v>
      </c>
      <c r="H165" s="52">
        <v>491</v>
      </c>
      <c r="I165" s="52">
        <v>984</v>
      </c>
      <c r="J165" s="52">
        <v>1064</v>
      </c>
      <c r="K165" s="52">
        <v>1015</v>
      </c>
      <c r="L165" s="52">
        <v>1239</v>
      </c>
      <c r="M165" s="52">
        <v>1266</v>
      </c>
      <c r="N165" s="52">
        <v>569</v>
      </c>
      <c r="O165" s="52">
        <v>980</v>
      </c>
      <c r="P165" s="52">
        <v>536</v>
      </c>
      <c r="Q165" s="52">
        <v>917</v>
      </c>
      <c r="R165" s="52">
        <v>2088</v>
      </c>
      <c r="S165" s="52">
        <v>2623</v>
      </c>
      <c r="T165" s="52">
        <v>2376</v>
      </c>
      <c r="U165" s="52">
        <v>2734</v>
      </c>
      <c r="V165" s="52">
        <v>3783</v>
      </c>
      <c r="W165" s="52">
        <v>8536</v>
      </c>
      <c r="X165" s="52">
        <v>2856</v>
      </c>
      <c r="Y165" s="52">
        <v>1351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59</v>
      </c>
      <c r="D167" s="52">
        <v>142</v>
      </c>
      <c r="E167" s="52">
        <v>211</v>
      </c>
      <c r="F167" s="52">
        <v>130</v>
      </c>
      <c r="G167" s="52">
        <v>111</v>
      </c>
      <c r="H167" s="52">
        <v>137</v>
      </c>
      <c r="I167" s="52">
        <v>140</v>
      </c>
      <c r="J167" s="52">
        <v>27</v>
      </c>
      <c r="K167" s="52">
        <v>111</v>
      </c>
      <c r="L167" s="52">
        <v>86</v>
      </c>
      <c r="M167" s="52">
        <v>30</v>
      </c>
      <c r="N167" s="52">
        <v>83</v>
      </c>
      <c r="O167" s="52">
        <v>111</v>
      </c>
      <c r="P167" s="52">
        <v>85</v>
      </c>
      <c r="Q167" s="52">
        <v>92</v>
      </c>
      <c r="R167" s="52">
        <v>50</v>
      </c>
      <c r="S167" s="52">
        <v>106</v>
      </c>
      <c r="T167" s="52">
        <v>101</v>
      </c>
      <c r="U167" s="52">
        <v>108</v>
      </c>
      <c r="V167" s="52">
        <v>109</v>
      </c>
      <c r="W167" s="52">
        <v>348</v>
      </c>
      <c r="X167" s="52">
        <v>182</v>
      </c>
      <c r="Y167" s="52">
        <v>159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1</v>
      </c>
      <c r="F168" s="52">
        <v>1</v>
      </c>
      <c r="G168" s="52">
        <v>1</v>
      </c>
      <c r="H168" s="52">
        <v>1</v>
      </c>
      <c r="I168" s="52">
        <v>1</v>
      </c>
      <c r="J168" s="52">
        <v>1</v>
      </c>
      <c r="K168" s="52">
        <v>0</v>
      </c>
      <c r="L168" s="52">
        <v>0</v>
      </c>
      <c r="M168" s="52">
        <v>1</v>
      </c>
      <c r="N168" s="52">
        <v>1</v>
      </c>
      <c r="O168" s="52">
        <v>1</v>
      </c>
      <c r="P168" s="52">
        <v>1</v>
      </c>
      <c r="Q168" s="52">
        <v>2</v>
      </c>
      <c r="R168" s="52">
        <v>0</v>
      </c>
      <c r="S168" s="52">
        <v>0</v>
      </c>
      <c r="T168" s="52">
        <v>0</v>
      </c>
      <c r="U168" s="52">
        <v>1</v>
      </c>
      <c r="V168" s="52">
        <v>1</v>
      </c>
      <c r="W168" s="52">
        <v>5</v>
      </c>
      <c r="X168" s="52">
        <v>2</v>
      </c>
      <c r="Y168" s="52">
        <v>1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11143</v>
      </c>
      <c r="D171" s="52">
        <v>11355</v>
      </c>
      <c r="E171" s="52">
        <v>7138</v>
      </c>
      <c r="F171" s="52">
        <v>1977</v>
      </c>
      <c r="G171" s="52">
        <v>1071</v>
      </c>
      <c r="H171" s="52">
        <v>2203</v>
      </c>
      <c r="I171" s="52">
        <v>4965</v>
      </c>
      <c r="J171" s="52">
        <v>4104</v>
      </c>
      <c r="K171" s="52">
        <v>990</v>
      </c>
      <c r="L171" s="52">
        <v>4576</v>
      </c>
      <c r="M171" s="52">
        <v>3939</v>
      </c>
      <c r="N171" s="52">
        <v>3105</v>
      </c>
      <c r="O171" s="52">
        <v>3172</v>
      </c>
      <c r="P171" s="52">
        <v>4236</v>
      </c>
      <c r="Q171" s="52">
        <v>6175</v>
      </c>
      <c r="R171" s="52">
        <v>7042</v>
      </c>
      <c r="S171" s="52">
        <v>5514</v>
      </c>
      <c r="T171" s="52">
        <v>6816</v>
      </c>
      <c r="U171" s="52">
        <v>4997</v>
      </c>
      <c r="V171" s="52">
        <v>5769</v>
      </c>
      <c r="W171" s="52">
        <v>20233</v>
      </c>
      <c r="X171" s="52">
        <v>12928</v>
      </c>
      <c r="Y171" s="52">
        <v>20109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3974</v>
      </c>
      <c r="D172" s="52">
        <v>3582</v>
      </c>
      <c r="E172" s="52">
        <v>3611</v>
      </c>
      <c r="F172" s="52">
        <v>1438</v>
      </c>
      <c r="G172" s="52">
        <v>1250</v>
      </c>
      <c r="H172" s="52">
        <v>1887</v>
      </c>
      <c r="I172" s="52">
        <v>2458</v>
      </c>
      <c r="J172" s="52">
        <v>3420</v>
      </c>
      <c r="K172" s="52">
        <v>7662</v>
      </c>
      <c r="L172" s="52">
        <v>3389</v>
      </c>
      <c r="M172" s="52">
        <v>3914</v>
      </c>
      <c r="N172" s="52">
        <v>2520</v>
      </c>
      <c r="O172" s="52">
        <v>3123</v>
      </c>
      <c r="P172" s="52">
        <v>3051</v>
      </c>
      <c r="Q172" s="52">
        <v>5357</v>
      </c>
      <c r="R172" s="52">
        <v>7419</v>
      </c>
      <c r="S172" s="52">
        <v>5958</v>
      </c>
      <c r="T172" s="52">
        <v>5198</v>
      </c>
      <c r="U172" s="52">
        <v>4564</v>
      </c>
      <c r="V172" s="52">
        <v>4149</v>
      </c>
      <c r="W172" s="52">
        <v>11894</v>
      </c>
      <c r="X172" s="52">
        <v>11074</v>
      </c>
      <c r="Y172" s="52">
        <v>11284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81</v>
      </c>
      <c r="D176" s="52">
        <v>62</v>
      </c>
      <c r="E176" s="52">
        <v>48</v>
      </c>
      <c r="F176" s="52">
        <v>20</v>
      </c>
      <c r="G176" s="52">
        <v>14</v>
      </c>
      <c r="H176" s="52">
        <v>21</v>
      </c>
      <c r="I176" s="52">
        <v>26</v>
      </c>
      <c r="J176" s="52">
        <v>19</v>
      </c>
      <c r="K176" s="52">
        <v>23</v>
      </c>
      <c r="L176" s="52">
        <v>13</v>
      </c>
      <c r="M176" s="52">
        <v>6</v>
      </c>
      <c r="N176" s="52">
        <v>5</v>
      </c>
      <c r="O176" s="52">
        <v>15</v>
      </c>
      <c r="P176" s="52">
        <v>25</v>
      </c>
      <c r="Q176" s="52">
        <v>51</v>
      </c>
      <c r="R176" s="52">
        <v>48</v>
      </c>
      <c r="S176" s="52">
        <v>25</v>
      </c>
      <c r="T176" s="52">
        <v>12</v>
      </c>
      <c r="U176" s="52">
        <v>17</v>
      </c>
      <c r="V176" s="52">
        <v>17</v>
      </c>
      <c r="W176" s="52">
        <v>81</v>
      </c>
      <c r="X176" s="52">
        <v>0</v>
      </c>
      <c r="Y176" s="52">
        <v>0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15095</v>
      </c>
      <c r="D177" s="36">
        <v>15017</v>
      </c>
      <c r="E177" s="36">
        <v>10913</v>
      </c>
      <c r="F177" s="36">
        <v>3526</v>
      </c>
      <c r="G177" s="36">
        <v>2419</v>
      </c>
      <c r="H177" s="36">
        <v>4207</v>
      </c>
      <c r="I177" s="36">
        <v>7538</v>
      </c>
      <c r="J177" s="36">
        <v>7533</v>
      </c>
      <c r="K177" s="36">
        <v>8740</v>
      </c>
      <c r="L177" s="36">
        <v>8038</v>
      </c>
      <c r="M177" s="36">
        <v>7878</v>
      </c>
      <c r="N177" s="36">
        <v>5704</v>
      </c>
      <c r="O177" s="36">
        <v>6392</v>
      </c>
      <c r="P177" s="36">
        <v>7348</v>
      </c>
      <c r="Q177" s="36">
        <v>11575</v>
      </c>
      <c r="R177" s="36">
        <v>14463</v>
      </c>
      <c r="S177" s="36">
        <v>11553</v>
      </c>
      <c r="T177" s="36">
        <v>12103</v>
      </c>
      <c r="U177" s="36">
        <v>9653</v>
      </c>
      <c r="V177" s="36">
        <v>10011</v>
      </c>
      <c r="W177" s="36">
        <v>32399</v>
      </c>
      <c r="X177" s="36">
        <v>24186</v>
      </c>
      <c r="Y177" s="36">
        <v>31553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3528</v>
      </c>
      <c r="M5" s="52">
        <v>4163</v>
      </c>
      <c r="N5" s="52">
        <v>7002</v>
      </c>
      <c r="O5" s="52">
        <v>3566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1</v>
      </c>
      <c r="V5" s="52">
        <v>0</v>
      </c>
      <c r="W5" s="52">
        <v>3</v>
      </c>
      <c r="X5" s="52">
        <v>0</v>
      </c>
      <c r="Y5" s="52">
        <v>0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316</v>
      </c>
      <c r="D8" s="52">
        <v>216</v>
      </c>
      <c r="E8" s="52">
        <v>34</v>
      </c>
      <c r="F8" s="52">
        <v>20</v>
      </c>
      <c r="G8" s="52">
        <v>26</v>
      </c>
      <c r="H8" s="52">
        <v>31</v>
      </c>
      <c r="I8" s="52">
        <v>24</v>
      </c>
      <c r="J8" s="52">
        <v>21</v>
      </c>
      <c r="K8" s="52">
        <v>26</v>
      </c>
      <c r="L8" s="52">
        <v>21</v>
      </c>
      <c r="M8" s="52">
        <v>98</v>
      </c>
      <c r="N8" s="52">
        <v>179</v>
      </c>
      <c r="O8" s="52">
        <v>330</v>
      </c>
      <c r="P8" s="52">
        <v>209</v>
      </c>
      <c r="Q8" s="52">
        <v>56</v>
      </c>
      <c r="R8" s="52">
        <v>7</v>
      </c>
      <c r="S8" s="52">
        <v>12</v>
      </c>
      <c r="T8" s="52">
        <v>9</v>
      </c>
      <c r="U8" s="52">
        <v>16</v>
      </c>
      <c r="V8" s="52">
        <v>29</v>
      </c>
      <c r="W8" s="52">
        <v>5</v>
      </c>
      <c r="X8" s="52">
        <v>0</v>
      </c>
      <c r="Y8" s="52">
        <v>0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1121</v>
      </c>
      <c r="D10" s="52">
        <f>RES_hhdet_in!D10-RES_hhdet_in_new!D10</f>
        <v>627</v>
      </c>
      <c r="E10" s="52">
        <f>RES_hhdet_in!E10-RES_hhdet_in_new!E10</f>
        <v>478</v>
      </c>
      <c r="F10" s="52">
        <f>RES_hhdet_in!F10-RES_hhdet_in_new!F10</f>
        <v>923</v>
      </c>
      <c r="G10" s="52">
        <f>RES_hhdet_in!G10-RES_hhdet_in_new!G10</f>
        <v>228</v>
      </c>
      <c r="H10" s="52">
        <f>RES_hhdet_in!H10-RES_hhdet_in_new!H10</f>
        <v>1334</v>
      </c>
      <c r="I10" s="52">
        <f>RES_hhdet_in!I10-RES_hhdet_in_new!I10</f>
        <v>1129</v>
      </c>
      <c r="J10" s="52">
        <f>RES_hhdet_in!J10-RES_hhdet_in_new!J10</f>
        <v>1530</v>
      </c>
      <c r="K10" s="52">
        <f>RES_hhdet_in!K10-RES_hhdet_in_new!K10</f>
        <v>776</v>
      </c>
      <c r="L10" s="52">
        <f>RES_hhdet_in!L10-RES_hhdet_in_new!L10</f>
        <v>1236</v>
      </c>
      <c r="M10" s="52">
        <f>RES_hhdet_in!M10-RES_hhdet_in_new!M10</f>
        <v>2046</v>
      </c>
      <c r="N10" s="52">
        <f>RES_hhdet_in!N10-RES_hhdet_in_new!N10</f>
        <v>2264</v>
      </c>
      <c r="O10" s="52">
        <f>RES_hhdet_in!O10-RES_hhdet_in_new!O10</f>
        <v>1358</v>
      </c>
      <c r="P10" s="52">
        <f>RES_hhdet_in!P10-RES_hhdet_in_new!P10</f>
        <v>912</v>
      </c>
      <c r="Q10" s="52">
        <f>RES_hhdet_in!Q10-RES_hhdet_in_new!Q10</f>
        <v>1138</v>
      </c>
      <c r="R10" s="52">
        <f>RES_hhdet_in!R10-RES_hhdet_in_new!R10</f>
        <v>1036</v>
      </c>
      <c r="S10" s="52">
        <f>RES_hhdet_in!S10-RES_hhdet_in_new!S10</f>
        <v>596</v>
      </c>
      <c r="T10" s="52">
        <f>RES_hhdet_in!T10-RES_hhdet_in_new!T10</f>
        <v>382</v>
      </c>
      <c r="U10" s="52">
        <f>RES_hhdet_in!U10-RES_hhdet_in_new!U10</f>
        <v>226</v>
      </c>
      <c r="V10" s="52">
        <f>RES_hhdet_in!V10-RES_hhdet_in_new!V10</f>
        <v>580</v>
      </c>
      <c r="W10" s="52">
        <f>RES_hhdet_in!W10-RES_hhdet_in_new!W10</f>
        <v>683</v>
      </c>
      <c r="X10" s="52">
        <f>RES_hhdet_in!X10-RES_hhdet_in_new!X10</f>
        <v>428</v>
      </c>
      <c r="Y10" s="52">
        <f>RES_hhdet_in!Y10-RES_hhdet_in_new!Y10</f>
        <v>87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38</v>
      </c>
      <c r="D11" s="52">
        <f>RES_hhdet_in!D11-RES_hhdet_in_new!D11</f>
        <v>32</v>
      </c>
      <c r="E11" s="52">
        <f>RES_hhdet_in!E11-RES_hhdet_in_new!E11</f>
        <v>87</v>
      </c>
      <c r="F11" s="52">
        <f>RES_hhdet_in!F11-RES_hhdet_in_new!F11</f>
        <v>345</v>
      </c>
      <c r="G11" s="52">
        <f>RES_hhdet_in!G11-RES_hhdet_in_new!G11</f>
        <v>389</v>
      </c>
      <c r="H11" s="52">
        <f>RES_hhdet_in!H11-RES_hhdet_in_new!H11</f>
        <v>505</v>
      </c>
      <c r="I11" s="52">
        <f>RES_hhdet_in!I11-RES_hhdet_in_new!I11</f>
        <v>67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24</v>
      </c>
      <c r="M11" s="52">
        <f>RES_hhdet_in!M11-RES_hhdet_in_new!M11</f>
        <v>9</v>
      </c>
      <c r="N11" s="52">
        <f>RES_hhdet_in!N11-RES_hhdet_in_new!N11</f>
        <v>83</v>
      </c>
      <c r="O11" s="52">
        <f>RES_hhdet_in!O11-RES_hhdet_in_new!O11</f>
        <v>46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7</v>
      </c>
      <c r="T11" s="52">
        <f>RES_hhdet_in!T11-RES_hhdet_in_new!T11</f>
        <v>19</v>
      </c>
      <c r="U11" s="52">
        <f>RES_hhdet_in!U11-RES_hhdet_in_new!U11</f>
        <v>24</v>
      </c>
      <c r="V11" s="52">
        <f>RES_hhdet_in!V11-RES_hhdet_in_new!V11</f>
        <v>13</v>
      </c>
      <c r="W11" s="52">
        <f>RES_hhdet_in!W11-RES_hhdet_in_new!W11</f>
        <v>2</v>
      </c>
      <c r="X11" s="52">
        <f>RES_hhdet_in!X11-RES_hhdet_in_new!X11</f>
        <v>0</v>
      </c>
      <c r="Y11" s="52">
        <f>RES_hhdet_in!Y11-RES_hhdet_in_new!Y11</f>
        <v>0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2</v>
      </c>
      <c r="G12" s="52">
        <f>RES_hhdet_in!G12-RES_hhdet_in_new!G12</f>
        <v>3</v>
      </c>
      <c r="H12" s="52">
        <f>RES_hhdet_in!H12-RES_hhdet_in_new!H12</f>
        <v>2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1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7146</v>
      </c>
      <c r="D15" s="52">
        <f>RES_hhdet_in!D15-RES_hhdet_in_new!D15</f>
        <v>2527</v>
      </c>
      <c r="E15" s="52">
        <f>RES_hhdet_in!E15-RES_hhdet_in_new!E15</f>
        <v>2924</v>
      </c>
      <c r="F15" s="52">
        <f>RES_hhdet_in!F15-RES_hhdet_in_new!F15</f>
        <v>5248</v>
      </c>
      <c r="G15" s="52">
        <f>RES_hhdet_in!G15-RES_hhdet_in_new!G15</f>
        <v>3757</v>
      </c>
      <c r="H15" s="52">
        <f>RES_hhdet_in!H15-RES_hhdet_in_new!H15</f>
        <v>8103</v>
      </c>
      <c r="I15" s="52">
        <f>RES_hhdet_in!I15-RES_hhdet_in_new!I15</f>
        <v>2355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1303</v>
      </c>
      <c r="M15" s="52">
        <f>RES_hhdet_in!M15-RES_hhdet_in_new!M15</f>
        <v>1246</v>
      </c>
      <c r="N15" s="52">
        <f>RES_hhdet_in!N15-RES_hhdet_in_new!N15</f>
        <v>3157</v>
      </c>
      <c r="O15" s="52">
        <f>RES_hhdet_in!O15-RES_hhdet_in_new!O15</f>
        <v>1296</v>
      </c>
      <c r="P15" s="52">
        <f>RES_hhdet_in!P15-RES_hhdet_in_new!P15</f>
        <v>0</v>
      </c>
      <c r="Q15" s="52">
        <f>RES_hhdet_in!Q15-RES_hhdet_in_new!Q15</f>
        <v>2</v>
      </c>
      <c r="R15" s="52">
        <f>RES_hhdet_in!R15-RES_hhdet_in_new!R15</f>
        <v>70</v>
      </c>
      <c r="S15" s="52">
        <f>RES_hhdet_in!S15-RES_hhdet_in_new!S15</f>
        <v>379</v>
      </c>
      <c r="T15" s="52">
        <f>RES_hhdet_in!T15-RES_hhdet_in_new!T15</f>
        <v>1375</v>
      </c>
      <c r="U15" s="52">
        <f>RES_hhdet_in!U15-RES_hhdet_in_new!U15</f>
        <v>1211</v>
      </c>
      <c r="V15" s="52">
        <f>RES_hhdet_in!V15-RES_hhdet_in_new!V15</f>
        <v>747</v>
      </c>
      <c r="W15" s="52">
        <f>RES_hhdet_in!W15-RES_hhdet_in_new!W15</f>
        <v>160</v>
      </c>
      <c r="X15" s="52">
        <f>RES_hhdet_in!X15-RES_hhdet_in_new!X15</f>
        <v>0</v>
      </c>
      <c r="Y15" s="52">
        <f>RES_hhdet_in!Y15-RES_hhdet_in_new!Y15</f>
        <v>11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2549</v>
      </c>
      <c r="D16" s="52">
        <f>RES_hhdet_in!D16-RES_hhdet_in_new!D16</f>
        <v>797</v>
      </c>
      <c r="E16" s="52">
        <f>RES_hhdet_in!E16-RES_hhdet_in_new!E16</f>
        <v>1479</v>
      </c>
      <c r="F16" s="52">
        <f>RES_hhdet_in!F16-RES_hhdet_in_new!F16</f>
        <v>3816</v>
      </c>
      <c r="G16" s="52">
        <f>RES_hhdet_in!G16-RES_hhdet_in_new!G16</f>
        <v>4386</v>
      </c>
      <c r="H16" s="52">
        <f>RES_hhdet_in!H16-RES_hhdet_in_new!H16</f>
        <v>6939</v>
      </c>
      <c r="I16" s="52">
        <f>RES_hhdet_in!I16-RES_hhdet_in_new!I16</f>
        <v>1166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965</v>
      </c>
      <c r="M16" s="52">
        <f>RES_hhdet_in!M16-RES_hhdet_in_new!M16</f>
        <v>1231</v>
      </c>
      <c r="N16" s="52">
        <f>RES_hhdet_in!N16-RES_hhdet_in_new!N16</f>
        <v>2556</v>
      </c>
      <c r="O16" s="52">
        <f>RES_hhdet_in!O16-RES_hhdet_in_new!O16</f>
        <v>1274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78</v>
      </c>
      <c r="S16" s="52">
        <f>RES_hhdet_in!S16-RES_hhdet_in_new!S16</f>
        <v>415</v>
      </c>
      <c r="T16" s="52">
        <f>RES_hhdet_in!T16-RES_hhdet_in_new!T16</f>
        <v>1044</v>
      </c>
      <c r="U16" s="52">
        <f>RES_hhdet_in!U16-RES_hhdet_in_new!U16</f>
        <v>1099</v>
      </c>
      <c r="V16" s="52">
        <f>RES_hhdet_in!V16-RES_hhdet_in_new!V16</f>
        <v>536</v>
      </c>
      <c r="W16" s="52">
        <f>RES_hhdet_in!W16-RES_hhdet_in_new!W16</f>
        <v>93</v>
      </c>
      <c r="X16" s="52">
        <f>RES_hhdet_in!X16-RES_hhdet_in_new!X16</f>
        <v>0</v>
      </c>
      <c r="Y16" s="52">
        <f>RES_hhdet_in!Y16-RES_hhdet_in_new!Y16</f>
        <v>7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520</v>
      </c>
      <c r="D20" s="52">
        <v>244</v>
      </c>
      <c r="E20" s="52">
        <v>290</v>
      </c>
      <c r="F20" s="52">
        <v>519</v>
      </c>
      <c r="G20" s="52">
        <v>444</v>
      </c>
      <c r="H20" s="52">
        <v>790</v>
      </c>
      <c r="I20" s="52">
        <v>220</v>
      </c>
      <c r="J20" s="52">
        <v>10</v>
      </c>
      <c r="K20" s="52">
        <v>47</v>
      </c>
      <c r="L20" s="52">
        <v>247</v>
      </c>
      <c r="M20" s="52">
        <v>269</v>
      </c>
      <c r="N20" s="52">
        <v>273</v>
      </c>
      <c r="O20" s="52">
        <v>238</v>
      </c>
      <c r="P20" s="52">
        <v>57</v>
      </c>
      <c r="Q20" s="52">
        <v>126</v>
      </c>
      <c r="R20" s="52">
        <v>94</v>
      </c>
      <c r="S20" s="52">
        <v>119</v>
      </c>
      <c r="T20" s="52">
        <v>164</v>
      </c>
      <c r="U20" s="52">
        <v>154</v>
      </c>
      <c r="V20" s="52">
        <v>161</v>
      </c>
      <c r="W20" s="52">
        <v>99</v>
      </c>
      <c r="X20" s="52">
        <v>43</v>
      </c>
      <c r="Y20" s="52">
        <v>4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63</v>
      </c>
      <c r="D21" s="52">
        <v>21</v>
      </c>
      <c r="E21" s="52">
        <v>27</v>
      </c>
      <c r="F21" s="52">
        <v>65</v>
      </c>
      <c r="G21" s="52">
        <v>60</v>
      </c>
      <c r="H21" s="52">
        <v>91</v>
      </c>
      <c r="I21" s="52">
        <v>17</v>
      </c>
      <c r="J21" s="52">
        <v>1</v>
      </c>
      <c r="K21" s="52">
        <v>4</v>
      </c>
      <c r="L21" s="52">
        <v>5</v>
      </c>
      <c r="M21" s="52">
        <v>2</v>
      </c>
      <c r="N21" s="52">
        <v>5</v>
      </c>
      <c r="O21" s="52">
        <v>6</v>
      </c>
      <c r="P21" s="52">
        <v>12</v>
      </c>
      <c r="Q21" s="52">
        <v>16</v>
      </c>
      <c r="R21" s="52">
        <v>20</v>
      </c>
      <c r="S21" s="52">
        <v>6</v>
      </c>
      <c r="T21" s="52">
        <v>3</v>
      </c>
      <c r="U21" s="52">
        <v>4</v>
      </c>
      <c r="V21" s="52">
        <v>6</v>
      </c>
      <c r="W21" s="52">
        <v>3</v>
      </c>
      <c r="X21" s="52">
        <v>0</v>
      </c>
      <c r="Y21" s="52">
        <v>0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11729</v>
      </c>
      <c r="D22" s="36">
        <v>5181</v>
      </c>
      <c r="E22" s="36">
        <v>6145</v>
      </c>
      <c r="F22" s="36">
        <v>11337</v>
      </c>
      <c r="G22" s="36">
        <v>9995</v>
      </c>
      <c r="H22" s="36">
        <v>18003</v>
      </c>
      <c r="I22" s="36">
        <v>5122</v>
      </c>
      <c r="J22" s="36">
        <v>343</v>
      </c>
      <c r="K22" s="36">
        <v>1662</v>
      </c>
      <c r="L22" s="36">
        <v>3276</v>
      </c>
      <c r="M22" s="36">
        <v>3900</v>
      </c>
      <c r="N22" s="36">
        <v>6811</v>
      </c>
      <c r="O22" s="36">
        <v>3722</v>
      </c>
      <c r="P22" s="36">
        <v>3904</v>
      </c>
      <c r="Q22" s="36">
        <v>3787</v>
      </c>
      <c r="R22" s="36">
        <v>6146</v>
      </c>
      <c r="S22" s="36">
        <v>3417</v>
      </c>
      <c r="T22" s="36">
        <v>2661</v>
      </c>
      <c r="U22" s="36">
        <v>2723</v>
      </c>
      <c r="V22" s="36">
        <v>3687</v>
      </c>
      <c r="W22" s="36">
        <v>1571</v>
      </c>
      <c r="X22" s="36">
        <v>1097</v>
      </c>
      <c r="Y22" s="36">
        <v>11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194</v>
      </c>
      <c r="F26" s="52">
        <v>1959</v>
      </c>
      <c r="G26" s="52">
        <v>2895</v>
      </c>
      <c r="H26" s="52">
        <v>2650</v>
      </c>
      <c r="I26" s="52">
        <v>2007</v>
      </c>
      <c r="J26" s="52">
        <v>670</v>
      </c>
      <c r="K26" s="52">
        <v>0</v>
      </c>
      <c r="L26" s="52">
        <v>0</v>
      </c>
      <c r="M26" s="52">
        <v>0</v>
      </c>
      <c r="N26" s="52">
        <v>1188</v>
      </c>
      <c r="O26" s="52">
        <v>1409</v>
      </c>
      <c r="P26" s="52">
        <v>49</v>
      </c>
      <c r="Q26" s="52">
        <v>222</v>
      </c>
      <c r="R26" s="52">
        <v>764</v>
      </c>
      <c r="S26" s="52">
        <v>1927</v>
      </c>
      <c r="T26" s="52">
        <v>1727</v>
      </c>
      <c r="U26" s="52">
        <v>1687</v>
      </c>
      <c r="V26" s="52">
        <v>1264</v>
      </c>
      <c r="W26" s="52">
        <v>713</v>
      </c>
      <c r="X26" s="52">
        <v>422</v>
      </c>
      <c r="Y26" s="52">
        <v>619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55</v>
      </c>
      <c r="D29" s="52">
        <v>40</v>
      </c>
      <c r="E29" s="52">
        <v>7</v>
      </c>
      <c r="F29" s="52">
        <v>7</v>
      </c>
      <c r="G29" s="52">
        <v>37</v>
      </c>
      <c r="H29" s="52">
        <v>109</v>
      </c>
      <c r="I29" s="52">
        <v>137</v>
      </c>
      <c r="J29" s="52">
        <v>106</v>
      </c>
      <c r="K29" s="52">
        <v>68</v>
      </c>
      <c r="L29" s="52">
        <v>22</v>
      </c>
      <c r="M29" s="52">
        <v>8</v>
      </c>
      <c r="N29" s="52">
        <v>6</v>
      </c>
      <c r="O29" s="52">
        <v>46</v>
      </c>
      <c r="P29" s="52">
        <v>69</v>
      </c>
      <c r="Q29" s="52">
        <v>38</v>
      </c>
      <c r="R29" s="52">
        <v>20</v>
      </c>
      <c r="S29" s="52">
        <v>55</v>
      </c>
      <c r="T29" s="52">
        <v>109</v>
      </c>
      <c r="U29" s="52">
        <v>179</v>
      </c>
      <c r="V29" s="52">
        <v>324</v>
      </c>
      <c r="W29" s="52">
        <v>132</v>
      </c>
      <c r="X29" s="52">
        <v>81</v>
      </c>
      <c r="Y29" s="52">
        <v>58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7</v>
      </c>
      <c r="D31" s="52">
        <f>RES_hhdet_in!D31-RES_hhdet_in_new!D31</f>
        <v>21</v>
      </c>
      <c r="E31" s="52">
        <f>RES_hhdet_in!E31-RES_hhdet_in_new!E31</f>
        <v>58</v>
      </c>
      <c r="F31" s="52">
        <f>RES_hhdet_in!F31-RES_hhdet_in_new!F31</f>
        <v>159</v>
      </c>
      <c r="G31" s="52">
        <f>RES_hhdet_in!G31-RES_hhdet_in_new!G31</f>
        <v>247</v>
      </c>
      <c r="H31" s="52">
        <f>RES_hhdet_in!H31-RES_hhdet_in_new!H31</f>
        <v>179</v>
      </c>
      <c r="I31" s="52">
        <f>RES_hhdet_in!I31-RES_hhdet_in_new!I31</f>
        <v>49</v>
      </c>
      <c r="J31" s="52">
        <f>RES_hhdet_in!J31-RES_hhdet_in_new!J31</f>
        <v>2</v>
      </c>
      <c r="K31" s="52">
        <f>RES_hhdet_in!K31-RES_hhdet_in_new!K31</f>
        <v>1</v>
      </c>
      <c r="L31" s="52">
        <f>RES_hhdet_in!L31-RES_hhdet_in_new!L31</f>
        <v>6</v>
      </c>
      <c r="M31" s="52">
        <f>RES_hhdet_in!M31-RES_hhdet_in_new!M31</f>
        <v>5</v>
      </c>
      <c r="N31" s="52">
        <f>RES_hhdet_in!N31-RES_hhdet_in_new!N31</f>
        <v>64</v>
      </c>
      <c r="O31" s="52">
        <f>RES_hhdet_in!O31-RES_hhdet_in_new!O31</f>
        <v>79</v>
      </c>
      <c r="P31" s="52">
        <f>RES_hhdet_in!P31-RES_hhdet_in_new!P31</f>
        <v>28</v>
      </c>
      <c r="Q31" s="52">
        <f>RES_hhdet_in!Q31-RES_hhdet_in_new!Q31</f>
        <v>11</v>
      </c>
      <c r="R31" s="52">
        <f>RES_hhdet_in!R31-RES_hhdet_in_new!R31</f>
        <v>2</v>
      </c>
      <c r="S31" s="52">
        <f>RES_hhdet_in!S31-RES_hhdet_in_new!S31</f>
        <v>19</v>
      </c>
      <c r="T31" s="52">
        <f>RES_hhdet_in!T31-RES_hhdet_in_new!T31</f>
        <v>18</v>
      </c>
      <c r="U31" s="52">
        <f>RES_hhdet_in!U31-RES_hhdet_in_new!U31</f>
        <v>26</v>
      </c>
      <c r="V31" s="52">
        <f>RES_hhdet_in!V31-RES_hhdet_in_new!V31</f>
        <v>24</v>
      </c>
      <c r="W31" s="52">
        <f>RES_hhdet_in!W31-RES_hhdet_in_new!W31</f>
        <v>16</v>
      </c>
      <c r="X31" s="52">
        <f>RES_hhdet_in!X31-RES_hhdet_in_new!X31</f>
        <v>4</v>
      </c>
      <c r="Y31" s="52">
        <f>RES_hhdet_in!Y31-RES_hhdet_in_new!Y31</f>
        <v>4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2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X32" s="52">
        <f>RES_hhdet_in!X32-RES_hhdet_in_new!X32</f>
        <v>0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1304</v>
      </c>
      <c r="D35" s="52">
        <f>RES_hhdet_in!D35-RES_hhdet_in_new!D35</f>
        <v>1713</v>
      </c>
      <c r="E35" s="52">
        <f>RES_hhdet_in!E35-RES_hhdet_in_new!E35</f>
        <v>1931</v>
      </c>
      <c r="F35" s="52">
        <f>RES_hhdet_in!F35-RES_hhdet_in_new!F35</f>
        <v>2413</v>
      </c>
      <c r="G35" s="52">
        <f>RES_hhdet_in!G35-RES_hhdet_in_new!G35</f>
        <v>2388</v>
      </c>
      <c r="H35" s="52">
        <f>RES_hhdet_in!H35-RES_hhdet_in_new!H35</f>
        <v>2856</v>
      </c>
      <c r="I35" s="52">
        <f>RES_hhdet_in!I35-RES_hhdet_in_new!I35</f>
        <v>1738</v>
      </c>
      <c r="J35" s="52">
        <f>RES_hhdet_in!J35-RES_hhdet_in_new!J35</f>
        <v>604</v>
      </c>
      <c r="K35" s="52">
        <f>RES_hhdet_in!K35-RES_hhdet_in_new!K35</f>
        <v>16</v>
      </c>
      <c r="L35" s="52">
        <f>RES_hhdet_in!L35-RES_hhdet_in_new!L35</f>
        <v>372</v>
      </c>
      <c r="M35" s="52">
        <f>RES_hhdet_in!M35-RES_hhdet_in_new!M35</f>
        <v>758</v>
      </c>
      <c r="N35" s="52">
        <f>RES_hhdet_in!N35-RES_hhdet_in_new!N35</f>
        <v>2325</v>
      </c>
      <c r="O35" s="52">
        <f>RES_hhdet_in!O35-RES_hhdet_in_new!O35</f>
        <v>2343</v>
      </c>
      <c r="P35" s="52">
        <f>RES_hhdet_in!P35-RES_hhdet_in_new!P35</f>
        <v>1479</v>
      </c>
      <c r="Q35" s="52">
        <f>RES_hhdet_in!Q35-RES_hhdet_in_new!Q35</f>
        <v>881</v>
      </c>
      <c r="R35" s="52">
        <f>RES_hhdet_in!R35-RES_hhdet_in_new!R35</f>
        <v>649</v>
      </c>
      <c r="S35" s="52">
        <f>RES_hhdet_in!S35-RES_hhdet_in_new!S35</f>
        <v>1078</v>
      </c>
      <c r="T35" s="52">
        <f>RES_hhdet_in!T35-RES_hhdet_in_new!T35</f>
        <v>1303</v>
      </c>
      <c r="U35" s="52">
        <f>RES_hhdet_in!U35-RES_hhdet_in_new!U35</f>
        <v>1396</v>
      </c>
      <c r="V35" s="52">
        <f>RES_hhdet_in!V35-RES_hhdet_in_new!V35</f>
        <v>1595</v>
      </c>
      <c r="W35" s="52">
        <f>RES_hhdet_in!W35-RES_hhdet_in_new!W35</f>
        <v>1315</v>
      </c>
      <c r="X35" s="52">
        <f>RES_hhdet_in!X35-RES_hhdet_in_new!X35</f>
        <v>778</v>
      </c>
      <c r="Y35" s="52">
        <f>RES_hhdet_in!Y35-RES_hhdet_in_new!Y35</f>
        <v>1324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465</v>
      </c>
      <c r="D36" s="52">
        <f>RES_hhdet_in!D36-RES_hhdet_in_new!D36</f>
        <v>540</v>
      </c>
      <c r="E36" s="52">
        <f>RES_hhdet_in!E36-RES_hhdet_in_new!E36</f>
        <v>977</v>
      </c>
      <c r="F36" s="52">
        <f>RES_hhdet_in!F36-RES_hhdet_in_new!F36</f>
        <v>1755</v>
      </c>
      <c r="G36" s="52">
        <f>RES_hhdet_in!G36-RES_hhdet_in_new!G36</f>
        <v>2788</v>
      </c>
      <c r="H36" s="52">
        <f>RES_hhdet_in!H36-RES_hhdet_in_new!H36</f>
        <v>2447</v>
      </c>
      <c r="I36" s="52">
        <f>RES_hhdet_in!I36-RES_hhdet_in_new!I36</f>
        <v>861</v>
      </c>
      <c r="J36" s="52">
        <f>RES_hhdet_in!J36-RES_hhdet_in_new!J36</f>
        <v>505</v>
      </c>
      <c r="K36" s="52">
        <f>RES_hhdet_in!K36-RES_hhdet_in_new!K36</f>
        <v>131</v>
      </c>
      <c r="L36" s="52">
        <f>RES_hhdet_in!L36-RES_hhdet_in_new!L36</f>
        <v>275</v>
      </c>
      <c r="M36" s="52">
        <f>RES_hhdet_in!M36-RES_hhdet_in_new!M36</f>
        <v>745</v>
      </c>
      <c r="N36" s="52">
        <f>RES_hhdet_in!N36-RES_hhdet_in_new!N36</f>
        <v>1889</v>
      </c>
      <c r="O36" s="52">
        <f>RES_hhdet_in!O36-RES_hhdet_in_new!O36</f>
        <v>2300</v>
      </c>
      <c r="P36" s="52">
        <f>RES_hhdet_in!P36-RES_hhdet_in_new!P36</f>
        <v>1066</v>
      </c>
      <c r="Q36" s="52">
        <f>RES_hhdet_in!Q36-RES_hhdet_in_new!Q36</f>
        <v>760</v>
      </c>
      <c r="R36" s="52">
        <f>RES_hhdet_in!R36-RES_hhdet_in_new!R36</f>
        <v>689</v>
      </c>
      <c r="S36" s="52">
        <f>RES_hhdet_in!S36-RES_hhdet_in_new!S36</f>
        <v>1173</v>
      </c>
      <c r="T36" s="52">
        <f>RES_hhdet_in!T36-RES_hhdet_in_new!T36</f>
        <v>990</v>
      </c>
      <c r="U36" s="52">
        <f>RES_hhdet_in!U36-RES_hhdet_in_new!U36</f>
        <v>1266</v>
      </c>
      <c r="V36" s="52">
        <f>RES_hhdet_in!V36-RES_hhdet_in_new!V36</f>
        <v>1142</v>
      </c>
      <c r="W36" s="52">
        <f>RES_hhdet_in!W36-RES_hhdet_in_new!W36</f>
        <v>760</v>
      </c>
      <c r="X36" s="52">
        <f>RES_hhdet_in!X36-RES_hhdet_in_new!X36</f>
        <v>649</v>
      </c>
      <c r="Y36" s="52">
        <f>RES_hhdet_in!Y36-RES_hhdet_in_new!Y36</f>
        <v>730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9</v>
      </c>
      <c r="D40" s="52">
        <v>9</v>
      </c>
      <c r="E40" s="52">
        <v>13</v>
      </c>
      <c r="F40" s="52">
        <v>24</v>
      </c>
      <c r="G40" s="52">
        <v>32</v>
      </c>
      <c r="H40" s="52">
        <v>27</v>
      </c>
      <c r="I40" s="52">
        <v>9</v>
      </c>
      <c r="J40" s="52">
        <v>2</v>
      </c>
      <c r="K40" s="52">
        <v>0</v>
      </c>
      <c r="L40" s="52">
        <v>0</v>
      </c>
      <c r="M40" s="52">
        <v>0</v>
      </c>
      <c r="N40" s="52">
        <v>3</v>
      </c>
      <c r="O40" s="52">
        <v>9</v>
      </c>
      <c r="P40" s="52">
        <v>8</v>
      </c>
      <c r="Q40" s="52">
        <v>6</v>
      </c>
      <c r="R40" s="52">
        <v>2</v>
      </c>
      <c r="S40" s="52">
        <v>2</v>
      </c>
      <c r="T40" s="52">
        <v>1</v>
      </c>
      <c r="U40" s="52">
        <v>1</v>
      </c>
      <c r="V40" s="52">
        <v>2</v>
      </c>
      <c r="W40" s="52">
        <v>2</v>
      </c>
      <c r="X40" s="52">
        <v>0</v>
      </c>
      <c r="Y40" s="52">
        <v>0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1768</v>
      </c>
      <c r="D41" s="36">
        <v>2262</v>
      </c>
      <c r="E41" s="36">
        <v>2956</v>
      </c>
      <c r="F41" s="36">
        <v>4300</v>
      </c>
      <c r="G41" s="36">
        <v>5394</v>
      </c>
      <c r="H41" s="36">
        <v>5456</v>
      </c>
      <c r="I41" s="36">
        <v>2637</v>
      </c>
      <c r="J41" s="36">
        <v>1094</v>
      </c>
      <c r="K41" s="36">
        <v>129</v>
      </c>
      <c r="L41" s="36">
        <v>628</v>
      </c>
      <c r="M41" s="36">
        <v>1517</v>
      </c>
      <c r="N41" s="36">
        <v>4302</v>
      </c>
      <c r="O41" s="36">
        <v>4725</v>
      </c>
      <c r="P41" s="36">
        <v>2564</v>
      </c>
      <c r="Q41" s="36">
        <v>1647</v>
      </c>
      <c r="R41" s="36">
        <v>1333</v>
      </c>
      <c r="S41" s="36">
        <v>2272</v>
      </c>
      <c r="T41" s="36">
        <v>2317</v>
      </c>
      <c r="U41" s="36">
        <v>2699</v>
      </c>
      <c r="V41" s="36">
        <v>2761</v>
      </c>
      <c r="W41" s="36">
        <v>2073</v>
      </c>
      <c r="X41" s="36">
        <v>1450</v>
      </c>
      <c r="Y41" s="36">
        <v>2056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44332</v>
      </c>
      <c r="D45" s="52">
        <v>48600</v>
      </c>
      <c r="E45" s="52">
        <v>43321</v>
      </c>
      <c r="F45" s="52">
        <v>21660</v>
      </c>
      <c r="G45" s="52">
        <v>23496</v>
      </c>
      <c r="H45" s="52">
        <v>23604</v>
      </c>
      <c r="I45" s="52">
        <v>17677</v>
      </c>
      <c r="J45" s="52">
        <v>31248</v>
      </c>
      <c r="K45" s="52">
        <v>31650</v>
      </c>
      <c r="L45" s="52">
        <v>40075</v>
      </c>
      <c r="M45" s="52">
        <v>39461</v>
      </c>
      <c r="N45" s="52">
        <v>45812</v>
      </c>
      <c r="O45" s="52">
        <v>50603</v>
      </c>
      <c r="P45" s="52">
        <v>10450</v>
      </c>
      <c r="Q45" s="52">
        <v>16263</v>
      </c>
      <c r="R45" s="52">
        <v>19357</v>
      </c>
      <c r="S45" s="52">
        <v>32877</v>
      </c>
      <c r="T45" s="52">
        <v>27278</v>
      </c>
      <c r="U45" s="52">
        <v>23772</v>
      </c>
      <c r="V45" s="52">
        <v>14977</v>
      </c>
      <c r="W45" s="52">
        <v>6870</v>
      </c>
      <c r="X45" s="52">
        <v>8085</v>
      </c>
      <c r="Y45" s="52">
        <v>6745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1832</v>
      </c>
      <c r="D48" s="52">
        <v>1458</v>
      </c>
      <c r="E48" s="52">
        <v>1525</v>
      </c>
      <c r="F48" s="52">
        <v>1410</v>
      </c>
      <c r="G48" s="52">
        <v>1349</v>
      </c>
      <c r="H48" s="52">
        <v>1236</v>
      </c>
      <c r="I48" s="52">
        <v>1359</v>
      </c>
      <c r="J48" s="52">
        <v>1122</v>
      </c>
      <c r="K48" s="52">
        <v>1569</v>
      </c>
      <c r="L48" s="52">
        <v>1774</v>
      </c>
      <c r="M48" s="52">
        <v>1989</v>
      </c>
      <c r="N48" s="52">
        <v>1995</v>
      </c>
      <c r="O48" s="52">
        <v>2836</v>
      </c>
      <c r="P48" s="52">
        <v>2539</v>
      </c>
      <c r="Q48" s="52">
        <v>1960</v>
      </c>
      <c r="R48" s="52">
        <v>1652</v>
      </c>
      <c r="S48" s="52">
        <v>2162</v>
      </c>
      <c r="T48" s="52">
        <v>2347</v>
      </c>
      <c r="U48" s="52">
        <v>3363</v>
      </c>
      <c r="V48" s="52">
        <v>5742</v>
      </c>
      <c r="W48" s="52">
        <v>1954</v>
      </c>
      <c r="X48" s="52">
        <v>858</v>
      </c>
      <c r="Y48" s="52">
        <v>766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32469</v>
      </c>
      <c r="D50" s="52">
        <f>RES_hhdet_in!D50-RES_hhdet_in_new!D50</f>
        <v>38471</v>
      </c>
      <c r="E50" s="52">
        <f>RES_hhdet_in!E50-RES_hhdet_in_new!E50</f>
        <v>32828</v>
      </c>
      <c r="F50" s="52">
        <f>RES_hhdet_in!F50-RES_hhdet_in_new!F50</f>
        <v>28762</v>
      </c>
      <c r="G50" s="52">
        <f>RES_hhdet_in!G50-RES_hhdet_in_new!G50</f>
        <v>18500</v>
      </c>
      <c r="H50" s="52">
        <f>RES_hhdet_in!H50-RES_hhdet_in_new!H50</f>
        <v>20857</v>
      </c>
      <c r="I50" s="52">
        <f>RES_hhdet_in!I50-RES_hhdet_in_new!I50</f>
        <v>16862</v>
      </c>
      <c r="J50" s="52">
        <f>RES_hhdet_in!J50-RES_hhdet_in_new!J50</f>
        <v>42521</v>
      </c>
      <c r="K50" s="52">
        <f>RES_hhdet_in!K50-RES_hhdet_in_new!K50</f>
        <v>43304</v>
      </c>
      <c r="L50" s="52">
        <f>RES_hhdet_in!L50-RES_hhdet_in_new!L50</f>
        <v>46312</v>
      </c>
      <c r="M50" s="52">
        <f>RES_hhdet_in!M50-RES_hhdet_in_new!M50</f>
        <v>46705</v>
      </c>
      <c r="N50" s="52">
        <f>RES_hhdet_in!N50-RES_hhdet_in_new!N50</f>
        <v>42200</v>
      </c>
      <c r="O50" s="52">
        <f>RES_hhdet_in!O50-RES_hhdet_in_new!O50</f>
        <v>45842</v>
      </c>
      <c r="P50" s="52">
        <f>RES_hhdet_in!P50-RES_hhdet_in_new!P50</f>
        <v>12658</v>
      </c>
      <c r="Q50" s="52">
        <f>RES_hhdet_in!Q50-RES_hhdet_in_new!Q50</f>
        <v>15036</v>
      </c>
      <c r="R50" s="52">
        <f>RES_hhdet_in!R50-RES_hhdet_in_new!R50</f>
        <v>20945</v>
      </c>
      <c r="S50" s="52">
        <f>RES_hhdet_in!S50-RES_hhdet_in_new!S50</f>
        <v>28448</v>
      </c>
      <c r="T50" s="52">
        <f>RES_hhdet_in!T50-RES_hhdet_in_new!T50</f>
        <v>27374</v>
      </c>
      <c r="U50" s="52">
        <f>RES_hhdet_in!U50-RES_hhdet_in_new!U50</f>
        <v>27983</v>
      </c>
      <c r="V50" s="52">
        <f>RES_hhdet_in!V50-RES_hhdet_in_new!V50</f>
        <v>26013</v>
      </c>
      <c r="W50" s="52">
        <f>RES_hhdet_in!W50-RES_hhdet_in_new!W50</f>
        <v>22297</v>
      </c>
      <c r="X50" s="52">
        <f>RES_hhdet_in!X50-RES_hhdet_in_new!X50</f>
        <v>22204</v>
      </c>
      <c r="Y50" s="52">
        <f>RES_hhdet_in!Y50-RES_hhdet_in_new!Y50</f>
        <v>18865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63</v>
      </c>
      <c r="D51" s="52">
        <f>RES_hhdet_in!D51-RES_hhdet_in_new!D51</f>
        <v>146</v>
      </c>
      <c r="E51" s="52">
        <f>RES_hhdet_in!E51-RES_hhdet_in_new!E51</f>
        <v>218</v>
      </c>
      <c r="F51" s="52">
        <f>RES_hhdet_in!F51-RES_hhdet_in_new!F51</f>
        <v>258</v>
      </c>
      <c r="G51" s="52">
        <f>RES_hhdet_in!G51-RES_hhdet_in_new!G51</f>
        <v>369</v>
      </c>
      <c r="H51" s="52">
        <f>RES_hhdet_in!H51-RES_hhdet_in_new!H51</f>
        <v>464</v>
      </c>
      <c r="I51" s="52">
        <f>RES_hhdet_in!I51-RES_hhdet_in_new!I51</f>
        <v>0</v>
      </c>
      <c r="J51" s="52">
        <f>RES_hhdet_in!J51-RES_hhdet_in_new!J51</f>
        <v>248</v>
      </c>
      <c r="K51" s="52">
        <f>RES_hhdet_in!K51-RES_hhdet_in_new!K51</f>
        <v>737</v>
      </c>
      <c r="L51" s="52">
        <f>RES_hhdet_in!L51-RES_hhdet_in_new!L51</f>
        <v>447</v>
      </c>
      <c r="M51" s="52">
        <f>RES_hhdet_in!M51-RES_hhdet_in_new!M51</f>
        <v>376</v>
      </c>
      <c r="N51" s="52">
        <f>RES_hhdet_in!N51-RES_hhdet_in_new!N51</f>
        <v>0</v>
      </c>
      <c r="O51" s="52">
        <f>RES_hhdet_in!O51-RES_hhdet_in_new!O51</f>
        <v>478</v>
      </c>
      <c r="P51" s="52">
        <f>RES_hhdet_in!P51-RES_hhdet_in_new!P51</f>
        <v>22</v>
      </c>
      <c r="Q51" s="52">
        <f>RES_hhdet_in!Q51-RES_hhdet_in_new!Q51</f>
        <v>61</v>
      </c>
      <c r="R51" s="52">
        <f>RES_hhdet_in!R51-RES_hhdet_in_new!R51</f>
        <v>100</v>
      </c>
      <c r="S51" s="52">
        <f>RES_hhdet_in!S51-RES_hhdet_in_new!S51</f>
        <v>261</v>
      </c>
      <c r="T51" s="52">
        <f>RES_hhdet_in!T51-RES_hhdet_in_new!T51</f>
        <v>83</v>
      </c>
      <c r="U51" s="52">
        <f>RES_hhdet_in!U51-RES_hhdet_in_new!U51</f>
        <v>236</v>
      </c>
      <c r="V51" s="52">
        <f>RES_hhdet_in!V51-RES_hhdet_in_new!V51</f>
        <v>257</v>
      </c>
      <c r="W51" s="52">
        <f>RES_hhdet_in!W51-RES_hhdet_in_new!W51</f>
        <v>113</v>
      </c>
      <c r="X51" s="52">
        <f>RES_hhdet_in!X51-RES_hhdet_in_new!X51</f>
        <v>10</v>
      </c>
      <c r="Y51" s="52">
        <f>RES_hhdet_in!Y51-RES_hhdet_in_new!Y51</f>
        <v>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30794</v>
      </c>
      <c r="D54" s="52">
        <f>RES_hhdet_in!D54-RES_hhdet_in_new!D54</f>
        <v>30473</v>
      </c>
      <c r="E54" s="52">
        <f>RES_hhdet_in!E54-RES_hhdet_in_new!E54</f>
        <v>27394</v>
      </c>
      <c r="F54" s="52">
        <f>RES_hhdet_in!F54-RES_hhdet_in_new!F54</f>
        <v>15046</v>
      </c>
      <c r="G54" s="52">
        <f>RES_hhdet_in!G54-RES_hhdet_in_new!G54</f>
        <v>19626</v>
      </c>
      <c r="H54" s="52">
        <f>RES_hhdet_in!H54-RES_hhdet_in_new!H54</f>
        <v>25562</v>
      </c>
      <c r="I54" s="52">
        <f>RES_hhdet_in!I54-RES_hhdet_in_new!I54</f>
        <v>16272</v>
      </c>
      <c r="J54" s="52">
        <f>RES_hhdet_in!J54-RES_hhdet_in_new!J54</f>
        <v>13444</v>
      </c>
      <c r="K54" s="52">
        <f>RES_hhdet_in!K54-RES_hhdet_in_new!K54</f>
        <v>4582</v>
      </c>
      <c r="L54" s="52">
        <f>RES_hhdet_in!L54-RES_hhdet_in_new!L54</f>
        <v>22527</v>
      </c>
      <c r="M54" s="52">
        <f>RES_hhdet_in!M54-RES_hhdet_in_new!M54</f>
        <v>14797</v>
      </c>
      <c r="N54" s="52">
        <f>RES_hhdet_in!N54-RES_hhdet_in_new!N54</f>
        <v>16464</v>
      </c>
      <c r="O54" s="52">
        <f>RES_hhdet_in!O54-RES_hhdet_in_new!O54</f>
        <v>15701</v>
      </c>
      <c r="P54" s="52">
        <f>RES_hhdet_in!P54-RES_hhdet_in_new!P54</f>
        <v>16285</v>
      </c>
      <c r="Q54" s="52">
        <f>RES_hhdet_in!Q54-RES_hhdet_in_new!Q54</f>
        <v>13076</v>
      </c>
      <c r="R54" s="52">
        <f>RES_hhdet_in!R54-RES_hhdet_in_new!R54</f>
        <v>12122</v>
      </c>
      <c r="S54" s="52">
        <f>RES_hhdet_in!S54-RES_hhdet_in_new!S54</f>
        <v>13491</v>
      </c>
      <c r="T54" s="52">
        <f>RES_hhdet_in!T54-RES_hhdet_in_new!T54</f>
        <v>14073</v>
      </c>
      <c r="U54" s="52">
        <f>RES_hhdet_in!U54-RES_hhdet_in_new!U54</f>
        <v>10193</v>
      </c>
      <c r="V54" s="52">
        <f>RES_hhdet_in!V54-RES_hhdet_in_new!V54</f>
        <v>8494</v>
      </c>
      <c r="W54" s="52">
        <f>RES_hhdet_in!W54-RES_hhdet_in_new!W54</f>
        <v>6538</v>
      </c>
      <c r="X54" s="52">
        <f>RES_hhdet_in!X54-RES_hhdet_in_new!X54</f>
        <v>4563</v>
      </c>
      <c r="Y54" s="52">
        <f>RES_hhdet_in!Y54-RES_hhdet_in_new!Y54</f>
        <v>10034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10982</v>
      </c>
      <c r="D55" s="52">
        <f>RES_hhdet_in!D55-RES_hhdet_in_new!D55</f>
        <v>9611</v>
      </c>
      <c r="E55" s="52">
        <f>RES_hhdet_in!E55-RES_hhdet_in_new!E55</f>
        <v>13860</v>
      </c>
      <c r="F55" s="52">
        <f>RES_hhdet_in!F55-RES_hhdet_in_new!F55</f>
        <v>10942</v>
      </c>
      <c r="G55" s="52">
        <f>RES_hhdet_in!G55-RES_hhdet_in_new!G55</f>
        <v>22913</v>
      </c>
      <c r="H55" s="52">
        <f>RES_hhdet_in!H55-RES_hhdet_in_new!H55</f>
        <v>21888</v>
      </c>
      <c r="I55" s="52">
        <f>RES_hhdet_in!I55-RES_hhdet_in_new!I55</f>
        <v>8054</v>
      </c>
      <c r="J55" s="52">
        <f>RES_hhdet_in!J55-RES_hhdet_in_new!J55</f>
        <v>11203</v>
      </c>
      <c r="K55" s="52">
        <f>RES_hhdet_in!K55-RES_hhdet_in_new!K55</f>
        <v>35445</v>
      </c>
      <c r="L55" s="52">
        <f>RES_hhdet_in!L55-RES_hhdet_in_new!L55</f>
        <v>16682</v>
      </c>
      <c r="M55" s="52">
        <f>RES_hhdet_in!M55-RES_hhdet_in_new!M55</f>
        <v>14699</v>
      </c>
      <c r="N55" s="52">
        <f>RES_hhdet_in!N55-RES_hhdet_in_new!N55</f>
        <v>13358</v>
      </c>
      <c r="O55" s="52">
        <f>RES_hhdet_in!O55-RES_hhdet_in_new!O55</f>
        <v>15447</v>
      </c>
      <c r="P55" s="52">
        <f>RES_hhdet_in!P55-RES_hhdet_in_new!P55</f>
        <v>11729</v>
      </c>
      <c r="Q55" s="52">
        <f>RES_hhdet_in!Q55-RES_hhdet_in_new!Q55</f>
        <v>11333</v>
      </c>
      <c r="R55" s="52">
        <f>RES_hhdet_in!R55-RES_hhdet_in_new!R55</f>
        <v>12783</v>
      </c>
      <c r="S55" s="52">
        <f>RES_hhdet_in!S55-RES_hhdet_in_new!S55</f>
        <v>14587</v>
      </c>
      <c r="T55" s="52">
        <f>RES_hhdet_in!T55-RES_hhdet_in_new!T55</f>
        <v>10726</v>
      </c>
      <c r="U55" s="52">
        <f>RES_hhdet_in!U55-RES_hhdet_in_new!U55</f>
        <v>9307</v>
      </c>
      <c r="V55" s="52">
        <f>RES_hhdet_in!V55-RES_hhdet_in_new!V55</f>
        <v>6102</v>
      </c>
      <c r="W55" s="52">
        <f>RES_hhdet_in!W55-RES_hhdet_in_new!W55</f>
        <v>3838</v>
      </c>
      <c r="X55" s="52">
        <f>RES_hhdet_in!X55-RES_hhdet_in_new!X55</f>
        <v>3906</v>
      </c>
      <c r="Y55" s="52">
        <f>RES_hhdet_in!Y55-RES_hhdet_in_new!Y55</f>
        <v>5627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609</v>
      </c>
      <c r="D59" s="52">
        <v>490</v>
      </c>
      <c r="E59" s="52">
        <v>510</v>
      </c>
      <c r="F59" s="52">
        <v>560</v>
      </c>
      <c r="G59" s="52">
        <v>658</v>
      </c>
      <c r="H59" s="52">
        <v>634</v>
      </c>
      <c r="I59" s="52">
        <v>204</v>
      </c>
      <c r="J59" s="52">
        <v>177</v>
      </c>
      <c r="K59" s="52">
        <v>245</v>
      </c>
      <c r="L59" s="52">
        <v>154</v>
      </c>
      <c r="M59" s="52">
        <v>59</v>
      </c>
      <c r="N59" s="52">
        <v>69</v>
      </c>
      <c r="O59" s="52">
        <v>192</v>
      </c>
      <c r="P59" s="52">
        <v>165</v>
      </c>
      <c r="Q59" s="52">
        <v>266</v>
      </c>
      <c r="R59" s="52">
        <v>232</v>
      </c>
      <c r="S59" s="52">
        <v>175</v>
      </c>
      <c r="T59" s="52">
        <v>77</v>
      </c>
      <c r="U59" s="52">
        <v>132</v>
      </c>
      <c r="V59" s="52">
        <v>106</v>
      </c>
      <c r="W59" s="52">
        <v>127</v>
      </c>
      <c r="X59" s="52">
        <v>0</v>
      </c>
      <c r="Y59" s="52">
        <v>0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113996</v>
      </c>
      <c r="D60" s="36">
        <v>118645</v>
      </c>
      <c r="E60" s="36">
        <v>115201</v>
      </c>
      <c r="F60" s="36">
        <v>98581</v>
      </c>
      <c r="G60" s="36">
        <v>110212</v>
      </c>
      <c r="H60" s="36">
        <v>126359</v>
      </c>
      <c r="I60" s="36">
        <v>60087</v>
      </c>
      <c r="J60" s="36">
        <v>72307</v>
      </c>
      <c r="K60" s="36">
        <v>91700</v>
      </c>
      <c r="L60" s="36">
        <v>94959</v>
      </c>
      <c r="M60" s="36">
        <v>83278</v>
      </c>
      <c r="N60" s="36">
        <v>78284</v>
      </c>
      <c r="O60" s="36">
        <v>86320</v>
      </c>
      <c r="P60" s="36">
        <v>50492</v>
      </c>
      <c r="Q60" s="36">
        <v>61321</v>
      </c>
      <c r="R60" s="36">
        <v>71939</v>
      </c>
      <c r="S60" s="36">
        <v>85562</v>
      </c>
      <c r="T60" s="36">
        <v>81444</v>
      </c>
      <c r="U60" s="36">
        <v>76036</v>
      </c>
      <c r="V60" s="36">
        <v>66020</v>
      </c>
      <c r="W60" s="36">
        <v>53071</v>
      </c>
      <c r="X60" s="36">
        <v>42643</v>
      </c>
      <c r="Y60" s="36">
        <v>44174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44758</v>
      </c>
      <c r="D64" s="52">
        <v>42777</v>
      </c>
      <c r="E64" s="52">
        <v>55980</v>
      </c>
      <c r="F64" s="52">
        <v>70691</v>
      </c>
      <c r="G64" s="52">
        <v>87319</v>
      </c>
      <c r="H64" s="52">
        <v>55707</v>
      </c>
      <c r="I64" s="52">
        <v>35611</v>
      </c>
      <c r="J64" s="52">
        <v>33781</v>
      </c>
      <c r="K64" s="52">
        <v>37645</v>
      </c>
      <c r="L64" s="52">
        <v>38492</v>
      </c>
      <c r="M64" s="52">
        <v>38296</v>
      </c>
      <c r="N64" s="52">
        <v>49690</v>
      </c>
      <c r="O64" s="52">
        <v>48211</v>
      </c>
      <c r="P64" s="52">
        <v>21246</v>
      </c>
      <c r="Q64" s="52">
        <v>39852</v>
      </c>
      <c r="R64" s="52">
        <v>57758</v>
      </c>
      <c r="S64" s="52">
        <v>68949</v>
      </c>
      <c r="T64" s="52">
        <v>64796</v>
      </c>
      <c r="U64" s="52">
        <v>67953</v>
      </c>
      <c r="V64" s="52">
        <v>54389</v>
      </c>
      <c r="W64" s="52">
        <v>39386</v>
      </c>
      <c r="X64" s="52">
        <v>39299</v>
      </c>
      <c r="Y64" s="52">
        <v>37550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1437</v>
      </c>
      <c r="D67" s="52">
        <v>1162</v>
      </c>
      <c r="E67" s="52">
        <v>1403</v>
      </c>
      <c r="F67" s="52">
        <v>1490</v>
      </c>
      <c r="G67" s="52">
        <v>2232</v>
      </c>
      <c r="H67" s="52">
        <v>3545</v>
      </c>
      <c r="I67" s="52">
        <v>3595</v>
      </c>
      <c r="J67" s="52">
        <v>2227</v>
      </c>
      <c r="K67" s="52">
        <v>2156</v>
      </c>
      <c r="L67" s="52">
        <v>2076</v>
      </c>
      <c r="M67" s="52">
        <v>2211</v>
      </c>
      <c r="N67" s="52">
        <v>2040</v>
      </c>
      <c r="O67" s="52">
        <v>3095</v>
      </c>
      <c r="P67" s="52">
        <v>2664</v>
      </c>
      <c r="Q67" s="52">
        <v>2794</v>
      </c>
      <c r="R67" s="52">
        <v>3508</v>
      </c>
      <c r="S67" s="52">
        <v>5405</v>
      </c>
      <c r="T67" s="52">
        <v>5618</v>
      </c>
      <c r="U67" s="52">
        <v>7169</v>
      </c>
      <c r="V67" s="52">
        <v>13548</v>
      </c>
      <c r="W67" s="52">
        <v>5868</v>
      </c>
      <c r="X67" s="52">
        <v>4009</v>
      </c>
      <c r="Y67" s="52">
        <v>3896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36219</v>
      </c>
      <c r="D69" s="52">
        <f>RES_hhdet_in!D69-RES_hhdet_in_new!D69</f>
        <v>35381</v>
      </c>
      <c r="E69" s="52">
        <f>RES_hhdet_in!E69-RES_hhdet_in_new!E69</f>
        <v>44092</v>
      </c>
      <c r="F69" s="52">
        <f>RES_hhdet_in!F69-RES_hhdet_in_new!F69</f>
        <v>52355</v>
      </c>
      <c r="G69" s="52">
        <f>RES_hhdet_in!G69-RES_hhdet_in_new!G69</f>
        <v>64074</v>
      </c>
      <c r="H69" s="52">
        <f>RES_hhdet_in!H69-RES_hhdet_in_new!H69</f>
        <v>45575</v>
      </c>
      <c r="I69" s="52">
        <f>RES_hhdet_in!I69-RES_hhdet_in_new!I69</f>
        <v>31322</v>
      </c>
      <c r="J69" s="52">
        <f>RES_hhdet_in!J69-RES_hhdet_in_new!J69</f>
        <v>41604</v>
      </c>
      <c r="K69" s="52">
        <f>RES_hhdet_in!K69-RES_hhdet_in_new!K69</f>
        <v>50116</v>
      </c>
      <c r="L69" s="52">
        <f>RES_hhdet_in!L69-RES_hhdet_in_new!L69</f>
        <v>57233</v>
      </c>
      <c r="M69" s="52">
        <f>RES_hhdet_in!M69-RES_hhdet_in_new!M69</f>
        <v>67249</v>
      </c>
      <c r="N69" s="52">
        <f>RES_hhdet_in!N69-RES_hhdet_in_new!N69</f>
        <v>66955</v>
      </c>
      <c r="O69" s="52">
        <f>RES_hhdet_in!O69-RES_hhdet_in_new!O69</f>
        <v>57969</v>
      </c>
      <c r="P69" s="52">
        <f>RES_hhdet_in!P69-RES_hhdet_in_new!P69</f>
        <v>28518</v>
      </c>
      <c r="Q69" s="52">
        <f>RES_hhdet_in!Q69-RES_hhdet_in_new!Q69</f>
        <v>35167</v>
      </c>
      <c r="R69" s="52">
        <f>RES_hhdet_in!R69-RES_hhdet_in_new!R69</f>
        <v>50255</v>
      </c>
      <c r="S69" s="52">
        <f>RES_hhdet_in!S69-RES_hhdet_in_new!S69</f>
        <v>63322</v>
      </c>
      <c r="T69" s="52">
        <f>RES_hhdet_in!T69-RES_hhdet_in_new!T69</f>
        <v>60627</v>
      </c>
      <c r="U69" s="52">
        <f>RES_hhdet_in!U69-RES_hhdet_in_new!U69</f>
        <v>64174</v>
      </c>
      <c r="V69" s="52">
        <f>RES_hhdet_in!V69-RES_hhdet_in_new!V69</f>
        <v>57484</v>
      </c>
      <c r="W69" s="52">
        <f>RES_hhdet_in!W69-RES_hhdet_in_new!W69</f>
        <v>39975</v>
      </c>
      <c r="X69" s="52">
        <f>RES_hhdet_in!X69-RES_hhdet_in_new!X69</f>
        <v>44401</v>
      </c>
      <c r="Y69" s="52">
        <f>RES_hhdet_in!Y69-RES_hhdet_in_new!Y69</f>
        <v>39801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161</v>
      </c>
      <c r="D70" s="52">
        <f>RES_hhdet_in!D70-RES_hhdet_in_new!D70</f>
        <v>67</v>
      </c>
      <c r="E70" s="52">
        <f>RES_hhdet_in!E70-RES_hhdet_in_new!E70</f>
        <v>202</v>
      </c>
      <c r="F70" s="52">
        <f>RES_hhdet_in!F70-RES_hhdet_in_new!F70</f>
        <v>225</v>
      </c>
      <c r="G70" s="52">
        <f>RES_hhdet_in!G70-RES_hhdet_in_new!G70</f>
        <v>796</v>
      </c>
      <c r="H70" s="52">
        <f>RES_hhdet_in!H70-RES_hhdet_in_new!H70</f>
        <v>496</v>
      </c>
      <c r="I70" s="52">
        <f>RES_hhdet_in!I70-RES_hhdet_in_new!I70</f>
        <v>0</v>
      </c>
      <c r="J70" s="52">
        <f>RES_hhdet_in!J70-RES_hhdet_in_new!J70</f>
        <v>283</v>
      </c>
      <c r="K70" s="52">
        <f>RES_hhdet_in!K70-RES_hhdet_in_new!K70</f>
        <v>1139</v>
      </c>
      <c r="L70" s="52">
        <f>RES_hhdet_in!L70-RES_hhdet_in_new!L70</f>
        <v>396</v>
      </c>
      <c r="M70" s="52">
        <f>RES_hhdet_in!M70-RES_hhdet_in_new!M70</f>
        <v>662</v>
      </c>
      <c r="N70" s="52">
        <f>RES_hhdet_in!N70-RES_hhdet_in_new!N70</f>
        <v>197</v>
      </c>
      <c r="O70" s="52">
        <f>RES_hhdet_in!O70-RES_hhdet_in_new!O70</f>
        <v>330</v>
      </c>
      <c r="P70" s="52">
        <f>RES_hhdet_in!P70-RES_hhdet_in_new!P70</f>
        <v>303</v>
      </c>
      <c r="Q70" s="52">
        <f>RES_hhdet_in!Q70-RES_hhdet_in_new!Q70</f>
        <v>176</v>
      </c>
      <c r="R70" s="52">
        <f>RES_hhdet_in!R70-RES_hhdet_in_new!R70</f>
        <v>396</v>
      </c>
      <c r="S70" s="52">
        <f>RES_hhdet_in!S70-RES_hhdet_in_new!S70</f>
        <v>377</v>
      </c>
      <c r="T70" s="52">
        <f>RES_hhdet_in!T70-RES_hhdet_in_new!T70</f>
        <v>239</v>
      </c>
      <c r="U70" s="52">
        <f>RES_hhdet_in!U70-RES_hhdet_in_new!U70</f>
        <v>387</v>
      </c>
      <c r="V70" s="52">
        <f>RES_hhdet_in!V70-RES_hhdet_in_new!V70</f>
        <v>642</v>
      </c>
      <c r="W70" s="52">
        <f>RES_hhdet_in!W70-RES_hhdet_in_new!W70</f>
        <v>460</v>
      </c>
      <c r="X70" s="52">
        <f>RES_hhdet_in!X70-RES_hhdet_in_new!X70</f>
        <v>0</v>
      </c>
      <c r="Y70" s="52">
        <f>RES_hhdet_in!Y70-RES_hhdet_in_new!Y70</f>
        <v>0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20512</v>
      </c>
      <c r="D73" s="52">
        <f>RES_hhdet_in!D73-RES_hhdet_in_new!D73</f>
        <v>20423</v>
      </c>
      <c r="E73" s="52">
        <f>RES_hhdet_in!E73-RES_hhdet_in_new!E73</f>
        <v>21121</v>
      </c>
      <c r="F73" s="52">
        <f>RES_hhdet_in!F73-RES_hhdet_in_new!F73</f>
        <v>23053</v>
      </c>
      <c r="G73" s="52">
        <f>RES_hhdet_in!G73-RES_hhdet_in_new!G73</f>
        <v>21847</v>
      </c>
      <c r="H73" s="52">
        <f>RES_hhdet_in!H73-RES_hhdet_in_new!H73</f>
        <v>21538</v>
      </c>
      <c r="I73" s="52">
        <f>RES_hhdet_in!I73-RES_hhdet_in_new!I73</f>
        <v>15139</v>
      </c>
      <c r="J73" s="52">
        <f>RES_hhdet_in!J73-RES_hhdet_in_new!J73</f>
        <v>11875</v>
      </c>
      <c r="K73" s="52">
        <f>RES_hhdet_in!K73-RES_hhdet_in_new!K73</f>
        <v>3634</v>
      </c>
      <c r="L73" s="52">
        <f>RES_hhdet_in!L73-RES_hhdet_in_new!L73</f>
        <v>16411</v>
      </c>
      <c r="M73" s="52">
        <f>RES_hhdet_in!M73-RES_hhdet_in_new!M73</f>
        <v>10392</v>
      </c>
      <c r="N73" s="52">
        <f>RES_hhdet_in!N73-RES_hhdet_in_new!N73</f>
        <v>17792</v>
      </c>
      <c r="O73" s="52">
        <f>RES_hhdet_in!O73-RES_hhdet_in_new!O73</f>
        <v>18203</v>
      </c>
      <c r="P73" s="52">
        <f>RES_hhdet_in!P73-RES_hhdet_in_new!P73</f>
        <v>15820</v>
      </c>
      <c r="Q73" s="52">
        <f>RES_hhdet_in!Q73-RES_hhdet_in_new!Q73</f>
        <v>15731</v>
      </c>
      <c r="R73" s="52">
        <f>RES_hhdet_in!R73-RES_hhdet_in_new!R73</f>
        <v>15487</v>
      </c>
      <c r="S73" s="52">
        <f>RES_hhdet_in!S73-RES_hhdet_in_new!S73</f>
        <v>15119</v>
      </c>
      <c r="T73" s="52">
        <f>RES_hhdet_in!T73-RES_hhdet_in_new!T73</f>
        <v>17106</v>
      </c>
      <c r="U73" s="52">
        <f>RES_hhdet_in!U73-RES_hhdet_in_new!U73</f>
        <v>16263</v>
      </c>
      <c r="V73" s="52">
        <f>RES_hhdet_in!V73-RES_hhdet_in_new!V73</f>
        <v>17054</v>
      </c>
      <c r="W73" s="52">
        <f>RES_hhdet_in!W73-RES_hhdet_in_new!W73</f>
        <v>21877</v>
      </c>
      <c r="X73" s="52">
        <f>RES_hhdet_in!X73-RES_hhdet_in_new!X73</f>
        <v>38546</v>
      </c>
      <c r="Y73" s="52">
        <f>RES_hhdet_in!Y73-RES_hhdet_in_new!Y73</f>
        <v>44788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7316</v>
      </c>
      <c r="D74" s="52">
        <f>RES_hhdet_in!D74-RES_hhdet_in_new!D74</f>
        <v>6442</v>
      </c>
      <c r="E74" s="52">
        <f>RES_hhdet_in!E74-RES_hhdet_in_new!E74</f>
        <v>10686</v>
      </c>
      <c r="F74" s="52">
        <f>RES_hhdet_in!F74-RES_hhdet_in_new!F74</f>
        <v>16767</v>
      </c>
      <c r="G74" s="52">
        <f>RES_hhdet_in!G74-RES_hhdet_in_new!G74</f>
        <v>25504</v>
      </c>
      <c r="H74" s="52">
        <f>RES_hhdet_in!H74-RES_hhdet_in_new!H74</f>
        <v>18447</v>
      </c>
      <c r="I74" s="52">
        <f>RES_hhdet_in!I74-RES_hhdet_in_new!I74</f>
        <v>7495</v>
      </c>
      <c r="J74" s="52">
        <f>RES_hhdet_in!J74-RES_hhdet_in_new!J74</f>
        <v>9895</v>
      </c>
      <c r="K74" s="52">
        <f>RES_hhdet_in!K74-RES_hhdet_in_new!K74</f>
        <v>28115</v>
      </c>
      <c r="L74" s="52">
        <f>RES_hhdet_in!L74-RES_hhdet_in_new!L74</f>
        <v>12155</v>
      </c>
      <c r="M74" s="52">
        <f>RES_hhdet_in!M74-RES_hhdet_in_new!M74</f>
        <v>10327</v>
      </c>
      <c r="N74" s="52">
        <f>RES_hhdet_in!N74-RES_hhdet_in_new!N74</f>
        <v>14434</v>
      </c>
      <c r="O74" s="52">
        <f>RES_hhdet_in!O74-RES_hhdet_in_new!O74</f>
        <v>17917</v>
      </c>
      <c r="P74" s="52">
        <f>RES_hhdet_in!P74-RES_hhdet_in_new!P74</f>
        <v>11391</v>
      </c>
      <c r="Q74" s="52">
        <f>RES_hhdet_in!Q74-RES_hhdet_in_new!Q74</f>
        <v>13643</v>
      </c>
      <c r="R74" s="52">
        <f>RES_hhdet_in!R74-RES_hhdet_in_new!R74</f>
        <v>16326</v>
      </c>
      <c r="S74" s="52">
        <f>RES_hhdet_in!S74-RES_hhdet_in_new!S74</f>
        <v>16338</v>
      </c>
      <c r="T74" s="52">
        <f>RES_hhdet_in!T74-RES_hhdet_in_new!T74</f>
        <v>13045</v>
      </c>
      <c r="U74" s="52">
        <f>RES_hhdet_in!U74-RES_hhdet_in_new!U74</f>
        <v>14855</v>
      </c>
      <c r="V74" s="52">
        <f>RES_hhdet_in!V74-RES_hhdet_in_new!V74</f>
        <v>12261</v>
      </c>
      <c r="W74" s="52">
        <f>RES_hhdet_in!W74-RES_hhdet_in_new!W74</f>
        <v>12857</v>
      </c>
      <c r="X74" s="52">
        <f>RES_hhdet_in!X74-RES_hhdet_in_new!X74</f>
        <v>33005</v>
      </c>
      <c r="Y74" s="52">
        <f>RES_hhdet_in!Y74-RES_hhdet_in_new!Y74</f>
        <v>25130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26072</v>
      </c>
      <c r="D78" s="52">
        <v>26135</v>
      </c>
      <c r="E78" s="52">
        <v>30326</v>
      </c>
      <c r="F78" s="52">
        <v>33627</v>
      </c>
      <c r="G78" s="52">
        <v>40166</v>
      </c>
      <c r="H78" s="52">
        <v>33840</v>
      </c>
      <c r="I78" s="52">
        <v>20825</v>
      </c>
      <c r="J78" s="52">
        <v>23264</v>
      </c>
      <c r="K78" s="52">
        <v>28343</v>
      </c>
      <c r="L78" s="52">
        <v>29904</v>
      </c>
      <c r="M78" s="52">
        <v>32047</v>
      </c>
      <c r="N78" s="52">
        <v>29098</v>
      </c>
      <c r="O78" s="52">
        <v>28054</v>
      </c>
      <c r="P78" s="52">
        <v>12068</v>
      </c>
      <c r="Q78" s="52">
        <v>14932</v>
      </c>
      <c r="R78" s="52">
        <v>18524</v>
      </c>
      <c r="S78" s="52">
        <v>25183</v>
      </c>
      <c r="T78" s="52">
        <v>26195</v>
      </c>
      <c r="U78" s="52">
        <v>31914</v>
      </c>
      <c r="V78" s="52">
        <v>25676</v>
      </c>
      <c r="W78" s="52">
        <v>18835</v>
      </c>
      <c r="X78" s="52">
        <v>2995</v>
      </c>
      <c r="Y78" s="52">
        <v>1475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72990</v>
      </c>
      <c r="D79" s="36">
        <v>71179</v>
      </c>
      <c r="E79" s="36">
        <v>81820</v>
      </c>
      <c r="F79" s="36">
        <v>97676</v>
      </c>
      <c r="G79" s="36">
        <v>116662</v>
      </c>
      <c r="H79" s="36">
        <v>106563</v>
      </c>
      <c r="I79" s="36">
        <v>57909</v>
      </c>
      <c r="J79" s="36">
        <v>61264</v>
      </c>
      <c r="K79" s="36">
        <v>87216</v>
      </c>
      <c r="L79" s="36">
        <v>92075</v>
      </c>
      <c r="M79" s="36">
        <v>96830</v>
      </c>
      <c r="N79" s="36">
        <v>110067</v>
      </c>
      <c r="O79" s="36">
        <v>104133</v>
      </c>
      <c r="P79" s="36">
        <v>72365</v>
      </c>
      <c r="Q79" s="36">
        <v>80660</v>
      </c>
      <c r="R79" s="36">
        <v>96835</v>
      </c>
      <c r="S79" s="36">
        <v>105167</v>
      </c>
      <c r="T79" s="36">
        <v>103048</v>
      </c>
      <c r="U79" s="36">
        <v>102790</v>
      </c>
      <c r="V79" s="36">
        <v>99651</v>
      </c>
      <c r="W79" s="36">
        <v>94230</v>
      </c>
      <c r="X79" s="36">
        <v>125765</v>
      </c>
      <c r="Y79" s="36">
        <v>131659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43874</v>
      </c>
      <c r="D83" s="52">
        <v>39805</v>
      </c>
      <c r="E83" s="52">
        <v>39506</v>
      </c>
      <c r="F83" s="52">
        <v>53293</v>
      </c>
      <c r="G83" s="52">
        <v>65018</v>
      </c>
      <c r="H83" s="52">
        <v>80422</v>
      </c>
      <c r="I83" s="52">
        <v>83776</v>
      </c>
      <c r="J83" s="52">
        <v>77390</v>
      </c>
      <c r="K83" s="52">
        <v>78957</v>
      </c>
      <c r="L83" s="52">
        <v>85309</v>
      </c>
      <c r="M83" s="52">
        <v>88331</v>
      </c>
      <c r="N83" s="52">
        <v>87704</v>
      </c>
      <c r="O83" s="52">
        <v>71881</v>
      </c>
      <c r="P83" s="52">
        <v>24306</v>
      </c>
      <c r="Q83" s="52">
        <v>25728</v>
      </c>
      <c r="R83" s="52">
        <v>40207</v>
      </c>
      <c r="S83" s="52">
        <v>50595</v>
      </c>
      <c r="T83" s="52">
        <v>57517</v>
      </c>
      <c r="U83" s="52">
        <v>63687</v>
      </c>
      <c r="V83" s="52">
        <v>77237</v>
      </c>
      <c r="W83" s="52">
        <v>56021</v>
      </c>
      <c r="X83" s="52">
        <v>74065</v>
      </c>
      <c r="Y83" s="52">
        <v>79060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1606</v>
      </c>
      <c r="D86" s="52">
        <v>1278</v>
      </c>
      <c r="E86" s="52">
        <v>1361</v>
      </c>
      <c r="F86" s="52">
        <v>1227</v>
      </c>
      <c r="G86" s="52">
        <v>1690</v>
      </c>
      <c r="H86" s="52">
        <v>2738</v>
      </c>
      <c r="I86" s="52">
        <v>3665</v>
      </c>
      <c r="J86" s="52">
        <v>3748</v>
      </c>
      <c r="K86" s="52">
        <v>4456</v>
      </c>
      <c r="L86" s="52">
        <v>4129</v>
      </c>
      <c r="M86" s="52">
        <v>4409</v>
      </c>
      <c r="N86" s="52">
        <v>4296</v>
      </c>
      <c r="O86" s="52">
        <v>5824</v>
      </c>
      <c r="P86" s="52">
        <v>4216</v>
      </c>
      <c r="Q86" s="52">
        <v>3636</v>
      </c>
      <c r="R86" s="52">
        <v>3282</v>
      </c>
      <c r="S86" s="52">
        <v>4073</v>
      </c>
      <c r="T86" s="52">
        <v>4333</v>
      </c>
      <c r="U86" s="52">
        <v>6385</v>
      </c>
      <c r="V86" s="52">
        <v>13335</v>
      </c>
      <c r="W86" s="52">
        <v>7027</v>
      </c>
      <c r="X86" s="52">
        <v>5705</v>
      </c>
      <c r="Y86" s="52">
        <v>6105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34884</v>
      </c>
      <c r="D88" s="52">
        <f>RES_hhdet_in!D88-RES_hhdet_in_new!D88</f>
        <v>33133</v>
      </c>
      <c r="E88" s="52">
        <f>RES_hhdet_in!E88-RES_hhdet_in_new!E88</f>
        <v>33181</v>
      </c>
      <c r="F88" s="52">
        <f>RES_hhdet_in!F88-RES_hhdet_in_new!F88</f>
        <v>39082</v>
      </c>
      <c r="G88" s="52">
        <f>RES_hhdet_in!G88-RES_hhdet_in_new!G88</f>
        <v>48083</v>
      </c>
      <c r="H88" s="52">
        <f>RES_hhdet_in!H88-RES_hhdet_in_new!H88</f>
        <v>58777</v>
      </c>
      <c r="I88" s="52">
        <f>RES_hhdet_in!I88-RES_hhdet_in_new!I88</f>
        <v>56554</v>
      </c>
      <c r="J88" s="52">
        <f>RES_hhdet_in!J88-RES_hhdet_in_new!J88</f>
        <v>68499</v>
      </c>
      <c r="K88" s="52">
        <f>RES_hhdet_in!K88-RES_hhdet_in_new!K88</f>
        <v>71800</v>
      </c>
      <c r="L88" s="52">
        <f>RES_hhdet_in!L88-RES_hhdet_in_new!L88</f>
        <v>76391</v>
      </c>
      <c r="M88" s="52">
        <f>RES_hhdet_in!M88-RES_hhdet_in_new!M88</f>
        <v>80930</v>
      </c>
      <c r="N88" s="52">
        <f>RES_hhdet_in!N88-RES_hhdet_in_new!N88</f>
        <v>83300</v>
      </c>
      <c r="O88" s="52">
        <f>RES_hhdet_in!O88-RES_hhdet_in_new!O88</f>
        <v>64958</v>
      </c>
      <c r="P88" s="52">
        <f>RES_hhdet_in!P88-RES_hhdet_in_new!P88</f>
        <v>29529</v>
      </c>
      <c r="Q88" s="52">
        <f>RES_hhdet_in!Q88-RES_hhdet_in_new!Q88</f>
        <v>29108</v>
      </c>
      <c r="R88" s="52">
        <f>RES_hhdet_in!R88-RES_hhdet_in_new!R88</f>
        <v>36318</v>
      </c>
      <c r="S88" s="52">
        <f>RES_hhdet_in!S88-RES_hhdet_in_new!S88</f>
        <v>59575</v>
      </c>
      <c r="T88" s="52">
        <f>RES_hhdet_in!T88-RES_hhdet_in_new!T88</f>
        <v>69206</v>
      </c>
      <c r="U88" s="52">
        <f>RES_hhdet_in!U88-RES_hhdet_in_new!U88</f>
        <v>70958</v>
      </c>
      <c r="V88" s="52">
        <f>RES_hhdet_in!V88-RES_hhdet_in_new!V88</f>
        <v>56593</v>
      </c>
      <c r="W88" s="52">
        <f>RES_hhdet_in!W88-RES_hhdet_in_new!W88</f>
        <v>40050</v>
      </c>
      <c r="X88" s="52">
        <f>RES_hhdet_in!X88-RES_hhdet_in_new!X88</f>
        <v>47118</v>
      </c>
      <c r="Y88" s="52">
        <f>RES_hhdet_in!Y88-RES_hhdet_in_new!Y88</f>
        <v>39290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133</v>
      </c>
      <c r="D89" s="52">
        <f>RES_hhdet_in!D89-RES_hhdet_in_new!D89</f>
        <v>92</v>
      </c>
      <c r="E89" s="52">
        <f>RES_hhdet_in!E89-RES_hhdet_in_new!E89</f>
        <v>171</v>
      </c>
      <c r="F89" s="52">
        <f>RES_hhdet_in!F89-RES_hhdet_in_new!F89</f>
        <v>246</v>
      </c>
      <c r="G89" s="52">
        <f>RES_hhdet_in!G89-RES_hhdet_in_new!G89</f>
        <v>459</v>
      </c>
      <c r="H89" s="52">
        <f>RES_hhdet_in!H89-RES_hhdet_in_new!H89</f>
        <v>631</v>
      </c>
      <c r="I89" s="52">
        <f>RES_hhdet_in!I89-RES_hhdet_in_new!I89</f>
        <v>290</v>
      </c>
      <c r="J89" s="52">
        <f>RES_hhdet_in!J89-RES_hhdet_in_new!J89</f>
        <v>365</v>
      </c>
      <c r="K89" s="52">
        <f>RES_hhdet_in!K89-RES_hhdet_in_new!K89</f>
        <v>1211</v>
      </c>
      <c r="L89" s="52">
        <f>RES_hhdet_in!L89-RES_hhdet_in_new!L89</f>
        <v>634</v>
      </c>
      <c r="M89" s="52">
        <f>RES_hhdet_in!M89-RES_hhdet_in_new!M89</f>
        <v>678</v>
      </c>
      <c r="N89" s="52">
        <f>RES_hhdet_in!N89-RES_hhdet_in_new!N89</f>
        <v>469</v>
      </c>
      <c r="O89" s="52">
        <f>RES_hhdet_in!O89-RES_hhdet_in_new!O89</f>
        <v>281</v>
      </c>
      <c r="P89" s="52">
        <f>RES_hhdet_in!P89-RES_hhdet_in_new!P89</f>
        <v>436</v>
      </c>
      <c r="Q89" s="52">
        <f>RES_hhdet_in!Q89-RES_hhdet_in_new!Q89</f>
        <v>222</v>
      </c>
      <c r="R89" s="52">
        <f>RES_hhdet_in!R89-RES_hhdet_in_new!R89</f>
        <v>0</v>
      </c>
      <c r="S89" s="52">
        <f>RES_hhdet_in!S89-RES_hhdet_in_new!S89</f>
        <v>309</v>
      </c>
      <c r="T89" s="52">
        <f>RES_hhdet_in!T89-RES_hhdet_in_new!T89</f>
        <v>439</v>
      </c>
      <c r="U89" s="52">
        <f>RES_hhdet_in!U89-RES_hhdet_in_new!U89</f>
        <v>515</v>
      </c>
      <c r="V89" s="52">
        <f>RES_hhdet_in!V89-RES_hhdet_in_new!V89</f>
        <v>576</v>
      </c>
      <c r="W89" s="52">
        <f>RES_hhdet_in!W89-RES_hhdet_in_new!W89</f>
        <v>213</v>
      </c>
      <c r="X89" s="52">
        <f>RES_hhdet_in!X89-RES_hhdet_in_new!X89</f>
        <v>0</v>
      </c>
      <c r="Y89" s="52">
        <f>RES_hhdet_in!Y89-RES_hhdet_in_new!Y89</f>
        <v>0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138</v>
      </c>
      <c r="D92" s="52">
        <f>RES_hhdet_in!D92-RES_hhdet_in_new!D92</f>
        <v>313</v>
      </c>
      <c r="E92" s="52">
        <f>RES_hhdet_in!E92-RES_hhdet_in_new!E92</f>
        <v>646</v>
      </c>
      <c r="F92" s="52">
        <f>RES_hhdet_in!F92-RES_hhdet_in_new!F92</f>
        <v>1593</v>
      </c>
      <c r="G92" s="52">
        <f>RES_hhdet_in!G92-RES_hhdet_in_new!G92</f>
        <v>2266</v>
      </c>
      <c r="H92" s="52">
        <f>RES_hhdet_in!H92-RES_hhdet_in_new!H92</f>
        <v>1976</v>
      </c>
      <c r="I92" s="52">
        <f>RES_hhdet_in!I92-RES_hhdet_in_new!I92</f>
        <v>905</v>
      </c>
      <c r="J92" s="52">
        <f>RES_hhdet_in!J92-RES_hhdet_in_new!J92</f>
        <v>161</v>
      </c>
      <c r="K92" s="52">
        <f>RES_hhdet_in!K92-RES_hhdet_in_new!K92</f>
        <v>784</v>
      </c>
      <c r="L92" s="52">
        <f>RES_hhdet_in!L92-RES_hhdet_in_new!L92</f>
        <v>697</v>
      </c>
      <c r="M92" s="52">
        <f>RES_hhdet_in!M92-RES_hhdet_in_new!M92</f>
        <v>255</v>
      </c>
      <c r="N92" s="52">
        <f>RES_hhdet_in!N92-RES_hhdet_in_new!N92</f>
        <v>995</v>
      </c>
      <c r="O92" s="52">
        <f>RES_hhdet_in!O92-RES_hhdet_in_new!O92</f>
        <v>1299</v>
      </c>
      <c r="P92" s="52">
        <f>RES_hhdet_in!P92-RES_hhdet_in_new!P92</f>
        <v>712</v>
      </c>
      <c r="Q92" s="52">
        <f>RES_hhdet_in!Q92-RES_hhdet_in_new!Q92</f>
        <v>444</v>
      </c>
      <c r="R92" s="52">
        <f>RES_hhdet_in!R92-RES_hhdet_in_new!R92</f>
        <v>213</v>
      </c>
      <c r="S92" s="52">
        <f>RES_hhdet_in!S92-RES_hhdet_in_new!S92</f>
        <v>481</v>
      </c>
      <c r="T92" s="52">
        <f>RES_hhdet_in!T92-RES_hhdet_in_new!T92</f>
        <v>407</v>
      </c>
      <c r="U92" s="52">
        <f>RES_hhdet_in!U92-RES_hhdet_in_new!U92</f>
        <v>560</v>
      </c>
      <c r="V92" s="52">
        <f>RES_hhdet_in!V92-RES_hhdet_in_new!V92</f>
        <v>822</v>
      </c>
      <c r="W92" s="52">
        <f>RES_hhdet_in!W92-RES_hhdet_in_new!W92</f>
        <v>751</v>
      </c>
      <c r="X92" s="52">
        <f>RES_hhdet_in!X92-RES_hhdet_in_new!X92</f>
        <v>700</v>
      </c>
      <c r="Y92" s="52">
        <f>RES_hhdet_in!Y92-RES_hhdet_in_new!Y92</f>
        <v>411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2</v>
      </c>
      <c r="F93" s="52">
        <f>RES_hhdet_in!F93-RES_hhdet_in_new!F93</f>
        <v>7</v>
      </c>
      <c r="G93" s="52">
        <f>RES_hhdet_in!G93-RES_hhdet_in_new!G93</f>
        <v>19</v>
      </c>
      <c r="H93" s="52">
        <f>RES_hhdet_in!H93-RES_hhdet_in_new!H93</f>
        <v>9</v>
      </c>
      <c r="I93" s="52">
        <f>RES_hhdet_in!I93-RES_hhdet_in_new!I93</f>
        <v>6</v>
      </c>
      <c r="J93" s="52">
        <f>RES_hhdet_in!J93-RES_hhdet_in_new!J93</f>
        <v>4</v>
      </c>
      <c r="K93" s="52">
        <f>RES_hhdet_in!K93-RES_hhdet_in_new!K93</f>
        <v>0</v>
      </c>
      <c r="L93" s="52">
        <f>RES_hhdet_in!L93-RES_hhdet_in_new!L93</f>
        <v>2</v>
      </c>
      <c r="M93" s="52">
        <f>RES_hhdet_in!M93-RES_hhdet_in_new!M93</f>
        <v>5</v>
      </c>
      <c r="N93" s="52">
        <f>RES_hhdet_in!N93-RES_hhdet_in_new!N93</f>
        <v>11</v>
      </c>
      <c r="O93" s="52">
        <f>RES_hhdet_in!O93-RES_hhdet_in_new!O93</f>
        <v>11</v>
      </c>
      <c r="P93" s="52">
        <f>RES_hhdet_in!P93-RES_hhdet_in_new!P93</f>
        <v>6</v>
      </c>
      <c r="Q93" s="52">
        <f>RES_hhdet_in!Q93-RES_hhdet_in_new!Q93</f>
        <v>5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1</v>
      </c>
      <c r="U93" s="52">
        <f>RES_hhdet_in!U93-RES_hhdet_in_new!U93</f>
        <v>4</v>
      </c>
      <c r="V93" s="52">
        <f>RES_hhdet_in!V93-RES_hhdet_in_new!V93</f>
        <v>7</v>
      </c>
      <c r="W93" s="52">
        <f>RES_hhdet_in!W93-RES_hhdet_in_new!W93</f>
        <v>6</v>
      </c>
      <c r="X93" s="52">
        <f>RES_hhdet_in!X93-RES_hhdet_in_new!X93</f>
        <v>3</v>
      </c>
      <c r="Y93" s="52">
        <f>RES_hhdet_in!Y93-RES_hhdet_in_new!Y93</f>
        <v>1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25982</v>
      </c>
      <c r="D96" s="52">
        <f>RES_hhdet_in!D96-RES_hhdet_in_new!D96</f>
        <v>25012</v>
      </c>
      <c r="E96" s="52">
        <f>RES_hhdet_in!E96-RES_hhdet_in_new!E96</f>
        <v>21836</v>
      </c>
      <c r="F96" s="52">
        <f>RES_hhdet_in!F96-RES_hhdet_in_new!F96</f>
        <v>24166</v>
      </c>
      <c r="G96" s="52">
        <f>RES_hhdet_in!G96-RES_hhdet_in_new!G96</f>
        <v>21902</v>
      </c>
      <c r="H96" s="52">
        <f>RES_hhdet_in!H96-RES_hhdet_in_new!H96</f>
        <v>31689</v>
      </c>
      <c r="I96" s="52">
        <f>RES_hhdet_in!I96-RES_hhdet_in_new!I96</f>
        <v>32035</v>
      </c>
      <c r="J96" s="52">
        <f>RES_hhdet_in!J96-RES_hhdet_in_new!J96</f>
        <v>24106</v>
      </c>
      <c r="K96" s="52">
        <f>RES_hhdet_in!K96-RES_hhdet_in_new!K96</f>
        <v>7020</v>
      </c>
      <c r="L96" s="52">
        <f>RES_hhdet_in!L96-RES_hhdet_in_new!L96</f>
        <v>37128</v>
      </c>
      <c r="M96" s="52">
        <f>RES_hhdet_in!M96-RES_hhdet_in_new!M96</f>
        <v>33057</v>
      </c>
      <c r="N96" s="52">
        <f>RES_hhdet_in!N96-RES_hhdet_in_new!N96</f>
        <v>37182</v>
      </c>
      <c r="O96" s="52">
        <f>RES_hhdet_in!O96-RES_hhdet_in_new!O96</f>
        <v>37211</v>
      </c>
      <c r="P96" s="52">
        <f>RES_hhdet_in!P96-RES_hhdet_in_new!P96</f>
        <v>35406</v>
      </c>
      <c r="Q96" s="52">
        <f>RES_hhdet_in!Q96-RES_hhdet_in_new!Q96</f>
        <v>29762</v>
      </c>
      <c r="R96" s="52">
        <f>RES_hhdet_in!R96-RES_hhdet_in_new!R96</f>
        <v>30535</v>
      </c>
      <c r="S96" s="52">
        <f>RES_hhdet_in!S96-RES_hhdet_in_new!S96</f>
        <v>25101</v>
      </c>
      <c r="T96" s="52">
        <f>RES_hhdet_in!T96-RES_hhdet_in_new!T96</f>
        <v>27742</v>
      </c>
      <c r="U96" s="52">
        <f>RES_hhdet_in!U96-RES_hhdet_in_new!U96</f>
        <v>26213</v>
      </c>
      <c r="V96" s="52">
        <f>RES_hhdet_in!V96-RES_hhdet_in_new!V96</f>
        <v>43467</v>
      </c>
      <c r="W96" s="52">
        <f>RES_hhdet_in!W96-RES_hhdet_in_new!W96</f>
        <v>43436</v>
      </c>
      <c r="X96" s="52">
        <f>RES_hhdet_in!X96-RES_hhdet_in_new!X96</f>
        <v>49668</v>
      </c>
      <c r="Y96" s="52">
        <f>RES_hhdet_in!Y96-RES_hhdet_in_new!Y96</f>
        <v>52419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9266</v>
      </c>
      <c r="D97" s="52">
        <f>RES_hhdet_in!D97-RES_hhdet_in_new!D97</f>
        <v>7889</v>
      </c>
      <c r="E97" s="52">
        <f>RES_hhdet_in!E97-RES_hhdet_in_new!E97</f>
        <v>11048</v>
      </c>
      <c r="F97" s="52">
        <f>RES_hhdet_in!F97-RES_hhdet_in_new!F97</f>
        <v>17574</v>
      </c>
      <c r="G97" s="52">
        <f>RES_hhdet_in!G97-RES_hhdet_in_new!G97</f>
        <v>25567</v>
      </c>
      <c r="H97" s="52">
        <f>RES_hhdet_in!H97-RES_hhdet_in_new!H97</f>
        <v>27136</v>
      </c>
      <c r="I97" s="52">
        <f>RES_hhdet_in!I97-RES_hhdet_in_new!I97</f>
        <v>15860</v>
      </c>
      <c r="J97" s="52">
        <f>RES_hhdet_in!J97-RES_hhdet_in_new!J97</f>
        <v>20090</v>
      </c>
      <c r="K97" s="52">
        <f>RES_hhdet_in!K97-RES_hhdet_in_new!K97</f>
        <v>54321</v>
      </c>
      <c r="L97" s="52">
        <f>RES_hhdet_in!L97-RES_hhdet_in_new!L97</f>
        <v>27494</v>
      </c>
      <c r="M97" s="52">
        <f>RES_hhdet_in!M97-RES_hhdet_in_new!M97</f>
        <v>32848</v>
      </c>
      <c r="N97" s="52">
        <f>RES_hhdet_in!N97-RES_hhdet_in_new!N97</f>
        <v>30176</v>
      </c>
      <c r="O97" s="52">
        <f>RES_hhdet_in!O97-RES_hhdet_in_new!O97</f>
        <v>36629</v>
      </c>
      <c r="P97" s="52">
        <f>RES_hhdet_in!P97-RES_hhdet_in_new!P97</f>
        <v>25506</v>
      </c>
      <c r="Q97" s="52">
        <f>RES_hhdet_in!Q97-RES_hhdet_in_new!Q97</f>
        <v>25812</v>
      </c>
      <c r="R97" s="52">
        <f>RES_hhdet_in!R97-RES_hhdet_in_new!R97</f>
        <v>32182</v>
      </c>
      <c r="S97" s="52">
        <f>RES_hhdet_in!S97-RES_hhdet_in_new!S97</f>
        <v>27125</v>
      </c>
      <c r="T97" s="52">
        <f>RES_hhdet_in!T97-RES_hhdet_in_new!T97</f>
        <v>21155</v>
      </c>
      <c r="U97" s="52">
        <f>RES_hhdet_in!U97-RES_hhdet_in_new!U97</f>
        <v>23943</v>
      </c>
      <c r="V97" s="52">
        <f>RES_hhdet_in!V97-RES_hhdet_in_new!V97</f>
        <v>31249</v>
      </c>
      <c r="W97" s="52">
        <f>RES_hhdet_in!W97-RES_hhdet_in_new!W97</f>
        <v>25530</v>
      </c>
      <c r="X97" s="52">
        <f>RES_hhdet_in!X97-RES_hhdet_in_new!X97</f>
        <v>42536</v>
      </c>
      <c r="Y97" s="52">
        <f>RES_hhdet_in!Y97-RES_hhdet_in_new!Y97</f>
        <v>29412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17744</v>
      </c>
      <c r="D101" s="52">
        <v>17093</v>
      </c>
      <c r="E101" s="52">
        <v>17257</v>
      </c>
      <c r="F101" s="52">
        <v>19593</v>
      </c>
      <c r="G101" s="52">
        <v>23224</v>
      </c>
      <c r="H101" s="52">
        <v>27439</v>
      </c>
      <c r="I101" s="52">
        <v>21136</v>
      </c>
      <c r="J101" s="52">
        <v>20101</v>
      </c>
      <c r="K101" s="52">
        <v>23125</v>
      </c>
      <c r="L101" s="52">
        <v>25496</v>
      </c>
      <c r="M101" s="52">
        <v>29012</v>
      </c>
      <c r="N101" s="52">
        <v>28989</v>
      </c>
      <c r="O101" s="52">
        <v>24199</v>
      </c>
      <c r="P101" s="52">
        <v>10576</v>
      </c>
      <c r="Q101" s="52">
        <v>9095</v>
      </c>
      <c r="R101" s="52">
        <v>10864</v>
      </c>
      <c r="S101" s="52">
        <v>18322</v>
      </c>
      <c r="T101" s="52">
        <v>19639</v>
      </c>
      <c r="U101" s="52">
        <v>24678</v>
      </c>
      <c r="V101" s="52">
        <v>19211</v>
      </c>
      <c r="W101" s="52">
        <v>14375</v>
      </c>
      <c r="X101" s="52">
        <v>3206</v>
      </c>
      <c r="Y101" s="52">
        <v>2771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464</v>
      </c>
      <c r="D102" s="52">
        <v>346</v>
      </c>
      <c r="E102" s="52">
        <v>376</v>
      </c>
      <c r="F102" s="52">
        <v>575</v>
      </c>
      <c r="G102" s="52">
        <v>704</v>
      </c>
      <c r="H102" s="52">
        <v>721</v>
      </c>
      <c r="I102" s="52">
        <v>353</v>
      </c>
      <c r="J102" s="52">
        <v>248</v>
      </c>
      <c r="K102" s="52">
        <v>335</v>
      </c>
      <c r="L102" s="52">
        <v>216</v>
      </c>
      <c r="M102" s="52">
        <v>100</v>
      </c>
      <c r="N102" s="52">
        <v>134</v>
      </c>
      <c r="O102" s="52">
        <v>352</v>
      </c>
      <c r="P102" s="52">
        <v>434</v>
      </c>
      <c r="Q102" s="52">
        <v>586</v>
      </c>
      <c r="R102" s="52">
        <v>466</v>
      </c>
      <c r="S102" s="52">
        <v>305</v>
      </c>
      <c r="T102" s="52">
        <v>143</v>
      </c>
      <c r="U102" s="52">
        <v>249</v>
      </c>
      <c r="V102" s="52">
        <v>252</v>
      </c>
      <c r="W102" s="52">
        <v>299</v>
      </c>
      <c r="X102" s="52">
        <v>0</v>
      </c>
      <c r="Y102" s="52">
        <v>0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86812</v>
      </c>
      <c r="D103" s="36">
        <v>83754</v>
      </c>
      <c r="E103" s="36">
        <v>84957</v>
      </c>
      <c r="F103" s="36">
        <v>100784</v>
      </c>
      <c r="G103" s="36">
        <v>117664</v>
      </c>
      <c r="H103" s="36">
        <v>143715</v>
      </c>
      <c r="I103" s="36">
        <v>103200</v>
      </c>
      <c r="J103" s="36">
        <v>101448</v>
      </c>
      <c r="K103" s="36">
        <v>124607</v>
      </c>
      <c r="L103" s="36">
        <v>133034</v>
      </c>
      <c r="M103" s="36">
        <v>141435</v>
      </c>
      <c r="N103" s="36">
        <v>153181</v>
      </c>
      <c r="O103" s="36">
        <v>154832</v>
      </c>
      <c r="P103" s="36">
        <v>129264</v>
      </c>
      <c r="Q103" s="36">
        <v>132285</v>
      </c>
      <c r="R103" s="36">
        <v>142046</v>
      </c>
      <c r="S103" s="36">
        <v>143930</v>
      </c>
      <c r="T103" s="36">
        <v>148291</v>
      </c>
      <c r="U103" s="36">
        <v>143019</v>
      </c>
      <c r="V103" s="36">
        <v>152598</v>
      </c>
      <c r="W103" s="36">
        <v>123161</v>
      </c>
      <c r="X103" s="36">
        <v>146477</v>
      </c>
      <c r="Y103" s="36">
        <v>153450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25403</v>
      </c>
      <c r="D126" s="52">
        <v>30426</v>
      </c>
      <c r="E126" s="52">
        <v>26779</v>
      </c>
      <c r="F126" s="52">
        <v>22090</v>
      </c>
      <c r="G126" s="52">
        <v>0</v>
      </c>
      <c r="H126" s="52">
        <v>10686</v>
      </c>
      <c r="I126" s="52">
        <v>28940</v>
      </c>
      <c r="J126" s="52">
        <v>33765</v>
      </c>
      <c r="K126" s="52">
        <v>37107</v>
      </c>
      <c r="L126" s="52">
        <v>39775</v>
      </c>
      <c r="M126" s="52">
        <v>53370</v>
      </c>
      <c r="N126" s="52">
        <v>62167</v>
      </c>
      <c r="O126" s="52">
        <v>55572</v>
      </c>
      <c r="P126" s="52">
        <v>18531</v>
      </c>
      <c r="Q126" s="52">
        <v>22239</v>
      </c>
      <c r="R126" s="52">
        <v>24681</v>
      </c>
      <c r="S126" s="52">
        <v>33990</v>
      </c>
      <c r="T126" s="52">
        <v>28672</v>
      </c>
      <c r="U126" s="52">
        <v>21204</v>
      </c>
      <c r="V126" s="52">
        <v>20599</v>
      </c>
      <c r="W126" s="52">
        <v>11055</v>
      </c>
      <c r="X126" s="52">
        <v>22779</v>
      </c>
      <c r="Y126" s="52">
        <v>32756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924</v>
      </c>
      <c r="D129" s="52">
        <v>748</v>
      </c>
      <c r="E129" s="52">
        <v>896</v>
      </c>
      <c r="F129" s="52">
        <v>863</v>
      </c>
      <c r="G129" s="52">
        <v>923</v>
      </c>
      <c r="H129" s="52">
        <v>563</v>
      </c>
      <c r="I129" s="52">
        <v>403</v>
      </c>
      <c r="J129" s="52">
        <v>961</v>
      </c>
      <c r="K129" s="52">
        <v>1759</v>
      </c>
      <c r="L129" s="52">
        <v>1849</v>
      </c>
      <c r="M129" s="52">
        <v>2035</v>
      </c>
      <c r="N129" s="52">
        <v>2237</v>
      </c>
      <c r="O129" s="52">
        <v>3654</v>
      </c>
      <c r="P129" s="52">
        <v>2983</v>
      </c>
      <c r="Q129" s="52">
        <v>2616</v>
      </c>
      <c r="R129" s="52">
        <v>2451</v>
      </c>
      <c r="S129" s="52">
        <v>2772</v>
      </c>
      <c r="T129" s="52">
        <v>2687</v>
      </c>
      <c r="U129" s="52">
        <v>3587</v>
      </c>
      <c r="V129" s="52">
        <v>5925</v>
      </c>
      <c r="W129" s="52">
        <v>2210</v>
      </c>
      <c r="X129" s="52">
        <v>1280</v>
      </c>
      <c r="Y129" s="52">
        <v>1530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23432</v>
      </c>
      <c r="D131" s="52">
        <f>RES_hhdet_in!D131-RES_hhdet_in_new!D131</f>
        <v>27884</v>
      </c>
      <c r="E131" s="52">
        <f>RES_hhdet_in!E131-RES_hhdet_in_new!E131</f>
        <v>24646</v>
      </c>
      <c r="F131" s="52">
        <f>RES_hhdet_in!F131-RES_hhdet_in_new!F131</f>
        <v>20129</v>
      </c>
      <c r="G131" s="52">
        <f>RES_hhdet_in!G131-RES_hhdet_in_new!G131</f>
        <v>1133</v>
      </c>
      <c r="H131" s="52">
        <f>RES_hhdet_in!H131-RES_hhdet_in_new!H131</f>
        <v>9668</v>
      </c>
      <c r="I131" s="52">
        <f>RES_hhdet_in!I131-RES_hhdet_in_new!I131</f>
        <v>25911</v>
      </c>
      <c r="J131" s="52">
        <f>RES_hhdet_in!J131-RES_hhdet_in_new!J131</f>
        <v>33533</v>
      </c>
      <c r="K131" s="52">
        <f>RES_hhdet_in!K131-RES_hhdet_in_new!K131</f>
        <v>36531</v>
      </c>
      <c r="L131" s="52">
        <f>RES_hhdet_in!L131-RES_hhdet_in_new!L131</f>
        <v>38149</v>
      </c>
      <c r="M131" s="52">
        <f>RES_hhdet_in!M131-RES_hhdet_in_new!M131</f>
        <v>44884</v>
      </c>
      <c r="N131" s="52">
        <f>RES_hhdet_in!N131-RES_hhdet_in_new!N131</f>
        <v>49236</v>
      </c>
      <c r="O131" s="52">
        <f>RES_hhdet_in!O131-RES_hhdet_in_new!O131</f>
        <v>42020</v>
      </c>
      <c r="P131" s="52">
        <f>RES_hhdet_in!P131-RES_hhdet_in_new!P131</f>
        <v>23793</v>
      </c>
      <c r="Q131" s="52">
        <f>RES_hhdet_in!Q131-RES_hhdet_in_new!Q131</f>
        <v>27050</v>
      </c>
      <c r="R131" s="52">
        <f>RES_hhdet_in!R131-RES_hhdet_in_new!R131</f>
        <v>29733</v>
      </c>
      <c r="S131" s="52">
        <f>RES_hhdet_in!S131-RES_hhdet_in_new!S131</f>
        <v>28151</v>
      </c>
      <c r="T131" s="52">
        <f>RES_hhdet_in!T131-RES_hhdet_in_new!T131</f>
        <v>28529</v>
      </c>
      <c r="U131" s="52">
        <f>RES_hhdet_in!U131-RES_hhdet_in_new!U131</f>
        <v>32694</v>
      </c>
      <c r="V131" s="52">
        <f>RES_hhdet_in!V131-RES_hhdet_in_new!V131</f>
        <v>40497</v>
      </c>
      <c r="W131" s="52">
        <f>RES_hhdet_in!W131-RES_hhdet_in_new!W131</f>
        <v>54875</v>
      </c>
      <c r="X131" s="52">
        <f>RES_hhdet_in!X131-RES_hhdet_in_new!X131</f>
        <v>58676</v>
      </c>
      <c r="Y131" s="52">
        <f>RES_hhdet_in!Y131-RES_hhdet_in_new!Y131</f>
        <v>35003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93</v>
      </c>
      <c r="D132" s="52">
        <f>RES_hhdet_in!D132-RES_hhdet_in_new!D132</f>
        <v>54</v>
      </c>
      <c r="E132" s="52">
        <f>RES_hhdet_in!E132-RES_hhdet_in_new!E132</f>
        <v>161</v>
      </c>
      <c r="F132" s="52">
        <f>RES_hhdet_in!F132-RES_hhdet_in_new!F132</f>
        <v>284</v>
      </c>
      <c r="G132" s="52">
        <f>RES_hhdet_in!G132-RES_hhdet_in_new!G132</f>
        <v>2</v>
      </c>
      <c r="H132" s="52">
        <f>RES_hhdet_in!H132-RES_hhdet_in_new!H132</f>
        <v>204</v>
      </c>
      <c r="I132" s="52">
        <f>RES_hhdet_in!I132-RES_hhdet_in_new!I132</f>
        <v>248</v>
      </c>
      <c r="J132" s="52">
        <f>RES_hhdet_in!J132-RES_hhdet_in_new!J132</f>
        <v>177</v>
      </c>
      <c r="K132" s="52">
        <f>RES_hhdet_in!K132-RES_hhdet_in_new!K132</f>
        <v>628</v>
      </c>
      <c r="L132" s="52">
        <f>RES_hhdet_in!L132-RES_hhdet_in_new!L132</f>
        <v>262</v>
      </c>
      <c r="M132" s="52">
        <f>RES_hhdet_in!M132-RES_hhdet_in_new!M132</f>
        <v>379</v>
      </c>
      <c r="N132" s="52">
        <f>RES_hhdet_in!N132-RES_hhdet_in_new!N132</f>
        <v>231</v>
      </c>
      <c r="O132" s="52">
        <f>RES_hhdet_in!O132-RES_hhdet_in_new!O132</f>
        <v>189</v>
      </c>
      <c r="P132" s="52">
        <f>RES_hhdet_in!P132-RES_hhdet_in_new!P132</f>
        <v>277</v>
      </c>
      <c r="Q132" s="52">
        <f>RES_hhdet_in!Q132-RES_hhdet_in_new!Q132</f>
        <v>200</v>
      </c>
      <c r="R132" s="52">
        <f>RES_hhdet_in!R132-RES_hhdet_in_new!R132</f>
        <v>184</v>
      </c>
      <c r="S132" s="52">
        <f>RES_hhdet_in!S132-RES_hhdet_in_new!S132</f>
        <v>0</v>
      </c>
      <c r="T132" s="52">
        <f>RES_hhdet_in!T132-RES_hhdet_in_new!T132</f>
        <v>90</v>
      </c>
      <c r="U132" s="52">
        <f>RES_hhdet_in!U132-RES_hhdet_in_new!U132</f>
        <v>152</v>
      </c>
      <c r="V132" s="52">
        <f>RES_hhdet_in!V132-RES_hhdet_in_new!V132</f>
        <v>349</v>
      </c>
      <c r="W132" s="52">
        <f>RES_hhdet_in!W132-RES_hhdet_in_new!W132</f>
        <v>599</v>
      </c>
      <c r="X132" s="52">
        <f>RES_hhdet_in!X132-RES_hhdet_in_new!X132</f>
        <v>0</v>
      </c>
      <c r="Y132" s="52">
        <f>RES_hhdet_in!Y132-RES_hhdet_in_new!Y132</f>
        <v>114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5102</v>
      </c>
      <c r="D135" s="52">
        <f>RES_hhdet_in!D135-RES_hhdet_in_new!D135</f>
        <v>5741</v>
      </c>
      <c r="E135" s="52">
        <f>RES_hhdet_in!E135-RES_hhdet_in_new!E135</f>
        <v>4770</v>
      </c>
      <c r="F135" s="52">
        <f>RES_hhdet_in!F135-RES_hhdet_in_new!F135</f>
        <v>4226</v>
      </c>
      <c r="G135" s="52">
        <f>RES_hhdet_in!G135-RES_hhdet_in_new!G135</f>
        <v>3346</v>
      </c>
      <c r="H135" s="52">
        <f>RES_hhdet_in!H135-RES_hhdet_in_new!H135</f>
        <v>3649</v>
      </c>
      <c r="I135" s="52">
        <f>RES_hhdet_in!I135-RES_hhdet_in_new!I135</f>
        <v>4638</v>
      </c>
      <c r="J135" s="52">
        <f>RES_hhdet_in!J135-RES_hhdet_in_new!J135</f>
        <v>3665</v>
      </c>
      <c r="K135" s="52">
        <f>RES_hhdet_in!K135-RES_hhdet_in_new!K135</f>
        <v>1113</v>
      </c>
      <c r="L135" s="52">
        <f>RES_hhdet_in!L135-RES_hhdet_in_new!L135</f>
        <v>6164</v>
      </c>
      <c r="M135" s="52">
        <f>RES_hhdet_in!M135-RES_hhdet_in_new!M135</f>
        <v>8242</v>
      </c>
      <c r="N135" s="52">
        <f>RES_hhdet_in!N135-RES_hhdet_in_new!N135</f>
        <v>11038</v>
      </c>
      <c r="O135" s="52">
        <f>RES_hhdet_in!O135-RES_hhdet_in_new!O135</f>
        <v>10160</v>
      </c>
      <c r="P135" s="52">
        <f>RES_hhdet_in!P135-RES_hhdet_in_new!P135</f>
        <v>2967</v>
      </c>
      <c r="Q135" s="52">
        <f>RES_hhdet_in!Q135-RES_hhdet_in_new!Q135</f>
        <v>3703</v>
      </c>
      <c r="R135" s="52">
        <f>RES_hhdet_in!R135-RES_hhdet_in_new!R135</f>
        <v>4195</v>
      </c>
      <c r="S135" s="52">
        <f>RES_hhdet_in!S135-RES_hhdet_in_new!S135</f>
        <v>10732</v>
      </c>
      <c r="T135" s="52">
        <f>RES_hhdet_in!T135-RES_hhdet_in_new!T135</f>
        <v>10413</v>
      </c>
      <c r="U135" s="52">
        <f>RES_hhdet_in!U135-RES_hhdet_in_new!U135</f>
        <v>4490</v>
      </c>
      <c r="V135" s="52">
        <f>RES_hhdet_in!V135-RES_hhdet_in_new!V135</f>
        <v>0</v>
      </c>
      <c r="W135" s="52">
        <f>RES_hhdet_in!W135-RES_hhdet_in_new!W135</f>
        <v>0</v>
      </c>
      <c r="X135" s="52">
        <f>RES_hhdet_in!X135-RES_hhdet_in_new!X135</f>
        <v>0</v>
      </c>
      <c r="Y135" s="52">
        <f>RES_hhdet_in!Y135-RES_hhdet_in_new!Y135</f>
        <v>0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1820</v>
      </c>
      <c r="D136" s="52">
        <f>RES_hhdet_in!D136-RES_hhdet_in_new!D136</f>
        <v>1811</v>
      </c>
      <c r="E136" s="52">
        <f>RES_hhdet_in!E136-RES_hhdet_in_new!E136</f>
        <v>2414</v>
      </c>
      <c r="F136" s="52">
        <f>RES_hhdet_in!F136-RES_hhdet_in_new!F136</f>
        <v>3073</v>
      </c>
      <c r="G136" s="52">
        <f>RES_hhdet_in!G136-RES_hhdet_in_new!G136</f>
        <v>3906</v>
      </c>
      <c r="H136" s="52">
        <f>RES_hhdet_in!H136-RES_hhdet_in_new!H136</f>
        <v>3124</v>
      </c>
      <c r="I136" s="52">
        <f>RES_hhdet_in!I136-RES_hhdet_in_new!I136</f>
        <v>2295</v>
      </c>
      <c r="J136" s="52">
        <f>RES_hhdet_in!J136-RES_hhdet_in_new!J136</f>
        <v>3054</v>
      </c>
      <c r="K136" s="52">
        <f>RES_hhdet_in!K136-RES_hhdet_in_new!K136</f>
        <v>8618</v>
      </c>
      <c r="L136" s="52">
        <f>RES_hhdet_in!L136-RES_hhdet_in_new!L136</f>
        <v>4565</v>
      </c>
      <c r="M136" s="52">
        <f>RES_hhdet_in!M136-RES_hhdet_in_new!M136</f>
        <v>8186</v>
      </c>
      <c r="N136" s="52">
        <f>RES_hhdet_in!N136-RES_hhdet_in_new!N136</f>
        <v>8957</v>
      </c>
      <c r="O136" s="52">
        <f>RES_hhdet_in!O136-RES_hhdet_in_new!O136</f>
        <v>10001</v>
      </c>
      <c r="P136" s="52">
        <f>RES_hhdet_in!P136-RES_hhdet_in_new!P136</f>
        <v>2132</v>
      </c>
      <c r="Q136" s="52">
        <f>RES_hhdet_in!Q136-RES_hhdet_in_new!Q136</f>
        <v>3210</v>
      </c>
      <c r="R136" s="52">
        <f>RES_hhdet_in!R136-RES_hhdet_in_new!R136</f>
        <v>4416</v>
      </c>
      <c r="S136" s="52">
        <f>RES_hhdet_in!S136-RES_hhdet_in_new!S136</f>
        <v>11602</v>
      </c>
      <c r="T136" s="52">
        <f>RES_hhdet_in!T136-RES_hhdet_in_new!T136</f>
        <v>7938</v>
      </c>
      <c r="U136" s="52">
        <f>RES_hhdet_in!U136-RES_hhdet_in_new!U136</f>
        <v>4099</v>
      </c>
      <c r="V136" s="52">
        <f>RES_hhdet_in!V136-RES_hhdet_in_new!V136</f>
        <v>0</v>
      </c>
      <c r="W136" s="52">
        <f>RES_hhdet_in!W136-RES_hhdet_in_new!W136</f>
        <v>0</v>
      </c>
      <c r="X136" s="52">
        <f>RES_hhdet_in!X136-RES_hhdet_in_new!X136</f>
        <v>0</v>
      </c>
      <c r="Y136" s="52">
        <f>RES_hhdet_in!Y136-RES_hhdet_in_new!Y136</f>
        <v>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322</v>
      </c>
      <c r="D140" s="52">
        <v>270</v>
      </c>
      <c r="E140" s="52">
        <v>277</v>
      </c>
      <c r="F140" s="52">
        <v>346</v>
      </c>
      <c r="G140" s="52">
        <v>262</v>
      </c>
      <c r="H140" s="52">
        <v>321</v>
      </c>
      <c r="I140" s="52">
        <v>180</v>
      </c>
      <c r="J140" s="52">
        <v>143</v>
      </c>
      <c r="K140" s="52">
        <v>196</v>
      </c>
      <c r="L140" s="52">
        <v>121</v>
      </c>
      <c r="M140" s="52">
        <v>56</v>
      </c>
      <c r="N140" s="52">
        <v>75</v>
      </c>
      <c r="O140" s="52">
        <v>177</v>
      </c>
      <c r="P140" s="52">
        <v>184</v>
      </c>
      <c r="Q140" s="52">
        <v>324</v>
      </c>
      <c r="R140" s="52">
        <v>268</v>
      </c>
      <c r="S140" s="52">
        <v>196</v>
      </c>
      <c r="T140" s="52">
        <v>86</v>
      </c>
      <c r="U140" s="52">
        <v>153</v>
      </c>
      <c r="V140" s="52">
        <v>138</v>
      </c>
      <c r="W140" s="52">
        <v>167</v>
      </c>
      <c r="X140" s="52">
        <v>0</v>
      </c>
      <c r="Y140" s="52">
        <v>0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60242</v>
      </c>
      <c r="D141" s="36">
        <v>65457</v>
      </c>
      <c r="E141" s="36">
        <v>62803</v>
      </c>
      <c r="F141" s="36">
        <v>60823</v>
      </c>
      <c r="G141" s="36">
        <v>43944</v>
      </c>
      <c r="H141" s="36">
        <v>64091</v>
      </c>
      <c r="I141" s="36">
        <v>52893</v>
      </c>
      <c r="J141" s="36">
        <v>58510</v>
      </c>
      <c r="K141" s="36">
        <v>73353</v>
      </c>
      <c r="L141" s="36">
        <v>74289</v>
      </c>
      <c r="M141" s="36">
        <v>81817</v>
      </c>
      <c r="N141" s="36">
        <v>85431</v>
      </c>
      <c r="O141" s="36">
        <v>78633</v>
      </c>
      <c r="P141" s="36">
        <v>56979</v>
      </c>
      <c r="Q141" s="36">
        <v>74261</v>
      </c>
      <c r="R141" s="36">
        <v>82206</v>
      </c>
      <c r="S141" s="36">
        <v>94492</v>
      </c>
      <c r="T141" s="36">
        <v>91598</v>
      </c>
      <c r="U141" s="36">
        <v>87304</v>
      </c>
      <c r="V141" s="36">
        <v>85546</v>
      </c>
      <c r="W141" s="36">
        <v>68119</v>
      </c>
      <c r="X141" s="36">
        <v>68840</v>
      </c>
      <c r="Y141" s="36">
        <v>77152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5852</v>
      </c>
      <c r="D145" s="52">
        <v>9676</v>
      </c>
      <c r="E145" s="52">
        <v>9446</v>
      </c>
      <c r="F145" s="52">
        <v>9233</v>
      </c>
      <c r="G145" s="52">
        <v>8257</v>
      </c>
      <c r="H145" s="52">
        <v>6499</v>
      </c>
      <c r="I145" s="52">
        <v>10638</v>
      </c>
      <c r="J145" s="52">
        <v>8784</v>
      </c>
      <c r="K145" s="52">
        <v>13744</v>
      </c>
      <c r="L145" s="52">
        <v>8623</v>
      </c>
      <c r="M145" s="52">
        <v>9834</v>
      </c>
      <c r="N145" s="52">
        <v>8977</v>
      </c>
      <c r="O145" s="52">
        <v>12170</v>
      </c>
      <c r="P145" s="52">
        <v>10208</v>
      </c>
      <c r="Q145" s="52">
        <v>14254</v>
      </c>
      <c r="R145" s="52">
        <v>14117</v>
      </c>
      <c r="S145" s="52">
        <v>16845</v>
      </c>
      <c r="T145" s="52">
        <v>26935</v>
      </c>
      <c r="U145" s="52">
        <v>27543</v>
      </c>
      <c r="V145" s="52">
        <v>38525</v>
      </c>
      <c r="W145" s="52">
        <v>22590</v>
      </c>
      <c r="X145" s="52">
        <v>33303</v>
      </c>
      <c r="Y145" s="52">
        <v>27565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387</v>
      </c>
      <c r="D147" s="52">
        <v>505</v>
      </c>
      <c r="E147" s="52">
        <v>1011</v>
      </c>
      <c r="F147" s="52">
        <v>1385</v>
      </c>
      <c r="G147" s="52">
        <v>1389</v>
      </c>
      <c r="H147" s="52">
        <v>1419</v>
      </c>
      <c r="I147" s="52">
        <v>1465</v>
      </c>
      <c r="J147" s="52">
        <v>1664</v>
      </c>
      <c r="K147" s="52">
        <v>2129</v>
      </c>
      <c r="L147" s="52">
        <v>2429</v>
      </c>
      <c r="M147" s="52">
        <v>2433</v>
      </c>
      <c r="N147" s="52">
        <v>1897</v>
      </c>
      <c r="O147" s="52">
        <v>2371</v>
      </c>
      <c r="P147" s="52">
        <v>2439</v>
      </c>
      <c r="Q147" s="52">
        <v>5256</v>
      </c>
      <c r="R147" s="52">
        <v>7309</v>
      </c>
      <c r="S147" s="52">
        <v>7149</v>
      </c>
      <c r="T147" s="52">
        <v>5978</v>
      </c>
      <c r="U147" s="52">
        <v>9388</v>
      </c>
      <c r="V147" s="52">
        <v>18072</v>
      </c>
      <c r="W147" s="52">
        <v>15295</v>
      </c>
      <c r="X147" s="52">
        <v>11635</v>
      </c>
      <c r="Y147" s="52">
        <v>10391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27</v>
      </c>
      <c r="D149" s="52">
        <f>RES_hhdet_in!D149-RES_hhdet_in_new!D149</f>
        <v>102</v>
      </c>
      <c r="E149" s="52">
        <f>RES_hhdet_in!E149-RES_hhdet_in_new!E149</f>
        <v>205</v>
      </c>
      <c r="F149" s="52">
        <f>RES_hhdet_in!F149-RES_hhdet_in_new!F149</f>
        <v>402</v>
      </c>
      <c r="G149" s="52">
        <f>RES_hhdet_in!G149-RES_hhdet_in_new!G149</f>
        <v>495</v>
      </c>
      <c r="H149" s="52">
        <f>RES_hhdet_in!H149-RES_hhdet_in_new!H149</f>
        <v>347</v>
      </c>
      <c r="I149" s="52">
        <f>RES_hhdet_in!I149-RES_hhdet_in_new!I149</f>
        <v>293</v>
      </c>
      <c r="J149" s="52">
        <f>RES_hhdet_in!J149-RES_hhdet_in_new!J149</f>
        <v>61</v>
      </c>
      <c r="K149" s="52">
        <f>RES_hhdet_in!K149-RES_hhdet_in_new!K149</f>
        <v>328</v>
      </c>
      <c r="L149" s="52">
        <f>RES_hhdet_in!L149-RES_hhdet_in_new!L149</f>
        <v>241</v>
      </c>
      <c r="M149" s="52">
        <f>RES_hhdet_in!M149-RES_hhdet_in_new!M149</f>
        <v>87</v>
      </c>
      <c r="N149" s="52">
        <f>RES_hhdet_in!N149-RES_hhdet_in_new!N149</f>
        <v>305</v>
      </c>
      <c r="O149" s="52">
        <f>RES_hhdet_in!O149-RES_hhdet_in_new!O149</f>
        <v>420</v>
      </c>
      <c r="P149" s="52">
        <f>RES_hhdet_in!P149-RES_hhdet_in_new!P149</f>
        <v>266</v>
      </c>
      <c r="Q149" s="52">
        <f>RES_hhdet_in!Q149-RES_hhdet_in_new!Q149</f>
        <v>233</v>
      </c>
      <c r="R149" s="52">
        <f>RES_hhdet_in!R149-RES_hhdet_in_new!R149</f>
        <v>97</v>
      </c>
      <c r="S149" s="52">
        <f>RES_hhdet_in!S149-RES_hhdet_in_new!S149</f>
        <v>296</v>
      </c>
      <c r="T149" s="52">
        <f>RES_hhdet_in!T149-RES_hhdet_in_new!T149</f>
        <v>340</v>
      </c>
      <c r="U149" s="52">
        <f>RES_hhdet_in!U149-RES_hhdet_in_new!U149</f>
        <v>488</v>
      </c>
      <c r="V149" s="52">
        <f>RES_hhdet_in!V149-RES_hhdet_in_new!V149</f>
        <v>627</v>
      </c>
      <c r="W149" s="52">
        <f>RES_hhdet_in!W149-RES_hhdet_in_new!W149</f>
        <v>492</v>
      </c>
      <c r="X149" s="52">
        <f>RES_hhdet_in!X149-RES_hhdet_in_new!X149</f>
        <v>451</v>
      </c>
      <c r="Y149" s="52">
        <f>RES_hhdet_in!Y149-RES_hhdet_in_new!Y149</f>
        <v>280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1</v>
      </c>
      <c r="F150" s="52">
        <f>RES_hhdet_in!F150-RES_hhdet_in_new!F150</f>
        <v>2</v>
      </c>
      <c r="G150" s="52">
        <f>RES_hhdet_in!G150-RES_hhdet_in_new!G150</f>
        <v>3</v>
      </c>
      <c r="H150" s="52">
        <f>RES_hhdet_in!H150-RES_hhdet_in_new!H150</f>
        <v>1</v>
      </c>
      <c r="I150" s="52">
        <f>RES_hhdet_in!I150-RES_hhdet_in_new!I150</f>
        <v>1</v>
      </c>
      <c r="J150" s="52">
        <f>RES_hhdet_in!J150-RES_hhdet_in_new!J150</f>
        <v>1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1</v>
      </c>
      <c r="N150" s="52">
        <f>RES_hhdet_in!N150-RES_hhdet_in_new!N150</f>
        <v>2</v>
      </c>
      <c r="O150" s="52">
        <f>RES_hhdet_in!O150-RES_hhdet_in_new!O150</f>
        <v>2</v>
      </c>
      <c r="P150" s="52">
        <f>RES_hhdet_in!P150-RES_hhdet_in_new!P150</f>
        <v>0</v>
      </c>
      <c r="Q150" s="52">
        <f>RES_hhdet_in!Q150-RES_hhdet_in_new!Q150</f>
        <v>1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2</v>
      </c>
      <c r="V150" s="52">
        <f>RES_hhdet_in!V150-RES_hhdet_in_new!V150</f>
        <v>2</v>
      </c>
      <c r="W150" s="52">
        <f>RES_hhdet_in!W150-RES_hhdet_in_new!W150</f>
        <v>2</v>
      </c>
      <c r="X150" s="52">
        <f>RES_hhdet_in!X150-RES_hhdet_in_new!X150</f>
        <v>1</v>
      </c>
      <c r="Y150" s="52">
        <f>RES_hhdet_in!Y150-RES_hhdet_in_new!Y150</f>
        <v>0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5126</v>
      </c>
      <c r="D153" s="52">
        <f>RES_hhdet_in!D153-RES_hhdet_in_new!D153</f>
        <v>8152</v>
      </c>
      <c r="E153" s="52">
        <f>RES_hhdet_in!E153-RES_hhdet_in_new!E153</f>
        <v>6994</v>
      </c>
      <c r="F153" s="52">
        <f>RES_hhdet_in!F153-RES_hhdet_in_new!F153</f>
        <v>6113</v>
      </c>
      <c r="G153" s="52">
        <f>RES_hhdet_in!G153-RES_hhdet_in_new!G153</f>
        <v>4794</v>
      </c>
      <c r="H153" s="52">
        <f>RES_hhdet_in!H153-RES_hhdet_in_new!H153</f>
        <v>5569</v>
      </c>
      <c r="I153" s="52">
        <f>RES_hhdet_in!I153-RES_hhdet_in_new!I153</f>
        <v>10382</v>
      </c>
      <c r="J153" s="52">
        <f>RES_hhdet_in!J153-RES_hhdet_in_new!J153</f>
        <v>9130</v>
      </c>
      <c r="K153" s="52">
        <f>RES_hhdet_in!K153-RES_hhdet_in_new!K153</f>
        <v>2958</v>
      </c>
      <c r="L153" s="52">
        <f>RES_hhdet_in!L153-RES_hhdet_in_new!L153</f>
        <v>12720</v>
      </c>
      <c r="M153" s="52">
        <f>RES_hhdet_in!M153-RES_hhdet_in_new!M153</f>
        <v>11310</v>
      </c>
      <c r="N153" s="52">
        <f>RES_hhdet_in!N153-RES_hhdet_in_new!N153</f>
        <v>11475</v>
      </c>
      <c r="O153" s="52">
        <f>RES_hhdet_in!O153-RES_hhdet_in_new!O153</f>
        <v>12126</v>
      </c>
      <c r="P153" s="52">
        <f>RES_hhdet_in!P153-RES_hhdet_in_new!P153</f>
        <v>13355</v>
      </c>
      <c r="Q153" s="52">
        <f>RES_hhdet_in!Q153-RES_hhdet_in_new!Q153</f>
        <v>15662</v>
      </c>
      <c r="R153" s="52">
        <f>RES_hhdet_in!R153-RES_hhdet_in_new!R153</f>
        <v>14243</v>
      </c>
      <c r="S153" s="52">
        <f>RES_hhdet_in!S153-RES_hhdet_in_new!S153</f>
        <v>15739</v>
      </c>
      <c r="T153" s="52">
        <f>RES_hhdet_in!T153-RES_hhdet_in_new!T153</f>
        <v>23476</v>
      </c>
      <c r="U153" s="52">
        <f>RES_hhdet_in!U153-RES_hhdet_in_new!U153</f>
        <v>22811</v>
      </c>
      <c r="V153" s="52">
        <f>RES_hhdet_in!V153-RES_hhdet_in_new!V153</f>
        <v>33198</v>
      </c>
      <c r="W153" s="52">
        <f>RES_hhdet_in!W153-RES_hhdet_in_new!W153</f>
        <v>28785</v>
      </c>
      <c r="X153" s="52">
        <f>RES_hhdet_in!X153-RES_hhdet_in_new!X153</f>
        <v>32490</v>
      </c>
      <c r="Y153" s="52">
        <f>RES_hhdet_in!Y153-RES_hhdet_in_new!Y153</f>
        <v>36192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1828</v>
      </c>
      <c r="D154" s="52">
        <f>RES_hhdet_in!D154-RES_hhdet_in_new!D154</f>
        <v>2570</v>
      </c>
      <c r="E154" s="52">
        <f>RES_hhdet_in!E154-RES_hhdet_in_new!E154</f>
        <v>3537</v>
      </c>
      <c r="F154" s="52">
        <f>RES_hhdet_in!F154-RES_hhdet_in_new!F154</f>
        <v>4444</v>
      </c>
      <c r="G154" s="52">
        <f>RES_hhdet_in!G154-RES_hhdet_in_new!G154</f>
        <v>5599</v>
      </c>
      <c r="H154" s="52">
        <f>RES_hhdet_in!H154-RES_hhdet_in_new!H154</f>
        <v>4765</v>
      </c>
      <c r="I154" s="52">
        <f>RES_hhdet_in!I154-RES_hhdet_in_new!I154</f>
        <v>5142</v>
      </c>
      <c r="J154" s="52">
        <f>RES_hhdet_in!J154-RES_hhdet_in_new!J154</f>
        <v>7605</v>
      </c>
      <c r="K154" s="52">
        <f>RES_hhdet_in!K154-RES_hhdet_in_new!K154</f>
        <v>22922</v>
      </c>
      <c r="L154" s="52">
        <f>RES_hhdet_in!L154-RES_hhdet_in_new!L154</f>
        <v>9418</v>
      </c>
      <c r="M154" s="52">
        <f>RES_hhdet_in!M154-RES_hhdet_in_new!M154</f>
        <v>11226</v>
      </c>
      <c r="N154" s="52">
        <f>RES_hhdet_in!N154-RES_hhdet_in_new!N154</f>
        <v>9310</v>
      </c>
      <c r="O154" s="52">
        <f>RES_hhdet_in!O154-RES_hhdet_in_new!O154</f>
        <v>11919</v>
      </c>
      <c r="P154" s="52">
        <f>RES_hhdet_in!P154-RES_hhdet_in_new!P154</f>
        <v>9622</v>
      </c>
      <c r="Q154" s="52">
        <f>RES_hhdet_in!Q154-RES_hhdet_in_new!Q154</f>
        <v>13569</v>
      </c>
      <c r="R154" s="52">
        <f>RES_hhdet_in!R154-RES_hhdet_in_new!R154</f>
        <v>15025</v>
      </c>
      <c r="S154" s="52">
        <f>RES_hhdet_in!S154-RES_hhdet_in_new!S154</f>
        <v>17023</v>
      </c>
      <c r="T154" s="52">
        <f>RES_hhdet_in!T154-RES_hhdet_in_new!T154</f>
        <v>17902</v>
      </c>
      <c r="U154" s="52">
        <f>RES_hhdet_in!U154-RES_hhdet_in_new!U154</f>
        <v>20819</v>
      </c>
      <c r="V154" s="52">
        <f>RES_hhdet_in!V154-RES_hhdet_in_new!V154</f>
        <v>23872</v>
      </c>
      <c r="W154" s="52">
        <f>RES_hhdet_in!W154-RES_hhdet_in_new!W154</f>
        <v>16919</v>
      </c>
      <c r="X154" s="52">
        <f>RES_hhdet_in!X154-RES_hhdet_in_new!X154</f>
        <v>27820</v>
      </c>
      <c r="Y154" s="52">
        <f>RES_hhdet_in!Y154-RES_hhdet_in_new!Y154</f>
        <v>20306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37</v>
      </c>
      <c r="D158" s="52">
        <v>45</v>
      </c>
      <c r="E158" s="52">
        <v>47</v>
      </c>
      <c r="F158" s="52">
        <v>62</v>
      </c>
      <c r="G158" s="52">
        <v>64</v>
      </c>
      <c r="H158" s="52">
        <v>53</v>
      </c>
      <c r="I158" s="52">
        <v>51</v>
      </c>
      <c r="J158" s="52">
        <v>40</v>
      </c>
      <c r="K158" s="52">
        <v>69</v>
      </c>
      <c r="L158" s="52">
        <v>33</v>
      </c>
      <c r="M158" s="52">
        <v>13</v>
      </c>
      <c r="N158" s="52">
        <v>18</v>
      </c>
      <c r="O158" s="52">
        <v>54</v>
      </c>
      <c r="P158" s="52">
        <v>75</v>
      </c>
      <c r="Q158" s="52">
        <v>128</v>
      </c>
      <c r="R158" s="52">
        <v>93</v>
      </c>
      <c r="S158" s="52">
        <v>66</v>
      </c>
      <c r="T158" s="52">
        <v>39</v>
      </c>
      <c r="U158" s="52">
        <v>75</v>
      </c>
      <c r="V158" s="52">
        <v>91</v>
      </c>
      <c r="W158" s="52">
        <v>105</v>
      </c>
      <c r="X158" s="52">
        <v>0</v>
      </c>
      <c r="Y158" s="52">
        <v>0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6945</v>
      </c>
      <c r="D159" s="36">
        <v>10777</v>
      </c>
      <c r="E159" s="36">
        <v>10691</v>
      </c>
      <c r="F159" s="36">
        <v>10898</v>
      </c>
      <c r="G159" s="36">
        <v>10829</v>
      </c>
      <c r="H159" s="36">
        <v>10632</v>
      </c>
      <c r="I159" s="36">
        <v>15766</v>
      </c>
      <c r="J159" s="36">
        <v>16701</v>
      </c>
      <c r="K159" s="36">
        <v>25760</v>
      </c>
      <c r="L159" s="36">
        <v>22240</v>
      </c>
      <c r="M159" s="36">
        <v>22788</v>
      </c>
      <c r="N159" s="36">
        <v>21206</v>
      </c>
      <c r="O159" s="36">
        <v>24494</v>
      </c>
      <c r="P159" s="36">
        <v>23212</v>
      </c>
      <c r="Q159" s="36">
        <v>29330</v>
      </c>
      <c r="R159" s="36">
        <v>29210</v>
      </c>
      <c r="S159" s="36">
        <v>32911</v>
      </c>
      <c r="T159" s="36">
        <v>41666</v>
      </c>
      <c r="U159" s="36">
        <v>44112</v>
      </c>
      <c r="V159" s="36">
        <v>57671</v>
      </c>
      <c r="W159" s="36">
        <v>46111</v>
      </c>
      <c r="X159" s="36">
        <v>60798</v>
      </c>
      <c r="Y159" s="36">
        <v>56817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23217</v>
      </c>
      <c r="D163" s="52">
        <v>21504</v>
      </c>
      <c r="E163" s="52">
        <v>15389</v>
      </c>
      <c r="F163" s="52">
        <v>7200</v>
      </c>
      <c r="G163" s="52">
        <v>4019</v>
      </c>
      <c r="H163" s="52">
        <v>7297</v>
      </c>
      <c r="I163" s="52">
        <v>14577</v>
      </c>
      <c r="J163" s="52">
        <v>13853</v>
      </c>
      <c r="K163" s="52">
        <v>17953</v>
      </c>
      <c r="L163" s="52">
        <v>17536</v>
      </c>
      <c r="M163" s="52">
        <v>20768</v>
      </c>
      <c r="N163" s="52">
        <v>15443</v>
      </c>
      <c r="O163" s="52">
        <v>12985</v>
      </c>
      <c r="P163" s="52">
        <v>4465</v>
      </c>
      <c r="Q163" s="52">
        <v>11468</v>
      </c>
      <c r="R163" s="52">
        <v>18669</v>
      </c>
      <c r="S163" s="52">
        <v>23474</v>
      </c>
      <c r="T163" s="52">
        <v>22282</v>
      </c>
      <c r="U163" s="52">
        <v>20419</v>
      </c>
      <c r="V163" s="52">
        <v>17477</v>
      </c>
      <c r="W163" s="52">
        <v>33103</v>
      </c>
      <c r="X163" s="52">
        <v>52462</v>
      </c>
      <c r="Y163" s="52">
        <v>48844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2551</v>
      </c>
      <c r="D165" s="52">
        <v>2145</v>
      </c>
      <c r="E165" s="52">
        <v>2900</v>
      </c>
      <c r="F165" s="52">
        <v>2513</v>
      </c>
      <c r="G165" s="52">
        <v>1908</v>
      </c>
      <c r="H165" s="52">
        <v>1200</v>
      </c>
      <c r="I165" s="52">
        <v>1320</v>
      </c>
      <c r="J165" s="52">
        <v>2091</v>
      </c>
      <c r="K165" s="52">
        <v>2881</v>
      </c>
      <c r="L165" s="52">
        <v>3169</v>
      </c>
      <c r="M165" s="52">
        <v>3404</v>
      </c>
      <c r="N165" s="52">
        <v>3212</v>
      </c>
      <c r="O165" s="52">
        <v>3305</v>
      </c>
      <c r="P165" s="52">
        <v>2754</v>
      </c>
      <c r="Q165" s="52">
        <v>2885</v>
      </c>
      <c r="R165" s="52">
        <v>3999</v>
      </c>
      <c r="S165" s="52">
        <v>6631</v>
      </c>
      <c r="T165" s="52">
        <v>6770</v>
      </c>
      <c r="U165" s="52">
        <v>7984</v>
      </c>
      <c r="V165" s="52">
        <v>12101</v>
      </c>
      <c r="W165" s="52">
        <v>5920</v>
      </c>
      <c r="X165" s="52">
        <v>8968</v>
      </c>
      <c r="Y165" s="52">
        <v>13816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165</v>
      </c>
      <c r="D167" s="52">
        <f>RES_hhdet_in!D167-RES_hhdet_in_new!D167</f>
        <v>384</v>
      </c>
      <c r="E167" s="52">
        <f>RES_hhdet_in!E167-RES_hhdet_in_new!E167</f>
        <v>679</v>
      </c>
      <c r="F167" s="52">
        <f>RES_hhdet_in!F167-RES_hhdet_in_new!F167</f>
        <v>1069</v>
      </c>
      <c r="G167" s="52">
        <f>RES_hhdet_in!G167-RES_hhdet_in_new!G167</f>
        <v>1344</v>
      </c>
      <c r="H167" s="52">
        <f>RES_hhdet_in!H167-RES_hhdet_in_new!H167</f>
        <v>1250</v>
      </c>
      <c r="I167" s="52">
        <f>RES_hhdet_in!I167-RES_hhdet_in_new!I167</f>
        <v>575</v>
      </c>
      <c r="J167" s="52">
        <f>RES_hhdet_in!J167-RES_hhdet_in_new!J167</f>
        <v>119</v>
      </c>
      <c r="K167" s="52">
        <f>RES_hhdet_in!K167-RES_hhdet_in_new!K167</f>
        <v>562</v>
      </c>
      <c r="L167" s="52">
        <f>RES_hhdet_in!L167-RES_hhdet_in_new!L167</f>
        <v>416</v>
      </c>
      <c r="M167" s="52">
        <f>RES_hhdet_in!M167-RES_hhdet_in_new!M167</f>
        <v>137</v>
      </c>
      <c r="N167" s="52">
        <f>RES_hhdet_in!N167-RES_hhdet_in_new!N167</f>
        <v>387</v>
      </c>
      <c r="O167" s="52">
        <f>RES_hhdet_in!O167-RES_hhdet_in_new!O167</f>
        <v>456</v>
      </c>
      <c r="P167" s="52">
        <f>RES_hhdet_in!P167-RES_hhdet_in_new!P167</f>
        <v>275</v>
      </c>
      <c r="Q167" s="52">
        <f>RES_hhdet_in!Q167-RES_hhdet_in_new!Q167</f>
        <v>280</v>
      </c>
      <c r="R167" s="52">
        <f>RES_hhdet_in!R167-RES_hhdet_in_new!R167</f>
        <v>143</v>
      </c>
      <c r="S167" s="52">
        <f>RES_hhdet_in!S167-RES_hhdet_in_new!S167</f>
        <v>428</v>
      </c>
      <c r="T167" s="52">
        <f>RES_hhdet_in!T167-RES_hhdet_in_new!T167</f>
        <v>367</v>
      </c>
      <c r="U167" s="52">
        <f>RES_hhdet_in!U167-RES_hhdet_in_new!U167</f>
        <v>460</v>
      </c>
      <c r="V167" s="52">
        <f>RES_hhdet_in!V167-RES_hhdet_in_new!V167</f>
        <v>406</v>
      </c>
      <c r="W167" s="52">
        <f>RES_hhdet_in!W167-RES_hhdet_in_new!W167</f>
        <v>579</v>
      </c>
      <c r="X167" s="52">
        <f>RES_hhdet_in!X167-RES_hhdet_in_new!X167</f>
        <v>570</v>
      </c>
      <c r="Y167" s="52">
        <f>RES_hhdet_in!Y167-RES_hhdet_in_new!Y167</f>
        <v>385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2</v>
      </c>
      <c r="F168" s="52">
        <f>RES_hhdet_in!F168-RES_hhdet_in_new!F168</f>
        <v>4</v>
      </c>
      <c r="G168" s="52">
        <f>RES_hhdet_in!G168-RES_hhdet_in_new!G168</f>
        <v>11</v>
      </c>
      <c r="H168" s="52">
        <f>RES_hhdet_in!H168-RES_hhdet_in_new!H168</f>
        <v>5</v>
      </c>
      <c r="I168" s="52">
        <f>RES_hhdet_in!I168-RES_hhdet_in_new!I168</f>
        <v>4</v>
      </c>
      <c r="J168" s="52">
        <f>RES_hhdet_in!J168-RES_hhdet_in_new!J168</f>
        <v>2</v>
      </c>
      <c r="K168" s="52">
        <f>RES_hhdet_in!K168-RES_hhdet_in_new!K168</f>
        <v>0</v>
      </c>
      <c r="L168" s="52">
        <f>RES_hhdet_in!L168-RES_hhdet_in_new!L168</f>
        <v>1</v>
      </c>
      <c r="M168" s="52">
        <f>RES_hhdet_in!M168-RES_hhdet_in_new!M168</f>
        <v>3</v>
      </c>
      <c r="N168" s="52">
        <f>RES_hhdet_in!N168-RES_hhdet_in_new!N168</f>
        <v>2</v>
      </c>
      <c r="O168" s="52">
        <f>RES_hhdet_in!O168-RES_hhdet_in_new!O168</f>
        <v>2</v>
      </c>
      <c r="P168" s="52">
        <f>RES_hhdet_in!P168-RES_hhdet_in_new!P168</f>
        <v>0</v>
      </c>
      <c r="Q168" s="52">
        <f>RES_hhdet_in!Q168-RES_hhdet_in_new!Q168</f>
        <v>2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2</v>
      </c>
      <c r="V168" s="52">
        <f>RES_hhdet_in!V168-RES_hhdet_in_new!V168</f>
        <v>2</v>
      </c>
      <c r="W168" s="52">
        <f>RES_hhdet_in!W168-RES_hhdet_in_new!W168</f>
        <v>2</v>
      </c>
      <c r="X168" s="52">
        <f>RES_hhdet_in!X168-RES_hhdet_in_new!X168</f>
        <v>1</v>
      </c>
      <c r="Y168" s="52">
        <f>RES_hhdet_in!Y168-RES_hhdet_in_new!Y168</f>
        <v>1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31088</v>
      </c>
      <c r="D171" s="52">
        <f>RES_hhdet_in!D171-RES_hhdet_in_new!D171</f>
        <v>30670</v>
      </c>
      <c r="E171" s="52">
        <f>RES_hhdet_in!E171-RES_hhdet_in_new!E171</f>
        <v>23010</v>
      </c>
      <c r="F171" s="52">
        <f>RES_hhdet_in!F171-RES_hhdet_in_new!F171</f>
        <v>16210</v>
      </c>
      <c r="G171" s="52">
        <f>RES_hhdet_in!G171-RES_hhdet_in_new!G171</f>
        <v>12986</v>
      </c>
      <c r="H171" s="52">
        <f>RES_hhdet_in!H171-RES_hhdet_in_new!H171</f>
        <v>20054</v>
      </c>
      <c r="I171" s="52">
        <f>RES_hhdet_in!I171-RES_hhdet_in_new!I171</f>
        <v>20351</v>
      </c>
      <c r="J171" s="52">
        <f>RES_hhdet_in!J171-RES_hhdet_in_new!J171</f>
        <v>17513</v>
      </c>
      <c r="K171" s="52">
        <f>RES_hhdet_in!K171-RES_hhdet_in_new!K171</f>
        <v>5062</v>
      </c>
      <c r="L171" s="52">
        <f>RES_hhdet_in!L171-RES_hhdet_in_new!L171</f>
        <v>22140</v>
      </c>
      <c r="M171" s="52">
        <f>RES_hhdet_in!M171-RES_hhdet_in_new!M171</f>
        <v>17908</v>
      </c>
      <c r="N171" s="52">
        <f>RES_hhdet_in!N171-RES_hhdet_in_new!N171</f>
        <v>14580</v>
      </c>
      <c r="O171" s="52">
        <f>RES_hhdet_in!O171-RES_hhdet_in_new!O171</f>
        <v>13188</v>
      </c>
      <c r="P171" s="52">
        <f>RES_hhdet_in!P171-RES_hhdet_in_new!P171</f>
        <v>13675</v>
      </c>
      <c r="Q171" s="52">
        <f>RES_hhdet_in!Q171-RES_hhdet_in_new!Q171</f>
        <v>18922</v>
      </c>
      <c r="R171" s="52">
        <f>RES_hhdet_in!R171-RES_hhdet_in_new!R171</f>
        <v>20727</v>
      </c>
      <c r="S171" s="52">
        <f>RES_hhdet_in!S171-RES_hhdet_in_new!S171</f>
        <v>22603</v>
      </c>
      <c r="T171" s="52">
        <f>RES_hhdet_in!T171-RES_hhdet_in_new!T171</f>
        <v>25116</v>
      </c>
      <c r="U171" s="52">
        <f>RES_hhdet_in!U171-RES_hhdet_in_new!U171</f>
        <v>21805</v>
      </c>
      <c r="V171" s="52">
        <f>RES_hhdet_in!V171-RES_hhdet_in_new!V171</f>
        <v>21699</v>
      </c>
      <c r="W171" s="52">
        <f>RES_hhdet_in!W171-RES_hhdet_in_new!W171</f>
        <v>33871</v>
      </c>
      <c r="X171" s="52">
        <f>RES_hhdet_in!X171-RES_hhdet_in_new!X171</f>
        <v>40511</v>
      </c>
      <c r="Y171" s="52">
        <f>RES_hhdet_in!Y171-RES_hhdet_in_new!Y171</f>
        <v>49969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11088</v>
      </c>
      <c r="D172" s="52">
        <f>RES_hhdet_in!D172-RES_hhdet_in_new!D172</f>
        <v>9674</v>
      </c>
      <c r="E172" s="52">
        <f>RES_hhdet_in!E172-RES_hhdet_in_new!E172</f>
        <v>11641</v>
      </c>
      <c r="F172" s="52">
        <f>RES_hhdet_in!F172-RES_hhdet_in_new!F172</f>
        <v>11783</v>
      </c>
      <c r="G172" s="52">
        <f>RES_hhdet_in!G172-RES_hhdet_in_new!G172</f>
        <v>15161</v>
      </c>
      <c r="H172" s="52">
        <f>RES_hhdet_in!H172-RES_hhdet_in_new!H172</f>
        <v>17170</v>
      </c>
      <c r="I172" s="52">
        <f>RES_hhdet_in!I172-RES_hhdet_in_new!I172</f>
        <v>10075</v>
      </c>
      <c r="J172" s="52">
        <f>RES_hhdet_in!J172-RES_hhdet_in_new!J172</f>
        <v>14592</v>
      </c>
      <c r="K172" s="52">
        <f>RES_hhdet_in!K172-RES_hhdet_in_new!K172</f>
        <v>39219</v>
      </c>
      <c r="L172" s="52">
        <f>RES_hhdet_in!L172-RES_hhdet_in_new!L172</f>
        <v>16395</v>
      </c>
      <c r="M172" s="52">
        <f>RES_hhdet_in!M172-RES_hhdet_in_new!M172</f>
        <v>17779</v>
      </c>
      <c r="N172" s="52">
        <f>RES_hhdet_in!N172-RES_hhdet_in_new!N172</f>
        <v>11823</v>
      </c>
      <c r="O172" s="52">
        <f>RES_hhdet_in!O172-RES_hhdet_in_new!O172</f>
        <v>12960</v>
      </c>
      <c r="P172" s="52">
        <f>RES_hhdet_in!P172-RES_hhdet_in_new!P172</f>
        <v>9845</v>
      </c>
      <c r="Q172" s="52">
        <f>RES_hhdet_in!Q172-RES_hhdet_in_new!Q172</f>
        <v>16408</v>
      </c>
      <c r="R172" s="52">
        <f>RES_hhdet_in!R172-RES_hhdet_in_new!R172</f>
        <v>21844</v>
      </c>
      <c r="S172" s="52">
        <f>RES_hhdet_in!S172-RES_hhdet_in_new!S172</f>
        <v>24448</v>
      </c>
      <c r="T172" s="52">
        <f>RES_hhdet_in!T172-RES_hhdet_in_new!T172</f>
        <v>19158</v>
      </c>
      <c r="U172" s="52">
        <f>RES_hhdet_in!U172-RES_hhdet_in_new!U172</f>
        <v>19913</v>
      </c>
      <c r="V172" s="52">
        <f>RES_hhdet_in!V172-RES_hhdet_in_new!V172</f>
        <v>15601</v>
      </c>
      <c r="W172" s="52">
        <f>RES_hhdet_in!W172-RES_hhdet_in_new!W172</f>
        <v>19909</v>
      </c>
      <c r="X172" s="52">
        <f>RES_hhdet_in!X172-RES_hhdet_in_new!X172</f>
        <v>34690</v>
      </c>
      <c r="Y172" s="52">
        <f>RES_hhdet_in!Y172-RES_hhdet_in_new!Y172</f>
        <v>28032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225</v>
      </c>
      <c r="D176" s="52">
        <v>168</v>
      </c>
      <c r="E176" s="52">
        <v>156</v>
      </c>
      <c r="F176" s="52">
        <v>164</v>
      </c>
      <c r="G176" s="52">
        <v>176</v>
      </c>
      <c r="H176" s="52">
        <v>192</v>
      </c>
      <c r="I176" s="52">
        <v>105</v>
      </c>
      <c r="J176" s="52">
        <v>78</v>
      </c>
      <c r="K176" s="52">
        <v>118</v>
      </c>
      <c r="L176" s="52">
        <v>63</v>
      </c>
      <c r="M176" s="52">
        <v>22</v>
      </c>
      <c r="N176" s="52">
        <v>22</v>
      </c>
      <c r="O176" s="52">
        <v>59</v>
      </c>
      <c r="P176" s="52">
        <v>78</v>
      </c>
      <c r="Q176" s="52">
        <v>152</v>
      </c>
      <c r="R176" s="52">
        <v>135</v>
      </c>
      <c r="S176" s="52">
        <v>96</v>
      </c>
      <c r="T176" s="52">
        <v>39</v>
      </c>
      <c r="U176" s="52">
        <v>65</v>
      </c>
      <c r="V176" s="52">
        <v>57</v>
      </c>
      <c r="W176" s="52">
        <v>128</v>
      </c>
      <c r="X176" s="52">
        <v>0</v>
      </c>
      <c r="Y176" s="52">
        <v>0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42116</v>
      </c>
      <c r="D177" s="36">
        <v>40559</v>
      </c>
      <c r="E177" s="36">
        <v>35179</v>
      </c>
      <c r="F177" s="36">
        <v>28899</v>
      </c>
      <c r="G177" s="36">
        <v>29325</v>
      </c>
      <c r="H177" s="36">
        <v>38299</v>
      </c>
      <c r="I177" s="36">
        <v>30895</v>
      </c>
      <c r="J177" s="36">
        <v>32075</v>
      </c>
      <c r="K177" s="36">
        <v>44239</v>
      </c>
      <c r="L177" s="36">
        <v>38755</v>
      </c>
      <c r="M177" s="36">
        <v>35946</v>
      </c>
      <c r="N177" s="36">
        <v>26907</v>
      </c>
      <c r="O177" s="36">
        <v>26683</v>
      </c>
      <c r="P177" s="36">
        <v>23827</v>
      </c>
      <c r="Q177" s="36">
        <v>35433</v>
      </c>
      <c r="R177" s="36">
        <v>42519</v>
      </c>
      <c r="S177" s="36">
        <v>47311</v>
      </c>
      <c r="T177" s="36">
        <v>44587</v>
      </c>
      <c r="U177" s="36">
        <v>42130</v>
      </c>
      <c r="V177" s="36">
        <v>37732</v>
      </c>
      <c r="W177" s="36">
        <v>54268</v>
      </c>
      <c r="X177" s="36">
        <v>75820</v>
      </c>
      <c r="Y177" s="36">
        <v>78481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1164</v>
      </c>
      <c r="M5" s="52">
        <v>1311</v>
      </c>
      <c r="N5" s="52">
        <v>2191</v>
      </c>
      <c r="O5" s="52">
        <v>1224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1</v>
      </c>
      <c r="V5" s="52">
        <v>0</v>
      </c>
      <c r="W5" s="52">
        <v>4</v>
      </c>
      <c r="X5" s="52">
        <v>0</v>
      </c>
      <c r="Y5" s="52">
        <v>0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1</v>
      </c>
      <c r="S8" s="52">
        <v>9</v>
      </c>
      <c r="T8" s="52">
        <v>9</v>
      </c>
      <c r="U8" s="52">
        <v>16</v>
      </c>
      <c r="V8" s="52">
        <v>29</v>
      </c>
      <c r="W8" s="52">
        <v>5</v>
      </c>
      <c r="X8" s="52">
        <v>0</v>
      </c>
      <c r="Y8" s="52">
        <v>0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21</v>
      </c>
      <c r="M10" s="52">
        <v>35</v>
      </c>
      <c r="N10" s="52">
        <v>53</v>
      </c>
      <c r="O10" s="52">
        <v>54</v>
      </c>
      <c r="P10" s="52">
        <v>32</v>
      </c>
      <c r="Q10" s="52">
        <v>43</v>
      </c>
      <c r="R10" s="52">
        <v>58</v>
      </c>
      <c r="S10" s="52">
        <v>44</v>
      </c>
      <c r="T10" s="52">
        <v>50</v>
      </c>
      <c r="U10" s="52">
        <v>36</v>
      </c>
      <c r="V10" s="52">
        <v>84</v>
      </c>
      <c r="W10" s="52">
        <v>231</v>
      </c>
      <c r="X10" s="52">
        <v>349</v>
      </c>
      <c r="Y10" s="52">
        <v>87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4</v>
      </c>
      <c r="T11" s="52">
        <v>16</v>
      </c>
      <c r="U11" s="52">
        <v>18</v>
      </c>
      <c r="V11" s="52">
        <v>11</v>
      </c>
      <c r="W11" s="52">
        <v>2</v>
      </c>
      <c r="X11" s="52">
        <v>0</v>
      </c>
      <c r="Y11" s="52">
        <v>0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158</v>
      </c>
      <c r="T15" s="52">
        <v>898</v>
      </c>
      <c r="U15" s="52">
        <v>811</v>
      </c>
      <c r="V15" s="52">
        <v>540</v>
      </c>
      <c r="W15" s="52">
        <v>159</v>
      </c>
      <c r="X15" s="52">
        <v>0</v>
      </c>
      <c r="Y15" s="52">
        <v>11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168</v>
      </c>
      <c r="T16" s="52">
        <v>694</v>
      </c>
      <c r="U16" s="52">
        <v>739</v>
      </c>
      <c r="V16" s="52">
        <v>390</v>
      </c>
      <c r="W16" s="52">
        <v>92</v>
      </c>
      <c r="X16" s="52">
        <v>0</v>
      </c>
      <c r="Y16" s="52">
        <v>7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3</v>
      </c>
      <c r="S20" s="52">
        <v>5</v>
      </c>
      <c r="T20" s="52">
        <v>7</v>
      </c>
      <c r="U20" s="52">
        <v>7</v>
      </c>
      <c r="V20" s="52">
        <v>10</v>
      </c>
      <c r="W20" s="52">
        <v>12</v>
      </c>
      <c r="X20" s="52">
        <v>14</v>
      </c>
      <c r="Y20" s="52">
        <v>4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3</v>
      </c>
      <c r="V21" s="52">
        <v>4</v>
      </c>
      <c r="W21" s="52">
        <v>3</v>
      </c>
      <c r="X21" s="52">
        <v>0</v>
      </c>
      <c r="Y21" s="52">
        <v>0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1296</v>
      </c>
      <c r="V22" s="36">
        <v>2174</v>
      </c>
      <c r="W22" s="36">
        <v>1247</v>
      </c>
      <c r="X22" s="36">
        <v>1095</v>
      </c>
      <c r="Y22" s="36">
        <v>11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181</v>
      </c>
      <c r="K26" s="52">
        <v>0</v>
      </c>
      <c r="L26" s="52">
        <v>0</v>
      </c>
      <c r="M26" s="52">
        <v>0</v>
      </c>
      <c r="N26" s="52">
        <v>1099</v>
      </c>
      <c r="O26" s="52">
        <v>1592</v>
      </c>
      <c r="P26" s="52">
        <v>105</v>
      </c>
      <c r="Q26" s="52">
        <v>391</v>
      </c>
      <c r="R26" s="52">
        <v>1243</v>
      </c>
      <c r="S26" s="52">
        <v>2725</v>
      </c>
      <c r="T26" s="52">
        <v>2583</v>
      </c>
      <c r="U26" s="52">
        <v>2449</v>
      </c>
      <c r="V26" s="52">
        <v>1977</v>
      </c>
      <c r="W26" s="52">
        <v>1410</v>
      </c>
      <c r="X26" s="52">
        <v>616</v>
      </c>
      <c r="Y26" s="52">
        <v>1018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10</v>
      </c>
      <c r="S29" s="52">
        <v>60</v>
      </c>
      <c r="T29" s="52">
        <v>108</v>
      </c>
      <c r="U29" s="52">
        <v>209</v>
      </c>
      <c r="V29" s="52">
        <v>399</v>
      </c>
      <c r="W29" s="52">
        <v>165</v>
      </c>
      <c r="X29" s="52">
        <v>86</v>
      </c>
      <c r="Y29" s="52">
        <v>61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1</v>
      </c>
      <c r="S31" s="52">
        <v>19</v>
      </c>
      <c r="T31" s="52">
        <v>22</v>
      </c>
      <c r="U31" s="52">
        <v>31</v>
      </c>
      <c r="V31" s="52">
        <v>29</v>
      </c>
      <c r="W31" s="52">
        <v>23</v>
      </c>
      <c r="X31" s="52">
        <v>5</v>
      </c>
      <c r="Y31" s="52">
        <v>6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300</v>
      </c>
      <c r="S35" s="52">
        <v>882</v>
      </c>
      <c r="T35" s="52">
        <v>1351</v>
      </c>
      <c r="U35" s="52">
        <v>1502</v>
      </c>
      <c r="V35" s="52">
        <v>1743</v>
      </c>
      <c r="W35" s="52">
        <v>1582</v>
      </c>
      <c r="X35" s="52">
        <v>856</v>
      </c>
      <c r="Y35" s="52">
        <v>1578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314</v>
      </c>
      <c r="S36" s="52">
        <v>956</v>
      </c>
      <c r="T36" s="52">
        <v>1034</v>
      </c>
      <c r="U36" s="52">
        <v>1366</v>
      </c>
      <c r="V36" s="52">
        <v>1266</v>
      </c>
      <c r="W36" s="52">
        <v>930</v>
      </c>
      <c r="X36" s="52">
        <v>720</v>
      </c>
      <c r="Y36" s="52">
        <v>873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1</v>
      </c>
      <c r="S40" s="52">
        <v>2</v>
      </c>
      <c r="T40" s="52">
        <v>2</v>
      </c>
      <c r="U40" s="52">
        <v>2</v>
      </c>
      <c r="V40" s="52">
        <v>3</v>
      </c>
      <c r="W40" s="52">
        <v>4</v>
      </c>
      <c r="X40" s="52">
        <v>0</v>
      </c>
      <c r="Y40" s="52">
        <v>0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613</v>
      </c>
      <c r="S41" s="36">
        <v>1844</v>
      </c>
      <c r="T41" s="36">
        <v>2408</v>
      </c>
      <c r="U41" s="36">
        <v>2898</v>
      </c>
      <c r="V41" s="36">
        <v>3045</v>
      </c>
      <c r="W41" s="36">
        <v>2512</v>
      </c>
      <c r="X41" s="36">
        <v>1600</v>
      </c>
      <c r="Y41" s="36">
        <v>2455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8501</v>
      </c>
      <c r="K45" s="52">
        <v>15547</v>
      </c>
      <c r="L45" s="52">
        <v>27111</v>
      </c>
      <c r="M45" s="52">
        <v>31472</v>
      </c>
      <c r="N45" s="52">
        <v>42361</v>
      </c>
      <c r="O45" s="52">
        <v>57121</v>
      </c>
      <c r="P45" s="52">
        <v>22777</v>
      </c>
      <c r="Q45" s="52">
        <v>28657</v>
      </c>
      <c r="R45" s="52">
        <v>31525</v>
      </c>
      <c r="S45" s="52">
        <v>46505</v>
      </c>
      <c r="T45" s="52">
        <v>40824</v>
      </c>
      <c r="U45" s="52">
        <v>34483</v>
      </c>
      <c r="V45" s="52">
        <v>23415</v>
      </c>
      <c r="W45" s="52">
        <v>13585</v>
      </c>
      <c r="X45" s="52">
        <v>11809</v>
      </c>
      <c r="Y45" s="52">
        <v>11101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652</v>
      </c>
      <c r="S48" s="52">
        <v>1726</v>
      </c>
      <c r="T48" s="52">
        <v>2192</v>
      </c>
      <c r="U48" s="52">
        <v>3718</v>
      </c>
      <c r="V48" s="52">
        <v>6577</v>
      </c>
      <c r="W48" s="52">
        <v>2266</v>
      </c>
      <c r="X48" s="52">
        <v>944</v>
      </c>
      <c r="Y48" s="52">
        <v>803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3054</v>
      </c>
      <c r="K50" s="52">
        <v>4969</v>
      </c>
      <c r="L50" s="52">
        <v>10077</v>
      </c>
      <c r="M50" s="52">
        <v>15090</v>
      </c>
      <c r="N50" s="52">
        <v>20913</v>
      </c>
      <c r="O50" s="52">
        <v>30215</v>
      </c>
      <c r="P50" s="52">
        <v>8131</v>
      </c>
      <c r="Q50" s="52">
        <v>12067</v>
      </c>
      <c r="R50" s="52">
        <v>18443</v>
      </c>
      <c r="S50" s="52">
        <v>27860</v>
      </c>
      <c r="T50" s="52">
        <v>27931</v>
      </c>
      <c r="U50" s="52">
        <v>29379</v>
      </c>
      <c r="V50" s="52">
        <v>27839</v>
      </c>
      <c r="W50" s="52">
        <v>24453</v>
      </c>
      <c r="X50" s="52">
        <v>23361</v>
      </c>
      <c r="Y50" s="52">
        <v>20538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18</v>
      </c>
      <c r="K51" s="52">
        <v>86</v>
      </c>
      <c r="L51" s="52">
        <v>98</v>
      </c>
      <c r="M51" s="52">
        <v>126</v>
      </c>
      <c r="N51" s="52">
        <v>0</v>
      </c>
      <c r="O51" s="52">
        <v>329</v>
      </c>
      <c r="P51" s="52">
        <v>19</v>
      </c>
      <c r="Q51" s="52">
        <v>58</v>
      </c>
      <c r="R51" s="52">
        <v>97</v>
      </c>
      <c r="S51" s="52">
        <v>269</v>
      </c>
      <c r="T51" s="52">
        <v>95</v>
      </c>
      <c r="U51" s="52">
        <v>260</v>
      </c>
      <c r="V51" s="52">
        <v>288</v>
      </c>
      <c r="W51" s="52">
        <v>132</v>
      </c>
      <c r="X51" s="52">
        <v>12</v>
      </c>
      <c r="Y51" s="52">
        <v>0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5508</v>
      </c>
      <c r="S54" s="52">
        <v>10546</v>
      </c>
      <c r="T54" s="52">
        <v>14569</v>
      </c>
      <c r="U54" s="52">
        <v>11766</v>
      </c>
      <c r="V54" s="52">
        <v>10330</v>
      </c>
      <c r="W54" s="52">
        <v>8296</v>
      </c>
      <c r="X54" s="52">
        <v>5316</v>
      </c>
      <c r="Y54" s="52">
        <v>11753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5813</v>
      </c>
      <c r="S55" s="52">
        <v>11397</v>
      </c>
      <c r="T55" s="52">
        <v>11105</v>
      </c>
      <c r="U55" s="52">
        <v>10744</v>
      </c>
      <c r="V55" s="52">
        <v>7426</v>
      </c>
      <c r="W55" s="52">
        <v>4874</v>
      </c>
      <c r="X55" s="52">
        <v>4553</v>
      </c>
      <c r="Y55" s="52">
        <v>6591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76</v>
      </c>
      <c r="S59" s="52">
        <v>104</v>
      </c>
      <c r="T59" s="52">
        <v>63</v>
      </c>
      <c r="U59" s="52">
        <v>117</v>
      </c>
      <c r="V59" s="52">
        <v>98</v>
      </c>
      <c r="W59" s="52">
        <v>120</v>
      </c>
      <c r="X59" s="52">
        <v>0</v>
      </c>
      <c r="Y59" s="52">
        <v>0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26741</v>
      </c>
      <c r="S60" s="36">
        <v>56434</v>
      </c>
      <c r="T60" s="36">
        <v>70284</v>
      </c>
      <c r="U60" s="36">
        <v>73306</v>
      </c>
      <c r="V60" s="36">
        <v>67778</v>
      </c>
      <c r="W60" s="36">
        <v>57072</v>
      </c>
      <c r="X60" s="36">
        <v>46071</v>
      </c>
      <c r="Y60" s="36">
        <v>48530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9189</v>
      </c>
      <c r="K64" s="52">
        <v>18493</v>
      </c>
      <c r="L64" s="52">
        <v>26040</v>
      </c>
      <c r="M64" s="52">
        <v>30543</v>
      </c>
      <c r="N64" s="52">
        <v>45946</v>
      </c>
      <c r="O64" s="52">
        <v>54419</v>
      </c>
      <c r="P64" s="52">
        <v>46313</v>
      </c>
      <c r="Q64" s="52">
        <v>70229</v>
      </c>
      <c r="R64" s="52">
        <v>94064</v>
      </c>
      <c r="S64" s="52">
        <v>97531</v>
      </c>
      <c r="T64" s="52">
        <v>96986</v>
      </c>
      <c r="U64" s="52">
        <v>98575</v>
      </c>
      <c r="V64" s="52">
        <v>85034</v>
      </c>
      <c r="W64" s="52">
        <v>77881</v>
      </c>
      <c r="X64" s="52">
        <v>57404</v>
      </c>
      <c r="Y64" s="52">
        <v>61808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1521</v>
      </c>
      <c r="S67" s="52">
        <v>4104</v>
      </c>
      <c r="T67" s="52">
        <v>5210</v>
      </c>
      <c r="U67" s="52">
        <v>8462</v>
      </c>
      <c r="V67" s="52">
        <v>17020</v>
      </c>
      <c r="W67" s="52">
        <v>7769</v>
      </c>
      <c r="X67" s="52">
        <v>4428</v>
      </c>
      <c r="Y67" s="52">
        <v>4103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2995</v>
      </c>
      <c r="K69" s="52">
        <v>6117</v>
      </c>
      <c r="L69" s="52">
        <v>10627</v>
      </c>
      <c r="M69" s="52">
        <v>16746</v>
      </c>
      <c r="N69" s="52">
        <v>22831</v>
      </c>
      <c r="O69" s="52">
        <v>25764</v>
      </c>
      <c r="P69" s="52">
        <v>18891</v>
      </c>
      <c r="Q69" s="52">
        <v>32338</v>
      </c>
      <c r="R69" s="52">
        <v>52009</v>
      </c>
      <c r="S69" s="52">
        <v>62847</v>
      </c>
      <c r="T69" s="52">
        <v>63598</v>
      </c>
      <c r="U69" s="52">
        <v>66774</v>
      </c>
      <c r="V69" s="52">
        <v>60763</v>
      </c>
      <c r="W69" s="52">
        <v>44564</v>
      </c>
      <c r="X69" s="52">
        <v>41937</v>
      </c>
      <c r="Y69" s="52">
        <v>43364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21</v>
      </c>
      <c r="K70" s="52">
        <v>148</v>
      </c>
      <c r="L70" s="52">
        <v>75</v>
      </c>
      <c r="M70" s="52">
        <v>176</v>
      </c>
      <c r="N70" s="52">
        <v>75</v>
      </c>
      <c r="O70" s="52">
        <v>163</v>
      </c>
      <c r="P70" s="52">
        <v>219</v>
      </c>
      <c r="Q70" s="52">
        <v>187</v>
      </c>
      <c r="R70" s="52">
        <v>463</v>
      </c>
      <c r="S70" s="52">
        <v>422</v>
      </c>
      <c r="T70" s="52">
        <v>289</v>
      </c>
      <c r="U70" s="52">
        <v>455</v>
      </c>
      <c r="V70" s="52">
        <v>765</v>
      </c>
      <c r="W70" s="52">
        <v>580</v>
      </c>
      <c r="X70" s="52">
        <v>0</v>
      </c>
      <c r="Y70" s="52">
        <v>0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8507</v>
      </c>
      <c r="S73" s="52">
        <v>12546</v>
      </c>
      <c r="T73" s="52">
        <v>19390</v>
      </c>
      <c r="U73" s="52">
        <v>20579</v>
      </c>
      <c r="V73" s="52">
        <v>23973</v>
      </c>
      <c r="W73" s="52">
        <v>36537</v>
      </c>
      <c r="X73" s="52">
        <v>47021</v>
      </c>
      <c r="Y73" s="52">
        <v>58045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8960</v>
      </c>
      <c r="S74" s="52">
        <v>13557</v>
      </c>
      <c r="T74" s="52">
        <v>14787</v>
      </c>
      <c r="U74" s="52">
        <v>18797</v>
      </c>
      <c r="V74" s="52">
        <v>17239</v>
      </c>
      <c r="W74" s="52">
        <v>21479</v>
      </c>
      <c r="X74" s="52">
        <v>40267</v>
      </c>
      <c r="Y74" s="52">
        <v>32568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5250</v>
      </c>
      <c r="S78" s="52">
        <v>11752</v>
      </c>
      <c r="T78" s="52">
        <v>16090</v>
      </c>
      <c r="U78" s="52">
        <v>22478</v>
      </c>
      <c r="V78" s="52">
        <v>19874</v>
      </c>
      <c r="W78" s="52">
        <v>15733</v>
      </c>
      <c r="X78" s="52">
        <v>2615</v>
      </c>
      <c r="Y78" s="52">
        <v>1526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44378</v>
      </c>
      <c r="S79" s="36">
        <v>76333</v>
      </c>
      <c r="T79" s="36">
        <v>98370</v>
      </c>
      <c r="U79" s="36">
        <v>111444</v>
      </c>
      <c r="V79" s="36">
        <v>118495</v>
      </c>
      <c r="W79" s="36">
        <v>127073</v>
      </c>
      <c r="X79" s="36">
        <v>143178</v>
      </c>
      <c r="Y79" s="36">
        <v>155866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21050</v>
      </c>
      <c r="K83" s="52">
        <v>38787</v>
      </c>
      <c r="L83" s="52">
        <v>57714</v>
      </c>
      <c r="M83" s="52">
        <v>70455</v>
      </c>
      <c r="N83" s="52">
        <v>81097</v>
      </c>
      <c r="O83" s="52">
        <v>81145</v>
      </c>
      <c r="P83" s="52">
        <v>52991</v>
      </c>
      <c r="Q83" s="52">
        <v>45338</v>
      </c>
      <c r="R83" s="52">
        <v>65475</v>
      </c>
      <c r="S83" s="52">
        <v>71566</v>
      </c>
      <c r="T83" s="52">
        <v>86082</v>
      </c>
      <c r="U83" s="52">
        <v>92383</v>
      </c>
      <c r="V83" s="52">
        <v>120761</v>
      </c>
      <c r="W83" s="52">
        <v>110784</v>
      </c>
      <c r="X83" s="52">
        <v>108192</v>
      </c>
      <c r="Y83" s="52">
        <v>130140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1310</v>
      </c>
      <c r="S86" s="52">
        <v>3032</v>
      </c>
      <c r="T86" s="52">
        <v>4105</v>
      </c>
      <c r="U86" s="52">
        <v>7578</v>
      </c>
      <c r="V86" s="52">
        <v>18547</v>
      </c>
      <c r="W86" s="52">
        <v>9734</v>
      </c>
      <c r="X86" s="52">
        <v>6499</v>
      </c>
      <c r="Y86" s="52">
        <v>6543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7616</v>
      </c>
      <c r="K88" s="52">
        <v>13285</v>
      </c>
      <c r="L88" s="52">
        <v>21069</v>
      </c>
      <c r="M88" s="52">
        <v>27714</v>
      </c>
      <c r="N88" s="52">
        <v>34026</v>
      </c>
      <c r="O88" s="52">
        <v>29992</v>
      </c>
      <c r="P88" s="52">
        <v>15903</v>
      </c>
      <c r="Q88" s="52">
        <v>19171</v>
      </c>
      <c r="R88" s="52">
        <v>30304</v>
      </c>
      <c r="S88" s="52">
        <v>53497</v>
      </c>
      <c r="T88" s="52">
        <v>68546</v>
      </c>
      <c r="U88" s="52">
        <v>73049</v>
      </c>
      <c r="V88" s="52">
        <v>62583</v>
      </c>
      <c r="W88" s="52">
        <v>48692</v>
      </c>
      <c r="X88" s="52">
        <v>53184</v>
      </c>
      <c r="Y88" s="52">
        <v>50408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41</v>
      </c>
      <c r="K89" s="52">
        <v>225</v>
      </c>
      <c r="L89" s="52">
        <v>175</v>
      </c>
      <c r="M89" s="52">
        <v>235</v>
      </c>
      <c r="N89" s="52">
        <v>196</v>
      </c>
      <c r="O89" s="52">
        <v>135</v>
      </c>
      <c r="P89" s="52">
        <v>247</v>
      </c>
      <c r="Q89" s="52">
        <v>156</v>
      </c>
      <c r="R89" s="52">
        <v>0</v>
      </c>
      <c r="S89" s="52">
        <v>297</v>
      </c>
      <c r="T89" s="52">
        <v>463</v>
      </c>
      <c r="U89" s="52">
        <v>564</v>
      </c>
      <c r="V89" s="52">
        <v>677</v>
      </c>
      <c r="W89" s="52">
        <v>278</v>
      </c>
      <c r="X89" s="52">
        <v>0</v>
      </c>
      <c r="Y89" s="52">
        <v>0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94</v>
      </c>
      <c r="S92" s="52">
        <v>354</v>
      </c>
      <c r="T92" s="52">
        <v>414</v>
      </c>
      <c r="U92" s="52">
        <v>642</v>
      </c>
      <c r="V92" s="52">
        <v>1081</v>
      </c>
      <c r="W92" s="52">
        <v>1164</v>
      </c>
      <c r="X92" s="52">
        <v>904</v>
      </c>
      <c r="Y92" s="52">
        <v>613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2</v>
      </c>
      <c r="U93" s="52">
        <v>6</v>
      </c>
      <c r="V93" s="52">
        <v>11</v>
      </c>
      <c r="W93" s="52">
        <v>12</v>
      </c>
      <c r="X93" s="52">
        <v>5</v>
      </c>
      <c r="Y93" s="52">
        <v>2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13212</v>
      </c>
      <c r="S96" s="52">
        <v>18210</v>
      </c>
      <c r="T96" s="52">
        <v>27925</v>
      </c>
      <c r="U96" s="52">
        <v>29816</v>
      </c>
      <c r="V96" s="52">
        <v>56805</v>
      </c>
      <c r="W96" s="52">
        <v>67182</v>
      </c>
      <c r="X96" s="52">
        <v>63945</v>
      </c>
      <c r="Y96" s="52">
        <v>77887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13927</v>
      </c>
      <c r="S97" s="52">
        <v>19677</v>
      </c>
      <c r="T97" s="52">
        <v>21300</v>
      </c>
      <c r="U97" s="52">
        <v>27234</v>
      </c>
      <c r="V97" s="52">
        <v>40848</v>
      </c>
      <c r="W97" s="52">
        <v>39491</v>
      </c>
      <c r="X97" s="52">
        <v>54766</v>
      </c>
      <c r="Y97" s="52">
        <v>43703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3152</v>
      </c>
      <c r="S101" s="52">
        <v>9070</v>
      </c>
      <c r="T101" s="52">
        <v>12532</v>
      </c>
      <c r="U101" s="52">
        <v>17716</v>
      </c>
      <c r="V101" s="52">
        <v>15753</v>
      </c>
      <c r="W101" s="52">
        <v>13281</v>
      </c>
      <c r="X101" s="52">
        <v>3103</v>
      </c>
      <c r="Y101" s="52">
        <v>3044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154</v>
      </c>
      <c r="S102" s="52">
        <v>182</v>
      </c>
      <c r="T102" s="52">
        <v>116</v>
      </c>
      <c r="U102" s="52">
        <v>225</v>
      </c>
      <c r="V102" s="52">
        <v>251</v>
      </c>
      <c r="W102" s="52">
        <v>250</v>
      </c>
      <c r="X102" s="52">
        <v>0</v>
      </c>
      <c r="Y102" s="52">
        <v>0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55278</v>
      </c>
      <c r="S103" s="36">
        <v>94384</v>
      </c>
      <c r="T103" s="36">
        <v>130452</v>
      </c>
      <c r="U103" s="36">
        <v>144525</v>
      </c>
      <c r="V103" s="36">
        <v>177606</v>
      </c>
      <c r="W103" s="36">
        <v>169006</v>
      </c>
      <c r="X103" s="36">
        <v>179623</v>
      </c>
      <c r="Y103" s="36">
        <v>204257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9184</v>
      </c>
      <c r="K126" s="52">
        <v>18228</v>
      </c>
      <c r="L126" s="52">
        <v>26909</v>
      </c>
      <c r="M126" s="52">
        <v>42567</v>
      </c>
      <c r="N126" s="52">
        <v>57482</v>
      </c>
      <c r="O126" s="52">
        <v>62731</v>
      </c>
      <c r="P126" s="52">
        <v>40393</v>
      </c>
      <c r="Q126" s="52">
        <v>39188</v>
      </c>
      <c r="R126" s="52">
        <v>40190</v>
      </c>
      <c r="S126" s="52">
        <v>48078</v>
      </c>
      <c r="T126" s="52">
        <v>42910</v>
      </c>
      <c r="U126" s="52">
        <v>30757</v>
      </c>
      <c r="V126" s="52">
        <v>32206</v>
      </c>
      <c r="W126" s="52">
        <v>21858</v>
      </c>
      <c r="X126" s="52">
        <v>33275</v>
      </c>
      <c r="Y126" s="52">
        <v>53917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965</v>
      </c>
      <c r="S129" s="52">
        <v>2114</v>
      </c>
      <c r="T129" s="52">
        <v>2482</v>
      </c>
      <c r="U129" s="52">
        <v>3838</v>
      </c>
      <c r="V129" s="52">
        <v>7220</v>
      </c>
      <c r="W129" s="52">
        <v>2734</v>
      </c>
      <c r="X129" s="52">
        <v>1526</v>
      </c>
      <c r="Y129" s="52">
        <v>1711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5132</v>
      </c>
      <c r="K131" s="52">
        <v>10709</v>
      </c>
      <c r="L131" s="52">
        <v>17110</v>
      </c>
      <c r="M131" s="52">
        <v>26753</v>
      </c>
      <c r="N131" s="52">
        <v>36984</v>
      </c>
      <c r="O131" s="52">
        <v>39915</v>
      </c>
      <c r="P131" s="52">
        <v>32416</v>
      </c>
      <c r="Q131" s="52">
        <v>32079</v>
      </c>
      <c r="R131" s="52">
        <v>34780</v>
      </c>
      <c r="S131" s="52">
        <v>29850</v>
      </c>
      <c r="T131" s="52">
        <v>31798</v>
      </c>
      <c r="U131" s="52">
        <v>36806</v>
      </c>
      <c r="V131" s="52">
        <v>50488</v>
      </c>
      <c r="W131" s="52">
        <v>63881</v>
      </c>
      <c r="X131" s="52">
        <v>68517</v>
      </c>
      <c r="Y131" s="52">
        <v>56094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28</v>
      </c>
      <c r="K132" s="52">
        <v>185</v>
      </c>
      <c r="L132" s="52">
        <v>118</v>
      </c>
      <c r="M132" s="52">
        <v>230</v>
      </c>
      <c r="N132" s="52">
        <v>177</v>
      </c>
      <c r="O132" s="52">
        <v>183</v>
      </c>
      <c r="P132" s="52">
        <v>385</v>
      </c>
      <c r="Q132" s="52">
        <v>244</v>
      </c>
      <c r="R132" s="52">
        <v>221</v>
      </c>
      <c r="S132" s="52">
        <v>0</v>
      </c>
      <c r="T132" s="52">
        <v>105</v>
      </c>
      <c r="U132" s="52">
        <v>176</v>
      </c>
      <c r="V132" s="52">
        <v>438</v>
      </c>
      <c r="W132" s="52">
        <v>706</v>
      </c>
      <c r="X132" s="52">
        <v>0</v>
      </c>
      <c r="Y132" s="52">
        <v>184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7248</v>
      </c>
      <c r="U135" s="52">
        <v>5437</v>
      </c>
      <c r="V135" s="52">
        <v>0</v>
      </c>
      <c r="W135" s="52">
        <v>0</v>
      </c>
      <c r="X135" s="52">
        <v>0</v>
      </c>
      <c r="Y135" s="52">
        <v>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5530</v>
      </c>
      <c r="U136" s="52">
        <v>4966</v>
      </c>
      <c r="V136" s="52">
        <v>0</v>
      </c>
      <c r="W136" s="52">
        <v>0</v>
      </c>
      <c r="X136" s="52">
        <v>0</v>
      </c>
      <c r="Y136" s="52">
        <v>0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92</v>
      </c>
      <c r="S140" s="52">
        <v>117</v>
      </c>
      <c r="T140" s="52">
        <v>70</v>
      </c>
      <c r="U140" s="52">
        <v>133</v>
      </c>
      <c r="V140" s="52">
        <v>127</v>
      </c>
      <c r="W140" s="52">
        <v>162</v>
      </c>
      <c r="X140" s="52">
        <v>0</v>
      </c>
      <c r="Y140" s="52">
        <v>0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32103</v>
      </c>
      <c r="S141" s="36">
        <v>62624</v>
      </c>
      <c r="T141" s="36">
        <v>79662</v>
      </c>
      <c r="U141" s="36">
        <v>83359</v>
      </c>
      <c r="V141" s="36">
        <v>89046</v>
      </c>
      <c r="W141" s="36">
        <v>75234</v>
      </c>
      <c r="X141" s="36">
        <v>78831</v>
      </c>
      <c r="Y141" s="36">
        <v>98313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2389</v>
      </c>
      <c r="K145" s="52">
        <v>6752</v>
      </c>
      <c r="L145" s="52">
        <v>5833</v>
      </c>
      <c r="M145" s="52">
        <v>7844</v>
      </c>
      <c r="N145" s="52">
        <v>8300</v>
      </c>
      <c r="O145" s="52">
        <v>13735</v>
      </c>
      <c r="P145" s="52">
        <v>22251</v>
      </c>
      <c r="Q145" s="52">
        <v>25117</v>
      </c>
      <c r="R145" s="52">
        <v>22990</v>
      </c>
      <c r="S145" s="52">
        <v>23826</v>
      </c>
      <c r="T145" s="52">
        <v>40312</v>
      </c>
      <c r="U145" s="52">
        <v>39951</v>
      </c>
      <c r="V145" s="52">
        <v>60232</v>
      </c>
      <c r="W145" s="52">
        <v>44668</v>
      </c>
      <c r="X145" s="52">
        <v>48646</v>
      </c>
      <c r="Y145" s="52">
        <v>45371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3068</v>
      </c>
      <c r="S147" s="52">
        <v>5071</v>
      </c>
      <c r="T147" s="52">
        <v>7132</v>
      </c>
      <c r="U147" s="52">
        <v>11284</v>
      </c>
      <c r="V147" s="52">
        <v>24881</v>
      </c>
      <c r="W147" s="52">
        <v>24058</v>
      </c>
      <c r="X147" s="52">
        <v>15231</v>
      </c>
      <c r="Y147" s="52">
        <v>11913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42</v>
      </c>
      <c r="S149" s="52">
        <v>213</v>
      </c>
      <c r="T149" s="52">
        <v>350</v>
      </c>
      <c r="U149" s="52">
        <v>554</v>
      </c>
      <c r="V149" s="52">
        <v>814</v>
      </c>
      <c r="W149" s="52">
        <v>715</v>
      </c>
      <c r="X149" s="52">
        <v>566</v>
      </c>
      <c r="Y149" s="52">
        <v>369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4</v>
      </c>
      <c r="V150" s="52">
        <v>5</v>
      </c>
      <c r="W150" s="52">
        <v>5</v>
      </c>
      <c r="X150" s="52">
        <v>2</v>
      </c>
      <c r="Y150" s="52">
        <v>1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6229</v>
      </c>
      <c r="S153" s="52">
        <v>11035</v>
      </c>
      <c r="T153" s="52">
        <v>23490</v>
      </c>
      <c r="U153" s="52">
        <v>25361</v>
      </c>
      <c r="V153" s="52">
        <v>42859</v>
      </c>
      <c r="W153" s="52">
        <v>41418</v>
      </c>
      <c r="X153" s="52">
        <v>40510</v>
      </c>
      <c r="Y153" s="52">
        <v>47540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6569</v>
      </c>
      <c r="S154" s="52">
        <v>11920</v>
      </c>
      <c r="T154" s="52">
        <v>17921</v>
      </c>
      <c r="U154" s="52">
        <v>23153</v>
      </c>
      <c r="V154" s="52">
        <v>30839</v>
      </c>
      <c r="W154" s="52">
        <v>24358</v>
      </c>
      <c r="X154" s="52">
        <v>34701</v>
      </c>
      <c r="Y154" s="52">
        <v>26674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38</v>
      </c>
      <c r="S158" s="52">
        <v>48</v>
      </c>
      <c r="T158" s="52">
        <v>43</v>
      </c>
      <c r="U158" s="52">
        <v>81</v>
      </c>
      <c r="V158" s="52">
        <v>106</v>
      </c>
      <c r="W158" s="52">
        <v>131</v>
      </c>
      <c r="X158" s="52">
        <v>0</v>
      </c>
      <c r="Y158" s="52">
        <v>0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12804</v>
      </c>
      <c r="S159" s="36">
        <v>23111</v>
      </c>
      <c r="T159" s="36">
        <v>41684</v>
      </c>
      <c r="U159" s="36">
        <v>48968</v>
      </c>
      <c r="V159" s="36">
        <v>74417</v>
      </c>
      <c r="W159" s="36">
        <v>66349</v>
      </c>
      <c r="X159" s="36">
        <v>75814</v>
      </c>
      <c r="Y159" s="36">
        <v>74623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3769</v>
      </c>
      <c r="K163" s="52">
        <v>8819</v>
      </c>
      <c r="L163" s="52">
        <v>11862</v>
      </c>
      <c r="M163" s="52">
        <v>16564</v>
      </c>
      <c r="N163" s="52">
        <v>14277</v>
      </c>
      <c r="O163" s="52">
        <v>14658</v>
      </c>
      <c r="P163" s="52">
        <v>9731</v>
      </c>
      <c r="Q163" s="52">
        <v>20208</v>
      </c>
      <c r="R163" s="52">
        <v>30403</v>
      </c>
      <c r="S163" s="52">
        <v>33204</v>
      </c>
      <c r="T163" s="52">
        <v>33346</v>
      </c>
      <c r="U163" s="52">
        <v>29619</v>
      </c>
      <c r="V163" s="52">
        <v>27323</v>
      </c>
      <c r="W163" s="52">
        <v>65457</v>
      </c>
      <c r="X163" s="52">
        <v>76632</v>
      </c>
      <c r="Y163" s="52">
        <v>80397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1945</v>
      </c>
      <c r="S165" s="52">
        <v>5259</v>
      </c>
      <c r="T165" s="52">
        <v>6853</v>
      </c>
      <c r="U165" s="52">
        <v>9272</v>
      </c>
      <c r="V165" s="52">
        <v>14846</v>
      </c>
      <c r="W165" s="52">
        <v>14211</v>
      </c>
      <c r="X165" s="52">
        <v>11800</v>
      </c>
      <c r="Y165" s="52">
        <v>15167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59</v>
      </c>
      <c r="S167" s="52">
        <v>306</v>
      </c>
      <c r="T167" s="52">
        <v>355</v>
      </c>
      <c r="U167" s="52">
        <v>495</v>
      </c>
      <c r="V167" s="52">
        <v>479</v>
      </c>
      <c r="W167" s="52">
        <v>910</v>
      </c>
      <c r="X167" s="52">
        <v>752</v>
      </c>
      <c r="Y167" s="52">
        <v>544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3</v>
      </c>
      <c r="V168" s="52">
        <v>3</v>
      </c>
      <c r="W168" s="52">
        <v>7</v>
      </c>
      <c r="X168" s="52">
        <v>3</v>
      </c>
      <c r="Y168" s="52">
        <v>2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8783</v>
      </c>
      <c r="S171" s="52">
        <v>15880</v>
      </c>
      <c r="T171" s="52">
        <v>23780</v>
      </c>
      <c r="U171" s="52">
        <v>22967</v>
      </c>
      <c r="V171" s="52">
        <v>25243</v>
      </c>
      <c r="W171" s="52">
        <v>52673</v>
      </c>
      <c r="X171" s="52">
        <v>53283</v>
      </c>
      <c r="Y171" s="52">
        <v>70078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9248</v>
      </c>
      <c r="S172" s="52">
        <v>17168</v>
      </c>
      <c r="T172" s="52">
        <v>18146</v>
      </c>
      <c r="U172" s="52">
        <v>20983</v>
      </c>
      <c r="V172" s="52">
        <v>18175</v>
      </c>
      <c r="W172" s="52">
        <v>30983</v>
      </c>
      <c r="X172" s="52">
        <v>45645</v>
      </c>
      <c r="Y172" s="52">
        <v>39316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52</v>
      </c>
      <c r="S176" s="52">
        <v>64</v>
      </c>
      <c r="T176" s="52">
        <v>40</v>
      </c>
      <c r="U176" s="52">
        <v>65</v>
      </c>
      <c r="V176" s="52">
        <v>63</v>
      </c>
      <c r="W176" s="52">
        <v>124</v>
      </c>
      <c r="X176" s="52">
        <v>0</v>
      </c>
      <c r="Y176" s="52">
        <v>0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18044</v>
      </c>
      <c r="S177" s="36">
        <v>33263</v>
      </c>
      <c r="T177" s="36">
        <v>42218</v>
      </c>
      <c r="U177" s="36">
        <v>44348</v>
      </c>
      <c r="V177" s="36">
        <v>43841</v>
      </c>
      <c r="W177" s="36">
        <v>84392</v>
      </c>
      <c r="X177" s="36">
        <v>99721</v>
      </c>
      <c r="Y177" s="36">
        <v>110034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252.31734528902166</v>
      </c>
      <c r="C3" s="117">
        <f t="shared" si="0"/>
        <v>238.48376225081248</v>
      </c>
      <c r="D3" s="117">
        <f t="shared" si="0"/>
        <v>193.72968591520291</v>
      </c>
      <c r="E3" s="117">
        <f t="shared" si="0"/>
        <v>161.88858185687101</v>
      </c>
      <c r="F3" s="117">
        <f t="shared" si="0"/>
        <v>153.38661574211042</v>
      </c>
      <c r="G3" s="117">
        <f t="shared" si="0"/>
        <v>111.47712936535366</v>
      </c>
      <c r="H3" s="117">
        <f t="shared" si="0"/>
        <v>104.79106190339384</v>
      </c>
      <c r="I3" s="117">
        <f t="shared" si="0"/>
        <v>89.960095458334962</v>
      </c>
      <c r="J3" s="117">
        <f t="shared" si="0"/>
        <v>89.941083472822726</v>
      </c>
      <c r="K3" s="117">
        <f t="shared" si="0"/>
        <v>66.591005848161046</v>
      </c>
      <c r="L3" s="117">
        <f t="shared" si="0"/>
        <v>70.853579578551134</v>
      </c>
      <c r="M3" s="117">
        <f t="shared" si="0"/>
        <v>47.531690555031545</v>
      </c>
      <c r="N3" s="117">
        <f t="shared" si="0"/>
        <v>49.279510661254101</v>
      </c>
      <c r="O3" s="117">
        <f t="shared" si="0"/>
        <v>37.678613616707175</v>
      </c>
      <c r="P3" s="117">
        <f t="shared" si="0"/>
        <v>31.308878678172313</v>
      </c>
      <c r="Q3" s="117">
        <f t="shared" si="0"/>
        <v>25.541547004644947</v>
      </c>
      <c r="R3" s="117">
        <f t="shared" ref="R3:V3" si="1">R4+R7+R9+R19</f>
        <v>24.412491578165685</v>
      </c>
      <c r="S3" s="117">
        <f t="shared" si="1"/>
        <v>26.272607597383448</v>
      </c>
      <c r="T3" s="117">
        <f t="shared" si="1"/>
        <v>22.74248174966678</v>
      </c>
      <c r="U3" s="117">
        <f t="shared" si="1"/>
        <v>22.819016879584428</v>
      </c>
      <c r="V3" s="117">
        <f t="shared" si="1"/>
        <v>15.730655029864121</v>
      </c>
      <c r="W3" s="117">
        <f t="shared" ref="W3:Y3" si="2">W4+W7+W9+W19</f>
        <v>11.458337994731268</v>
      </c>
      <c r="X3" s="117">
        <f t="shared" si="2"/>
        <v>9.7549565654113248</v>
      </c>
      <c r="Y3" s="117">
        <f t="shared" si="2"/>
        <v>8.7185120788948538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210.20685737392319</v>
      </c>
      <c r="C4" s="122">
        <f t="shared" si="3"/>
        <v>197.92145702301826</v>
      </c>
      <c r="D4" s="122">
        <f t="shared" si="3"/>
        <v>157.16245093293776</v>
      </c>
      <c r="E4" s="122">
        <f t="shared" si="3"/>
        <v>130.7016202495966</v>
      </c>
      <c r="F4" s="122">
        <f t="shared" si="3"/>
        <v>125.46463443514185</v>
      </c>
      <c r="G4" s="122">
        <f t="shared" si="3"/>
        <v>90.945071408433009</v>
      </c>
      <c r="H4" s="122">
        <f t="shared" si="3"/>
        <v>85.670364481508528</v>
      </c>
      <c r="I4" s="122">
        <f t="shared" si="3"/>
        <v>73.454399129880017</v>
      </c>
      <c r="J4" s="122">
        <f t="shared" si="3"/>
        <v>74.459821800327788</v>
      </c>
      <c r="K4" s="122">
        <f t="shared" si="3"/>
        <v>52.945935842817008</v>
      </c>
      <c r="L4" s="122">
        <f t="shared" si="3"/>
        <v>58.193159605657591</v>
      </c>
      <c r="M4" s="122">
        <f t="shared" si="3"/>
        <v>37.503613272006469</v>
      </c>
      <c r="N4" s="122">
        <f t="shared" si="3"/>
        <v>40.56214627405641</v>
      </c>
      <c r="O4" s="122">
        <f t="shared" si="3"/>
        <v>30.106298185404633</v>
      </c>
      <c r="P4" s="122">
        <f t="shared" si="3"/>
        <v>24.427086571019274</v>
      </c>
      <c r="Q4" s="122">
        <f t="shared" si="3"/>
        <v>19.989530950720496</v>
      </c>
      <c r="R4" s="122">
        <f t="shared" ref="R4:V4" si="4">SUM(R5:R6)</f>
        <v>19.662363756646617</v>
      </c>
      <c r="S4" s="122">
        <f t="shared" si="4"/>
        <v>21.592630291423887</v>
      </c>
      <c r="T4" s="122">
        <f t="shared" si="4"/>
        <v>18.629117097090944</v>
      </c>
      <c r="U4" s="122">
        <f t="shared" si="4"/>
        <v>19.00741923753273</v>
      </c>
      <c r="V4" s="122">
        <f t="shared" si="4"/>
        <v>12.780508748345897</v>
      </c>
      <c r="W4" s="122">
        <f t="shared" ref="W4:Y4" si="5">SUM(W5:W6)</f>
        <v>9.3245798941791644</v>
      </c>
      <c r="X4" s="122">
        <f t="shared" si="5"/>
        <v>8.0929808685653288</v>
      </c>
      <c r="Y4" s="122">
        <f t="shared" si="5"/>
        <v>7.1679287845528368</v>
      </c>
      <c r="DA4" s="130" t="s">
        <v>1573</v>
      </c>
    </row>
    <row r="5" spans="1:105" ht="12" customHeight="1" x14ac:dyDescent="0.25">
      <c r="A5" s="97" t="s">
        <v>51</v>
      </c>
      <c r="B5" s="98">
        <v>208.72144903524972</v>
      </c>
      <c r="C5" s="98">
        <v>196.55587242111227</v>
      </c>
      <c r="D5" s="98">
        <v>156.10334321733964</v>
      </c>
      <c r="E5" s="98">
        <v>129.83873170440017</v>
      </c>
      <c r="F5" s="98">
        <v>124.65724021173969</v>
      </c>
      <c r="G5" s="98">
        <v>90.423488594643629</v>
      </c>
      <c r="H5" s="98">
        <v>85.176903955298386</v>
      </c>
      <c r="I5" s="98">
        <v>73.045596377291346</v>
      </c>
      <c r="J5" s="98">
        <v>74.050749103164407</v>
      </c>
      <c r="K5" s="98">
        <v>52.657766268806917</v>
      </c>
      <c r="L5" s="98">
        <v>57.874242858507685</v>
      </c>
      <c r="M5" s="98">
        <v>37.295777204547626</v>
      </c>
      <c r="N5" s="98">
        <v>40.328202923473775</v>
      </c>
      <c r="O5" s="98">
        <v>29.924964173115502</v>
      </c>
      <c r="P5" s="98">
        <v>24.2810834049871</v>
      </c>
      <c r="Q5" s="98">
        <v>19.870942008216304</v>
      </c>
      <c r="R5" s="98">
        <v>19.546374319289185</v>
      </c>
      <c r="S5" s="98">
        <v>21.466007451991963</v>
      </c>
      <c r="T5" s="98">
        <v>18.520144262921566</v>
      </c>
      <c r="U5" s="98">
        <v>18.896990541702479</v>
      </c>
      <c r="V5" s="98">
        <v>12.70645361612687</v>
      </c>
      <c r="W5" s="98">
        <v>9.2699199402784682</v>
      </c>
      <c r="X5" s="98">
        <v>8.0459682812649245</v>
      </c>
      <c r="Y5" s="98">
        <v>7.1262443871214272</v>
      </c>
      <c r="DA5" s="63" t="s">
        <v>1574</v>
      </c>
    </row>
    <row r="6" spans="1:105" ht="12" customHeight="1" x14ac:dyDescent="0.25">
      <c r="A6" s="97" t="s">
        <v>53</v>
      </c>
      <c r="B6" s="98">
        <v>1.4854083386734573</v>
      </c>
      <c r="C6" s="98">
        <v>1.3655846019059972</v>
      </c>
      <c r="D6" s="98">
        <v>1.059107715598131</v>
      </c>
      <c r="E6" s="98">
        <v>0.86288854519642721</v>
      </c>
      <c r="F6" s="98">
        <v>0.80739422340215972</v>
      </c>
      <c r="G6" s="98">
        <v>0.52158281378938343</v>
      </c>
      <c r="H6" s="98">
        <v>0.49346052621014219</v>
      </c>
      <c r="I6" s="98">
        <v>0.40880275258866666</v>
      </c>
      <c r="J6" s="98">
        <v>0.40907269716338218</v>
      </c>
      <c r="K6" s="98">
        <v>0.28816957401008858</v>
      </c>
      <c r="L6" s="98">
        <v>0.31891674714990687</v>
      </c>
      <c r="M6" s="98">
        <v>0.2078360674588425</v>
      </c>
      <c r="N6" s="98">
        <v>0.23394335058263649</v>
      </c>
      <c r="O6" s="98">
        <v>0.18133401228913257</v>
      </c>
      <c r="P6" s="98">
        <v>0.14600316603217203</v>
      </c>
      <c r="Q6" s="98">
        <v>0.11858894250419197</v>
      </c>
      <c r="R6" s="98">
        <v>0.1159894373574307</v>
      </c>
      <c r="S6" s="98">
        <v>0.12662283943192296</v>
      </c>
      <c r="T6" s="98">
        <v>0.10897283416937988</v>
      </c>
      <c r="U6" s="98">
        <v>0.11042869583025018</v>
      </c>
      <c r="V6" s="98">
        <v>7.405513221902707E-2</v>
      </c>
      <c r="W6" s="98">
        <v>5.4659953900696279E-2</v>
      </c>
      <c r="X6" s="98">
        <v>4.7012587300405001E-2</v>
      </c>
      <c r="Y6" s="98">
        <v>4.1684397431409476E-2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6.2008703213632969E-3</v>
      </c>
      <c r="C7" s="122">
        <f t="shared" si="6"/>
        <v>6.9244009144457559E-3</v>
      </c>
      <c r="D7" s="122">
        <f t="shared" si="6"/>
        <v>7.1173397586892862E-3</v>
      </c>
      <c r="E7" s="122">
        <f t="shared" si="6"/>
        <v>1.0082250780824363E-2</v>
      </c>
      <c r="F7" s="122">
        <f t="shared" si="6"/>
        <v>5.0352328897644762E-3</v>
      </c>
      <c r="G7" s="122">
        <f t="shared" si="6"/>
        <v>4.1624256772367797E-3</v>
      </c>
      <c r="H7" s="122">
        <f t="shared" si="6"/>
        <v>3.5965259097949817E-3</v>
      </c>
      <c r="I7" s="122">
        <f t="shared" si="6"/>
        <v>2.5999980049187916E-3</v>
      </c>
      <c r="J7" s="122">
        <f t="shared" si="6"/>
        <v>1.7640576009244752E-3</v>
      </c>
      <c r="K7" s="122">
        <f t="shared" si="6"/>
        <v>1.0664109366687871E-3</v>
      </c>
      <c r="L7" s="122">
        <f t="shared" si="6"/>
        <v>1.025655203999802E-3</v>
      </c>
      <c r="M7" s="122">
        <f t="shared" si="6"/>
        <v>1.4126012574542574E-3</v>
      </c>
      <c r="N7" s="122">
        <f t="shared" si="6"/>
        <v>2.5257154788418013E-3</v>
      </c>
      <c r="O7" s="122">
        <f t="shared" si="6"/>
        <v>4.2815932538619351E-3</v>
      </c>
      <c r="P7" s="122">
        <f t="shared" si="6"/>
        <v>3.3543587206639439E-3</v>
      </c>
      <c r="Q7" s="122">
        <f t="shared" si="6"/>
        <v>6.0487643391333862E-3</v>
      </c>
      <c r="R7" s="122">
        <f t="shared" si="6"/>
        <v>3.4815243817435462E-3</v>
      </c>
      <c r="S7" s="122">
        <f t="shared" si="6"/>
        <v>3.0180293418613168E-3</v>
      </c>
      <c r="T7" s="122">
        <f t="shared" si="6"/>
        <v>2.2437823144058184E-3</v>
      </c>
      <c r="U7" s="122">
        <f t="shared" si="6"/>
        <v>1.6481083966756291E-3</v>
      </c>
      <c r="V7" s="122">
        <f t="shared" si="6"/>
        <v>8.9516438078380265E-4</v>
      </c>
      <c r="W7" s="122">
        <f t="shared" si="6"/>
        <v>4.3400142953918053E-4</v>
      </c>
      <c r="X7" s="122">
        <f t="shared" si="6"/>
        <v>2.2334292713985135E-4</v>
      </c>
      <c r="Y7" s="122">
        <f t="shared" si="6"/>
        <v>1.7131030214138614E-4</v>
      </c>
      <c r="DA7" s="130" t="s">
        <v>1576</v>
      </c>
    </row>
    <row r="8" spans="1:105" ht="12" customHeight="1" x14ac:dyDescent="0.25">
      <c r="A8" s="97" t="s">
        <v>53</v>
      </c>
      <c r="B8" s="98">
        <v>6.2008703213632969E-3</v>
      </c>
      <c r="C8" s="98">
        <v>6.9244009144457559E-3</v>
      </c>
      <c r="D8" s="98">
        <v>7.1173397586892862E-3</v>
      </c>
      <c r="E8" s="98">
        <v>1.0082250780824363E-2</v>
      </c>
      <c r="F8" s="98">
        <v>5.0352328897644762E-3</v>
      </c>
      <c r="G8" s="98">
        <v>4.1624256772367797E-3</v>
      </c>
      <c r="H8" s="98">
        <v>3.5965259097949817E-3</v>
      </c>
      <c r="I8" s="98">
        <v>2.5999980049187916E-3</v>
      </c>
      <c r="J8" s="98">
        <v>1.7640576009244752E-3</v>
      </c>
      <c r="K8" s="98">
        <v>1.0664109366687871E-3</v>
      </c>
      <c r="L8" s="98">
        <v>1.025655203999802E-3</v>
      </c>
      <c r="M8" s="98">
        <v>1.4126012574542574E-3</v>
      </c>
      <c r="N8" s="98">
        <v>2.5257154788418013E-3</v>
      </c>
      <c r="O8" s="98">
        <v>4.2815932538619351E-3</v>
      </c>
      <c r="P8" s="98">
        <v>3.3543587206639439E-3</v>
      </c>
      <c r="Q8" s="98">
        <v>6.0487643391333862E-3</v>
      </c>
      <c r="R8" s="98">
        <v>3.4815243817435462E-3</v>
      </c>
      <c r="S8" s="98">
        <v>3.0180293418613168E-3</v>
      </c>
      <c r="T8" s="98">
        <v>2.2437823144058184E-3</v>
      </c>
      <c r="U8" s="98">
        <v>1.6481083966756291E-3</v>
      </c>
      <c r="V8" s="98">
        <v>8.9516438078380265E-4</v>
      </c>
      <c r="W8" s="98">
        <v>4.3400142953918053E-4</v>
      </c>
      <c r="X8" s="98">
        <v>2.2334292713985135E-4</v>
      </c>
      <c r="Y8" s="98">
        <v>1.7131030214138614E-4</v>
      </c>
      <c r="DA8" s="63" t="s">
        <v>1577</v>
      </c>
    </row>
    <row r="9" spans="1:105" ht="12" customHeight="1" x14ac:dyDescent="0.25">
      <c r="A9" s="121" t="s">
        <v>55</v>
      </c>
      <c r="B9" s="122">
        <v>36.860516661018345</v>
      </c>
      <c r="C9" s="122">
        <v>35.018588192843879</v>
      </c>
      <c r="D9" s="122">
        <v>31.543321266675214</v>
      </c>
      <c r="E9" s="122">
        <v>26.926387704291706</v>
      </c>
      <c r="F9" s="122">
        <v>23.957537463308718</v>
      </c>
      <c r="G9" s="122">
        <v>17.890063540263114</v>
      </c>
      <c r="H9" s="122">
        <v>16.396776115275308</v>
      </c>
      <c r="I9" s="122">
        <v>14.427577316119212</v>
      </c>
      <c r="J9" s="122">
        <v>13.437288693366073</v>
      </c>
      <c r="K9" s="122">
        <v>11.524006738210716</v>
      </c>
      <c r="L9" s="122">
        <v>10.78527092966311</v>
      </c>
      <c r="M9" s="122">
        <v>8.4899743593140968</v>
      </c>
      <c r="N9" s="122">
        <v>7.2899873910016737</v>
      </c>
      <c r="O9" s="122">
        <v>6.4145409273005365</v>
      </c>
      <c r="P9" s="122">
        <v>5.8514586629122309</v>
      </c>
      <c r="Q9" s="122">
        <v>4.705380672971966</v>
      </c>
      <c r="R9" s="122">
        <v>3.9720480127013538</v>
      </c>
      <c r="S9" s="122">
        <v>3.9304440588592495</v>
      </c>
      <c r="T9" s="122">
        <v>3.4268150153886094</v>
      </c>
      <c r="U9" s="122">
        <v>3.1964168609488617</v>
      </c>
      <c r="V9" s="122">
        <v>2.4886601538323698</v>
      </c>
      <c r="W9" s="122">
        <v>1.8091835997550407</v>
      </c>
      <c r="X9" s="122">
        <v>1.4179536089209961</v>
      </c>
      <c r="Y9" s="122">
        <v>1.308107612828985</v>
      </c>
      <c r="DA9" s="130" t="s">
        <v>1578</v>
      </c>
    </row>
    <row r="10" spans="1:105" ht="12" customHeight="1" x14ac:dyDescent="0.25">
      <c r="A10" s="97" t="s">
        <v>143</v>
      </c>
      <c r="B10" s="98">
        <v>4.4531275159089523</v>
      </c>
      <c r="C10" s="98">
        <v>4.5746998024763954</v>
      </c>
      <c r="D10" s="98">
        <v>4.487948382149578</v>
      </c>
      <c r="E10" s="98">
        <v>4.127407209282417</v>
      </c>
      <c r="F10" s="98">
        <v>4.4969033727794194</v>
      </c>
      <c r="G10" s="98">
        <v>3.2512582379547936</v>
      </c>
      <c r="H10" s="98">
        <v>3.6127467871755394</v>
      </c>
      <c r="I10" s="98">
        <v>3.5271861807885103</v>
      </c>
      <c r="J10" s="98">
        <v>3.8406133692019004</v>
      </c>
      <c r="K10" s="98">
        <v>3.1965568301722467</v>
      </c>
      <c r="L10" s="98">
        <v>3.5272762013948604</v>
      </c>
      <c r="M10" s="98">
        <v>2.5979268176172745</v>
      </c>
      <c r="N10" s="98">
        <v>1.6484666093436513</v>
      </c>
      <c r="O10" s="98">
        <v>1.8748686347568546</v>
      </c>
      <c r="P10" s="98">
        <v>2.0431833381102504</v>
      </c>
      <c r="Q10" s="98">
        <v>1.5741377663131755</v>
      </c>
      <c r="R10" s="98">
        <v>0.94633132702780154</v>
      </c>
      <c r="S10" s="98">
        <v>0.95098882201203727</v>
      </c>
      <c r="T10" s="98">
        <v>0.70421324161650856</v>
      </c>
      <c r="U10" s="98">
        <v>0.78673449890130842</v>
      </c>
      <c r="V10" s="98">
        <v>0.80166236744052688</v>
      </c>
      <c r="W10" s="98">
        <v>0.39805640817114935</v>
      </c>
      <c r="X10" s="98">
        <v>0.27899589185057799</v>
      </c>
      <c r="Y10" s="98">
        <v>0.24207031623196731</v>
      </c>
      <c r="DA10" s="63" t="s">
        <v>1579</v>
      </c>
    </row>
    <row r="11" spans="1:105" ht="12" customHeight="1" x14ac:dyDescent="0.25">
      <c r="A11" s="97" t="s">
        <v>124</v>
      </c>
      <c r="B11" s="98">
        <v>1.358180369648194</v>
      </c>
      <c r="C11" s="98">
        <v>1.0325612752631175</v>
      </c>
      <c r="D11" s="98">
        <v>0.92438482197702243</v>
      </c>
      <c r="E11" s="98">
        <v>0.68657637755984857</v>
      </c>
      <c r="F11" s="98">
        <v>0.58253517874187999</v>
      </c>
      <c r="G11" s="98">
        <v>0.55984850157498278</v>
      </c>
      <c r="H11" s="98">
        <v>0.44824764934072575</v>
      </c>
      <c r="I11" s="98">
        <v>0.39954942120698844</v>
      </c>
      <c r="J11" s="98">
        <v>0.40327788508971807</v>
      </c>
      <c r="K11" s="98">
        <v>0.22569607888850374</v>
      </c>
      <c r="L11" s="98">
        <v>0.17811505104408243</v>
      </c>
      <c r="M11" s="98">
        <v>0.1390936590496854</v>
      </c>
      <c r="N11" s="98">
        <v>0.10484713471863702</v>
      </c>
      <c r="O11" s="98">
        <v>6.2364546258010398E-2</v>
      </c>
      <c r="P11" s="98">
        <v>5.8906820230272675E-2</v>
      </c>
      <c r="Q11" s="98">
        <v>5.1528379177152119E-2</v>
      </c>
      <c r="R11" s="98">
        <v>4.3415320610919697E-2</v>
      </c>
      <c r="S11" s="98">
        <v>4.5379510700196912E-2</v>
      </c>
      <c r="T11" s="98">
        <v>3.9119425273007422E-2</v>
      </c>
      <c r="U11" s="98">
        <v>3.1841384702227034E-2</v>
      </c>
      <c r="V11" s="98">
        <v>1.8844865807620442E-2</v>
      </c>
      <c r="W11" s="98">
        <v>1.6097941546279231E-2</v>
      </c>
      <c r="X11" s="98">
        <v>1.2475035459725666E-2</v>
      </c>
      <c r="Y11" s="98">
        <v>1.2092801004928109E-2</v>
      </c>
      <c r="DA11" s="63" t="s">
        <v>1580</v>
      </c>
    </row>
    <row r="12" spans="1:105" ht="12" customHeight="1" x14ac:dyDescent="0.25">
      <c r="A12" s="97" t="s">
        <v>123</v>
      </c>
      <c r="B12" s="98">
        <v>3.2196558889234081E-3</v>
      </c>
      <c r="C12" s="98">
        <v>2.4890271847182893E-3</v>
      </c>
      <c r="D12" s="98">
        <v>2.0809595578238386E-3</v>
      </c>
      <c r="E12" s="98">
        <v>1.538793066054265E-3</v>
      </c>
      <c r="F12" s="98">
        <v>1.5361119505444114E-3</v>
      </c>
      <c r="G12" s="98">
        <v>1.7600920924016709E-3</v>
      </c>
      <c r="H12" s="98">
        <v>1.5941237614658524E-3</v>
      </c>
      <c r="I12" s="98">
        <v>1.5023965617086445E-3</v>
      </c>
      <c r="J12" s="98">
        <v>1.6722682816178276E-3</v>
      </c>
      <c r="K12" s="98">
        <v>1.3507150468595906E-3</v>
      </c>
      <c r="L12" s="98">
        <v>1.0432565490141503E-3</v>
      </c>
      <c r="M12" s="98">
        <v>1.1562998797056789E-3</v>
      </c>
      <c r="N12" s="98">
        <v>6.9676409683661956E-4</v>
      </c>
      <c r="O12" s="98">
        <v>2.1472976367377551E-4</v>
      </c>
      <c r="P12" s="98">
        <v>2.3265018322116748E-4</v>
      </c>
      <c r="Q12" s="98">
        <v>2.3485963063906958E-4</v>
      </c>
      <c r="R12" s="98">
        <v>2.0251280659665076E-4</v>
      </c>
      <c r="S12" s="98">
        <v>2.152297486968657E-4</v>
      </c>
      <c r="T12" s="98">
        <v>2.0766639765357154E-4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1.5986303937724697E-3</v>
      </c>
      <c r="C13" s="101">
        <v>1.2312124533944491E-3</v>
      </c>
      <c r="D13" s="101">
        <v>1.0308007453002067E-3</v>
      </c>
      <c r="E13" s="101">
        <v>7.5646689883356315E-4</v>
      </c>
      <c r="F13" s="101">
        <v>7.4950692209197834E-4</v>
      </c>
      <c r="G13" s="101">
        <v>8.5362002420719487E-4</v>
      </c>
      <c r="H13" s="101">
        <v>6.5545214764876967E-4</v>
      </c>
      <c r="I13" s="101">
        <v>6.4584396633533044E-4</v>
      </c>
      <c r="J13" s="101">
        <v>7.7354600099855601E-4</v>
      </c>
      <c r="K13" s="101">
        <v>6.327310230698352E-4</v>
      </c>
      <c r="L13" s="101">
        <v>4.3804220529062795E-4</v>
      </c>
      <c r="M13" s="101">
        <v>5.3528994903557559E-4</v>
      </c>
      <c r="N13" s="101">
        <v>3.0820169525110118E-4</v>
      </c>
      <c r="O13" s="101">
        <v>8.0382385000755781E-5</v>
      </c>
      <c r="P13" s="101">
        <v>8.8694696461946926E-5</v>
      </c>
      <c r="Q13" s="101">
        <v>7.3995838534389452E-5</v>
      </c>
      <c r="R13" s="101">
        <v>5.9953166553275952E-5</v>
      </c>
      <c r="S13" s="101">
        <v>7.0836501756445838E-5</v>
      </c>
      <c r="T13" s="101">
        <v>7.7579382929196744E-5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1.6210254951509386E-3</v>
      </c>
      <c r="C14" s="104">
        <v>1.2578147313238401E-3</v>
      </c>
      <c r="D14" s="104">
        <v>1.0501588125236322E-3</v>
      </c>
      <c r="E14" s="104">
        <v>7.8232616722070177E-4</v>
      </c>
      <c r="F14" s="104">
        <v>7.8660502845243302E-4</v>
      </c>
      <c r="G14" s="104">
        <v>9.0647206819447596E-4</v>
      </c>
      <c r="H14" s="104">
        <v>9.3867161381708285E-4</v>
      </c>
      <c r="I14" s="104">
        <v>8.5655259537331413E-4</v>
      </c>
      <c r="J14" s="104">
        <v>8.9872228061927155E-4</v>
      </c>
      <c r="K14" s="104">
        <v>7.1798402378975539E-4</v>
      </c>
      <c r="L14" s="104">
        <v>6.0521434372352249E-4</v>
      </c>
      <c r="M14" s="104">
        <v>6.2100993067010332E-4</v>
      </c>
      <c r="N14" s="104">
        <v>3.8856240158551838E-4</v>
      </c>
      <c r="O14" s="104">
        <v>1.3434737867301975E-4</v>
      </c>
      <c r="P14" s="104">
        <v>1.4395548675922055E-4</v>
      </c>
      <c r="Q14" s="104">
        <v>1.6086379210468013E-4</v>
      </c>
      <c r="R14" s="104">
        <v>1.425596400433748E-4</v>
      </c>
      <c r="S14" s="104">
        <v>1.4439324694041987E-4</v>
      </c>
      <c r="T14" s="104">
        <v>1.300870147243748E-4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24.630959839105326</v>
      </c>
      <c r="C15" s="101">
        <v>23.295810797853733</v>
      </c>
      <c r="D15" s="101">
        <v>20.691521337738813</v>
      </c>
      <c r="E15" s="101">
        <v>17.421246954663356</v>
      </c>
      <c r="F15" s="101">
        <v>14.513050263164061</v>
      </c>
      <c r="G15" s="101">
        <v>10.266861059171713</v>
      </c>
      <c r="H15" s="101">
        <v>8.2542145678325767</v>
      </c>
      <c r="I15" s="101">
        <v>6.7283678930675697</v>
      </c>
      <c r="J15" s="101">
        <v>5.7357043876170293</v>
      </c>
      <c r="K15" s="101">
        <v>4.9033287053545695</v>
      </c>
      <c r="L15" s="101">
        <v>4.2997301340755962</v>
      </c>
      <c r="M15" s="101">
        <v>3.4143126312209806</v>
      </c>
      <c r="N15" s="101">
        <v>3.2999217654013679</v>
      </c>
      <c r="O15" s="101">
        <v>2.643232103887756</v>
      </c>
      <c r="P15" s="101">
        <v>2.2028844819690625</v>
      </c>
      <c r="Q15" s="101">
        <v>1.8133177501453339</v>
      </c>
      <c r="R15" s="101">
        <v>1.7581448593532389</v>
      </c>
      <c r="S15" s="101">
        <v>1.7135461229796798</v>
      </c>
      <c r="T15" s="101">
        <v>1.5654135446069657</v>
      </c>
      <c r="U15" s="101">
        <v>1.3762485816577577</v>
      </c>
      <c r="V15" s="101">
        <v>0.96691919545974758</v>
      </c>
      <c r="W15" s="101">
        <v>0.82017591932237877</v>
      </c>
      <c r="X15" s="101">
        <v>0.66309736136334918</v>
      </c>
      <c r="Y15" s="101">
        <v>0.62117076255600501</v>
      </c>
      <c r="DA15" s="131" t="s">
        <v>1584</v>
      </c>
    </row>
    <row r="16" spans="1:105" ht="12" customHeight="1" x14ac:dyDescent="0.25">
      <c r="A16" s="107" t="s">
        <v>121</v>
      </c>
      <c r="B16" s="104">
        <v>6.4150292804669471</v>
      </c>
      <c r="C16" s="104">
        <v>6.1130272900659124</v>
      </c>
      <c r="D16" s="104">
        <v>5.4373857652519764</v>
      </c>
      <c r="E16" s="104">
        <v>4.6896183697200282</v>
      </c>
      <c r="F16" s="104">
        <v>4.3635125366728129</v>
      </c>
      <c r="G16" s="104">
        <v>3.8103356494692218</v>
      </c>
      <c r="H16" s="104">
        <v>4.0799729871650001</v>
      </c>
      <c r="I16" s="104">
        <v>3.7709714244944355</v>
      </c>
      <c r="J16" s="104">
        <v>3.4560207831758074</v>
      </c>
      <c r="K16" s="104">
        <v>3.1970744087485352</v>
      </c>
      <c r="L16" s="104">
        <v>2.7791062865995575</v>
      </c>
      <c r="M16" s="104">
        <v>2.3374849515464513</v>
      </c>
      <c r="N16" s="104">
        <v>2.2360551174411811</v>
      </c>
      <c r="O16" s="104">
        <v>1.8338609126342416</v>
      </c>
      <c r="P16" s="104">
        <v>1.5462513724194251</v>
      </c>
      <c r="Q16" s="104">
        <v>1.266161917705666</v>
      </c>
      <c r="R16" s="104">
        <v>1.2239539929027974</v>
      </c>
      <c r="S16" s="104">
        <v>1.2203143734186386</v>
      </c>
      <c r="T16" s="104">
        <v>1.1178611374944745</v>
      </c>
      <c r="U16" s="104">
        <v>1.0015923956875687</v>
      </c>
      <c r="V16" s="104">
        <v>0.7012337251244749</v>
      </c>
      <c r="W16" s="104">
        <v>0.57485333071523348</v>
      </c>
      <c r="X16" s="104">
        <v>0.46338532024734314</v>
      </c>
      <c r="Y16" s="104">
        <v>0.43277373303608446</v>
      </c>
      <c r="DA16" s="132" t="s">
        <v>1585</v>
      </c>
    </row>
    <row r="17" spans="1:105" ht="12" customHeight="1" x14ac:dyDescent="0.25">
      <c r="A17" s="108" t="s">
        <v>53</v>
      </c>
      <c r="B17" s="98">
        <v>2.9896368883593043</v>
      </c>
      <c r="C17" s="98">
        <v>2.8343832158665405</v>
      </c>
      <c r="D17" s="98">
        <v>2.5263896805832564</v>
      </c>
      <c r="E17" s="98">
        <v>2.1599452307556111</v>
      </c>
      <c r="F17" s="98">
        <v>2.0005658837577545</v>
      </c>
      <c r="G17" s="98">
        <v>1.7381352013195976</v>
      </c>
      <c r="H17" s="98">
        <v>1.5734298521588572</v>
      </c>
      <c r="I17" s="98">
        <v>1.5220774073530106</v>
      </c>
      <c r="J17" s="98">
        <v>1.5012347136652677</v>
      </c>
      <c r="K17" s="98">
        <v>1.4181004816407674</v>
      </c>
      <c r="L17" s="98">
        <v>1.1026816498425793</v>
      </c>
      <c r="M17" s="98">
        <v>1.0181339639913407</v>
      </c>
      <c r="N17" s="98">
        <v>0.93806534583944068</v>
      </c>
      <c r="O17" s="98">
        <v>0.66657354957524551</v>
      </c>
      <c r="P17" s="98">
        <v>0.5665976952569115</v>
      </c>
      <c r="Q17" s="98">
        <v>0.38141607999975269</v>
      </c>
      <c r="R17" s="98">
        <v>0.34455075793566253</v>
      </c>
      <c r="S17" s="98">
        <v>0.38132200185833565</v>
      </c>
      <c r="T17" s="98">
        <v>0.39552552355454618</v>
      </c>
      <c r="U17" s="98">
        <v>0.35706876428782486</v>
      </c>
      <c r="V17" s="98">
        <v>0.24540298184265272</v>
      </c>
      <c r="W17" s="98">
        <v>0.19417157571767318</v>
      </c>
      <c r="X17" s="98">
        <v>0.18220391964259861</v>
      </c>
      <c r="Y17" s="98">
        <v>0.16914259014653657</v>
      </c>
      <c r="DA17" s="63" t="s">
        <v>1586</v>
      </c>
    </row>
    <row r="18" spans="1:105" ht="12" customHeight="1" x14ac:dyDescent="0.25">
      <c r="A18" s="108" t="s">
        <v>52</v>
      </c>
      <c r="B18" s="98">
        <v>3.4253923921076428</v>
      </c>
      <c r="C18" s="98">
        <v>3.2786440741993719</v>
      </c>
      <c r="D18" s="98">
        <v>2.9109960846687204</v>
      </c>
      <c r="E18" s="98">
        <v>2.5296731389644176</v>
      </c>
      <c r="F18" s="98">
        <v>2.362946652915058</v>
      </c>
      <c r="G18" s="98">
        <v>2.0722004481496241</v>
      </c>
      <c r="H18" s="98">
        <v>2.5065431350061425</v>
      </c>
      <c r="I18" s="98">
        <v>2.2488940171414251</v>
      </c>
      <c r="J18" s="98">
        <v>1.9547860695105395</v>
      </c>
      <c r="K18" s="98">
        <v>1.778973927107768</v>
      </c>
      <c r="L18" s="98">
        <v>1.6764246367569782</v>
      </c>
      <c r="M18" s="98">
        <v>1.3193509875551106</v>
      </c>
      <c r="N18" s="98">
        <v>1.2979897716017403</v>
      </c>
      <c r="O18" s="98">
        <v>1.1672873630589962</v>
      </c>
      <c r="P18" s="98">
        <v>0.97965367716251361</v>
      </c>
      <c r="Q18" s="98">
        <v>0.8847458377059132</v>
      </c>
      <c r="R18" s="98">
        <v>0.87940323496713479</v>
      </c>
      <c r="S18" s="98">
        <v>0.83899237156030293</v>
      </c>
      <c r="T18" s="98">
        <v>0.72233561393992829</v>
      </c>
      <c r="U18" s="98">
        <v>0.64452363139974389</v>
      </c>
      <c r="V18" s="98">
        <v>0.45583074328182221</v>
      </c>
      <c r="W18" s="98">
        <v>0.3806817549975603</v>
      </c>
      <c r="X18" s="98">
        <v>0.28118140060474456</v>
      </c>
      <c r="Y18" s="98">
        <v>0.26363114288954792</v>
      </c>
      <c r="DA18" s="63" t="s">
        <v>1587</v>
      </c>
    </row>
    <row r="19" spans="1:105" ht="12" customHeight="1" x14ac:dyDescent="0.25">
      <c r="A19" s="121" t="s">
        <v>54</v>
      </c>
      <c r="B19" s="122">
        <v>5.2437703837587719</v>
      </c>
      <c r="C19" s="122">
        <v>5.5367926340358853</v>
      </c>
      <c r="D19" s="122">
        <v>5.016796375831273</v>
      </c>
      <c r="E19" s="122">
        <v>4.2504916522018927</v>
      </c>
      <c r="F19" s="122">
        <v>3.9594086107700726</v>
      </c>
      <c r="G19" s="122">
        <v>2.6378319909802963</v>
      </c>
      <c r="H19" s="122">
        <v>2.7203247807002073</v>
      </c>
      <c r="I19" s="122">
        <v>2.0755190143308129</v>
      </c>
      <c r="J19" s="122">
        <v>2.042208921527942</v>
      </c>
      <c r="K19" s="122">
        <v>2.1199968561966558</v>
      </c>
      <c r="L19" s="122">
        <v>1.874123388026437</v>
      </c>
      <c r="M19" s="122">
        <v>1.5366903224535271</v>
      </c>
      <c r="N19" s="122">
        <v>1.4248512807171794</v>
      </c>
      <c r="O19" s="122">
        <v>1.1534929107481435</v>
      </c>
      <c r="P19" s="122">
        <v>1.0269790855201451</v>
      </c>
      <c r="Q19" s="122">
        <v>0.84058661661334888</v>
      </c>
      <c r="R19" s="122">
        <v>0.77459828443597101</v>
      </c>
      <c r="S19" s="122">
        <v>0.74651521775845053</v>
      </c>
      <c r="T19" s="122">
        <v>0.68430585487281992</v>
      </c>
      <c r="U19" s="122">
        <v>0.61353267270616196</v>
      </c>
      <c r="V19" s="122">
        <v>0.46059096330506977</v>
      </c>
      <c r="W19" s="122">
        <v>0.32414049936752271</v>
      </c>
      <c r="X19" s="122">
        <v>0.24379874499786086</v>
      </c>
      <c r="Y19" s="122">
        <v>0.24230437121089082</v>
      </c>
      <c r="DA19" s="130" t="s">
        <v>1588</v>
      </c>
    </row>
    <row r="20" spans="1:105" ht="12" customHeight="1" x14ac:dyDescent="0.25">
      <c r="A20" s="97" t="s">
        <v>51</v>
      </c>
      <c r="B20" s="98">
        <v>0.28544064574590022</v>
      </c>
      <c r="C20" s="98">
        <v>0.29324548922298088</v>
      </c>
      <c r="D20" s="98">
        <v>0.26219077368360699</v>
      </c>
      <c r="E20" s="98">
        <v>0.21451456869057747</v>
      </c>
      <c r="F20" s="98">
        <v>0.22410233121605627</v>
      </c>
      <c r="G20" s="98">
        <v>0.12920845544973159</v>
      </c>
      <c r="H20" s="98">
        <v>0.14431314402651019</v>
      </c>
      <c r="I20" s="98">
        <v>0.11062242902246858</v>
      </c>
      <c r="J20" s="98">
        <v>0.11766590252619999</v>
      </c>
      <c r="K20" s="98">
        <v>0.10397440746966596</v>
      </c>
      <c r="L20" s="98">
        <v>0.10346804241903124</v>
      </c>
      <c r="M20" s="98">
        <v>0.10122289099073277</v>
      </c>
      <c r="N20" s="98">
        <v>9.3579822298652957E-2</v>
      </c>
      <c r="O20" s="98">
        <v>6.6375274672781148E-2</v>
      </c>
      <c r="P20" s="98">
        <v>3.5922422852775381E-2</v>
      </c>
      <c r="Q20" s="98">
        <v>4.855737078436994E-2</v>
      </c>
      <c r="R20" s="98">
        <v>5.16623674405274E-2</v>
      </c>
      <c r="S20" s="98">
        <v>5.9186013184293527E-2</v>
      </c>
      <c r="T20" s="98">
        <v>5.4576287379382867E-2</v>
      </c>
      <c r="U20" s="98">
        <v>4.9464985191554456E-2</v>
      </c>
      <c r="V20" s="98">
        <v>4.889175503964846E-2</v>
      </c>
      <c r="W20" s="98">
        <v>3.486114080232007E-2</v>
      </c>
      <c r="X20" s="98">
        <v>4.8724562912009165E-3</v>
      </c>
      <c r="Y20" s="98">
        <v>3.224419604471195E-3</v>
      </c>
      <c r="DA20" s="63" t="s">
        <v>1589</v>
      </c>
    </row>
    <row r="21" spans="1:105" ht="12" customHeight="1" x14ac:dyDescent="0.25">
      <c r="A21" s="97" t="s">
        <v>50</v>
      </c>
      <c r="B21" s="98">
        <v>3.9979376784204844E-2</v>
      </c>
      <c r="C21" s="98">
        <v>4.1787073466208899E-2</v>
      </c>
      <c r="D21" s="98">
        <v>3.748950469600499E-2</v>
      </c>
      <c r="E21" s="98">
        <v>2.9808519118430656E-2</v>
      </c>
      <c r="F21" s="98">
        <v>2.7620984410096694E-2</v>
      </c>
      <c r="G21" s="98">
        <v>1.8711331593058746E-2</v>
      </c>
      <c r="H21" s="98">
        <v>1.7622104576497093E-2</v>
      </c>
      <c r="I21" s="98">
        <v>1.2653838359911417E-2</v>
      </c>
      <c r="J21" s="98">
        <v>1.2197662246215461E-2</v>
      </c>
      <c r="K21" s="98">
        <v>1.3006001859962717E-2</v>
      </c>
      <c r="L21" s="98">
        <v>1.1077509213059123E-2</v>
      </c>
      <c r="M21" s="98">
        <v>6.8096773247600323E-3</v>
      </c>
      <c r="N21" s="98">
        <v>3.1643235564232822E-3</v>
      </c>
      <c r="O21" s="98">
        <v>1.3138578952332221E-3</v>
      </c>
      <c r="P21" s="98">
        <v>1.6345759928155991E-3</v>
      </c>
      <c r="Q21" s="98">
        <v>2.2854874105753585E-3</v>
      </c>
      <c r="R21" s="98">
        <v>3.2379547542790567E-3</v>
      </c>
      <c r="S21" s="98">
        <v>3.0521545374315407E-3</v>
      </c>
      <c r="T21" s="98">
        <v>2.3820404587578496E-3</v>
      </c>
      <c r="U21" s="98">
        <v>1.7068452819121226E-3</v>
      </c>
      <c r="V21" s="98">
        <v>9.60744245458174E-4</v>
      </c>
      <c r="W21" s="98">
        <v>1.0898243048841258E-3</v>
      </c>
      <c r="X21" s="98">
        <v>4.0230594156882339E-4</v>
      </c>
      <c r="Y21" s="98">
        <v>5.7224229190246199E-4</v>
      </c>
      <c r="DA21" s="63" t="s">
        <v>1590</v>
      </c>
    </row>
    <row r="22" spans="1:105" ht="12" customHeight="1" x14ac:dyDescent="0.25">
      <c r="A22" s="109" t="s">
        <v>120</v>
      </c>
      <c r="B22" s="33">
        <v>4.9183503612286668</v>
      </c>
      <c r="C22" s="33">
        <v>5.2017600713466958</v>
      </c>
      <c r="D22" s="33">
        <v>4.7171160974516608</v>
      </c>
      <c r="E22" s="33">
        <v>4.0061685643928842</v>
      </c>
      <c r="F22" s="33">
        <v>3.7076852951439196</v>
      </c>
      <c r="G22" s="33">
        <v>2.4899122039375059</v>
      </c>
      <c r="H22" s="33">
        <v>2.5583895320972001</v>
      </c>
      <c r="I22" s="33">
        <v>1.9522427469484327</v>
      </c>
      <c r="J22" s="33">
        <v>1.9123453567555266</v>
      </c>
      <c r="K22" s="33">
        <v>2.0030164468670271</v>
      </c>
      <c r="L22" s="33">
        <v>1.7595778363943466</v>
      </c>
      <c r="M22" s="33">
        <v>1.4286577541380343</v>
      </c>
      <c r="N22" s="33">
        <v>1.3281071348621032</v>
      </c>
      <c r="O22" s="33">
        <v>1.0858037781801291</v>
      </c>
      <c r="P22" s="33">
        <v>0.98942208667455411</v>
      </c>
      <c r="Q22" s="33">
        <v>0.78974375841840361</v>
      </c>
      <c r="R22" s="33">
        <v>0.71969796224116456</v>
      </c>
      <c r="S22" s="33">
        <v>0.68427705003672545</v>
      </c>
      <c r="T22" s="33">
        <v>0.62734752703467922</v>
      </c>
      <c r="U22" s="33">
        <v>0.56236084223269533</v>
      </c>
      <c r="V22" s="33">
        <v>0.41073846401996311</v>
      </c>
      <c r="W22" s="33">
        <v>0.28818953426031851</v>
      </c>
      <c r="X22" s="33">
        <v>0.23852398276509112</v>
      </c>
      <c r="Y22" s="33">
        <v>0.23850770931451717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56.213132542253874</v>
      </c>
      <c r="C24" s="117">
        <f t="shared" si="7"/>
        <v>48.488322932635896</v>
      </c>
      <c r="D24" s="117">
        <f t="shared" si="7"/>
        <v>43.950758053193823</v>
      </c>
      <c r="E24" s="117">
        <f t="shared" si="7"/>
        <v>38.860415197474431</v>
      </c>
      <c r="F24" s="117">
        <f t="shared" si="7"/>
        <v>38.873596936631373</v>
      </c>
      <c r="G24" s="117">
        <f t="shared" si="7"/>
        <v>47.718671291328434</v>
      </c>
      <c r="H24" s="117">
        <f t="shared" si="7"/>
        <v>47.339796681661042</v>
      </c>
      <c r="I24" s="117">
        <f t="shared" si="7"/>
        <v>49.076176369671259</v>
      </c>
      <c r="J24" s="117">
        <f t="shared" si="7"/>
        <v>50.301430729245119</v>
      </c>
      <c r="K24" s="117">
        <f t="shared" si="7"/>
        <v>36.304620304554113</v>
      </c>
      <c r="L24" s="117">
        <f t="shared" si="7"/>
        <v>37.766431524905151</v>
      </c>
      <c r="M24" s="117">
        <f t="shared" si="7"/>
        <v>26.803543510816151</v>
      </c>
      <c r="N24" s="117">
        <f t="shared" si="7"/>
        <v>28.192665003470545</v>
      </c>
      <c r="O24" s="117">
        <f t="shared" si="7"/>
        <v>32.211265196547188</v>
      </c>
      <c r="P24" s="117">
        <f t="shared" si="7"/>
        <v>27.506934455331891</v>
      </c>
      <c r="Q24" s="117">
        <f t="shared" si="7"/>
        <v>27.662946217573253</v>
      </c>
      <c r="R24" s="117">
        <f t="shared" ref="R24:V24" si="8">R25+R28+R30+R39</f>
        <v>28.387969454409124</v>
      </c>
      <c r="S24" s="117">
        <f t="shared" si="8"/>
        <v>34.317992151785198</v>
      </c>
      <c r="T24" s="117">
        <f t="shared" si="8"/>
        <v>32.071932487748704</v>
      </c>
      <c r="U24" s="117">
        <f t="shared" si="8"/>
        <v>32.860138084094714</v>
      </c>
      <c r="V24" s="117">
        <f t="shared" si="8"/>
        <v>33.286474890232171</v>
      </c>
      <c r="W24" s="117">
        <f t="shared" ref="W24:Y24" si="9">W25+W28+W30+W39</f>
        <v>34.070636110287204</v>
      </c>
      <c r="X24" s="117">
        <f t="shared" si="9"/>
        <v>27.792503548019898</v>
      </c>
      <c r="Y24" s="117">
        <f t="shared" si="9"/>
        <v>26.993285239483235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48.839996776114681</v>
      </c>
      <c r="C25" s="122">
        <f t="shared" si="10"/>
        <v>41.504234633909974</v>
      </c>
      <c r="D25" s="122">
        <f t="shared" si="10"/>
        <v>37.311255808220231</v>
      </c>
      <c r="E25" s="122">
        <f t="shared" si="10"/>
        <v>32.613145922148782</v>
      </c>
      <c r="F25" s="122">
        <f t="shared" si="10"/>
        <v>32.434958740749792</v>
      </c>
      <c r="G25" s="122">
        <f t="shared" si="10"/>
        <v>41.316153708329239</v>
      </c>
      <c r="H25" s="122">
        <f t="shared" si="10"/>
        <v>40.215435814807819</v>
      </c>
      <c r="I25" s="122">
        <f t="shared" si="10"/>
        <v>41.836988027528314</v>
      </c>
      <c r="J25" s="122">
        <f t="shared" si="10"/>
        <v>43.297887464112748</v>
      </c>
      <c r="K25" s="122">
        <f t="shared" si="10"/>
        <v>29.752998485894494</v>
      </c>
      <c r="L25" s="122">
        <f t="shared" si="10"/>
        <v>32.010591723808261</v>
      </c>
      <c r="M25" s="122">
        <f t="shared" si="10"/>
        <v>21.935179766705172</v>
      </c>
      <c r="N25" s="122">
        <f t="shared" si="10"/>
        <v>23.317387503569506</v>
      </c>
      <c r="O25" s="122">
        <f t="shared" si="10"/>
        <v>27.29531447472635</v>
      </c>
      <c r="P25" s="122">
        <f t="shared" si="10"/>
        <v>22.634472911234376</v>
      </c>
      <c r="Q25" s="122">
        <f t="shared" si="10"/>
        <v>22.88915886825459</v>
      </c>
      <c r="R25" s="122">
        <f t="shared" ref="R25:V25" si="11">SUM(R26:R27)</f>
        <v>23.526294514176296</v>
      </c>
      <c r="S25" s="122">
        <f t="shared" si="11"/>
        <v>29.17211350446782</v>
      </c>
      <c r="T25" s="122">
        <f t="shared" si="11"/>
        <v>26.883449652946467</v>
      </c>
      <c r="U25" s="122">
        <f t="shared" si="11"/>
        <v>27.473200553948075</v>
      </c>
      <c r="V25" s="122">
        <f t="shared" si="11"/>
        <v>28.215980071131586</v>
      </c>
      <c r="W25" s="122">
        <f t="shared" ref="W25:Y25" si="12">SUM(W26:W27)</f>
        <v>28.878555154230376</v>
      </c>
      <c r="X25" s="122">
        <f t="shared" si="12"/>
        <v>22.99959091742727</v>
      </c>
      <c r="Y25" s="122">
        <f t="shared" si="12"/>
        <v>22.450123202477503</v>
      </c>
      <c r="DA25" s="130" t="s">
        <v>1593</v>
      </c>
    </row>
    <row r="26" spans="1:105" ht="12" customHeight="1" x14ac:dyDescent="0.25">
      <c r="A26" s="97" t="s">
        <v>74</v>
      </c>
      <c r="B26" s="98">
        <v>48.174875468398234</v>
      </c>
      <c r="C26" s="98">
        <v>40.952268997651487</v>
      </c>
      <c r="D26" s="98">
        <v>36.826536535662655</v>
      </c>
      <c r="E26" s="98">
        <v>32.197256674384398</v>
      </c>
      <c r="F26" s="98">
        <v>32.02520295985358</v>
      </c>
      <c r="G26" s="98">
        <v>40.839910572243284</v>
      </c>
      <c r="H26" s="98">
        <v>39.740837420412504</v>
      </c>
      <c r="I26" s="98">
        <v>41.352699839881858</v>
      </c>
      <c r="J26" s="98">
        <v>42.798304655205996</v>
      </c>
      <c r="K26" s="98">
        <v>29.410221251728956</v>
      </c>
      <c r="L26" s="98">
        <v>31.642275723703058</v>
      </c>
      <c r="M26" s="98">
        <v>21.683768032865196</v>
      </c>
      <c r="N26" s="98">
        <v>23.045669246202344</v>
      </c>
      <c r="O26" s="98">
        <v>26.969532817426209</v>
      </c>
      <c r="P26" s="98">
        <v>22.366016050444255</v>
      </c>
      <c r="Q26" s="98">
        <v>22.618286997229379</v>
      </c>
      <c r="R26" s="98">
        <v>23.245019585363522</v>
      </c>
      <c r="S26" s="98">
        <v>28.814497945925289</v>
      </c>
      <c r="T26" s="98">
        <v>26.545350148084495</v>
      </c>
      <c r="U26" s="98">
        <v>27.12033438425528</v>
      </c>
      <c r="V26" s="98">
        <v>27.844035540269406</v>
      </c>
      <c r="W26" s="98">
        <v>28.482954046049489</v>
      </c>
      <c r="X26" s="98">
        <v>22.681081494219899</v>
      </c>
      <c r="Y26" s="98">
        <v>22.134726282602461</v>
      </c>
      <c r="DA26" s="63" t="s">
        <v>1594</v>
      </c>
    </row>
    <row r="27" spans="1:105" ht="12" customHeight="1" x14ac:dyDescent="0.25">
      <c r="A27" s="97" t="s">
        <v>53</v>
      </c>
      <c r="B27" s="98">
        <v>0.66512130771644606</v>
      </c>
      <c r="C27" s="98">
        <v>0.55196563625848816</v>
      </c>
      <c r="D27" s="98">
        <v>0.48471927255757863</v>
      </c>
      <c r="E27" s="98">
        <v>0.41588924776438657</v>
      </c>
      <c r="F27" s="98">
        <v>0.40975578089621051</v>
      </c>
      <c r="G27" s="98">
        <v>0.47624313608595231</v>
      </c>
      <c r="H27" s="98">
        <v>0.47459839439531848</v>
      </c>
      <c r="I27" s="98">
        <v>0.48428818764645809</v>
      </c>
      <c r="J27" s="98">
        <v>0.49958280890675361</v>
      </c>
      <c r="K27" s="98">
        <v>0.34277723416553796</v>
      </c>
      <c r="L27" s="98">
        <v>0.36831600010520399</v>
      </c>
      <c r="M27" s="98">
        <v>0.25141173383997784</v>
      </c>
      <c r="N27" s="98">
        <v>0.27171825736716249</v>
      </c>
      <c r="O27" s="98">
        <v>0.32578165730014191</v>
      </c>
      <c r="P27" s="98">
        <v>0.26845686079012193</v>
      </c>
      <c r="Q27" s="98">
        <v>0.2708718710252091</v>
      </c>
      <c r="R27" s="98">
        <v>0.28127492881277422</v>
      </c>
      <c r="S27" s="98">
        <v>0.35761555854253024</v>
      </c>
      <c r="T27" s="98">
        <v>0.33809950486197327</v>
      </c>
      <c r="U27" s="98">
        <v>0.35286616969279461</v>
      </c>
      <c r="V27" s="98">
        <v>0.37194453086218038</v>
      </c>
      <c r="W27" s="98">
        <v>0.39560110818088817</v>
      </c>
      <c r="X27" s="98">
        <v>0.31850942320736902</v>
      </c>
      <c r="Y27" s="98">
        <v>0.31539691987504281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1.0926399403475577E-3</v>
      </c>
      <c r="C28" s="122">
        <f t="shared" si="13"/>
        <v>1.216106159736E-3</v>
      </c>
      <c r="D28" s="122">
        <f t="shared" si="13"/>
        <v>1.2574198654662688E-3</v>
      </c>
      <c r="E28" s="122">
        <f t="shared" si="13"/>
        <v>1.8292361386990543E-3</v>
      </c>
      <c r="F28" s="122">
        <f t="shared" si="13"/>
        <v>1.1051415107426138E-3</v>
      </c>
      <c r="G28" s="122">
        <f t="shared" si="13"/>
        <v>1.3887375551933192E-3</v>
      </c>
      <c r="H28" s="122">
        <f t="shared" si="13"/>
        <v>2.2874651699690135E-3</v>
      </c>
      <c r="I28" s="122">
        <f t="shared" si="13"/>
        <v>2.9179406752969494E-3</v>
      </c>
      <c r="J28" s="122">
        <f t="shared" si="13"/>
        <v>2.9118756516757819E-3</v>
      </c>
      <c r="K28" s="122">
        <f t="shared" si="13"/>
        <v>3.089073643492909E-3</v>
      </c>
      <c r="L28" s="122">
        <f t="shared" si="13"/>
        <v>3.3274412817649712E-3</v>
      </c>
      <c r="M28" s="122">
        <f t="shared" si="13"/>
        <v>2.7741017137654805E-3</v>
      </c>
      <c r="N28" s="122">
        <f t="shared" si="13"/>
        <v>2.7245657603769168E-3</v>
      </c>
      <c r="O28" s="122">
        <f t="shared" si="13"/>
        <v>2.7213630393468561E-3</v>
      </c>
      <c r="P28" s="122">
        <f t="shared" si="13"/>
        <v>1.3789765593399063E-3</v>
      </c>
      <c r="Q28" s="122">
        <f t="shared" si="13"/>
        <v>1.8210011432030465E-3</v>
      </c>
      <c r="R28" s="122">
        <f t="shared" si="13"/>
        <v>9.2380648346993552E-4</v>
      </c>
      <c r="S28" s="122">
        <f t="shared" si="13"/>
        <v>1.0363331845859717E-3</v>
      </c>
      <c r="T28" s="122">
        <f t="shared" si="13"/>
        <v>1.2135246096220498E-3</v>
      </c>
      <c r="U28" s="122">
        <f t="shared" si="13"/>
        <v>1.6941157715013046E-3</v>
      </c>
      <c r="V28" s="122">
        <f t="shared" si="13"/>
        <v>2.0625216034326523E-3</v>
      </c>
      <c r="W28" s="122">
        <f t="shared" si="13"/>
        <v>2.1835387305708543E-3</v>
      </c>
      <c r="X28" s="122">
        <f t="shared" si="13"/>
        <v>2.0962418108575668E-3</v>
      </c>
      <c r="Y28" s="122">
        <f t="shared" si="13"/>
        <v>2.0770217464605488E-3</v>
      </c>
      <c r="DA28" s="130" t="s">
        <v>1596</v>
      </c>
    </row>
    <row r="29" spans="1:105" ht="12" customHeight="1" x14ac:dyDescent="0.25">
      <c r="A29" s="97" t="s">
        <v>53</v>
      </c>
      <c r="B29" s="98">
        <v>1.0926399403475577E-3</v>
      </c>
      <c r="C29" s="98">
        <v>1.216106159736E-3</v>
      </c>
      <c r="D29" s="98">
        <v>1.2574198654662688E-3</v>
      </c>
      <c r="E29" s="98">
        <v>1.8292361386990543E-3</v>
      </c>
      <c r="F29" s="98">
        <v>1.1051415107426138E-3</v>
      </c>
      <c r="G29" s="98">
        <v>1.3887375551933192E-3</v>
      </c>
      <c r="H29" s="98">
        <v>2.2874651699690135E-3</v>
      </c>
      <c r="I29" s="98">
        <v>2.9179406752969494E-3</v>
      </c>
      <c r="J29" s="98">
        <v>2.9118756516757819E-3</v>
      </c>
      <c r="K29" s="98">
        <v>3.089073643492909E-3</v>
      </c>
      <c r="L29" s="98">
        <v>3.3274412817649712E-3</v>
      </c>
      <c r="M29" s="98">
        <v>2.7741017137654805E-3</v>
      </c>
      <c r="N29" s="98">
        <v>2.7245657603769168E-3</v>
      </c>
      <c r="O29" s="98">
        <v>2.7213630393468561E-3</v>
      </c>
      <c r="P29" s="98">
        <v>1.3789765593399063E-3</v>
      </c>
      <c r="Q29" s="98">
        <v>1.8210011432030465E-3</v>
      </c>
      <c r="R29" s="98">
        <v>9.2380648346993552E-4</v>
      </c>
      <c r="S29" s="98">
        <v>1.0363331845859717E-3</v>
      </c>
      <c r="T29" s="98">
        <v>1.2135246096220498E-3</v>
      </c>
      <c r="U29" s="98">
        <v>1.6941157715013046E-3</v>
      </c>
      <c r="V29" s="98">
        <v>2.0625216034326523E-3</v>
      </c>
      <c r="W29" s="98">
        <v>2.1835387305708543E-3</v>
      </c>
      <c r="X29" s="98">
        <v>2.0962418108575668E-3</v>
      </c>
      <c r="Y29" s="98">
        <v>2.0770217464605488E-3</v>
      </c>
      <c r="DA29" s="63" t="s">
        <v>1597</v>
      </c>
    </row>
    <row r="30" spans="1:105" ht="12" customHeight="1" x14ac:dyDescent="0.25">
      <c r="A30" s="121" t="s">
        <v>55</v>
      </c>
      <c r="B30" s="122">
        <v>6.4578321787560409</v>
      </c>
      <c r="C30" s="122">
        <v>6.0302805168751563</v>
      </c>
      <c r="D30" s="122">
        <v>5.7273598849245371</v>
      </c>
      <c r="E30" s="122">
        <v>5.393616132934854</v>
      </c>
      <c r="F30" s="122">
        <v>5.5080073492008923</v>
      </c>
      <c r="G30" s="122">
        <v>5.5739837613115952</v>
      </c>
      <c r="H30" s="122">
        <v>6.091092877946279</v>
      </c>
      <c r="I30" s="122">
        <v>6.3130632171883487</v>
      </c>
      <c r="J30" s="122">
        <v>6.0474374975722132</v>
      </c>
      <c r="K30" s="122">
        <v>5.5305101483986121</v>
      </c>
      <c r="L30" s="122">
        <v>4.8648476991816327</v>
      </c>
      <c r="M30" s="122">
        <v>4.113985018840645</v>
      </c>
      <c r="N30" s="122">
        <v>4.1224423859191841</v>
      </c>
      <c r="O30" s="122">
        <v>4.1724719812022526</v>
      </c>
      <c r="P30" s="122">
        <v>4.1018048073224671</v>
      </c>
      <c r="Q30" s="122">
        <v>4.0360380401888536</v>
      </c>
      <c r="R30" s="122">
        <v>4.0917911356930299</v>
      </c>
      <c r="S30" s="122">
        <v>4.3121897074551834</v>
      </c>
      <c r="T30" s="122">
        <v>4.3306133239946698</v>
      </c>
      <c r="U30" s="122">
        <v>4.5009483958796288</v>
      </c>
      <c r="V30" s="122">
        <v>4.2321453229773791</v>
      </c>
      <c r="W30" s="122">
        <v>4.4431544091347073</v>
      </c>
      <c r="X30" s="122">
        <v>4.0663508836624134</v>
      </c>
      <c r="Y30" s="122">
        <v>3.8205615227094571</v>
      </c>
      <c r="DA30" s="130" t="s">
        <v>1598</v>
      </c>
    </row>
    <row r="31" spans="1:105" ht="12" customHeight="1" x14ac:dyDescent="0.25">
      <c r="A31" s="97" t="s">
        <v>141</v>
      </c>
      <c r="B31" s="98">
        <v>0.27066533328284376</v>
      </c>
      <c r="C31" s="98">
        <v>0.20565117076852213</v>
      </c>
      <c r="D31" s="98">
        <v>0.18804711269586691</v>
      </c>
      <c r="E31" s="98">
        <v>0.15115696923502309</v>
      </c>
      <c r="F31" s="98">
        <v>0.16149465492128498</v>
      </c>
      <c r="G31" s="98">
        <v>0.23328817438337496</v>
      </c>
      <c r="H31" s="98">
        <v>0.23636841540856568</v>
      </c>
      <c r="I31" s="98">
        <v>0.24877912752649625</v>
      </c>
      <c r="J31" s="98">
        <v>0.24605438815280581</v>
      </c>
      <c r="K31" s="98">
        <v>0.13797360753960791</v>
      </c>
      <c r="L31" s="98">
        <v>0.11549075922870308</v>
      </c>
      <c r="M31" s="98">
        <v>0.10710130732724438</v>
      </c>
      <c r="N31" s="98">
        <v>9.2118292217992323E-2</v>
      </c>
      <c r="O31" s="98">
        <v>7.0071900786884786E-2</v>
      </c>
      <c r="P31" s="98">
        <v>6.5357643709140115E-2</v>
      </c>
      <c r="Q31" s="98">
        <v>6.3986936157267735E-2</v>
      </c>
      <c r="R31" s="98">
        <v>5.2753521493149068E-2</v>
      </c>
      <c r="S31" s="98">
        <v>5.7166387432879467E-2</v>
      </c>
      <c r="T31" s="98">
        <v>5.1958569407091829E-2</v>
      </c>
      <c r="U31" s="98">
        <v>5.0864335121791879E-2</v>
      </c>
      <c r="V31" s="98">
        <v>4.1694079787641961E-2</v>
      </c>
      <c r="W31" s="98">
        <v>4.5109568540626005E-2</v>
      </c>
      <c r="X31" s="98">
        <v>3.5129015367264732E-2</v>
      </c>
      <c r="Y31" s="98">
        <v>3.1499061453609568E-2</v>
      </c>
      <c r="DA31" s="63" t="s">
        <v>1599</v>
      </c>
    </row>
    <row r="32" spans="1:105" ht="12" customHeight="1" x14ac:dyDescent="0.25">
      <c r="A32" s="97" t="s">
        <v>140</v>
      </c>
      <c r="B32" s="98">
        <v>6.4393117778468166E-4</v>
      </c>
      <c r="C32" s="98">
        <v>5.7439088878114366E-4</v>
      </c>
      <c r="D32" s="98">
        <v>4.1619191156476773E-4</v>
      </c>
      <c r="E32" s="98">
        <v>3.8469826651356626E-4</v>
      </c>
      <c r="F32" s="98">
        <v>1.9309590033479316E-4</v>
      </c>
      <c r="G32" s="98">
        <v>8.7433942159034273E-4</v>
      </c>
      <c r="H32" s="98">
        <v>5.9383747955645797E-4</v>
      </c>
      <c r="I32" s="98">
        <v>6.4131425094749654E-4</v>
      </c>
      <c r="J32" s="98">
        <v>7.1382777565943598E-4</v>
      </c>
      <c r="K32" s="98">
        <v>5.7656920153747126E-4</v>
      </c>
      <c r="L32" s="98">
        <v>6.2365180311727887E-4</v>
      </c>
      <c r="M32" s="98">
        <v>6.9125319317282861E-4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1600</v>
      </c>
    </row>
    <row r="33" spans="1:105" ht="12" customHeight="1" x14ac:dyDescent="0.25">
      <c r="A33" s="100" t="s">
        <v>50</v>
      </c>
      <c r="B33" s="101">
        <v>3.1972607875449397E-4</v>
      </c>
      <c r="C33" s="101">
        <v>2.8412595078333442E-4</v>
      </c>
      <c r="D33" s="101">
        <v>2.0616014906004132E-4</v>
      </c>
      <c r="E33" s="101">
        <v>1.8911672470839079E-4</v>
      </c>
      <c r="F33" s="101">
        <v>9.4770271778239022E-5</v>
      </c>
      <c r="G33" s="101">
        <v>4.2247226756128526E-4</v>
      </c>
      <c r="H33" s="101">
        <v>2.4325312956666824E-4</v>
      </c>
      <c r="I33" s="101">
        <v>2.756985623683278E-4</v>
      </c>
      <c r="J33" s="101">
        <v>3.3021214336210244E-4</v>
      </c>
      <c r="K33" s="101">
        <v>2.7010089513729659E-4</v>
      </c>
      <c r="L33" s="101">
        <v>2.6198550930278599E-4</v>
      </c>
      <c r="M33" s="101">
        <v>3.2014771231850535E-4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1601</v>
      </c>
    </row>
    <row r="34" spans="1:105" ht="12" customHeight="1" x14ac:dyDescent="0.25">
      <c r="A34" s="103" t="s">
        <v>52</v>
      </c>
      <c r="B34" s="104">
        <v>3.2420509903018769E-4</v>
      </c>
      <c r="C34" s="104">
        <v>2.9026493799780929E-4</v>
      </c>
      <c r="D34" s="104">
        <v>2.1003176250472641E-4</v>
      </c>
      <c r="E34" s="104">
        <v>1.9558154180517544E-4</v>
      </c>
      <c r="F34" s="104">
        <v>9.8325628556554127E-5</v>
      </c>
      <c r="G34" s="104">
        <v>4.5186715402905752E-4</v>
      </c>
      <c r="H34" s="104">
        <v>3.5058434998978978E-4</v>
      </c>
      <c r="I34" s="104">
        <v>3.6561568857916869E-4</v>
      </c>
      <c r="J34" s="104">
        <v>3.8361563229733349E-4</v>
      </c>
      <c r="K34" s="104">
        <v>3.0646830640017466E-4</v>
      </c>
      <c r="L34" s="104">
        <v>3.6166629381449288E-4</v>
      </c>
      <c r="M34" s="104">
        <v>3.711054808543232E-4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1602</v>
      </c>
    </row>
    <row r="35" spans="1:105" ht="12" customHeight="1" x14ac:dyDescent="0.25">
      <c r="A35" s="106" t="s">
        <v>122</v>
      </c>
      <c r="B35" s="101">
        <v>4.9082719585894212</v>
      </c>
      <c r="C35" s="101">
        <v>4.6140762157691642</v>
      </c>
      <c r="D35" s="101">
        <v>4.3884907283251584</v>
      </c>
      <c r="E35" s="101">
        <v>4.0941431002516078</v>
      </c>
      <c r="F35" s="101">
        <v>3.9845987182724469</v>
      </c>
      <c r="G35" s="101">
        <v>3.601326208368905</v>
      </c>
      <c r="H35" s="101">
        <v>3.7210185914086433</v>
      </c>
      <c r="I35" s="101">
        <v>3.8220017648801625</v>
      </c>
      <c r="J35" s="101">
        <v>3.5985157203410898</v>
      </c>
      <c r="K35" s="101">
        <v>3.2759130510584851</v>
      </c>
      <c r="L35" s="101">
        <v>2.8660185653346817</v>
      </c>
      <c r="M35" s="101">
        <v>2.3765162245675313</v>
      </c>
      <c r="N35" s="101">
        <v>2.416636330308664</v>
      </c>
      <c r="O35" s="101">
        <v>2.4414013207744252</v>
      </c>
      <c r="P35" s="101">
        <v>2.3996255406582518</v>
      </c>
      <c r="Q35" s="101">
        <v>2.3442674239702845</v>
      </c>
      <c r="R35" s="101">
        <v>2.3647232002941503</v>
      </c>
      <c r="S35" s="101">
        <v>2.4412793446020875</v>
      </c>
      <c r="T35" s="101">
        <v>2.4592925806388748</v>
      </c>
      <c r="U35" s="101">
        <v>2.5444734508934594</v>
      </c>
      <c r="V35" s="101">
        <v>2.4196500626823947</v>
      </c>
      <c r="W35" s="101">
        <v>2.6043011315966198</v>
      </c>
      <c r="X35" s="101">
        <v>2.3687919596558422</v>
      </c>
      <c r="Y35" s="101">
        <v>2.281746793537593</v>
      </c>
      <c r="DA35" s="131" t="s">
        <v>1603</v>
      </c>
    </row>
    <row r="36" spans="1:105" ht="12" customHeight="1" x14ac:dyDescent="0.25">
      <c r="A36" s="107" t="s">
        <v>121</v>
      </c>
      <c r="B36" s="104">
        <v>1.2782509557059913</v>
      </c>
      <c r="C36" s="104">
        <v>1.2099787394486885</v>
      </c>
      <c r="D36" s="104">
        <v>1.1504058519919473</v>
      </c>
      <c r="E36" s="104">
        <v>1.1479313651817091</v>
      </c>
      <c r="F36" s="104">
        <v>1.3617208801068257</v>
      </c>
      <c r="G36" s="104">
        <v>1.738495039137725</v>
      </c>
      <c r="H36" s="104">
        <v>2.133112033649514</v>
      </c>
      <c r="I36" s="104">
        <v>2.2416410105307416</v>
      </c>
      <c r="J36" s="104">
        <v>2.2021535613026586</v>
      </c>
      <c r="K36" s="104">
        <v>2.1160469205989818</v>
      </c>
      <c r="L36" s="104">
        <v>1.8827147228151309</v>
      </c>
      <c r="M36" s="104">
        <v>1.6296762337526967</v>
      </c>
      <c r="N36" s="104">
        <v>1.6136877633925275</v>
      </c>
      <c r="O36" s="104">
        <v>1.6609987596409428</v>
      </c>
      <c r="P36" s="104">
        <v>1.6368216229550749</v>
      </c>
      <c r="Q36" s="104">
        <v>1.6277836800613015</v>
      </c>
      <c r="R36" s="104">
        <v>1.6743144139057302</v>
      </c>
      <c r="S36" s="104">
        <v>1.8137439754202165</v>
      </c>
      <c r="T36" s="104">
        <v>1.8193621739487031</v>
      </c>
      <c r="U36" s="104">
        <v>1.9056106098643775</v>
      </c>
      <c r="V36" s="104">
        <v>1.770801180507342</v>
      </c>
      <c r="W36" s="104">
        <v>1.7937437089974613</v>
      </c>
      <c r="X36" s="104">
        <v>1.6624299086393064</v>
      </c>
      <c r="Y36" s="104">
        <v>1.5073156677182546</v>
      </c>
      <c r="DA36" s="132" t="s">
        <v>1604</v>
      </c>
    </row>
    <row r="37" spans="1:105" ht="12" customHeight="1" x14ac:dyDescent="0.25">
      <c r="A37" s="108" t="s">
        <v>53</v>
      </c>
      <c r="B37" s="98">
        <v>0.59571142120819776</v>
      </c>
      <c r="C37" s="98">
        <v>0.56107827768224894</v>
      </c>
      <c r="D37" s="98">
        <v>0.53405192208073449</v>
      </c>
      <c r="E37" s="98">
        <v>0.527329469236267</v>
      </c>
      <c r="F37" s="98">
        <v>0.62177574267580071</v>
      </c>
      <c r="G37" s="98">
        <v>0.78966635117176665</v>
      </c>
      <c r="H37" s="98">
        <v>0.82138993984583308</v>
      </c>
      <c r="I37" s="98">
        <v>0.90463765270919871</v>
      </c>
      <c r="J37" s="98">
        <v>0.95634820347322724</v>
      </c>
      <c r="K37" s="98">
        <v>0.9384108398913279</v>
      </c>
      <c r="L37" s="98">
        <v>0.74718558062807805</v>
      </c>
      <c r="M37" s="98">
        <v>0.7103599181790633</v>
      </c>
      <c r="N37" s="98">
        <v>0.67806089310484585</v>
      </c>
      <c r="O37" s="98">
        <v>0.60412378004465273</v>
      </c>
      <c r="P37" s="98">
        <v>0.59762584574728506</v>
      </c>
      <c r="Q37" s="98">
        <v>0.48647322728674858</v>
      </c>
      <c r="R37" s="98">
        <v>0.46544588213533172</v>
      </c>
      <c r="S37" s="98">
        <v>0.55797260254064285</v>
      </c>
      <c r="T37" s="98">
        <v>0.63684035294969754</v>
      </c>
      <c r="U37" s="98">
        <v>0.67622059000212531</v>
      </c>
      <c r="V37" s="98">
        <v>0.62117275038861042</v>
      </c>
      <c r="W37" s="98">
        <v>0.6080087811998991</v>
      </c>
      <c r="X37" s="98">
        <v>0.65334594545620173</v>
      </c>
      <c r="Y37" s="98">
        <v>0.58574416536335183</v>
      </c>
      <c r="DA37" s="63" t="s">
        <v>1605</v>
      </c>
    </row>
    <row r="38" spans="1:105" ht="12" customHeight="1" x14ac:dyDescent="0.25">
      <c r="A38" s="108" t="s">
        <v>52</v>
      </c>
      <c r="B38" s="98">
        <v>0.68253953449779359</v>
      </c>
      <c r="C38" s="98">
        <v>0.64890046176643956</v>
      </c>
      <c r="D38" s="98">
        <v>0.61635392991121296</v>
      </c>
      <c r="E38" s="98">
        <v>0.62060189594544224</v>
      </c>
      <c r="F38" s="98">
        <v>0.73994513743102508</v>
      </c>
      <c r="G38" s="98">
        <v>0.94882868796595832</v>
      </c>
      <c r="H38" s="98">
        <v>1.3117220938036807</v>
      </c>
      <c r="I38" s="98">
        <v>1.337003357821543</v>
      </c>
      <c r="J38" s="98">
        <v>1.2458053578294312</v>
      </c>
      <c r="K38" s="98">
        <v>1.177636080707654</v>
      </c>
      <c r="L38" s="98">
        <v>1.1355291421870528</v>
      </c>
      <c r="M38" s="98">
        <v>0.91931631557363336</v>
      </c>
      <c r="N38" s="98">
        <v>0.93562687028768177</v>
      </c>
      <c r="O38" s="98">
        <v>1.05687497959629</v>
      </c>
      <c r="P38" s="98">
        <v>1.0391957772077898</v>
      </c>
      <c r="Q38" s="98">
        <v>1.141310452774553</v>
      </c>
      <c r="R38" s="98">
        <v>1.2088685317703984</v>
      </c>
      <c r="S38" s="98">
        <v>1.2557713728795736</v>
      </c>
      <c r="T38" s="98">
        <v>1.1825218209990056</v>
      </c>
      <c r="U38" s="98">
        <v>1.2293900198622523</v>
      </c>
      <c r="V38" s="98">
        <v>1.1496284301187316</v>
      </c>
      <c r="W38" s="98">
        <v>1.1857349277975622</v>
      </c>
      <c r="X38" s="98">
        <v>1.0090839631831046</v>
      </c>
      <c r="Y38" s="98">
        <v>0.92157150235490293</v>
      </c>
      <c r="DA38" s="63" t="s">
        <v>1606</v>
      </c>
    </row>
    <row r="39" spans="1:105" ht="12" customHeight="1" x14ac:dyDescent="0.25">
      <c r="A39" s="121" t="s">
        <v>54</v>
      </c>
      <c r="B39" s="122">
        <v>0.91421094744280329</v>
      </c>
      <c r="C39" s="122">
        <v>0.95259167569102299</v>
      </c>
      <c r="D39" s="122">
        <v>0.91088494018358857</v>
      </c>
      <c r="E39" s="122">
        <v>0.85182390625209925</v>
      </c>
      <c r="F39" s="122">
        <v>0.92952570516994304</v>
      </c>
      <c r="G39" s="122">
        <v>0.82714508413240218</v>
      </c>
      <c r="H39" s="122">
        <v>1.03098052373697</v>
      </c>
      <c r="I39" s="122">
        <v>0.92320718427929593</v>
      </c>
      <c r="J39" s="122">
        <v>0.9531938919084828</v>
      </c>
      <c r="K39" s="122">
        <v>1.0180225966175103</v>
      </c>
      <c r="L39" s="122">
        <v>0.88766466063349536</v>
      </c>
      <c r="M39" s="122">
        <v>0.7516046235565691</v>
      </c>
      <c r="N39" s="122">
        <v>0.75011054822147871</v>
      </c>
      <c r="O39" s="122">
        <v>0.74075737757923898</v>
      </c>
      <c r="P39" s="122">
        <v>0.76927776021570715</v>
      </c>
      <c r="Q39" s="122">
        <v>0.73592830798660747</v>
      </c>
      <c r="R39" s="122">
        <v>0.76895999805632853</v>
      </c>
      <c r="S39" s="122">
        <v>0.83265260667760388</v>
      </c>
      <c r="T39" s="122">
        <v>0.85665598619794781</v>
      </c>
      <c r="U39" s="122">
        <v>0.88429501849550807</v>
      </c>
      <c r="V39" s="122">
        <v>0.83628697451977541</v>
      </c>
      <c r="W39" s="122">
        <v>0.74674300819155359</v>
      </c>
      <c r="X39" s="122">
        <v>0.72446550511935759</v>
      </c>
      <c r="Y39" s="122">
        <v>0.72052349254981296</v>
      </c>
      <c r="DA39" s="130" t="s">
        <v>1607</v>
      </c>
    </row>
    <row r="40" spans="1:105" ht="12" customHeight="1" x14ac:dyDescent="0.25">
      <c r="A40" s="97" t="s">
        <v>50</v>
      </c>
      <c r="B40" s="98">
        <v>7.3552562629694371E-3</v>
      </c>
      <c r="C40" s="98">
        <v>7.5739109533329227E-3</v>
      </c>
      <c r="D40" s="98">
        <v>7.0250561864833687E-3</v>
      </c>
      <c r="E40" s="98">
        <v>6.0303889639305606E-3</v>
      </c>
      <c r="F40" s="98">
        <v>6.5434793007089495E-3</v>
      </c>
      <c r="G40" s="98">
        <v>5.9577045236339846E-3</v>
      </c>
      <c r="H40" s="98">
        <v>6.9456350820994743E-3</v>
      </c>
      <c r="I40" s="98">
        <v>5.8905270473053302E-3</v>
      </c>
      <c r="J40" s="98">
        <v>5.7654938920615392E-3</v>
      </c>
      <c r="K40" s="98">
        <v>6.5607492187170508E-3</v>
      </c>
      <c r="L40" s="98">
        <v>5.8794873638267015E-3</v>
      </c>
      <c r="M40" s="98">
        <v>4.1779609635933176E-3</v>
      </c>
      <c r="N40" s="98">
        <v>2.1913758611842049E-3</v>
      </c>
      <c r="O40" s="98">
        <v>1.4609416047528803E-3</v>
      </c>
      <c r="P40" s="98">
        <v>1.4715207948706437E-3</v>
      </c>
      <c r="Q40" s="98">
        <v>1.8048565979782397E-3</v>
      </c>
      <c r="R40" s="98">
        <v>2.0977219400113703E-3</v>
      </c>
      <c r="S40" s="98">
        <v>2.2618911735183158E-3</v>
      </c>
      <c r="T40" s="98">
        <v>2.1597910548796376E-3</v>
      </c>
      <c r="U40" s="98">
        <v>1.9420699564731919E-3</v>
      </c>
      <c r="V40" s="98">
        <v>1.6525291973041752E-3</v>
      </c>
      <c r="W40" s="98">
        <v>2.1187895491787596E-3</v>
      </c>
      <c r="X40" s="98">
        <v>8.0987386487718313E-4</v>
      </c>
      <c r="Y40" s="98">
        <v>8.0371186358463081E-4</v>
      </c>
      <c r="DA40" s="63" t="s">
        <v>1608</v>
      </c>
    </row>
    <row r="41" spans="1:105" ht="12" customHeight="1" x14ac:dyDescent="0.25">
      <c r="A41" s="109" t="s">
        <v>120</v>
      </c>
      <c r="B41" s="33">
        <v>0.90685569117983389</v>
      </c>
      <c r="C41" s="33">
        <v>0.94501776473769006</v>
      </c>
      <c r="D41" s="33">
        <v>0.90385988399710515</v>
      </c>
      <c r="E41" s="33">
        <v>0.84579351728816865</v>
      </c>
      <c r="F41" s="33">
        <v>0.92298222586923406</v>
      </c>
      <c r="G41" s="33">
        <v>0.8211873796087682</v>
      </c>
      <c r="H41" s="33">
        <v>1.0240348886548705</v>
      </c>
      <c r="I41" s="33">
        <v>0.91731665723199063</v>
      </c>
      <c r="J41" s="33">
        <v>0.94742839801642131</v>
      </c>
      <c r="K41" s="33">
        <v>1.0114618473987933</v>
      </c>
      <c r="L41" s="33">
        <v>0.88178517326966865</v>
      </c>
      <c r="M41" s="33">
        <v>0.74742666259297574</v>
      </c>
      <c r="N41" s="33">
        <v>0.74791917236029448</v>
      </c>
      <c r="O41" s="33">
        <v>0.73929643597448613</v>
      </c>
      <c r="P41" s="33">
        <v>0.76780623942083648</v>
      </c>
      <c r="Q41" s="33">
        <v>0.73412345138862922</v>
      </c>
      <c r="R41" s="33">
        <v>0.76686227611631719</v>
      </c>
      <c r="S41" s="33">
        <v>0.83039071550408561</v>
      </c>
      <c r="T41" s="33">
        <v>0.85449619514306818</v>
      </c>
      <c r="U41" s="33">
        <v>0.8823529485390349</v>
      </c>
      <c r="V41" s="33">
        <v>0.83463444532247122</v>
      </c>
      <c r="W41" s="33">
        <v>0.74462421864237482</v>
      </c>
      <c r="X41" s="33">
        <v>0.7236556312544804</v>
      </c>
      <c r="Y41" s="33">
        <v>0.71971978068622833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1810.7012867534265</v>
      </c>
      <c r="C43" s="117">
        <f t="shared" si="14"/>
        <v>1807.2048357663477</v>
      </c>
      <c r="D43" s="117">
        <f t="shared" si="14"/>
        <v>1762.4734620082027</v>
      </c>
      <c r="E43" s="117">
        <f t="shared" si="14"/>
        <v>1779.9626684565467</v>
      </c>
      <c r="F43" s="117">
        <f t="shared" si="14"/>
        <v>1695.7360941072031</v>
      </c>
      <c r="G43" s="117">
        <f t="shared" si="14"/>
        <v>1599.1843619865265</v>
      </c>
      <c r="H43" s="117">
        <f t="shared" si="14"/>
        <v>1542.31942936627</v>
      </c>
      <c r="I43" s="117">
        <f t="shared" si="14"/>
        <v>1339.7682177617373</v>
      </c>
      <c r="J43" s="117">
        <f t="shared" si="14"/>
        <v>1356.2545922725878</v>
      </c>
      <c r="K43" s="117">
        <f t="shared" si="14"/>
        <v>1290.4718325704512</v>
      </c>
      <c r="L43" s="117">
        <f t="shared" si="14"/>
        <v>1412.5875281586204</v>
      </c>
      <c r="M43" s="117">
        <f t="shared" si="14"/>
        <v>1226.65319197088</v>
      </c>
      <c r="N43" s="117">
        <f t="shared" si="14"/>
        <v>1122.1333749171852</v>
      </c>
      <c r="O43" s="117">
        <f t="shared" si="14"/>
        <v>1196.8091556290594</v>
      </c>
      <c r="P43" s="117">
        <f t="shared" si="14"/>
        <v>1056.0086021183922</v>
      </c>
      <c r="Q43" s="117">
        <f t="shared" si="14"/>
        <v>1094.7909084859741</v>
      </c>
      <c r="R43" s="117">
        <f t="shared" ref="R43:V43" si="15">R44+R47+R49+R58</f>
        <v>1086.9403268767401</v>
      </c>
      <c r="S43" s="117">
        <f t="shared" si="15"/>
        <v>1090.6493043869432</v>
      </c>
      <c r="T43" s="117">
        <f t="shared" si="15"/>
        <v>973.32662934225789</v>
      </c>
      <c r="U43" s="117">
        <f t="shared" si="15"/>
        <v>976.68880734211689</v>
      </c>
      <c r="V43" s="117">
        <f t="shared" si="15"/>
        <v>991.49816314090424</v>
      </c>
      <c r="W43" s="117">
        <f t="shared" ref="W43:Y43" si="16">W44+W47+W49+W58</f>
        <v>1031.8568182867996</v>
      </c>
      <c r="X43" s="117">
        <f t="shared" si="16"/>
        <v>876.14728983831299</v>
      </c>
      <c r="Y43" s="117">
        <f t="shared" si="16"/>
        <v>710.31828766663887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1545.8470517199362</v>
      </c>
      <c r="C44" s="122">
        <f t="shared" si="17"/>
        <v>1534.9956797983407</v>
      </c>
      <c r="D44" s="122">
        <f t="shared" si="17"/>
        <v>1471.4617112086739</v>
      </c>
      <c r="E44" s="122">
        <f t="shared" si="17"/>
        <v>1484.2054964275737</v>
      </c>
      <c r="F44" s="122">
        <f t="shared" si="17"/>
        <v>1409.7092065688412</v>
      </c>
      <c r="G44" s="122">
        <f t="shared" si="17"/>
        <v>1352.1920753317872</v>
      </c>
      <c r="H44" s="122">
        <f t="shared" si="17"/>
        <v>1289.9298410552788</v>
      </c>
      <c r="I44" s="122">
        <f t="shared" si="17"/>
        <v>1112.0101296222488</v>
      </c>
      <c r="J44" s="122">
        <f t="shared" si="17"/>
        <v>1130.3759973669044</v>
      </c>
      <c r="K44" s="122">
        <f t="shared" si="17"/>
        <v>1057.5568840075641</v>
      </c>
      <c r="L44" s="122">
        <f t="shared" si="17"/>
        <v>1179.7231910620353</v>
      </c>
      <c r="M44" s="122">
        <f t="shared" si="17"/>
        <v>1003.4764394545992</v>
      </c>
      <c r="N44" s="122">
        <f t="shared" si="17"/>
        <v>920.40504111825851</v>
      </c>
      <c r="O44" s="122">
        <f t="shared" si="17"/>
        <v>987.38748199724762</v>
      </c>
      <c r="P44" s="122">
        <f t="shared" si="17"/>
        <v>848.62603780966651</v>
      </c>
      <c r="Q44" s="122">
        <f t="shared" si="17"/>
        <v>897.5441148060122</v>
      </c>
      <c r="R44" s="122">
        <f t="shared" ref="R44:V44" si="18">SUM(R45:R46)</f>
        <v>896.62295718927146</v>
      </c>
      <c r="S44" s="122">
        <f t="shared" si="18"/>
        <v>904.92926032150456</v>
      </c>
      <c r="T44" s="122">
        <f t="shared" si="18"/>
        <v>804.12721407223114</v>
      </c>
      <c r="U44" s="122">
        <f t="shared" si="18"/>
        <v>808.95001891541199</v>
      </c>
      <c r="V44" s="122">
        <f t="shared" si="18"/>
        <v>830.29036345249779</v>
      </c>
      <c r="W44" s="122">
        <f t="shared" ref="W44:Y44" si="19">SUM(W45:W46)</f>
        <v>865.26188292862662</v>
      </c>
      <c r="X44" s="122">
        <f t="shared" si="19"/>
        <v>728.30841750068885</v>
      </c>
      <c r="Y44" s="122">
        <f t="shared" si="19"/>
        <v>586.96741234030276</v>
      </c>
      <c r="DA44" s="130" t="s">
        <v>1611</v>
      </c>
    </row>
    <row r="45" spans="1:105" ht="12" customHeight="1" x14ac:dyDescent="0.25">
      <c r="A45" s="97" t="s">
        <v>211</v>
      </c>
      <c r="B45" s="98">
        <v>1525.8234832604332</v>
      </c>
      <c r="C45" s="98">
        <v>1515.409003208777</v>
      </c>
      <c r="D45" s="98">
        <v>1452.9356631979028</v>
      </c>
      <c r="E45" s="98">
        <v>1465.710860628885</v>
      </c>
      <c r="F45" s="98">
        <v>1392.4809060876403</v>
      </c>
      <c r="G45" s="98">
        <v>1337.3458431240274</v>
      </c>
      <c r="H45" s="98">
        <v>1275.5870689978588</v>
      </c>
      <c r="I45" s="98">
        <v>1099.9645550515356</v>
      </c>
      <c r="J45" s="98">
        <v>1118.1406405615044</v>
      </c>
      <c r="K45" s="98">
        <v>1046.060063578409</v>
      </c>
      <c r="L45" s="98">
        <v>1166.7840021018444</v>
      </c>
      <c r="M45" s="98">
        <v>992.40681188497172</v>
      </c>
      <c r="N45" s="98">
        <v>910.07773478551712</v>
      </c>
      <c r="O45" s="98">
        <v>976.04217063150793</v>
      </c>
      <c r="P45" s="98">
        <v>838.85739466895984</v>
      </c>
      <c r="Q45" s="98">
        <v>887.15654437756768</v>
      </c>
      <c r="R45" s="98">
        <v>886.13440336295059</v>
      </c>
      <c r="S45" s="98">
        <v>894.15234068978714</v>
      </c>
      <c r="T45" s="98">
        <v>794.3687302952136</v>
      </c>
      <c r="U45" s="98">
        <v>799.02394191267717</v>
      </c>
      <c r="V45" s="98">
        <v>819.99346039934971</v>
      </c>
      <c r="W45" s="98">
        <v>854.27610264634461</v>
      </c>
      <c r="X45" s="98">
        <v>719.03093532053163</v>
      </c>
      <c r="Y45" s="98">
        <v>579.38733161364257</v>
      </c>
      <c r="DA45" s="63" t="s">
        <v>1612</v>
      </c>
    </row>
    <row r="46" spans="1:105" ht="12" customHeight="1" x14ac:dyDescent="0.25">
      <c r="A46" s="97" t="s">
        <v>53</v>
      </c>
      <c r="B46" s="98">
        <v>20.02356845950294</v>
      </c>
      <c r="C46" s="98">
        <v>19.58667658956362</v>
      </c>
      <c r="D46" s="98">
        <v>18.526048010771198</v>
      </c>
      <c r="E46" s="98">
        <v>18.494635798688794</v>
      </c>
      <c r="F46" s="98">
        <v>17.228300481201011</v>
      </c>
      <c r="G46" s="98">
        <v>14.846232207759853</v>
      </c>
      <c r="H46" s="98">
        <v>14.342772057420007</v>
      </c>
      <c r="I46" s="98">
        <v>12.045574570713038</v>
      </c>
      <c r="J46" s="98">
        <v>12.235356805399888</v>
      </c>
      <c r="K46" s="98">
        <v>11.496820429155175</v>
      </c>
      <c r="L46" s="98">
        <v>12.939188960190844</v>
      </c>
      <c r="M46" s="98">
        <v>11.069627569627484</v>
      </c>
      <c r="N46" s="98">
        <v>10.327306332741438</v>
      </c>
      <c r="O46" s="98">
        <v>11.345311365739716</v>
      </c>
      <c r="P46" s="98">
        <v>9.7686431407066259</v>
      </c>
      <c r="Q46" s="98">
        <v>10.38757042844453</v>
      </c>
      <c r="R46" s="98">
        <v>10.488553826320825</v>
      </c>
      <c r="S46" s="98">
        <v>10.77691963171741</v>
      </c>
      <c r="T46" s="98">
        <v>9.7584837770175916</v>
      </c>
      <c r="U46" s="98">
        <v>9.9260770027347718</v>
      </c>
      <c r="V46" s="98">
        <v>10.296903053148089</v>
      </c>
      <c r="W46" s="98">
        <v>10.98578028228196</v>
      </c>
      <c r="X46" s="98">
        <v>9.2774821801572163</v>
      </c>
      <c r="Y46" s="98">
        <v>7.5800807266601451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3.3982766063499925E-2</v>
      </c>
      <c r="C47" s="122">
        <f t="shared" si="20"/>
        <v>4.300967857711669E-2</v>
      </c>
      <c r="D47" s="122">
        <f t="shared" si="20"/>
        <v>4.8693384759666579E-2</v>
      </c>
      <c r="E47" s="122">
        <f t="shared" si="20"/>
        <v>8.9093085953002957E-2</v>
      </c>
      <c r="F47" s="122">
        <f t="shared" si="20"/>
        <v>5.5649680293709682E-2</v>
      </c>
      <c r="G47" s="122">
        <f t="shared" si="20"/>
        <v>5.9597673052562895E-2</v>
      </c>
      <c r="H47" s="122">
        <f t="shared" si="20"/>
        <v>7.1361237610994971E-2</v>
      </c>
      <c r="I47" s="122">
        <f t="shared" si="20"/>
        <v>6.9060665945223906E-2</v>
      </c>
      <c r="J47" s="122">
        <f t="shared" si="20"/>
        <v>5.9806023844263936E-2</v>
      </c>
      <c r="K47" s="122">
        <f t="shared" si="20"/>
        <v>5.8330535320316644E-2</v>
      </c>
      <c r="L47" s="122">
        <f t="shared" si="20"/>
        <v>6.4582552692160441E-2</v>
      </c>
      <c r="M47" s="122">
        <f t="shared" si="20"/>
        <v>5.8797139193956571E-2</v>
      </c>
      <c r="N47" s="122">
        <f t="shared" si="20"/>
        <v>6.8164054376233837E-2</v>
      </c>
      <c r="O47" s="122">
        <f t="shared" si="20"/>
        <v>8.7384010331327616E-2</v>
      </c>
      <c r="P47" s="122">
        <f t="shared" si="20"/>
        <v>5.7274613066846093E-2</v>
      </c>
      <c r="Q47" s="122">
        <f t="shared" si="20"/>
        <v>9.9061578013368942E-2</v>
      </c>
      <c r="R47" s="122">
        <f t="shared" si="20"/>
        <v>5.752000207725623E-2</v>
      </c>
      <c r="S47" s="122">
        <f t="shared" si="20"/>
        <v>5.4402258326083669E-2</v>
      </c>
      <c r="T47" s="122">
        <f t="shared" si="20"/>
        <v>4.7454196108491734E-2</v>
      </c>
      <c r="U47" s="122">
        <f t="shared" si="20"/>
        <v>4.9293703375822E-2</v>
      </c>
      <c r="V47" s="122">
        <f t="shared" si="20"/>
        <v>4.7573070156268431E-2</v>
      </c>
      <c r="W47" s="122">
        <f t="shared" si="20"/>
        <v>4.5116658010056106E-2</v>
      </c>
      <c r="X47" s="122">
        <f t="shared" si="20"/>
        <v>4.0076325973213853E-2</v>
      </c>
      <c r="Y47" s="122">
        <f t="shared" si="20"/>
        <v>3.7156916355813079E-2</v>
      </c>
      <c r="DA47" s="130" t="s">
        <v>1614</v>
      </c>
    </row>
    <row r="48" spans="1:105" ht="12" customHeight="1" x14ac:dyDescent="0.25">
      <c r="A48" s="97" t="s">
        <v>53</v>
      </c>
      <c r="B48" s="98">
        <v>3.3982766063499925E-2</v>
      </c>
      <c r="C48" s="98">
        <v>4.300967857711669E-2</v>
      </c>
      <c r="D48" s="98">
        <v>4.8693384759666579E-2</v>
      </c>
      <c r="E48" s="98">
        <v>8.9093085953002957E-2</v>
      </c>
      <c r="F48" s="98">
        <v>5.5649680293709682E-2</v>
      </c>
      <c r="G48" s="98">
        <v>5.9597673052562895E-2</v>
      </c>
      <c r="H48" s="98">
        <v>7.1361237610994971E-2</v>
      </c>
      <c r="I48" s="98">
        <v>6.9060665945223906E-2</v>
      </c>
      <c r="J48" s="98">
        <v>5.9806023844263936E-2</v>
      </c>
      <c r="K48" s="98">
        <v>5.8330535320316644E-2</v>
      </c>
      <c r="L48" s="98">
        <v>6.4582552692160441E-2</v>
      </c>
      <c r="M48" s="98">
        <v>5.8797139193956571E-2</v>
      </c>
      <c r="N48" s="98">
        <v>6.8164054376233837E-2</v>
      </c>
      <c r="O48" s="98">
        <v>8.7384010331327616E-2</v>
      </c>
      <c r="P48" s="98">
        <v>5.7274613066846093E-2</v>
      </c>
      <c r="Q48" s="98">
        <v>9.9061578013368942E-2</v>
      </c>
      <c r="R48" s="98">
        <v>5.752000207725623E-2</v>
      </c>
      <c r="S48" s="98">
        <v>5.4402258326083669E-2</v>
      </c>
      <c r="T48" s="98">
        <v>4.7454196108491734E-2</v>
      </c>
      <c r="U48" s="98">
        <v>4.9293703375822E-2</v>
      </c>
      <c r="V48" s="98">
        <v>4.7573070156268431E-2</v>
      </c>
      <c r="W48" s="98">
        <v>4.5116658010056106E-2</v>
      </c>
      <c r="X48" s="98">
        <v>4.0076325973213853E-2</v>
      </c>
      <c r="Y48" s="98">
        <v>3.7156916355813079E-2</v>
      </c>
      <c r="DA48" s="63" t="s">
        <v>1615</v>
      </c>
    </row>
    <row r="49" spans="1:105" ht="12" customHeight="1" x14ac:dyDescent="0.25">
      <c r="A49" s="121" t="s">
        <v>55</v>
      </c>
      <c r="B49" s="122">
        <v>236.44247217074422</v>
      </c>
      <c r="C49" s="122">
        <v>239.43632684677414</v>
      </c>
      <c r="D49" s="122">
        <v>256.28945749127899</v>
      </c>
      <c r="E49" s="122">
        <v>261.02009532614557</v>
      </c>
      <c r="F49" s="122">
        <v>250.71166149318859</v>
      </c>
      <c r="G49" s="122">
        <v>219.52052329753963</v>
      </c>
      <c r="H49" s="122">
        <v>221.83088073258415</v>
      </c>
      <c r="I49" s="122">
        <v>202.66634990167668</v>
      </c>
      <c r="J49" s="122">
        <v>199.74853289955399</v>
      </c>
      <c r="K49" s="122">
        <v>201.37627169629639</v>
      </c>
      <c r="L49" s="122">
        <v>202.06472101230722</v>
      </c>
      <c r="M49" s="122">
        <v>194.23862834416019</v>
      </c>
      <c r="N49" s="122">
        <v>173.26266226537837</v>
      </c>
      <c r="O49" s="122">
        <v>181.93464230076586</v>
      </c>
      <c r="P49" s="122">
        <v>178.99491916989209</v>
      </c>
      <c r="Q49" s="122">
        <v>170.25188455297146</v>
      </c>
      <c r="R49" s="122">
        <v>163.48805655775885</v>
      </c>
      <c r="S49" s="122">
        <v>159.41148366129423</v>
      </c>
      <c r="T49" s="122">
        <v>143.92608988152654</v>
      </c>
      <c r="U49" s="122">
        <v>142.65599142247439</v>
      </c>
      <c r="V49" s="122">
        <v>137.63988609447586</v>
      </c>
      <c r="W49" s="122">
        <v>145.74165120808578</v>
      </c>
      <c r="X49" s="122">
        <v>127.78216579217208</v>
      </c>
      <c r="Y49" s="122">
        <v>104.71671872550259</v>
      </c>
      <c r="DA49" s="130" t="s">
        <v>1616</v>
      </c>
    </row>
    <row r="50" spans="1:105" ht="12" customHeight="1" x14ac:dyDescent="0.25">
      <c r="A50" s="97" t="s">
        <v>138</v>
      </c>
      <c r="B50" s="98">
        <v>151.42944191836116</v>
      </c>
      <c r="C50" s="98">
        <v>149.41271404093808</v>
      </c>
      <c r="D50" s="98">
        <v>161.08040151578402</v>
      </c>
      <c r="E50" s="98">
        <v>163.55315199093474</v>
      </c>
      <c r="F50" s="98">
        <v>160.04820755739556</v>
      </c>
      <c r="G50" s="98">
        <v>138.97750783724848</v>
      </c>
      <c r="H50" s="98">
        <v>142.8032636614933</v>
      </c>
      <c r="I50" s="98">
        <v>128.06170078900382</v>
      </c>
      <c r="J50" s="98">
        <v>128.17630195655033</v>
      </c>
      <c r="K50" s="98">
        <v>128.36582882773942</v>
      </c>
      <c r="L50" s="98">
        <v>130.96505581987654</v>
      </c>
      <c r="M50" s="98">
        <v>128.95150248239003</v>
      </c>
      <c r="N50" s="98">
        <v>108.08752519742828</v>
      </c>
      <c r="O50" s="98">
        <v>117.51409446837739</v>
      </c>
      <c r="P50" s="98">
        <v>114.65421086604701</v>
      </c>
      <c r="Q50" s="98">
        <v>107.13517649116255</v>
      </c>
      <c r="R50" s="98">
        <v>102.32843126351035</v>
      </c>
      <c r="S50" s="98">
        <v>101.29439202151323</v>
      </c>
      <c r="T50" s="98">
        <v>90.019113513751165</v>
      </c>
      <c r="U50" s="98">
        <v>90.379260788131489</v>
      </c>
      <c r="V50" s="98">
        <v>91.594133470636422</v>
      </c>
      <c r="W50" s="98">
        <v>101.35553318754641</v>
      </c>
      <c r="X50" s="98">
        <v>90.903154998423489</v>
      </c>
      <c r="Y50" s="98">
        <v>73.342665585125673</v>
      </c>
      <c r="DA50" s="63" t="s">
        <v>1617</v>
      </c>
    </row>
    <row r="51" spans="1:105" ht="12" customHeight="1" x14ac:dyDescent="0.25">
      <c r="A51" s="97" t="s">
        <v>137</v>
      </c>
      <c r="B51" s="98">
        <v>0.31839710821522815</v>
      </c>
      <c r="C51" s="98">
        <v>0.30711853384260324</v>
      </c>
      <c r="D51" s="98">
        <v>0.34029227419360281</v>
      </c>
      <c r="E51" s="98">
        <v>0.37572879237829726</v>
      </c>
      <c r="F51" s="98">
        <v>0.41027088661724631</v>
      </c>
      <c r="G51" s="98">
        <v>0.42648663494879946</v>
      </c>
      <c r="H51" s="98">
        <v>0.51639013802955935</v>
      </c>
      <c r="I51" s="98">
        <v>0.4679801587081942</v>
      </c>
      <c r="J51" s="98">
        <v>0.50621544511896488</v>
      </c>
      <c r="K51" s="98">
        <v>0.65751260812001622</v>
      </c>
      <c r="L51" s="98">
        <v>0.72586961348951629</v>
      </c>
      <c r="M51" s="98">
        <v>0.78281315161478071</v>
      </c>
      <c r="N51" s="98">
        <v>0.60644691884817048</v>
      </c>
      <c r="O51" s="98">
        <v>0.70082672358633069</v>
      </c>
      <c r="P51" s="98">
        <v>0.67613559701368819</v>
      </c>
      <c r="Q51" s="98">
        <v>0.60248221032756244</v>
      </c>
      <c r="R51" s="98">
        <v>0.56096053495716569</v>
      </c>
      <c r="S51" s="98">
        <v>0.56476408949468582</v>
      </c>
      <c r="T51" s="98">
        <v>0.47666337404215053</v>
      </c>
      <c r="U51" s="98">
        <v>0.48184143013732117</v>
      </c>
      <c r="V51" s="98">
        <v>0.50929080206636335</v>
      </c>
      <c r="W51" s="98">
        <v>0.55651670808053399</v>
      </c>
      <c r="X51" s="98">
        <v>0.47810899566280018</v>
      </c>
      <c r="Y51" s="98">
        <v>0.37293332573894356</v>
      </c>
      <c r="DA51" s="63" t="s">
        <v>1618</v>
      </c>
    </row>
    <row r="52" spans="1:105" ht="12" customHeight="1" x14ac:dyDescent="0.25">
      <c r="A52" s="100" t="s">
        <v>211</v>
      </c>
      <c r="B52" s="101">
        <v>0.1662493697865684</v>
      </c>
      <c r="C52" s="101">
        <v>0.15962410884066067</v>
      </c>
      <c r="D52" s="101">
        <v>0.17697053996701534</v>
      </c>
      <c r="E52" s="101">
        <v>0.19359701044676408</v>
      </c>
      <c r="F52" s="101">
        <v>0.2105252199679421</v>
      </c>
      <c r="G52" s="101">
        <v>0.21783562513838495</v>
      </c>
      <c r="H52" s="101">
        <v>0.22703621424993861</v>
      </c>
      <c r="I52" s="101">
        <v>0.21458680778383407</v>
      </c>
      <c r="J52" s="101">
        <v>0.24737390498891212</v>
      </c>
      <c r="K52" s="101">
        <v>0.32475247777184346</v>
      </c>
      <c r="L52" s="101">
        <v>0.32282513932860679</v>
      </c>
      <c r="M52" s="101">
        <v>0.37977677623232708</v>
      </c>
      <c r="N52" s="101">
        <v>0.28366521052055876</v>
      </c>
      <c r="O52" s="101">
        <v>0.28474951748289795</v>
      </c>
      <c r="P52" s="101">
        <v>0.27807632225905921</v>
      </c>
      <c r="Q52" s="101">
        <v>0.20458179678998711</v>
      </c>
      <c r="R52" s="101">
        <v>0.17706219211226093</v>
      </c>
      <c r="S52" s="101">
        <v>0.19488379772822861</v>
      </c>
      <c r="T52" s="101">
        <v>0.18438319017557037</v>
      </c>
      <c r="U52" s="101">
        <v>0.18656514097916296</v>
      </c>
      <c r="V52" s="101">
        <v>0.194607333796327</v>
      </c>
      <c r="W52" s="101">
        <v>0.20636932518133602</v>
      </c>
      <c r="X52" s="101">
        <v>0.20236711870638194</v>
      </c>
      <c r="Y52" s="101">
        <v>0.15590133949450086</v>
      </c>
      <c r="DA52" s="131" t="s">
        <v>1619</v>
      </c>
    </row>
    <row r="53" spans="1:105" ht="12" customHeight="1" x14ac:dyDescent="0.25">
      <c r="A53" s="103" t="s">
        <v>52</v>
      </c>
      <c r="B53" s="104">
        <v>0.15214773842865975</v>
      </c>
      <c r="C53" s="104">
        <v>0.1474944250019426</v>
      </c>
      <c r="D53" s="104">
        <v>0.16332173422658747</v>
      </c>
      <c r="E53" s="104">
        <v>0.18213178193153315</v>
      </c>
      <c r="F53" s="104">
        <v>0.19974566664930418</v>
      </c>
      <c r="G53" s="104">
        <v>0.20865100981041454</v>
      </c>
      <c r="H53" s="104">
        <v>0.28935392377962077</v>
      </c>
      <c r="I53" s="104">
        <v>0.25339335092436016</v>
      </c>
      <c r="J53" s="104">
        <v>0.25884154013005278</v>
      </c>
      <c r="K53" s="104">
        <v>0.33276013034817281</v>
      </c>
      <c r="L53" s="104">
        <v>0.40304447416090949</v>
      </c>
      <c r="M53" s="104">
        <v>0.40303637538245363</v>
      </c>
      <c r="N53" s="104">
        <v>0.32278170832761166</v>
      </c>
      <c r="O53" s="104">
        <v>0.41607720610343274</v>
      </c>
      <c r="P53" s="104">
        <v>0.39805927475462904</v>
      </c>
      <c r="Q53" s="104">
        <v>0.39790041353757538</v>
      </c>
      <c r="R53" s="104">
        <v>0.38389834284490476</v>
      </c>
      <c r="S53" s="104">
        <v>0.3698802917664572</v>
      </c>
      <c r="T53" s="104">
        <v>0.29228018386658017</v>
      </c>
      <c r="U53" s="104">
        <v>0.29527628915815823</v>
      </c>
      <c r="V53" s="104">
        <v>0.31468346827003629</v>
      </c>
      <c r="W53" s="104">
        <v>0.350147382899198</v>
      </c>
      <c r="X53" s="104">
        <v>0.27574187695641827</v>
      </c>
      <c r="Y53" s="104">
        <v>0.2170319862444427</v>
      </c>
      <c r="DA53" s="132" t="s">
        <v>1620</v>
      </c>
    </row>
    <row r="54" spans="1:105" ht="12" customHeight="1" x14ac:dyDescent="0.25">
      <c r="A54" s="106" t="s">
        <v>122</v>
      </c>
      <c r="B54" s="101">
        <v>67.19399938239367</v>
      </c>
      <c r="C54" s="101">
        <v>70.907672836547732</v>
      </c>
      <c r="D54" s="101">
        <v>75.015318336353388</v>
      </c>
      <c r="E54" s="101">
        <v>75.447906808808952</v>
      </c>
      <c r="F54" s="101">
        <v>68.703889043063867</v>
      </c>
      <c r="G54" s="101">
        <v>57.644304513353205</v>
      </c>
      <c r="H54" s="101">
        <v>53.946127210447692</v>
      </c>
      <c r="I54" s="101">
        <v>49.969783221473918</v>
      </c>
      <c r="J54" s="101">
        <v>46.52923731626079</v>
      </c>
      <c r="K54" s="101">
        <v>40.463927790443961</v>
      </c>
      <c r="L54" s="101">
        <v>38.290484769349327</v>
      </c>
      <c r="M54" s="101">
        <v>33.804677002428221</v>
      </c>
      <c r="N54" s="101">
        <v>34.136003499794647</v>
      </c>
      <c r="O54" s="101">
        <v>33.963123068813623</v>
      </c>
      <c r="P54" s="101">
        <v>34.61160934039728</v>
      </c>
      <c r="Q54" s="101">
        <v>34.727467365673888</v>
      </c>
      <c r="R54" s="101">
        <v>34.330275299619835</v>
      </c>
      <c r="S54" s="101">
        <v>33.177625070929729</v>
      </c>
      <c r="T54" s="101">
        <v>30.676562769622972</v>
      </c>
      <c r="U54" s="101">
        <v>29.603442077725028</v>
      </c>
      <c r="V54" s="101">
        <v>26.102508902504045</v>
      </c>
      <c r="W54" s="101">
        <v>25.411843358723718</v>
      </c>
      <c r="X54" s="101">
        <v>20.922325604593219</v>
      </c>
      <c r="Y54" s="101">
        <v>18.320064348301695</v>
      </c>
      <c r="DA54" s="131" t="s">
        <v>1621</v>
      </c>
    </row>
    <row r="55" spans="1:105" ht="12" customHeight="1" x14ac:dyDescent="0.25">
      <c r="A55" s="107" t="s">
        <v>121</v>
      </c>
      <c r="B55" s="104">
        <v>17.500633761774182</v>
      </c>
      <c r="C55" s="104">
        <v>18.808821435445722</v>
      </c>
      <c r="D55" s="104">
        <v>19.853445364947977</v>
      </c>
      <c r="E55" s="104">
        <v>21.643307734023523</v>
      </c>
      <c r="F55" s="104">
        <v>21.549294006111914</v>
      </c>
      <c r="G55" s="104">
        <v>22.472224311989166</v>
      </c>
      <c r="H55" s="104">
        <v>24.565099722613596</v>
      </c>
      <c r="I55" s="104">
        <v>24.166885732490723</v>
      </c>
      <c r="J55" s="104">
        <v>24.536778181623902</v>
      </c>
      <c r="K55" s="104">
        <v>31.889002469992974</v>
      </c>
      <c r="L55" s="104">
        <v>32.083310809591836</v>
      </c>
      <c r="M55" s="104">
        <v>30.699635707727158</v>
      </c>
      <c r="N55" s="104">
        <v>30.432686649307257</v>
      </c>
      <c r="O55" s="104">
        <v>29.756598039988504</v>
      </c>
      <c r="P55" s="104">
        <v>29.052963366434113</v>
      </c>
      <c r="Q55" s="104">
        <v>27.786758485807432</v>
      </c>
      <c r="R55" s="104">
        <v>26.268389459671507</v>
      </c>
      <c r="S55" s="104">
        <v>24.374702479356575</v>
      </c>
      <c r="T55" s="104">
        <v>22.753750224110263</v>
      </c>
      <c r="U55" s="104">
        <v>22.191447126480536</v>
      </c>
      <c r="V55" s="104">
        <v>19.433952919269039</v>
      </c>
      <c r="W55" s="104">
        <v>18.417757953735105</v>
      </c>
      <c r="X55" s="104">
        <v>15.478576193492572</v>
      </c>
      <c r="Y55" s="104">
        <v>12.681055466336279</v>
      </c>
      <c r="DA55" s="132" t="s">
        <v>1622</v>
      </c>
    </row>
    <row r="56" spans="1:105" ht="12" customHeight="1" x14ac:dyDescent="0.25">
      <c r="A56" s="108" t="s">
        <v>53</v>
      </c>
      <c r="B56" s="98">
        <v>8.1559316374714932</v>
      </c>
      <c r="C56" s="98">
        <v>8.7063101019409075</v>
      </c>
      <c r="D56" s="98">
        <v>9.1907543386905655</v>
      </c>
      <c r="E56" s="98">
        <v>9.9127839026182869</v>
      </c>
      <c r="F56" s="98">
        <v>9.8339414075818379</v>
      </c>
      <c r="G56" s="98">
        <v>10.214787019762948</v>
      </c>
      <c r="H56" s="98">
        <v>9.4667849269494528</v>
      </c>
      <c r="I56" s="98">
        <v>9.7586242131672005</v>
      </c>
      <c r="J56" s="98">
        <v>10.658332164820937</v>
      </c>
      <c r="K56" s="98">
        <v>14.125465401975008</v>
      </c>
      <c r="L56" s="98">
        <v>12.707208250280791</v>
      </c>
      <c r="M56" s="98">
        <v>13.353876156740121</v>
      </c>
      <c r="N56" s="98">
        <v>12.790761429771935</v>
      </c>
      <c r="O56" s="98">
        <v>10.873101111155052</v>
      </c>
      <c r="P56" s="98">
        <v>10.662941802817468</v>
      </c>
      <c r="Q56" s="98">
        <v>8.3419278844480917</v>
      </c>
      <c r="R56" s="98">
        <v>7.3148877806051482</v>
      </c>
      <c r="S56" s="98">
        <v>7.4898525881433118</v>
      </c>
      <c r="T56" s="98">
        <v>7.9493492934727445</v>
      </c>
      <c r="U56" s="98">
        <v>7.8731020763173811</v>
      </c>
      <c r="V56" s="98">
        <v>6.8384411600668109</v>
      </c>
      <c r="W56" s="98">
        <v>6.2761440002168927</v>
      </c>
      <c r="X56" s="98">
        <v>6.1114282602988519</v>
      </c>
      <c r="Y56" s="98">
        <v>4.9452434860010923</v>
      </c>
      <c r="DA56" s="63" t="s">
        <v>1623</v>
      </c>
    </row>
    <row r="57" spans="1:105" ht="12" customHeight="1" x14ac:dyDescent="0.25">
      <c r="A57" s="108" t="s">
        <v>52</v>
      </c>
      <c r="B57" s="98">
        <v>9.3447021243026889</v>
      </c>
      <c r="C57" s="98">
        <v>10.102511333504816</v>
      </c>
      <c r="D57" s="98">
        <v>10.662691026257411</v>
      </c>
      <c r="E57" s="98">
        <v>11.730523831405234</v>
      </c>
      <c r="F57" s="98">
        <v>11.715352598530075</v>
      </c>
      <c r="G57" s="98">
        <v>12.257437292226216</v>
      </c>
      <c r="H57" s="98">
        <v>15.098314795664145</v>
      </c>
      <c r="I57" s="98">
        <v>14.408261519323522</v>
      </c>
      <c r="J57" s="98">
        <v>13.878446016802966</v>
      </c>
      <c r="K57" s="98">
        <v>17.763537068017968</v>
      </c>
      <c r="L57" s="98">
        <v>19.376102559311047</v>
      </c>
      <c r="M57" s="98">
        <v>17.345759550987037</v>
      </c>
      <c r="N57" s="98">
        <v>17.641925219535324</v>
      </c>
      <c r="O57" s="98">
        <v>18.883496928833452</v>
      </c>
      <c r="P57" s="98">
        <v>18.390021563616646</v>
      </c>
      <c r="Q57" s="98">
        <v>19.444830601359342</v>
      </c>
      <c r="R57" s="98">
        <v>18.95350167906636</v>
      </c>
      <c r="S57" s="98">
        <v>16.884849891213264</v>
      </c>
      <c r="T57" s="98">
        <v>14.804400930637518</v>
      </c>
      <c r="U57" s="98">
        <v>14.318345050163154</v>
      </c>
      <c r="V57" s="98">
        <v>12.595511759202227</v>
      </c>
      <c r="W57" s="98">
        <v>12.141613953518213</v>
      </c>
      <c r="X57" s="98">
        <v>9.3671479331937189</v>
      </c>
      <c r="Y57" s="98">
        <v>7.7358119803351855</v>
      </c>
      <c r="DA57" s="63" t="s">
        <v>1624</v>
      </c>
    </row>
    <row r="58" spans="1:105" ht="12" customHeight="1" x14ac:dyDescent="0.25">
      <c r="A58" s="121" t="s">
        <v>54</v>
      </c>
      <c r="B58" s="122">
        <v>28.377780096682645</v>
      </c>
      <c r="C58" s="122">
        <v>32.729819442655781</v>
      </c>
      <c r="D58" s="122">
        <v>34.673599923490215</v>
      </c>
      <c r="E58" s="122">
        <v>34.64798361687432</v>
      </c>
      <c r="F58" s="122">
        <v>35.259576364879628</v>
      </c>
      <c r="G58" s="122">
        <v>27.412165684146849</v>
      </c>
      <c r="H58" s="122">
        <v>30.487346340796162</v>
      </c>
      <c r="I58" s="122">
        <v>25.022677571866605</v>
      </c>
      <c r="J58" s="122">
        <v>26.070255982285374</v>
      </c>
      <c r="K58" s="122">
        <v>31.480346331270603</v>
      </c>
      <c r="L58" s="122">
        <v>30.735033531585771</v>
      </c>
      <c r="M58" s="122">
        <v>28.879327032926497</v>
      </c>
      <c r="N58" s="122">
        <v>28.397507479172205</v>
      </c>
      <c r="O58" s="122">
        <v>27.399647320714674</v>
      </c>
      <c r="P58" s="122">
        <v>28.330370525766671</v>
      </c>
      <c r="Q58" s="122">
        <v>26.895847548977144</v>
      </c>
      <c r="R58" s="122">
        <v>26.77179312763246</v>
      </c>
      <c r="S58" s="122">
        <v>26.254158145818337</v>
      </c>
      <c r="T58" s="122">
        <v>25.225871192391743</v>
      </c>
      <c r="U58" s="122">
        <v>25.033503300854687</v>
      </c>
      <c r="V58" s="122">
        <v>23.520340523774259</v>
      </c>
      <c r="W58" s="122">
        <v>20.808167492076969</v>
      </c>
      <c r="X58" s="122">
        <v>20.016630219478717</v>
      </c>
      <c r="Y58" s="122">
        <v>18.596999684477691</v>
      </c>
      <c r="DA58" s="130" t="s">
        <v>1625</v>
      </c>
    </row>
    <row r="59" spans="1:105" ht="12" customHeight="1" x14ac:dyDescent="0.25">
      <c r="A59" s="97" t="s">
        <v>50</v>
      </c>
      <c r="B59" s="98">
        <v>0.22884337631077492</v>
      </c>
      <c r="C59" s="98">
        <v>0.257387905003503</v>
      </c>
      <c r="D59" s="98">
        <v>0.25806544225945094</v>
      </c>
      <c r="E59" s="98">
        <v>0.23438917701401826</v>
      </c>
      <c r="F59" s="98">
        <v>0.23852629259449387</v>
      </c>
      <c r="G59" s="98">
        <v>0.18875544905010017</v>
      </c>
      <c r="H59" s="98">
        <v>0.1978260877971805</v>
      </c>
      <c r="I59" s="98">
        <v>0.15527249564763373</v>
      </c>
      <c r="J59" s="98">
        <v>0.15024108547479278</v>
      </c>
      <c r="K59" s="98">
        <v>0.17252369948045401</v>
      </c>
      <c r="L59" s="98">
        <v>0.15777350706951357</v>
      </c>
      <c r="M59" s="98">
        <v>0.11332576940259831</v>
      </c>
      <c r="N59" s="98">
        <v>7.0671168135787235E-2</v>
      </c>
      <c r="O59" s="98">
        <v>5.7843199896992402E-2</v>
      </c>
      <c r="P59" s="98">
        <v>6.5033749404063382E-2</v>
      </c>
      <c r="Q59" s="98">
        <v>8.0272373968233585E-2</v>
      </c>
      <c r="R59" s="98">
        <v>8.967268154606467E-2</v>
      </c>
      <c r="S59" s="98">
        <v>8.6073114873591108E-2</v>
      </c>
      <c r="T59" s="98">
        <v>7.5055507561240048E-2</v>
      </c>
      <c r="U59" s="98">
        <v>7.4473136355062461E-2</v>
      </c>
      <c r="V59" s="98">
        <v>7.0291829914902751E-2</v>
      </c>
      <c r="W59" s="98">
        <v>8.8776553535243774E-2</v>
      </c>
      <c r="X59" s="98">
        <v>3.3827019888434701E-2</v>
      </c>
      <c r="Y59" s="98">
        <v>3.3226872912550443E-2</v>
      </c>
      <c r="DA59" s="63" t="s">
        <v>1626</v>
      </c>
    </row>
    <row r="60" spans="1:105" ht="12" customHeight="1" x14ac:dyDescent="0.25">
      <c r="A60" s="109" t="s">
        <v>120</v>
      </c>
      <c r="B60" s="33">
        <v>28.148936720371871</v>
      </c>
      <c r="C60" s="33">
        <v>32.472431537652277</v>
      </c>
      <c r="D60" s="33">
        <v>34.415534481230765</v>
      </c>
      <c r="E60" s="33">
        <v>34.413594439860304</v>
      </c>
      <c r="F60" s="33">
        <v>35.021050072285135</v>
      </c>
      <c r="G60" s="33">
        <v>27.22341023509675</v>
      </c>
      <c r="H60" s="33">
        <v>30.28952025299898</v>
      </c>
      <c r="I60" s="33">
        <v>24.867405076218972</v>
      </c>
      <c r="J60" s="33">
        <v>25.920014896810581</v>
      </c>
      <c r="K60" s="33">
        <v>31.307822631790149</v>
      </c>
      <c r="L60" s="33">
        <v>30.577260024516256</v>
      </c>
      <c r="M60" s="33">
        <v>28.766001263523897</v>
      </c>
      <c r="N60" s="33">
        <v>28.326836311036416</v>
      </c>
      <c r="O60" s="33">
        <v>27.341804120817681</v>
      </c>
      <c r="P60" s="33">
        <v>28.265336776362609</v>
      </c>
      <c r="Q60" s="33">
        <v>26.81557517500891</v>
      </c>
      <c r="R60" s="33">
        <v>26.682120446086394</v>
      </c>
      <c r="S60" s="33">
        <v>26.168085030944745</v>
      </c>
      <c r="T60" s="33">
        <v>25.150815684830501</v>
      </c>
      <c r="U60" s="33">
        <v>24.959030164499623</v>
      </c>
      <c r="V60" s="33">
        <v>23.450048693859355</v>
      </c>
      <c r="W60" s="33">
        <v>20.719390938541725</v>
      </c>
      <c r="X60" s="33">
        <v>19.982803199590283</v>
      </c>
      <c r="Y60" s="33">
        <v>18.563772811565141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1221.3735923245163</v>
      </c>
      <c r="C62" s="117">
        <f t="shared" si="21"/>
        <v>1363.6875714162684</v>
      </c>
      <c r="D62" s="117">
        <f t="shared" si="21"/>
        <v>1284.8718542923668</v>
      </c>
      <c r="E62" s="117">
        <f t="shared" si="21"/>
        <v>1357.2880739837294</v>
      </c>
      <c r="F62" s="117">
        <f t="shared" si="21"/>
        <v>1333.406487253417</v>
      </c>
      <c r="G62" s="117">
        <f t="shared" si="21"/>
        <v>1680.7550863778861</v>
      </c>
      <c r="H62" s="117">
        <f t="shared" si="21"/>
        <v>1636.3869271400656</v>
      </c>
      <c r="I62" s="117">
        <f t="shared" si="21"/>
        <v>1489.468386080601</v>
      </c>
      <c r="J62" s="117">
        <f t="shared" si="21"/>
        <v>1528.2015263554167</v>
      </c>
      <c r="K62" s="117">
        <f t="shared" si="21"/>
        <v>1567.7579002830664</v>
      </c>
      <c r="L62" s="117">
        <f t="shared" si="21"/>
        <v>1687.5611842986714</v>
      </c>
      <c r="M62" s="117">
        <f t="shared" si="21"/>
        <v>1501.0167255431779</v>
      </c>
      <c r="N62" s="117">
        <f t="shared" si="21"/>
        <v>1524.5230732601717</v>
      </c>
      <c r="O62" s="117">
        <f t="shared" si="21"/>
        <v>1537.3468976691461</v>
      </c>
      <c r="P62" s="117">
        <f t="shared" si="21"/>
        <v>1360.1340305545948</v>
      </c>
      <c r="Q62" s="117">
        <f t="shared" si="21"/>
        <v>1471.7376653360122</v>
      </c>
      <c r="R62" s="117">
        <f t="shared" ref="R62:V62" si="22">R63+R66+R68+R77</f>
        <v>1623.6398964071602</v>
      </c>
      <c r="S62" s="117">
        <f t="shared" si="22"/>
        <v>1594.8915259200619</v>
      </c>
      <c r="T62" s="117">
        <f t="shared" si="22"/>
        <v>1468.4417386110483</v>
      </c>
      <c r="U62" s="117">
        <f t="shared" si="22"/>
        <v>1549.2882357033932</v>
      </c>
      <c r="V62" s="117">
        <f t="shared" si="22"/>
        <v>1558.92820381807</v>
      </c>
      <c r="W62" s="117">
        <f t="shared" ref="W62:Y62" si="23">W63+W66+W68+W77</f>
        <v>1687.5480882421255</v>
      </c>
      <c r="X62" s="117">
        <f t="shared" si="23"/>
        <v>1433.6968664130268</v>
      </c>
      <c r="Y62" s="117">
        <f t="shared" si="23"/>
        <v>1319.1069349593974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1021.7526606629525</v>
      </c>
      <c r="C63" s="122">
        <f t="shared" si="24"/>
        <v>1143.3383117607013</v>
      </c>
      <c r="D63" s="122">
        <f t="shared" si="24"/>
        <v>1055.2062796920845</v>
      </c>
      <c r="E63" s="122">
        <f t="shared" si="24"/>
        <v>1114.8775231757777</v>
      </c>
      <c r="F63" s="122">
        <f t="shared" si="24"/>
        <v>1084.096628868494</v>
      </c>
      <c r="G63" s="122">
        <f t="shared" si="24"/>
        <v>1407.6670279425941</v>
      </c>
      <c r="H63" s="122">
        <f t="shared" si="24"/>
        <v>1348.6518678262314</v>
      </c>
      <c r="I63" s="122">
        <f t="shared" si="24"/>
        <v>1219.4113977863524</v>
      </c>
      <c r="J63" s="122">
        <f t="shared" si="24"/>
        <v>1255.8706450856296</v>
      </c>
      <c r="K63" s="122">
        <f t="shared" si="24"/>
        <v>1271.021963063997</v>
      </c>
      <c r="L63" s="122">
        <f t="shared" si="24"/>
        <v>1395.9079738833177</v>
      </c>
      <c r="M63" s="122">
        <f t="shared" si="24"/>
        <v>1211.578666666559</v>
      </c>
      <c r="N63" s="122">
        <f t="shared" si="24"/>
        <v>1239.8735859349167</v>
      </c>
      <c r="O63" s="122">
        <f t="shared" si="24"/>
        <v>1263.8227404148174</v>
      </c>
      <c r="P63" s="122">
        <f t="shared" si="24"/>
        <v>1076.4079029466734</v>
      </c>
      <c r="Q63" s="122">
        <f t="shared" si="24"/>
        <v>1195.5876489554469</v>
      </c>
      <c r="R63" s="122">
        <f t="shared" ref="R63:V63" si="25">SUM(R64:R65)</f>
        <v>1338.8222815368902</v>
      </c>
      <c r="S63" s="122">
        <f t="shared" si="25"/>
        <v>1310.6485963073435</v>
      </c>
      <c r="T63" s="122">
        <f t="shared" si="25"/>
        <v>1198.8806714558746</v>
      </c>
      <c r="U63" s="122">
        <f t="shared" si="25"/>
        <v>1278.5077604183414</v>
      </c>
      <c r="V63" s="122">
        <f t="shared" si="25"/>
        <v>1287.520000550006</v>
      </c>
      <c r="W63" s="122">
        <f t="shared" ref="W63:Y63" si="26">SUM(W64:W65)</f>
        <v>1381.1475535913489</v>
      </c>
      <c r="X63" s="122">
        <f t="shared" si="26"/>
        <v>1172.8150088496031</v>
      </c>
      <c r="Y63" s="122">
        <f t="shared" si="26"/>
        <v>1065.3129656912479</v>
      </c>
      <c r="DA63" s="130" t="s">
        <v>1629</v>
      </c>
    </row>
    <row r="64" spans="1:105" ht="12" customHeight="1" x14ac:dyDescent="0.25">
      <c r="A64" s="97" t="s">
        <v>212</v>
      </c>
      <c r="B64" s="98">
        <v>1007.1774513246327</v>
      </c>
      <c r="C64" s="98">
        <v>1127.2502593900672</v>
      </c>
      <c r="D64" s="98">
        <v>1040.5587709406593</v>
      </c>
      <c r="E64" s="98">
        <v>1099.515553728706</v>
      </c>
      <c r="F64" s="98">
        <v>1069.3418788793842</v>
      </c>
      <c r="G64" s="98">
        <v>1390.3206441723742</v>
      </c>
      <c r="H64" s="98">
        <v>1331.7863472748952</v>
      </c>
      <c r="I64" s="98">
        <v>1204.5526525628393</v>
      </c>
      <c r="J64" s="98">
        <v>1240.6324758358126</v>
      </c>
      <c r="K64" s="98">
        <v>1255.5945644588712</v>
      </c>
      <c r="L64" s="98">
        <v>1378.9292395146642</v>
      </c>
      <c r="M64" s="98">
        <v>1196.8752173497655</v>
      </c>
      <c r="N64" s="98">
        <v>1224.723368682525</v>
      </c>
      <c r="O64" s="98">
        <v>1248.2154963217731</v>
      </c>
      <c r="P64" s="98">
        <v>1063.0574328843029</v>
      </c>
      <c r="Q64" s="98">
        <v>1180.5939954141572</v>
      </c>
      <c r="R64" s="98">
        <v>1321.6859510843603</v>
      </c>
      <c r="S64" s="98">
        <v>1293.4770134709067</v>
      </c>
      <c r="T64" s="98">
        <v>1182.752827935416</v>
      </c>
      <c r="U64" s="98">
        <v>1260.9203544473105</v>
      </c>
      <c r="V64" s="98">
        <v>1269.3847950702195</v>
      </c>
      <c r="W64" s="98">
        <v>1360.9874191282152</v>
      </c>
      <c r="X64" s="98">
        <v>1155.5384303047672</v>
      </c>
      <c r="Y64" s="98">
        <v>1049.3563580777673</v>
      </c>
      <c r="DA64" s="63" t="s">
        <v>1630</v>
      </c>
    </row>
    <row r="65" spans="1:105" ht="12" customHeight="1" x14ac:dyDescent="0.25">
      <c r="A65" s="97" t="s">
        <v>53</v>
      </c>
      <c r="B65" s="98">
        <v>14.575209338319839</v>
      </c>
      <c r="C65" s="98">
        <v>16.088052370634198</v>
      </c>
      <c r="D65" s="98">
        <v>14.647508751425335</v>
      </c>
      <c r="E65" s="98">
        <v>15.361969447071617</v>
      </c>
      <c r="F65" s="98">
        <v>14.754749989109865</v>
      </c>
      <c r="G65" s="98">
        <v>17.346383770219994</v>
      </c>
      <c r="H65" s="98">
        <v>16.865520551336285</v>
      </c>
      <c r="I65" s="98">
        <v>14.858745223513207</v>
      </c>
      <c r="J65" s="98">
        <v>15.238169249816989</v>
      </c>
      <c r="K65" s="98">
        <v>15.427398605125758</v>
      </c>
      <c r="L65" s="98">
        <v>16.978734368653367</v>
      </c>
      <c r="M65" s="98">
        <v>14.703449316793561</v>
      </c>
      <c r="N65" s="98">
        <v>15.150217252391776</v>
      </c>
      <c r="O65" s="98">
        <v>15.607244093044381</v>
      </c>
      <c r="P65" s="98">
        <v>13.350470062370546</v>
      </c>
      <c r="Q65" s="98">
        <v>14.993653541289632</v>
      </c>
      <c r="R65" s="98">
        <v>17.136330452529723</v>
      </c>
      <c r="S65" s="98">
        <v>17.171582836436656</v>
      </c>
      <c r="T65" s="98">
        <v>16.127843520458594</v>
      </c>
      <c r="U65" s="98">
        <v>17.587405971030933</v>
      </c>
      <c r="V65" s="98">
        <v>18.135205479786482</v>
      </c>
      <c r="W65" s="98">
        <v>20.160134463133712</v>
      </c>
      <c r="X65" s="98">
        <v>17.276578544836021</v>
      </c>
      <c r="Y65" s="98">
        <v>15.956607613480681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2.6262183337795356E-2</v>
      </c>
      <c r="C66" s="122">
        <f t="shared" si="27"/>
        <v>3.4423785164053526E-2</v>
      </c>
      <c r="D66" s="122">
        <f t="shared" si="27"/>
        <v>3.9370160262708495E-2</v>
      </c>
      <c r="E66" s="122">
        <f t="shared" si="27"/>
        <v>7.7424005999966433E-2</v>
      </c>
      <c r="F66" s="122">
        <f t="shared" si="27"/>
        <v>5.4855376621361543E-2</v>
      </c>
      <c r="G66" s="122">
        <f t="shared" si="27"/>
        <v>7.0486816522307177E-2</v>
      </c>
      <c r="H66" s="122">
        <f t="shared" si="27"/>
        <v>0.1026996540077429</v>
      </c>
      <c r="I66" s="122">
        <f t="shared" si="27"/>
        <v>0.11329018227821784</v>
      </c>
      <c r="J66" s="122">
        <f t="shared" si="27"/>
        <v>0.10345691541268294</v>
      </c>
      <c r="K66" s="122">
        <f t="shared" si="27"/>
        <v>0.10600412387074071</v>
      </c>
      <c r="L66" s="122">
        <f t="shared" si="27"/>
        <v>0.11647851871055413</v>
      </c>
      <c r="M66" s="122">
        <f t="shared" si="27"/>
        <v>0.10113699618488323</v>
      </c>
      <c r="N66" s="122">
        <f t="shared" si="27"/>
        <v>0.10680304954758875</v>
      </c>
      <c r="O66" s="122">
        <f t="shared" si="27"/>
        <v>0.12184074571362506</v>
      </c>
      <c r="P66" s="122">
        <f t="shared" si="27"/>
        <v>7.0912364720250878E-2</v>
      </c>
      <c r="Q66" s="122">
        <f t="shared" si="27"/>
        <v>0.11756296104734096</v>
      </c>
      <c r="R66" s="122">
        <f t="shared" si="27"/>
        <v>7.3044807157801969E-2</v>
      </c>
      <c r="S66" s="122">
        <f t="shared" si="27"/>
        <v>7.8700786436408737E-2</v>
      </c>
      <c r="T66" s="122">
        <f t="shared" si="27"/>
        <v>7.8349913501801483E-2</v>
      </c>
      <c r="U66" s="122">
        <f t="shared" si="27"/>
        <v>9.185960212310916E-2</v>
      </c>
      <c r="V66" s="122">
        <f t="shared" si="27"/>
        <v>0.10125655949354447</v>
      </c>
      <c r="W66" s="122">
        <f t="shared" si="27"/>
        <v>0.10599184269596137</v>
      </c>
      <c r="X66" s="122">
        <f t="shared" si="27"/>
        <v>0.10187897962218363</v>
      </c>
      <c r="Y66" s="122">
        <f t="shared" si="27"/>
        <v>0.10076345569932812</v>
      </c>
      <c r="DA66" s="130" t="s">
        <v>1632</v>
      </c>
    </row>
    <row r="67" spans="1:105" ht="12" customHeight="1" x14ac:dyDescent="0.25">
      <c r="A67" s="97" t="s">
        <v>53</v>
      </c>
      <c r="B67" s="98">
        <v>2.6262183337795356E-2</v>
      </c>
      <c r="C67" s="98">
        <v>3.4423785164053526E-2</v>
      </c>
      <c r="D67" s="98">
        <v>3.9370160262708495E-2</v>
      </c>
      <c r="E67" s="98">
        <v>7.7424005999966433E-2</v>
      </c>
      <c r="F67" s="98">
        <v>5.4855376621361543E-2</v>
      </c>
      <c r="G67" s="98">
        <v>7.0486816522307177E-2</v>
      </c>
      <c r="H67" s="98">
        <v>0.1026996540077429</v>
      </c>
      <c r="I67" s="98">
        <v>0.11329018227821784</v>
      </c>
      <c r="J67" s="98">
        <v>0.10345691541268294</v>
      </c>
      <c r="K67" s="98">
        <v>0.10600412387074071</v>
      </c>
      <c r="L67" s="98">
        <v>0.11647851871055413</v>
      </c>
      <c r="M67" s="98">
        <v>0.10113699618488323</v>
      </c>
      <c r="N67" s="98">
        <v>0.10680304954758875</v>
      </c>
      <c r="O67" s="98">
        <v>0.12184074571362506</v>
      </c>
      <c r="P67" s="98">
        <v>7.0912364720250878E-2</v>
      </c>
      <c r="Q67" s="98">
        <v>0.11756296104734096</v>
      </c>
      <c r="R67" s="98">
        <v>7.3044807157801969E-2</v>
      </c>
      <c r="S67" s="98">
        <v>7.8700786436408737E-2</v>
      </c>
      <c r="T67" s="98">
        <v>7.8349913501801483E-2</v>
      </c>
      <c r="U67" s="98">
        <v>9.185960212310916E-2</v>
      </c>
      <c r="V67" s="98">
        <v>0.10125655949354447</v>
      </c>
      <c r="W67" s="98">
        <v>0.10599184269596137</v>
      </c>
      <c r="X67" s="98">
        <v>0.10187897962218363</v>
      </c>
      <c r="Y67" s="98">
        <v>0.10076345569932812</v>
      </c>
      <c r="DA67" s="63" t="s">
        <v>1633</v>
      </c>
    </row>
    <row r="68" spans="1:105" ht="12" customHeight="1" x14ac:dyDescent="0.25">
      <c r="A68" s="121" t="s">
        <v>55</v>
      </c>
      <c r="B68" s="122">
        <v>176.71225920988385</v>
      </c>
      <c r="C68" s="122">
        <v>192.97775366081248</v>
      </c>
      <c r="D68" s="122">
        <v>200.49794258492517</v>
      </c>
      <c r="E68" s="122">
        <v>211.72474509532412</v>
      </c>
      <c r="F68" s="122">
        <v>215.12285950748884</v>
      </c>
      <c r="G68" s="122">
        <v>241.27118323324828</v>
      </c>
      <c r="H68" s="122">
        <v>249.9061732502411</v>
      </c>
      <c r="I68" s="122">
        <v>237.74300929633191</v>
      </c>
      <c r="J68" s="122">
        <v>237.55934142679314</v>
      </c>
      <c r="K68" s="122">
        <v>253.1470797792681</v>
      </c>
      <c r="L68" s="122">
        <v>248.31836897083753</v>
      </c>
      <c r="M68" s="122">
        <v>247.48997805568652</v>
      </c>
      <c r="N68" s="122">
        <v>242.81265125401706</v>
      </c>
      <c r="O68" s="122">
        <v>232.82352964057074</v>
      </c>
      <c r="P68" s="122">
        <v>241.21622633522418</v>
      </c>
      <c r="Q68" s="122">
        <v>234.32160985904179</v>
      </c>
      <c r="R68" s="122">
        <v>241.10524847512445</v>
      </c>
      <c r="S68" s="122">
        <v>239.65154698774805</v>
      </c>
      <c r="T68" s="122">
        <v>225.38127054889046</v>
      </c>
      <c r="U68" s="122">
        <v>225.30077310286646</v>
      </c>
      <c r="V68" s="122">
        <v>226.59923688867497</v>
      </c>
      <c r="W68" s="122">
        <v>262.46443846774417</v>
      </c>
      <c r="X68" s="122">
        <v>220.03222210091948</v>
      </c>
      <c r="Y68" s="122">
        <v>212.28246522358091</v>
      </c>
      <c r="DA68" s="130" t="s">
        <v>1634</v>
      </c>
    </row>
    <row r="69" spans="1:105" ht="12" customHeight="1" x14ac:dyDescent="0.25">
      <c r="A69" s="97" t="s">
        <v>134</v>
      </c>
      <c r="B69" s="98">
        <v>121.50553564454961</v>
      </c>
      <c r="C69" s="98">
        <v>134.20366888195531</v>
      </c>
      <c r="D69" s="98">
        <v>138.03220634553267</v>
      </c>
      <c r="E69" s="98">
        <v>145.51426790957342</v>
      </c>
      <c r="F69" s="98">
        <v>144.98919508405774</v>
      </c>
      <c r="G69" s="98">
        <v>170.16650797938047</v>
      </c>
      <c r="H69" s="98">
        <v>174.24471005682159</v>
      </c>
      <c r="I69" s="98">
        <v>162.49638222537425</v>
      </c>
      <c r="J69" s="98">
        <v>163.06217928219655</v>
      </c>
      <c r="K69" s="98">
        <v>174.80759043677219</v>
      </c>
      <c r="L69" s="98">
        <v>172.97379533001612</v>
      </c>
      <c r="M69" s="98">
        <v>181.15795002390414</v>
      </c>
      <c r="N69" s="98">
        <v>178.959178152276</v>
      </c>
      <c r="O69" s="98">
        <v>170.82358697609232</v>
      </c>
      <c r="P69" s="98">
        <v>179.15398692517795</v>
      </c>
      <c r="Q69" s="98">
        <v>169.26791775110192</v>
      </c>
      <c r="R69" s="98">
        <v>172.68335192718197</v>
      </c>
      <c r="S69" s="98">
        <v>171.56764902190025</v>
      </c>
      <c r="T69" s="98">
        <v>158.63022824531205</v>
      </c>
      <c r="U69" s="98">
        <v>155.90196080106497</v>
      </c>
      <c r="V69" s="98">
        <v>160.03746458754441</v>
      </c>
      <c r="W69" s="98">
        <v>186.95503617050727</v>
      </c>
      <c r="X69" s="98">
        <v>138.12826826404248</v>
      </c>
      <c r="Y69" s="98">
        <v>126.00163989372693</v>
      </c>
      <c r="DA69" s="63" t="s">
        <v>1635</v>
      </c>
    </row>
    <row r="70" spans="1:105" ht="12" customHeight="1" x14ac:dyDescent="0.25">
      <c r="A70" s="97" t="s">
        <v>133</v>
      </c>
      <c r="B70" s="98">
        <v>0.2495375566372538</v>
      </c>
      <c r="C70" s="98">
        <v>0.29239409996310639</v>
      </c>
      <c r="D70" s="98">
        <v>0.29291766120610158</v>
      </c>
      <c r="E70" s="98">
        <v>0.33236384516318984</v>
      </c>
      <c r="F70" s="98">
        <v>0.35129186625725606</v>
      </c>
      <c r="G70" s="98">
        <v>0.58966548098188876</v>
      </c>
      <c r="H70" s="98">
        <v>0.67216398312374914</v>
      </c>
      <c r="I70" s="98">
        <v>0.6135632910424107</v>
      </c>
      <c r="J70" s="98">
        <v>0.66750916898150781</v>
      </c>
      <c r="K70" s="98">
        <v>0.96347601442480235</v>
      </c>
      <c r="L70" s="98">
        <v>0.9812522679056237</v>
      </c>
      <c r="M70" s="98">
        <v>1.1435714426495904</v>
      </c>
      <c r="N70" s="98">
        <v>1.1031503297295933</v>
      </c>
      <c r="O70" s="98">
        <v>1.0412227046337823</v>
      </c>
      <c r="P70" s="98">
        <v>1.128889926704614</v>
      </c>
      <c r="Q70" s="98">
        <v>1.0241287768209217</v>
      </c>
      <c r="R70" s="98">
        <v>1.0563828175947767</v>
      </c>
      <c r="S70" s="98">
        <v>1.0476619322628795</v>
      </c>
      <c r="T70" s="98">
        <v>0.93513442470180563</v>
      </c>
      <c r="U70" s="98">
        <v>0.90215927881384594</v>
      </c>
      <c r="V70" s="98">
        <v>0.98393741873612328</v>
      </c>
      <c r="W70" s="98">
        <v>1.2032975479942039</v>
      </c>
      <c r="X70" s="98">
        <v>0.88625347821273082</v>
      </c>
      <c r="Y70" s="98">
        <v>0.78639973583429057</v>
      </c>
      <c r="DA70" s="63" t="s">
        <v>1636</v>
      </c>
    </row>
    <row r="71" spans="1:105" ht="12" customHeight="1" x14ac:dyDescent="0.25">
      <c r="A71" s="100" t="s">
        <v>212</v>
      </c>
      <c r="B71" s="101">
        <v>0.12805917098273953</v>
      </c>
      <c r="C71" s="101">
        <v>0.14857507138430598</v>
      </c>
      <c r="D71" s="101">
        <v>0.14866460621181132</v>
      </c>
      <c r="E71" s="101">
        <v>0.16606869740921223</v>
      </c>
      <c r="F71" s="101">
        <v>0.17376184637637787</v>
      </c>
      <c r="G71" s="101">
        <v>0.28740495476664613</v>
      </c>
      <c r="H71" s="101">
        <v>0.27887394907042828</v>
      </c>
      <c r="I71" s="101">
        <v>0.2653874851963437</v>
      </c>
      <c r="J71" s="101">
        <v>0.3080596121612435</v>
      </c>
      <c r="K71" s="101">
        <v>0.44789380984233906</v>
      </c>
      <c r="L71" s="101">
        <v>0.40704445215641544</v>
      </c>
      <c r="M71" s="101">
        <v>0.51932140057259546</v>
      </c>
      <c r="N71" s="101">
        <v>0.48197021879438184</v>
      </c>
      <c r="O71" s="101">
        <v>0.39333286722460137</v>
      </c>
      <c r="P71" s="101">
        <v>0.43025402256282258</v>
      </c>
      <c r="Q71" s="101">
        <v>0.31816231004269047</v>
      </c>
      <c r="R71" s="101">
        <v>0.30250839573784027</v>
      </c>
      <c r="S71" s="101">
        <v>0.33024435729180607</v>
      </c>
      <c r="T71" s="101">
        <v>0.33217741055899008</v>
      </c>
      <c r="U71" s="101">
        <v>0.32109738179562552</v>
      </c>
      <c r="V71" s="101">
        <v>0.34423503985624793</v>
      </c>
      <c r="W71" s="101">
        <v>0.40750834895454224</v>
      </c>
      <c r="X71" s="101">
        <v>0.34605580207035591</v>
      </c>
      <c r="Y71" s="101">
        <v>0.30382012346975262</v>
      </c>
      <c r="DA71" s="131" t="s">
        <v>1637</v>
      </c>
    </row>
    <row r="72" spans="1:105" ht="12" customHeight="1" x14ac:dyDescent="0.25">
      <c r="A72" s="103" t="s">
        <v>52</v>
      </c>
      <c r="B72" s="104">
        <v>0.12147838565451426</v>
      </c>
      <c r="C72" s="104">
        <v>0.14381902857880038</v>
      </c>
      <c r="D72" s="104">
        <v>0.14425305499429025</v>
      </c>
      <c r="E72" s="104">
        <v>0.16629514775397761</v>
      </c>
      <c r="F72" s="104">
        <v>0.17753001988087821</v>
      </c>
      <c r="G72" s="104">
        <v>0.30226052621524263</v>
      </c>
      <c r="H72" s="104">
        <v>0.3932900340533208</v>
      </c>
      <c r="I72" s="104">
        <v>0.34817580584606705</v>
      </c>
      <c r="J72" s="104">
        <v>0.35944955682026436</v>
      </c>
      <c r="K72" s="104">
        <v>0.51558220458246329</v>
      </c>
      <c r="L72" s="104">
        <v>0.57420781574920821</v>
      </c>
      <c r="M72" s="104">
        <v>0.62425004207699508</v>
      </c>
      <c r="N72" s="104">
        <v>0.62118011093521153</v>
      </c>
      <c r="O72" s="104">
        <v>0.64788983740918082</v>
      </c>
      <c r="P72" s="104">
        <v>0.69863590414179144</v>
      </c>
      <c r="Q72" s="104">
        <v>0.70596646677823127</v>
      </c>
      <c r="R72" s="104">
        <v>0.75387442185693643</v>
      </c>
      <c r="S72" s="104">
        <v>0.7174175749710735</v>
      </c>
      <c r="T72" s="104">
        <v>0.60295701414281555</v>
      </c>
      <c r="U72" s="104">
        <v>0.58106189701822042</v>
      </c>
      <c r="V72" s="104">
        <v>0.63970237887987536</v>
      </c>
      <c r="W72" s="104">
        <v>0.79578919903966161</v>
      </c>
      <c r="X72" s="104">
        <v>0.54019767614237491</v>
      </c>
      <c r="Y72" s="104">
        <v>0.48257961236453795</v>
      </c>
      <c r="DA72" s="132" t="s">
        <v>1638</v>
      </c>
    </row>
    <row r="73" spans="1:105" ht="12" customHeight="1" x14ac:dyDescent="0.25">
      <c r="A73" s="106" t="s">
        <v>122</v>
      </c>
      <c r="B73" s="101">
        <v>43.601332306152877</v>
      </c>
      <c r="C73" s="101">
        <v>46.217125845058249</v>
      </c>
      <c r="D73" s="101">
        <v>49.159086952614999</v>
      </c>
      <c r="E73" s="101">
        <v>51.043541489009606</v>
      </c>
      <c r="F73" s="101">
        <v>51.905536240275573</v>
      </c>
      <c r="G73" s="101">
        <v>48.349660636259479</v>
      </c>
      <c r="H73" s="101">
        <v>49.306479785689078</v>
      </c>
      <c r="I73" s="101">
        <v>48.470611079753766</v>
      </c>
      <c r="J73" s="101">
        <v>46.824101860443619</v>
      </c>
      <c r="K73" s="101">
        <v>43.408414465398678</v>
      </c>
      <c r="L73" s="101">
        <v>41.014391801951028</v>
      </c>
      <c r="M73" s="101">
        <v>34.7503645674512</v>
      </c>
      <c r="N73" s="101">
        <v>33.58354537375893</v>
      </c>
      <c r="O73" s="101">
        <v>32.911657952032705</v>
      </c>
      <c r="P73" s="101">
        <v>33.56517014301162</v>
      </c>
      <c r="Q73" s="101">
        <v>35.968893193815006</v>
      </c>
      <c r="R73" s="101">
        <v>38.277373808700496</v>
      </c>
      <c r="S73" s="101">
        <v>38.486508035076845</v>
      </c>
      <c r="T73" s="101">
        <v>37.737632946997884</v>
      </c>
      <c r="U73" s="101">
        <v>39.068409038351739</v>
      </c>
      <c r="V73" s="101">
        <v>37.714738037445969</v>
      </c>
      <c r="W73" s="101">
        <v>43.987146181818503</v>
      </c>
      <c r="X73" s="101">
        <v>47.447407232182073</v>
      </c>
      <c r="Y73" s="101">
        <v>51.957906080741722</v>
      </c>
      <c r="DA73" s="131" t="s">
        <v>1639</v>
      </c>
    </row>
    <row r="74" spans="1:105" ht="12" customHeight="1" x14ac:dyDescent="0.25">
      <c r="A74" s="107" t="s">
        <v>121</v>
      </c>
      <c r="B74" s="104">
        <v>11.355853702544115</v>
      </c>
      <c r="C74" s="104">
        <v>12.264564833835824</v>
      </c>
      <c r="D74" s="104">
        <v>13.013731625571385</v>
      </c>
      <c r="E74" s="104">
        <v>14.834571851577895</v>
      </c>
      <c r="F74" s="104">
        <v>17.876836316898235</v>
      </c>
      <c r="G74" s="104">
        <v>22.165349136626435</v>
      </c>
      <c r="H74" s="104">
        <v>25.682819424606681</v>
      </c>
      <c r="I74" s="104">
        <v>26.162452700161488</v>
      </c>
      <c r="J74" s="104">
        <v>27.005551115171457</v>
      </c>
      <c r="K74" s="104">
        <v>33.967598862672453</v>
      </c>
      <c r="L74" s="104">
        <v>33.348929570964735</v>
      </c>
      <c r="M74" s="104">
        <v>30.438092021681562</v>
      </c>
      <c r="N74" s="104">
        <v>29.166777398252513</v>
      </c>
      <c r="O74" s="104">
        <v>28.047062007811949</v>
      </c>
      <c r="P74" s="104">
        <v>27.368179340330009</v>
      </c>
      <c r="Q74" s="104">
        <v>28.060670137303934</v>
      </c>
      <c r="R74" s="104">
        <v>29.088139921647219</v>
      </c>
      <c r="S74" s="104">
        <v>28.549727998508079</v>
      </c>
      <c r="T74" s="104">
        <v>28.078274931878735</v>
      </c>
      <c r="U74" s="104">
        <v>29.428243984635898</v>
      </c>
      <c r="V74" s="104">
        <v>27.86309684494848</v>
      </c>
      <c r="W74" s="104">
        <v>30.318958567424183</v>
      </c>
      <c r="X74" s="104">
        <v>33.570293126482191</v>
      </c>
      <c r="Y74" s="104">
        <v>33.536519513277966</v>
      </c>
      <c r="DA74" s="132" t="s">
        <v>1640</v>
      </c>
    </row>
    <row r="75" spans="1:105" ht="12" customHeight="1" x14ac:dyDescent="0.25">
      <c r="A75" s="108" t="s">
        <v>53</v>
      </c>
      <c r="B75" s="98">
        <v>5.2922407121836681</v>
      </c>
      <c r="C75" s="98">
        <v>5.67671111480227</v>
      </c>
      <c r="D75" s="98">
        <v>6.0237868612890866</v>
      </c>
      <c r="E75" s="98">
        <v>6.7912288436649311</v>
      </c>
      <c r="F75" s="98">
        <v>8.1457712863394551</v>
      </c>
      <c r="G75" s="98">
        <v>10.061054641562237</v>
      </c>
      <c r="H75" s="98">
        <v>9.8909639618419298</v>
      </c>
      <c r="I75" s="98">
        <v>10.56199018814922</v>
      </c>
      <c r="J75" s="98">
        <v>11.729702422298816</v>
      </c>
      <c r="K75" s="98">
        <v>15.050345516283167</v>
      </c>
      <c r="L75" s="98">
        <v>13.215768498087327</v>
      </c>
      <c r="M75" s="98">
        <v>13.24973308148236</v>
      </c>
      <c r="N75" s="98">
        <v>12.263439582304903</v>
      </c>
      <c r="O75" s="98">
        <v>10.244192071670881</v>
      </c>
      <c r="P75" s="98">
        <v>10.030756258070939</v>
      </c>
      <c r="Q75" s="98">
        <v>8.3991251608531741</v>
      </c>
      <c r="R75" s="98">
        <v>8.0670485542693822</v>
      </c>
      <c r="S75" s="98">
        <v>8.7481300862752818</v>
      </c>
      <c r="T75" s="98">
        <v>9.7927226309764386</v>
      </c>
      <c r="U75" s="98">
        <v>10.423974439966951</v>
      </c>
      <c r="V75" s="98">
        <v>9.783760963226344</v>
      </c>
      <c r="W75" s="98">
        <v>10.293638133381867</v>
      </c>
      <c r="X75" s="98">
        <v>13.154121698119637</v>
      </c>
      <c r="Y75" s="98">
        <v>12.961176417676814</v>
      </c>
      <c r="DA75" s="63" t="s">
        <v>1641</v>
      </c>
    </row>
    <row r="76" spans="1:105" ht="12" customHeight="1" x14ac:dyDescent="0.25">
      <c r="A76" s="108" t="s">
        <v>52</v>
      </c>
      <c r="B76" s="98">
        <v>6.063612990360447</v>
      </c>
      <c r="C76" s="98">
        <v>6.5878537190335527</v>
      </c>
      <c r="D76" s="98">
        <v>6.9899447642822974</v>
      </c>
      <c r="E76" s="98">
        <v>8.0433430079129646</v>
      </c>
      <c r="F76" s="98">
        <v>9.7310650305587796</v>
      </c>
      <c r="G76" s="98">
        <v>12.104294495064199</v>
      </c>
      <c r="H76" s="98">
        <v>15.791855462764751</v>
      </c>
      <c r="I76" s="98">
        <v>15.600462512012269</v>
      </c>
      <c r="J76" s="98">
        <v>15.275848692872643</v>
      </c>
      <c r="K76" s="98">
        <v>18.917253346389284</v>
      </c>
      <c r="L76" s="98">
        <v>20.133161072877407</v>
      </c>
      <c r="M76" s="98">
        <v>17.188358940199205</v>
      </c>
      <c r="N76" s="98">
        <v>16.903337815947612</v>
      </c>
      <c r="O76" s="98">
        <v>17.802869936141068</v>
      </c>
      <c r="P76" s="98">
        <v>17.337423082259072</v>
      </c>
      <c r="Q76" s="98">
        <v>19.661544976450759</v>
      </c>
      <c r="R76" s="98">
        <v>21.021091367377839</v>
      </c>
      <c r="S76" s="98">
        <v>19.801597912232797</v>
      </c>
      <c r="T76" s="98">
        <v>18.285552300902296</v>
      </c>
      <c r="U76" s="98">
        <v>19.004269544668947</v>
      </c>
      <c r="V76" s="98">
        <v>18.079335881722137</v>
      </c>
      <c r="W76" s="98">
        <v>20.025320434042314</v>
      </c>
      <c r="X76" s="98">
        <v>20.416171428362553</v>
      </c>
      <c r="Y76" s="98">
        <v>20.575343095601156</v>
      </c>
      <c r="DA76" s="63" t="s">
        <v>1642</v>
      </c>
    </row>
    <row r="77" spans="1:105" ht="12" customHeight="1" x14ac:dyDescent="0.25">
      <c r="A77" s="121" t="s">
        <v>54</v>
      </c>
      <c r="B77" s="122">
        <v>22.882410268342007</v>
      </c>
      <c r="C77" s="122">
        <v>27.337082209590342</v>
      </c>
      <c r="D77" s="122">
        <v>29.128261855094586</v>
      </c>
      <c r="E77" s="122">
        <v>30.608381706627597</v>
      </c>
      <c r="F77" s="122">
        <v>34.132143500812901</v>
      </c>
      <c r="G77" s="122">
        <v>31.7463883855213</v>
      </c>
      <c r="H77" s="122">
        <v>37.726186409585296</v>
      </c>
      <c r="I77" s="122">
        <v>32.200688815638713</v>
      </c>
      <c r="J77" s="122">
        <v>34.668082927581558</v>
      </c>
      <c r="K77" s="122">
        <v>43.482853315930669</v>
      </c>
      <c r="L77" s="122">
        <v>43.218362925805501</v>
      </c>
      <c r="M77" s="122">
        <v>41.846943824747569</v>
      </c>
      <c r="N77" s="122">
        <v>41.730033021690339</v>
      </c>
      <c r="O77" s="122">
        <v>40.57878686804434</v>
      </c>
      <c r="P77" s="122">
        <v>42.438988907976956</v>
      </c>
      <c r="Q77" s="122">
        <v>41.710843560476462</v>
      </c>
      <c r="R77" s="122">
        <v>43.639321587987759</v>
      </c>
      <c r="S77" s="122">
        <v>44.512681838533709</v>
      </c>
      <c r="T77" s="122">
        <v>44.1014466927816</v>
      </c>
      <c r="U77" s="122">
        <v>45.387842580062106</v>
      </c>
      <c r="V77" s="122">
        <v>44.707709819895477</v>
      </c>
      <c r="W77" s="122">
        <v>43.830104340336419</v>
      </c>
      <c r="X77" s="122">
        <v>40.747756482882153</v>
      </c>
      <c r="Y77" s="122">
        <v>41.41074058886943</v>
      </c>
      <c r="DA77" s="130" t="s">
        <v>1643</v>
      </c>
    </row>
    <row r="78" spans="1:105" ht="12" customHeight="1" x14ac:dyDescent="0.25">
      <c r="A78" s="97" t="s">
        <v>189</v>
      </c>
      <c r="B78" s="98">
        <v>5.4967784514089715</v>
      </c>
      <c r="C78" s="98">
        <v>6.8196806634722176</v>
      </c>
      <c r="D78" s="98">
        <v>7.2018886321008537</v>
      </c>
      <c r="E78" s="98">
        <v>7.6415989162466769</v>
      </c>
      <c r="F78" s="98">
        <v>8.2595665977486927</v>
      </c>
      <c r="G78" s="98">
        <v>8.7481428074938385</v>
      </c>
      <c r="H78" s="98">
        <v>10.12059322480177</v>
      </c>
      <c r="I78" s="98">
        <v>8.2952079931419007</v>
      </c>
      <c r="J78" s="98">
        <v>9.0858493282976163</v>
      </c>
      <c r="K78" s="98">
        <v>11.593803401134558</v>
      </c>
      <c r="L78" s="98">
        <v>11.55010986911244</v>
      </c>
      <c r="M78" s="98">
        <v>11.531002197382275</v>
      </c>
      <c r="N78" s="98">
        <v>10.920177701347116</v>
      </c>
      <c r="O78" s="98">
        <v>10.657781599312155</v>
      </c>
      <c r="P78" s="98">
        <v>10.48265978790487</v>
      </c>
      <c r="Q78" s="98">
        <v>9.773406897869533</v>
      </c>
      <c r="R78" s="98">
        <v>9.3616365720837038</v>
      </c>
      <c r="S78" s="98">
        <v>9.3616365720837198</v>
      </c>
      <c r="T78" s="98">
        <v>8.8556176554886878</v>
      </c>
      <c r="U78" s="98">
        <v>9.2283844463552356</v>
      </c>
      <c r="V78" s="98">
        <v>9.5310977357409143</v>
      </c>
      <c r="W78" s="98">
        <v>10.756657160576619</v>
      </c>
      <c r="X78" s="98">
        <v>5.757666953281726</v>
      </c>
      <c r="Y78" s="98">
        <v>5.2938998758001166</v>
      </c>
      <c r="DA78" s="63" t="s">
        <v>1644</v>
      </c>
    </row>
    <row r="79" spans="1:105" ht="12" customHeight="1" x14ac:dyDescent="0.25">
      <c r="A79" s="109" t="s">
        <v>120</v>
      </c>
      <c r="B79" s="33">
        <v>17.385631816933035</v>
      </c>
      <c r="C79" s="33">
        <v>20.517401546118123</v>
      </c>
      <c r="D79" s="33">
        <v>21.926373222993732</v>
      </c>
      <c r="E79" s="33">
        <v>22.966782790380918</v>
      </c>
      <c r="F79" s="33">
        <v>25.872576903064211</v>
      </c>
      <c r="G79" s="33">
        <v>22.998245578027461</v>
      </c>
      <c r="H79" s="33">
        <v>27.605593184783523</v>
      </c>
      <c r="I79" s="33">
        <v>23.905480822496816</v>
      </c>
      <c r="J79" s="33">
        <v>25.582233599283942</v>
      </c>
      <c r="K79" s="33">
        <v>31.889049914796111</v>
      </c>
      <c r="L79" s="33">
        <v>31.668253056693061</v>
      </c>
      <c r="M79" s="33">
        <v>30.315941627365294</v>
      </c>
      <c r="N79" s="33">
        <v>30.809855320343221</v>
      </c>
      <c r="O79" s="33">
        <v>29.921005268732184</v>
      </c>
      <c r="P79" s="33">
        <v>31.956329120072084</v>
      </c>
      <c r="Q79" s="33">
        <v>31.937436662606931</v>
      </c>
      <c r="R79" s="33">
        <v>34.277685015904055</v>
      </c>
      <c r="S79" s="33">
        <v>35.151045266449991</v>
      </c>
      <c r="T79" s="33">
        <v>35.245829037292914</v>
      </c>
      <c r="U79" s="33">
        <v>36.15945813370687</v>
      </c>
      <c r="V79" s="33">
        <v>35.176612084154563</v>
      </c>
      <c r="W79" s="33">
        <v>33.073447179759796</v>
      </c>
      <c r="X79" s="33">
        <v>34.990089529600425</v>
      </c>
      <c r="Y79" s="33">
        <v>36.116840713069315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1538.5552023134151</v>
      </c>
      <c r="C81" s="117">
        <f t="shared" si="28"/>
        <v>1634.7707338725465</v>
      </c>
      <c r="D81" s="117">
        <f t="shared" si="28"/>
        <v>1542.4382500506624</v>
      </c>
      <c r="E81" s="117">
        <f t="shared" si="28"/>
        <v>1528.5673170497073</v>
      </c>
      <c r="F81" s="117">
        <f t="shared" si="28"/>
        <v>1479.0195253458596</v>
      </c>
      <c r="G81" s="117">
        <f t="shared" si="28"/>
        <v>1519.3315732363196</v>
      </c>
      <c r="H81" s="117">
        <f t="shared" si="28"/>
        <v>1607.2082975428675</v>
      </c>
      <c r="I81" s="117">
        <f t="shared" si="28"/>
        <v>1643.8749566885172</v>
      </c>
      <c r="J81" s="117">
        <f t="shared" si="28"/>
        <v>1687.551668759033</v>
      </c>
      <c r="K81" s="117">
        <f t="shared" si="28"/>
        <v>1761.4156889816504</v>
      </c>
      <c r="L81" s="117">
        <f t="shared" si="28"/>
        <v>1976.4307336916243</v>
      </c>
      <c r="M81" s="117">
        <f t="shared" si="28"/>
        <v>1891.0016181721487</v>
      </c>
      <c r="N81" s="117">
        <f t="shared" si="28"/>
        <v>1998.4421548082719</v>
      </c>
      <c r="O81" s="117">
        <f t="shared" si="28"/>
        <v>2048.0808253381879</v>
      </c>
      <c r="P81" s="117">
        <f t="shared" si="28"/>
        <v>1823.1790051139503</v>
      </c>
      <c r="Q81" s="117">
        <f t="shared" si="28"/>
        <v>1924.5104369215894</v>
      </c>
      <c r="R81" s="117">
        <f t="shared" ref="R81:V81" si="29">R82+R85+R87+R100</f>
        <v>1973.7662236466474</v>
      </c>
      <c r="S81" s="117">
        <f t="shared" si="29"/>
        <v>1972.4664753548307</v>
      </c>
      <c r="T81" s="117">
        <f t="shared" si="29"/>
        <v>1819.5971206035126</v>
      </c>
      <c r="U81" s="117">
        <f t="shared" si="29"/>
        <v>1853.6474583618685</v>
      </c>
      <c r="V81" s="117">
        <f t="shared" si="29"/>
        <v>1859.9530738298492</v>
      </c>
      <c r="W81" s="117">
        <f t="shared" ref="W81:Y81" si="30">W82+W85+W87+W100</f>
        <v>2236.1659579130601</v>
      </c>
      <c r="X81" s="117">
        <f t="shared" si="30"/>
        <v>1921.2453118830481</v>
      </c>
      <c r="Y81" s="117">
        <f t="shared" si="30"/>
        <v>1863.9116118885613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1296.8309618228072</v>
      </c>
      <c r="C82" s="122">
        <f t="shared" si="31"/>
        <v>1378.555406722428</v>
      </c>
      <c r="D82" s="122">
        <f t="shared" si="31"/>
        <v>1276.2109999542099</v>
      </c>
      <c r="E82" s="122">
        <f t="shared" si="31"/>
        <v>1263.1591798431748</v>
      </c>
      <c r="F82" s="122">
        <f t="shared" si="31"/>
        <v>1211.7887694342314</v>
      </c>
      <c r="G82" s="122">
        <f t="shared" si="31"/>
        <v>1268.3707047787163</v>
      </c>
      <c r="H82" s="122">
        <f t="shared" si="31"/>
        <v>1324.6842488099185</v>
      </c>
      <c r="I82" s="122">
        <f t="shared" si="31"/>
        <v>1349.3876264839414</v>
      </c>
      <c r="J82" s="122">
        <f t="shared" si="31"/>
        <v>1384.2735823651005</v>
      </c>
      <c r="K82" s="122">
        <f t="shared" si="31"/>
        <v>1420.8041214295042</v>
      </c>
      <c r="L82" s="122">
        <f t="shared" si="31"/>
        <v>1620.8270944045587</v>
      </c>
      <c r="M82" s="122">
        <f t="shared" si="31"/>
        <v>1527.6921623267874</v>
      </c>
      <c r="N82" s="122">
        <f t="shared" si="31"/>
        <v>1620.0064275203117</v>
      </c>
      <c r="O82" s="122">
        <f t="shared" si="31"/>
        <v>1678.2280008922737</v>
      </c>
      <c r="P82" s="122">
        <f t="shared" si="31"/>
        <v>1436.6838336173714</v>
      </c>
      <c r="Q82" s="122">
        <f t="shared" si="31"/>
        <v>1550.7858565892598</v>
      </c>
      <c r="R82" s="122">
        <f t="shared" ref="R82:V82" si="32">SUM(R83:R84)</f>
        <v>1613.4220992875769</v>
      </c>
      <c r="S82" s="122">
        <f t="shared" si="32"/>
        <v>1622.0027099280085</v>
      </c>
      <c r="T82" s="122">
        <f t="shared" si="32"/>
        <v>1484.0658036890327</v>
      </c>
      <c r="U82" s="122">
        <f t="shared" si="32"/>
        <v>1516.2691524058573</v>
      </c>
      <c r="V82" s="122">
        <f t="shared" si="32"/>
        <v>1523.5237079453618</v>
      </c>
      <c r="W82" s="122">
        <f t="shared" ref="W82:Y82" si="33">SUM(W83:W84)</f>
        <v>1871.6057853566938</v>
      </c>
      <c r="X82" s="122">
        <f t="shared" si="33"/>
        <v>1595.688856770465</v>
      </c>
      <c r="Y82" s="122">
        <f t="shared" si="33"/>
        <v>1541.1748636795005</v>
      </c>
      <c r="DA82" s="130" t="s">
        <v>1647</v>
      </c>
    </row>
    <row r="83" spans="1:105" ht="12" customHeight="1" x14ac:dyDescent="0.25">
      <c r="A83" s="97" t="s">
        <v>199</v>
      </c>
      <c r="B83" s="98">
        <v>1290.0638066688373</v>
      </c>
      <c r="C83" s="98">
        <v>1371.3860167388416</v>
      </c>
      <c r="D83" s="98">
        <v>1269.5987757922835</v>
      </c>
      <c r="E83" s="98">
        <v>1256.6051971852751</v>
      </c>
      <c r="F83" s="98">
        <v>1205.5031699412114</v>
      </c>
      <c r="G83" s="98">
        <v>1262.3234262953504</v>
      </c>
      <c r="H83" s="98">
        <v>1318.1161373741111</v>
      </c>
      <c r="I83" s="98">
        <v>1342.7077357819428</v>
      </c>
      <c r="J83" s="98">
        <v>1377.301091869246</v>
      </c>
      <c r="K83" s="98">
        <v>1413.5011850463893</v>
      </c>
      <c r="L83" s="98">
        <v>1612.3107767268566</v>
      </c>
      <c r="M83" s="98">
        <v>1519.5392949269121</v>
      </c>
      <c r="N83" s="98">
        <v>1611.1827887646884</v>
      </c>
      <c r="O83" s="98">
        <v>1668.9313365816381</v>
      </c>
      <c r="P83" s="98">
        <v>1428.7334718639527</v>
      </c>
      <c r="Q83" s="98">
        <v>1542.2106381962353</v>
      </c>
      <c r="R83" s="98">
        <v>1604.4632034011647</v>
      </c>
      <c r="S83" s="98">
        <v>1612.9370163370584</v>
      </c>
      <c r="T83" s="98">
        <v>1475.6769227094674</v>
      </c>
      <c r="U83" s="98">
        <v>1507.63130792013</v>
      </c>
      <c r="V83" s="98">
        <v>1514.7185105569879</v>
      </c>
      <c r="W83" s="98">
        <v>1860.4786640468899</v>
      </c>
      <c r="X83" s="98">
        <v>1586.1305770516883</v>
      </c>
      <c r="Y83" s="98">
        <v>1531.7810165281358</v>
      </c>
      <c r="DA83" s="63" t="s">
        <v>1648</v>
      </c>
    </row>
    <row r="84" spans="1:105" ht="12" customHeight="1" x14ac:dyDescent="0.25">
      <c r="A84" s="97" t="s">
        <v>53</v>
      </c>
      <c r="B84" s="98">
        <v>6.7671551539698989</v>
      </c>
      <c r="C84" s="98">
        <v>7.169389983586413</v>
      </c>
      <c r="D84" s="98">
        <v>6.612224161926485</v>
      </c>
      <c r="E84" s="98">
        <v>6.5539826578998115</v>
      </c>
      <c r="F84" s="98">
        <v>6.2855994930200785</v>
      </c>
      <c r="G84" s="98">
        <v>6.047278483366</v>
      </c>
      <c r="H84" s="98">
        <v>6.5681114358074204</v>
      </c>
      <c r="I84" s="98">
        <v>6.6798907019986711</v>
      </c>
      <c r="J84" s="98">
        <v>6.972490495854534</v>
      </c>
      <c r="K84" s="98">
        <v>7.3029363831148508</v>
      </c>
      <c r="L84" s="98">
        <v>8.5163176777020357</v>
      </c>
      <c r="M84" s="98">
        <v>8.1528673998752481</v>
      </c>
      <c r="N84" s="98">
        <v>8.8236387556232234</v>
      </c>
      <c r="O84" s="98">
        <v>9.2966643106355136</v>
      </c>
      <c r="P84" s="98">
        <v>7.9503617534188482</v>
      </c>
      <c r="Q84" s="98">
        <v>8.5752183930245085</v>
      </c>
      <c r="R84" s="98">
        <v>8.9588958864120976</v>
      </c>
      <c r="S84" s="98">
        <v>9.0656935909501009</v>
      </c>
      <c r="T84" s="98">
        <v>8.3888809795652524</v>
      </c>
      <c r="U84" s="98">
        <v>8.6378444857273813</v>
      </c>
      <c r="V84" s="98">
        <v>8.8051973883740065</v>
      </c>
      <c r="W84" s="98">
        <v>11.127121309803941</v>
      </c>
      <c r="X84" s="98">
        <v>9.5582797187766282</v>
      </c>
      <c r="Y84" s="98">
        <v>9.3938471513646551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2.9573381532655721E-2</v>
      </c>
      <c r="C85" s="122">
        <f t="shared" si="34"/>
        <v>3.8029658015973293E-2</v>
      </c>
      <c r="D85" s="122">
        <f t="shared" si="34"/>
        <v>4.2884954983074035E-2</v>
      </c>
      <c r="E85" s="122">
        <f t="shared" si="34"/>
        <v>7.89793220569142E-2</v>
      </c>
      <c r="F85" s="122">
        <f t="shared" si="34"/>
        <v>5.2366406711659715E-2</v>
      </c>
      <c r="G85" s="122">
        <f t="shared" si="34"/>
        <v>6.2528323300305319E-2</v>
      </c>
      <c r="H85" s="122">
        <f t="shared" si="34"/>
        <v>9.0687015661147855E-2</v>
      </c>
      <c r="I85" s="122">
        <f t="shared" si="34"/>
        <v>0.10692127866248727</v>
      </c>
      <c r="J85" s="122">
        <f t="shared" si="34"/>
        <v>0.10766414581420346</v>
      </c>
      <c r="K85" s="122">
        <f t="shared" si="34"/>
        <v>0.12228142247360475</v>
      </c>
      <c r="L85" s="122">
        <f t="shared" si="34"/>
        <v>0.1486848727537525</v>
      </c>
      <c r="M85" s="122">
        <f t="shared" si="34"/>
        <v>0.14428565494687545</v>
      </c>
      <c r="N85" s="122">
        <f t="shared" si="34"/>
        <v>0.16984242577953132</v>
      </c>
      <c r="O85" s="122">
        <f t="shared" si="34"/>
        <v>0.21509454904404263</v>
      </c>
      <c r="P85" s="122">
        <f t="shared" si="34"/>
        <v>0.13063889954091615</v>
      </c>
      <c r="Q85" s="122">
        <f t="shared" si="34"/>
        <v>0.21131476547477468</v>
      </c>
      <c r="R85" s="122">
        <f t="shared" si="34"/>
        <v>0.11749469055347275</v>
      </c>
      <c r="S85" s="122">
        <f t="shared" si="34"/>
        <v>0.10643113181998959</v>
      </c>
      <c r="T85" s="122">
        <f t="shared" si="34"/>
        <v>9.1157507013564315E-2</v>
      </c>
      <c r="U85" s="122">
        <f t="shared" si="34"/>
        <v>9.5075526393559748E-2</v>
      </c>
      <c r="V85" s="122">
        <f t="shared" si="34"/>
        <v>0.10233384284328707</v>
      </c>
      <c r="W85" s="122">
        <f t="shared" si="34"/>
        <v>0.10758835167550816</v>
      </c>
      <c r="X85" s="122">
        <f t="shared" si="34"/>
        <v>0.10587992485225568</v>
      </c>
      <c r="Y85" s="122">
        <f t="shared" si="34"/>
        <v>0.10924262044661355</v>
      </c>
      <c r="DA85" s="130" t="s">
        <v>1650</v>
      </c>
    </row>
    <row r="86" spans="1:105" ht="12" customHeight="1" x14ac:dyDescent="0.25">
      <c r="A86" s="97" t="s">
        <v>53</v>
      </c>
      <c r="B86" s="98">
        <v>2.9573381532655721E-2</v>
      </c>
      <c r="C86" s="98">
        <v>3.8029658015973293E-2</v>
      </c>
      <c r="D86" s="98">
        <v>4.2884954983074035E-2</v>
      </c>
      <c r="E86" s="98">
        <v>7.89793220569142E-2</v>
      </c>
      <c r="F86" s="98">
        <v>5.2366406711659715E-2</v>
      </c>
      <c r="G86" s="98">
        <v>6.2528323300305319E-2</v>
      </c>
      <c r="H86" s="98">
        <v>9.0687015661147855E-2</v>
      </c>
      <c r="I86" s="98">
        <v>0.10692127866248727</v>
      </c>
      <c r="J86" s="98">
        <v>0.10766414581420346</v>
      </c>
      <c r="K86" s="98">
        <v>0.12228142247360475</v>
      </c>
      <c r="L86" s="98">
        <v>0.1486848727537525</v>
      </c>
      <c r="M86" s="98">
        <v>0.14428565494687545</v>
      </c>
      <c r="N86" s="98">
        <v>0.16984242577953132</v>
      </c>
      <c r="O86" s="98">
        <v>0.21509454904404263</v>
      </c>
      <c r="P86" s="98">
        <v>0.13063889954091615</v>
      </c>
      <c r="Q86" s="98">
        <v>0.21131476547477468</v>
      </c>
      <c r="R86" s="98">
        <v>0.11749469055347275</v>
      </c>
      <c r="S86" s="98">
        <v>0.10643113181998959</v>
      </c>
      <c r="T86" s="98">
        <v>9.1157507013564315E-2</v>
      </c>
      <c r="U86" s="98">
        <v>9.5075526393559748E-2</v>
      </c>
      <c r="V86" s="98">
        <v>0.10233384284328707</v>
      </c>
      <c r="W86" s="98">
        <v>0.10758835167550816</v>
      </c>
      <c r="X86" s="98">
        <v>0.10587992485225568</v>
      </c>
      <c r="Y86" s="98">
        <v>0.10924262044661355</v>
      </c>
      <c r="DA86" s="63" t="s">
        <v>1651</v>
      </c>
    </row>
    <row r="87" spans="1:105" ht="12" customHeight="1" x14ac:dyDescent="0.25">
      <c r="A87" s="121" t="s">
        <v>55</v>
      </c>
      <c r="B87" s="122">
        <v>216.08275345603499</v>
      </c>
      <c r="C87" s="122">
        <v>226.24212313262683</v>
      </c>
      <c r="D87" s="122">
        <v>234.61149265679472</v>
      </c>
      <c r="E87" s="122">
        <v>233.72542033590366</v>
      </c>
      <c r="F87" s="122">
        <v>232.98600326307167</v>
      </c>
      <c r="G87" s="122">
        <v>221.80939016796754</v>
      </c>
      <c r="H87" s="122">
        <v>245.99632659695882</v>
      </c>
      <c r="I87" s="122">
        <v>260.42325763900334</v>
      </c>
      <c r="J87" s="122">
        <v>264.67578812688839</v>
      </c>
      <c r="K87" s="122">
        <v>289.7849811294189</v>
      </c>
      <c r="L87" s="122">
        <v>302.00812905027038</v>
      </c>
      <c r="M87" s="122">
        <v>308.17759854408268</v>
      </c>
      <c r="N87" s="122">
        <v>320.10474036472067</v>
      </c>
      <c r="O87" s="122">
        <v>312.22191421179895</v>
      </c>
      <c r="P87" s="122">
        <v>325.75184094405574</v>
      </c>
      <c r="Q87" s="122">
        <v>316.04037307650827</v>
      </c>
      <c r="R87" s="122">
        <v>302.69095488743426</v>
      </c>
      <c r="S87" s="122">
        <v>293.35586024483018</v>
      </c>
      <c r="T87" s="122">
        <v>280.09663378810075</v>
      </c>
      <c r="U87" s="122">
        <v>281.53513576385478</v>
      </c>
      <c r="V87" s="122">
        <v>281.52049847326333</v>
      </c>
      <c r="W87" s="122">
        <v>311.66847850398801</v>
      </c>
      <c r="X87" s="122">
        <v>274.4477919035383</v>
      </c>
      <c r="Y87" s="122">
        <v>270.28262019341139</v>
      </c>
      <c r="DA87" s="130" t="s">
        <v>1652</v>
      </c>
    </row>
    <row r="88" spans="1:105" ht="12" customHeight="1" x14ac:dyDescent="0.25">
      <c r="A88" s="97" t="s">
        <v>132</v>
      </c>
      <c r="B88" s="98">
        <v>140.13448276488703</v>
      </c>
      <c r="C88" s="98">
        <v>146.88895668793532</v>
      </c>
      <c r="D88" s="98">
        <v>151.52951943164015</v>
      </c>
      <c r="E88" s="98">
        <v>149.6722302844376</v>
      </c>
      <c r="F88" s="98">
        <v>147.26762194990528</v>
      </c>
      <c r="G88" s="98">
        <v>138.47283373242075</v>
      </c>
      <c r="H88" s="98">
        <v>154.57327544340021</v>
      </c>
      <c r="I88" s="98">
        <v>162.2098748086155</v>
      </c>
      <c r="J88" s="98">
        <v>160.88820991592831</v>
      </c>
      <c r="K88" s="98">
        <v>173.92399906354149</v>
      </c>
      <c r="L88" s="98">
        <v>178.40077161048561</v>
      </c>
      <c r="M88" s="98">
        <v>182.78493411531142</v>
      </c>
      <c r="N88" s="98">
        <v>188.24190367244213</v>
      </c>
      <c r="O88" s="98">
        <v>176.27598376415293</v>
      </c>
      <c r="P88" s="98">
        <v>189.23176037048719</v>
      </c>
      <c r="Q88" s="98">
        <v>181.80117188009328</v>
      </c>
      <c r="R88" s="98">
        <v>168.61053565105095</v>
      </c>
      <c r="S88" s="98">
        <v>167.29352530498377</v>
      </c>
      <c r="T88" s="98">
        <v>164.34637456151887</v>
      </c>
      <c r="U88" s="98">
        <v>168.2826657612361</v>
      </c>
      <c r="V88" s="98">
        <v>168.82151153774015</v>
      </c>
      <c r="W88" s="98">
        <v>182.52929602405641</v>
      </c>
      <c r="X88" s="98">
        <v>139.6713937334934</v>
      </c>
      <c r="Y88" s="98">
        <v>134.6154747261098</v>
      </c>
      <c r="DA88" s="63" t="s">
        <v>1653</v>
      </c>
    </row>
    <row r="89" spans="1:105" ht="12" customHeight="1" x14ac:dyDescent="0.25">
      <c r="A89" s="97" t="s">
        <v>131</v>
      </c>
      <c r="B89" s="98">
        <v>0.27416036047165793</v>
      </c>
      <c r="C89" s="98">
        <v>0.29726331302257136</v>
      </c>
      <c r="D89" s="98">
        <v>0.30905304756760887</v>
      </c>
      <c r="E89" s="98">
        <v>0.32536832383724923</v>
      </c>
      <c r="F89" s="98">
        <v>0.35416423159398103</v>
      </c>
      <c r="G89" s="98">
        <v>0.40739399541367954</v>
      </c>
      <c r="H89" s="98">
        <v>0.54790560349243678</v>
      </c>
      <c r="I89" s="98">
        <v>0.61217972108464869</v>
      </c>
      <c r="J89" s="98">
        <v>0.65354212531777434</v>
      </c>
      <c r="K89" s="98">
        <v>0.95309124856980021</v>
      </c>
      <c r="L89" s="98">
        <v>1.0468571822332595</v>
      </c>
      <c r="M89" s="98">
        <v>1.175960229803902</v>
      </c>
      <c r="N89" s="98">
        <v>1.2341189970176969</v>
      </c>
      <c r="O89" s="98">
        <v>1.1263133478958851</v>
      </c>
      <c r="P89" s="98">
        <v>1.2685968641043157</v>
      </c>
      <c r="Q89" s="98">
        <v>1.1976468500711053</v>
      </c>
      <c r="R89" s="98">
        <v>1.0448743671945455</v>
      </c>
      <c r="S89" s="98">
        <v>1.0165499796514654</v>
      </c>
      <c r="T89" s="98">
        <v>0.99401961924394289</v>
      </c>
      <c r="U89" s="98">
        <v>1.0180986944183166</v>
      </c>
      <c r="V89" s="98">
        <v>1.0622500747239307</v>
      </c>
      <c r="W89" s="98">
        <v>1.1320770257086665</v>
      </c>
      <c r="X89" s="98">
        <v>0.84197807830071647</v>
      </c>
      <c r="Y89" s="98">
        <v>0.73022189276483251</v>
      </c>
      <c r="DA89" s="63" t="s">
        <v>1654</v>
      </c>
    </row>
    <row r="90" spans="1:105" ht="12" customHeight="1" x14ac:dyDescent="0.25">
      <c r="A90" s="100" t="s">
        <v>199</v>
      </c>
      <c r="B90" s="101">
        <v>0.14992236428429143</v>
      </c>
      <c r="C90" s="101">
        <v>0.16022468050823727</v>
      </c>
      <c r="D90" s="101">
        <v>0.16554620650573987</v>
      </c>
      <c r="E90" s="101">
        <v>0.17056961189933847</v>
      </c>
      <c r="F90" s="101">
        <v>0.18186328573564062</v>
      </c>
      <c r="G90" s="101">
        <v>0.20323942005992621</v>
      </c>
      <c r="H90" s="101">
        <v>0.2286265083327518</v>
      </c>
      <c r="I90" s="101">
        <v>0.26354929028354807</v>
      </c>
      <c r="J90" s="101">
        <v>0.29699182618404024</v>
      </c>
      <c r="K90" s="101">
        <v>0.43034009905756782</v>
      </c>
      <c r="L90" s="101">
        <v>0.41758608512880513</v>
      </c>
      <c r="M90" s="101">
        <v>0.51180802665838354</v>
      </c>
      <c r="N90" s="101">
        <v>0.51394805202528038</v>
      </c>
      <c r="O90" s="101">
        <v>0.4031028891381162</v>
      </c>
      <c r="P90" s="101">
        <v>0.46015230745282021</v>
      </c>
      <c r="Q90" s="101">
        <v>0.35426902943194977</v>
      </c>
      <c r="R90" s="101">
        <v>0.28668895963006252</v>
      </c>
      <c r="S90" s="101">
        <v>0.30999050661482452</v>
      </c>
      <c r="T90" s="101">
        <v>0.34405727186192037</v>
      </c>
      <c r="U90" s="101">
        <v>0.35550658996297019</v>
      </c>
      <c r="V90" s="101">
        <v>0.36741556649234963</v>
      </c>
      <c r="W90" s="101">
        <v>0.38023039824444649</v>
      </c>
      <c r="X90" s="101">
        <v>0.32612226918210718</v>
      </c>
      <c r="Y90" s="101">
        <v>0.27885984922205198</v>
      </c>
      <c r="DA90" s="131" t="s">
        <v>1655</v>
      </c>
    </row>
    <row r="91" spans="1:105" ht="12" customHeight="1" x14ac:dyDescent="0.25">
      <c r="A91" s="103" t="s">
        <v>52</v>
      </c>
      <c r="B91" s="104">
        <v>0.12423799618736651</v>
      </c>
      <c r="C91" s="104">
        <v>0.1370386325143341</v>
      </c>
      <c r="D91" s="104">
        <v>0.14350684106186898</v>
      </c>
      <c r="E91" s="104">
        <v>0.15479871193791073</v>
      </c>
      <c r="F91" s="104">
        <v>0.17230094585834044</v>
      </c>
      <c r="G91" s="104">
        <v>0.20415457535375334</v>
      </c>
      <c r="H91" s="104">
        <v>0.319279095159685</v>
      </c>
      <c r="I91" s="104">
        <v>0.34863043080110068</v>
      </c>
      <c r="J91" s="104">
        <v>0.35655029913373409</v>
      </c>
      <c r="K91" s="104">
        <v>0.52275114951223234</v>
      </c>
      <c r="L91" s="104">
        <v>0.62927109710445439</v>
      </c>
      <c r="M91" s="104">
        <v>0.66415220314551859</v>
      </c>
      <c r="N91" s="104">
        <v>0.72017094499241663</v>
      </c>
      <c r="O91" s="104">
        <v>0.72321045875776879</v>
      </c>
      <c r="P91" s="104">
        <v>0.80844455665149539</v>
      </c>
      <c r="Q91" s="104">
        <v>0.84337782063915556</v>
      </c>
      <c r="R91" s="104">
        <v>0.75818540756448305</v>
      </c>
      <c r="S91" s="104">
        <v>0.70655947303664091</v>
      </c>
      <c r="T91" s="104">
        <v>0.64996234738202252</v>
      </c>
      <c r="U91" s="104">
        <v>0.66259210445534644</v>
      </c>
      <c r="V91" s="104">
        <v>0.69483450823158122</v>
      </c>
      <c r="W91" s="104">
        <v>0.75184662746422015</v>
      </c>
      <c r="X91" s="104">
        <v>0.51585580911860929</v>
      </c>
      <c r="Y91" s="104">
        <v>0.45136204354278053</v>
      </c>
      <c r="DA91" s="132" t="s">
        <v>1656</v>
      </c>
    </row>
    <row r="92" spans="1:105" ht="12" customHeight="1" x14ac:dyDescent="0.25">
      <c r="A92" s="106" t="s">
        <v>124</v>
      </c>
      <c r="B92" s="101">
        <v>3.1714667954702827</v>
      </c>
      <c r="C92" s="101">
        <v>2.4450060993614042</v>
      </c>
      <c r="D92" s="101">
        <v>2.3176506687512042</v>
      </c>
      <c r="E92" s="101">
        <v>1.9708853708492544</v>
      </c>
      <c r="F92" s="101">
        <v>2.1099682877391683</v>
      </c>
      <c r="G92" s="101">
        <v>2.9286952002158673</v>
      </c>
      <c r="H92" s="101">
        <v>3.0495820200122141</v>
      </c>
      <c r="I92" s="101">
        <v>3.3420584702862421</v>
      </c>
      <c r="J92" s="101">
        <v>3.4424278631221505</v>
      </c>
      <c r="K92" s="101">
        <v>2.270447909483678</v>
      </c>
      <c r="L92" s="101">
        <v>2.1851076236655604</v>
      </c>
      <c r="M92" s="101">
        <v>2.1731839743160153</v>
      </c>
      <c r="N92" s="101">
        <v>2.1386836771071946</v>
      </c>
      <c r="O92" s="101">
        <v>1.9369980703049241</v>
      </c>
      <c r="P92" s="101">
        <v>1.9241820824072282</v>
      </c>
      <c r="Q92" s="101">
        <v>1.8615017978075086</v>
      </c>
      <c r="R92" s="101">
        <v>1.4851821087569848</v>
      </c>
      <c r="S92" s="101">
        <v>1.4309875746572882</v>
      </c>
      <c r="T92" s="101">
        <v>1.2361747596654356</v>
      </c>
      <c r="U92" s="101">
        <v>1.1811876683839078</v>
      </c>
      <c r="V92" s="101">
        <v>1.097199979459307</v>
      </c>
      <c r="W92" s="101">
        <v>1.398428031252531</v>
      </c>
      <c r="X92" s="101">
        <v>1.2531597280913125</v>
      </c>
      <c r="Y92" s="101">
        <v>1.2032074299237876</v>
      </c>
      <c r="DA92" s="131" t="s">
        <v>1657</v>
      </c>
    </row>
    <row r="93" spans="1:105" ht="12" customHeight="1" x14ac:dyDescent="0.25">
      <c r="A93" s="107" t="s">
        <v>123</v>
      </c>
      <c r="B93" s="104">
        <v>7.512530407487953E-3</v>
      </c>
      <c r="C93" s="104">
        <v>5.7439088878114362E-3</v>
      </c>
      <c r="D93" s="104">
        <v>4.994302938777213E-3</v>
      </c>
      <c r="E93" s="104">
        <v>4.2183598914605335E-3</v>
      </c>
      <c r="F93" s="104">
        <v>5.1456590806974603E-3</v>
      </c>
      <c r="G93" s="104">
        <v>1.1556718413433547E-2</v>
      </c>
      <c r="H93" s="104">
        <v>1.2079863210811188E-2</v>
      </c>
      <c r="I93" s="104">
        <v>1.4520444327313108E-2</v>
      </c>
      <c r="J93" s="104">
        <v>1.6861869903506528E-2</v>
      </c>
      <c r="K93" s="104">
        <v>1.1503657183593988E-2</v>
      </c>
      <c r="L93" s="104">
        <v>1.1187830365921225E-2</v>
      </c>
      <c r="M93" s="104">
        <v>1.258805230976032E-2</v>
      </c>
      <c r="N93" s="104">
        <v>1.2648094468709962E-2</v>
      </c>
      <c r="O93" s="104">
        <v>1.1735949583095713E-2</v>
      </c>
      <c r="P93" s="104">
        <v>1.3025013867641674E-2</v>
      </c>
      <c r="Q93" s="104">
        <v>1.3750707020029892E-2</v>
      </c>
      <c r="R93" s="104">
        <v>1.1049240267349851E-2</v>
      </c>
      <c r="S93" s="104">
        <v>1.0458212745805849E-2</v>
      </c>
      <c r="T93" s="104">
        <v>9.0314795914044153E-3</v>
      </c>
      <c r="U93" s="104">
        <v>8.078682792459501E-3</v>
      </c>
      <c r="V93" s="104">
        <v>7.0337081804916672E-3</v>
      </c>
      <c r="W93" s="104">
        <v>9.7498286927683135E-3</v>
      </c>
      <c r="X93" s="104">
        <v>7.630819046986495E-3</v>
      </c>
      <c r="Y93" s="104">
        <v>7.5791439997019965E-3</v>
      </c>
      <c r="DA93" s="132" t="s">
        <v>1658</v>
      </c>
    </row>
    <row r="94" spans="1:105" ht="12" customHeight="1" x14ac:dyDescent="0.25">
      <c r="A94" s="108" t="s">
        <v>50</v>
      </c>
      <c r="B94" s="98">
        <v>3.7301375854690961E-3</v>
      </c>
      <c r="C94" s="98">
        <v>2.841259507833344E-3</v>
      </c>
      <c r="D94" s="98">
        <v>2.4739217887204961E-3</v>
      </c>
      <c r="E94" s="98">
        <v>2.0676094636717947E-3</v>
      </c>
      <c r="F94" s="98">
        <v>2.4951494626022585E-3</v>
      </c>
      <c r="G94" s="98">
        <v>5.5727024430122256E-3</v>
      </c>
      <c r="H94" s="98">
        <v>4.9535040730916647E-3</v>
      </c>
      <c r="I94" s="98">
        <v>6.2387692942549719E-3</v>
      </c>
      <c r="J94" s="98">
        <v>7.7914117414212385E-3</v>
      </c>
      <c r="K94" s="98">
        <v>5.3818403666499775E-3</v>
      </c>
      <c r="L94" s="98">
        <v>4.6884516672784579E-3</v>
      </c>
      <c r="M94" s="98">
        <v>5.8007175581682845E-3</v>
      </c>
      <c r="N94" s="98">
        <v>5.5812392216810745E-3</v>
      </c>
      <c r="O94" s="98">
        <v>4.4244922273444908E-3</v>
      </c>
      <c r="P94" s="98">
        <v>4.9328362883608347E-3</v>
      </c>
      <c r="Q94" s="98">
        <v>4.2519482381256617E-3</v>
      </c>
      <c r="R94" s="98">
        <v>3.1984113183781498E-3</v>
      </c>
      <c r="S94" s="98">
        <v>3.3578624706678832E-3</v>
      </c>
      <c r="T94" s="98">
        <v>3.2774888038505823E-3</v>
      </c>
      <c r="U94" s="98">
        <v>2.9013266463478017E-3</v>
      </c>
      <c r="V94" s="98">
        <v>2.4476749081949979E-3</v>
      </c>
      <c r="W94" s="98">
        <v>3.27242611237127E-3</v>
      </c>
      <c r="X94" s="98">
        <v>2.9071639035912031E-3</v>
      </c>
      <c r="Y94" s="98">
        <v>2.8971658142636202E-3</v>
      </c>
      <c r="DA94" s="63" t="s">
        <v>1659</v>
      </c>
    </row>
    <row r="95" spans="1:105" ht="12" customHeight="1" x14ac:dyDescent="0.25">
      <c r="A95" s="108" t="s">
        <v>52</v>
      </c>
      <c r="B95" s="98">
        <v>3.7823928220188565E-3</v>
      </c>
      <c r="C95" s="98">
        <v>2.9026493799780926E-3</v>
      </c>
      <c r="D95" s="98">
        <v>2.520381150056717E-3</v>
      </c>
      <c r="E95" s="98">
        <v>2.1507504277887392E-3</v>
      </c>
      <c r="F95" s="98">
        <v>2.6505096180952019E-3</v>
      </c>
      <c r="G95" s="98">
        <v>5.9840159704213211E-3</v>
      </c>
      <c r="H95" s="98">
        <v>7.1263591377195238E-3</v>
      </c>
      <c r="I95" s="98">
        <v>8.2816750330581348E-3</v>
      </c>
      <c r="J95" s="98">
        <v>9.0704581620852879E-3</v>
      </c>
      <c r="K95" s="98">
        <v>6.1218168169440094E-3</v>
      </c>
      <c r="L95" s="98">
        <v>6.499378698642767E-3</v>
      </c>
      <c r="M95" s="98">
        <v>6.7873347515920368E-3</v>
      </c>
      <c r="N95" s="98">
        <v>7.0668552470288882E-3</v>
      </c>
      <c r="O95" s="98">
        <v>7.3114573557512231E-3</v>
      </c>
      <c r="P95" s="98">
        <v>8.0921775792808393E-3</v>
      </c>
      <c r="Q95" s="98">
        <v>9.4987587819042301E-3</v>
      </c>
      <c r="R95" s="98">
        <v>7.8508289489717005E-3</v>
      </c>
      <c r="S95" s="98">
        <v>7.1003502751379654E-3</v>
      </c>
      <c r="T95" s="98">
        <v>5.7539907875538334E-3</v>
      </c>
      <c r="U95" s="98">
        <v>5.1773561461117001E-3</v>
      </c>
      <c r="V95" s="98">
        <v>4.5860332722966694E-3</v>
      </c>
      <c r="W95" s="98">
        <v>6.477402580397044E-3</v>
      </c>
      <c r="X95" s="98">
        <v>4.7236551433952915E-3</v>
      </c>
      <c r="Y95" s="98">
        <v>4.6819781854383763E-3</v>
      </c>
      <c r="DA95" s="63" t="s">
        <v>1660</v>
      </c>
    </row>
    <row r="96" spans="1:105" ht="12" customHeight="1" x14ac:dyDescent="0.25">
      <c r="A96" s="106" t="s">
        <v>122</v>
      </c>
      <c r="B96" s="101">
        <v>57.515337401530843</v>
      </c>
      <c r="C96" s="101">
        <v>60.5479788099763</v>
      </c>
      <c r="D96" s="101">
        <v>63.614508447637661</v>
      </c>
      <c r="E96" s="101">
        <v>63.559234239420483</v>
      </c>
      <c r="F96" s="101">
        <v>62.403748647460141</v>
      </c>
      <c r="G96" s="101">
        <v>55.685455308324372</v>
      </c>
      <c r="H96" s="101">
        <v>58.048279004727242</v>
      </c>
      <c r="I96" s="101">
        <v>61.899650413549516</v>
      </c>
      <c r="J96" s="101">
        <v>63.710400182256237</v>
      </c>
      <c r="K96" s="101">
        <v>61.481109080685627</v>
      </c>
      <c r="L96" s="101">
        <v>65.732554617705304</v>
      </c>
      <c r="M96" s="101">
        <v>65.189435453252017</v>
      </c>
      <c r="N96" s="101">
        <v>69.368224300807185</v>
      </c>
      <c r="O96" s="101">
        <v>72.259615593532772</v>
      </c>
      <c r="P96" s="101">
        <v>73.783873779057586</v>
      </c>
      <c r="Q96" s="101">
        <v>73.654719809242394</v>
      </c>
      <c r="R96" s="101">
        <v>74.781371719687712</v>
      </c>
      <c r="S96" s="101">
        <v>71.264539400205649</v>
      </c>
      <c r="T96" s="101">
        <v>65.190680933653368</v>
      </c>
      <c r="U96" s="101">
        <v>63.469974611309773</v>
      </c>
      <c r="V96" s="101">
        <v>63.972934918856275</v>
      </c>
      <c r="W96" s="101">
        <v>75.572684333328397</v>
      </c>
      <c r="X96" s="101">
        <v>78.342865327100569</v>
      </c>
      <c r="Y96" s="101">
        <v>81.496408458043561</v>
      </c>
      <c r="DA96" s="131" t="s">
        <v>1661</v>
      </c>
    </row>
    <row r="97" spans="1:105" ht="12" customHeight="1" x14ac:dyDescent="0.25">
      <c r="A97" s="107" t="s">
        <v>121</v>
      </c>
      <c r="B97" s="104">
        <v>14.979793603267684</v>
      </c>
      <c r="C97" s="104">
        <v>16.057174313443454</v>
      </c>
      <c r="D97" s="104">
        <v>16.835766758259325</v>
      </c>
      <c r="E97" s="104">
        <v>18.193483757467604</v>
      </c>
      <c r="F97" s="104">
        <v>20.84535448729239</v>
      </c>
      <c r="G97" s="104">
        <v>24.303455213179426</v>
      </c>
      <c r="H97" s="104">
        <v>29.765204662115899</v>
      </c>
      <c r="I97" s="104">
        <v>32.344973781140112</v>
      </c>
      <c r="J97" s="104">
        <v>35.9643461703604</v>
      </c>
      <c r="K97" s="104">
        <v>51.144830169954716</v>
      </c>
      <c r="L97" s="104">
        <v>54.631650185814763</v>
      </c>
      <c r="M97" s="104">
        <v>56.841496719089633</v>
      </c>
      <c r="N97" s="104">
        <v>59.109161622877785</v>
      </c>
      <c r="O97" s="104">
        <v>60.611267486329353</v>
      </c>
      <c r="P97" s="104">
        <v>59.53040283413177</v>
      </c>
      <c r="Q97" s="104">
        <v>57.511582032273964</v>
      </c>
      <c r="R97" s="104">
        <v>56.757941800476701</v>
      </c>
      <c r="S97" s="104">
        <v>52.33979977258619</v>
      </c>
      <c r="T97" s="104">
        <v>48.320352434427718</v>
      </c>
      <c r="U97" s="104">
        <v>47.575130345714236</v>
      </c>
      <c r="V97" s="104">
        <v>46.559568254303159</v>
      </c>
      <c r="W97" s="104">
        <v>51.026243260949244</v>
      </c>
      <c r="X97" s="104">
        <v>54.330764217505305</v>
      </c>
      <c r="Y97" s="104">
        <v>52.229728542569745</v>
      </c>
      <c r="DA97" s="132" t="s">
        <v>1662</v>
      </c>
    </row>
    <row r="98" spans="1:105" ht="12" customHeight="1" x14ac:dyDescent="0.25">
      <c r="A98" s="108" t="s">
        <v>53</v>
      </c>
      <c r="B98" s="98">
        <v>6.981128468532571</v>
      </c>
      <c r="C98" s="98">
        <v>7.4328727162278962</v>
      </c>
      <c r="D98" s="98">
        <v>7.794583952264194</v>
      </c>
      <c r="E98" s="98">
        <v>8.3340018367147319</v>
      </c>
      <c r="F98" s="98">
        <v>9.5047201220296298</v>
      </c>
      <c r="G98" s="98">
        <v>11.037186860554609</v>
      </c>
      <c r="H98" s="98">
        <v>11.463364481724023</v>
      </c>
      <c r="I98" s="98">
        <v>13.054841006142038</v>
      </c>
      <c r="J98" s="98">
        <v>15.614577251546123</v>
      </c>
      <c r="K98" s="98">
        <v>22.647599488509652</v>
      </c>
      <c r="L98" s="98">
        <v>21.633986006410339</v>
      </c>
      <c r="M98" s="98">
        <v>24.720100836014833</v>
      </c>
      <c r="N98" s="98">
        <v>24.835217442245622</v>
      </c>
      <c r="O98" s="98">
        <v>22.136038558878298</v>
      </c>
      <c r="P98" s="98">
        <v>21.831780900453928</v>
      </c>
      <c r="Q98" s="98">
        <v>17.253504211478766</v>
      </c>
      <c r="R98" s="98">
        <v>15.790467218491759</v>
      </c>
      <c r="S98" s="98">
        <v>16.093107201430207</v>
      </c>
      <c r="T98" s="98">
        <v>16.899252741707866</v>
      </c>
      <c r="U98" s="98">
        <v>16.881581056978128</v>
      </c>
      <c r="V98" s="98">
        <v>16.34205795920996</v>
      </c>
      <c r="W98" s="98">
        <v>17.301881118337878</v>
      </c>
      <c r="X98" s="98">
        <v>21.286868742314073</v>
      </c>
      <c r="Y98" s="98">
        <v>20.200717413703924</v>
      </c>
      <c r="DA98" s="63" t="s">
        <v>1663</v>
      </c>
    </row>
    <row r="99" spans="1:105" ht="12" customHeight="1" x14ac:dyDescent="0.25">
      <c r="A99" s="108" t="s">
        <v>52</v>
      </c>
      <c r="B99" s="98">
        <v>7.9986651347351136</v>
      </c>
      <c r="C99" s="98">
        <v>8.6243015972155597</v>
      </c>
      <c r="D99" s="98">
        <v>9.0411828059951311</v>
      </c>
      <c r="E99" s="98">
        <v>9.8594819207528737</v>
      </c>
      <c r="F99" s="98">
        <v>11.340634365262758</v>
      </c>
      <c r="G99" s="98">
        <v>13.266268352624817</v>
      </c>
      <c r="H99" s="98">
        <v>18.301840180391874</v>
      </c>
      <c r="I99" s="98">
        <v>19.290132774998074</v>
      </c>
      <c r="J99" s="98">
        <v>20.349768918814277</v>
      </c>
      <c r="K99" s="98">
        <v>28.49723068144506</v>
      </c>
      <c r="L99" s="98">
        <v>32.997664179404424</v>
      </c>
      <c r="M99" s="98">
        <v>32.121395883074797</v>
      </c>
      <c r="N99" s="98">
        <v>34.273944180632164</v>
      </c>
      <c r="O99" s="98">
        <v>38.475228927451056</v>
      </c>
      <c r="P99" s="98">
        <v>37.698621933677842</v>
      </c>
      <c r="Q99" s="98">
        <v>40.258077820795194</v>
      </c>
      <c r="R99" s="98">
        <v>40.967474581984945</v>
      </c>
      <c r="S99" s="98">
        <v>36.246692571155982</v>
      </c>
      <c r="T99" s="98">
        <v>31.421099692719853</v>
      </c>
      <c r="U99" s="98">
        <v>30.693549288736108</v>
      </c>
      <c r="V99" s="98">
        <v>30.217510295093202</v>
      </c>
      <c r="W99" s="98">
        <v>33.724362142611362</v>
      </c>
      <c r="X99" s="98">
        <v>33.043895475191235</v>
      </c>
      <c r="Y99" s="98">
        <v>32.029011128865825</v>
      </c>
      <c r="DA99" s="63" t="s">
        <v>1664</v>
      </c>
    </row>
    <row r="100" spans="1:105" ht="12" customHeight="1" x14ac:dyDescent="0.25">
      <c r="A100" s="121" t="s">
        <v>54</v>
      </c>
      <c r="B100" s="122">
        <v>25.611913653040229</v>
      </c>
      <c r="C100" s="122">
        <v>29.935174359475642</v>
      </c>
      <c r="D100" s="122">
        <v>31.572872484674733</v>
      </c>
      <c r="E100" s="122">
        <v>31.603737548571885</v>
      </c>
      <c r="F100" s="122">
        <v>34.192386241844858</v>
      </c>
      <c r="G100" s="122">
        <v>29.088949966335488</v>
      </c>
      <c r="H100" s="122">
        <v>36.437035120328929</v>
      </c>
      <c r="I100" s="122">
        <v>33.957151286909934</v>
      </c>
      <c r="J100" s="122">
        <v>38.49463412122978</v>
      </c>
      <c r="K100" s="122">
        <v>50.704305000253697</v>
      </c>
      <c r="L100" s="122">
        <v>53.446825364041388</v>
      </c>
      <c r="M100" s="122">
        <v>54.987571646331837</v>
      </c>
      <c r="N100" s="122">
        <v>58.161144497460199</v>
      </c>
      <c r="O100" s="122">
        <v>57.415815685071237</v>
      </c>
      <c r="P100" s="122">
        <v>60.612691652982328</v>
      </c>
      <c r="Q100" s="122">
        <v>57.472892490346666</v>
      </c>
      <c r="R100" s="122">
        <v>57.535674781082619</v>
      </c>
      <c r="S100" s="122">
        <v>57.001474050171964</v>
      </c>
      <c r="T100" s="122">
        <v>55.343525619365593</v>
      </c>
      <c r="U100" s="122">
        <v>55.748094665762764</v>
      </c>
      <c r="V100" s="122">
        <v>54.806533568380701</v>
      </c>
      <c r="W100" s="122">
        <v>52.784105700702597</v>
      </c>
      <c r="X100" s="122">
        <v>51.00278328419261</v>
      </c>
      <c r="Y100" s="122">
        <v>52.344885395202603</v>
      </c>
      <c r="DA100" s="130" t="s">
        <v>1665</v>
      </c>
    </row>
    <row r="101" spans="1:105" ht="12" customHeight="1" x14ac:dyDescent="0.25">
      <c r="A101" s="97" t="s">
        <v>202</v>
      </c>
      <c r="B101" s="98">
        <v>4.3274545820434556</v>
      </c>
      <c r="C101" s="98">
        <v>5.1150168540221932</v>
      </c>
      <c r="D101" s="98">
        <v>5.4282565919264663</v>
      </c>
      <c r="E101" s="98">
        <v>5.3939633655071342</v>
      </c>
      <c r="F101" s="98">
        <v>5.7700447371633237</v>
      </c>
      <c r="G101" s="98">
        <v>4.9520052813177067</v>
      </c>
      <c r="H101" s="98">
        <v>6.3579709922978429</v>
      </c>
      <c r="I101" s="98">
        <v>5.9902072730707268</v>
      </c>
      <c r="J101" s="98">
        <v>6.6436290025718217</v>
      </c>
      <c r="K101" s="98">
        <v>8.7285686542967849</v>
      </c>
      <c r="L101" s="98">
        <v>9.1723273144167372</v>
      </c>
      <c r="M101" s="98">
        <v>9.9526129741090941</v>
      </c>
      <c r="N101" s="98">
        <v>10.694205598547814</v>
      </c>
      <c r="O101" s="98">
        <v>10.061287857074614</v>
      </c>
      <c r="P101" s="98">
        <v>10.185105569886295</v>
      </c>
      <c r="Q101" s="98">
        <v>8.8781169389509724</v>
      </c>
      <c r="R101" s="98">
        <v>7.5457628737938247</v>
      </c>
      <c r="S101" s="98">
        <v>7.5200869399063945</v>
      </c>
      <c r="T101" s="98">
        <v>6.8539696188019494</v>
      </c>
      <c r="U101" s="98">
        <v>6.9868395910958156</v>
      </c>
      <c r="V101" s="98">
        <v>6.9873172828891077</v>
      </c>
      <c r="W101" s="98">
        <v>8.1491268136969133</v>
      </c>
      <c r="X101" s="98">
        <v>4.75496799464986</v>
      </c>
      <c r="Y101" s="98">
        <v>4.6218114072800169</v>
      </c>
      <c r="DA101" s="63" t="s">
        <v>1666</v>
      </c>
    </row>
    <row r="102" spans="1:105" ht="12" customHeight="1" x14ac:dyDescent="0.25">
      <c r="A102" s="97" t="s">
        <v>50</v>
      </c>
      <c r="B102" s="98">
        <v>0.17162264613595354</v>
      </c>
      <c r="C102" s="98">
        <v>0.19487052668673199</v>
      </c>
      <c r="D102" s="98">
        <v>0.19477698992133502</v>
      </c>
      <c r="E102" s="98">
        <v>0.17743637229132211</v>
      </c>
      <c r="F102" s="98">
        <v>0.19312930264606784</v>
      </c>
      <c r="G102" s="98">
        <v>0.16857232819720305</v>
      </c>
      <c r="H102" s="98">
        <v>0.19865324062055953</v>
      </c>
      <c r="I102" s="98">
        <v>0.17250175456310707</v>
      </c>
      <c r="J102" s="98">
        <v>0.17886205970649244</v>
      </c>
      <c r="K102" s="98">
        <v>0.2227841432986454</v>
      </c>
      <c r="L102" s="98">
        <v>0.21956044384928597</v>
      </c>
      <c r="M102" s="98">
        <v>0.16949296847322404</v>
      </c>
      <c r="N102" s="98">
        <v>0.11457098191007023</v>
      </c>
      <c r="O102" s="98">
        <v>0.10205993166501097</v>
      </c>
      <c r="P102" s="98">
        <v>0.1199223447486092</v>
      </c>
      <c r="Q102" s="98">
        <v>0.15150424640297597</v>
      </c>
      <c r="R102" s="98">
        <v>0.17545518346718228</v>
      </c>
      <c r="S102" s="98">
        <v>0.16960077269978172</v>
      </c>
      <c r="T102" s="98">
        <v>0.15094011265449581</v>
      </c>
      <c r="U102" s="98">
        <v>0.15172753483074447</v>
      </c>
      <c r="V102" s="98">
        <v>0.14717876983772027</v>
      </c>
      <c r="W102" s="98">
        <v>0.19673356964281447</v>
      </c>
      <c r="X102" s="98">
        <v>6.9897218832982527E-2</v>
      </c>
      <c r="Y102" s="98">
        <v>6.7691279787802636E-2</v>
      </c>
      <c r="DA102" s="63" t="s">
        <v>1667</v>
      </c>
    </row>
    <row r="103" spans="1:105" ht="12" customHeight="1" x14ac:dyDescent="0.25">
      <c r="A103" s="109" t="s">
        <v>120</v>
      </c>
      <c r="B103" s="33">
        <v>21.11283642486082</v>
      </c>
      <c r="C103" s="33">
        <v>24.625286978766717</v>
      </c>
      <c r="D103" s="33">
        <v>25.949838902826929</v>
      </c>
      <c r="E103" s="33">
        <v>26.032337810773427</v>
      </c>
      <c r="F103" s="33">
        <v>28.229212202035463</v>
      </c>
      <c r="G103" s="33">
        <v>23.968372356820577</v>
      </c>
      <c r="H103" s="33">
        <v>29.880410887410527</v>
      </c>
      <c r="I103" s="33">
        <v>27.794442259276099</v>
      </c>
      <c r="J103" s="33">
        <v>31.672143058951463</v>
      </c>
      <c r="K103" s="33">
        <v>41.752952202658271</v>
      </c>
      <c r="L103" s="33">
        <v>44.054937605775365</v>
      </c>
      <c r="M103" s="33">
        <v>44.865465703749521</v>
      </c>
      <c r="N103" s="33">
        <v>47.352367917002319</v>
      </c>
      <c r="O103" s="33">
        <v>47.252467896331609</v>
      </c>
      <c r="P103" s="33">
        <v>50.307663738347422</v>
      </c>
      <c r="Q103" s="33">
        <v>48.44327130499272</v>
      </c>
      <c r="R103" s="33">
        <v>49.814456723821614</v>
      </c>
      <c r="S103" s="33">
        <v>49.311786337565785</v>
      </c>
      <c r="T103" s="33">
        <v>48.33861588790915</v>
      </c>
      <c r="U103" s="33">
        <v>48.609527539836201</v>
      </c>
      <c r="V103" s="33">
        <v>47.672037515653869</v>
      </c>
      <c r="W103" s="33">
        <v>44.43824531736287</v>
      </c>
      <c r="X103" s="33">
        <v>46.177918070709765</v>
      </c>
      <c r="Y103" s="33">
        <v>47.655382708134781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540.70086936988582</v>
      </c>
      <c r="C124" s="117">
        <f t="shared" si="42"/>
        <v>587.8961659240905</v>
      </c>
      <c r="D124" s="117">
        <f t="shared" si="42"/>
        <v>561.99933481416008</v>
      </c>
      <c r="E124" s="117">
        <f t="shared" si="42"/>
        <v>603.54831142589114</v>
      </c>
      <c r="F124" s="117">
        <f t="shared" si="42"/>
        <v>647.13531022597249</v>
      </c>
      <c r="G124" s="117">
        <f t="shared" si="42"/>
        <v>509.16493837182037</v>
      </c>
      <c r="H124" s="117">
        <f t="shared" si="42"/>
        <v>469.04772794381131</v>
      </c>
      <c r="I124" s="117">
        <f t="shared" si="42"/>
        <v>514.91572418560952</v>
      </c>
      <c r="J124" s="117">
        <f t="shared" si="42"/>
        <v>536.14275560178066</v>
      </c>
      <c r="K124" s="117">
        <f t="shared" si="42"/>
        <v>561.99118920288277</v>
      </c>
      <c r="L124" s="117">
        <f t="shared" si="42"/>
        <v>627.35715007187184</v>
      </c>
      <c r="M124" s="117">
        <f t="shared" si="42"/>
        <v>630.25371043282109</v>
      </c>
      <c r="N124" s="117">
        <f t="shared" si="42"/>
        <v>707.04206934158651</v>
      </c>
      <c r="O124" s="117">
        <f t="shared" si="42"/>
        <v>791.78280616122527</v>
      </c>
      <c r="P124" s="117">
        <f t="shared" si="42"/>
        <v>745.14632643154141</v>
      </c>
      <c r="Q124" s="117">
        <f t="shared" si="42"/>
        <v>812.43419102510666</v>
      </c>
      <c r="R124" s="117">
        <f t="shared" ref="R124:V124" si="43">R125+R128+R130+R139</f>
        <v>850.0622020486544</v>
      </c>
      <c r="S124" s="117">
        <f t="shared" si="43"/>
        <v>889.12137052205685</v>
      </c>
      <c r="T124" s="117">
        <f t="shared" si="43"/>
        <v>839.65092562268592</v>
      </c>
      <c r="U124" s="117">
        <f t="shared" si="43"/>
        <v>828.04235974661754</v>
      </c>
      <c r="V124" s="117">
        <f t="shared" si="43"/>
        <v>889.86912680368437</v>
      </c>
      <c r="W124" s="117">
        <f t="shared" ref="W124:Y124" si="44">W125+W128+W130+W139</f>
        <v>946.67282724062443</v>
      </c>
      <c r="X124" s="117">
        <f t="shared" si="44"/>
        <v>820.87083200498671</v>
      </c>
      <c r="Y124" s="117">
        <f t="shared" si="44"/>
        <v>780.62327157042182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438.9089527867576</v>
      </c>
      <c r="C125" s="122">
        <f t="shared" si="45"/>
        <v>477.62329991182361</v>
      </c>
      <c r="D125" s="122">
        <f t="shared" si="45"/>
        <v>445.98460928853439</v>
      </c>
      <c r="E125" s="122">
        <f t="shared" si="45"/>
        <v>480.53348137219467</v>
      </c>
      <c r="F125" s="122">
        <f t="shared" si="45"/>
        <v>514.45074025815666</v>
      </c>
      <c r="G125" s="122">
        <f t="shared" si="45"/>
        <v>410.85425599931159</v>
      </c>
      <c r="H125" s="122">
        <f t="shared" si="45"/>
        <v>371.52264304676589</v>
      </c>
      <c r="I125" s="122">
        <f t="shared" si="45"/>
        <v>409.50712353694138</v>
      </c>
      <c r="J125" s="122">
        <f t="shared" si="45"/>
        <v>427.17772590272818</v>
      </c>
      <c r="K125" s="122">
        <f t="shared" si="45"/>
        <v>439.3155227425807</v>
      </c>
      <c r="L125" s="122">
        <f t="shared" si="45"/>
        <v>500.04560873303495</v>
      </c>
      <c r="M125" s="122">
        <f t="shared" si="45"/>
        <v>492.91732602562018</v>
      </c>
      <c r="N125" s="122">
        <f t="shared" si="45"/>
        <v>556.37351261313904</v>
      </c>
      <c r="O125" s="122">
        <f t="shared" si="45"/>
        <v>636.89438716803863</v>
      </c>
      <c r="P125" s="122">
        <f t="shared" si="45"/>
        <v>573.98094640570048</v>
      </c>
      <c r="Q125" s="122">
        <f t="shared" si="45"/>
        <v>640.93271503232779</v>
      </c>
      <c r="R125" s="122">
        <f t="shared" ref="R125:V125" si="46">SUM(R126:R127)</f>
        <v>675.95399415094448</v>
      </c>
      <c r="S125" s="122">
        <f t="shared" si="46"/>
        <v>718.59896369940225</v>
      </c>
      <c r="T125" s="122">
        <f t="shared" si="46"/>
        <v>674.84846118019618</v>
      </c>
      <c r="U125" s="122">
        <f t="shared" si="46"/>
        <v>666.3333623138642</v>
      </c>
      <c r="V125" s="122">
        <f t="shared" si="46"/>
        <v>732.62865543872306</v>
      </c>
      <c r="W125" s="122">
        <f t="shared" ref="W125:Y125" si="47">SUM(W126:W127)</f>
        <v>770.2315534343245</v>
      </c>
      <c r="X125" s="122">
        <f t="shared" si="47"/>
        <v>668.61435715686923</v>
      </c>
      <c r="Y125" s="122">
        <f t="shared" si="47"/>
        <v>634.570889450148</v>
      </c>
      <c r="DA125" s="130" t="s">
        <v>1688</v>
      </c>
    </row>
    <row r="126" spans="1:105" ht="12" customHeight="1" x14ac:dyDescent="0.25">
      <c r="A126" s="97" t="s">
        <v>198</v>
      </c>
      <c r="B126" s="98">
        <v>436.9565129579064</v>
      </c>
      <c r="C126" s="98">
        <v>475.54248786106859</v>
      </c>
      <c r="D126" s="98">
        <v>444.08004086121997</v>
      </c>
      <c r="E126" s="98">
        <v>478.51626223654222</v>
      </c>
      <c r="F126" s="98">
        <v>512.34016610765332</v>
      </c>
      <c r="G126" s="98">
        <v>409.35099757840953</v>
      </c>
      <c r="H126" s="98">
        <v>370.15437611135673</v>
      </c>
      <c r="I126" s="98">
        <v>408.04406603040587</v>
      </c>
      <c r="J126" s="98">
        <v>425.66434229914233</v>
      </c>
      <c r="K126" s="98">
        <v>437.76643242607884</v>
      </c>
      <c r="L126" s="98">
        <v>498.28915626161063</v>
      </c>
      <c r="M126" s="98">
        <v>491.201480844559</v>
      </c>
      <c r="N126" s="98">
        <v>554.44427247539886</v>
      </c>
      <c r="O126" s="98">
        <v>634.69406706792768</v>
      </c>
      <c r="P126" s="98">
        <v>572.00886595968291</v>
      </c>
      <c r="Q126" s="98">
        <v>638.74179325499199</v>
      </c>
      <c r="R126" s="98">
        <v>673.64978026177562</v>
      </c>
      <c r="S126" s="98">
        <v>716.15474825642434</v>
      </c>
      <c r="T126" s="98">
        <v>672.55074997611541</v>
      </c>
      <c r="U126" s="98">
        <v>664.07381771281177</v>
      </c>
      <c r="V126" s="98">
        <v>730.14398586032257</v>
      </c>
      <c r="W126" s="98">
        <v>767.58279646784513</v>
      </c>
      <c r="X126" s="98">
        <v>666.32747324926015</v>
      </c>
      <c r="Y126" s="98">
        <v>632.38664946976269</v>
      </c>
      <c r="DA126" s="63" t="s">
        <v>1689</v>
      </c>
    </row>
    <row r="127" spans="1:105" ht="12" customHeight="1" x14ac:dyDescent="0.25">
      <c r="A127" s="97" t="s">
        <v>53</v>
      </c>
      <c r="B127" s="98">
        <v>1.9524398288512193</v>
      </c>
      <c r="C127" s="98">
        <v>2.080812050754989</v>
      </c>
      <c r="D127" s="98">
        <v>1.9045684273144019</v>
      </c>
      <c r="E127" s="98">
        <v>2.0172191356524776</v>
      </c>
      <c r="F127" s="98">
        <v>2.1105741505033673</v>
      </c>
      <c r="G127" s="98">
        <v>1.5032584209020532</v>
      </c>
      <c r="H127" s="98">
        <v>1.3682669354091734</v>
      </c>
      <c r="I127" s="98">
        <v>1.4630575065355322</v>
      </c>
      <c r="J127" s="98">
        <v>1.5133836035858312</v>
      </c>
      <c r="K127" s="98">
        <v>1.5490903165018708</v>
      </c>
      <c r="L127" s="98">
        <v>1.7564524714243226</v>
      </c>
      <c r="M127" s="98">
        <v>1.7158451810612119</v>
      </c>
      <c r="N127" s="98">
        <v>1.9292401377401742</v>
      </c>
      <c r="O127" s="98">
        <v>2.2003201001109747</v>
      </c>
      <c r="P127" s="98">
        <v>1.9720804460175809</v>
      </c>
      <c r="Q127" s="98">
        <v>2.190921777335809</v>
      </c>
      <c r="R127" s="98">
        <v>2.3042138891689046</v>
      </c>
      <c r="S127" s="98">
        <v>2.4442154429779266</v>
      </c>
      <c r="T127" s="98">
        <v>2.2977112040807635</v>
      </c>
      <c r="U127" s="98">
        <v>2.2595446010524745</v>
      </c>
      <c r="V127" s="98">
        <v>2.4846695784004798</v>
      </c>
      <c r="W127" s="98">
        <v>2.6487569664793362</v>
      </c>
      <c r="X127" s="98">
        <v>2.2868839076090501</v>
      </c>
      <c r="Y127" s="98">
        <v>2.1842399803853625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1.7005249020840666E-2</v>
      </c>
      <c r="C128" s="122">
        <f t="shared" si="48"/>
        <v>2.1889326881343686E-2</v>
      </c>
      <c r="D128" s="122">
        <f t="shared" si="48"/>
        <v>2.5233925154759508E-2</v>
      </c>
      <c r="E128" s="122">
        <f t="shared" si="48"/>
        <v>4.7924356836491398E-2</v>
      </c>
      <c r="F128" s="122">
        <f t="shared" si="48"/>
        <v>3.1571594596756639E-2</v>
      </c>
      <c r="G128" s="122">
        <f t="shared" si="48"/>
        <v>3.3749861864590731E-2</v>
      </c>
      <c r="H128" s="122">
        <f t="shared" si="48"/>
        <v>4.0029294119693734E-2</v>
      </c>
      <c r="I128" s="122">
        <f t="shared" si="48"/>
        <v>3.9143639067864409E-2</v>
      </c>
      <c r="J128" s="122">
        <f t="shared" si="48"/>
        <v>3.639631237406999E-2</v>
      </c>
      <c r="K128" s="122">
        <f t="shared" si="48"/>
        <v>4.0097506978561334E-2</v>
      </c>
      <c r="L128" s="122">
        <f t="shared" si="48"/>
        <v>4.9145664312585532E-2</v>
      </c>
      <c r="M128" s="122">
        <f t="shared" si="48"/>
        <v>4.9581439219446438E-2</v>
      </c>
      <c r="N128" s="122">
        <f t="shared" si="48"/>
        <v>6.301156354747979E-2</v>
      </c>
      <c r="O128" s="122">
        <f t="shared" si="48"/>
        <v>9.2327267793690507E-2</v>
      </c>
      <c r="P128" s="122">
        <f t="shared" si="48"/>
        <v>6.4261789172919581E-2</v>
      </c>
      <c r="Q128" s="122">
        <f t="shared" si="48"/>
        <v>0.11614669110600884</v>
      </c>
      <c r="R128" s="122">
        <f t="shared" si="48"/>
        <v>6.9772118420790466E-2</v>
      </c>
      <c r="S128" s="122">
        <f t="shared" si="48"/>
        <v>6.6820736193507563E-2</v>
      </c>
      <c r="T128" s="122">
        <f t="shared" si="48"/>
        <v>5.8530689238527431E-2</v>
      </c>
      <c r="U128" s="122">
        <f t="shared" si="48"/>
        <v>5.9367424080928939E-2</v>
      </c>
      <c r="V128" s="122">
        <f t="shared" si="48"/>
        <v>5.5636479067369453E-2</v>
      </c>
      <c r="W128" s="122">
        <f t="shared" si="48"/>
        <v>5.2545863864366896E-2</v>
      </c>
      <c r="X128" s="122">
        <f t="shared" si="48"/>
        <v>4.7045379497275455E-2</v>
      </c>
      <c r="Y128" s="122">
        <f t="shared" si="48"/>
        <v>4.42942754201648E-2</v>
      </c>
      <c r="DA128" s="130" t="s">
        <v>1691</v>
      </c>
    </row>
    <row r="129" spans="1:105" ht="12" customHeight="1" x14ac:dyDescent="0.25">
      <c r="A129" s="97" t="s">
        <v>53</v>
      </c>
      <c r="B129" s="98">
        <v>1.7005249020840666E-2</v>
      </c>
      <c r="C129" s="98">
        <v>2.1889326881343686E-2</v>
      </c>
      <c r="D129" s="98">
        <v>2.5233925154759508E-2</v>
      </c>
      <c r="E129" s="98">
        <v>4.7924356836491398E-2</v>
      </c>
      <c r="F129" s="98">
        <v>3.1571594596756639E-2</v>
      </c>
      <c r="G129" s="98">
        <v>3.3749861864590731E-2</v>
      </c>
      <c r="H129" s="98">
        <v>4.0029294119693734E-2</v>
      </c>
      <c r="I129" s="98">
        <v>3.9143639067864409E-2</v>
      </c>
      <c r="J129" s="98">
        <v>3.639631237406999E-2</v>
      </c>
      <c r="K129" s="98">
        <v>4.0097506978561334E-2</v>
      </c>
      <c r="L129" s="98">
        <v>4.9145664312585532E-2</v>
      </c>
      <c r="M129" s="98">
        <v>4.9581439219446438E-2</v>
      </c>
      <c r="N129" s="98">
        <v>6.301156354747979E-2</v>
      </c>
      <c r="O129" s="98">
        <v>9.2327267793690507E-2</v>
      </c>
      <c r="P129" s="98">
        <v>6.4261789172919581E-2</v>
      </c>
      <c r="Q129" s="98">
        <v>0.11614669110600884</v>
      </c>
      <c r="R129" s="98">
        <v>6.9772118420790466E-2</v>
      </c>
      <c r="S129" s="98">
        <v>6.6820736193507563E-2</v>
      </c>
      <c r="T129" s="98">
        <v>5.8530689238527431E-2</v>
      </c>
      <c r="U129" s="98">
        <v>5.9367424080928939E-2</v>
      </c>
      <c r="V129" s="98">
        <v>5.5636479067369453E-2</v>
      </c>
      <c r="W129" s="98">
        <v>5.2545863864366896E-2</v>
      </c>
      <c r="X129" s="98">
        <v>4.7045379497275455E-2</v>
      </c>
      <c r="Y129" s="98">
        <v>4.42942754201648E-2</v>
      </c>
      <c r="DA129" s="63" t="s">
        <v>1692</v>
      </c>
    </row>
    <row r="130" spans="1:105" ht="12" customHeight="1" x14ac:dyDescent="0.25">
      <c r="A130" s="121" t="s">
        <v>55</v>
      </c>
      <c r="B130" s="122">
        <v>87.57607197588554</v>
      </c>
      <c r="C130" s="122">
        <v>93.684217586923552</v>
      </c>
      <c r="D130" s="122">
        <v>98.052429347133028</v>
      </c>
      <c r="E130" s="122">
        <v>104.71831249661361</v>
      </c>
      <c r="F130" s="122">
        <v>113.37464938632247</v>
      </c>
      <c r="G130" s="122">
        <v>83.854140295712213</v>
      </c>
      <c r="H130" s="122">
        <v>81.470120504332357</v>
      </c>
      <c r="I130" s="122">
        <v>91.205338222433923</v>
      </c>
      <c r="J130" s="122">
        <v>93.142239367323356</v>
      </c>
      <c r="K130" s="122">
        <v>102.05696177554843</v>
      </c>
      <c r="L130" s="122">
        <v>105.77181270915605</v>
      </c>
      <c r="M130" s="122">
        <v>114.84491357646286</v>
      </c>
      <c r="N130" s="122">
        <v>125.86279454007544</v>
      </c>
      <c r="O130" s="122">
        <v>128.96500892491349</v>
      </c>
      <c r="P130" s="122">
        <v>142.92777109506781</v>
      </c>
      <c r="Q130" s="122">
        <v>143.56202371257478</v>
      </c>
      <c r="R130" s="122">
        <v>145.23864878880082</v>
      </c>
      <c r="S130" s="122">
        <v>141.34603959756924</v>
      </c>
      <c r="T130" s="122">
        <v>136.05462968885797</v>
      </c>
      <c r="U130" s="122">
        <v>132.91851771179327</v>
      </c>
      <c r="V130" s="122">
        <v>129.60301784305327</v>
      </c>
      <c r="W130" s="122">
        <v>151.3480591190808</v>
      </c>
      <c r="X130" s="122">
        <v>127.23027372072545</v>
      </c>
      <c r="Y130" s="122">
        <v>121.16028410740877</v>
      </c>
      <c r="DA130" s="130" t="s">
        <v>1693</v>
      </c>
    </row>
    <row r="131" spans="1:105" ht="12" customHeight="1" x14ac:dyDescent="0.25">
      <c r="A131" s="97" t="s">
        <v>128</v>
      </c>
      <c r="B131" s="98">
        <v>73.140202211913646</v>
      </c>
      <c r="C131" s="98">
        <v>78.422080445099027</v>
      </c>
      <c r="D131" s="98">
        <v>81.604483850126201</v>
      </c>
      <c r="E131" s="98">
        <v>87.68382319917778</v>
      </c>
      <c r="F131" s="98">
        <v>96.266453788273807</v>
      </c>
      <c r="G131" s="98">
        <v>69.108591795031771</v>
      </c>
      <c r="H131" s="98">
        <v>66.855018251167607</v>
      </c>
      <c r="I131" s="98">
        <v>76.097855679168688</v>
      </c>
      <c r="J131" s="98">
        <v>77.519841353624827</v>
      </c>
      <c r="K131" s="98">
        <v>84.546294245469767</v>
      </c>
      <c r="L131" s="98">
        <v>86.98060684537883</v>
      </c>
      <c r="M131" s="98">
        <v>93.518520511045907</v>
      </c>
      <c r="N131" s="98">
        <v>99.612572912161326</v>
      </c>
      <c r="O131" s="98">
        <v>97.685945295250946</v>
      </c>
      <c r="P131" s="98">
        <v>111.86129799749475</v>
      </c>
      <c r="Q131" s="98">
        <v>112.83594548511317</v>
      </c>
      <c r="R131" s="98">
        <v>114.85819624480668</v>
      </c>
      <c r="S131" s="98">
        <v>108.83139779040434</v>
      </c>
      <c r="T131" s="98">
        <v>103.5843082629586</v>
      </c>
      <c r="U131" s="98">
        <v>102.28396944480424</v>
      </c>
      <c r="V131" s="98">
        <v>105.00524193720246</v>
      </c>
      <c r="W131" s="98">
        <v>135.45852296145023</v>
      </c>
      <c r="X131" s="98">
        <v>120.47576352816696</v>
      </c>
      <c r="Y131" s="98">
        <v>115.36946450836993</v>
      </c>
      <c r="DA131" s="63" t="s">
        <v>1694</v>
      </c>
    </row>
    <row r="132" spans="1:105" ht="12" customHeight="1" x14ac:dyDescent="0.25">
      <c r="A132" s="97" t="s">
        <v>127</v>
      </c>
      <c r="B132" s="98">
        <v>0.18573814691896828</v>
      </c>
      <c r="C132" s="98">
        <v>0.20638763712626151</v>
      </c>
      <c r="D132" s="98">
        <v>0.20780223566806061</v>
      </c>
      <c r="E132" s="98">
        <v>0.25018771673446855</v>
      </c>
      <c r="F132" s="98">
        <v>0.33919523503777405</v>
      </c>
      <c r="G132" s="98">
        <v>0.24956986349089566</v>
      </c>
      <c r="H132" s="98">
        <v>0.27665513604119712</v>
      </c>
      <c r="I132" s="98">
        <v>0.36064027046694003</v>
      </c>
      <c r="J132" s="98">
        <v>0.38551806866796678</v>
      </c>
      <c r="K132" s="98">
        <v>0.55215109306311971</v>
      </c>
      <c r="L132" s="98">
        <v>0.59176189844984761</v>
      </c>
      <c r="M132" s="98">
        <v>0.68617946274944164</v>
      </c>
      <c r="N132" s="98">
        <v>0.72258564642443379</v>
      </c>
      <c r="O132" s="98">
        <v>0.68481838049585342</v>
      </c>
      <c r="P132" s="98">
        <v>0.82988800591626455</v>
      </c>
      <c r="Q132" s="98">
        <v>0.83225611785047715</v>
      </c>
      <c r="R132" s="98">
        <v>0.83593922054649039</v>
      </c>
      <c r="S132" s="98">
        <v>0.74448864879855581</v>
      </c>
      <c r="T132" s="98">
        <v>0.6806784335797168</v>
      </c>
      <c r="U132" s="98">
        <v>0.64450932137629946</v>
      </c>
      <c r="V132" s="98">
        <v>0.66606790861787912</v>
      </c>
      <c r="W132" s="98">
        <v>0.91070563867912968</v>
      </c>
      <c r="X132" s="98">
        <v>0.71394414569434028</v>
      </c>
      <c r="Y132" s="98">
        <v>0.64156339683354402</v>
      </c>
      <c r="DA132" s="63" t="s">
        <v>1695</v>
      </c>
    </row>
    <row r="133" spans="1:105" ht="12" customHeight="1" x14ac:dyDescent="0.25">
      <c r="A133" s="100" t="s">
        <v>198</v>
      </c>
      <c r="B133" s="101">
        <v>7.8091365003609858E-2</v>
      </c>
      <c r="C133" s="101">
        <v>8.6248546798706485E-2</v>
      </c>
      <c r="D133" s="101">
        <v>8.6928427088867249E-2</v>
      </c>
      <c r="E133" s="101">
        <v>0.10352591423689265</v>
      </c>
      <c r="F133" s="101">
        <v>0.13989773090001581</v>
      </c>
      <c r="G133" s="101">
        <v>0.10240546748748537</v>
      </c>
      <c r="H133" s="101">
        <v>9.4904863614918969E-2</v>
      </c>
      <c r="I133" s="101">
        <v>0.13039127408847384</v>
      </c>
      <c r="J133" s="101">
        <v>0.15046810991541948</v>
      </c>
      <c r="K133" s="101">
        <v>0.21908760188218784</v>
      </c>
      <c r="L133" s="101">
        <v>0.20753697899515144</v>
      </c>
      <c r="M133" s="101">
        <v>0.26761687311375515</v>
      </c>
      <c r="N133" s="101">
        <v>0.27101359782240642</v>
      </c>
      <c r="O133" s="101">
        <v>0.21990165229854147</v>
      </c>
      <c r="P133" s="101">
        <v>0.27102262923711634</v>
      </c>
      <c r="Q133" s="101">
        <v>0.21968172421117085</v>
      </c>
      <c r="R133" s="101">
        <v>0.20483518731305922</v>
      </c>
      <c r="S133" s="101">
        <v>0.20430967114138449</v>
      </c>
      <c r="T133" s="101">
        <v>0.21472679961915317</v>
      </c>
      <c r="U133" s="101">
        <v>0.20678721899621963</v>
      </c>
      <c r="V133" s="101">
        <v>0.21311098149454227</v>
      </c>
      <c r="W133" s="101">
        <v>0.28490585015410858</v>
      </c>
      <c r="X133" s="101">
        <v>0.25875806350207625</v>
      </c>
      <c r="Y133" s="101">
        <v>0.23021448274494483</v>
      </c>
      <c r="DA133" s="131" t="s">
        <v>1696</v>
      </c>
    </row>
    <row r="134" spans="1:105" ht="12" customHeight="1" x14ac:dyDescent="0.25">
      <c r="A134" s="103" t="s">
        <v>52</v>
      </c>
      <c r="B134" s="104">
        <v>0.10764678191535841</v>
      </c>
      <c r="C134" s="104">
        <v>0.12013909032755501</v>
      </c>
      <c r="D134" s="104">
        <v>0.12087380857919337</v>
      </c>
      <c r="E134" s="104">
        <v>0.14666180249757588</v>
      </c>
      <c r="F134" s="104">
        <v>0.19929750413775824</v>
      </c>
      <c r="G134" s="104">
        <v>0.1471643960034103</v>
      </c>
      <c r="H134" s="104">
        <v>0.18175027242627814</v>
      </c>
      <c r="I134" s="104">
        <v>0.23024899637846619</v>
      </c>
      <c r="J134" s="104">
        <v>0.23504995875254733</v>
      </c>
      <c r="K134" s="104">
        <v>0.33306349118093181</v>
      </c>
      <c r="L134" s="104">
        <v>0.38422491945469617</v>
      </c>
      <c r="M134" s="104">
        <v>0.41856258963568649</v>
      </c>
      <c r="N134" s="104">
        <v>0.45157204860202743</v>
      </c>
      <c r="O134" s="104">
        <v>0.46491672819731195</v>
      </c>
      <c r="P134" s="104">
        <v>0.55886537667914826</v>
      </c>
      <c r="Q134" s="104">
        <v>0.61257439363930632</v>
      </c>
      <c r="R134" s="104">
        <v>0.63110403323343112</v>
      </c>
      <c r="S134" s="104">
        <v>0.54017897765717138</v>
      </c>
      <c r="T134" s="104">
        <v>0.46595163396056366</v>
      </c>
      <c r="U134" s="104">
        <v>0.43772210238007986</v>
      </c>
      <c r="V134" s="104">
        <v>0.45295692712333679</v>
      </c>
      <c r="W134" s="104">
        <v>0.62579978852502105</v>
      </c>
      <c r="X134" s="104">
        <v>0.45518608219226403</v>
      </c>
      <c r="Y134" s="104">
        <v>0.41134891408859919</v>
      </c>
      <c r="DA134" s="132" t="s">
        <v>1697</v>
      </c>
    </row>
    <row r="135" spans="1:105" ht="12" customHeight="1" x14ac:dyDescent="0.25">
      <c r="A135" s="106" t="s">
        <v>122</v>
      </c>
      <c r="B135" s="101">
        <v>11.305622404497415</v>
      </c>
      <c r="C135" s="101">
        <v>11.899817183197317</v>
      </c>
      <c r="D135" s="101">
        <v>12.843589839279705</v>
      </c>
      <c r="E135" s="101">
        <v>13.037213168140774</v>
      </c>
      <c r="F135" s="101">
        <v>12.615312338855832</v>
      </c>
      <c r="G135" s="101">
        <v>10.443941516823948</v>
      </c>
      <c r="H135" s="101">
        <v>9.8938206529272748</v>
      </c>
      <c r="I135" s="101">
        <v>10.040722930625325</v>
      </c>
      <c r="J135" s="101">
        <v>10.041588247022823</v>
      </c>
      <c r="K135" s="101">
        <v>9.2958291392763286</v>
      </c>
      <c r="L135" s="101">
        <v>9.8826581497823671</v>
      </c>
      <c r="M135" s="101">
        <v>10.945797097073717</v>
      </c>
      <c r="N135" s="101">
        <v>13.896327930483178</v>
      </c>
      <c r="O135" s="101">
        <v>16.804202894512436</v>
      </c>
      <c r="P135" s="101">
        <v>16.795060740365972</v>
      </c>
      <c r="Q135" s="101">
        <v>16.853354649303984</v>
      </c>
      <c r="R135" s="101">
        <v>16.822281824868785</v>
      </c>
      <c r="S135" s="101">
        <v>18.066082079274612</v>
      </c>
      <c r="T135" s="101">
        <v>18.117668326410669</v>
      </c>
      <c r="U135" s="101">
        <v>17.025367316554092</v>
      </c>
      <c r="V135" s="101">
        <v>13.516040207399589</v>
      </c>
      <c r="W135" s="101">
        <v>8.4824927052279353</v>
      </c>
      <c r="X135" s="101">
        <v>3.5389597787319778</v>
      </c>
      <c r="Y135" s="101">
        <v>3.0138589641058724</v>
      </c>
      <c r="DA135" s="131" t="s">
        <v>1698</v>
      </c>
    </row>
    <row r="136" spans="1:105" ht="12" customHeight="1" x14ac:dyDescent="0.25">
      <c r="A136" s="107" t="s">
        <v>121</v>
      </c>
      <c r="B136" s="104">
        <v>2.944509212555519</v>
      </c>
      <c r="C136" s="104">
        <v>3.1559323215009574</v>
      </c>
      <c r="D136" s="104">
        <v>3.3965534220590667</v>
      </c>
      <c r="E136" s="104">
        <v>3.7470884125605721</v>
      </c>
      <c r="F136" s="104">
        <v>4.1536880241550609</v>
      </c>
      <c r="G136" s="104">
        <v>4.0520371203656005</v>
      </c>
      <c r="H136" s="104">
        <v>4.44462646419628</v>
      </c>
      <c r="I136" s="104">
        <v>4.7061193421729683</v>
      </c>
      <c r="J136" s="104">
        <v>5.1952916980077308</v>
      </c>
      <c r="K136" s="104">
        <v>7.6626872977392315</v>
      </c>
      <c r="L136" s="104">
        <v>8.3167858155449998</v>
      </c>
      <c r="M136" s="104">
        <v>9.6944165055937965</v>
      </c>
      <c r="N136" s="104">
        <v>11.631308051006505</v>
      </c>
      <c r="O136" s="104">
        <v>13.790042354654236</v>
      </c>
      <c r="P136" s="104">
        <v>13.441524351290834</v>
      </c>
      <c r="Q136" s="104">
        <v>13.040467460307156</v>
      </c>
      <c r="R136" s="104">
        <v>12.722231498578838</v>
      </c>
      <c r="S136" s="104">
        <v>13.70407107909174</v>
      </c>
      <c r="T136" s="104">
        <v>13.671974665908994</v>
      </c>
      <c r="U136" s="104">
        <v>12.964671629058628</v>
      </c>
      <c r="V136" s="104">
        <v>10.415667789833346</v>
      </c>
      <c r="W136" s="104">
        <v>6.4963378137235033</v>
      </c>
      <c r="X136" s="104">
        <v>2.5016062681321598</v>
      </c>
      <c r="Y136" s="104">
        <v>2.1353972380994146</v>
      </c>
      <c r="DA136" s="132" t="s">
        <v>1699</v>
      </c>
    </row>
    <row r="137" spans="1:105" ht="12" customHeight="1" x14ac:dyDescent="0.25">
      <c r="A137" s="108" t="s">
        <v>53</v>
      </c>
      <c r="B137" s="98">
        <v>1.372248352283284</v>
      </c>
      <c r="C137" s="98">
        <v>1.4608847157283373</v>
      </c>
      <c r="D137" s="98">
        <v>1.5720718792818495</v>
      </c>
      <c r="E137" s="98">
        <v>1.7157864561300307</v>
      </c>
      <c r="F137" s="98">
        <v>1.8938667918472021</v>
      </c>
      <c r="G137" s="98">
        <v>1.8415395501277572</v>
      </c>
      <c r="H137" s="98">
        <v>1.7128342013764295</v>
      </c>
      <c r="I137" s="98">
        <v>1.900098174396883</v>
      </c>
      <c r="J137" s="98">
        <v>2.2560435295923535</v>
      </c>
      <c r="K137" s="98">
        <v>3.3927213451774358</v>
      </c>
      <c r="L137" s="98">
        <v>3.2923840779633178</v>
      </c>
      <c r="M137" s="98">
        <v>4.2126235718417195</v>
      </c>
      <c r="N137" s="98">
        <v>4.8797670659909951</v>
      </c>
      <c r="O137" s="98">
        <v>5.0261384119873398</v>
      </c>
      <c r="P137" s="98">
        <v>4.928181261637202</v>
      </c>
      <c r="Q137" s="98">
        <v>3.9160134994040323</v>
      </c>
      <c r="R137" s="98">
        <v>3.5492732981814652</v>
      </c>
      <c r="S137" s="98">
        <v>4.2111813036035928</v>
      </c>
      <c r="T137" s="98">
        <v>4.7731618158551159</v>
      </c>
      <c r="U137" s="98">
        <v>4.5963560374821482</v>
      </c>
      <c r="V137" s="98">
        <v>3.6665064239182588</v>
      </c>
      <c r="W137" s="98">
        <v>2.2072121057015548</v>
      </c>
      <c r="X137" s="98">
        <v>0.9854758622396611</v>
      </c>
      <c r="Y137" s="98">
        <v>0.83614680688404264</v>
      </c>
      <c r="DA137" s="63" t="s">
        <v>1700</v>
      </c>
    </row>
    <row r="138" spans="1:105" ht="12" customHeight="1" x14ac:dyDescent="0.25">
      <c r="A138" s="108" t="s">
        <v>52</v>
      </c>
      <c r="B138" s="98">
        <v>1.572260860272235</v>
      </c>
      <c r="C138" s="98">
        <v>1.69504760577262</v>
      </c>
      <c r="D138" s="98">
        <v>1.8244815427772174</v>
      </c>
      <c r="E138" s="98">
        <v>2.0313019564305415</v>
      </c>
      <c r="F138" s="98">
        <v>2.2598212323078584</v>
      </c>
      <c r="G138" s="98">
        <v>2.2104975702378433</v>
      </c>
      <c r="H138" s="98">
        <v>2.7317922628198503</v>
      </c>
      <c r="I138" s="98">
        <v>2.8060211677760858</v>
      </c>
      <c r="J138" s="98">
        <v>2.9392481684153773</v>
      </c>
      <c r="K138" s="98">
        <v>4.2699659525617957</v>
      </c>
      <c r="L138" s="98">
        <v>5.0244017375816821</v>
      </c>
      <c r="M138" s="98">
        <v>5.481792933752077</v>
      </c>
      <c r="N138" s="98">
        <v>6.7515409850155095</v>
      </c>
      <c r="O138" s="98">
        <v>8.7639039426668965</v>
      </c>
      <c r="P138" s="98">
        <v>8.5133430896536328</v>
      </c>
      <c r="Q138" s="98">
        <v>9.1244539609031232</v>
      </c>
      <c r="R138" s="98">
        <v>9.1729582003973729</v>
      </c>
      <c r="S138" s="98">
        <v>9.4928897754881465</v>
      </c>
      <c r="T138" s="98">
        <v>8.8988128500538775</v>
      </c>
      <c r="U138" s="98">
        <v>8.3683155915764793</v>
      </c>
      <c r="V138" s="98">
        <v>6.7491613659150875</v>
      </c>
      <c r="W138" s="98">
        <v>4.289125708021948</v>
      </c>
      <c r="X138" s="98">
        <v>1.5161304058924989</v>
      </c>
      <c r="Y138" s="98">
        <v>1.2992504312153721</v>
      </c>
      <c r="DA138" s="63" t="s">
        <v>1701</v>
      </c>
    </row>
    <row r="139" spans="1:105" ht="12" customHeight="1" x14ac:dyDescent="0.25">
      <c r="A139" s="121" t="s">
        <v>54</v>
      </c>
      <c r="B139" s="122">
        <v>14.198839358221898</v>
      </c>
      <c r="C139" s="122">
        <v>16.566759098461986</v>
      </c>
      <c r="D139" s="122">
        <v>17.93706225333786</v>
      </c>
      <c r="E139" s="122">
        <v>18.248593200246361</v>
      </c>
      <c r="F139" s="122">
        <v>19.278348986896539</v>
      </c>
      <c r="G139" s="122">
        <v>14.422792214931999</v>
      </c>
      <c r="H139" s="122">
        <v>16.014935098593345</v>
      </c>
      <c r="I139" s="122">
        <v>14.164118787166418</v>
      </c>
      <c r="J139" s="122">
        <v>15.78639401935504</v>
      </c>
      <c r="K139" s="122">
        <v>20.578607177775048</v>
      </c>
      <c r="L139" s="122">
        <v>21.490582965368262</v>
      </c>
      <c r="M139" s="122">
        <v>22.441889391518686</v>
      </c>
      <c r="N139" s="122">
        <v>24.742750624824538</v>
      </c>
      <c r="O139" s="122">
        <v>25.831082800479379</v>
      </c>
      <c r="P139" s="122">
        <v>28.1733471416002</v>
      </c>
      <c r="Q139" s="122">
        <v>27.823305589098059</v>
      </c>
      <c r="R139" s="122">
        <v>28.799786990488339</v>
      </c>
      <c r="S139" s="122">
        <v>29.109546488891681</v>
      </c>
      <c r="T139" s="122">
        <v>28.689304064393209</v>
      </c>
      <c r="U139" s="122">
        <v>28.731112296879122</v>
      </c>
      <c r="V139" s="122">
        <v>27.581817042840584</v>
      </c>
      <c r="W139" s="122">
        <v>25.0406688233547</v>
      </c>
      <c r="X139" s="122">
        <v>24.979155747894758</v>
      </c>
      <c r="Y139" s="122">
        <v>24.847803737444849</v>
      </c>
      <c r="DA139" s="130" t="s">
        <v>1702</v>
      </c>
    </row>
    <row r="140" spans="1:105" ht="12" customHeight="1" x14ac:dyDescent="0.25">
      <c r="A140" s="97" t="s">
        <v>50</v>
      </c>
      <c r="B140" s="98">
        <v>0.11448100473815334</v>
      </c>
      <c r="C140" s="98">
        <v>0.13005000809653375</v>
      </c>
      <c r="D140" s="98">
        <v>0.13248899199010675</v>
      </c>
      <c r="E140" s="98">
        <v>0.12226312309691464</v>
      </c>
      <c r="F140" s="98">
        <v>0.12951688915423837</v>
      </c>
      <c r="G140" s="98">
        <v>9.816095749468276E-2</v>
      </c>
      <c r="H140" s="98">
        <v>0.10293480947771358</v>
      </c>
      <c r="I140" s="98">
        <v>8.5145414432592312E-2</v>
      </c>
      <c r="J140" s="98">
        <v>8.5783214710143912E-2</v>
      </c>
      <c r="K140" s="98">
        <v>0.10408850324377358</v>
      </c>
      <c r="L140" s="98">
        <v>9.9659768007524047E-2</v>
      </c>
      <c r="M140" s="98">
        <v>7.6127542211964355E-2</v>
      </c>
      <c r="N140" s="98">
        <v>5.3041796665721189E-2</v>
      </c>
      <c r="O140" s="98">
        <v>5.1900315531286212E-2</v>
      </c>
      <c r="P140" s="98">
        <v>6.4757557346632549E-2</v>
      </c>
      <c r="Q140" s="98">
        <v>8.5738292616673525E-2</v>
      </c>
      <c r="R140" s="98">
        <v>0.10059256219502688</v>
      </c>
      <c r="S140" s="98">
        <v>9.8777229541585354E-2</v>
      </c>
      <c r="T140" s="98">
        <v>8.8348793778241994E-2</v>
      </c>
      <c r="U140" s="98">
        <v>8.8345568933368562E-2</v>
      </c>
      <c r="V140" s="98">
        <v>8.4645159771148101E-2</v>
      </c>
      <c r="W140" s="98">
        <v>0.10979892254498569</v>
      </c>
      <c r="X140" s="98">
        <v>4.1316156580456793E-2</v>
      </c>
      <c r="Y140" s="98">
        <v>4.0286543950286198E-2</v>
      </c>
      <c r="DA140" s="63" t="s">
        <v>1703</v>
      </c>
    </row>
    <row r="141" spans="1:105" ht="12" customHeight="1" x14ac:dyDescent="0.25">
      <c r="A141" s="109" t="s">
        <v>120</v>
      </c>
      <c r="B141" s="33">
        <v>14.084358353483745</v>
      </c>
      <c r="C141" s="33">
        <v>16.436709090365454</v>
      </c>
      <c r="D141" s="33">
        <v>17.804573261347752</v>
      </c>
      <c r="E141" s="33">
        <v>18.126330077149447</v>
      </c>
      <c r="F141" s="33">
        <v>19.1488320977423</v>
      </c>
      <c r="G141" s="33">
        <v>14.324631257437316</v>
      </c>
      <c r="H141" s="33">
        <v>15.912000289115632</v>
      </c>
      <c r="I141" s="33">
        <v>14.078973372733826</v>
      </c>
      <c r="J141" s="33">
        <v>15.700610804644896</v>
      </c>
      <c r="K141" s="33">
        <v>20.474518674531275</v>
      </c>
      <c r="L141" s="33">
        <v>21.390923197360738</v>
      </c>
      <c r="M141" s="33">
        <v>22.365761849306722</v>
      </c>
      <c r="N141" s="33">
        <v>24.689708828158818</v>
      </c>
      <c r="O141" s="33">
        <v>25.779182484948095</v>
      </c>
      <c r="P141" s="33">
        <v>28.108589584253568</v>
      </c>
      <c r="Q141" s="33">
        <v>27.737567296481384</v>
      </c>
      <c r="R141" s="33">
        <v>28.699194428293314</v>
      </c>
      <c r="S141" s="33">
        <v>29.010769259350095</v>
      </c>
      <c r="T141" s="33">
        <v>28.600955270614968</v>
      </c>
      <c r="U141" s="33">
        <v>28.642766727945752</v>
      </c>
      <c r="V141" s="33">
        <v>27.497171883069434</v>
      </c>
      <c r="W141" s="33">
        <v>24.930869900809714</v>
      </c>
      <c r="X141" s="33">
        <v>24.937839591314301</v>
      </c>
      <c r="Y141" s="33">
        <v>24.807517193494562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9.1803705401929285</v>
      </c>
      <c r="C143" s="117">
        <f t="shared" si="49"/>
        <v>15.436310845509318</v>
      </c>
      <c r="D143" s="117">
        <f t="shared" si="49"/>
        <v>23.303591430777807</v>
      </c>
      <c r="E143" s="117">
        <f t="shared" si="49"/>
        <v>32.009173911130624</v>
      </c>
      <c r="F143" s="117">
        <f t="shared" si="49"/>
        <v>37.678434222502503</v>
      </c>
      <c r="G143" s="117">
        <f t="shared" si="49"/>
        <v>42.441013927789498</v>
      </c>
      <c r="H143" s="117">
        <f t="shared" si="49"/>
        <v>44.50857312133202</v>
      </c>
      <c r="I143" s="117">
        <f t="shared" si="49"/>
        <v>52.400540534235702</v>
      </c>
      <c r="J143" s="117">
        <f t="shared" si="49"/>
        <v>55.197737319788004</v>
      </c>
      <c r="K143" s="117">
        <f t="shared" si="49"/>
        <v>71.256170976070337</v>
      </c>
      <c r="L143" s="117">
        <f t="shared" si="49"/>
        <v>77.198472965169657</v>
      </c>
      <c r="M143" s="117">
        <f t="shared" si="49"/>
        <v>78.918213528977262</v>
      </c>
      <c r="N143" s="117">
        <f t="shared" si="49"/>
        <v>83.782061486418854</v>
      </c>
      <c r="O143" s="117">
        <f t="shared" si="49"/>
        <v>88.087200065567046</v>
      </c>
      <c r="P143" s="117">
        <f t="shared" si="49"/>
        <v>94.183204701722872</v>
      </c>
      <c r="Q143" s="117">
        <f t="shared" si="49"/>
        <v>109.66353776321517</v>
      </c>
      <c r="R143" s="117">
        <f t="shared" ref="R143:V143" si="50">R144+R146+R148+R157</f>
        <v>114.64142541567226</v>
      </c>
      <c r="S143" s="117">
        <f t="shared" si="50"/>
        <v>116.02871716849771</v>
      </c>
      <c r="T143" s="117">
        <f t="shared" si="50"/>
        <v>126.40073002745146</v>
      </c>
      <c r="U143" s="117">
        <f t="shared" si="50"/>
        <v>134.15537906256546</v>
      </c>
      <c r="V143" s="117">
        <f t="shared" si="50"/>
        <v>169.30513331674914</v>
      </c>
      <c r="W143" s="117">
        <f t="shared" ref="W143:Y143" si="51">W144+W146+W148+W157</f>
        <v>192.66403527264234</v>
      </c>
      <c r="X143" s="117">
        <f t="shared" si="51"/>
        <v>196.83877165582433</v>
      </c>
      <c r="Y143" s="117">
        <f t="shared" si="51"/>
        <v>203.67205580348397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5.4983188683298199</v>
      </c>
      <c r="C144" s="122">
        <f t="shared" si="52"/>
        <v>9.3822308299732065</v>
      </c>
      <c r="D144" s="122">
        <f t="shared" si="52"/>
        <v>12.866013816396292</v>
      </c>
      <c r="E144" s="122">
        <f t="shared" si="52"/>
        <v>17.466091997048395</v>
      </c>
      <c r="F144" s="122">
        <f t="shared" si="52"/>
        <v>19.604202462036032</v>
      </c>
      <c r="G144" s="122">
        <f t="shared" si="52"/>
        <v>23.026887977531306</v>
      </c>
      <c r="H144" s="122">
        <f t="shared" si="52"/>
        <v>21.912809559184502</v>
      </c>
      <c r="I144" s="122">
        <f t="shared" si="52"/>
        <v>26.304698656919822</v>
      </c>
      <c r="J144" s="122">
        <f t="shared" si="52"/>
        <v>25.925605728340958</v>
      </c>
      <c r="K144" s="122">
        <f t="shared" si="52"/>
        <v>34.502525624799205</v>
      </c>
      <c r="L144" s="122">
        <f t="shared" si="52"/>
        <v>37.208679209153956</v>
      </c>
      <c r="M144" s="122">
        <f t="shared" si="52"/>
        <v>37.016532100337692</v>
      </c>
      <c r="N144" s="122">
        <f t="shared" si="52"/>
        <v>38.600894467117847</v>
      </c>
      <c r="O144" s="122">
        <f t="shared" si="52"/>
        <v>39.642684203030896</v>
      </c>
      <c r="P144" s="122">
        <f t="shared" si="52"/>
        <v>40.501840097467749</v>
      </c>
      <c r="Q144" s="122">
        <f t="shared" si="52"/>
        <v>51.461860557359948</v>
      </c>
      <c r="R144" s="122">
        <f t="shared" si="52"/>
        <v>53.007894650037827</v>
      </c>
      <c r="S144" s="122">
        <f t="shared" si="52"/>
        <v>52.7425382471978</v>
      </c>
      <c r="T144" s="122">
        <f t="shared" si="52"/>
        <v>58.606414469718231</v>
      </c>
      <c r="U144" s="122">
        <f t="shared" si="52"/>
        <v>58.082042323961844</v>
      </c>
      <c r="V144" s="122">
        <f t="shared" si="52"/>
        <v>84.067247429264455</v>
      </c>
      <c r="W144" s="122">
        <f t="shared" si="52"/>
        <v>93.063384332278318</v>
      </c>
      <c r="X144" s="122">
        <f t="shared" si="52"/>
        <v>90.734484268756461</v>
      </c>
      <c r="Y144" s="122">
        <f t="shared" si="52"/>
        <v>95.18732365907745</v>
      </c>
      <c r="DA144" s="130" t="s">
        <v>1706</v>
      </c>
    </row>
    <row r="145" spans="1:105" ht="12" customHeight="1" x14ac:dyDescent="0.25">
      <c r="A145" s="97" t="s">
        <v>53</v>
      </c>
      <c r="B145" s="98">
        <v>5.4983188683298199</v>
      </c>
      <c r="C145" s="98">
        <v>9.3822308299732065</v>
      </c>
      <c r="D145" s="98">
        <v>12.866013816396292</v>
      </c>
      <c r="E145" s="98">
        <v>17.466091997048395</v>
      </c>
      <c r="F145" s="98">
        <v>19.604202462036032</v>
      </c>
      <c r="G145" s="98">
        <v>23.026887977531306</v>
      </c>
      <c r="H145" s="98">
        <v>21.912809559184502</v>
      </c>
      <c r="I145" s="98">
        <v>26.304698656919822</v>
      </c>
      <c r="J145" s="98">
        <v>25.925605728340958</v>
      </c>
      <c r="K145" s="98">
        <v>34.502525624799205</v>
      </c>
      <c r="L145" s="98">
        <v>37.208679209153956</v>
      </c>
      <c r="M145" s="98">
        <v>37.016532100337692</v>
      </c>
      <c r="N145" s="98">
        <v>38.600894467117847</v>
      </c>
      <c r="O145" s="98">
        <v>39.642684203030896</v>
      </c>
      <c r="P145" s="98">
        <v>40.501840097467749</v>
      </c>
      <c r="Q145" s="98">
        <v>51.461860557359948</v>
      </c>
      <c r="R145" s="98">
        <v>53.007894650037827</v>
      </c>
      <c r="S145" s="98">
        <v>52.7425382471978</v>
      </c>
      <c r="T145" s="98">
        <v>58.606414469718231</v>
      </c>
      <c r="U145" s="98">
        <v>58.082042323961844</v>
      </c>
      <c r="V145" s="98">
        <v>84.067247429264455</v>
      </c>
      <c r="W145" s="98">
        <v>93.063384332278318</v>
      </c>
      <c r="X145" s="98">
        <v>90.734484268756461</v>
      </c>
      <c r="Y145" s="98">
        <v>95.18732365907745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5.4576533061015051E-3</v>
      </c>
      <c r="C146" s="122">
        <f t="shared" si="53"/>
        <v>7.8155328871989446E-3</v>
      </c>
      <c r="D146" s="122">
        <f t="shared" si="53"/>
        <v>1.1819552983147656E-2</v>
      </c>
      <c r="E146" s="122">
        <f t="shared" si="53"/>
        <v>3.0417541812754204E-2</v>
      </c>
      <c r="F146" s="122">
        <f t="shared" si="53"/>
        <v>2.5622838420780829E-2</v>
      </c>
      <c r="G146" s="122">
        <f t="shared" si="53"/>
        <v>3.4454689988364227E-2</v>
      </c>
      <c r="H146" s="122">
        <f t="shared" si="53"/>
        <v>4.9650948586914413E-2</v>
      </c>
      <c r="I146" s="122">
        <f t="shared" si="53"/>
        <v>5.5840995337759658E-2</v>
      </c>
      <c r="J146" s="122">
        <f t="shared" si="53"/>
        <v>5.493725232672679E-2</v>
      </c>
      <c r="K146" s="122">
        <f t="shared" si="53"/>
        <v>6.413919842681802E-2</v>
      </c>
      <c r="L146" s="122">
        <f t="shared" si="53"/>
        <v>7.779467310151425E-2</v>
      </c>
      <c r="M146" s="122">
        <f t="shared" si="53"/>
        <v>7.4575905801332054E-2</v>
      </c>
      <c r="N146" s="122">
        <f t="shared" si="53"/>
        <v>8.6237872981750827E-2</v>
      </c>
      <c r="O146" s="122">
        <f t="shared" si="53"/>
        <v>0.11119604328633234</v>
      </c>
      <c r="P146" s="122">
        <f t="shared" si="53"/>
        <v>7.5904073985357937E-2</v>
      </c>
      <c r="Q146" s="122">
        <f t="shared" si="53"/>
        <v>0.15067270861901583</v>
      </c>
      <c r="R146" s="122">
        <f t="shared" si="53"/>
        <v>0.10599745166682929</v>
      </c>
      <c r="S146" s="122">
        <f t="shared" si="53"/>
        <v>0.11324410028864847</v>
      </c>
      <c r="T146" s="122">
        <f t="shared" si="53"/>
        <v>0.11393171678770193</v>
      </c>
      <c r="U146" s="122">
        <f t="shared" si="53"/>
        <v>0.13381075670582016</v>
      </c>
      <c r="V146" s="122">
        <f t="shared" si="53"/>
        <v>0.15151358265579895</v>
      </c>
      <c r="W146" s="122">
        <f t="shared" si="53"/>
        <v>0.18352546731319228</v>
      </c>
      <c r="X146" s="122">
        <f t="shared" si="53"/>
        <v>0.19116538922930962</v>
      </c>
      <c r="Y146" s="122">
        <f t="shared" si="53"/>
        <v>0.19717508161043559</v>
      </c>
      <c r="DA146" s="130" t="s">
        <v>1708</v>
      </c>
    </row>
    <row r="147" spans="1:105" ht="12" customHeight="1" x14ac:dyDescent="0.25">
      <c r="A147" s="97" t="s">
        <v>53</v>
      </c>
      <c r="B147" s="98">
        <v>5.4576533061015051E-3</v>
      </c>
      <c r="C147" s="98">
        <v>7.8155328871989446E-3</v>
      </c>
      <c r="D147" s="98">
        <v>1.1819552983147656E-2</v>
      </c>
      <c r="E147" s="98">
        <v>3.0417541812754204E-2</v>
      </c>
      <c r="F147" s="98">
        <v>2.5622838420780829E-2</v>
      </c>
      <c r="G147" s="98">
        <v>3.4454689988364227E-2</v>
      </c>
      <c r="H147" s="98">
        <v>4.9650948586914413E-2</v>
      </c>
      <c r="I147" s="98">
        <v>5.5840995337759658E-2</v>
      </c>
      <c r="J147" s="98">
        <v>5.493725232672679E-2</v>
      </c>
      <c r="K147" s="98">
        <v>6.413919842681802E-2</v>
      </c>
      <c r="L147" s="98">
        <v>7.779467310151425E-2</v>
      </c>
      <c r="M147" s="98">
        <v>7.4575905801332054E-2</v>
      </c>
      <c r="N147" s="98">
        <v>8.6237872981750827E-2</v>
      </c>
      <c r="O147" s="98">
        <v>0.11119604328633234</v>
      </c>
      <c r="P147" s="98">
        <v>7.5904073985357937E-2</v>
      </c>
      <c r="Q147" s="98">
        <v>0.15067270861901583</v>
      </c>
      <c r="R147" s="98">
        <v>0.10599745166682929</v>
      </c>
      <c r="S147" s="98">
        <v>0.11324410028864847</v>
      </c>
      <c r="T147" s="98">
        <v>0.11393171678770193</v>
      </c>
      <c r="U147" s="98">
        <v>0.13381075670582016</v>
      </c>
      <c r="V147" s="98">
        <v>0.15151358265579895</v>
      </c>
      <c r="W147" s="98">
        <v>0.18352546731319228</v>
      </c>
      <c r="X147" s="98">
        <v>0.19116538922930962</v>
      </c>
      <c r="Y147" s="98">
        <v>0.19717508161043559</v>
      </c>
      <c r="DA147" s="63" t="s">
        <v>1709</v>
      </c>
    </row>
    <row r="148" spans="1:105" ht="12" customHeight="1" x14ac:dyDescent="0.25">
      <c r="A148" s="121" t="s">
        <v>55</v>
      </c>
      <c r="B148" s="122">
        <v>3.2206539262114617</v>
      </c>
      <c r="C148" s="122">
        <v>5.2166761234394254</v>
      </c>
      <c r="D148" s="122">
        <v>8.9844386092582962</v>
      </c>
      <c r="E148" s="122">
        <v>12.515310111724755</v>
      </c>
      <c r="F148" s="122">
        <v>15.424423140727583</v>
      </c>
      <c r="G148" s="122">
        <v>16.869309622411023</v>
      </c>
      <c r="H148" s="122">
        <v>19.296515316115809</v>
      </c>
      <c r="I148" s="122">
        <v>22.737667362081915</v>
      </c>
      <c r="J148" s="122">
        <v>25.247395067581657</v>
      </c>
      <c r="K148" s="122">
        <v>30.896881052095896</v>
      </c>
      <c r="L148" s="122">
        <v>33.654436580354329</v>
      </c>
      <c r="M148" s="122">
        <v>35.259683143951577</v>
      </c>
      <c r="N148" s="122">
        <v>38.042084654360231</v>
      </c>
      <c r="O148" s="122">
        <v>40.948310678140672</v>
      </c>
      <c r="P148" s="122">
        <v>45.029087212532986</v>
      </c>
      <c r="Q148" s="122">
        <v>48.982733828787488</v>
      </c>
      <c r="R148" s="122">
        <v>51.694997182461996</v>
      </c>
      <c r="S148" s="122">
        <v>52.8923674015942</v>
      </c>
      <c r="T148" s="122">
        <v>56.459097825769156</v>
      </c>
      <c r="U148" s="122">
        <v>63.43393066337898</v>
      </c>
      <c r="V148" s="122">
        <v>71.028111317228678</v>
      </c>
      <c r="W148" s="122">
        <v>85.08997770005891</v>
      </c>
      <c r="X148" s="122">
        <v>89.894277016282444</v>
      </c>
      <c r="Y148" s="122">
        <v>91.094912055021283</v>
      </c>
      <c r="DA148" s="130" t="s">
        <v>1710</v>
      </c>
    </row>
    <row r="149" spans="1:105" ht="12" customHeight="1" x14ac:dyDescent="0.25">
      <c r="A149" s="97" t="s">
        <v>124</v>
      </c>
      <c r="B149" s="98">
        <v>0.13504715468648218</v>
      </c>
      <c r="C149" s="98">
        <v>0.11201638752268314</v>
      </c>
      <c r="D149" s="98">
        <v>0.14530769202165245</v>
      </c>
      <c r="E149" s="98">
        <v>0.19764227554894373</v>
      </c>
      <c r="F149" s="98">
        <v>0.31785232788165879</v>
      </c>
      <c r="G149" s="98">
        <v>0.54424288126018661</v>
      </c>
      <c r="H149" s="98">
        <v>0.60481632688796461</v>
      </c>
      <c r="I149" s="98">
        <v>0.72609617674592897</v>
      </c>
      <c r="J149" s="98">
        <v>0.7505282080946919</v>
      </c>
      <c r="K149" s="98">
        <v>0.53690414580208146</v>
      </c>
      <c r="L149" s="98">
        <v>0.53147547649407245</v>
      </c>
      <c r="M149" s="98">
        <v>0.53121351793600313</v>
      </c>
      <c r="N149" s="98">
        <v>0.54237004824316692</v>
      </c>
      <c r="O149" s="98">
        <v>0.55500379140993772</v>
      </c>
      <c r="P149" s="98">
        <v>0.63943085186524595</v>
      </c>
      <c r="Q149" s="98">
        <v>0.66565168242229289</v>
      </c>
      <c r="R149" s="98">
        <v>0.54325176934183061</v>
      </c>
      <c r="S149" s="98">
        <v>0.56716331774004269</v>
      </c>
      <c r="T149" s="98">
        <v>0.5617937685420219</v>
      </c>
      <c r="U149" s="98">
        <v>0.63293743336067299</v>
      </c>
      <c r="V149" s="98">
        <v>0.69317162299752721</v>
      </c>
      <c r="W149" s="98">
        <v>0.95066658519438219</v>
      </c>
      <c r="X149" s="98">
        <v>0.85906966698066645</v>
      </c>
      <c r="Y149" s="98">
        <v>0.82978228164660273</v>
      </c>
      <c r="DA149" s="63" t="s">
        <v>1711</v>
      </c>
    </row>
    <row r="150" spans="1:105" ht="12" customHeight="1" x14ac:dyDescent="0.25">
      <c r="A150" s="97" t="s">
        <v>123</v>
      </c>
      <c r="B150" s="98">
        <v>2.1464372592822721E-4</v>
      </c>
      <c r="C150" s="98">
        <v>1.9146362959371457E-4</v>
      </c>
      <c r="D150" s="98">
        <v>2.0809595578238387E-4</v>
      </c>
      <c r="E150" s="98">
        <v>3.8067294662625349E-4</v>
      </c>
      <c r="F150" s="98">
        <v>7.5362304204762095E-4</v>
      </c>
      <c r="G150" s="98">
        <v>1.9556032392484719E-3</v>
      </c>
      <c r="H150" s="98">
        <v>2.1773622578498846E-3</v>
      </c>
      <c r="I150" s="98">
        <v>2.7753062551453766E-3</v>
      </c>
      <c r="J150" s="98">
        <v>3.5587658239660223E-3</v>
      </c>
      <c r="K150" s="98">
        <v>2.8744313799960635E-3</v>
      </c>
      <c r="L150" s="98">
        <v>2.4823914404614798E-3</v>
      </c>
      <c r="M150" s="98">
        <v>2.5200980877713866E-3</v>
      </c>
      <c r="N150" s="98">
        <v>2.7609372552761923E-3</v>
      </c>
      <c r="O150" s="98">
        <v>2.346646525415171E-3</v>
      </c>
      <c r="P150" s="98">
        <v>2.7187615743973085E-3</v>
      </c>
      <c r="Q150" s="98">
        <v>2.9334466181012773E-3</v>
      </c>
      <c r="R150" s="98">
        <v>2.5314992770303843E-3</v>
      </c>
      <c r="S150" s="98">
        <v>2.6866381251177559E-3</v>
      </c>
      <c r="T150" s="98">
        <v>2.3778468323284755E-3</v>
      </c>
      <c r="U150" s="98">
        <v>2.1595424817843394E-3</v>
      </c>
      <c r="V150" s="98">
        <v>2.7936681002067279E-3</v>
      </c>
      <c r="W150" s="98">
        <v>3.9770907056775398E-3</v>
      </c>
      <c r="X150" s="98">
        <v>3.4710826085563701E-3</v>
      </c>
      <c r="Y150" s="98">
        <v>3.3423343474684648E-3</v>
      </c>
      <c r="DA150" s="63" t="s">
        <v>1712</v>
      </c>
    </row>
    <row r="151" spans="1:105" ht="12" customHeight="1" x14ac:dyDescent="0.25">
      <c r="A151" s="100" t="s">
        <v>50</v>
      </c>
      <c r="B151" s="101">
        <v>1.0657535958483131E-4</v>
      </c>
      <c r="C151" s="101">
        <v>9.4708650261111465E-5</v>
      </c>
      <c r="D151" s="101">
        <v>1.0308007453002066E-4</v>
      </c>
      <c r="E151" s="101">
        <v>1.8509140482107805E-4</v>
      </c>
      <c r="F151" s="101">
        <v>3.6122859900033198E-4</v>
      </c>
      <c r="G151" s="101">
        <v>9.3960637053995631E-4</v>
      </c>
      <c r="H151" s="101">
        <v>8.9238574632767109E-4</v>
      </c>
      <c r="I151" s="101">
        <v>1.1927669529865842E-3</v>
      </c>
      <c r="J151" s="101">
        <v>1.6443658411648603E-3</v>
      </c>
      <c r="K151" s="101">
        <v>1.3450283236397654E-3</v>
      </c>
      <c r="L151" s="101">
        <v>1.0406563019314623E-3</v>
      </c>
      <c r="M151" s="101">
        <v>1.1622893312047541E-3</v>
      </c>
      <c r="N151" s="101">
        <v>1.2205083021992066E-3</v>
      </c>
      <c r="O151" s="101">
        <v>8.8540495788502207E-4</v>
      </c>
      <c r="P151" s="101">
        <v>1.0276643107949446E-3</v>
      </c>
      <c r="Q151" s="101">
        <v>8.9696542300862726E-4</v>
      </c>
      <c r="R151" s="101">
        <v>7.2674245556624884E-4</v>
      </c>
      <c r="S151" s="101">
        <v>8.5866846056339616E-4</v>
      </c>
      <c r="T151" s="101">
        <v>8.6107624320165793E-4</v>
      </c>
      <c r="U151" s="101">
        <v>7.6107333320036955E-4</v>
      </c>
      <c r="V151" s="101">
        <v>9.6533023998879341E-4</v>
      </c>
      <c r="W151" s="101">
        <v>1.3292696321817684E-3</v>
      </c>
      <c r="X151" s="101">
        <v>1.3244293810196757E-3</v>
      </c>
      <c r="Y151" s="101">
        <v>1.2774312223673328E-3</v>
      </c>
      <c r="DA151" s="131" t="s">
        <v>1713</v>
      </c>
    </row>
    <row r="152" spans="1:105" ht="12" customHeight="1" x14ac:dyDescent="0.25">
      <c r="A152" s="103" t="s">
        <v>52</v>
      </c>
      <c r="B152" s="104">
        <v>1.080683663433959E-4</v>
      </c>
      <c r="C152" s="104">
        <v>9.675497933260312E-5</v>
      </c>
      <c r="D152" s="104">
        <v>1.0501588125236321E-4</v>
      </c>
      <c r="E152" s="104">
        <v>1.9558154180517544E-4</v>
      </c>
      <c r="F152" s="104">
        <v>3.9239444304728897E-4</v>
      </c>
      <c r="G152" s="104">
        <v>1.0159968687085156E-3</v>
      </c>
      <c r="H152" s="104">
        <v>1.2849765115222136E-3</v>
      </c>
      <c r="I152" s="104">
        <v>1.5825393021587923E-3</v>
      </c>
      <c r="J152" s="104">
        <v>1.9143999828011619E-3</v>
      </c>
      <c r="K152" s="104">
        <v>1.529403056356298E-3</v>
      </c>
      <c r="L152" s="104">
        <v>1.4417351385300175E-3</v>
      </c>
      <c r="M152" s="104">
        <v>1.3578087565666328E-3</v>
      </c>
      <c r="N152" s="104">
        <v>1.5404289530769858E-3</v>
      </c>
      <c r="O152" s="104">
        <v>1.4612415675301488E-3</v>
      </c>
      <c r="P152" s="104">
        <v>1.6910972636023638E-3</v>
      </c>
      <c r="Q152" s="104">
        <v>2.0364811950926501E-3</v>
      </c>
      <c r="R152" s="104">
        <v>1.8047568214641352E-3</v>
      </c>
      <c r="S152" s="104">
        <v>1.8279696645543597E-3</v>
      </c>
      <c r="T152" s="104">
        <v>1.5167705891268178E-3</v>
      </c>
      <c r="U152" s="104">
        <v>1.3984691485839701E-3</v>
      </c>
      <c r="V152" s="104">
        <v>1.8283378602179346E-3</v>
      </c>
      <c r="W152" s="104">
        <v>2.6478210734957718E-3</v>
      </c>
      <c r="X152" s="104">
        <v>2.1466532275366944E-3</v>
      </c>
      <c r="Y152" s="104">
        <v>2.064903125101132E-3</v>
      </c>
      <c r="DA152" s="132" t="s">
        <v>1714</v>
      </c>
    </row>
    <row r="153" spans="1:105" ht="12" customHeight="1" x14ac:dyDescent="0.25">
      <c r="A153" s="106" t="s">
        <v>122</v>
      </c>
      <c r="B153" s="101">
        <v>2.4477525563171176</v>
      </c>
      <c r="C153" s="101">
        <v>4.0065808161141927</v>
      </c>
      <c r="D153" s="101">
        <v>6.9773749979565798</v>
      </c>
      <c r="E153" s="101">
        <v>9.4036531341992653</v>
      </c>
      <c r="F153" s="101">
        <v>11.054171352094599</v>
      </c>
      <c r="G153" s="101">
        <v>11.212763666696235</v>
      </c>
      <c r="H153" s="101">
        <v>12.523776790753324</v>
      </c>
      <c r="I153" s="101">
        <v>14.800947538060965</v>
      </c>
      <c r="J153" s="101">
        <v>15.925897639075187</v>
      </c>
      <c r="K153" s="101">
        <v>15.787485093456944</v>
      </c>
      <c r="L153" s="101">
        <v>17.275341642536478</v>
      </c>
      <c r="M153" s="101">
        <v>17.764023856327551</v>
      </c>
      <c r="N153" s="101">
        <v>19.474865569247832</v>
      </c>
      <c r="O153" s="101">
        <v>21.258003957782176</v>
      </c>
      <c r="P153" s="101">
        <v>24.197655326961176</v>
      </c>
      <c r="Q153" s="101">
        <v>27.004699398724963</v>
      </c>
      <c r="R153" s="101">
        <v>28.974793665494147</v>
      </c>
      <c r="S153" s="101">
        <v>29.984884049021385</v>
      </c>
      <c r="T153" s="101">
        <v>32.173440623087082</v>
      </c>
      <c r="U153" s="101">
        <v>35.94721958439785</v>
      </c>
      <c r="V153" s="101">
        <v>40.947602710484645</v>
      </c>
      <c r="W153" s="101">
        <v>50.361444297994872</v>
      </c>
      <c r="X153" s="101">
        <v>52.726935246554227</v>
      </c>
      <c r="Y153" s="101">
        <v>54.930428676452586</v>
      </c>
      <c r="DA153" s="131" t="s">
        <v>1715</v>
      </c>
    </row>
    <row r="154" spans="1:105" ht="12" customHeight="1" x14ac:dyDescent="0.25">
      <c r="A154" s="107" t="s">
        <v>121</v>
      </c>
      <c r="B154" s="104">
        <v>0.63763957148193384</v>
      </c>
      <c r="C154" s="104">
        <v>1.097887456172955</v>
      </c>
      <c r="D154" s="104">
        <v>1.861547823324281</v>
      </c>
      <c r="E154" s="104">
        <v>2.913634029029919</v>
      </c>
      <c r="F154" s="104">
        <v>4.0516458377092786</v>
      </c>
      <c r="G154" s="104">
        <v>5.1103474712153538</v>
      </c>
      <c r="H154" s="104">
        <v>6.1657448362166711</v>
      </c>
      <c r="I154" s="104">
        <v>7.2078483410198739</v>
      </c>
      <c r="J154" s="104">
        <v>8.5674104545878116</v>
      </c>
      <c r="K154" s="104">
        <v>14.569617381456876</v>
      </c>
      <c r="L154" s="104">
        <v>15.845137069883318</v>
      </c>
      <c r="M154" s="104">
        <v>16.961925671600248</v>
      </c>
      <c r="N154" s="104">
        <v>18.022088099613956</v>
      </c>
      <c r="O154" s="104">
        <v>19.132956282423141</v>
      </c>
      <c r="P154" s="104">
        <v>20.189282272132168</v>
      </c>
      <c r="Q154" s="104">
        <v>21.309449301022134</v>
      </c>
      <c r="R154" s="104">
        <v>22.174420248348987</v>
      </c>
      <c r="S154" s="104">
        <v>22.337633396707652</v>
      </c>
      <c r="T154" s="104">
        <v>23.721485587307725</v>
      </c>
      <c r="U154" s="104">
        <v>26.851614103138672</v>
      </c>
      <c r="V154" s="104">
        <v>29.384543315646294</v>
      </c>
      <c r="W154" s="104">
        <v>33.773889726163986</v>
      </c>
      <c r="X154" s="104">
        <v>36.304801020138989</v>
      </c>
      <c r="Y154" s="104">
        <v>35.331358762574624</v>
      </c>
      <c r="DA154" s="132" t="s">
        <v>1716</v>
      </c>
    </row>
    <row r="155" spans="1:105" ht="12" customHeight="1" x14ac:dyDescent="0.25">
      <c r="A155" s="108" t="s">
        <v>53</v>
      </c>
      <c r="B155" s="98">
        <v>0.29716322420920416</v>
      </c>
      <c r="C155" s="98">
        <v>0.50568322381482744</v>
      </c>
      <c r="D155" s="98">
        <v>0.85601214857292041</v>
      </c>
      <c r="E155" s="98">
        <v>1.3264987653803573</v>
      </c>
      <c r="F155" s="98">
        <v>1.839727084676589</v>
      </c>
      <c r="G155" s="98">
        <v>2.3162661810759406</v>
      </c>
      <c r="H155" s="98">
        <v>2.3739008941515531</v>
      </c>
      <c r="I155" s="98">
        <v>2.9094792022791411</v>
      </c>
      <c r="J155" s="98">
        <v>3.7192142759230196</v>
      </c>
      <c r="K155" s="98">
        <v>6.4483286859084386</v>
      </c>
      <c r="L155" s="98">
        <v>6.271406509925268</v>
      </c>
      <c r="M155" s="98">
        <v>7.373577049806161</v>
      </c>
      <c r="N155" s="98">
        <v>7.570930875504879</v>
      </c>
      <c r="O155" s="98">
        <v>6.9888011201384721</v>
      </c>
      <c r="P155" s="98">
        <v>7.4015558061694584</v>
      </c>
      <c r="Q155" s="98">
        <v>6.376919259828318</v>
      </c>
      <c r="R155" s="98">
        <v>6.1487488042382417</v>
      </c>
      <c r="S155" s="98">
        <v>6.8377687100803159</v>
      </c>
      <c r="T155" s="98">
        <v>8.2543877806393855</v>
      </c>
      <c r="U155" s="98">
        <v>9.481149710459313</v>
      </c>
      <c r="V155" s="98">
        <v>10.2758424448573</v>
      </c>
      <c r="W155" s="98">
        <v>11.432443053094882</v>
      </c>
      <c r="X155" s="98">
        <v>14.217196667952257</v>
      </c>
      <c r="Y155" s="98">
        <v>13.671205844821674</v>
      </c>
      <c r="DA155" s="63" t="s">
        <v>1717</v>
      </c>
    </row>
    <row r="156" spans="1:105" ht="12" customHeight="1" x14ac:dyDescent="0.25">
      <c r="A156" s="108" t="s">
        <v>52</v>
      </c>
      <c r="B156" s="98">
        <v>0.34047634727272963</v>
      </c>
      <c r="C156" s="98">
        <v>0.59220423235812758</v>
      </c>
      <c r="D156" s="98">
        <v>1.0055356747513606</v>
      </c>
      <c r="E156" s="98">
        <v>1.5871352636495615</v>
      </c>
      <c r="F156" s="98">
        <v>2.2119187530326898</v>
      </c>
      <c r="G156" s="98">
        <v>2.7940812901394132</v>
      </c>
      <c r="H156" s="98">
        <v>3.791843942065118</v>
      </c>
      <c r="I156" s="98">
        <v>4.2983691387407328</v>
      </c>
      <c r="J156" s="98">
        <v>4.8481961786647929</v>
      </c>
      <c r="K156" s="98">
        <v>8.1212886955484365</v>
      </c>
      <c r="L156" s="98">
        <v>9.5737305599580491</v>
      </c>
      <c r="M156" s="98">
        <v>9.5883486217940863</v>
      </c>
      <c r="N156" s="98">
        <v>10.451157224109078</v>
      </c>
      <c r="O156" s="98">
        <v>12.144155162284669</v>
      </c>
      <c r="P156" s="98">
        <v>12.787726465962709</v>
      </c>
      <c r="Q156" s="98">
        <v>14.932530041193818</v>
      </c>
      <c r="R156" s="98">
        <v>16.025671444110746</v>
      </c>
      <c r="S156" s="98">
        <v>15.499864686627337</v>
      </c>
      <c r="T156" s="98">
        <v>15.467097806668342</v>
      </c>
      <c r="U156" s="98">
        <v>17.370464392679359</v>
      </c>
      <c r="V156" s="98">
        <v>19.108700870788994</v>
      </c>
      <c r="W156" s="98">
        <v>22.341446673069107</v>
      </c>
      <c r="X156" s="98">
        <v>22.087604352186734</v>
      </c>
      <c r="Y156" s="98">
        <v>21.660152917752946</v>
      </c>
      <c r="DA156" s="63" t="s">
        <v>1718</v>
      </c>
    </row>
    <row r="157" spans="1:105" ht="12" customHeight="1" x14ac:dyDescent="0.25">
      <c r="A157" s="121" t="s">
        <v>54</v>
      </c>
      <c r="B157" s="122">
        <v>0.45594009234554544</v>
      </c>
      <c r="C157" s="122">
        <v>0.82958835920948848</v>
      </c>
      <c r="D157" s="122">
        <v>1.4413194521400712</v>
      </c>
      <c r="E157" s="122">
        <v>1.9973542605447212</v>
      </c>
      <c r="F157" s="122">
        <v>2.6241857813181078</v>
      </c>
      <c r="G157" s="122">
        <v>2.5103616378588085</v>
      </c>
      <c r="H157" s="122">
        <v>3.2495972974447911</v>
      </c>
      <c r="I157" s="122">
        <v>3.3023335198962087</v>
      </c>
      <c r="J157" s="122">
        <v>3.9697992715386654</v>
      </c>
      <c r="K157" s="122">
        <v>5.7926251007484293</v>
      </c>
      <c r="L157" s="122">
        <v>6.2575625025598605</v>
      </c>
      <c r="M157" s="122">
        <v>6.5674223788866595</v>
      </c>
      <c r="N157" s="122">
        <v>7.0528444919590356</v>
      </c>
      <c r="O157" s="122">
        <v>7.3850091411091388</v>
      </c>
      <c r="P157" s="122">
        <v>8.5763733177367811</v>
      </c>
      <c r="Q157" s="122">
        <v>9.0682706684487222</v>
      </c>
      <c r="R157" s="122">
        <v>9.8325361315056092</v>
      </c>
      <c r="S157" s="122">
        <v>10.280567419417059</v>
      </c>
      <c r="T157" s="122">
        <v>11.221286015176368</v>
      </c>
      <c r="U157" s="122">
        <v>12.505595318518811</v>
      </c>
      <c r="V157" s="122">
        <v>14.058260987600217</v>
      </c>
      <c r="W157" s="122">
        <v>14.327147772991937</v>
      </c>
      <c r="X157" s="122">
        <v>16.018844981556104</v>
      </c>
      <c r="Y157" s="122">
        <v>17.192645007774807</v>
      </c>
      <c r="DA157" s="130" t="s">
        <v>1719</v>
      </c>
    </row>
    <row r="158" spans="1:105" ht="12" customHeight="1" x14ac:dyDescent="0.25">
      <c r="A158" s="97" t="s">
        <v>50</v>
      </c>
      <c r="B158" s="98">
        <v>3.6776281314847186E-3</v>
      </c>
      <c r="C158" s="98">
        <v>6.1359841185649371E-3</v>
      </c>
      <c r="D158" s="98">
        <v>9.280566352217412E-3</v>
      </c>
      <c r="E158" s="98">
        <v>1.1712776524405447E-2</v>
      </c>
      <c r="F158" s="98">
        <v>1.6207910081454925E-2</v>
      </c>
      <c r="G158" s="98">
        <v>1.6539815785023556E-2</v>
      </c>
      <c r="H158" s="98">
        <v>2.0872825287876103E-2</v>
      </c>
      <c r="I158" s="98">
        <v>1.9665743685768851E-2</v>
      </c>
      <c r="J158" s="98">
        <v>2.1332707168377901E-2</v>
      </c>
      <c r="K158" s="98">
        <v>2.8478918287890519E-2</v>
      </c>
      <c r="L158" s="98">
        <v>2.8393215817258843E-2</v>
      </c>
      <c r="M158" s="98">
        <v>2.2363448271821101E-2</v>
      </c>
      <c r="N158" s="98">
        <v>1.6254400130423549E-2</v>
      </c>
      <c r="O158" s="98">
        <v>1.5873422464580008E-2</v>
      </c>
      <c r="P158" s="98">
        <v>2.1475837769671713E-2</v>
      </c>
      <c r="Q158" s="98">
        <v>3.1884377435772916E-2</v>
      </c>
      <c r="R158" s="98">
        <v>3.8313499201675025E-2</v>
      </c>
      <c r="S158" s="98">
        <v>3.8668305958687171E-2</v>
      </c>
      <c r="T158" s="98">
        <v>3.6334703737891369E-2</v>
      </c>
      <c r="U158" s="98">
        <v>3.8306289532021545E-2</v>
      </c>
      <c r="V158" s="98">
        <v>4.0640969553635865E-2</v>
      </c>
      <c r="W158" s="98">
        <v>6.011231417140029E-2</v>
      </c>
      <c r="X158" s="98">
        <v>2.4419191453590342E-2</v>
      </c>
      <c r="Y158" s="98">
        <v>2.5650986164784853E-2</v>
      </c>
      <c r="DA158" s="63" t="s">
        <v>1720</v>
      </c>
    </row>
    <row r="159" spans="1:105" ht="12" customHeight="1" x14ac:dyDescent="0.25">
      <c r="A159" s="109" t="s">
        <v>120</v>
      </c>
      <c r="B159" s="33">
        <v>0.45226246421406074</v>
      </c>
      <c r="C159" s="33">
        <v>0.82345237509092351</v>
      </c>
      <c r="D159" s="33">
        <v>1.4320388857878537</v>
      </c>
      <c r="E159" s="33">
        <v>1.9856414840203158</v>
      </c>
      <c r="F159" s="33">
        <v>2.607977871236653</v>
      </c>
      <c r="G159" s="33">
        <v>2.4938218220737851</v>
      </c>
      <c r="H159" s="33">
        <v>3.228724472156915</v>
      </c>
      <c r="I159" s="33">
        <v>3.2826677762104399</v>
      </c>
      <c r="J159" s="33">
        <v>3.9484665643702876</v>
      </c>
      <c r="K159" s="33">
        <v>5.7641461824605384</v>
      </c>
      <c r="L159" s="33">
        <v>6.2291692867426018</v>
      </c>
      <c r="M159" s="33">
        <v>6.5450589306148386</v>
      </c>
      <c r="N159" s="33">
        <v>7.0365900918286117</v>
      </c>
      <c r="O159" s="33">
        <v>7.369135718644559</v>
      </c>
      <c r="P159" s="33">
        <v>8.55489747996711</v>
      </c>
      <c r="Q159" s="33">
        <v>9.0363862910129491</v>
      </c>
      <c r="R159" s="33">
        <v>9.794222632303935</v>
      </c>
      <c r="S159" s="33">
        <v>10.241899113458372</v>
      </c>
      <c r="T159" s="33">
        <v>11.184951311438477</v>
      </c>
      <c r="U159" s="33">
        <v>12.467289028986789</v>
      </c>
      <c r="V159" s="33">
        <v>14.017620018046582</v>
      </c>
      <c r="W159" s="33">
        <v>14.267035458820537</v>
      </c>
      <c r="X159" s="33">
        <v>15.994425790102515</v>
      </c>
      <c r="Y159" s="33">
        <v>17.166994021610023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321.03787217623716</v>
      </c>
      <c r="C161" s="117">
        <f t="shared" si="54"/>
        <v>379.16659901184067</v>
      </c>
      <c r="D161" s="117">
        <f t="shared" si="54"/>
        <v>386.94092923398944</v>
      </c>
      <c r="E161" s="117">
        <f t="shared" si="54"/>
        <v>408.66376109531001</v>
      </c>
      <c r="F161" s="117">
        <f t="shared" si="54"/>
        <v>380.26185512439486</v>
      </c>
      <c r="G161" s="117">
        <f t="shared" si="54"/>
        <v>347.90487220820313</v>
      </c>
      <c r="H161" s="117">
        <f t="shared" si="54"/>
        <v>329.30915707733493</v>
      </c>
      <c r="I161" s="117">
        <f t="shared" si="54"/>
        <v>338.2168399528648</v>
      </c>
      <c r="J161" s="117">
        <f t="shared" si="54"/>
        <v>333.88651804196536</v>
      </c>
      <c r="K161" s="117">
        <f t="shared" si="54"/>
        <v>349.3321029557444</v>
      </c>
      <c r="L161" s="117">
        <f t="shared" si="54"/>
        <v>381.54372548110337</v>
      </c>
      <c r="M161" s="117">
        <f t="shared" si="54"/>
        <v>375.49012256588026</v>
      </c>
      <c r="N161" s="117">
        <f t="shared" si="54"/>
        <v>366.56066518486676</v>
      </c>
      <c r="O161" s="117">
        <f t="shared" si="54"/>
        <v>363.1908784368685</v>
      </c>
      <c r="P161" s="117">
        <f t="shared" si="54"/>
        <v>317.41436885868575</v>
      </c>
      <c r="Q161" s="117">
        <f t="shared" si="54"/>
        <v>350.56140410458158</v>
      </c>
      <c r="R161" s="117">
        <f t="shared" ref="R161:V161" si="55">R162+R164+R166+R175</f>
        <v>394.00341030676384</v>
      </c>
      <c r="S161" s="117">
        <f t="shared" si="55"/>
        <v>399.07928787675036</v>
      </c>
      <c r="T161" s="117">
        <f t="shared" si="55"/>
        <v>396.50884472750039</v>
      </c>
      <c r="U161" s="117">
        <f t="shared" si="55"/>
        <v>415.91070475288325</v>
      </c>
      <c r="V161" s="117">
        <f t="shared" si="55"/>
        <v>446.87896854009114</v>
      </c>
      <c r="W161" s="117">
        <f t="shared" ref="W161:Y161" si="56">W162+W164+W166+W175</f>
        <v>536.89592758864273</v>
      </c>
      <c r="X161" s="117">
        <f t="shared" si="56"/>
        <v>571.42890517936621</v>
      </c>
      <c r="Y161" s="117">
        <f t="shared" si="56"/>
        <v>647.78427694084689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258.71962383492769</v>
      </c>
      <c r="C162" s="122">
        <f t="shared" si="57"/>
        <v>309.13679012944624</v>
      </c>
      <c r="D162" s="122">
        <f t="shared" si="57"/>
        <v>309.48701665715203</v>
      </c>
      <c r="E162" s="122">
        <f t="shared" si="57"/>
        <v>329.07538873037436</v>
      </c>
      <c r="F162" s="122">
        <f t="shared" si="57"/>
        <v>302.52018129070416</v>
      </c>
      <c r="G162" s="122">
        <f t="shared" si="57"/>
        <v>280.56412211664031</v>
      </c>
      <c r="H162" s="122">
        <f t="shared" si="57"/>
        <v>261.47793102578561</v>
      </c>
      <c r="I162" s="122">
        <f t="shared" si="57"/>
        <v>270.90314040848779</v>
      </c>
      <c r="J162" s="122">
        <f t="shared" si="57"/>
        <v>266.0747282673629</v>
      </c>
      <c r="K162" s="122">
        <f t="shared" si="57"/>
        <v>274.43154634045817</v>
      </c>
      <c r="L162" s="122">
        <f t="shared" si="57"/>
        <v>305.1042060603753</v>
      </c>
      <c r="M162" s="122">
        <f t="shared" si="57"/>
        <v>299.60002882242753</v>
      </c>
      <c r="N162" s="122">
        <f t="shared" si="57"/>
        <v>290.27636124194919</v>
      </c>
      <c r="O162" s="122">
        <f t="shared" si="57"/>
        <v>289.04889175641807</v>
      </c>
      <c r="P162" s="122">
        <f t="shared" si="57"/>
        <v>244.26210673423941</v>
      </c>
      <c r="Q162" s="122">
        <f t="shared" si="57"/>
        <v>276.94030877899837</v>
      </c>
      <c r="R162" s="122">
        <f t="shared" si="57"/>
        <v>317.40512333161303</v>
      </c>
      <c r="S162" s="122">
        <f t="shared" si="57"/>
        <v>321.443563363561</v>
      </c>
      <c r="T162" s="122">
        <f t="shared" si="57"/>
        <v>318.53166254598915</v>
      </c>
      <c r="U162" s="122">
        <f t="shared" si="57"/>
        <v>333.16640733945593</v>
      </c>
      <c r="V162" s="122">
        <f t="shared" si="57"/>
        <v>364.12513820833681</v>
      </c>
      <c r="W162" s="122">
        <f t="shared" si="57"/>
        <v>435.36732296761215</v>
      </c>
      <c r="X162" s="122">
        <f t="shared" si="57"/>
        <v>457.51694643327755</v>
      </c>
      <c r="Y162" s="122">
        <f t="shared" si="57"/>
        <v>524.63894145911411</v>
      </c>
      <c r="DA162" s="130" t="s">
        <v>1723</v>
      </c>
    </row>
    <row r="163" spans="1:105" ht="12" customHeight="1" x14ac:dyDescent="0.25">
      <c r="A163" s="97" t="s">
        <v>53</v>
      </c>
      <c r="B163" s="33">
        <v>258.71962383492769</v>
      </c>
      <c r="C163" s="33">
        <v>309.13679012944624</v>
      </c>
      <c r="D163" s="33">
        <v>309.48701665715203</v>
      </c>
      <c r="E163" s="33">
        <v>329.07538873037436</v>
      </c>
      <c r="F163" s="33">
        <v>302.52018129070416</v>
      </c>
      <c r="G163" s="33">
        <v>280.56412211664031</v>
      </c>
      <c r="H163" s="33">
        <v>261.47793102578561</v>
      </c>
      <c r="I163" s="33">
        <v>270.90314040848779</v>
      </c>
      <c r="J163" s="33">
        <v>266.0747282673629</v>
      </c>
      <c r="K163" s="33">
        <v>274.43154634045817</v>
      </c>
      <c r="L163" s="33">
        <v>305.1042060603753</v>
      </c>
      <c r="M163" s="33">
        <v>299.60002882242753</v>
      </c>
      <c r="N163" s="33">
        <v>290.27636124194919</v>
      </c>
      <c r="O163" s="33">
        <v>289.04889175641807</v>
      </c>
      <c r="P163" s="33">
        <v>244.26210673423941</v>
      </c>
      <c r="Q163" s="33">
        <v>276.94030877899837</v>
      </c>
      <c r="R163" s="33">
        <v>317.40512333161303</v>
      </c>
      <c r="S163" s="33">
        <v>321.443563363561</v>
      </c>
      <c r="T163" s="33">
        <v>318.53166254598915</v>
      </c>
      <c r="U163" s="33">
        <v>333.16640733945593</v>
      </c>
      <c r="V163" s="33">
        <v>364.12513820833681</v>
      </c>
      <c r="W163" s="33">
        <v>435.36732296761215</v>
      </c>
      <c r="X163" s="33">
        <v>457.51694643327755</v>
      </c>
      <c r="Y163" s="33">
        <v>524.63894145911411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4.6240300419683182E-2</v>
      </c>
      <c r="C164" s="122">
        <f t="shared" si="58"/>
        <v>5.7413780637551363E-2</v>
      </c>
      <c r="D164" s="122">
        <f t="shared" si="58"/>
        <v>6.6674372582368219E-2</v>
      </c>
      <c r="E164" s="122">
        <f t="shared" si="58"/>
        <v>0.12597386972337338</v>
      </c>
      <c r="F164" s="122">
        <f t="shared" si="58"/>
        <v>8.0221302388499116E-2</v>
      </c>
      <c r="G164" s="122">
        <f t="shared" si="58"/>
        <v>8.4298226816888366E-2</v>
      </c>
      <c r="H164" s="122">
        <f t="shared" si="58"/>
        <v>9.738605129885497E-2</v>
      </c>
      <c r="I164" s="122">
        <f t="shared" si="58"/>
        <v>9.3514038034204924E-2</v>
      </c>
      <c r="J164" s="122">
        <f t="shared" si="58"/>
        <v>8.3859989620524891E-2</v>
      </c>
      <c r="K164" s="122">
        <f t="shared" si="58"/>
        <v>8.6571707798095421E-2</v>
      </c>
      <c r="L164" s="122">
        <f t="shared" si="58"/>
        <v>0.10012666761100388</v>
      </c>
      <c r="M164" s="122">
        <f t="shared" si="58"/>
        <v>9.5482402247872938E-2</v>
      </c>
      <c r="N164" s="122">
        <f t="shared" si="58"/>
        <v>0.11359917901142996</v>
      </c>
      <c r="O164" s="122">
        <f t="shared" si="58"/>
        <v>0.14347557973037786</v>
      </c>
      <c r="P164" s="122">
        <f t="shared" si="58"/>
        <v>9.1492035153740006E-2</v>
      </c>
      <c r="Q164" s="122">
        <f t="shared" si="58"/>
        <v>0.15720720428027551</v>
      </c>
      <c r="R164" s="122">
        <f t="shared" si="58"/>
        <v>9.624730366295399E-2</v>
      </c>
      <c r="S164" s="122">
        <f t="shared" si="58"/>
        <v>0.10021807754735004</v>
      </c>
      <c r="T164" s="122">
        <f t="shared" si="58"/>
        <v>9.7729877075355173E-2</v>
      </c>
      <c r="U164" s="122">
        <f t="shared" si="58"/>
        <v>0.10988475570059142</v>
      </c>
      <c r="V164" s="122">
        <f t="shared" si="58"/>
        <v>0.11162454745022737</v>
      </c>
      <c r="W164" s="122">
        <f t="shared" si="58"/>
        <v>0.12936979362101675</v>
      </c>
      <c r="X164" s="122">
        <f t="shared" si="58"/>
        <v>0.13736289607247748</v>
      </c>
      <c r="Y164" s="122">
        <f t="shared" si="58"/>
        <v>0.15366885505800301</v>
      </c>
      <c r="DA164" s="130" t="s">
        <v>1725</v>
      </c>
    </row>
    <row r="165" spans="1:105" ht="12" customHeight="1" x14ac:dyDescent="0.25">
      <c r="A165" s="97" t="s">
        <v>53</v>
      </c>
      <c r="B165" s="98">
        <v>4.6240300419683182E-2</v>
      </c>
      <c r="C165" s="98">
        <v>5.7413780637551363E-2</v>
      </c>
      <c r="D165" s="98">
        <v>6.6674372582368219E-2</v>
      </c>
      <c r="E165" s="98">
        <v>0.12597386972337338</v>
      </c>
      <c r="F165" s="98">
        <v>8.0221302388499116E-2</v>
      </c>
      <c r="G165" s="98">
        <v>8.4298226816888366E-2</v>
      </c>
      <c r="H165" s="98">
        <v>9.738605129885497E-2</v>
      </c>
      <c r="I165" s="98">
        <v>9.3514038034204924E-2</v>
      </c>
      <c r="J165" s="98">
        <v>8.3859989620524891E-2</v>
      </c>
      <c r="K165" s="98">
        <v>8.6571707798095421E-2</v>
      </c>
      <c r="L165" s="98">
        <v>0.10012666761100388</v>
      </c>
      <c r="M165" s="98">
        <v>9.5482402247872938E-2</v>
      </c>
      <c r="N165" s="98">
        <v>0.11359917901142996</v>
      </c>
      <c r="O165" s="98">
        <v>0.14347557973037786</v>
      </c>
      <c r="P165" s="98">
        <v>9.1492035153740006E-2</v>
      </c>
      <c r="Q165" s="98">
        <v>0.15720720428027551</v>
      </c>
      <c r="R165" s="98">
        <v>9.624730366295399E-2</v>
      </c>
      <c r="S165" s="98">
        <v>0.10021807754735004</v>
      </c>
      <c r="T165" s="98">
        <v>9.7729877075355173E-2</v>
      </c>
      <c r="U165" s="98">
        <v>0.10988475570059142</v>
      </c>
      <c r="V165" s="98">
        <v>0.11162454745022737</v>
      </c>
      <c r="W165" s="98">
        <v>0.12936979362101675</v>
      </c>
      <c r="X165" s="98">
        <v>0.13736289607247748</v>
      </c>
      <c r="Y165" s="98">
        <v>0.15366885505800301</v>
      </c>
      <c r="DA165" s="63" t="s">
        <v>1726</v>
      </c>
    </row>
    <row r="166" spans="1:105" ht="12" customHeight="1" x14ac:dyDescent="0.25">
      <c r="A166" s="121" t="s">
        <v>55</v>
      </c>
      <c r="B166" s="122">
        <v>54.549579355100477</v>
      </c>
      <c r="C166" s="122">
        <v>60.406455597841621</v>
      </c>
      <c r="D166" s="122">
        <v>66.734083248748519</v>
      </c>
      <c r="E166" s="122">
        <v>68.589634495750786</v>
      </c>
      <c r="F166" s="122">
        <v>66.455243535635802</v>
      </c>
      <c r="G166" s="122">
        <v>58.620350611787643</v>
      </c>
      <c r="H166" s="122">
        <v>58.031752051111781</v>
      </c>
      <c r="I166" s="122">
        <v>58.72395736538806</v>
      </c>
      <c r="J166" s="122">
        <v>58.554661680280503</v>
      </c>
      <c r="K166" s="122">
        <v>63.070833472957474</v>
      </c>
      <c r="L166" s="122">
        <v>64.415029727649141</v>
      </c>
      <c r="M166" s="122">
        <v>63.921249962315443</v>
      </c>
      <c r="N166" s="122">
        <v>64.269934017073453</v>
      </c>
      <c r="O166" s="122">
        <v>62.692766706235659</v>
      </c>
      <c r="P166" s="122">
        <v>61.381322452663127</v>
      </c>
      <c r="Q166" s="122">
        <v>61.999883686779185</v>
      </c>
      <c r="R166" s="122">
        <v>64.291049670519868</v>
      </c>
      <c r="S166" s="122">
        <v>64.942373520443709</v>
      </c>
      <c r="T166" s="122">
        <v>64.984136054918864</v>
      </c>
      <c r="U166" s="122">
        <v>69.038979005481551</v>
      </c>
      <c r="V166" s="122">
        <v>68.97706460798392</v>
      </c>
      <c r="W166" s="122">
        <v>86.776241600826808</v>
      </c>
      <c r="X166" s="122">
        <v>96.552304437709893</v>
      </c>
      <c r="Y166" s="122">
        <v>103.44398186609999</v>
      </c>
      <c r="DA166" s="130" t="s">
        <v>1727</v>
      </c>
    </row>
    <row r="167" spans="1:105" ht="12" customHeight="1" x14ac:dyDescent="0.25">
      <c r="A167" s="97" t="s">
        <v>124</v>
      </c>
      <c r="B167" s="98">
        <v>2.286379735157186</v>
      </c>
      <c r="C167" s="98">
        <v>1.7774350590169072</v>
      </c>
      <c r="D167" s="98">
        <v>1.7245747660605113</v>
      </c>
      <c r="E167" s="98">
        <v>1.4934101188489539</v>
      </c>
      <c r="F167" s="98">
        <v>1.4669142081417481</v>
      </c>
      <c r="G167" s="98">
        <v>1.7192911687632659</v>
      </c>
      <c r="H167" s="98">
        <v>1.6029985952156571</v>
      </c>
      <c r="I167" s="98">
        <v>1.7002132549629927</v>
      </c>
      <c r="J167" s="98">
        <v>1.6802739767169526</v>
      </c>
      <c r="K167" s="98">
        <v>1.1120042034635798</v>
      </c>
      <c r="L167" s="98">
        <v>1.0329164376861732</v>
      </c>
      <c r="M167" s="98">
        <v>0.96556564654501864</v>
      </c>
      <c r="N167" s="98">
        <v>0.8953697976752879</v>
      </c>
      <c r="O167" s="98">
        <v>0.79560731312758071</v>
      </c>
      <c r="P167" s="98">
        <v>0.83294348960280373</v>
      </c>
      <c r="Q167" s="98">
        <v>0.81977854557395002</v>
      </c>
      <c r="R167" s="98">
        <v>0.65082425884649209</v>
      </c>
      <c r="S167" s="98">
        <v>0.66228993756032062</v>
      </c>
      <c r="T167" s="98">
        <v>0.62300046911282447</v>
      </c>
      <c r="U167" s="98">
        <v>0.66645640721740007</v>
      </c>
      <c r="V167" s="98">
        <v>0.64101532103736414</v>
      </c>
      <c r="W167" s="98">
        <v>0.93367553620353272</v>
      </c>
      <c r="X167" s="98">
        <v>0.89253645228350087</v>
      </c>
      <c r="Y167" s="98">
        <v>0.89209503155829739</v>
      </c>
      <c r="DA167" s="63" t="s">
        <v>1728</v>
      </c>
    </row>
    <row r="168" spans="1:105" ht="12" customHeight="1" x14ac:dyDescent="0.25">
      <c r="A168" s="97" t="s">
        <v>123</v>
      </c>
      <c r="B168" s="98">
        <v>5.366093148205681E-3</v>
      </c>
      <c r="C168" s="98">
        <v>4.0207362214680058E-3</v>
      </c>
      <c r="D168" s="98">
        <v>3.5376312483005263E-3</v>
      </c>
      <c r="E168" s="98">
        <v>3.0642650919198355E-3</v>
      </c>
      <c r="F168" s="98">
        <v>3.2458958546077912E-3</v>
      </c>
      <c r="G168" s="98">
        <v>5.4722575082845008E-3</v>
      </c>
      <c r="H168" s="98">
        <v>5.5659692245462831E-3</v>
      </c>
      <c r="I168" s="98">
        <v>6.6381653923534038E-3</v>
      </c>
      <c r="J168" s="98">
        <v>8.095717930839217E-3</v>
      </c>
      <c r="K168" s="98">
        <v>5.9597331546243594E-3</v>
      </c>
      <c r="L168" s="98">
        <v>5.8182666546146141E-3</v>
      </c>
      <c r="M168" s="98">
        <v>5.9621068416439811E-3</v>
      </c>
      <c r="N168" s="98">
        <v>5.0815423404348796E-3</v>
      </c>
      <c r="O168" s="98">
        <v>3.6444327086504677E-3</v>
      </c>
      <c r="P168" s="98">
        <v>3.6940248474176315E-3</v>
      </c>
      <c r="Q168" s="98">
        <v>3.6630026483820089E-3</v>
      </c>
      <c r="R168" s="98">
        <v>3.1600590497292756E-3</v>
      </c>
      <c r="S168" s="98">
        <v>2.9209643016641727E-3</v>
      </c>
      <c r="T168" s="98">
        <v>2.194730208764806E-3</v>
      </c>
      <c r="U168" s="98">
        <v>2.1960751791892247E-3</v>
      </c>
      <c r="V168" s="98">
        <v>2.2755682091959392E-3</v>
      </c>
      <c r="W168" s="98">
        <v>3.7647157207850298E-3</v>
      </c>
      <c r="X168" s="98">
        <v>3.4676113181536109E-3</v>
      </c>
      <c r="Y168" s="98">
        <v>3.5467879038044198E-3</v>
      </c>
      <c r="DA168" s="63" t="s">
        <v>1729</v>
      </c>
    </row>
    <row r="169" spans="1:105" ht="12" customHeight="1" x14ac:dyDescent="0.25">
      <c r="A169" s="100" t="s">
        <v>50</v>
      </c>
      <c r="B169" s="101">
        <v>2.6643839896207831E-3</v>
      </c>
      <c r="C169" s="101">
        <v>1.9888816554833409E-3</v>
      </c>
      <c r="D169" s="101">
        <v>1.7523612670103514E-3</v>
      </c>
      <c r="E169" s="101">
        <v>1.5002592895466225E-3</v>
      </c>
      <c r="F169" s="101">
        <v>1.5759183085413484E-3</v>
      </c>
      <c r="G169" s="101">
        <v>2.6426967521721335E-3</v>
      </c>
      <c r="H169" s="101">
        <v>2.2856737679584158E-3</v>
      </c>
      <c r="I169" s="101">
        <v>2.8523929920481416E-3</v>
      </c>
      <c r="J169" s="101">
        <v>3.7412266691928282E-3</v>
      </c>
      <c r="K169" s="101">
        <v>2.7886627495396867E-3</v>
      </c>
      <c r="L169" s="101">
        <v>2.4383833037497039E-3</v>
      </c>
      <c r="M169" s="101">
        <v>2.7455291899861328E-3</v>
      </c>
      <c r="N169" s="101">
        <v>2.2487840133886524E-3</v>
      </c>
      <c r="O169" s="101">
        <v>1.3817158157640869E-3</v>
      </c>
      <c r="P169" s="101">
        <v>1.4178695026600128E-3</v>
      </c>
      <c r="Q169" s="101">
        <v>1.1336091118484114E-3</v>
      </c>
      <c r="R169" s="101">
        <v>9.1847673105796513E-4</v>
      </c>
      <c r="S169" s="101">
        <v>9.3933716950957385E-4</v>
      </c>
      <c r="T169" s="101">
        <v>7.9523750677395295E-4</v>
      </c>
      <c r="U169" s="101">
        <v>7.8037983290213202E-4</v>
      </c>
      <c r="V169" s="101">
        <v>7.8991146981643784E-4</v>
      </c>
      <c r="W169" s="101">
        <v>1.2563155412194434E-3</v>
      </c>
      <c r="X169" s="101">
        <v>1.3215046158454858E-3</v>
      </c>
      <c r="Y169" s="101">
        <v>1.3534405403743716E-3</v>
      </c>
      <c r="DA169" s="131" t="s">
        <v>1730</v>
      </c>
    </row>
    <row r="170" spans="1:105" ht="12" customHeight="1" x14ac:dyDescent="0.25">
      <c r="A170" s="103" t="s">
        <v>52</v>
      </c>
      <c r="B170" s="104">
        <v>2.7017091585848979E-3</v>
      </c>
      <c r="C170" s="104">
        <v>2.031854565984665E-3</v>
      </c>
      <c r="D170" s="104">
        <v>1.7852699812901749E-3</v>
      </c>
      <c r="E170" s="104">
        <v>1.5640058023732133E-3</v>
      </c>
      <c r="F170" s="104">
        <v>1.6699775460664425E-3</v>
      </c>
      <c r="G170" s="104">
        <v>2.8295607561123672E-3</v>
      </c>
      <c r="H170" s="104">
        <v>3.2802954565878673E-3</v>
      </c>
      <c r="I170" s="104">
        <v>3.7857724003052622E-3</v>
      </c>
      <c r="J170" s="104">
        <v>4.354491261646388E-3</v>
      </c>
      <c r="K170" s="104">
        <v>3.1710704050846726E-3</v>
      </c>
      <c r="L170" s="104">
        <v>3.3798833508649102E-3</v>
      </c>
      <c r="M170" s="104">
        <v>3.2165776516578483E-3</v>
      </c>
      <c r="N170" s="104">
        <v>2.8327583270462277E-3</v>
      </c>
      <c r="O170" s="104">
        <v>2.2627168928863808E-3</v>
      </c>
      <c r="P170" s="104">
        <v>2.2761553447576189E-3</v>
      </c>
      <c r="Q170" s="104">
        <v>2.5293935365335975E-3</v>
      </c>
      <c r="R170" s="104">
        <v>2.2415823186713105E-3</v>
      </c>
      <c r="S170" s="104">
        <v>1.9816271321545986E-3</v>
      </c>
      <c r="T170" s="104">
        <v>1.399492701990853E-3</v>
      </c>
      <c r="U170" s="104">
        <v>1.4156953462870928E-3</v>
      </c>
      <c r="V170" s="104">
        <v>1.4856567393795013E-3</v>
      </c>
      <c r="W170" s="104">
        <v>2.5084001795655864E-3</v>
      </c>
      <c r="X170" s="104">
        <v>2.1461067023081253E-3</v>
      </c>
      <c r="Y170" s="104">
        <v>2.1933473634300482E-3</v>
      </c>
      <c r="DA170" s="132" t="s">
        <v>1731</v>
      </c>
    </row>
    <row r="171" spans="1:105" ht="12" customHeight="1" x14ac:dyDescent="0.25">
      <c r="A171" s="106" t="s">
        <v>122</v>
      </c>
      <c r="B171" s="101">
        <v>41.45975192828832</v>
      </c>
      <c r="C171" s="101">
        <v>46.285139107469732</v>
      </c>
      <c r="D171" s="101">
        <v>51.364701519954394</v>
      </c>
      <c r="E171" s="101">
        <v>52.142214799561359</v>
      </c>
      <c r="F171" s="101">
        <v>49.288536355416412</v>
      </c>
      <c r="G171" s="101">
        <v>41.281843083474662</v>
      </c>
      <c r="H171" s="101">
        <v>39.268309721340572</v>
      </c>
      <c r="I171" s="101">
        <v>39.093326826322915</v>
      </c>
      <c r="J171" s="101">
        <v>37.640063431202094</v>
      </c>
      <c r="K171" s="101">
        <v>33.893400949264553</v>
      </c>
      <c r="L171" s="101">
        <v>34.006508145754722</v>
      </c>
      <c r="M171" s="101">
        <v>32.815703768474243</v>
      </c>
      <c r="N171" s="101">
        <v>33.161961869266037</v>
      </c>
      <c r="O171" s="101">
        <v>32.470691121576621</v>
      </c>
      <c r="P171" s="101">
        <v>32.30556759621723</v>
      </c>
      <c r="Q171" s="101">
        <v>33.437566308720655</v>
      </c>
      <c r="R171" s="101">
        <v>35.45119592506299</v>
      </c>
      <c r="S171" s="101">
        <v>36.504248387779342</v>
      </c>
      <c r="T171" s="101">
        <v>36.608980521172484</v>
      </c>
      <c r="U171" s="101">
        <v>38.757989652925374</v>
      </c>
      <c r="V171" s="101">
        <v>39.143891273987613</v>
      </c>
      <c r="W171" s="101">
        <v>51.05628090679437</v>
      </c>
      <c r="X171" s="101">
        <v>56.323828289370809</v>
      </c>
      <c r="Y171" s="101">
        <v>62.561777329363288</v>
      </c>
      <c r="DA171" s="131" t="s">
        <v>1732</v>
      </c>
    </row>
    <row r="172" spans="1:105" ht="12" customHeight="1" x14ac:dyDescent="0.25">
      <c r="A172" s="107" t="s">
        <v>121</v>
      </c>
      <c r="B172" s="104">
        <v>10.798081598506759</v>
      </c>
      <c r="C172" s="104">
        <v>12.339860695133517</v>
      </c>
      <c r="D172" s="104">
        <v>13.641269331485312</v>
      </c>
      <c r="E172" s="104">
        <v>14.950945312248557</v>
      </c>
      <c r="F172" s="104">
        <v>15.696547076223037</v>
      </c>
      <c r="G172" s="104">
        <v>15.61374410204143</v>
      </c>
      <c r="H172" s="104">
        <v>17.154877765331005</v>
      </c>
      <c r="I172" s="104">
        <v>17.923779118709799</v>
      </c>
      <c r="J172" s="104">
        <v>19.226228554430623</v>
      </c>
      <c r="K172" s="104">
        <v>28.059468587074718</v>
      </c>
      <c r="L172" s="104">
        <v>29.369786877553636</v>
      </c>
      <c r="M172" s="104">
        <v>30.134018440454543</v>
      </c>
      <c r="N172" s="104">
        <v>30.207520807791695</v>
      </c>
      <c r="O172" s="104">
        <v>29.422823838822804</v>
      </c>
      <c r="P172" s="104">
        <v>28.239117341995673</v>
      </c>
      <c r="Q172" s="104">
        <v>27.738875829836196</v>
      </c>
      <c r="R172" s="104">
        <v>28.185869427560654</v>
      </c>
      <c r="S172" s="104">
        <v>27.772914230802385</v>
      </c>
      <c r="T172" s="104">
        <v>27.749960334424792</v>
      </c>
      <c r="U172" s="104">
        <v>29.612336870159588</v>
      </c>
      <c r="V172" s="104">
        <v>29.189882444749742</v>
      </c>
      <c r="W172" s="104">
        <v>34.782520442108122</v>
      </c>
      <c r="X172" s="104">
        <v>39.332472084737425</v>
      </c>
      <c r="Y172" s="104">
        <v>39.986562717274602</v>
      </c>
      <c r="DA172" s="132" t="s">
        <v>1733</v>
      </c>
    </row>
    <row r="173" spans="1:105" ht="12" customHeight="1" x14ac:dyDescent="0.25">
      <c r="A173" s="108" t="s">
        <v>53</v>
      </c>
      <c r="B173" s="98">
        <v>5.0322986317000558</v>
      </c>
      <c r="C173" s="98">
        <v>5.7074552830124432</v>
      </c>
      <c r="D173" s="98">
        <v>6.3080006311268404</v>
      </c>
      <c r="E173" s="98">
        <v>6.8420038569803516</v>
      </c>
      <c r="F173" s="98">
        <v>7.1566408861953876</v>
      </c>
      <c r="G173" s="98">
        <v>7.0956287841871957</v>
      </c>
      <c r="H173" s="98">
        <v>6.6112392071708923</v>
      </c>
      <c r="I173" s="98">
        <v>7.2373071141946363</v>
      </c>
      <c r="J173" s="98">
        <v>8.3490542411132456</v>
      </c>
      <c r="K173" s="98">
        <v>12.423198125872489</v>
      </c>
      <c r="L173" s="98">
        <v>11.627498170905447</v>
      </c>
      <c r="M173" s="98">
        <v>13.10229603232624</v>
      </c>
      <c r="N173" s="98">
        <v>12.694359611709114</v>
      </c>
      <c r="O173" s="98">
        <v>10.758838864434882</v>
      </c>
      <c r="P173" s="98">
        <v>10.382205668474967</v>
      </c>
      <c r="Q173" s="98">
        <v>8.3328130811044741</v>
      </c>
      <c r="R173" s="98">
        <v>7.8332181304727246</v>
      </c>
      <c r="S173" s="98">
        <v>8.5023780010935841</v>
      </c>
      <c r="T173" s="98">
        <v>9.6555161897939428</v>
      </c>
      <c r="U173" s="98">
        <v>10.457652576329187</v>
      </c>
      <c r="V173" s="98">
        <v>10.227522162298071</v>
      </c>
      <c r="W173" s="98">
        <v>11.786676140300013</v>
      </c>
      <c r="X173" s="98">
        <v>15.40342522957633</v>
      </c>
      <c r="Y173" s="98">
        <v>15.452829859414598</v>
      </c>
      <c r="DA173" s="63" t="s">
        <v>1734</v>
      </c>
    </row>
    <row r="174" spans="1:105" ht="12" customHeight="1" x14ac:dyDescent="0.25">
      <c r="A174" s="115" t="s">
        <v>52</v>
      </c>
      <c r="B174" s="33">
        <v>5.765782966806702</v>
      </c>
      <c r="C174" s="33">
        <v>6.6324054121210745</v>
      </c>
      <c r="D174" s="33">
        <v>7.3332687003584711</v>
      </c>
      <c r="E174" s="33">
        <v>8.1089414552682051</v>
      </c>
      <c r="F174" s="33">
        <v>8.5399061900276489</v>
      </c>
      <c r="G174" s="33">
        <v>8.5181153178542353</v>
      </c>
      <c r="H174" s="33">
        <v>10.543638558160112</v>
      </c>
      <c r="I174" s="33">
        <v>10.686472004515164</v>
      </c>
      <c r="J174" s="33">
        <v>10.877174313317377</v>
      </c>
      <c r="K174" s="33">
        <v>15.636270461202232</v>
      </c>
      <c r="L174" s="33">
        <v>17.742288706648189</v>
      </c>
      <c r="M174" s="33">
        <v>17.031722408128303</v>
      </c>
      <c r="N174" s="33">
        <v>17.513161196082581</v>
      </c>
      <c r="O174" s="33">
        <v>18.663984974387922</v>
      </c>
      <c r="P174" s="33">
        <v>17.856911673520706</v>
      </c>
      <c r="Q174" s="33">
        <v>19.406062748731724</v>
      </c>
      <c r="R174" s="33">
        <v>20.352651297087927</v>
      </c>
      <c r="S174" s="33">
        <v>19.270536229708803</v>
      </c>
      <c r="T174" s="33">
        <v>18.094444144630849</v>
      </c>
      <c r="U174" s="33">
        <v>19.154684293830403</v>
      </c>
      <c r="V174" s="33">
        <v>18.962360282451673</v>
      </c>
      <c r="W174" s="33">
        <v>22.995844301808113</v>
      </c>
      <c r="X174" s="33">
        <v>23.929046855161097</v>
      </c>
      <c r="Y174" s="33">
        <v>24.533732857860002</v>
      </c>
      <c r="DA174" s="60" t="s">
        <v>1735</v>
      </c>
    </row>
    <row r="175" spans="1:105" ht="12" customHeight="1" x14ac:dyDescent="0.25">
      <c r="A175" s="121" t="s">
        <v>54</v>
      </c>
      <c r="B175" s="122">
        <v>7.7224286857892945</v>
      </c>
      <c r="C175" s="122">
        <v>9.5659395039152955</v>
      </c>
      <c r="D175" s="122">
        <v>10.653154955506517</v>
      </c>
      <c r="E175" s="122">
        <v>10.872763999461469</v>
      </c>
      <c r="F175" s="122">
        <v>11.206208995666353</v>
      </c>
      <c r="G175" s="122">
        <v>8.6361012529583192</v>
      </c>
      <c r="H175" s="122">
        <v>9.7020879491387308</v>
      </c>
      <c r="I175" s="122">
        <v>8.4962281409547629</v>
      </c>
      <c r="J175" s="122">
        <v>9.1732681047014442</v>
      </c>
      <c r="K175" s="122">
        <v>11.743151434530638</v>
      </c>
      <c r="L175" s="122">
        <v>11.924363025467949</v>
      </c>
      <c r="M175" s="122">
        <v>11.873361378889383</v>
      </c>
      <c r="N175" s="122">
        <v>11.900770746832663</v>
      </c>
      <c r="O175" s="122">
        <v>11.305744394484394</v>
      </c>
      <c r="P175" s="122">
        <v>11.679447636629456</v>
      </c>
      <c r="Q175" s="122">
        <v>11.464004434523778</v>
      </c>
      <c r="R175" s="122">
        <v>12.210990000967943</v>
      </c>
      <c r="S175" s="122">
        <v>12.593132915198296</v>
      </c>
      <c r="T175" s="122">
        <v>12.895316249517029</v>
      </c>
      <c r="U175" s="122">
        <v>13.595433652245188</v>
      </c>
      <c r="V175" s="122">
        <v>13.665141176320162</v>
      </c>
      <c r="W175" s="122">
        <v>14.622993226582729</v>
      </c>
      <c r="X175" s="122">
        <v>17.222291412306266</v>
      </c>
      <c r="Y175" s="122">
        <v>19.547684760574857</v>
      </c>
      <c r="DA175" s="130" t="s">
        <v>1736</v>
      </c>
    </row>
    <row r="176" spans="1:105" ht="12" customHeight="1" x14ac:dyDescent="0.25">
      <c r="A176" s="97" t="s">
        <v>50</v>
      </c>
      <c r="B176" s="98">
        <v>6.2282411904176695E-2</v>
      </c>
      <c r="C176" s="98">
        <v>7.449555144848069E-2</v>
      </c>
      <c r="D176" s="98">
        <v>7.7730720866049555E-2</v>
      </c>
      <c r="E176" s="98">
        <v>7.2193329979870213E-2</v>
      </c>
      <c r="F176" s="98">
        <v>7.4670968166506979E-2</v>
      </c>
      <c r="G176" s="98">
        <v>5.8566442165323716E-2</v>
      </c>
      <c r="H176" s="98">
        <v>6.2146802219621294E-2</v>
      </c>
      <c r="I176" s="98">
        <v>5.1329512896336638E-2</v>
      </c>
      <c r="J176" s="98">
        <v>5.0566856596122624E-2</v>
      </c>
      <c r="K176" s="98">
        <v>5.9898443262699358E-2</v>
      </c>
      <c r="L176" s="98">
        <v>5.6666291283907072E-2</v>
      </c>
      <c r="M176" s="98">
        <v>4.2784318648685107E-2</v>
      </c>
      <c r="N176" s="98">
        <v>2.8713959854845462E-2</v>
      </c>
      <c r="O176" s="98">
        <v>2.4444671823008687E-2</v>
      </c>
      <c r="P176" s="98">
        <v>2.7531107360744305E-2</v>
      </c>
      <c r="Q176" s="98">
        <v>3.6461641004878427E-2</v>
      </c>
      <c r="R176" s="98">
        <v>4.4471994297118574E-2</v>
      </c>
      <c r="S176" s="98">
        <v>4.4392555864303164E-2</v>
      </c>
      <c r="T176" s="98">
        <v>4.0238112567812623E-2</v>
      </c>
      <c r="U176" s="98">
        <v>4.1160731474228156E-2</v>
      </c>
      <c r="V176" s="98">
        <v>4.0175043815933668E-2</v>
      </c>
      <c r="W176" s="98">
        <v>6.2406617442854792E-2</v>
      </c>
      <c r="X176" s="98">
        <v>2.5405428431879238E-2</v>
      </c>
      <c r="Y176" s="98">
        <v>2.3439328921893997E-2</v>
      </c>
      <c r="DA176" s="63" t="s">
        <v>1737</v>
      </c>
    </row>
    <row r="177" spans="1:105" ht="12" customHeight="1" x14ac:dyDescent="0.25">
      <c r="A177" s="109" t="s">
        <v>120</v>
      </c>
      <c r="B177" s="33">
        <v>7.6601462738851183</v>
      </c>
      <c r="C177" s="33">
        <v>9.491443952466815</v>
      </c>
      <c r="D177" s="33">
        <v>10.575424234640467</v>
      </c>
      <c r="E177" s="33">
        <v>10.800570669481599</v>
      </c>
      <c r="F177" s="33">
        <v>11.131538027499847</v>
      </c>
      <c r="G177" s="33">
        <v>8.5775348107929954</v>
      </c>
      <c r="H177" s="33">
        <v>9.6399411469191101</v>
      </c>
      <c r="I177" s="33">
        <v>8.4448986280584268</v>
      </c>
      <c r="J177" s="33">
        <v>9.1227012481053222</v>
      </c>
      <c r="K177" s="33">
        <v>11.683252991267938</v>
      </c>
      <c r="L177" s="33">
        <v>11.867696734184042</v>
      </c>
      <c r="M177" s="33">
        <v>11.830577060240698</v>
      </c>
      <c r="N177" s="33">
        <v>11.872056786977817</v>
      </c>
      <c r="O177" s="33">
        <v>11.281299722661386</v>
      </c>
      <c r="P177" s="33">
        <v>11.651916529268712</v>
      </c>
      <c r="Q177" s="33">
        <v>11.427542793518899</v>
      </c>
      <c r="R177" s="33">
        <v>12.166518006670824</v>
      </c>
      <c r="S177" s="33">
        <v>12.548740359333994</v>
      </c>
      <c r="T177" s="33">
        <v>12.855078136949215</v>
      </c>
      <c r="U177" s="33">
        <v>13.554272920770959</v>
      </c>
      <c r="V177" s="33">
        <v>13.624966132504229</v>
      </c>
      <c r="W177" s="33">
        <v>14.560586609139873</v>
      </c>
      <c r="X177" s="33">
        <v>17.196885983874388</v>
      </c>
      <c r="Y177" s="33">
        <v>19.524245431652961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164.47198417975193</v>
      </c>
      <c r="C3" s="117">
        <f t="shared" si="0"/>
        <v>155.59381388640378</v>
      </c>
      <c r="D3" s="117">
        <f t="shared" si="0"/>
        <v>126.66524405823897</v>
      </c>
      <c r="E3" s="117">
        <f t="shared" si="0"/>
        <v>105.95015479241347</v>
      </c>
      <c r="F3" s="117">
        <f t="shared" si="0"/>
        <v>100.35143872692724</v>
      </c>
      <c r="G3" s="117">
        <f t="shared" si="0"/>
        <v>73.079445753560975</v>
      </c>
      <c r="H3" s="117">
        <f t="shared" si="0"/>
        <v>68.992212133445165</v>
      </c>
      <c r="I3" s="117">
        <f t="shared" si="0"/>
        <v>59.301024702789476</v>
      </c>
      <c r="J3" s="117">
        <f t="shared" si="0"/>
        <v>59.155210993175167</v>
      </c>
      <c r="K3" s="117">
        <f t="shared" si="0"/>
        <v>44.100450260477437</v>
      </c>
      <c r="L3" s="117">
        <f t="shared" si="0"/>
        <v>47.347386709260846</v>
      </c>
      <c r="M3" s="117">
        <f t="shared" si="0"/>
        <v>32.611117218351282</v>
      </c>
      <c r="N3" s="117">
        <f t="shared" si="0"/>
        <v>35.139799135842026</v>
      </c>
      <c r="O3" s="117">
        <f t="shared" si="0"/>
        <v>28.166812529791098</v>
      </c>
      <c r="P3" s="117">
        <f t="shared" si="0"/>
        <v>23.434299464561828</v>
      </c>
      <c r="Q3" s="117">
        <f t="shared" si="0"/>
        <v>19.155955179538779</v>
      </c>
      <c r="R3" s="117">
        <f t="shared" ref="R3:V3" si="1">R4+R7+R9+R19</f>
        <v>18.308063560756299</v>
      </c>
      <c r="S3" s="117">
        <f t="shared" si="1"/>
        <v>19.685763560134081</v>
      </c>
      <c r="T3" s="117">
        <f t="shared" si="1"/>
        <v>17.070575359986758</v>
      </c>
      <c r="U3" s="117">
        <f t="shared" si="1"/>
        <v>17.144379766399769</v>
      </c>
      <c r="V3" s="117">
        <f t="shared" si="1"/>
        <v>11.886013900665443</v>
      </c>
      <c r="W3" s="117">
        <f t="shared" ref="W3:Y3" si="2">W4+W7+W9+W19</f>
        <v>8.6854658388781889</v>
      </c>
      <c r="X3" s="117">
        <f t="shared" si="2"/>
        <v>7.3858083722246421</v>
      </c>
      <c r="Y3" s="117">
        <f t="shared" si="2"/>
        <v>6.609602380501248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134.54956256051935</v>
      </c>
      <c r="C4" s="122">
        <f t="shared" si="3"/>
        <v>126.67393715476348</v>
      </c>
      <c r="D4" s="122">
        <f t="shared" si="3"/>
        <v>100.57815299067096</v>
      </c>
      <c r="E4" s="122">
        <f t="shared" si="3"/>
        <v>83.6377116376012</v>
      </c>
      <c r="F4" s="122">
        <f t="shared" si="3"/>
        <v>80.278911468394398</v>
      </c>
      <c r="G4" s="122">
        <f t="shared" si="3"/>
        <v>58.168389537534146</v>
      </c>
      <c r="H4" s="122">
        <f t="shared" si="3"/>
        <v>54.79546320219314</v>
      </c>
      <c r="I4" s="122">
        <f t="shared" si="3"/>
        <v>46.976850964696915</v>
      </c>
      <c r="J4" s="122">
        <f t="shared" si="3"/>
        <v>47.617926144911273</v>
      </c>
      <c r="K4" s="122">
        <f t="shared" si="3"/>
        <v>33.85856286208606</v>
      </c>
      <c r="L4" s="122">
        <f t="shared" si="3"/>
        <v>37.798088436114362</v>
      </c>
      <c r="M4" s="122">
        <f t="shared" si="3"/>
        <v>24.99094755688434</v>
      </c>
      <c r="N4" s="122">
        <f t="shared" si="3"/>
        <v>28.406058965397786</v>
      </c>
      <c r="O4" s="122">
        <f t="shared" si="3"/>
        <v>22.222224765422656</v>
      </c>
      <c r="P4" s="122">
        <f t="shared" si="3"/>
        <v>18.030403875143268</v>
      </c>
      <c r="Q4" s="122">
        <f t="shared" si="3"/>
        <v>14.754667306944398</v>
      </c>
      <c r="R4" s="122">
        <f t="shared" ref="R4:V4" si="4">SUM(R5:R6)</f>
        <v>14.51302162534367</v>
      </c>
      <c r="S4" s="122">
        <f t="shared" si="4"/>
        <v>15.937565094599432</v>
      </c>
      <c r="T4" s="122">
        <f t="shared" si="4"/>
        <v>13.75010192360268</v>
      </c>
      <c r="U4" s="122">
        <f t="shared" si="4"/>
        <v>14.029287877803023</v>
      </c>
      <c r="V4" s="122">
        <f t="shared" si="4"/>
        <v>9.4331802309862116</v>
      </c>
      <c r="W4" s="122">
        <f t="shared" ref="W4:Y4" si="5">SUM(W5:W6)</f>
        <v>6.8831936836028182</v>
      </c>
      <c r="X4" s="122">
        <f t="shared" si="5"/>
        <v>5.9739559089000469</v>
      </c>
      <c r="Y4" s="122">
        <f t="shared" si="5"/>
        <v>5.2911485068812683</v>
      </c>
      <c r="DA4" s="130" t="s">
        <v>1741</v>
      </c>
    </row>
    <row r="5" spans="1:105" ht="12" customHeight="1" x14ac:dyDescent="0.25">
      <c r="A5" s="97" t="s">
        <v>51</v>
      </c>
      <c r="B5" s="98">
        <v>133.06415422184588</v>
      </c>
      <c r="C5" s="98">
        <v>125.30835255285749</v>
      </c>
      <c r="D5" s="98">
        <v>99.519045275072827</v>
      </c>
      <c r="E5" s="98">
        <v>82.774823092404773</v>
      </c>
      <c r="F5" s="98">
        <v>79.471517244992242</v>
      </c>
      <c r="G5" s="98">
        <v>57.64680672374476</v>
      </c>
      <c r="H5" s="98">
        <v>54.302002675982997</v>
      </c>
      <c r="I5" s="98">
        <v>46.568048212108245</v>
      </c>
      <c r="J5" s="98">
        <v>47.208853447747892</v>
      </c>
      <c r="K5" s="98">
        <v>33.570393288075969</v>
      </c>
      <c r="L5" s="98">
        <v>37.479171688964456</v>
      </c>
      <c r="M5" s="98">
        <v>24.783111489425497</v>
      </c>
      <c r="N5" s="98">
        <v>28.172115614815151</v>
      </c>
      <c r="O5" s="98">
        <v>22.040890753133525</v>
      </c>
      <c r="P5" s="98">
        <v>17.884400709111095</v>
      </c>
      <c r="Q5" s="98">
        <v>14.636078364440205</v>
      </c>
      <c r="R5" s="98">
        <v>14.397032187986239</v>
      </c>
      <c r="S5" s="98">
        <v>15.810942255167509</v>
      </c>
      <c r="T5" s="98">
        <v>13.641129089433299</v>
      </c>
      <c r="U5" s="98">
        <v>13.918859181972772</v>
      </c>
      <c r="V5" s="98">
        <v>9.3591250987671852</v>
      </c>
      <c r="W5" s="98">
        <v>6.828533729702122</v>
      </c>
      <c r="X5" s="98">
        <v>5.9269433215996417</v>
      </c>
      <c r="Y5" s="98">
        <v>5.2494641094498586</v>
      </c>
      <c r="DA5" s="63" t="s">
        <v>1742</v>
      </c>
    </row>
    <row r="6" spans="1:105" ht="12" customHeight="1" x14ac:dyDescent="0.25">
      <c r="A6" s="97" t="s">
        <v>53</v>
      </c>
      <c r="B6" s="98">
        <v>1.4854083386734573</v>
      </c>
      <c r="C6" s="98">
        <v>1.3655846019059972</v>
      </c>
      <c r="D6" s="98">
        <v>1.059107715598131</v>
      </c>
      <c r="E6" s="98">
        <v>0.86288854519642721</v>
      </c>
      <c r="F6" s="98">
        <v>0.80739422340215972</v>
      </c>
      <c r="G6" s="98">
        <v>0.52158281378938343</v>
      </c>
      <c r="H6" s="98">
        <v>0.49346052621014219</v>
      </c>
      <c r="I6" s="98">
        <v>0.40880275258866666</v>
      </c>
      <c r="J6" s="98">
        <v>0.40907269716338218</v>
      </c>
      <c r="K6" s="98">
        <v>0.28816957401008858</v>
      </c>
      <c r="L6" s="98">
        <v>0.31891674714990687</v>
      </c>
      <c r="M6" s="98">
        <v>0.2078360674588425</v>
      </c>
      <c r="N6" s="98">
        <v>0.23394335058263649</v>
      </c>
      <c r="O6" s="98">
        <v>0.18133401228913257</v>
      </c>
      <c r="P6" s="98">
        <v>0.14600316603217203</v>
      </c>
      <c r="Q6" s="98">
        <v>0.11858894250419197</v>
      </c>
      <c r="R6" s="98">
        <v>0.1159894373574307</v>
      </c>
      <c r="S6" s="98">
        <v>0.12662283943192296</v>
      </c>
      <c r="T6" s="98">
        <v>0.10897283416937988</v>
      </c>
      <c r="U6" s="98">
        <v>0.11042869583025018</v>
      </c>
      <c r="V6" s="98">
        <v>7.405513221902707E-2</v>
      </c>
      <c r="W6" s="98">
        <v>5.4659953900696279E-2</v>
      </c>
      <c r="X6" s="98">
        <v>4.7012587300405001E-2</v>
      </c>
      <c r="Y6" s="98">
        <v>4.1684397431409476E-2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1.1293310117764507E-2</v>
      </c>
      <c r="C7" s="122">
        <f t="shared" si="6"/>
        <v>1.3375519172761988E-2</v>
      </c>
      <c r="D7" s="122">
        <f t="shared" si="6"/>
        <v>1.4375529557700797E-2</v>
      </c>
      <c r="E7" s="122">
        <f t="shared" si="6"/>
        <v>2.0827523754747553E-2</v>
      </c>
      <c r="F7" s="122">
        <f t="shared" si="6"/>
        <v>1.0683922444710605E-2</v>
      </c>
      <c r="G7" s="122">
        <f t="shared" si="6"/>
        <v>9.189208517246512E-3</v>
      </c>
      <c r="H7" s="122">
        <f t="shared" si="6"/>
        <v>8.5021657056760444E-3</v>
      </c>
      <c r="I7" s="122">
        <f t="shared" si="6"/>
        <v>6.4829776722668637E-3</v>
      </c>
      <c r="J7" s="122">
        <f t="shared" si="6"/>
        <v>4.5053671267184211E-3</v>
      </c>
      <c r="K7" s="122">
        <f t="shared" si="6"/>
        <v>2.9209827547813727E-3</v>
      </c>
      <c r="L7" s="122">
        <f t="shared" si="6"/>
        <v>3.1228928989351398E-3</v>
      </c>
      <c r="M7" s="122">
        <f t="shared" si="6"/>
        <v>4.592672087157551E-3</v>
      </c>
      <c r="N7" s="122">
        <f t="shared" si="6"/>
        <v>8.6258198532862609E-3</v>
      </c>
      <c r="O7" s="122">
        <f t="shared" si="6"/>
        <v>1.5560731945885033E-2</v>
      </c>
      <c r="P7" s="122">
        <f t="shared" si="6"/>
        <v>1.2405572515317259E-2</v>
      </c>
      <c r="Q7" s="122">
        <f t="shared" si="6"/>
        <v>2.2526821218656699E-2</v>
      </c>
      <c r="R7" s="122">
        <f t="shared" si="6"/>
        <v>1.3013008215911134E-2</v>
      </c>
      <c r="S7" s="122">
        <f t="shared" si="6"/>
        <v>1.135099237334007E-2</v>
      </c>
      <c r="T7" s="122">
        <f t="shared" si="6"/>
        <v>8.5229674521855956E-3</v>
      </c>
      <c r="U7" s="122">
        <f t="shared" si="6"/>
        <v>6.3605559209667772E-3</v>
      </c>
      <c r="V7" s="122">
        <f t="shared" si="6"/>
        <v>3.5326772556693192E-3</v>
      </c>
      <c r="W7" s="122">
        <f t="shared" si="6"/>
        <v>1.7635085640336245E-3</v>
      </c>
      <c r="X7" s="122">
        <f t="shared" si="6"/>
        <v>9.2259082790123242E-4</v>
      </c>
      <c r="Y7" s="122">
        <f t="shared" si="6"/>
        <v>7.0933547388748563E-4</v>
      </c>
      <c r="DA7" s="130" t="s">
        <v>1744</v>
      </c>
    </row>
    <row r="8" spans="1:105" ht="12" customHeight="1" x14ac:dyDescent="0.25">
      <c r="A8" s="97" t="s">
        <v>53</v>
      </c>
      <c r="B8" s="98">
        <v>1.1293310117764507E-2</v>
      </c>
      <c r="C8" s="98">
        <v>1.3375519172761988E-2</v>
      </c>
      <c r="D8" s="98">
        <v>1.4375529557700797E-2</v>
      </c>
      <c r="E8" s="98">
        <v>2.0827523754747553E-2</v>
      </c>
      <c r="F8" s="98">
        <v>1.0683922444710605E-2</v>
      </c>
      <c r="G8" s="98">
        <v>9.189208517246512E-3</v>
      </c>
      <c r="H8" s="98">
        <v>8.5021657056760444E-3</v>
      </c>
      <c r="I8" s="98">
        <v>6.4829776722668637E-3</v>
      </c>
      <c r="J8" s="98">
        <v>4.5053671267184211E-3</v>
      </c>
      <c r="K8" s="98">
        <v>2.9209827547813727E-3</v>
      </c>
      <c r="L8" s="98">
        <v>3.1228928989351398E-3</v>
      </c>
      <c r="M8" s="98">
        <v>4.592672087157551E-3</v>
      </c>
      <c r="N8" s="98">
        <v>8.6258198532862609E-3</v>
      </c>
      <c r="O8" s="98">
        <v>1.5560731945885033E-2</v>
      </c>
      <c r="P8" s="98">
        <v>1.2405572515317259E-2</v>
      </c>
      <c r="Q8" s="98">
        <v>2.2526821218656699E-2</v>
      </c>
      <c r="R8" s="98">
        <v>1.3013008215911134E-2</v>
      </c>
      <c r="S8" s="98">
        <v>1.135099237334007E-2</v>
      </c>
      <c r="T8" s="98">
        <v>8.5229674521855956E-3</v>
      </c>
      <c r="U8" s="98">
        <v>6.3605559209667772E-3</v>
      </c>
      <c r="V8" s="98">
        <v>3.5326772556693192E-3</v>
      </c>
      <c r="W8" s="98">
        <v>1.7635085640336245E-3</v>
      </c>
      <c r="X8" s="98">
        <v>9.2259082790123242E-4</v>
      </c>
      <c r="Y8" s="98">
        <v>7.0933547388748563E-4</v>
      </c>
      <c r="DA8" s="63" t="s">
        <v>1745</v>
      </c>
    </row>
    <row r="9" spans="1:105" ht="12" customHeight="1" x14ac:dyDescent="0.25">
      <c r="A9" s="121" t="s">
        <v>55</v>
      </c>
      <c r="B9" s="122">
        <v>26.019129180670227</v>
      </c>
      <c r="C9" s="122">
        <v>24.790113023484253</v>
      </c>
      <c r="D9" s="122">
        <v>22.338716547604314</v>
      </c>
      <c r="E9" s="122">
        <v>19.121629872567834</v>
      </c>
      <c r="F9" s="122">
        <v>17.103545210272259</v>
      </c>
      <c r="G9" s="122">
        <v>12.919502408648034</v>
      </c>
      <c r="H9" s="122">
        <v>12.129958495145496</v>
      </c>
      <c r="I9" s="122">
        <v>10.74119561210496</v>
      </c>
      <c r="J9" s="122">
        <v>9.9823106283704437</v>
      </c>
      <c r="K9" s="122">
        <v>8.6244466513490572</v>
      </c>
      <c r="L9" s="122">
        <v>8.1187863095238448</v>
      </c>
      <c r="M9" s="122">
        <v>6.444486048117116</v>
      </c>
      <c r="N9" s="122">
        <v>5.6323598828049946</v>
      </c>
      <c r="O9" s="122">
        <v>5.0367341658679559</v>
      </c>
      <c r="P9" s="122">
        <v>4.5895494169996827</v>
      </c>
      <c r="Q9" s="122">
        <v>3.721894777855919</v>
      </c>
      <c r="R9" s="122">
        <v>3.1691040711004788</v>
      </c>
      <c r="S9" s="122">
        <v>3.1413954720766082</v>
      </c>
      <c r="T9" s="122">
        <v>2.7599542048353647</v>
      </c>
      <c r="U9" s="122">
        <v>2.6066847312915549</v>
      </c>
      <c r="V9" s="122">
        <v>2.0654913989272634</v>
      </c>
      <c r="W9" s="122">
        <v>1.5270367021042739</v>
      </c>
      <c r="X9" s="122">
        <v>1.1973414717126754</v>
      </c>
      <c r="Y9" s="122">
        <v>1.1050488308315984</v>
      </c>
      <c r="DA9" s="130" t="s">
        <v>1746</v>
      </c>
    </row>
    <row r="10" spans="1:105" ht="12" customHeight="1" x14ac:dyDescent="0.25">
      <c r="A10" s="97" t="s">
        <v>143</v>
      </c>
      <c r="B10" s="98">
        <v>2.9520251846467782</v>
      </c>
      <c r="C10" s="98">
        <v>3.0428584099486979</v>
      </c>
      <c r="D10" s="98">
        <v>2.9922799884387521</v>
      </c>
      <c r="E10" s="98">
        <v>2.7583389644950707</v>
      </c>
      <c r="F10" s="98">
        <v>3.0193632448122427</v>
      </c>
      <c r="G10" s="98">
        <v>2.1880938887037118</v>
      </c>
      <c r="H10" s="98">
        <v>2.4520712877116915</v>
      </c>
      <c r="I10" s="98">
        <v>2.4142678602040246</v>
      </c>
      <c r="J10" s="98">
        <v>2.659078270063473</v>
      </c>
      <c r="K10" s="98">
        <v>2.2333673646978265</v>
      </c>
      <c r="L10" s="98">
        <v>2.5043827302395032</v>
      </c>
      <c r="M10" s="98">
        <v>1.8897278768716863</v>
      </c>
      <c r="N10" s="98">
        <v>1.2312741297542364</v>
      </c>
      <c r="O10" s="98">
        <v>1.4329428473673032</v>
      </c>
      <c r="P10" s="98">
        <v>1.5648395325391364</v>
      </c>
      <c r="Q10" s="98">
        <v>1.2114400488997987</v>
      </c>
      <c r="R10" s="98">
        <v>0.73512078781158496</v>
      </c>
      <c r="S10" s="98">
        <v>0.7453798248511101</v>
      </c>
      <c r="T10" s="98">
        <v>0.55664375211305528</v>
      </c>
      <c r="U10" s="98">
        <v>0.62584971296972791</v>
      </c>
      <c r="V10" s="98">
        <v>0.65179456155450655</v>
      </c>
      <c r="W10" s="98">
        <v>0.33427588714396561</v>
      </c>
      <c r="X10" s="98">
        <v>0.23936254128754234</v>
      </c>
      <c r="Y10" s="98">
        <v>0.20821563309194521</v>
      </c>
      <c r="DA10" s="63" t="s">
        <v>1747</v>
      </c>
    </row>
    <row r="11" spans="1:105" ht="12" customHeight="1" x14ac:dyDescent="0.25">
      <c r="A11" s="97" t="s">
        <v>124</v>
      </c>
      <c r="B11" s="98">
        <v>0.82027007083964432</v>
      </c>
      <c r="C11" s="98">
        <v>0.62382842091794943</v>
      </c>
      <c r="D11" s="98">
        <v>0.55872560307529373</v>
      </c>
      <c r="E11" s="98">
        <v>0.41563681694550852</v>
      </c>
      <c r="F11" s="98">
        <v>0.35524997169676997</v>
      </c>
      <c r="G11" s="98">
        <v>0.34545969828478834</v>
      </c>
      <c r="H11" s="98">
        <v>0.28201923927209749</v>
      </c>
      <c r="I11" s="98">
        <v>0.2538117339619011</v>
      </c>
      <c r="J11" s="98">
        <v>0.25625096057844143</v>
      </c>
      <c r="K11" s="98">
        <v>0.14347083720096926</v>
      </c>
      <c r="L11" s="98">
        <v>0.113386068981755</v>
      </c>
      <c r="M11" s="98">
        <v>8.871021374314679E-2</v>
      </c>
      <c r="N11" s="98">
        <v>6.82767534045359E-2</v>
      </c>
      <c r="O11" s="98">
        <v>4.2255346961923852E-2</v>
      </c>
      <c r="P11" s="98">
        <v>3.9983657950807737E-2</v>
      </c>
      <c r="Q11" s="98">
        <v>3.5065195530808752E-2</v>
      </c>
      <c r="R11" s="98">
        <v>2.9558871726987866E-2</v>
      </c>
      <c r="S11" s="98">
        <v>3.1084640667637227E-2</v>
      </c>
      <c r="T11" s="98">
        <v>2.737946676168455E-2</v>
      </c>
      <c r="U11" s="98">
        <v>2.3106715722119267E-2</v>
      </c>
      <c r="V11" s="98">
        <v>1.4467072035650619E-2</v>
      </c>
      <c r="W11" s="98">
        <v>1.2835820942133428E-2</v>
      </c>
      <c r="X11" s="98">
        <v>9.9573792885686886E-3</v>
      </c>
      <c r="Y11" s="98">
        <v>9.6522856913708321E-3</v>
      </c>
      <c r="DA11" s="63" t="s">
        <v>1748</v>
      </c>
    </row>
    <row r="12" spans="1:105" ht="12" customHeight="1" x14ac:dyDescent="0.25">
      <c r="A12" s="97" t="s">
        <v>123</v>
      </c>
      <c r="B12" s="98">
        <v>2.5865148334233046E-3</v>
      </c>
      <c r="C12" s="98">
        <v>2.0014028061729238E-3</v>
      </c>
      <c r="D12" s="98">
        <v>1.6727086735468595E-3</v>
      </c>
      <c r="E12" s="98">
        <v>1.2391927002385374E-3</v>
      </c>
      <c r="F12" s="98">
        <v>1.2444954193445621E-3</v>
      </c>
      <c r="G12" s="98">
        <v>1.4378601651350124E-3</v>
      </c>
      <c r="H12" s="98">
        <v>1.3523225827775658E-3</v>
      </c>
      <c r="I12" s="98">
        <v>1.2667738552574069E-3</v>
      </c>
      <c r="J12" s="98">
        <v>1.3900561501737176E-3</v>
      </c>
      <c r="K12" s="98">
        <v>1.11987632437787E-3</v>
      </c>
      <c r="L12" s="98">
        <v>8.8365515959749159E-4</v>
      </c>
      <c r="M12" s="98">
        <v>9.6126611680566769E-4</v>
      </c>
      <c r="N12" s="98">
        <v>5.8856288635524251E-4</v>
      </c>
      <c r="O12" s="98">
        <v>1.8865600795621838E-4</v>
      </c>
      <c r="P12" s="98">
        <v>2.038801504712069E-4</v>
      </c>
      <c r="Q12" s="98">
        <v>2.1085748865182533E-4</v>
      </c>
      <c r="R12" s="98">
        <v>1.8306570734487516E-4</v>
      </c>
      <c r="S12" s="98">
        <v>1.9225240555549822E-4</v>
      </c>
      <c r="T12" s="98">
        <v>1.8250185595459508E-4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9.6548933827236589E-4</v>
      </c>
      <c r="C13" s="101">
        <v>7.4358807484908342E-4</v>
      </c>
      <c r="D13" s="101">
        <v>6.2254986102322724E-4</v>
      </c>
      <c r="E13" s="101">
        <v>4.5686653301783565E-4</v>
      </c>
      <c r="F13" s="101">
        <v>4.5789039089212896E-4</v>
      </c>
      <c r="G13" s="101">
        <v>5.3138809694053659E-4</v>
      </c>
      <c r="H13" s="101">
        <v>4.1365096896048297E-4</v>
      </c>
      <c r="I13" s="101">
        <v>4.1022125988409276E-4</v>
      </c>
      <c r="J13" s="101">
        <v>4.9133386955444607E-4</v>
      </c>
      <c r="K13" s="101">
        <v>4.0189230058811451E-4</v>
      </c>
      <c r="L13" s="101">
        <v>2.784408158739691E-4</v>
      </c>
      <c r="M13" s="101">
        <v>3.4025618613556436E-4</v>
      </c>
      <c r="N13" s="101">
        <v>2.0000048476972413E-4</v>
      </c>
      <c r="O13" s="101">
        <v>5.4308629283198639E-5</v>
      </c>
      <c r="P13" s="101">
        <v>5.9924663711986342E-5</v>
      </c>
      <c r="Q13" s="101">
        <v>4.9993696547145206E-5</v>
      </c>
      <c r="R13" s="101">
        <v>4.0506067301500366E-5</v>
      </c>
      <c r="S13" s="101">
        <v>4.7859158615078351E-5</v>
      </c>
      <c r="T13" s="101">
        <v>5.2414841230220286E-5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1.6210254951509386E-3</v>
      </c>
      <c r="C14" s="104">
        <v>1.2578147313238401E-3</v>
      </c>
      <c r="D14" s="104">
        <v>1.0501588125236322E-3</v>
      </c>
      <c r="E14" s="104">
        <v>7.8232616722070177E-4</v>
      </c>
      <c r="F14" s="104">
        <v>7.8660502845243302E-4</v>
      </c>
      <c r="G14" s="104">
        <v>9.0647206819447596E-4</v>
      </c>
      <c r="H14" s="104">
        <v>9.3867161381708285E-4</v>
      </c>
      <c r="I14" s="104">
        <v>8.5655259537331413E-4</v>
      </c>
      <c r="J14" s="104">
        <v>8.9872228061927155E-4</v>
      </c>
      <c r="K14" s="104">
        <v>7.1798402378975539E-4</v>
      </c>
      <c r="L14" s="104">
        <v>6.0521434372352249E-4</v>
      </c>
      <c r="M14" s="104">
        <v>6.2100993067010332E-4</v>
      </c>
      <c r="N14" s="104">
        <v>3.8856240158551838E-4</v>
      </c>
      <c r="O14" s="104">
        <v>1.3434737867301975E-4</v>
      </c>
      <c r="P14" s="104">
        <v>1.4395548675922055E-4</v>
      </c>
      <c r="Q14" s="104">
        <v>1.6086379210468013E-4</v>
      </c>
      <c r="R14" s="104">
        <v>1.425596400433748E-4</v>
      </c>
      <c r="S14" s="104">
        <v>1.4439324694041987E-4</v>
      </c>
      <c r="T14" s="104">
        <v>1.300870147243748E-4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16.781913394049653</v>
      </c>
      <c r="C15" s="101">
        <v>15.907012696642838</v>
      </c>
      <c r="D15" s="101">
        <v>14.14735422488611</v>
      </c>
      <c r="E15" s="101">
        <v>11.935703217348378</v>
      </c>
      <c r="F15" s="101">
        <v>9.9841234647063342</v>
      </c>
      <c r="G15" s="101">
        <v>7.1028361146181895</v>
      </c>
      <c r="H15" s="101">
        <v>5.7813564912468269</v>
      </c>
      <c r="I15" s="101">
        <v>4.748082325597057</v>
      </c>
      <c r="J15" s="101">
        <v>4.0502465868950477</v>
      </c>
      <c r="K15" s="101">
        <v>3.4652690543551499</v>
      </c>
      <c r="L15" s="101">
        <v>3.0433472329909295</v>
      </c>
      <c r="M15" s="101">
        <v>2.4231362266232024</v>
      </c>
      <c r="N15" s="101">
        <v>2.3626670233710048</v>
      </c>
      <c r="O15" s="101">
        <v>1.911716981625293</v>
      </c>
      <c r="P15" s="101">
        <v>1.5945638256013763</v>
      </c>
      <c r="Q15" s="101">
        <v>1.3139824831987359</v>
      </c>
      <c r="R15" s="101">
        <v>1.2748891821321773</v>
      </c>
      <c r="S15" s="101">
        <v>1.2477265102371824</v>
      </c>
      <c r="T15" s="101">
        <v>1.1604331035231361</v>
      </c>
      <c r="U15" s="101">
        <v>1.042717373826229</v>
      </c>
      <c r="V15" s="101">
        <v>0.75276814343492704</v>
      </c>
      <c r="W15" s="101">
        <v>0.64637266283659101</v>
      </c>
      <c r="X15" s="101">
        <v>0.52319277656896601</v>
      </c>
      <c r="Y15" s="101">
        <v>0.49018244033054104</v>
      </c>
      <c r="DA15" s="131" t="s">
        <v>1752</v>
      </c>
    </row>
    <row r="16" spans="1:105" ht="12" customHeight="1" x14ac:dyDescent="0.25">
      <c r="A16" s="107" t="s">
        <v>121</v>
      </c>
      <c r="B16" s="104">
        <v>5.4623340163007317</v>
      </c>
      <c r="C16" s="104">
        <v>5.2144120931685958</v>
      </c>
      <c r="D16" s="104">
        <v>4.6386840225306099</v>
      </c>
      <c r="E16" s="104">
        <v>4.0107116810786376</v>
      </c>
      <c r="F16" s="104">
        <v>3.7435640336375671</v>
      </c>
      <c r="G16" s="104">
        <v>3.2816748468762089</v>
      </c>
      <c r="H16" s="104">
        <v>3.6131591543321022</v>
      </c>
      <c r="I16" s="104">
        <v>3.3237669184867191</v>
      </c>
      <c r="J16" s="104">
        <v>3.015344754683309</v>
      </c>
      <c r="K16" s="104">
        <v>2.7812195187707323</v>
      </c>
      <c r="L16" s="104">
        <v>2.4567866221520585</v>
      </c>
      <c r="M16" s="104">
        <v>2.0419504647622748</v>
      </c>
      <c r="N16" s="104">
        <v>1.9695534133888621</v>
      </c>
      <c r="O16" s="104">
        <v>1.6496303339054796</v>
      </c>
      <c r="P16" s="104">
        <v>1.3899585207578913</v>
      </c>
      <c r="Q16" s="104">
        <v>1.161196192737924</v>
      </c>
      <c r="R16" s="104">
        <v>1.1293521637223836</v>
      </c>
      <c r="S16" s="104">
        <v>1.1170122439151229</v>
      </c>
      <c r="T16" s="104">
        <v>1.015315380581534</v>
      </c>
      <c r="U16" s="104">
        <v>0.91501092877347867</v>
      </c>
      <c r="V16" s="104">
        <v>0.64646162190217926</v>
      </c>
      <c r="W16" s="104">
        <v>0.53355233118158385</v>
      </c>
      <c r="X16" s="104">
        <v>0.42482877456759838</v>
      </c>
      <c r="Y16" s="104">
        <v>0.39699847171774139</v>
      </c>
      <c r="DA16" s="132" t="s">
        <v>1753</v>
      </c>
    </row>
    <row r="17" spans="1:105" ht="12" customHeight="1" x14ac:dyDescent="0.25">
      <c r="A17" s="108" t="s">
        <v>53</v>
      </c>
      <c r="B17" s="98">
        <v>2.0369416241930884</v>
      </c>
      <c r="C17" s="98">
        <v>1.9357680189692237</v>
      </c>
      <c r="D17" s="98">
        <v>1.7276879378618897</v>
      </c>
      <c r="E17" s="98">
        <v>1.4810385421142205</v>
      </c>
      <c r="F17" s="98">
        <v>1.3806173807225091</v>
      </c>
      <c r="G17" s="98">
        <v>1.209474398726585</v>
      </c>
      <c r="H17" s="98">
        <v>1.10661601932596</v>
      </c>
      <c r="I17" s="98">
        <v>1.074872901345294</v>
      </c>
      <c r="J17" s="98">
        <v>1.0605586851727695</v>
      </c>
      <c r="K17" s="98">
        <v>1.002245591662964</v>
      </c>
      <c r="L17" s="98">
        <v>0.78036198539508017</v>
      </c>
      <c r="M17" s="98">
        <v>0.722599477207164</v>
      </c>
      <c r="N17" s="98">
        <v>0.67156364178712191</v>
      </c>
      <c r="O17" s="98">
        <v>0.48234297084648342</v>
      </c>
      <c r="P17" s="98">
        <v>0.41030484359537767</v>
      </c>
      <c r="Q17" s="98">
        <v>0.27645035503201082</v>
      </c>
      <c r="R17" s="98">
        <v>0.24994892875524877</v>
      </c>
      <c r="S17" s="98">
        <v>0.2780198723548199</v>
      </c>
      <c r="T17" s="98">
        <v>0.2929797666416058</v>
      </c>
      <c r="U17" s="98">
        <v>0.27048729737373484</v>
      </c>
      <c r="V17" s="98">
        <v>0.19063087862035702</v>
      </c>
      <c r="W17" s="98">
        <v>0.15287057618402355</v>
      </c>
      <c r="X17" s="98">
        <v>0.14364737396285382</v>
      </c>
      <c r="Y17" s="98">
        <v>0.13336732882819349</v>
      </c>
      <c r="DA17" s="63" t="s">
        <v>1754</v>
      </c>
    </row>
    <row r="18" spans="1:105" ht="12" customHeight="1" x14ac:dyDescent="0.25">
      <c r="A18" s="108" t="s">
        <v>52</v>
      </c>
      <c r="B18" s="98">
        <v>3.4253923921076428</v>
      </c>
      <c r="C18" s="98">
        <v>3.2786440741993719</v>
      </c>
      <c r="D18" s="98">
        <v>2.9109960846687204</v>
      </c>
      <c r="E18" s="98">
        <v>2.5296731389644176</v>
      </c>
      <c r="F18" s="98">
        <v>2.362946652915058</v>
      </c>
      <c r="G18" s="98">
        <v>2.0722004481496241</v>
      </c>
      <c r="H18" s="98">
        <v>2.5065431350061425</v>
      </c>
      <c r="I18" s="98">
        <v>2.2488940171414251</v>
      </c>
      <c r="J18" s="98">
        <v>1.9547860695105395</v>
      </c>
      <c r="K18" s="98">
        <v>1.778973927107768</v>
      </c>
      <c r="L18" s="98">
        <v>1.6764246367569782</v>
      </c>
      <c r="M18" s="98">
        <v>1.3193509875551106</v>
      </c>
      <c r="N18" s="98">
        <v>1.2979897716017403</v>
      </c>
      <c r="O18" s="98">
        <v>1.1672873630589962</v>
      </c>
      <c r="P18" s="98">
        <v>0.97965367716251361</v>
      </c>
      <c r="Q18" s="98">
        <v>0.8847458377059132</v>
      </c>
      <c r="R18" s="98">
        <v>0.87940323496713479</v>
      </c>
      <c r="S18" s="98">
        <v>0.83899237156030293</v>
      </c>
      <c r="T18" s="98">
        <v>0.72233561393992829</v>
      </c>
      <c r="U18" s="98">
        <v>0.64452363139974389</v>
      </c>
      <c r="V18" s="98">
        <v>0.45583074328182221</v>
      </c>
      <c r="W18" s="98">
        <v>0.3806817549975603</v>
      </c>
      <c r="X18" s="98">
        <v>0.28118140060474456</v>
      </c>
      <c r="Y18" s="98">
        <v>0.26363114288954792</v>
      </c>
      <c r="DA18" s="63" t="s">
        <v>1755</v>
      </c>
    </row>
    <row r="19" spans="1:105" ht="12" customHeight="1" x14ac:dyDescent="0.25">
      <c r="A19" s="121" t="s">
        <v>54</v>
      </c>
      <c r="B19" s="122">
        <v>3.8919991284445881</v>
      </c>
      <c r="C19" s="122">
        <v>4.1163881889832705</v>
      </c>
      <c r="D19" s="122">
        <v>3.7339989904059951</v>
      </c>
      <c r="E19" s="122">
        <v>3.1699857584896902</v>
      </c>
      <c r="F19" s="122">
        <v>2.9582981258158769</v>
      </c>
      <c r="G19" s="122">
        <v>1.9823645988615528</v>
      </c>
      <c r="H19" s="122">
        <v>2.058288270400856</v>
      </c>
      <c r="I19" s="122">
        <v>1.5764951483153278</v>
      </c>
      <c r="J19" s="122">
        <v>1.5504688527667374</v>
      </c>
      <c r="K19" s="122">
        <v>1.6145197642875431</v>
      </c>
      <c r="L19" s="122">
        <v>1.427389070723708</v>
      </c>
      <c r="M19" s="122">
        <v>1.1710909412626702</v>
      </c>
      <c r="N19" s="122">
        <v>1.0927544677859602</v>
      </c>
      <c r="O19" s="122">
        <v>0.89229286655460072</v>
      </c>
      <c r="P19" s="122">
        <v>0.80194059990356215</v>
      </c>
      <c r="Q19" s="122">
        <v>0.65686627351980154</v>
      </c>
      <c r="R19" s="122">
        <v>0.61292485609623926</v>
      </c>
      <c r="S19" s="122">
        <v>0.59545200108470264</v>
      </c>
      <c r="T19" s="122">
        <v>0.55199626409653124</v>
      </c>
      <c r="U19" s="122">
        <v>0.50204660138422685</v>
      </c>
      <c r="V19" s="122">
        <v>0.38380959349629856</v>
      </c>
      <c r="W19" s="122">
        <v>0.27347194460706298</v>
      </c>
      <c r="X19" s="122">
        <v>0.21358840078401825</v>
      </c>
      <c r="Y19" s="122">
        <v>0.21269570731449405</v>
      </c>
      <c r="DA19" s="130" t="s">
        <v>1756</v>
      </c>
    </row>
    <row r="20" spans="1:105" ht="12" customHeight="1" x14ac:dyDescent="0.25">
      <c r="A20" s="97" t="s">
        <v>51</v>
      </c>
      <c r="B20" s="98">
        <v>0.17001411410462991</v>
      </c>
      <c r="C20" s="98">
        <v>0.17480780170403243</v>
      </c>
      <c r="D20" s="98">
        <v>0.15638625398716069</v>
      </c>
      <c r="E20" s="98">
        <v>0.12806019667439786</v>
      </c>
      <c r="F20" s="98">
        <v>0.13399773932396447</v>
      </c>
      <c r="G20" s="98">
        <v>7.7413436615322559E-2</v>
      </c>
      <c r="H20" s="98">
        <v>8.6745498668776733E-2</v>
      </c>
      <c r="I20" s="98">
        <v>6.6598930710257964E-2</v>
      </c>
      <c r="J20" s="98">
        <v>7.0842131674438355E-2</v>
      </c>
      <c r="K20" s="98">
        <v>6.2603932088059464E-2</v>
      </c>
      <c r="L20" s="98">
        <v>6.2309953188434568E-2</v>
      </c>
      <c r="M20" s="98">
        <v>6.0970864907192453E-2</v>
      </c>
      <c r="N20" s="98">
        <v>5.6380771467900118E-2</v>
      </c>
      <c r="O20" s="98">
        <v>3.9999088129537896E-2</v>
      </c>
      <c r="P20" s="98">
        <v>2.1647830273465465E-2</v>
      </c>
      <c r="Q20" s="98">
        <v>2.9264701047674303E-2</v>
      </c>
      <c r="R20" s="98">
        <v>3.1141675007820658E-2</v>
      </c>
      <c r="S20" s="98">
        <v>3.5691659514137851E-2</v>
      </c>
      <c r="T20" s="98">
        <v>3.2942633460217252E-2</v>
      </c>
      <c r="U20" s="98">
        <v>2.9892897050250822E-2</v>
      </c>
      <c r="V20" s="98">
        <v>2.959151025183928E-2</v>
      </c>
      <c r="W20" s="98">
        <v>2.1124679783955016E-2</v>
      </c>
      <c r="X20" s="98">
        <v>2.9554778292790328E-3</v>
      </c>
      <c r="Y20" s="98">
        <v>1.9571869145407258E-3</v>
      </c>
      <c r="DA20" s="63" t="s">
        <v>1757</v>
      </c>
    </row>
    <row r="21" spans="1:105" ht="12" customHeight="1" x14ac:dyDescent="0.25">
      <c r="A21" s="97" t="s">
        <v>50</v>
      </c>
      <c r="B21" s="98">
        <v>2.4045823802150045E-2</v>
      </c>
      <c r="C21" s="98">
        <v>2.5151013428526502E-2</v>
      </c>
      <c r="D21" s="98">
        <v>2.2573746495271683E-2</v>
      </c>
      <c r="E21" s="98">
        <v>1.7960945139755907E-2</v>
      </c>
      <c r="F21" s="98">
        <v>1.667000414808326E-2</v>
      </c>
      <c r="G21" s="98">
        <v>1.131827974472014E-2</v>
      </c>
      <c r="H21" s="98">
        <v>1.0701255506759912E-2</v>
      </c>
      <c r="I21" s="98">
        <v>7.700338586060099E-3</v>
      </c>
      <c r="J21" s="98">
        <v>7.4234420044999644E-3</v>
      </c>
      <c r="K21" s="98">
        <v>7.9171256701479811E-3</v>
      </c>
      <c r="L21" s="98">
        <v>6.7440012309417617E-3</v>
      </c>
      <c r="M21" s="98">
        <v>4.1464805301548273E-3</v>
      </c>
      <c r="N21" s="98">
        <v>1.927654788985191E-3</v>
      </c>
      <c r="O21" s="98">
        <v>8.0148052509657671E-4</v>
      </c>
      <c r="P21" s="98">
        <v>9.9737813546903155E-4</v>
      </c>
      <c r="Q21" s="98">
        <v>1.3953294298237407E-3</v>
      </c>
      <c r="R21" s="98">
        <v>1.9796960132238235E-3</v>
      </c>
      <c r="S21" s="98">
        <v>1.8679930395472993E-3</v>
      </c>
      <c r="T21" s="98">
        <v>1.4597473604364703E-3</v>
      </c>
      <c r="U21" s="98">
        <v>1.0491533770941531E-3</v>
      </c>
      <c r="V21" s="98">
        <v>5.94595082390817E-4</v>
      </c>
      <c r="W21" s="98">
        <v>6.7663213400777399E-4</v>
      </c>
      <c r="X21" s="98">
        <v>2.5010663716639836E-4</v>
      </c>
      <c r="Y21" s="98">
        <v>3.5575312339162439E-4</v>
      </c>
      <c r="DA21" s="63" t="s">
        <v>1758</v>
      </c>
    </row>
    <row r="22" spans="1:105" ht="12" customHeight="1" x14ac:dyDescent="0.25">
      <c r="A22" s="109" t="s">
        <v>120</v>
      </c>
      <c r="B22" s="33">
        <v>3.6979391905378081</v>
      </c>
      <c r="C22" s="33">
        <v>3.9164293738507117</v>
      </c>
      <c r="D22" s="33">
        <v>3.5550389899235628</v>
      </c>
      <c r="E22" s="33">
        <v>3.0239646166755363</v>
      </c>
      <c r="F22" s="33">
        <v>2.8076303823438291</v>
      </c>
      <c r="G22" s="33">
        <v>1.8936328825015101</v>
      </c>
      <c r="H22" s="33">
        <v>1.9608415162253192</v>
      </c>
      <c r="I22" s="33">
        <v>1.5021958790190097</v>
      </c>
      <c r="J22" s="33">
        <v>1.472203279087799</v>
      </c>
      <c r="K22" s="33">
        <v>1.5439987065293357</v>
      </c>
      <c r="L22" s="33">
        <v>1.3583351163043318</v>
      </c>
      <c r="M22" s="33">
        <v>1.105973595825323</v>
      </c>
      <c r="N22" s="33">
        <v>1.0344460415290748</v>
      </c>
      <c r="O22" s="33">
        <v>0.85149229789996628</v>
      </c>
      <c r="P22" s="33">
        <v>0.77929539149462768</v>
      </c>
      <c r="Q22" s="33">
        <v>0.62620624304230355</v>
      </c>
      <c r="R22" s="33">
        <v>0.57980348507519475</v>
      </c>
      <c r="S22" s="33">
        <v>0.55789234853101755</v>
      </c>
      <c r="T22" s="33">
        <v>0.51759388327587752</v>
      </c>
      <c r="U22" s="33">
        <v>0.47110455095688192</v>
      </c>
      <c r="V22" s="33">
        <v>0.35362348816206846</v>
      </c>
      <c r="W22" s="33">
        <v>0.25167063268910017</v>
      </c>
      <c r="X22" s="33">
        <v>0.21038281631757283</v>
      </c>
      <c r="Y22" s="33">
        <v>0.21038276727656172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29.782800232819298</v>
      </c>
      <c r="C24" s="117">
        <f t="shared" si="7"/>
        <v>25.836733805974415</v>
      </c>
      <c r="D24" s="117">
        <f t="shared" si="7"/>
        <v>23.493724518154981</v>
      </c>
      <c r="E24" s="117">
        <f t="shared" si="7"/>
        <v>20.91387092010406</v>
      </c>
      <c r="F24" s="117">
        <f t="shared" si="7"/>
        <v>21.281561625677803</v>
      </c>
      <c r="G24" s="117">
        <f t="shared" si="7"/>
        <v>26.326630303300515</v>
      </c>
      <c r="H24" s="117">
        <f t="shared" si="7"/>
        <v>26.820263399467432</v>
      </c>
      <c r="I24" s="117">
        <f t="shared" si="7"/>
        <v>28.102540300164179</v>
      </c>
      <c r="J24" s="117">
        <f t="shared" si="7"/>
        <v>28.924314715026863</v>
      </c>
      <c r="K24" s="117">
        <f t="shared" si="7"/>
        <v>21.35324468849625</v>
      </c>
      <c r="L24" s="117">
        <f t="shared" si="7"/>
        <v>22.141477139970682</v>
      </c>
      <c r="M24" s="117">
        <f t="shared" si="7"/>
        <v>16.007493706663109</v>
      </c>
      <c r="N24" s="117">
        <f t="shared" si="7"/>
        <v>17.155364888127995</v>
      </c>
      <c r="O24" s="117">
        <f t="shared" si="7"/>
        <v>20.056096193164489</v>
      </c>
      <c r="P24" s="117">
        <f t="shared" si="7"/>
        <v>17.298016007794939</v>
      </c>
      <c r="Q24" s="117">
        <f t="shared" si="7"/>
        <v>17.492744150356543</v>
      </c>
      <c r="R24" s="117">
        <f t="shared" ref="R24:V24" si="8">R25+R28+R30+R39</f>
        <v>18.194442461716683</v>
      </c>
      <c r="S24" s="117">
        <f t="shared" si="8"/>
        <v>22.42007768349891</v>
      </c>
      <c r="T24" s="117">
        <f t="shared" si="8"/>
        <v>21.517816045884839</v>
      </c>
      <c r="U24" s="117">
        <f t="shared" si="8"/>
        <v>22.602137056752795</v>
      </c>
      <c r="V24" s="117">
        <f t="shared" si="8"/>
        <v>23.422411459852849</v>
      </c>
      <c r="W24" s="117">
        <f t="shared" ref="W24:Y24" si="9">W25+W28+W30+W39</f>
        <v>24.552052291250192</v>
      </c>
      <c r="X24" s="117">
        <f t="shared" si="9"/>
        <v>20.439861273854472</v>
      </c>
      <c r="Y24" s="117">
        <f t="shared" si="9"/>
        <v>20.075691942330142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24.497976412126388</v>
      </c>
      <c r="C25" s="122">
        <f t="shared" si="10"/>
        <v>20.811685744058039</v>
      </c>
      <c r="D25" s="122">
        <f t="shared" si="10"/>
        <v>18.70337579669221</v>
      </c>
      <c r="E25" s="122">
        <f t="shared" si="10"/>
        <v>16.373991415823131</v>
      </c>
      <c r="F25" s="122">
        <f t="shared" si="10"/>
        <v>16.542600264480537</v>
      </c>
      <c r="G25" s="122">
        <f t="shared" si="10"/>
        <v>21.530538096458571</v>
      </c>
      <c r="H25" s="122">
        <f t="shared" si="10"/>
        <v>21.365139309918806</v>
      </c>
      <c r="I25" s="122">
        <f t="shared" si="10"/>
        <v>22.551023822928983</v>
      </c>
      <c r="J25" s="122">
        <f t="shared" si="10"/>
        <v>23.561235932408664</v>
      </c>
      <c r="K25" s="122">
        <f t="shared" si="10"/>
        <v>16.315548267561542</v>
      </c>
      <c r="L25" s="122">
        <f t="shared" si="10"/>
        <v>17.682149440463142</v>
      </c>
      <c r="M25" s="122">
        <f t="shared" si="10"/>
        <v>12.243103273596057</v>
      </c>
      <c r="N25" s="122">
        <f t="shared" si="10"/>
        <v>13.360148669497804</v>
      </c>
      <c r="O25" s="122">
        <f t="shared" si="10"/>
        <v>16.165100111199589</v>
      </c>
      <c r="P25" s="122">
        <f t="shared" si="10"/>
        <v>13.422117022988649</v>
      </c>
      <c r="Q25" s="122">
        <f t="shared" si="10"/>
        <v>13.643120066618518</v>
      </c>
      <c r="R25" s="122">
        <f t="shared" ref="R25:V25" si="11">SUM(R26:R27)</f>
        <v>14.246423121788704</v>
      </c>
      <c r="S25" s="122">
        <f t="shared" si="11"/>
        <v>18.219287184395938</v>
      </c>
      <c r="T25" s="122">
        <f t="shared" si="11"/>
        <v>17.267305856334808</v>
      </c>
      <c r="U25" s="122">
        <f t="shared" si="11"/>
        <v>18.143511940194379</v>
      </c>
      <c r="V25" s="122">
        <f t="shared" si="11"/>
        <v>19.174559770792957</v>
      </c>
      <c r="W25" s="122">
        <f t="shared" ref="W25:Y25" si="12">SUM(W26:W27)</f>
        <v>20.16419085583027</v>
      </c>
      <c r="X25" s="122">
        <f t="shared" si="12"/>
        <v>16.380482670352645</v>
      </c>
      <c r="Y25" s="122">
        <f t="shared" si="12"/>
        <v>16.203018314325281</v>
      </c>
      <c r="DA25" s="130" t="s">
        <v>1761</v>
      </c>
    </row>
    <row r="26" spans="1:105" ht="12" customHeight="1" x14ac:dyDescent="0.25">
      <c r="A26" s="97" t="s">
        <v>74</v>
      </c>
      <c r="B26" s="98">
        <v>23.832855104409941</v>
      </c>
      <c r="C26" s="98">
        <v>20.259720107799552</v>
      </c>
      <c r="D26" s="98">
        <v>18.21865652413463</v>
      </c>
      <c r="E26" s="98">
        <v>15.958102168058744</v>
      </c>
      <c r="F26" s="98">
        <v>16.132844483584325</v>
      </c>
      <c r="G26" s="98">
        <v>21.054294960372619</v>
      </c>
      <c r="H26" s="98">
        <v>20.890540915523488</v>
      </c>
      <c r="I26" s="98">
        <v>22.066735635282523</v>
      </c>
      <c r="J26" s="98">
        <v>23.061653123501909</v>
      </c>
      <c r="K26" s="98">
        <v>15.972771033396006</v>
      </c>
      <c r="L26" s="98">
        <v>17.313833440357939</v>
      </c>
      <c r="M26" s="98">
        <v>11.991691539756079</v>
      </c>
      <c r="N26" s="98">
        <v>13.088430412130641</v>
      </c>
      <c r="O26" s="98">
        <v>15.839318453899446</v>
      </c>
      <c r="P26" s="98">
        <v>13.153660162198527</v>
      </c>
      <c r="Q26" s="98">
        <v>13.372248195593309</v>
      </c>
      <c r="R26" s="98">
        <v>13.96514819297593</v>
      </c>
      <c r="S26" s="98">
        <v>17.861671625853408</v>
      </c>
      <c r="T26" s="98">
        <v>16.929206351472835</v>
      </c>
      <c r="U26" s="98">
        <v>17.790645770501584</v>
      </c>
      <c r="V26" s="98">
        <v>18.802615239930777</v>
      </c>
      <c r="W26" s="98">
        <v>19.768589747649383</v>
      </c>
      <c r="X26" s="98">
        <v>16.061973247145275</v>
      </c>
      <c r="Y26" s="98">
        <v>15.887621394450239</v>
      </c>
      <c r="DA26" s="63" t="s">
        <v>1762</v>
      </c>
    </row>
    <row r="27" spans="1:105" ht="12" customHeight="1" x14ac:dyDescent="0.25">
      <c r="A27" s="97" t="s">
        <v>53</v>
      </c>
      <c r="B27" s="98">
        <v>0.66512130771644606</v>
      </c>
      <c r="C27" s="98">
        <v>0.55196563625848816</v>
      </c>
      <c r="D27" s="98">
        <v>0.48471927255757863</v>
      </c>
      <c r="E27" s="98">
        <v>0.41588924776438657</v>
      </c>
      <c r="F27" s="98">
        <v>0.40975578089621051</v>
      </c>
      <c r="G27" s="98">
        <v>0.47624313608595231</v>
      </c>
      <c r="H27" s="98">
        <v>0.47459839439531848</v>
      </c>
      <c r="I27" s="98">
        <v>0.48428818764645809</v>
      </c>
      <c r="J27" s="98">
        <v>0.49958280890675361</v>
      </c>
      <c r="K27" s="98">
        <v>0.34277723416553796</v>
      </c>
      <c r="L27" s="98">
        <v>0.36831600010520399</v>
      </c>
      <c r="M27" s="98">
        <v>0.25141173383997784</v>
      </c>
      <c r="N27" s="98">
        <v>0.27171825736716249</v>
      </c>
      <c r="O27" s="98">
        <v>0.32578165730014191</v>
      </c>
      <c r="P27" s="98">
        <v>0.26845686079012193</v>
      </c>
      <c r="Q27" s="98">
        <v>0.2708718710252091</v>
      </c>
      <c r="R27" s="98">
        <v>0.28127492881277422</v>
      </c>
      <c r="S27" s="98">
        <v>0.35761555854253024</v>
      </c>
      <c r="T27" s="98">
        <v>0.33809950486197327</v>
      </c>
      <c r="U27" s="98">
        <v>0.35286616969279461</v>
      </c>
      <c r="V27" s="98">
        <v>0.37194453086218038</v>
      </c>
      <c r="W27" s="98">
        <v>0.39560110818088817</v>
      </c>
      <c r="X27" s="98">
        <v>0.31850942320736902</v>
      </c>
      <c r="Y27" s="98">
        <v>0.31539691987504281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1.9899660940962505E-3</v>
      </c>
      <c r="C28" s="122">
        <f t="shared" si="13"/>
        <v>2.3478870033204124E-3</v>
      </c>
      <c r="D28" s="122">
        <f t="shared" si="13"/>
        <v>2.5433629217470641E-3</v>
      </c>
      <c r="E28" s="122">
        <f t="shared" si="13"/>
        <v>3.8022685193482338E-3</v>
      </c>
      <c r="F28" s="122">
        <f t="shared" si="13"/>
        <v>2.4597223781872932E-3</v>
      </c>
      <c r="G28" s="122">
        <f t="shared" si="13"/>
        <v>3.4085689276153641E-3</v>
      </c>
      <c r="H28" s="122">
        <f t="shared" si="13"/>
        <v>6.1391732542028163E-3</v>
      </c>
      <c r="I28" s="122">
        <f t="shared" si="13"/>
        <v>8.2009967100691496E-3</v>
      </c>
      <c r="J28" s="122">
        <f t="shared" si="13"/>
        <v>8.3725964345490733E-3</v>
      </c>
      <c r="K28" s="122">
        <f t="shared" si="13"/>
        <v>9.0587521840903382E-3</v>
      </c>
      <c r="L28" s="122">
        <f t="shared" si="13"/>
        <v>9.8627900917162403E-3</v>
      </c>
      <c r="M28" s="122">
        <f t="shared" si="13"/>
        <v>8.2886660906380926E-3</v>
      </c>
      <c r="N28" s="122">
        <f t="shared" si="13"/>
        <v>8.2588382386385509E-3</v>
      </c>
      <c r="O28" s="122">
        <f t="shared" si="13"/>
        <v>8.6086602287412436E-3</v>
      </c>
      <c r="P28" s="122">
        <f t="shared" si="13"/>
        <v>4.6522719672705817E-3</v>
      </c>
      <c r="Q28" s="122">
        <f t="shared" si="13"/>
        <v>6.5758081858057682E-3</v>
      </c>
      <c r="R28" s="122">
        <f t="shared" si="13"/>
        <v>3.5182567769906528E-3</v>
      </c>
      <c r="S28" s="122">
        <f t="shared" si="13"/>
        <v>4.1108780073757347E-3</v>
      </c>
      <c r="T28" s="122">
        <f t="shared" si="13"/>
        <v>4.8984047577454821E-3</v>
      </c>
      <c r="U28" s="122">
        <f t="shared" si="13"/>
        <v>6.9146998504641607E-3</v>
      </c>
      <c r="V28" s="122">
        <f t="shared" si="13"/>
        <v>8.4928331895976171E-3</v>
      </c>
      <c r="W28" s="122">
        <f t="shared" si="13"/>
        <v>9.0356789109206082E-3</v>
      </c>
      <c r="X28" s="122">
        <f t="shared" si="13"/>
        <v>8.6994728910332678E-3</v>
      </c>
      <c r="Y28" s="122">
        <f t="shared" si="13"/>
        <v>8.6390250695594847E-3</v>
      </c>
      <c r="DA28" s="130" t="s">
        <v>1764</v>
      </c>
    </row>
    <row r="29" spans="1:105" ht="12" customHeight="1" x14ac:dyDescent="0.25">
      <c r="A29" s="97" t="s">
        <v>53</v>
      </c>
      <c r="B29" s="98">
        <v>1.9899660940962505E-3</v>
      </c>
      <c r="C29" s="98">
        <v>2.3478870033204124E-3</v>
      </c>
      <c r="D29" s="98">
        <v>2.5433629217470641E-3</v>
      </c>
      <c r="E29" s="98">
        <v>3.8022685193482338E-3</v>
      </c>
      <c r="F29" s="98">
        <v>2.4597223781872932E-3</v>
      </c>
      <c r="G29" s="98">
        <v>3.4085689276153641E-3</v>
      </c>
      <c r="H29" s="98">
        <v>6.1391732542028163E-3</v>
      </c>
      <c r="I29" s="98">
        <v>8.2009967100691496E-3</v>
      </c>
      <c r="J29" s="98">
        <v>8.3725964345490733E-3</v>
      </c>
      <c r="K29" s="98">
        <v>9.0587521840903382E-3</v>
      </c>
      <c r="L29" s="98">
        <v>9.8627900917162403E-3</v>
      </c>
      <c r="M29" s="98">
        <v>8.2886660906380926E-3</v>
      </c>
      <c r="N29" s="98">
        <v>8.2588382386385509E-3</v>
      </c>
      <c r="O29" s="98">
        <v>8.6086602287412436E-3</v>
      </c>
      <c r="P29" s="98">
        <v>4.6522719672705817E-3</v>
      </c>
      <c r="Q29" s="98">
        <v>6.5758081858057682E-3</v>
      </c>
      <c r="R29" s="98">
        <v>3.5182567769906528E-3</v>
      </c>
      <c r="S29" s="98">
        <v>4.1108780073757347E-3</v>
      </c>
      <c r="T29" s="98">
        <v>4.8984047577454821E-3</v>
      </c>
      <c r="U29" s="98">
        <v>6.9146998504641607E-3</v>
      </c>
      <c r="V29" s="98">
        <v>8.4928331895976171E-3</v>
      </c>
      <c r="W29" s="98">
        <v>9.0356789109206082E-3</v>
      </c>
      <c r="X29" s="98">
        <v>8.6994728910332678E-3</v>
      </c>
      <c r="Y29" s="98">
        <v>8.6390250695594847E-3</v>
      </c>
      <c r="DA29" s="63" t="s">
        <v>1765</v>
      </c>
    </row>
    <row r="30" spans="1:105" ht="12" customHeight="1" x14ac:dyDescent="0.25">
      <c r="A30" s="121" t="s">
        <v>55</v>
      </c>
      <c r="B30" s="122">
        <v>4.5965762580793346</v>
      </c>
      <c r="C30" s="122">
        <v>4.3068011435137343</v>
      </c>
      <c r="D30" s="122">
        <v>4.1019415117098337</v>
      </c>
      <c r="E30" s="122">
        <v>3.89269260880533</v>
      </c>
      <c r="F30" s="122">
        <v>4.0310488633689285</v>
      </c>
      <c r="G30" s="122">
        <v>4.1614650080945257</v>
      </c>
      <c r="H30" s="122">
        <v>4.6581169849387676</v>
      </c>
      <c r="I30" s="122">
        <v>4.8334403568865341</v>
      </c>
      <c r="J30" s="122">
        <v>4.6212752917337578</v>
      </c>
      <c r="K30" s="122">
        <v>4.2450396637498944</v>
      </c>
      <c r="L30" s="122">
        <v>3.765743167768989</v>
      </c>
      <c r="M30" s="122">
        <v>3.1760545042953887</v>
      </c>
      <c r="N30" s="122">
        <v>3.204526328947499</v>
      </c>
      <c r="O30" s="122">
        <v>3.3026429083940405</v>
      </c>
      <c r="P30" s="122">
        <v>3.2662315025640698</v>
      </c>
      <c r="Q30" s="122">
        <v>3.2618306296370312</v>
      </c>
      <c r="R30" s="122">
        <v>3.3342854291010453</v>
      </c>
      <c r="S30" s="122">
        <v>3.5298032296597306</v>
      </c>
      <c r="T30" s="122">
        <v>3.5513267907958621</v>
      </c>
      <c r="U30" s="122">
        <v>3.7236931991290021</v>
      </c>
      <c r="V30" s="122">
        <v>3.5375913703154245</v>
      </c>
      <c r="W30" s="122">
        <v>3.7418131149116296</v>
      </c>
      <c r="X30" s="122">
        <v>3.426012356632687</v>
      </c>
      <c r="Y30" s="122">
        <v>3.2357844308517043</v>
      </c>
      <c r="DA30" s="130" t="s">
        <v>1766</v>
      </c>
    </row>
    <row r="31" spans="1:105" ht="12" customHeight="1" x14ac:dyDescent="0.25">
      <c r="A31" s="97" t="s">
        <v>141</v>
      </c>
      <c r="B31" s="98">
        <v>0.16346773747235288</v>
      </c>
      <c r="C31" s="98">
        <v>0.12424223486692626</v>
      </c>
      <c r="D31" s="98">
        <v>0.11375251799137719</v>
      </c>
      <c r="E31" s="98">
        <v>9.1861494091809132E-2</v>
      </c>
      <c r="F31" s="98">
        <v>9.9489853318364643E-2</v>
      </c>
      <c r="G31" s="98">
        <v>0.14599692710630308</v>
      </c>
      <c r="H31" s="98">
        <v>0.14953213056614958</v>
      </c>
      <c r="I31" s="98">
        <v>0.15803908473565625</v>
      </c>
      <c r="J31" s="98">
        <v>0.15635171429471806</v>
      </c>
      <c r="K31" s="98">
        <v>8.7699541588547925E-2</v>
      </c>
      <c r="L31" s="98">
        <v>7.3449720975124796E-2</v>
      </c>
      <c r="M31" s="98">
        <v>6.8189354243131453E-2</v>
      </c>
      <c r="N31" s="98">
        <v>5.9524390466011219E-2</v>
      </c>
      <c r="O31" s="98">
        <v>4.6961498036994662E-2</v>
      </c>
      <c r="P31" s="98">
        <v>4.4822863729482146E-2</v>
      </c>
      <c r="Q31" s="98">
        <v>4.4395376305980075E-2</v>
      </c>
      <c r="R31" s="98">
        <v>3.6736239546226221E-2</v>
      </c>
      <c r="S31" s="98">
        <v>4.0429990038103165E-2</v>
      </c>
      <c r="T31" s="98">
        <v>3.74228225898217E-2</v>
      </c>
      <c r="U31" s="98">
        <v>3.7604912822328244E-2</v>
      </c>
      <c r="V31" s="98">
        <v>3.1973999704500787E-2</v>
      </c>
      <c r="W31" s="98">
        <v>3.5663925900400587E-2</v>
      </c>
      <c r="X31" s="98">
        <v>2.8011446585049685E-2</v>
      </c>
      <c r="Y31" s="98">
        <v>2.5236339633291374E-2</v>
      </c>
      <c r="DA31" s="63" t="s">
        <v>1767</v>
      </c>
    </row>
    <row r="32" spans="1:105" ht="12" customHeight="1" x14ac:dyDescent="0.25">
      <c r="A32" s="97" t="s">
        <v>140</v>
      </c>
      <c r="B32" s="98">
        <v>5.173029666846609E-4</v>
      </c>
      <c r="C32" s="98">
        <v>4.6186218603990544E-4</v>
      </c>
      <c r="D32" s="98">
        <v>3.3454173470937184E-4</v>
      </c>
      <c r="E32" s="98">
        <v>3.0979817505963434E-4</v>
      </c>
      <c r="F32" s="98">
        <v>1.5556192741807023E-4</v>
      </c>
      <c r="G32" s="98">
        <v>7.1675874360412897E-4</v>
      </c>
      <c r="H32" s="98">
        <v>5.0507880144756798E-4</v>
      </c>
      <c r="I32" s="98">
        <v>5.4071681980272061E-4</v>
      </c>
      <c r="J32" s="98">
        <v>5.9333932236580312E-4</v>
      </c>
      <c r="K32" s="98">
        <v>4.7801425816995386E-4</v>
      </c>
      <c r="L32" s="98">
        <v>5.2805801761974624E-4</v>
      </c>
      <c r="M32" s="98">
        <v>5.7443706918052526E-4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1768</v>
      </c>
    </row>
    <row r="33" spans="1:105" ht="12" customHeight="1" x14ac:dyDescent="0.25">
      <c r="A33" s="100" t="s">
        <v>50</v>
      </c>
      <c r="B33" s="101">
        <v>1.9309786765447321E-4</v>
      </c>
      <c r="C33" s="101">
        <v>1.7159724804209617E-4</v>
      </c>
      <c r="D33" s="101">
        <v>1.2450997220464545E-4</v>
      </c>
      <c r="E33" s="101">
        <v>1.1421663325445891E-4</v>
      </c>
      <c r="F33" s="101">
        <v>5.7236298861516114E-5</v>
      </c>
      <c r="G33" s="101">
        <v>2.6489158957507144E-4</v>
      </c>
      <c r="H33" s="101">
        <v>1.5449445145777823E-4</v>
      </c>
      <c r="I33" s="101">
        <v>1.7510113122355198E-4</v>
      </c>
      <c r="J33" s="101">
        <v>2.0972369006846969E-4</v>
      </c>
      <c r="K33" s="101">
        <v>1.7154595176977917E-4</v>
      </c>
      <c r="L33" s="101">
        <v>1.6639172380525339E-4</v>
      </c>
      <c r="M33" s="101">
        <v>2.0333158832620205E-4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1769</v>
      </c>
    </row>
    <row r="34" spans="1:105" ht="12" customHeight="1" x14ac:dyDescent="0.25">
      <c r="A34" s="103" t="s">
        <v>52</v>
      </c>
      <c r="B34" s="104">
        <v>3.2420509903018769E-4</v>
      </c>
      <c r="C34" s="104">
        <v>2.9026493799780929E-4</v>
      </c>
      <c r="D34" s="104">
        <v>2.1003176250472641E-4</v>
      </c>
      <c r="E34" s="104">
        <v>1.9558154180517544E-4</v>
      </c>
      <c r="F34" s="104">
        <v>9.8325628556554127E-5</v>
      </c>
      <c r="G34" s="104">
        <v>4.5186715402905752E-4</v>
      </c>
      <c r="H34" s="104">
        <v>3.5058434998978978E-4</v>
      </c>
      <c r="I34" s="104">
        <v>3.6561568857916869E-4</v>
      </c>
      <c r="J34" s="104">
        <v>3.8361563229733349E-4</v>
      </c>
      <c r="K34" s="104">
        <v>3.0646830640017466E-4</v>
      </c>
      <c r="L34" s="104">
        <v>3.6166629381449288E-4</v>
      </c>
      <c r="M34" s="104">
        <v>3.711054808543232E-4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1770</v>
      </c>
    </row>
    <row r="35" spans="1:105" ht="12" customHeight="1" x14ac:dyDescent="0.25">
      <c r="A35" s="106" t="s">
        <v>122</v>
      </c>
      <c r="B35" s="101">
        <v>3.3441731650552713</v>
      </c>
      <c r="C35" s="101">
        <v>3.1500745583461125</v>
      </c>
      <c r="D35" s="101">
        <v>3.0056919743490633</v>
      </c>
      <c r="E35" s="101">
        <v>2.8165778832825388</v>
      </c>
      <c r="F35" s="101">
        <v>2.7591247595905326</v>
      </c>
      <c r="G35" s="101">
        <v>2.5121229244596126</v>
      </c>
      <c r="H35" s="101">
        <v>2.6172442958319286</v>
      </c>
      <c r="I35" s="101">
        <v>2.6988281159360241</v>
      </c>
      <c r="J35" s="101">
        <v>2.5426198731415748</v>
      </c>
      <c r="K35" s="101">
        <v>2.3157646057055614</v>
      </c>
      <c r="L35" s="101">
        <v>2.0276566991153153</v>
      </c>
      <c r="M35" s="101">
        <v>1.6844711634045682</v>
      </c>
      <c r="N35" s="101">
        <v>1.7252934505174899</v>
      </c>
      <c r="O35" s="101">
        <v>1.7620877326880977</v>
      </c>
      <c r="P35" s="101">
        <v>1.7469702133603067</v>
      </c>
      <c r="Q35" s="101">
        <v>1.719507491466487</v>
      </c>
      <c r="R35" s="101">
        <v>1.7450892511264344</v>
      </c>
      <c r="S35" s="101">
        <v>1.8174724612439697</v>
      </c>
      <c r="T35" s="101">
        <v>1.8517505736297859</v>
      </c>
      <c r="U35" s="101">
        <v>1.9407600328553731</v>
      </c>
      <c r="V35" s="101">
        <v>1.875208122281822</v>
      </c>
      <c r="W35" s="101">
        <v>2.0442580513761426</v>
      </c>
      <c r="X35" s="101">
        <v>1.8734053905968386</v>
      </c>
      <c r="Y35" s="101">
        <v>1.8227663822615026</v>
      </c>
      <c r="DA35" s="131" t="s">
        <v>1771</v>
      </c>
    </row>
    <row r="36" spans="1:105" ht="12" customHeight="1" x14ac:dyDescent="0.25">
      <c r="A36" s="107" t="s">
        <v>121</v>
      </c>
      <c r="B36" s="104">
        <v>1.088418052585026</v>
      </c>
      <c r="C36" s="104">
        <v>1.0320224881146558</v>
      </c>
      <c r="D36" s="104">
        <v>0.98216247763468401</v>
      </c>
      <c r="E36" s="104">
        <v>0.98394343325592226</v>
      </c>
      <c r="F36" s="104">
        <v>1.1722786885326133</v>
      </c>
      <c r="G36" s="104">
        <v>1.5026283977850059</v>
      </c>
      <c r="H36" s="104">
        <v>1.8908354797392417</v>
      </c>
      <c r="I36" s="104">
        <v>1.9760324393950512</v>
      </c>
      <c r="J36" s="104">
        <v>1.9217103649750993</v>
      </c>
      <c r="K36" s="104">
        <v>1.8410975021976146</v>
      </c>
      <c r="L36" s="104">
        <v>1.664108689660929</v>
      </c>
      <c r="M36" s="104">
        <v>1.4228195495785085</v>
      </c>
      <c r="N36" s="104">
        <v>1.4197084879639976</v>
      </c>
      <c r="O36" s="104">
        <v>1.4935936776689482</v>
      </c>
      <c r="P36" s="104">
        <v>1.4744384254742811</v>
      </c>
      <c r="Q36" s="104">
        <v>1.4979277618645639</v>
      </c>
      <c r="R36" s="104">
        <v>1.5524599384283846</v>
      </c>
      <c r="S36" s="104">
        <v>1.6719007783776578</v>
      </c>
      <c r="T36" s="104">
        <v>1.6621533945762543</v>
      </c>
      <c r="U36" s="104">
        <v>1.745328253451301</v>
      </c>
      <c r="V36" s="104">
        <v>1.6304092483291019</v>
      </c>
      <c r="W36" s="104">
        <v>1.6618911376350862</v>
      </c>
      <c r="X36" s="104">
        <v>1.5245955194507985</v>
      </c>
      <c r="Y36" s="104">
        <v>1.3877817089569104</v>
      </c>
      <c r="DA36" s="132" t="s">
        <v>1772</v>
      </c>
    </row>
    <row r="37" spans="1:105" ht="12" customHeight="1" x14ac:dyDescent="0.25">
      <c r="A37" s="108" t="s">
        <v>53</v>
      </c>
      <c r="B37" s="98">
        <v>0.40587851808723252</v>
      </c>
      <c r="C37" s="98">
        <v>0.38312202634821618</v>
      </c>
      <c r="D37" s="98">
        <v>0.36580854772347104</v>
      </c>
      <c r="E37" s="98">
        <v>0.36334153731047997</v>
      </c>
      <c r="F37" s="98">
        <v>0.43233355110158822</v>
      </c>
      <c r="G37" s="98">
        <v>0.55379970981904769</v>
      </c>
      <c r="H37" s="98">
        <v>0.57911338593556094</v>
      </c>
      <c r="I37" s="98">
        <v>0.63902908157350824</v>
      </c>
      <c r="J37" s="98">
        <v>0.67590500714566804</v>
      </c>
      <c r="K37" s="98">
        <v>0.66346142148996068</v>
      </c>
      <c r="L37" s="98">
        <v>0.52857954747387614</v>
      </c>
      <c r="M37" s="98">
        <v>0.50350323400487507</v>
      </c>
      <c r="N37" s="98">
        <v>0.48408161767631597</v>
      </c>
      <c r="O37" s="98">
        <v>0.4367186980726584</v>
      </c>
      <c r="P37" s="98">
        <v>0.43524264826649123</v>
      </c>
      <c r="Q37" s="98">
        <v>0.35661730909001088</v>
      </c>
      <c r="R37" s="98">
        <v>0.34359140665798621</v>
      </c>
      <c r="S37" s="98">
        <v>0.4161294054980843</v>
      </c>
      <c r="T37" s="98">
        <v>0.47963157357724862</v>
      </c>
      <c r="U37" s="98">
        <v>0.51593823358904867</v>
      </c>
      <c r="V37" s="98">
        <v>0.48078081821037044</v>
      </c>
      <c r="W37" s="98">
        <v>0.47615620983752399</v>
      </c>
      <c r="X37" s="98">
        <v>0.51551155626769385</v>
      </c>
      <c r="Y37" s="98">
        <v>0.46621020660200763</v>
      </c>
      <c r="DA37" s="63" t="s">
        <v>1773</v>
      </c>
    </row>
    <row r="38" spans="1:105" ht="12" customHeight="1" x14ac:dyDescent="0.25">
      <c r="A38" s="108" t="s">
        <v>52</v>
      </c>
      <c r="B38" s="98">
        <v>0.68253953449779359</v>
      </c>
      <c r="C38" s="98">
        <v>0.64890046176643956</v>
      </c>
      <c r="D38" s="98">
        <v>0.61635392991121296</v>
      </c>
      <c r="E38" s="98">
        <v>0.62060189594544224</v>
      </c>
      <c r="F38" s="98">
        <v>0.73994513743102508</v>
      </c>
      <c r="G38" s="98">
        <v>0.94882868796595832</v>
      </c>
      <c r="H38" s="98">
        <v>1.3117220938036807</v>
      </c>
      <c r="I38" s="98">
        <v>1.337003357821543</v>
      </c>
      <c r="J38" s="98">
        <v>1.2458053578294312</v>
      </c>
      <c r="K38" s="98">
        <v>1.177636080707654</v>
      </c>
      <c r="L38" s="98">
        <v>1.1355291421870528</v>
      </c>
      <c r="M38" s="98">
        <v>0.91931631557363336</v>
      </c>
      <c r="N38" s="98">
        <v>0.93562687028768177</v>
      </c>
      <c r="O38" s="98">
        <v>1.05687497959629</v>
      </c>
      <c r="P38" s="98">
        <v>1.0391957772077898</v>
      </c>
      <c r="Q38" s="98">
        <v>1.141310452774553</v>
      </c>
      <c r="R38" s="98">
        <v>1.2088685317703984</v>
      </c>
      <c r="S38" s="98">
        <v>1.2557713728795736</v>
      </c>
      <c r="T38" s="98">
        <v>1.1825218209990056</v>
      </c>
      <c r="U38" s="98">
        <v>1.2293900198622523</v>
      </c>
      <c r="V38" s="98">
        <v>1.1496284301187316</v>
      </c>
      <c r="W38" s="98">
        <v>1.1857349277975622</v>
      </c>
      <c r="X38" s="98">
        <v>1.0090839631831046</v>
      </c>
      <c r="Y38" s="98">
        <v>0.92157150235490293</v>
      </c>
      <c r="DA38" s="63" t="s">
        <v>1774</v>
      </c>
    </row>
    <row r="39" spans="1:105" ht="12" customHeight="1" x14ac:dyDescent="0.25">
      <c r="A39" s="121" t="s">
        <v>54</v>
      </c>
      <c r="B39" s="122">
        <v>0.68625759651947704</v>
      </c>
      <c r="C39" s="122">
        <v>0.71589903139932198</v>
      </c>
      <c r="D39" s="122">
        <v>0.6858638468311844</v>
      </c>
      <c r="E39" s="122">
        <v>0.64338462695625331</v>
      </c>
      <c r="F39" s="122">
        <v>0.70545277545014617</v>
      </c>
      <c r="G39" s="122">
        <v>0.63121862981980148</v>
      </c>
      <c r="H39" s="122">
        <v>0.79086793135565714</v>
      </c>
      <c r="I39" s="122">
        <v>0.70987512363859195</v>
      </c>
      <c r="J39" s="122">
        <v>0.73343089444989285</v>
      </c>
      <c r="K39" s="122">
        <v>0.78359800500072341</v>
      </c>
      <c r="L39" s="122">
        <v>0.68372174164683375</v>
      </c>
      <c r="M39" s="122">
        <v>0.58004726268102336</v>
      </c>
      <c r="N39" s="122">
        <v>0.58243105144405516</v>
      </c>
      <c r="O39" s="122">
        <v>0.57974451334211652</v>
      </c>
      <c r="P39" s="122">
        <v>0.6050152102749482</v>
      </c>
      <c r="Q39" s="122">
        <v>0.58121764591518832</v>
      </c>
      <c r="R39" s="122">
        <v>0.61021565404994382</v>
      </c>
      <c r="S39" s="122">
        <v>0.66687639143586652</v>
      </c>
      <c r="T39" s="122">
        <v>0.69428499399642318</v>
      </c>
      <c r="U39" s="122">
        <v>0.72801721757894844</v>
      </c>
      <c r="V39" s="122">
        <v>0.70176748555487012</v>
      </c>
      <c r="W39" s="122">
        <v>0.63701264159737148</v>
      </c>
      <c r="X39" s="122">
        <v>0.62466677397810622</v>
      </c>
      <c r="Y39" s="122">
        <v>0.62825017208359812</v>
      </c>
      <c r="DA39" s="130" t="s">
        <v>1775</v>
      </c>
    </row>
    <row r="40" spans="1:105" ht="12" customHeight="1" x14ac:dyDescent="0.25">
      <c r="A40" s="97" t="s">
        <v>50</v>
      </c>
      <c r="B40" s="98">
        <v>4.4238607588525302E-3</v>
      </c>
      <c r="C40" s="98">
        <v>4.5579347479644105E-3</v>
      </c>
      <c r="D40" s="98">
        <v>4.2307663521305083E-3</v>
      </c>
      <c r="E40" s="98">
        <v>3.6366055847110107E-3</v>
      </c>
      <c r="F40" s="98">
        <v>3.9561060568820789E-3</v>
      </c>
      <c r="G40" s="98">
        <v>3.6127544720870094E-3</v>
      </c>
      <c r="H40" s="98">
        <v>4.2226575783431012E-3</v>
      </c>
      <c r="I40" s="98">
        <v>3.5850756695755218E-3</v>
      </c>
      <c r="J40" s="98">
        <v>3.5092634930363473E-3</v>
      </c>
      <c r="K40" s="98">
        <v>3.9935943645879194E-3</v>
      </c>
      <c r="L40" s="98">
        <v>3.5792185303880858E-3</v>
      </c>
      <c r="M40" s="98">
        <v>2.5436393168176679E-3</v>
      </c>
      <c r="N40" s="98">
        <v>1.3345302385282093E-3</v>
      </c>
      <c r="O40" s="98">
        <v>8.9053391677397411E-4</v>
      </c>
      <c r="P40" s="98">
        <v>8.9764032192212839E-4</v>
      </c>
      <c r="Q40" s="98">
        <v>1.1015758656503214E-3</v>
      </c>
      <c r="R40" s="98">
        <v>1.2809797732624742E-3</v>
      </c>
      <c r="S40" s="98">
        <v>1.3823148492650009E-3</v>
      </c>
      <c r="T40" s="98">
        <v>1.3207238022996635E-3</v>
      </c>
      <c r="U40" s="98">
        <v>1.1890404940400399E-3</v>
      </c>
      <c r="V40" s="98">
        <v>1.0143092581960996E-3</v>
      </c>
      <c r="W40" s="98">
        <v>1.3049334013007076E-3</v>
      </c>
      <c r="X40" s="98">
        <v>5.0021327433279661E-4</v>
      </c>
      <c r="Y40" s="98">
        <v>4.9805437274827414E-4</v>
      </c>
      <c r="DA40" s="63" t="s">
        <v>1776</v>
      </c>
    </row>
    <row r="41" spans="1:105" ht="12" customHeight="1" x14ac:dyDescent="0.25">
      <c r="A41" s="109" t="s">
        <v>120</v>
      </c>
      <c r="B41" s="33">
        <v>0.68183373576062456</v>
      </c>
      <c r="C41" s="33">
        <v>0.71134109665135759</v>
      </c>
      <c r="D41" s="33">
        <v>0.68163308047905391</v>
      </c>
      <c r="E41" s="33">
        <v>0.6397480213715423</v>
      </c>
      <c r="F41" s="33">
        <v>0.70149666939326405</v>
      </c>
      <c r="G41" s="33">
        <v>0.6276058753477145</v>
      </c>
      <c r="H41" s="33">
        <v>0.78664527377731408</v>
      </c>
      <c r="I41" s="33">
        <v>0.7062900479690164</v>
      </c>
      <c r="J41" s="33">
        <v>0.72992163095685647</v>
      </c>
      <c r="K41" s="33">
        <v>0.7796044106361355</v>
      </c>
      <c r="L41" s="33">
        <v>0.68014252311644563</v>
      </c>
      <c r="M41" s="33">
        <v>0.57750362336420569</v>
      </c>
      <c r="N41" s="33">
        <v>0.58109652120552691</v>
      </c>
      <c r="O41" s="33">
        <v>0.57885397942534256</v>
      </c>
      <c r="P41" s="33">
        <v>0.60411756995302612</v>
      </c>
      <c r="Q41" s="33">
        <v>0.58011607004953802</v>
      </c>
      <c r="R41" s="33">
        <v>0.60893467427668135</v>
      </c>
      <c r="S41" s="33">
        <v>0.66549407658660154</v>
      </c>
      <c r="T41" s="33">
        <v>0.69296427019412354</v>
      </c>
      <c r="U41" s="33">
        <v>0.72682817708490843</v>
      </c>
      <c r="V41" s="33">
        <v>0.700753176296674</v>
      </c>
      <c r="W41" s="33">
        <v>0.63570770819607081</v>
      </c>
      <c r="X41" s="33">
        <v>0.62416656070377341</v>
      </c>
      <c r="Y41" s="33">
        <v>0.62775211771084982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902.22357712947758</v>
      </c>
      <c r="C43" s="117">
        <f t="shared" si="14"/>
        <v>909.61941405274035</v>
      </c>
      <c r="D43" s="117">
        <f t="shared" si="14"/>
        <v>898.2317380305027</v>
      </c>
      <c r="E43" s="117">
        <f t="shared" si="14"/>
        <v>915.54127541460559</v>
      </c>
      <c r="F43" s="117">
        <f t="shared" si="14"/>
        <v>877.26542096875539</v>
      </c>
      <c r="G43" s="117">
        <f t="shared" si="14"/>
        <v>829.02168068442086</v>
      </c>
      <c r="H43" s="117">
        <f t="shared" si="14"/>
        <v>808.4856602660891</v>
      </c>
      <c r="I43" s="117">
        <f t="shared" si="14"/>
        <v>708.49315781604525</v>
      </c>
      <c r="J43" s="117">
        <f t="shared" si="14"/>
        <v>723.84944691336307</v>
      </c>
      <c r="K43" s="117">
        <f t="shared" si="14"/>
        <v>701.24271620121124</v>
      </c>
      <c r="L43" s="117">
        <f t="shared" si="14"/>
        <v>776.21721767188171</v>
      </c>
      <c r="M43" s="117">
        <f t="shared" si="14"/>
        <v>687.93353350530572</v>
      </c>
      <c r="N43" s="117">
        <f t="shared" si="14"/>
        <v>645.52654900270591</v>
      </c>
      <c r="O43" s="117">
        <f t="shared" si="14"/>
        <v>707.30693660546081</v>
      </c>
      <c r="P43" s="117">
        <f t="shared" si="14"/>
        <v>632.23331183402047</v>
      </c>
      <c r="Q43" s="117">
        <f t="shared" si="14"/>
        <v>661.89630347696857</v>
      </c>
      <c r="R43" s="117">
        <f t="shared" ref="R43:V43" si="15">R44+R47+R49+R58</f>
        <v>666.56398601046419</v>
      </c>
      <c r="S43" s="117">
        <f t="shared" si="15"/>
        <v>682.53970570258844</v>
      </c>
      <c r="T43" s="117">
        <f t="shared" si="15"/>
        <v>622.17586950870486</v>
      </c>
      <c r="U43" s="117">
        <f t="shared" si="15"/>
        <v>634.89883267520406</v>
      </c>
      <c r="V43" s="117">
        <f t="shared" si="15"/>
        <v>651.55586519957581</v>
      </c>
      <c r="W43" s="117">
        <f t="shared" ref="W43:Y43" si="16">W44+W47+W49+W58</f>
        <v>685.45873862923122</v>
      </c>
      <c r="X43" s="117">
        <f t="shared" si="16"/>
        <v>589.74325479682375</v>
      </c>
      <c r="Y43" s="117">
        <f t="shared" si="16"/>
        <v>485.00299192290151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737.51494970392105</v>
      </c>
      <c r="C44" s="122">
        <f t="shared" si="17"/>
        <v>738.50930415820415</v>
      </c>
      <c r="D44" s="122">
        <f t="shared" si="17"/>
        <v>714.8460100312102</v>
      </c>
      <c r="E44" s="122">
        <f t="shared" si="17"/>
        <v>728.15301052954385</v>
      </c>
      <c r="F44" s="122">
        <f t="shared" si="17"/>
        <v>695.53841918597732</v>
      </c>
      <c r="G44" s="122">
        <f t="shared" si="17"/>
        <v>671.18524954521092</v>
      </c>
      <c r="H44" s="122">
        <f t="shared" si="17"/>
        <v>645.67290306073573</v>
      </c>
      <c r="I44" s="122">
        <f t="shared" si="17"/>
        <v>560.9057706427501</v>
      </c>
      <c r="J44" s="122">
        <f t="shared" si="17"/>
        <v>577.04173015896515</v>
      </c>
      <c r="K44" s="122">
        <f t="shared" si="17"/>
        <v>547.22691573146335</v>
      </c>
      <c r="L44" s="122">
        <f t="shared" si="17"/>
        <v>621.18580992173588</v>
      </c>
      <c r="M44" s="122">
        <f t="shared" si="17"/>
        <v>539.06232404195327</v>
      </c>
      <c r="N44" s="122">
        <f t="shared" si="17"/>
        <v>507.78460489841996</v>
      </c>
      <c r="O44" s="122">
        <f t="shared" si="17"/>
        <v>562.9478821484073</v>
      </c>
      <c r="P44" s="122">
        <f t="shared" si="17"/>
        <v>488.40573865193653</v>
      </c>
      <c r="Q44" s="122">
        <f t="shared" si="17"/>
        <v>523.19522887090591</v>
      </c>
      <c r="R44" s="122">
        <f t="shared" ref="R44:V44" si="18">SUM(R45:R46)</f>
        <v>531.2395824829598</v>
      </c>
      <c r="S44" s="122">
        <f t="shared" si="18"/>
        <v>549.04712349102908</v>
      </c>
      <c r="T44" s="122">
        <f t="shared" si="18"/>
        <v>498.38204921546384</v>
      </c>
      <c r="U44" s="122">
        <f t="shared" si="18"/>
        <v>510.37450480219434</v>
      </c>
      <c r="V44" s="122">
        <f t="shared" si="18"/>
        <v>530.82803123621363</v>
      </c>
      <c r="W44" s="122">
        <f t="shared" ref="W44:Y44" si="19">SUM(W45:W46)</f>
        <v>559.95639479063595</v>
      </c>
      <c r="X44" s="122">
        <f t="shared" si="19"/>
        <v>477.12759812958302</v>
      </c>
      <c r="Y44" s="122">
        <f t="shared" si="19"/>
        <v>389.41466798977768</v>
      </c>
      <c r="DA44" s="130" t="s">
        <v>1779</v>
      </c>
    </row>
    <row r="45" spans="1:105" ht="12" customHeight="1" x14ac:dyDescent="0.25">
      <c r="A45" s="97" t="s">
        <v>211</v>
      </c>
      <c r="B45" s="98">
        <v>717.49138124441811</v>
      </c>
      <c r="C45" s="98">
        <v>718.92262756864056</v>
      </c>
      <c r="D45" s="98">
        <v>696.31996202043899</v>
      </c>
      <c r="E45" s="98">
        <v>709.65837473085503</v>
      </c>
      <c r="F45" s="98">
        <v>678.3101187047763</v>
      </c>
      <c r="G45" s="98">
        <v>656.33901733745108</v>
      </c>
      <c r="H45" s="98">
        <v>631.33013100331573</v>
      </c>
      <c r="I45" s="98">
        <v>548.86019607203707</v>
      </c>
      <c r="J45" s="98">
        <v>564.80637335356528</v>
      </c>
      <c r="K45" s="98">
        <v>535.7300953023082</v>
      </c>
      <c r="L45" s="98">
        <v>608.24662096154509</v>
      </c>
      <c r="M45" s="98">
        <v>527.99269647232575</v>
      </c>
      <c r="N45" s="98">
        <v>497.45729856567851</v>
      </c>
      <c r="O45" s="98">
        <v>551.60257078266761</v>
      </c>
      <c r="P45" s="98">
        <v>478.63709551122992</v>
      </c>
      <c r="Q45" s="98">
        <v>512.80765844246139</v>
      </c>
      <c r="R45" s="98">
        <v>520.75102865663894</v>
      </c>
      <c r="S45" s="98">
        <v>538.27020385931166</v>
      </c>
      <c r="T45" s="98">
        <v>488.62356543844624</v>
      </c>
      <c r="U45" s="98">
        <v>500.44842779945958</v>
      </c>
      <c r="V45" s="98">
        <v>520.53112818306556</v>
      </c>
      <c r="W45" s="98">
        <v>548.97061450835395</v>
      </c>
      <c r="X45" s="98">
        <v>467.8501159494258</v>
      </c>
      <c r="Y45" s="98">
        <v>381.83458726311756</v>
      </c>
      <c r="DA45" s="63" t="s">
        <v>1780</v>
      </c>
    </row>
    <row r="46" spans="1:105" ht="12" customHeight="1" x14ac:dyDescent="0.25">
      <c r="A46" s="97" t="s">
        <v>53</v>
      </c>
      <c r="B46" s="98">
        <v>20.02356845950294</v>
      </c>
      <c r="C46" s="98">
        <v>19.58667658956362</v>
      </c>
      <c r="D46" s="98">
        <v>18.526048010771198</v>
      </c>
      <c r="E46" s="98">
        <v>18.494635798688794</v>
      </c>
      <c r="F46" s="98">
        <v>17.228300481201011</v>
      </c>
      <c r="G46" s="98">
        <v>14.846232207759853</v>
      </c>
      <c r="H46" s="98">
        <v>14.342772057420007</v>
      </c>
      <c r="I46" s="98">
        <v>12.045574570713038</v>
      </c>
      <c r="J46" s="98">
        <v>12.235356805399888</v>
      </c>
      <c r="K46" s="98">
        <v>11.496820429155175</v>
      </c>
      <c r="L46" s="98">
        <v>12.939188960190844</v>
      </c>
      <c r="M46" s="98">
        <v>11.069627569627484</v>
      </c>
      <c r="N46" s="98">
        <v>10.327306332741438</v>
      </c>
      <c r="O46" s="98">
        <v>11.345311365739716</v>
      </c>
      <c r="P46" s="98">
        <v>9.7686431407066259</v>
      </c>
      <c r="Q46" s="98">
        <v>10.38757042844453</v>
      </c>
      <c r="R46" s="98">
        <v>10.488553826320825</v>
      </c>
      <c r="S46" s="98">
        <v>10.77691963171741</v>
      </c>
      <c r="T46" s="98">
        <v>9.7584837770175916</v>
      </c>
      <c r="U46" s="98">
        <v>9.9260770027347718</v>
      </c>
      <c r="V46" s="98">
        <v>10.296903053148089</v>
      </c>
      <c r="W46" s="98">
        <v>10.98578028228196</v>
      </c>
      <c r="X46" s="98">
        <v>9.2774821801572163</v>
      </c>
      <c r="Y46" s="98">
        <v>7.5800807266601451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6.1890975931612816E-2</v>
      </c>
      <c r="C47" s="122">
        <f t="shared" si="20"/>
        <v>8.5232600283952714E-2</v>
      </c>
      <c r="D47" s="122">
        <f t="shared" si="20"/>
        <v>0.10208767771218148</v>
      </c>
      <c r="E47" s="122">
        <f t="shared" si="20"/>
        <v>0.19838715221427056</v>
      </c>
      <c r="F47" s="122">
        <f t="shared" si="20"/>
        <v>0.12981860210019136</v>
      </c>
      <c r="G47" s="122">
        <f t="shared" si="20"/>
        <v>0.14576904081878328</v>
      </c>
      <c r="H47" s="122">
        <f t="shared" si="20"/>
        <v>0.1831551808377882</v>
      </c>
      <c r="I47" s="122">
        <f t="shared" si="20"/>
        <v>0.18364361895435155</v>
      </c>
      <c r="J47" s="122">
        <f t="shared" si="20"/>
        <v>0.16358802006301187</v>
      </c>
      <c r="K47" s="122">
        <f t="shared" si="20"/>
        <v>0.16625567888030038</v>
      </c>
      <c r="L47" s="122">
        <f t="shared" si="20"/>
        <v>0.19211030422243863</v>
      </c>
      <c r="M47" s="122">
        <f t="shared" si="20"/>
        <v>0.18283225046671303</v>
      </c>
      <c r="N47" s="122">
        <f t="shared" si="20"/>
        <v>0.22046951923371785</v>
      </c>
      <c r="O47" s="122">
        <f t="shared" si="20"/>
        <v>0.29714976275074445</v>
      </c>
      <c r="P47" s="122">
        <f t="shared" si="20"/>
        <v>0.20226925914241564</v>
      </c>
      <c r="Q47" s="122">
        <f t="shared" si="20"/>
        <v>0.36113285957158636</v>
      </c>
      <c r="R47" s="122">
        <f t="shared" si="20"/>
        <v>0.2154093661247368</v>
      </c>
      <c r="S47" s="122">
        <f t="shared" si="20"/>
        <v>0.20967666597695267</v>
      </c>
      <c r="T47" s="122">
        <f t="shared" si="20"/>
        <v>0.18748530861843671</v>
      </c>
      <c r="U47" s="122">
        <f t="shared" si="20"/>
        <v>0.19888844920176171</v>
      </c>
      <c r="V47" s="122">
        <f t="shared" si="20"/>
        <v>0.19488518310506509</v>
      </c>
      <c r="W47" s="122">
        <f t="shared" si="20"/>
        <v>0.1862845448855712</v>
      </c>
      <c r="X47" s="122">
        <f t="shared" si="20"/>
        <v>0.16603989795894902</v>
      </c>
      <c r="Y47" s="122">
        <f t="shared" si="20"/>
        <v>0.15428196621021317</v>
      </c>
      <c r="DA47" s="130" t="s">
        <v>1782</v>
      </c>
    </row>
    <row r="48" spans="1:105" ht="12" customHeight="1" x14ac:dyDescent="0.25">
      <c r="A48" s="97" t="s">
        <v>53</v>
      </c>
      <c r="B48" s="98">
        <v>6.1890975931612816E-2</v>
      </c>
      <c r="C48" s="98">
        <v>8.5232600283952714E-2</v>
      </c>
      <c r="D48" s="98">
        <v>0.10208767771218148</v>
      </c>
      <c r="E48" s="98">
        <v>0.19838715221427056</v>
      </c>
      <c r="F48" s="98">
        <v>0.12981860210019136</v>
      </c>
      <c r="G48" s="98">
        <v>0.14576904081878328</v>
      </c>
      <c r="H48" s="98">
        <v>0.1831551808377882</v>
      </c>
      <c r="I48" s="98">
        <v>0.18364361895435155</v>
      </c>
      <c r="J48" s="98">
        <v>0.16358802006301187</v>
      </c>
      <c r="K48" s="98">
        <v>0.16625567888030038</v>
      </c>
      <c r="L48" s="98">
        <v>0.19211030422243863</v>
      </c>
      <c r="M48" s="98">
        <v>0.18283225046671303</v>
      </c>
      <c r="N48" s="98">
        <v>0.22046951923371785</v>
      </c>
      <c r="O48" s="98">
        <v>0.29714976275074445</v>
      </c>
      <c r="P48" s="98">
        <v>0.20226925914241564</v>
      </c>
      <c r="Q48" s="98">
        <v>0.36113285957158636</v>
      </c>
      <c r="R48" s="98">
        <v>0.2154093661247368</v>
      </c>
      <c r="S48" s="98">
        <v>0.20967666597695267</v>
      </c>
      <c r="T48" s="98">
        <v>0.18748530861843671</v>
      </c>
      <c r="U48" s="98">
        <v>0.19888844920176171</v>
      </c>
      <c r="V48" s="98">
        <v>0.19488518310506509</v>
      </c>
      <c r="W48" s="98">
        <v>0.1862845448855712</v>
      </c>
      <c r="X48" s="98">
        <v>0.16603989795894902</v>
      </c>
      <c r="Y48" s="98">
        <v>0.15428196621021317</v>
      </c>
      <c r="DA48" s="63" t="s">
        <v>1783</v>
      </c>
    </row>
    <row r="49" spans="1:105" ht="12" customHeight="1" x14ac:dyDescent="0.25">
      <c r="A49" s="121" t="s">
        <v>55</v>
      </c>
      <c r="B49" s="122">
        <v>143.34487583646253</v>
      </c>
      <c r="C49" s="122">
        <v>146.38913924038974</v>
      </c>
      <c r="D49" s="122">
        <v>157.1023897148452</v>
      </c>
      <c r="E49" s="122">
        <v>160.94099678648109</v>
      </c>
      <c r="F49" s="122">
        <v>154.80469291835448</v>
      </c>
      <c r="G49" s="122">
        <v>136.78571279397951</v>
      </c>
      <c r="H49" s="122">
        <v>139.2753704328905</v>
      </c>
      <c r="I49" s="122">
        <v>128.19033030247206</v>
      </c>
      <c r="J49" s="122">
        <v>126.59780511680923</v>
      </c>
      <c r="K49" s="122">
        <v>129.59075481753274</v>
      </c>
      <c r="L49" s="122">
        <v>131.09621452068589</v>
      </c>
      <c r="M49" s="122">
        <v>126.31677607280888</v>
      </c>
      <c r="N49" s="122">
        <v>115.45073551795058</v>
      </c>
      <c r="O49" s="122">
        <v>122.67564257276949</v>
      </c>
      <c r="P49" s="122">
        <v>121.44340355781925</v>
      </c>
      <c r="Q49" s="122">
        <v>117.1822861861618</v>
      </c>
      <c r="R49" s="122">
        <v>113.89098481658817</v>
      </c>
      <c r="S49" s="122">
        <v>112.23830969729384</v>
      </c>
      <c r="T49" s="122">
        <v>103.10869388899549</v>
      </c>
      <c r="U49" s="122">
        <v>103.68600812774157</v>
      </c>
      <c r="V49" s="122">
        <v>100.85607350330378</v>
      </c>
      <c r="W49" s="122">
        <v>107.67494004519271</v>
      </c>
      <c r="X49" s="122">
        <v>95.279932938042293</v>
      </c>
      <c r="Y49" s="122">
        <v>79.291865683491579</v>
      </c>
      <c r="DA49" s="130" t="s">
        <v>1784</v>
      </c>
    </row>
    <row r="50" spans="1:105" ht="12" customHeight="1" x14ac:dyDescent="0.25">
      <c r="A50" s="97" t="s">
        <v>138</v>
      </c>
      <c r="B50" s="98">
        <v>82.419061726887222</v>
      </c>
      <c r="C50" s="98">
        <v>81.527929307619218</v>
      </c>
      <c r="D50" s="98">
        <v>88.209229490284557</v>
      </c>
      <c r="E50" s="98">
        <v>89.858929927937552</v>
      </c>
      <c r="F50" s="98">
        <v>88.217026734980323</v>
      </c>
      <c r="G50" s="98">
        <v>76.812740214313166</v>
      </c>
      <c r="H50" s="98">
        <v>79.195431418078854</v>
      </c>
      <c r="I50" s="98">
        <v>71.289895853425449</v>
      </c>
      <c r="J50" s="98">
        <v>71.948060836838394</v>
      </c>
      <c r="K50" s="98">
        <v>72.7006052599246</v>
      </c>
      <c r="L50" s="98">
        <v>74.964390504716008</v>
      </c>
      <c r="M50" s="98">
        <v>74.807929737266889</v>
      </c>
      <c r="N50" s="98">
        <v>63.818664306570845</v>
      </c>
      <c r="O50" s="98">
        <v>70.999477985666061</v>
      </c>
      <c r="P50" s="98">
        <v>69.692229732739648</v>
      </c>
      <c r="Q50" s="98">
        <v>65.73075011983606</v>
      </c>
      <c r="R50" s="98">
        <v>63.712291920386853</v>
      </c>
      <c r="S50" s="98">
        <v>64.526909792456649</v>
      </c>
      <c r="T50" s="98">
        <v>58.72687297226615</v>
      </c>
      <c r="U50" s="98">
        <v>60.35928985707195</v>
      </c>
      <c r="V50" s="98">
        <v>62.431075404125451</v>
      </c>
      <c r="W50" s="98">
        <v>70.393903227924753</v>
      </c>
      <c r="X50" s="98">
        <v>64.291212315755885</v>
      </c>
      <c r="Y50" s="98">
        <v>52.757345270891726</v>
      </c>
      <c r="DA50" s="63" t="s">
        <v>1785</v>
      </c>
    </row>
    <row r="51" spans="1:105" ht="12" customHeight="1" x14ac:dyDescent="0.25">
      <c r="A51" s="97" t="s">
        <v>137</v>
      </c>
      <c r="B51" s="98">
        <v>0.24263289704056551</v>
      </c>
      <c r="C51" s="98">
        <v>0.23452180063033351</v>
      </c>
      <c r="D51" s="98">
        <v>0.26024926757087036</v>
      </c>
      <c r="E51" s="98">
        <v>0.28883138874080944</v>
      </c>
      <c r="F51" s="98">
        <v>0.31653901067860613</v>
      </c>
      <c r="G51" s="98">
        <v>0.33044673169598782</v>
      </c>
      <c r="H51" s="98">
        <v>0.41731032884309904</v>
      </c>
      <c r="I51" s="98">
        <v>0.37455459808942115</v>
      </c>
      <c r="J51" s="98">
        <v>0.39943276895848429</v>
      </c>
      <c r="K51" s="98">
        <v>0.51964816464041008</v>
      </c>
      <c r="L51" s="98">
        <v>0.59034167664734594</v>
      </c>
      <c r="M51" s="98">
        <v>0.62537428345241519</v>
      </c>
      <c r="N51" s="98">
        <v>0.48960498843036226</v>
      </c>
      <c r="O51" s="98">
        <v>0.58758164636625121</v>
      </c>
      <c r="P51" s="98">
        <v>0.56589773706145841</v>
      </c>
      <c r="Q51" s="98">
        <v>0.52206714475798544</v>
      </c>
      <c r="R51" s="98">
        <v>0.49249357068217697</v>
      </c>
      <c r="S51" s="98">
        <v>0.49279860789725644</v>
      </c>
      <c r="T51" s="98">
        <v>0.41055864731594044</v>
      </c>
      <c r="U51" s="98">
        <v>0.41859984571604525</v>
      </c>
      <c r="V51" s="98">
        <v>0.44691510171119481</v>
      </c>
      <c r="W51" s="98">
        <v>0.49281431398126496</v>
      </c>
      <c r="X51" s="98">
        <v>0.41724654206898881</v>
      </c>
      <c r="Y51" s="98">
        <v>0.32734622121182516</v>
      </c>
      <c r="DA51" s="63" t="s">
        <v>1786</v>
      </c>
    </row>
    <row r="52" spans="1:105" ht="12" customHeight="1" x14ac:dyDescent="0.25">
      <c r="A52" s="100" t="s">
        <v>211</v>
      </c>
      <c r="B52" s="101">
        <v>9.0485158611905758E-2</v>
      </c>
      <c r="C52" s="101">
        <v>8.7027375628390913E-2</v>
      </c>
      <c r="D52" s="101">
        <v>9.692753334428289E-2</v>
      </c>
      <c r="E52" s="101">
        <v>0.1066996068092763</v>
      </c>
      <c r="F52" s="101">
        <v>0.11679334402930196</v>
      </c>
      <c r="G52" s="101">
        <v>0.12179572188557325</v>
      </c>
      <c r="H52" s="101">
        <v>0.1279564050634783</v>
      </c>
      <c r="I52" s="101">
        <v>0.12116124716506102</v>
      </c>
      <c r="J52" s="101">
        <v>0.1405912288284315</v>
      </c>
      <c r="K52" s="101">
        <v>0.18688803429223733</v>
      </c>
      <c r="L52" s="101">
        <v>0.18729720248643641</v>
      </c>
      <c r="M52" s="101">
        <v>0.22233790806996159</v>
      </c>
      <c r="N52" s="101">
        <v>0.16682328010275058</v>
      </c>
      <c r="O52" s="101">
        <v>0.1715044402628185</v>
      </c>
      <c r="P52" s="101">
        <v>0.16783846230682939</v>
      </c>
      <c r="Q52" s="101">
        <v>0.12416673122041007</v>
      </c>
      <c r="R52" s="101">
        <v>0.10859522783727221</v>
      </c>
      <c r="S52" s="101">
        <v>0.12291831613079923</v>
      </c>
      <c r="T52" s="101">
        <v>0.11827846344936029</v>
      </c>
      <c r="U52" s="101">
        <v>0.12332355655788699</v>
      </c>
      <c r="V52" s="101">
        <v>0.13223163344115851</v>
      </c>
      <c r="W52" s="101">
        <v>0.14266693108206699</v>
      </c>
      <c r="X52" s="101">
        <v>0.14150466511257051</v>
      </c>
      <c r="Y52" s="101">
        <v>0.11031423496738245</v>
      </c>
      <c r="DA52" s="131" t="s">
        <v>1787</v>
      </c>
    </row>
    <row r="53" spans="1:105" ht="12" customHeight="1" x14ac:dyDescent="0.25">
      <c r="A53" s="103" t="s">
        <v>52</v>
      </c>
      <c r="B53" s="104">
        <v>0.15214773842865975</v>
      </c>
      <c r="C53" s="104">
        <v>0.1474944250019426</v>
      </c>
      <c r="D53" s="104">
        <v>0.16332173422658747</v>
      </c>
      <c r="E53" s="104">
        <v>0.18213178193153315</v>
      </c>
      <c r="F53" s="104">
        <v>0.19974566664930418</v>
      </c>
      <c r="G53" s="104">
        <v>0.20865100981041454</v>
      </c>
      <c r="H53" s="104">
        <v>0.28935392377962077</v>
      </c>
      <c r="I53" s="104">
        <v>0.25339335092436016</v>
      </c>
      <c r="J53" s="104">
        <v>0.25884154013005278</v>
      </c>
      <c r="K53" s="104">
        <v>0.33276013034817281</v>
      </c>
      <c r="L53" s="104">
        <v>0.40304447416090949</v>
      </c>
      <c r="M53" s="104">
        <v>0.40303637538245363</v>
      </c>
      <c r="N53" s="104">
        <v>0.32278170832761166</v>
      </c>
      <c r="O53" s="104">
        <v>0.41607720610343274</v>
      </c>
      <c r="P53" s="104">
        <v>0.39805927475462904</v>
      </c>
      <c r="Q53" s="104">
        <v>0.39790041353757538</v>
      </c>
      <c r="R53" s="104">
        <v>0.38389834284490476</v>
      </c>
      <c r="S53" s="104">
        <v>0.3698802917664572</v>
      </c>
      <c r="T53" s="104">
        <v>0.29228018386658017</v>
      </c>
      <c r="U53" s="104">
        <v>0.29527628915815823</v>
      </c>
      <c r="V53" s="104">
        <v>0.31468346827003629</v>
      </c>
      <c r="W53" s="104">
        <v>0.350147382899198</v>
      </c>
      <c r="X53" s="104">
        <v>0.27574187695641827</v>
      </c>
      <c r="Y53" s="104">
        <v>0.2170319862444427</v>
      </c>
      <c r="DA53" s="132" t="s">
        <v>1788</v>
      </c>
    </row>
    <row r="54" spans="1:105" ht="12" customHeight="1" x14ac:dyDescent="0.25">
      <c r="A54" s="106" t="s">
        <v>122</v>
      </c>
      <c r="B54" s="101">
        <v>45.781564567567251</v>
      </c>
      <c r="C54" s="101">
        <v>48.559479836081337</v>
      </c>
      <c r="D54" s="101">
        <v>51.641869725029643</v>
      </c>
      <c r="E54" s="101">
        <v>52.194884468989869</v>
      </c>
      <c r="F54" s="101">
        <v>47.710753592049954</v>
      </c>
      <c r="G54" s="101">
        <v>40.230830572554233</v>
      </c>
      <c r="H54" s="101">
        <v>37.898545093284618</v>
      </c>
      <c r="I54" s="101">
        <v>35.231100005482119</v>
      </c>
      <c r="J54" s="101">
        <v>32.84218913248489</v>
      </c>
      <c r="K54" s="101">
        <v>28.599270312420185</v>
      </c>
      <c r="L54" s="101">
        <v>27.14596218683365</v>
      </c>
      <c r="M54" s="101">
        <v>24.037559091181478</v>
      </c>
      <c r="N54" s="101">
        <v>24.372829978428857</v>
      </c>
      <c r="O54" s="101">
        <v>24.402104246766928</v>
      </c>
      <c r="P54" s="101">
        <v>25.09302760760951</v>
      </c>
      <c r="Q54" s="101">
        <v>25.408847856789574</v>
      </c>
      <c r="R54" s="101">
        <v>25.34562690066403</v>
      </c>
      <c r="S54" s="101">
        <v>24.738558921729204</v>
      </c>
      <c r="T54" s="101">
        <v>23.162187270071232</v>
      </c>
      <c r="U54" s="101">
        <v>22.580792063938894</v>
      </c>
      <c r="V54" s="101">
        <v>20.1150601966824</v>
      </c>
      <c r="W54" s="101">
        <v>19.770894133430847</v>
      </c>
      <c r="X54" s="101">
        <v>16.418923559118149</v>
      </c>
      <c r="Y54" s="101">
        <v>14.55792251335108</v>
      </c>
      <c r="DA54" s="131" t="s">
        <v>1789</v>
      </c>
    </row>
    <row r="55" spans="1:105" ht="12" customHeight="1" x14ac:dyDescent="0.25">
      <c r="A55" s="107" t="s">
        <v>121</v>
      </c>
      <c r="B55" s="104">
        <v>14.9016166449675</v>
      </c>
      <c r="C55" s="104">
        <v>16.06720829605884</v>
      </c>
      <c r="D55" s="104">
        <v>16.991041231960143</v>
      </c>
      <c r="E55" s="104">
        <v>18.598351000812869</v>
      </c>
      <c r="F55" s="104">
        <v>18.560373580645606</v>
      </c>
      <c r="G55" s="104">
        <v>19.411695275416111</v>
      </c>
      <c r="H55" s="104">
        <v>21.764083592683932</v>
      </c>
      <c r="I55" s="104">
        <v>21.294779845475084</v>
      </c>
      <c r="J55" s="104">
        <v>21.408122378527448</v>
      </c>
      <c r="K55" s="104">
        <v>27.771231080547551</v>
      </c>
      <c r="L55" s="104">
        <v>28.395520152488892</v>
      </c>
      <c r="M55" s="104">
        <v>26.845912960908095</v>
      </c>
      <c r="N55" s="104">
        <v>26.769636244520512</v>
      </c>
      <c r="O55" s="104">
        <v>26.686478693970262</v>
      </c>
      <c r="P55" s="104">
        <v>26.092248480408625</v>
      </c>
      <c r="Q55" s="104">
        <v>25.520621064778176</v>
      </c>
      <c r="R55" s="104">
        <v>24.340572424855118</v>
      </c>
      <c r="S55" s="104">
        <v>22.480042375210733</v>
      </c>
      <c r="T55" s="104">
        <v>20.809074999342172</v>
      </c>
      <c r="U55" s="104">
        <v>20.327326361014688</v>
      </c>
      <c r="V55" s="104">
        <v>17.86302280078473</v>
      </c>
      <c r="W55" s="104">
        <v>17.017328369855846</v>
      </c>
      <c r="X55" s="104">
        <v>14.152550521099265</v>
      </c>
      <c r="Y55" s="104">
        <v>11.649251678036944</v>
      </c>
      <c r="DA55" s="132" t="s">
        <v>1790</v>
      </c>
    </row>
    <row r="56" spans="1:105" ht="12" customHeight="1" x14ac:dyDescent="0.25">
      <c r="A56" s="108" t="s">
        <v>53</v>
      </c>
      <c r="B56" s="98">
        <v>5.5569145206648107</v>
      </c>
      <c r="C56" s="98">
        <v>5.9646969625540232</v>
      </c>
      <c r="D56" s="98">
        <v>6.3283502057027325</v>
      </c>
      <c r="E56" s="98">
        <v>6.8678271694076356</v>
      </c>
      <c r="F56" s="98">
        <v>6.845020982115531</v>
      </c>
      <c r="G56" s="98">
        <v>7.154257983189896</v>
      </c>
      <c r="H56" s="98">
        <v>6.6657687970197879</v>
      </c>
      <c r="I56" s="98">
        <v>6.8865183261515597</v>
      </c>
      <c r="J56" s="98">
        <v>7.5296763617244826</v>
      </c>
      <c r="K56" s="98">
        <v>10.007694012529585</v>
      </c>
      <c r="L56" s="98">
        <v>9.0194175931778435</v>
      </c>
      <c r="M56" s="98">
        <v>9.5001534099210598</v>
      </c>
      <c r="N56" s="98">
        <v>9.1277110249851887</v>
      </c>
      <c r="O56" s="98">
        <v>7.802981765136809</v>
      </c>
      <c r="P56" s="98">
        <v>7.7022269167919788</v>
      </c>
      <c r="Q56" s="98">
        <v>6.0757904634188336</v>
      </c>
      <c r="R56" s="98">
        <v>5.3870707457887601</v>
      </c>
      <c r="S56" s="98">
        <v>5.5951924839974687</v>
      </c>
      <c r="T56" s="98">
        <v>6.0046740687046549</v>
      </c>
      <c r="U56" s="98">
        <v>6.0089813108515324</v>
      </c>
      <c r="V56" s="98">
        <v>5.2675110415825026</v>
      </c>
      <c r="W56" s="98">
        <v>4.8757144163376314</v>
      </c>
      <c r="X56" s="98">
        <v>4.785402587905546</v>
      </c>
      <c r="Y56" s="98">
        <v>3.913439697701758</v>
      </c>
      <c r="DA56" s="63" t="s">
        <v>1791</v>
      </c>
    </row>
    <row r="57" spans="1:105" ht="12" customHeight="1" x14ac:dyDescent="0.25">
      <c r="A57" s="108" t="s">
        <v>52</v>
      </c>
      <c r="B57" s="98">
        <v>9.3447021243026889</v>
      </c>
      <c r="C57" s="98">
        <v>10.102511333504816</v>
      </c>
      <c r="D57" s="98">
        <v>10.662691026257411</v>
      </c>
      <c r="E57" s="98">
        <v>11.730523831405234</v>
      </c>
      <c r="F57" s="98">
        <v>11.715352598530075</v>
      </c>
      <c r="G57" s="98">
        <v>12.257437292226216</v>
      </c>
      <c r="H57" s="98">
        <v>15.098314795664145</v>
      </c>
      <c r="I57" s="98">
        <v>14.408261519323522</v>
      </c>
      <c r="J57" s="98">
        <v>13.878446016802966</v>
      </c>
      <c r="K57" s="98">
        <v>17.763537068017968</v>
      </c>
      <c r="L57" s="98">
        <v>19.376102559311047</v>
      </c>
      <c r="M57" s="98">
        <v>17.345759550987037</v>
      </c>
      <c r="N57" s="98">
        <v>17.641925219535324</v>
      </c>
      <c r="O57" s="98">
        <v>18.883496928833452</v>
      </c>
      <c r="P57" s="98">
        <v>18.390021563616646</v>
      </c>
      <c r="Q57" s="98">
        <v>19.444830601359342</v>
      </c>
      <c r="R57" s="98">
        <v>18.95350167906636</v>
      </c>
      <c r="S57" s="98">
        <v>16.884849891213264</v>
      </c>
      <c r="T57" s="98">
        <v>14.804400930637518</v>
      </c>
      <c r="U57" s="98">
        <v>14.318345050163154</v>
      </c>
      <c r="V57" s="98">
        <v>12.595511759202227</v>
      </c>
      <c r="W57" s="98">
        <v>12.141613953518213</v>
      </c>
      <c r="X57" s="98">
        <v>9.3671479331937189</v>
      </c>
      <c r="Y57" s="98">
        <v>7.7358119803351855</v>
      </c>
      <c r="DA57" s="63" t="s">
        <v>1792</v>
      </c>
    </row>
    <row r="58" spans="1:105" ht="12" customHeight="1" x14ac:dyDescent="0.25">
      <c r="A58" s="121" t="s">
        <v>54</v>
      </c>
      <c r="B58" s="122">
        <v>21.301860613162408</v>
      </c>
      <c r="C58" s="122">
        <v>24.63573805386261</v>
      </c>
      <c r="D58" s="122">
        <v>26.181250606735084</v>
      </c>
      <c r="E58" s="122">
        <v>26.248880946366263</v>
      </c>
      <c r="F58" s="122">
        <v>26.792490262323387</v>
      </c>
      <c r="G58" s="122">
        <v>20.904949304411574</v>
      </c>
      <c r="H58" s="122">
        <v>23.35423159162492</v>
      </c>
      <c r="I58" s="122">
        <v>19.213413251868772</v>
      </c>
      <c r="J58" s="122">
        <v>20.046323617525687</v>
      </c>
      <c r="K58" s="122">
        <v>24.258789973334999</v>
      </c>
      <c r="L58" s="122">
        <v>23.743082925237569</v>
      </c>
      <c r="M58" s="122">
        <v>22.371601140076756</v>
      </c>
      <c r="N58" s="122">
        <v>22.07073906710157</v>
      </c>
      <c r="O58" s="122">
        <v>21.386262121533296</v>
      </c>
      <c r="P58" s="122">
        <v>22.181900365122264</v>
      </c>
      <c r="Q58" s="122">
        <v>21.157655560329161</v>
      </c>
      <c r="R58" s="122">
        <v>21.218009344791593</v>
      </c>
      <c r="S58" s="122">
        <v>21.044595848288516</v>
      </c>
      <c r="T58" s="122">
        <v>20.49764109562712</v>
      </c>
      <c r="U58" s="122">
        <v>20.639431296066356</v>
      </c>
      <c r="V58" s="122">
        <v>19.676875276953361</v>
      </c>
      <c r="W58" s="122">
        <v>17.641119248517072</v>
      </c>
      <c r="X58" s="122">
        <v>17.169683831239496</v>
      </c>
      <c r="Y58" s="122">
        <v>16.142176283422039</v>
      </c>
      <c r="DA58" s="130" t="s">
        <v>1793</v>
      </c>
    </row>
    <row r="59" spans="1:105" ht="12" customHeight="1" x14ac:dyDescent="0.25">
      <c r="A59" s="97" t="s">
        <v>50</v>
      </c>
      <c r="B59" s="98">
        <v>0.13763915167462148</v>
      </c>
      <c r="C59" s="98">
        <v>0.15502469630727145</v>
      </c>
      <c r="D59" s="98">
        <v>0.15564004162529424</v>
      </c>
      <c r="E59" s="98">
        <v>0.1415777746719554</v>
      </c>
      <c r="F59" s="98">
        <v>0.14432237286900348</v>
      </c>
      <c r="G59" s="98">
        <v>0.11444599831156745</v>
      </c>
      <c r="H59" s="98">
        <v>0.12023005173405668</v>
      </c>
      <c r="I59" s="98">
        <v>9.4474317996842236E-2</v>
      </c>
      <c r="J59" s="98">
        <v>9.1429811160877644E-2</v>
      </c>
      <c r="K59" s="98">
        <v>0.10502452548275938</v>
      </c>
      <c r="L59" s="98">
        <v>9.6073760552522397E-2</v>
      </c>
      <c r="M59" s="98">
        <v>6.9026705296106758E-2</v>
      </c>
      <c r="N59" s="98">
        <v>4.306084236317697E-2</v>
      </c>
      <c r="O59" s="98">
        <v>3.5265143104249358E-2</v>
      </c>
      <c r="P59" s="98">
        <v>3.9662403853818459E-2</v>
      </c>
      <c r="Q59" s="98">
        <v>4.8983406825917682E-2</v>
      </c>
      <c r="R59" s="98">
        <v>5.4771589699192463E-2</v>
      </c>
      <c r="S59" s="98">
        <v>5.2640043854442993E-2</v>
      </c>
      <c r="T59" s="98">
        <v>4.5947285964214567E-2</v>
      </c>
      <c r="U59" s="98">
        <v>4.5673143682832103E-2</v>
      </c>
      <c r="V59" s="98">
        <v>4.3195583926626917E-2</v>
      </c>
      <c r="W59" s="98">
        <v>5.4710541121199878E-2</v>
      </c>
      <c r="X59" s="98">
        <v>2.0883904203394227E-2</v>
      </c>
      <c r="Y59" s="98">
        <v>2.0562530532035907E-2</v>
      </c>
      <c r="DA59" s="63" t="s">
        <v>1794</v>
      </c>
    </row>
    <row r="60" spans="1:105" ht="12" customHeight="1" x14ac:dyDescent="0.25">
      <c r="A60" s="109" t="s">
        <v>120</v>
      </c>
      <c r="B60" s="33">
        <v>21.164221461487784</v>
      </c>
      <c r="C60" s="33">
        <v>24.480713357555338</v>
      </c>
      <c r="D60" s="33">
        <v>26.02561056510979</v>
      </c>
      <c r="E60" s="33">
        <v>26.107303171694308</v>
      </c>
      <c r="F60" s="33">
        <v>26.648167889454385</v>
      </c>
      <c r="G60" s="33">
        <v>20.790503306100007</v>
      </c>
      <c r="H60" s="33">
        <v>23.234001539890862</v>
      </c>
      <c r="I60" s="33">
        <v>19.118938933871931</v>
      </c>
      <c r="J60" s="33">
        <v>19.954893806364808</v>
      </c>
      <c r="K60" s="33">
        <v>24.153765447852241</v>
      </c>
      <c r="L60" s="33">
        <v>23.647009164685048</v>
      </c>
      <c r="M60" s="33">
        <v>22.302574434780649</v>
      </c>
      <c r="N60" s="33">
        <v>22.027678224738395</v>
      </c>
      <c r="O60" s="33">
        <v>21.350996978429045</v>
      </c>
      <c r="P60" s="33">
        <v>22.142237961268446</v>
      </c>
      <c r="Q60" s="33">
        <v>21.108672153503242</v>
      </c>
      <c r="R60" s="33">
        <v>21.1632377550924</v>
      </c>
      <c r="S60" s="33">
        <v>20.991955804434074</v>
      </c>
      <c r="T60" s="33">
        <v>20.451693809662906</v>
      </c>
      <c r="U60" s="33">
        <v>20.593758152383522</v>
      </c>
      <c r="V60" s="33">
        <v>19.633679693026735</v>
      </c>
      <c r="W60" s="33">
        <v>17.586408707395872</v>
      </c>
      <c r="X60" s="33">
        <v>17.148799927036102</v>
      </c>
      <c r="Y60" s="33">
        <v>16.121613752890003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661.31185119335873</v>
      </c>
      <c r="C62" s="117">
        <f t="shared" si="21"/>
        <v>744.96889019488788</v>
      </c>
      <c r="D62" s="117">
        <f t="shared" si="21"/>
        <v>710.74887336929442</v>
      </c>
      <c r="E62" s="117">
        <f t="shared" si="21"/>
        <v>760.1123581326533</v>
      </c>
      <c r="F62" s="117">
        <f t="shared" si="21"/>
        <v>757.91514577807834</v>
      </c>
      <c r="G62" s="117">
        <f t="shared" si="21"/>
        <v>962.81938769600254</v>
      </c>
      <c r="H62" s="117">
        <f t="shared" si="21"/>
        <v>950.54169483597946</v>
      </c>
      <c r="I62" s="117">
        <f t="shared" si="21"/>
        <v>872.92516297879092</v>
      </c>
      <c r="J62" s="117">
        <f t="shared" si="21"/>
        <v>902.53194489075179</v>
      </c>
      <c r="K62" s="117">
        <f t="shared" si="21"/>
        <v>937.3501239008026</v>
      </c>
      <c r="L62" s="117">
        <f t="shared" si="21"/>
        <v>1016.9425334171976</v>
      </c>
      <c r="M62" s="117">
        <f t="shared" si="21"/>
        <v>917.02638779569088</v>
      </c>
      <c r="N62" s="117">
        <f t="shared" si="21"/>
        <v>945.36952471563939</v>
      </c>
      <c r="O62" s="117">
        <f t="shared" si="21"/>
        <v>970.236965454033</v>
      </c>
      <c r="P62" s="117">
        <f t="shared" si="21"/>
        <v>871.91667084726214</v>
      </c>
      <c r="Q62" s="117">
        <f t="shared" si="21"/>
        <v>957.67808053503541</v>
      </c>
      <c r="R62" s="117">
        <f t="shared" ref="R62:V62" si="22">R63+R66+R68+R77</f>
        <v>1080.3405778435006</v>
      </c>
      <c r="S62" s="117">
        <f t="shared" si="22"/>
        <v>1090.4767860538477</v>
      </c>
      <c r="T62" s="117">
        <f t="shared" si="22"/>
        <v>1032.0659980133746</v>
      </c>
      <c r="U62" s="117">
        <f t="shared" si="22"/>
        <v>1117.8121374593452</v>
      </c>
      <c r="V62" s="117">
        <f t="shared" si="22"/>
        <v>1152.4696741370303</v>
      </c>
      <c r="W62" s="117">
        <f t="shared" ref="W62:Y62" si="23">W63+W66+W68+W77</f>
        <v>1276.5154903842272</v>
      </c>
      <c r="X62" s="117">
        <f t="shared" si="23"/>
        <v>1104.3349684292314</v>
      </c>
      <c r="Y62" s="117">
        <f t="shared" si="23"/>
        <v>1032.1265246479143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536.83911555602504</v>
      </c>
      <c r="C63" s="122">
        <f t="shared" si="24"/>
        <v>606.59480985296204</v>
      </c>
      <c r="D63" s="122">
        <f t="shared" si="24"/>
        <v>565.18871060713411</v>
      </c>
      <c r="E63" s="122">
        <f t="shared" si="24"/>
        <v>604.81668427020929</v>
      </c>
      <c r="F63" s="122">
        <f t="shared" si="24"/>
        <v>595.67660165365191</v>
      </c>
      <c r="G63" s="122">
        <f t="shared" si="24"/>
        <v>784.21492784120073</v>
      </c>
      <c r="H63" s="122">
        <f t="shared" si="24"/>
        <v>759.2402342041147</v>
      </c>
      <c r="I63" s="122">
        <f t="shared" si="24"/>
        <v>691.90190068995571</v>
      </c>
      <c r="J63" s="122">
        <f t="shared" si="24"/>
        <v>718.65983871339608</v>
      </c>
      <c r="K63" s="122">
        <f t="shared" si="24"/>
        <v>734.31500548045108</v>
      </c>
      <c r="L63" s="122">
        <f t="shared" si="24"/>
        <v>815.11668874201212</v>
      </c>
      <c r="M63" s="122">
        <f t="shared" si="24"/>
        <v>716.0200747756985</v>
      </c>
      <c r="N63" s="122">
        <f t="shared" si="24"/>
        <v>744.92290959174227</v>
      </c>
      <c r="O63" s="122">
        <f t="shared" si="24"/>
        <v>774.42255440291456</v>
      </c>
      <c r="P63" s="122">
        <f t="shared" si="24"/>
        <v>667.48739801861507</v>
      </c>
      <c r="Q63" s="122">
        <f t="shared" si="24"/>
        <v>755.19179871599431</v>
      </c>
      <c r="R63" s="122">
        <f t="shared" ref="R63:V63" si="25">SUM(R64:R65)</f>
        <v>867.94587563128846</v>
      </c>
      <c r="S63" s="122">
        <f t="shared" si="25"/>
        <v>874.83329971080195</v>
      </c>
      <c r="T63" s="122">
        <f t="shared" si="25"/>
        <v>823.67587904204481</v>
      </c>
      <c r="U63" s="122">
        <f t="shared" si="25"/>
        <v>904.30122703531492</v>
      </c>
      <c r="V63" s="122">
        <f t="shared" si="25"/>
        <v>934.90978512768288</v>
      </c>
      <c r="W63" s="122">
        <f t="shared" ref="W63:Y63" si="26">SUM(W64:W65)</f>
        <v>1027.5825587625818</v>
      </c>
      <c r="X63" s="122">
        <f t="shared" si="26"/>
        <v>888.50964786816985</v>
      </c>
      <c r="Y63" s="122">
        <f t="shared" si="26"/>
        <v>819.74549877710535</v>
      </c>
      <c r="DA63" s="130" t="s">
        <v>1797</v>
      </c>
    </row>
    <row r="64" spans="1:105" ht="12" customHeight="1" x14ac:dyDescent="0.25">
      <c r="A64" s="97" t="s">
        <v>212</v>
      </c>
      <c r="B64" s="98">
        <v>522.2639062177052</v>
      </c>
      <c r="C64" s="98">
        <v>590.50675748232788</v>
      </c>
      <c r="D64" s="98">
        <v>550.54120185570878</v>
      </c>
      <c r="E64" s="98">
        <v>589.45471482313769</v>
      </c>
      <c r="F64" s="98">
        <v>580.92185166454203</v>
      </c>
      <c r="G64" s="98">
        <v>766.86854407098076</v>
      </c>
      <c r="H64" s="98">
        <v>742.37471365277838</v>
      </c>
      <c r="I64" s="98">
        <v>677.0431554664425</v>
      </c>
      <c r="J64" s="98">
        <v>703.42166946357906</v>
      </c>
      <c r="K64" s="98">
        <v>718.88760687532533</v>
      </c>
      <c r="L64" s="98">
        <v>798.13795437335875</v>
      </c>
      <c r="M64" s="98">
        <v>701.31662545890492</v>
      </c>
      <c r="N64" s="98">
        <v>729.77269233935044</v>
      </c>
      <c r="O64" s="98">
        <v>758.81531030987014</v>
      </c>
      <c r="P64" s="98">
        <v>654.13692795624456</v>
      </c>
      <c r="Q64" s="98">
        <v>740.19814517470468</v>
      </c>
      <c r="R64" s="98">
        <v>850.80954517875875</v>
      </c>
      <c r="S64" s="98">
        <v>857.66171687436531</v>
      </c>
      <c r="T64" s="98">
        <v>807.54803552158626</v>
      </c>
      <c r="U64" s="98">
        <v>886.71382106428393</v>
      </c>
      <c r="V64" s="98">
        <v>916.77457964789642</v>
      </c>
      <c r="W64" s="98">
        <v>1007.4224242994482</v>
      </c>
      <c r="X64" s="98">
        <v>871.23306932333378</v>
      </c>
      <c r="Y64" s="98">
        <v>803.78889116362473</v>
      </c>
      <c r="DA64" s="63" t="s">
        <v>1798</v>
      </c>
    </row>
    <row r="65" spans="1:105" ht="12" customHeight="1" x14ac:dyDescent="0.25">
      <c r="A65" s="97" t="s">
        <v>53</v>
      </c>
      <c r="B65" s="98">
        <v>14.575209338319839</v>
      </c>
      <c r="C65" s="98">
        <v>16.088052370634198</v>
      </c>
      <c r="D65" s="98">
        <v>14.647508751425335</v>
      </c>
      <c r="E65" s="98">
        <v>15.361969447071617</v>
      </c>
      <c r="F65" s="98">
        <v>14.754749989109865</v>
      </c>
      <c r="G65" s="98">
        <v>17.346383770219994</v>
      </c>
      <c r="H65" s="98">
        <v>16.865520551336285</v>
      </c>
      <c r="I65" s="98">
        <v>14.858745223513207</v>
      </c>
      <c r="J65" s="98">
        <v>15.238169249816989</v>
      </c>
      <c r="K65" s="98">
        <v>15.427398605125758</v>
      </c>
      <c r="L65" s="98">
        <v>16.978734368653367</v>
      </c>
      <c r="M65" s="98">
        <v>14.703449316793561</v>
      </c>
      <c r="N65" s="98">
        <v>15.150217252391776</v>
      </c>
      <c r="O65" s="98">
        <v>15.607244093044381</v>
      </c>
      <c r="P65" s="98">
        <v>13.350470062370546</v>
      </c>
      <c r="Q65" s="98">
        <v>14.993653541289632</v>
      </c>
      <c r="R65" s="98">
        <v>17.136330452529723</v>
      </c>
      <c r="S65" s="98">
        <v>17.171582836436656</v>
      </c>
      <c r="T65" s="98">
        <v>16.127843520458594</v>
      </c>
      <c r="U65" s="98">
        <v>17.587405971030933</v>
      </c>
      <c r="V65" s="98">
        <v>18.135205479786482</v>
      </c>
      <c r="W65" s="98">
        <v>20.160134463133712</v>
      </c>
      <c r="X65" s="98">
        <v>17.276578544836021</v>
      </c>
      <c r="Y65" s="98">
        <v>15.956607613480681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4.7829895713430173E-2</v>
      </c>
      <c r="C66" s="122">
        <f t="shared" si="27"/>
        <v>6.8665607370018603E-2</v>
      </c>
      <c r="D66" s="122">
        <f t="shared" si="27"/>
        <v>8.3048222284376638E-2</v>
      </c>
      <c r="E66" s="122">
        <f t="shared" si="27"/>
        <v>0.17479406321615668</v>
      </c>
      <c r="F66" s="122">
        <f t="shared" si="27"/>
        <v>0.13109910220159243</v>
      </c>
      <c r="G66" s="122">
        <f t="shared" si="27"/>
        <v>0.17823965692025132</v>
      </c>
      <c r="H66" s="122">
        <f t="shared" si="27"/>
        <v>0.27278768927010338</v>
      </c>
      <c r="I66" s="122">
        <f t="shared" si="27"/>
        <v>0.31086954555827118</v>
      </c>
      <c r="J66" s="122">
        <f t="shared" si="27"/>
        <v>0.28997332092087502</v>
      </c>
      <c r="K66" s="122">
        <f t="shared" si="27"/>
        <v>0.30485235170047842</v>
      </c>
      <c r="L66" s="122">
        <f t="shared" si="27"/>
        <v>0.34371777335389875</v>
      </c>
      <c r="M66" s="122">
        <f t="shared" si="27"/>
        <v>0.3077591391802032</v>
      </c>
      <c r="N66" s="122">
        <f t="shared" si="27"/>
        <v>0.3360882210951413</v>
      </c>
      <c r="O66" s="122">
        <f t="shared" si="27"/>
        <v>0.40318822410836774</v>
      </c>
      <c r="P66" s="122">
        <f t="shared" si="27"/>
        <v>0.24645083485010619</v>
      </c>
      <c r="Q66" s="122">
        <f t="shared" si="27"/>
        <v>0.42807389749034175</v>
      </c>
      <c r="R66" s="122">
        <f t="shared" si="27"/>
        <v>0.27668646529796326</v>
      </c>
      <c r="S66" s="122">
        <f t="shared" si="27"/>
        <v>0.30859118516972178</v>
      </c>
      <c r="T66" s="122">
        <f t="shared" si="27"/>
        <v>0.31427347417998502</v>
      </c>
      <c r="U66" s="122">
        <f t="shared" si="27"/>
        <v>0.37424066854257987</v>
      </c>
      <c r="V66" s="122">
        <f t="shared" si="27"/>
        <v>0.41669434338123257</v>
      </c>
      <c r="W66" s="122">
        <f t="shared" si="27"/>
        <v>0.43844346623512287</v>
      </c>
      <c r="X66" s="122">
        <f t="shared" si="27"/>
        <v>0.42269849825079792</v>
      </c>
      <c r="Y66" s="122">
        <f t="shared" si="27"/>
        <v>0.41938148330777325</v>
      </c>
      <c r="DA66" s="130" t="s">
        <v>1800</v>
      </c>
    </row>
    <row r="67" spans="1:105" ht="12" customHeight="1" x14ac:dyDescent="0.25">
      <c r="A67" s="97" t="s">
        <v>53</v>
      </c>
      <c r="B67" s="98">
        <v>4.7829895713430173E-2</v>
      </c>
      <c r="C67" s="98">
        <v>6.8665607370018603E-2</v>
      </c>
      <c r="D67" s="98">
        <v>8.3048222284376638E-2</v>
      </c>
      <c r="E67" s="98">
        <v>0.17479406321615668</v>
      </c>
      <c r="F67" s="98">
        <v>0.13109910220159243</v>
      </c>
      <c r="G67" s="98">
        <v>0.17823965692025132</v>
      </c>
      <c r="H67" s="98">
        <v>0.27278768927010338</v>
      </c>
      <c r="I67" s="98">
        <v>0.31086954555827118</v>
      </c>
      <c r="J67" s="98">
        <v>0.28997332092087502</v>
      </c>
      <c r="K67" s="98">
        <v>0.30485235170047842</v>
      </c>
      <c r="L67" s="98">
        <v>0.34371777335389875</v>
      </c>
      <c r="M67" s="98">
        <v>0.3077591391802032</v>
      </c>
      <c r="N67" s="98">
        <v>0.3360882210951413</v>
      </c>
      <c r="O67" s="98">
        <v>0.40318822410836774</v>
      </c>
      <c r="P67" s="98">
        <v>0.24645083485010619</v>
      </c>
      <c r="Q67" s="98">
        <v>0.42807389749034175</v>
      </c>
      <c r="R67" s="98">
        <v>0.27668646529796326</v>
      </c>
      <c r="S67" s="98">
        <v>0.30859118516972178</v>
      </c>
      <c r="T67" s="98">
        <v>0.31427347417998502</v>
      </c>
      <c r="U67" s="98">
        <v>0.37424066854257987</v>
      </c>
      <c r="V67" s="98">
        <v>0.41669434338123257</v>
      </c>
      <c r="W67" s="98">
        <v>0.43844346623512287</v>
      </c>
      <c r="X67" s="98">
        <v>0.42269849825079792</v>
      </c>
      <c r="Y67" s="98">
        <v>0.41938148330777325</v>
      </c>
      <c r="DA67" s="63" t="s">
        <v>1801</v>
      </c>
    </row>
    <row r="68" spans="1:105" ht="12" customHeight="1" x14ac:dyDescent="0.25">
      <c r="A68" s="121" t="s">
        <v>55</v>
      </c>
      <c r="B68" s="122">
        <v>108.0523216380757</v>
      </c>
      <c r="C68" s="122">
        <v>118.72912408886754</v>
      </c>
      <c r="D68" s="122">
        <v>124.54810745476567</v>
      </c>
      <c r="E68" s="122">
        <v>133.06703688251756</v>
      </c>
      <c r="F68" s="122">
        <v>137.3905522965421</v>
      </c>
      <c r="G68" s="122">
        <v>155.52302801700031</v>
      </c>
      <c r="H68" s="122">
        <v>163.68116744339028</v>
      </c>
      <c r="I68" s="122">
        <v>157.27752247303115</v>
      </c>
      <c r="J68" s="122">
        <v>158.35255982270351</v>
      </c>
      <c r="K68" s="122">
        <v>171.0690356682646</v>
      </c>
      <c r="L68" s="122">
        <v>169.96292346760839</v>
      </c>
      <c r="M68" s="122">
        <v>170.17195734590888</v>
      </c>
      <c r="N68" s="122">
        <v>169.48614888858171</v>
      </c>
      <c r="O68" s="122">
        <v>165.53362466250391</v>
      </c>
      <c r="P68" s="122">
        <v>172.71751888521061</v>
      </c>
      <c r="Q68" s="122">
        <v>170.89626961313729</v>
      </c>
      <c r="R68" s="122">
        <v>179.13059843003762</v>
      </c>
      <c r="S68" s="122">
        <v>181.34295027570829</v>
      </c>
      <c r="T68" s="122">
        <v>173.93661473919232</v>
      </c>
      <c r="U68" s="122">
        <v>177.57332205419556</v>
      </c>
      <c r="V68" s="122">
        <v>181.73289287784667</v>
      </c>
      <c r="W68" s="122">
        <v>213.63817934241635</v>
      </c>
      <c r="X68" s="122">
        <v>181.59500853222207</v>
      </c>
      <c r="Y68" s="122">
        <v>177.02498996563017</v>
      </c>
      <c r="DA68" s="130" t="s">
        <v>1802</v>
      </c>
    </row>
    <row r="69" spans="1:105" ht="12" customHeight="1" x14ac:dyDescent="0.25">
      <c r="A69" s="97" t="s">
        <v>134</v>
      </c>
      <c r="B69" s="98">
        <v>68.482194708110015</v>
      </c>
      <c r="C69" s="98">
        <v>76.368636959525503</v>
      </c>
      <c r="D69" s="98">
        <v>79.330926285041642</v>
      </c>
      <c r="E69" s="98">
        <v>84.713990808506495</v>
      </c>
      <c r="F69" s="98">
        <v>85.571463961671355</v>
      </c>
      <c r="G69" s="98">
        <v>102.04832560034269</v>
      </c>
      <c r="H69" s="98">
        <v>105.66245103519429</v>
      </c>
      <c r="I69" s="98">
        <v>99.511539138370651</v>
      </c>
      <c r="J69" s="98">
        <v>101.16959825938295</v>
      </c>
      <c r="K69" s="98">
        <v>110.0054076195086</v>
      </c>
      <c r="L69" s="98">
        <v>110.56371576135102</v>
      </c>
      <c r="M69" s="98">
        <v>117.92742044259585</v>
      </c>
      <c r="N69" s="98">
        <v>118.93427635114935</v>
      </c>
      <c r="O69" s="98">
        <v>115.80337339756791</v>
      </c>
      <c r="P69" s="98">
        <v>122.73690898266929</v>
      </c>
      <c r="Q69" s="98">
        <v>117.73698506067795</v>
      </c>
      <c r="R69" s="98">
        <v>122.75992531772106</v>
      </c>
      <c r="S69" s="98">
        <v>125.21054291255166</v>
      </c>
      <c r="T69" s="98">
        <v>118.8193778327326</v>
      </c>
      <c r="U69" s="98">
        <v>119.8932656225318</v>
      </c>
      <c r="V69" s="98">
        <v>126.01402716699489</v>
      </c>
      <c r="W69" s="98">
        <v>149.98954573017861</v>
      </c>
      <c r="X69" s="98">
        <v>112.23055906867781</v>
      </c>
      <c r="Y69" s="98">
        <v>103.43698893710683</v>
      </c>
      <c r="DA69" s="63" t="s">
        <v>1803</v>
      </c>
    </row>
    <row r="70" spans="1:105" ht="12" customHeight="1" x14ac:dyDescent="0.25">
      <c r="A70" s="97" t="s">
        <v>133</v>
      </c>
      <c r="B70" s="98">
        <v>0.19365429957381153</v>
      </c>
      <c r="C70" s="98">
        <v>0.22876237270520683</v>
      </c>
      <c r="D70" s="98">
        <v>0.22982586094316093</v>
      </c>
      <c r="E70" s="98">
        <v>0.26363130514126409</v>
      </c>
      <c r="F70" s="98">
        <v>0.28105641202105563</v>
      </c>
      <c r="G70" s="98">
        <v>0.47937620510962031</v>
      </c>
      <c r="H70" s="98">
        <v>0.56745284414603325</v>
      </c>
      <c r="I70" s="98">
        <v>0.51450016420953726</v>
      </c>
      <c r="J70" s="98">
        <v>0.55455995448069451</v>
      </c>
      <c r="K70" s="98">
        <v>0.8056209166930286</v>
      </c>
      <c r="L70" s="98">
        <v>0.84020350910699382</v>
      </c>
      <c r="M70" s="98">
        <v>0.96816963076398599</v>
      </c>
      <c r="N70" s="98">
        <v>0.94295719620178786</v>
      </c>
      <c r="O70" s="98">
        <v>0.91377238248281045</v>
      </c>
      <c r="P70" s="98">
        <v>0.99318126762404568</v>
      </c>
      <c r="Q70" s="98">
        <v>0.92599497805416098</v>
      </c>
      <c r="R70" s="98">
        <v>0.96759186482192905</v>
      </c>
      <c r="S70" s="98">
        <v>0.95581501172077132</v>
      </c>
      <c r="T70" s="98">
        <v>0.84731916192226864</v>
      </c>
      <c r="U70" s="98">
        <v>0.82365313676908902</v>
      </c>
      <c r="V70" s="98">
        <v>0.90866121001093791</v>
      </c>
      <c r="W70" s="98">
        <v>1.1224192645689715</v>
      </c>
      <c r="X70" s="98">
        <v>0.81978944199571779</v>
      </c>
      <c r="Y70" s="98">
        <v>0.73000764145097607</v>
      </c>
      <c r="DA70" s="63" t="s">
        <v>1804</v>
      </c>
    </row>
    <row r="71" spans="1:105" ht="12" customHeight="1" x14ac:dyDescent="0.25">
      <c r="A71" s="100" t="s">
        <v>212</v>
      </c>
      <c r="B71" s="101">
        <v>7.2175913919297285E-2</v>
      </c>
      <c r="C71" s="101">
        <v>8.4943344126406431E-2</v>
      </c>
      <c r="D71" s="101">
        <v>8.5572805948870678E-2</v>
      </c>
      <c r="E71" s="101">
        <v>9.7336157387286487E-2</v>
      </c>
      <c r="F71" s="101">
        <v>0.10352639214017742</v>
      </c>
      <c r="G71" s="101">
        <v>0.17711567889437771</v>
      </c>
      <c r="H71" s="101">
        <v>0.17416281009271242</v>
      </c>
      <c r="I71" s="101">
        <v>0.16632435836347015</v>
      </c>
      <c r="J71" s="101">
        <v>0.1951103976604302</v>
      </c>
      <c r="K71" s="101">
        <v>0.29003871211056537</v>
      </c>
      <c r="L71" s="101">
        <v>0.26599569335778561</v>
      </c>
      <c r="M71" s="101">
        <v>0.34391958868699091</v>
      </c>
      <c r="N71" s="101">
        <v>0.32177708526657633</v>
      </c>
      <c r="O71" s="101">
        <v>0.26588254507362963</v>
      </c>
      <c r="P71" s="101">
        <v>0.29454536348225419</v>
      </c>
      <c r="Q71" s="101">
        <v>0.22002851127592965</v>
      </c>
      <c r="R71" s="101">
        <v>0.21371744296499268</v>
      </c>
      <c r="S71" s="101">
        <v>0.23839743674969788</v>
      </c>
      <c r="T71" s="101">
        <v>0.24436214777945303</v>
      </c>
      <c r="U71" s="101">
        <v>0.24259123975086858</v>
      </c>
      <c r="V71" s="101">
        <v>0.2689588311310625</v>
      </c>
      <c r="W71" s="101">
        <v>0.3266300655293099</v>
      </c>
      <c r="X71" s="101">
        <v>0.27959176585334289</v>
      </c>
      <c r="Y71" s="101">
        <v>0.24742802908643813</v>
      </c>
      <c r="DA71" s="131" t="s">
        <v>1805</v>
      </c>
    </row>
    <row r="72" spans="1:105" ht="12" customHeight="1" x14ac:dyDescent="0.25">
      <c r="A72" s="103" t="s">
        <v>52</v>
      </c>
      <c r="B72" s="104">
        <v>0.12147838565451426</v>
      </c>
      <c r="C72" s="104">
        <v>0.14381902857880038</v>
      </c>
      <c r="D72" s="104">
        <v>0.14425305499429025</v>
      </c>
      <c r="E72" s="104">
        <v>0.16629514775397761</v>
      </c>
      <c r="F72" s="104">
        <v>0.17753001988087821</v>
      </c>
      <c r="G72" s="104">
        <v>0.30226052621524263</v>
      </c>
      <c r="H72" s="104">
        <v>0.3932900340533208</v>
      </c>
      <c r="I72" s="104">
        <v>0.34817580584606705</v>
      </c>
      <c r="J72" s="104">
        <v>0.35944955682026436</v>
      </c>
      <c r="K72" s="104">
        <v>0.51558220458246329</v>
      </c>
      <c r="L72" s="104">
        <v>0.57420781574920821</v>
      </c>
      <c r="M72" s="104">
        <v>0.62425004207699508</v>
      </c>
      <c r="N72" s="104">
        <v>0.62118011093521153</v>
      </c>
      <c r="O72" s="104">
        <v>0.64788983740918082</v>
      </c>
      <c r="P72" s="104">
        <v>0.69863590414179144</v>
      </c>
      <c r="Q72" s="104">
        <v>0.70596646677823127</v>
      </c>
      <c r="R72" s="104">
        <v>0.75387442185693643</v>
      </c>
      <c r="S72" s="104">
        <v>0.7174175749710735</v>
      </c>
      <c r="T72" s="104">
        <v>0.60295701414281555</v>
      </c>
      <c r="U72" s="104">
        <v>0.58106189701822042</v>
      </c>
      <c r="V72" s="104">
        <v>0.63970237887987536</v>
      </c>
      <c r="W72" s="104">
        <v>0.79578919903966161</v>
      </c>
      <c r="X72" s="104">
        <v>0.54019767614237491</v>
      </c>
      <c r="Y72" s="104">
        <v>0.48257961236453795</v>
      </c>
      <c r="DA72" s="132" t="s">
        <v>1806</v>
      </c>
    </row>
    <row r="73" spans="1:105" ht="12" customHeight="1" x14ac:dyDescent="0.25">
      <c r="A73" s="106" t="s">
        <v>122</v>
      </c>
      <c r="B73" s="101">
        <v>29.707075461400898</v>
      </c>
      <c r="C73" s="101">
        <v>31.654288559497076</v>
      </c>
      <c r="D73" s="101">
        <v>33.848850084670367</v>
      </c>
      <c r="E73" s="101">
        <v>35.336964952382871</v>
      </c>
      <c r="F73" s="101">
        <v>36.121321176355465</v>
      </c>
      <c r="G73" s="101">
        <v>33.826158084446917</v>
      </c>
      <c r="H73" s="101">
        <v>34.687447401341835</v>
      </c>
      <c r="I73" s="101">
        <v>34.194682442941271</v>
      </c>
      <c r="J73" s="101">
        <v>33.064723236135436</v>
      </c>
      <c r="K73" s="101">
        <v>30.683074387519394</v>
      </c>
      <c r="L73" s="101">
        <v>29.054020972158487</v>
      </c>
      <c r="M73" s="101">
        <v>24.674062156243156</v>
      </c>
      <c r="N73" s="101">
        <v>23.960002367146242</v>
      </c>
      <c r="O73" s="101">
        <v>23.65716061461044</v>
      </c>
      <c r="P73" s="101">
        <v>24.388634690745789</v>
      </c>
      <c r="Q73" s="101">
        <v>26.428238906747804</v>
      </c>
      <c r="R73" s="101">
        <v>28.40725717545639</v>
      </c>
      <c r="S73" s="101">
        <v>28.81326883764347</v>
      </c>
      <c r="T73" s="101">
        <v>28.567734250815718</v>
      </c>
      <c r="U73" s="101">
        <v>29.876610034305813</v>
      </c>
      <c r="V73" s="101">
        <v>29.16999271331256</v>
      </c>
      <c r="W73" s="101">
        <v>34.459315264706504</v>
      </c>
      <c r="X73" s="101">
        <v>37.698462262311246</v>
      </c>
      <c r="Y73" s="101">
        <v>41.873870363928205</v>
      </c>
      <c r="DA73" s="131" t="s">
        <v>1807</v>
      </c>
    </row>
    <row r="74" spans="1:105" ht="12" customHeight="1" x14ac:dyDescent="0.25">
      <c r="A74" s="107" t="s">
        <v>121</v>
      </c>
      <c r="B74" s="104">
        <v>9.6693971689909777</v>
      </c>
      <c r="C74" s="104">
        <v>10.477436197139756</v>
      </c>
      <c r="D74" s="104">
        <v>11.13850522411051</v>
      </c>
      <c r="E74" s="104">
        <v>12.752449816486935</v>
      </c>
      <c r="F74" s="104">
        <v>15.416710746494209</v>
      </c>
      <c r="G74" s="104">
        <v>19.169168127101077</v>
      </c>
      <c r="H74" s="104">
        <v>22.76381616270811</v>
      </c>
      <c r="I74" s="104">
        <v>23.056800727509692</v>
      </c>
      <c r="J74" s="104">
        <v>23.56367837270443</v>
      </c>
      <c r="K74" s="104">
        <v>29.574932744543581</v>
      </c>
      <c r="L74" s="104">
        <v>29.504983224991904</v>
      </c>
      <c r="M74" s="104">
        <v>26.602305116305903</v>
      </c>
      <c r="N74" s="104">
        <v>25.648912974084343</v>
      </c>
      <c r="O74" s="104">
        <v>25.159318267842764</v>
      </c>
      <c r="P74" s="104">
        <v>24.598793944171465</v>
      </c>
      <c r="Q74" s="104">
        <v>25.805050667657394</v>
      </c>
      <c r="R74" s="104">
        <v>26.99582407203825</v>
      </c>
      <c r="S74" s="104">
        <v>26.363323513792384</v>
      </c>
      <c r="T74" s="104">
        <v>25.702183493721716</v>
      </c>
      <c r="U74" s="104">
        <v>26.979793260588856</v>
      </c>
      <c r="V74" s="104">
        <v>25.640211787528287</v>
      </c>
      <c r="W74" s="104">
        <v>28.066899082962266</v>
      </c>
      <c r="X74" s="104">
        <v>30.846197759237306</v>
      </c>
      <c r="Y74" s="104">
        <v>30.984123023144143</v>
      </c>
      <c r="DA74" s="132" t="s">
        <v>1808</v>
      </c>
    </row>
    <row r="75" spans="1:105" ht="12" customHeight="1" x14ac:dyDescent="0.25">
      <c r="A75" s="108" t="s">
        <v>53</v>
      </c>
      <c r="B75" s="98">
        <v>3.6057841786305302</v>
      </c>
      <c r="C75" s="98">
        <v>3.8895824781062025</v>
      </c>
      <c r="D75" s="98">
        <v>4.1485604598282118</v>
      </c>
      <c r="E75" s="98">
        <v>4.7091068085739707</v>
      </c>
      <c r="F75" s="98">
        <v>5.6856457159354292</v>
      </c>
      <c r="G75" s="98">
        <v>7.0648736320368792</v>
      </c>
      <c r="H75" s="98">
        <v>6.9719606999433594</v>
      </c>
      <c r="I75" s="98">
        <v>7.4563382154974223</v>
      </c>
      <c r="J75" s="98">
        <v>8.2878296798317894</v>
      </c>
      <c r="K75" s="98">
        <v>10.657679398154299</v>
      </c>
      <c r="L75" s="98">
        <v>9.3718221521144986</v>
      </c>
      <c r="M75" s="98">
        <v>9.4139461761066983</v>
      </c>
      <c r="N75" s="98">
        <v>8.7455751581367309</v>
      </c>
      <c r="O75" s="98">
        <v>7.3564483317016958</v>
      </c>
      <c r="P75" s="98">
        <v>7.2613708619123933</v>
      </c>
      <c r="Q75" s="98">
        <v>6.1435056912066353</v>
      </c>
      <c r="R75" s="98">
        <v>5.9747327046604113</v>
      </c>
      <c r="S75" s="98">
        <v>6.5617256015595871</v>
      </c>
      <c r="T75" s="98">
        <v>7.4166311928194188</v>
      </c>
      <c r="U75" s="98">
        <v>7.9755237159199108</v>
      </c>
      <c r="V75" s="98">
        <v>7.5608759058061494</v>
      </c>
      <c r="W75" s="98">
        <v>8.0415786489199501</v>
      </c>
      <c r="X75" s="98">
        <v>10.430026330874755</v>
      </c>
      <c r="Y75" s="98">
        <v>10.408779927542987</v>
      </c>
      <c r="DA75" s="63" t="s">
        <v>1809</v>
      </c>
    </row>
    <row r="76" spans="1:105" ht="12" customHeight="1" x14ac:dyDescent="0.25">
      <c r="A76" s="108" t="s">
        <v>52</v>
      </c>
      <c r="B76" s="98">
        <v>6.063612990360447</v>
      </c>
      <c r="C76" s="98">
        <v>6.5878537190335527</v>
      </c>
      <c r="D76" s="98">
        <v>6.9899447642822974</v>
      </c>
      <c r="E76" s="98">
        <v>8.0433430079129646</v>
      </c>
      <c r="F76" s="98">
        <v>9.7310650305587796</v>
      </c>
      <c r="G76" s="98">
        <v>12.104294495064199</v>
      </c>
      <c r="H76" s="98">
        <v>15.791855462764751</v>
      </c>
      <c r="I76" s="98">
        <v>15.600462512012269</v>
      </c>
      <c r="J76" s="98">
        <v>15.275848692872643</v>
      </c>
      <c r="K76" s="98">
        <v>18.917253346389284</v>
      </c>
      <c r="L76" s="98">
        <v>20.133161072877407</v>
      </c>
      <c r="M76" s="98">
        <v>17.188358940199205</v>
      </c>
      <c r="N76" s="98">
        <v>16.903337815947612</v>
      </c>
      <c r="O76" s="98">
        <v>17.802869936141068</v>
      </c>
      <c r="P76" s="98">
        <v>17.337423082259072</v>
      </c>
      <c r="Q76" s="98">
        <v>19.661544976450759</v>
      </c>
      <c r="R76" s="98">
        <v>21.021091367377839</v>
      </c>
      <c r="S76" s="98">
        <v>19.801597912232797</v>
      </c>
      <c r="T76" s="98">
        <v>18.285552300902296</v>
      </c>
      <c r="U76" s="98">
        <v>19.004269544668947</v>
      </c>
      <c r="V76" s="98">
        <v>18.079335881722137</v>
      </c>
      <c r="W76" s="98">
        <v>20.025320434042314</v>
      </c>
      <c r="X76" s="98">
        <v>20.416171428362553</v>
      </c>
      <c r="Y76" s="98">
        <v>20.575343095601156</v>
      </c>
      <c r="DA76" s="63" t="s">
        <v>1810</v>
      </c>
    </row>
    <row r="77" spans="1:105" ht="12" customHeight="1" x14ac:dyDescent="0.25">
      <c r="A77" s="121" t="s">
        <v>54</v>
      </c>
      <c r="B77" s="122">
        <v>16.372584103544536</v>
      </c>
      <c r="C77" s="122">
        <v>19.576290645688381</v>
      </c>
      <c r="D77" s="122">
        <v>20.929007085110229</v>
      </c>
      <c r="E77" s="122">
        <v>22.053842916710284</v>
      </c>
      <c r="F77" s="122">
        <v>24.716892725682772</v>
      </c>
      <c r="G77" s="122">
        <v>22.903192180881202</v>
      </c>
      <c r="H77" s="122">
        <v>27.347505499204445</v>
      </c>
      <c r="I77" s="122">
        <v>23.434870270245774</v>
      </c>
      <c r="J77" s="122">
        <v>25.229573033731263</v>
      </c>
      <c r="K77" s="122">
        <v>31.661230400386497</v>
      </c>
      <c r="L77" s="122">
        <v>31.519203434223314</v>
      </c>
      <c r="M77" s="122">
        <v>30.526596534903348</v>
      </c>
      <c r="N77" s="122">
        <v>30.624378014220223</v>
      </c>
      <c r="O77" s="122">
        <v>29.877598164506143</v>
      </c>
      <c r="P77" s="122">
        <v>31.465303108586333</v>
      </c>
      <c r="Q77" s="122">
        <v>31.161938308413532</v>
      </c>
      <c r="R77" s="122">
        <v>32.987417316876403</v>
      </c>
      <c r="S77" s="122">
        <v>33.99194488216785</v>
      </c>
      <c r="T77" s="122">
        <v>34.139230757957463</v>
      </c>
      <c r="U77" s="122">
        <v>35.563347701291967</v>
      </c>
      <c r="V77" s="122">
        <v>35.410301788119483</v>
      </c>
      <c r="W77" s="122">
        <v>34.85630881299371</v>
      </c>
      <c r="X77" s="122">
        <v>33.807613530588625</v>
      </c>
      <c r="Y77" s="122">
        <v>34.936654421870919</v>
      </c>
      <c r="DA77" s="130" t="s">
        <v>1811</v>
      </c>
    </row>
    <row r="78" spans="1:105" ht="12" customHeight="1" x14ac:dyDescent="0.25">
      <c r="A78" s="97" t="s">
        <v>189</v>
      </c>
      <c r="B78" s="98">
        <v>3.3009229720189261</v>
      </c>
      <c r="C78" s="98">
        <v>4.1033593889428586</v>
      </c>
      <c r="D78" s="98">
        <v>4.3419344762166121</v>
      </c>
      <c r="E78" s="98">
        <v>4.6169586340273208</v>
      </c>
      <c r="F78" s="98">
        <v>5.0006844392369869</v>
      </c>
      <c r="G78" s="98">
        <v>5.307288462812271</v>
      </c>
      <c r="H78" s="98">
        <v>6.1505717969412625</v>
      </c>
      <c r="I78" s="98">
        <v>5.0453796717215029</v>
      </c>
      <c r="J78" s="98">
        <v>5.5285496241689795</v>
      </c>
      <c r="K78" s="98">
        <v>7.0586633315447846</v>
      </c>
      <c r="L78" s="98">
        <v>7.0365100144419994</v>
      </c>
      <c r="M78" s="98">
        <v>7.0296435137841851</v>
      </c>
      <c r="N78" s="98">
        <v>6.6615417409021234</v>
      </c>
      <c r="O78" s="98">
        <v>6.5052035871679621</v>
      </c>
      <c r="P78" s="98">
        <v>6.4000474384526864</v>
      </c>
      <c r="Q78" s="98">
        <v>5.9696350226057024</v>
      </c>
      <c r="R78" s="98">
        <v>5.724622622801907</v>
      </c>
      <c r="S78" s="98">
        <v>5.7392771423807067</v>
      </c>
      <c r="T78" s="98">
        <v>5.4504743347766178</v>
      </c>
      <c r="U78" s="98">
        <v>5.7116541172551987</v>
      </c>
      <c r="V78" s="98">
        <v>5.9289186601153716</v>
      </c>
      <c r="W78" s="98">
        <v>6.7182668863129091</v>
      </c>
      <c r="X78" s="98">
        <v>3.6028963093060287</v>
      </c>
      <c r="Y78" s="98">
        <v>3.3182886643391436</v>
      </c>
      <c r="DA78" s="63" t="s">
        <v>1812</v>
      </c>
    </row>
    <row r="79" spans="1:105" ht="12" customHeight="1" x14ac:dyDescent="0.25">
      <c r="A79" s="109" t="s">
        <v>120</v>
      </c>
      <c r="B79" s="33">
        <v>13.071661131525611</v>
      </c>
      <c r="C79" s="33">
        <v>15.472931256745523</v>
      </c>
      <c r="D79" s="33">
        <v>16.587072608893617</v>
      </c>
      <c r="E79" s="33">
        <v>17.436884282682964</v>
      </c>
      <c r="F79" s="33">
        <v>19.716208286445784</v>
      </c>
      <c r="G79" s="33">
        <v>17.595903718068932</v>
      </c>
      <c r="H79" s="33">
        <v>21.196933702263184</v>
      </c>
      <c r="I79" s="33">
        <v>18.389490598524272</v>
      </c>
      <c r="J79" s="33">
        <v>19.701023409562286</v>
      </c>
      <c r="K79" s="33">
        <v>24.602567068841712</v>
      </c>
      <c r="L79" s="33">
        <v>24.482693419781313</v>
      </c>
      <c r="M79" s="33">
        <v>23.496953021119165</v>
      </c>
      <c r="N79" s="33">
        <v>23.9628362733181</v>
      </c>
      <c r="O79" s="33">
        <v>23.372394577338181</v>
      </c>
      <c r="P79" s="33">
        <v>25.065255670133645</v>
      </c>
      <c r="Q79" s="33">
        <v>25.192303285807828</v>
      </c>
      <c r="R79" s="33">
        <v>27.262794694074493</v>
      </c>
      <c r="S79" s="33">
        <v>28.252667739787146</v>
      </c>
      <c r="T79" s="33">
        <v>28.688756423180848</v>
      </c>
      <c r="U79" s="33">
        <v>29.851693584036767</v>
      </c>
      <c r="V79" s="33">
        <v>29.481383128004111</v>
      </c>
      <c r="W79" s="33">
        <v>28.138041926680799</v>
      </c>
      <c r="X79" s="33">
        <v>30.204717221282596</v>
      </c>
      <c r="Y79" s="33">
        <v>31.618365757531773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754.62150724704964</v>
      </c>
      <c r="C81" s="117">
        <f t="shared" si="28"/>
        <v>817.44188736737181</v>
      </c>
      <c r="D81" s="117">
        <f t="shared" si="28"/>
        <v>788.37003172644881</v>
      </c>
      <c r="E81" s="117">
        <f t="shared" si="28"/>
        <v>797.76943863312806</v>
      </c>
      <c r="F81" s="117">
        <f t="shared" si="28"/>
        <v>792.00126607845732</v>
      </c>
      <c r="G81" s="117">
        <f t="shared" si="28"/>
        <v>834.63696851979716</v>
      </c>
      <c r="H81" s="117">
        <f t="shared" si="28"/>
        <v>914.69043890609987</v>
      </c>
      <c r="I81" s="117">
        <f t="shared" si="28"/>
        <v>964.32347591901384</v>
      </c>
      <c r="J81" s="117">
        <f t="shared" si="28"/>
        <v>1019.4071193314356</v>
      </c>
      <c r="K81" s="117">
        <f t="shared" si="28"/>
        <v>1098.4247793405411</v>
      </c>
      <c r="L81" s="117">
        <f t="shared" si="28"/>
        <v>1266.1591282676059</v>
      </c>
      <c r="M81" s="117">
        <f t="shared" si="28"/>
        <v>1246.9705412663209</v>
      </c>
      <c r="N81" s="117">
        <f t="shared" si="28"/>
        <v>1354.6118941352861</v>
      </c>
      <c r="O81" s="117">
        <f t="shared" si="28"/>
        <v>1421.4726796638279</v>
      </c>
      <c r="P81" s="117">
        <f t="shared" si="28"/>
        <v>1277.5013890922066</v>
      </c>
      <c r="Q81" s="117">
        <f t="shared" si="28"/>
        <v>1355.8478868939987</v>
      </c>
      <c r="R81" s="117">
        <f t="shared" ref="R81:V81" si="29">R82+R85+R87+R100</f>
        <v>1402.110085997225</v>
      </c>
      <c r="S81" s="117">
        <f t="shared" si="29"/>
        <v>1416.2944818463075</v>
      </c>
      <c r="T81" s="117">
        <f t="shared" si="29"/>
        <v>1324.5447215104643</v>
      </c>
      <c r="U81" s="117">
        <f t="shared" si="29"/>
        <v>1368.2431439414543</v>
      </c>
      <c r="V81" s="117">
        <f t="shared" si="29"/>
        <v>1395.3410199772634</v>
      </c>
      <c r="W81" s="117">
        <f t="shared" ref="W81:Y81" si="30">W82+W85+W87+W100</f>
        <v>1701.1639106455286</v>
      </c>
      <c r="X81" s="117">
        <f t="shared" si="30"/>
        <v>1486.5605384268165</v>
      </c>
      <c r="Y81" s="117">
        <f t="shared" si="30"/>
        <v>1465.0835480213395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612.9747235423165</v>
      </c>
      <c r="C82" s="122">
        <f t="shared" si="31"/>
        <v>665.04473977755958</v>
      </c>
      <c r="D82" s="122">
        <f t="shared" si="31"/>
        <v>627.92979748171217</v>
      </c>
      <c r="E82" s="122">
        <f t="shared" si="31"/>
        <v>635.26177821085912</v>
      </c>
      <c r="F82" s="122">
        <f t="shared" si="31"/>
        <v>624.97485193748287</v>
      </c>
      <c r="G82" s="122">
        <f t="shared" si="31"/>
        <v>674.40958782131975</v>
      </c>
      <c r="H82" s="122">
        <f t="shared" si="31"/>
        <v>729.34447513522787</v>
      </c>
      <c r="I82" s="122">
        <f t="shared" si="31"/>
        <v>767.6079184427582</v>
      </c>
      <c r="J82" s="122">
        <f t="shared" si="31"/>
        <v>811.62966822273927</v>
      </c>
      <c r="K82" s="122">
        <f t="shared" si="31"/>
        <v>858.06050640465196</v>
      </c>
      <c r="L82" s="122">
        <f t="shared" si="31"/>
        <v>1009.3559890115029</v>
      </c>
      <c r="M82" s="122">
        <f t="shared" si="31"/>
        <v>980.32975758099531</v>
      </c>
      <c r="N82" s="122">
        <f t="shared" si="31"/>
        <v>1071.3910105047689</v>
      </c>
      <c r="O82" s="122">
        <f t="shared" si="31"/>
        <v>1139.2929614893144</v>
      </c>
      <c r="P82" s="122">
        <f t="shared" si="31"/>
        <v>981.81592401939326</v>
      </c>
      <c r="Q82" s="122">
        <f t="shared" si="31"/>
        <v>1066.9164578223174</v>
      </c>
      <c r="R82" s="122">
        <f t="shared" ref="R82:V82" si="32">SUM(R83:R84)</f>
        <v>1120.9697425984778</v>
      </c>
      <c r="S82" s="122">
        <f t="shared" si="32"/>
        <v>1141.0665120263752</v>
      </c>
      <c r="T82" s="122">
        <f t="shared" si="32"/>
        <v>1058.5020512057627</v>
      </c>
      <c r="U82" s="122">
        <f t="shared" si="32"/>
        <v>1097.3851137411216</v>
      </c>
      <c r="V82" s="122">
        <f t="shared" si="32"/>
        <v>1121.6105007857934</v>
      </c>
      <c r="W82" s="122">
        <f t="shared" ref="W82:Y82" si="33">SUM(W83:W84)</f>
        <v>1401.2110448440978</v>
      </c>
      <c r="X82" s="122">
        <f t="shared" si="33"/>
        <v>1214.584112123802</v>
      </c>
      <c r="Y82" s="122">
        <f t="shared" si="33"/>
        <v>1192.3943583591647</v>
      </c>
      <c r="DA82" s="130" t="s">
        <v>1815</v>
      </c>
    </row>
    <row r="83" spans="1:105" ht="12" customHeight="1" x14ac:dyDescent="0.25">
      <c r="A83" s="97" t="s">
        <v>199</v>
      </c>
      <c r="B83" s="98">
        <v>606.20756838834654</v>
      </c>
      <c r="C83" s="98">
        <v>657.87534979397321</v>
      </c>
      <c r="D83" s="98">
        <v>621.31757331978565</v>
      </c>
      <c r="E83" s="98">
        <v>628.70779555295928</v>
      </c>
      <c r="F83" s="98">
        <v>618.6892524444628</v>
      </c>
      <c r="G83" s="98">
        <v>668.36230933795377</v>
      </c>
      <c r="H83" s="98">
        <v>722.77636369942047</v>
      </c>
      <c r="I83" s="98">
        <v>760.92802774075949</v>
      </c>
      <c r="J83" s="98">
        <v>804.6571777268847</v>
      </c>
      <c r="K83" s="98">
        <v>850.75757002153716</v>
      </c>
      <c r="L83" s="98">
        <v>1000.8396713338008</v>
      </c>
      <c r="M83" s="98">
        <v>972.17689018112003</v>
      </c>
      <c r="N83" s="98">
        <v>1062.5673717491457</v>
      </c>
      <c r="O83" s="98">
        <v>1129.9962971786788</v>
      </c>
      <c r="P83" s="98">
        <v>973.8655622659744</v>
      </c>
      <c r="Q83" s="98">
        <v>1058.341239429293</v>
      </c>
      <c r="R83" s="98">
        <v>1112.0108467120656</v>
      </c>
      <c r="S83" s="98">
        <v>1132.0008184354251</v>
      </c>
      <c r="T83" s="98">
        <v>1050.1131702261973</v>
      </c>
      <c r="U83" s="98">
        <v>1088.7472692553943</v>
      </c>
      <c r="V83" s="98">
        <v>1112.8053033974195</v>
      </c>
      <c r="W83" s="98">
        <v>1390.0839235342939</v>
      </c>
      <c r="X83" s="98">
        <v>1205.0258324050253</v>
      </c>
      <c r="Y83" s="98">
        <v>1183.0005112077999</v>
      </c>
      <c r="DA83" s="63" t="s">
        <v>1816</v>
      </c>
    </row>
    <row r="84" spans="1:105" ht="12" customHeight="1" x14ac:dyDescent="0.25">
      <c r="A84" s="97" t="s">
        <v>53</v>
      </c>
      <c r="B84" s="98">
        <v>6.7671551539698989</v>
      </c>
      <c r="C84" s="98">
        <v>7.169389983586413</v>
      </c>
      <c r="D84" s="98">
        <v>6.612224161926485</v>
      </c>
      <c r="E84" s="98">
        <v>6.5539826578998115</v>
      </c>
      <c r="F84" s="98">
        <v>6.2855994930200785</v>
      </c>
      <c r="G84" s="98">
        <v>6.047278483366</v>
      </c>
      <c r="H84" s="98">
        <v>6.5681114358074204</v>
      </c>
      <c r="I84" s="98">
        <v>6.6798907019986711</v>
      </c>
      <c r="J84" s="98">
        <v>6.972490495854534</v>
      </c>
      <c r="K84" s="98">
        <v>7.3029363831148508</v>
      </c>
      <c r="L84" s="98">
        <v>8.5163176777020357</v>
      </c>
      <c r="M84" s="98">
        <v>8.1528673998752481</v>
      </c>
      <c r="N84" s="98">
        <v>8.8236387556232234</v>
      </c>
      <c r="O84" s="98">
        <v>9.2966643106355136</v>
      </c>
      <c r="P84" s="98">
        <v>7.9503617534188482</v>
      </c>
      <c r="Q84" s="98">
        <v>8.5752183930245085</v>
      </c>
      <c r="R84" s="98">
        <v>8.9588958864120976</v>
      </c>
      <c r="S84" s="98">
        <v>9.0656935909501009</v>
      </c>
      <c r="T84" s="98">
        <v>8.3888809795652524</v>
      </c>
      <c r="U84" s="98">
        <v>8.6378444857273813</v>
      </c>
      <c r="V84" s="98">
        <v>8.8051973883740065</v>
      </c>
      <c r="W84" s="98">
        <v>11.127121309803941</v>
      </c>
      <c r="X84" s="98">
        <v>9.5582797187766282</v>
      </c>
      <c r="Y84" s="98">
        <v>9.3938471513646551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5.3860402100107646E-2</v>
      </c>
      <c r="C85" s="122">
        <f t="shared" si="34"/>
        <v>7.5590374930052218E-2</v>
      </c>
      <c r="D85" s="122">
        <f t="shared" si="34"/>
        <v>9.0029969008263613E-2</v>
      </c>
      <c r="E85" s="122">
        <f t="shared" si="34"/>
        <v>0.17616321922909253</v>
      </c>
      <c r="F85" s="122">
        <f t="shared" si="34"/>
        <v>0.12327499212211851</v>
      </c>
      <c r="G85" s="122">
        <f t="shared" si="34"/>
        <v>0.1557889157411087</v>
      </c>
      <c r="H85" s="122">
        <f t="shared" si="34"/>
        <v>0.2395526659851189</v>
      </c>
      <c r="I85" s="122">
        <f t="shared" si="34"/>
        <v>0.29472439262599903</v>
      </c>
      <c r="J85" s="122">
        <f t="shared" si="34"/>
        <v>0.30603458321280297</v>
      </c>
      <c r="K85" s="122">
        <f t="shared" si="34"/>
        <v>0.35942743273179667</v>
      </c>
      <c r="L85" s="122">
        <f t="shared" si="34"/>
        <v>0.45011711730191362</v>
      </c>
      <c r="M85" s="122">
        <f t="shared" si="34"/>
        <v>0.45040471138996208</v>
      </c>
      <c r="N85" s="122">
        <f t="shared" si="34"/>
        <v>0.54642817464710125</v>
      </c>
      <c r="O85" s="122">
        <f t="shared" si="34"/>
        <v>0.72055958733898606</v>
      </c>
      <c r="P85" s="122">
        <f t="shared" si="34"/>
        <v>0.45362082689027228</v>
      </c>
      <c r="Q85" s="122">
        <f t="shared" si="34"/>
        <v>0.75980359678765741</v>
      </c>
      <c r="R85" s="122">
        <f t="shared" si="34"/>
        <v>0.43620660591690347</v>
      </c>
      <c r="S85" s="122">
        <f t="shared" si="34"/>
        <v>0.40795250141453132</v>
      </c>
      <c r="T85" s="122">
        <f t="shared" si="34"/>
        <v>0.35910584776233334</v>
      </c>
      <c r="U85" s="122">
        <f t="shared" si="34"/>
        <v>0.38345987284677002</v>
      </c>
      <c r="V85" s="122">
        <f t="shared" si="34"/>
        <v>0.41985661886687276</v>
      </c>
      <c r="W85" s="122">
        <f t="shared" si="34"/>
        <v>0.44503295586599301</v>
      </c>
      <c r="X85" s="122">
        <f t="shared" si="34"/>
        <v>0.43981637998631024</v>
      </c>
      <c r="Y85" s="122">
        <f t="shared" si="34"/>
        <v>0.45567187795745789</v>
      </c>
      <c r="DA85" s="130" t="s">
        <v>1818</v>
      </c>
    </row>
    <row r="86" spans="1:105" ht="12" customHeight="1" x14ac:dyDescent="0.25">
      <c r="A86" s="97" t="s">
        <v>53</v>
      </c>
      <c r="B86" s="98">
        <v>5.3860402100107646E-2</v>
      </c>
      <c r="C86" s="98">
        <v>7.5590374930052218E-2</v>
      </c>
      <c r="D86" s="98">
        <v>9.0029969008263613E-2</v>
      </c>
      <c r="E86" s="98">
        <v>0.17616321922909253</v>
      </c>
      <c r="F86" s="98">
        <v>0.12327499212211851</v>
      </c>
      <c r="G86" s="98">
        <v>0.1557889157411087</v>
      </c>
      <c r="H86" s="98">
        <v>0.2395526659851189</v>
      </c>
      <c r="I86" s="98">
        <v>0.29472439262599903</v>
      </c>
      <c r="J86" s="98">
        <v>0.30603458321280297</v>
      </c>
      <c r="K86" s="98">
        <v>0.35942743273179667</v>
      </c>
      <c r="L86" s="98">
        <v>0.45011711730191362</v>
      </c>
      <c r="M86" s="98">
        <v>0.45040471138996208</v>
      </c>
      <c r="N86" s="98">
        <v>0.54642817464710125</v>
      </c>
      <c r="O86" s="98">
        <v>0.72055958733898606</v>
      </c>
      <c r="P86" s="98">
        <v>0.45362082689027228</v>
      </c>
      <c r="Q86" s="98">
        <v>0.75980359678765741</v>
      </c>
      <c r="R86" s="98">
        <v>0.43620660591690347</v>
      </c>
      <c r="S86" s="98">
        <v>0.40795250141453132</v>
      </c>
      <c r="T86" s="98">
        <v>0.35910584776233334</v>
      </c>
      <c r="U86" s="98">
        <v>0.38345987284677002</v>
      </c>
      <c r="V86" s="98">
        <v>0.41985661886687276</v>
      </c>
      <c r="W86" s="98">
        <v>0.44503295586599301</v>
      </c>
      <c r="X86" s="98">
        <v>0.43981637998631024</v>
      </c>
      <c r="Y86" s="98">
        <v>0.45567187795745789</v>
      </c>
      <c r="DA86" s="63" t="s">
        <v>1819</v>
      </c>
    </row>
    <row r="87" spans="1:105" ht="12" customHeight="1" x14ac:dyDescent="0.25">
      <c r="A87" s="121" t="s">
        <v>55</v>
      </c>
      <c r="B87" s="122">
        <v>123.08230894917656</v>
      </c>
      <c r="C87" s="122">
        <v>130.63688807615992</v>
      </c>
      <c r="D87" s="122">
        <v>137.41949846448989</v>
      </c>
      <c r="E87" s="122">
        <v>139.30024714810315</v>
      </c>
      <c r="F87" s="122">
        <v>141.89081672990483</v>
      </c>
      <c r="G87" s="122">
        <v>138.72092500193315</v>
      </c>
      <c r="H87" s="122">
        <v>158.2820372042425</v>
      </c>
      <c r="I87" s="122">
        <v>171.37926501755052</v>
      </c>
      <c r="J87" s="122">
        <v>179.02046515383753</v>
      </c>
      <c r="K87" s="122">
        <v>202.4622979089599</v>
      </c>
      <c r="L87" s="122">
        <v>216.70287682415062</v>
      </c>
      <c r="M87" s="122">
        <v>225.40022998195457</v>
      </c>
      <c r="N87" s="122">
        <v>239.43970814023484</v>
      </c>
      <c r="O87" s="122">
        <v>238.54223317367433</v>
      </c>
      <c r="P87" s="122">
        <v>249.6773520795185</v>
      </c>
      <c r="Q87" s="122">
        <v>244.63024831259582</v>
      </c>
      <c r="R87" s="122">
        <v>236.55788262330609</v>
      </c>
      <c r="S87" s="122">
        <v>230.70398346100711</v>
      </c>
      <c r="T87" s="122">
        <v>222.25529820633531</v>
      </c>
      <c r="U87" s="122">
        <v>226.16737497660608</v>
      </c>
      <c r="V87" s="122">
        <v>229.10824691820602</v>
      </c>
      <c r="W87" s="122">
        <v>256.70001000544812</v>
      </c>
      <c r="X87" s="122">
        <v>228.77096906662342</v>
      </c>
      <c r="Y87" s="122">
        <v>227.70158597382871</v>
      </c>
      <c r="DA87" s="130" t="s">
        <v>1820</v>
      </c>
    </row>
    <row r="88" spans="1:105" ht="12" customHeight="1" x14ac:dyDescent="0.25">
      <c r="A88" s="97" t="s">
        <v>132</v>
      </c>
      <c r="B88" s="98">
        <v>69.020485910448286</v>
      </c>
      <c r="C88" s="98">
        <v>73.757776585668637</v>
      </c>
      <c r="D88" s="98">
        <v>77.590223246232213</v>
      </c>
      <c r="E88" s="98">
        <v>78.258941820208918</v>
      </c>
      <c r="F88" s="98">
        <v>78.967758437211799</v>
      </c>
      <c r="G88" s="98">
        <v>76.630326498362308</v>
      </c>
      <c r="H88" s="98">
        <v>88.670178169821028</v>
      </c>
      <c r="I88" s="98">
        <v>96.52812003374666</v>
      </c>
      <c r="J88" s="98">
        <v>99.853449588534914</v>
      </c>
      <c r="K88" s="98">
        <v>112.14120652865583</v>
      </c>
      <c r="L88" s="98">
        <v>119.39389161106222</v>
      </c>
      <c r="M88" s="98">
        <v>126.88356718780717</v>
      </c>
      <c r="N88" s="98">
        <v>135.39033058611966</v>
      </c>
      <c r="O88" s="98">
        <v>129.91134162676252</v>
      </c>
      <c r="P88" s="98">
        <v>140.1924694880241</v>
      </c>
      <c r="Q88" s="98">
        <v>135.47308637645941</v>
      </c>
      <c r="R88" s="98">
        <v>126.67334864028861</v>
      </c>
      <c r="S88" s="98">
        <v>127.37851900827822</v>
      </c>
      <c r="T88" s="98">
        <v>127.12773617210098</v>
      </c>
      <c r="U88" s="98">
        <v>132.3675868823278</v>
      </c>
      <c r="V88" s="98">
        <v>134.88850861207038</v>
      </c>
      <c r="W88" s="98">
        <v>147.93254944036008</v>
      </c>
      <c r="X88" s="98">
        <v>114.78978778835513</v>
      </c>
      <c r="Y88" s="98">
        <v>112.22971265605932</v>
      </c>
      <c r="DA88" s="63" t="s">
        <v>1821</v>
      </c>
    </row>
    <row r="89" spans="1:105" ht="12" customHeight="1" x14ac:dyDescent="0.25">
      <c r="A89" s="97" t="s">
        <v>131</v>
      </c>
      <c r="B89" s="98">
        <v>0.19807931081301852</v>
      </c>
      <c r="C89" s="98">
        <v>0.21794960673269637</v>
      </c>
      <c r="D89" s="98">
        <v>0.22867241756424794</v>
      </c>
      <c r="E89" s="98">
        <v>0.24542481066215993</v>
      </c>
      <c r="F89" s="98">
        <v>0.27293113981463479</v>
      </c>
      <c r="G89" s="98">
        <v>0.32323105493042592</v>
      </c>
      <c r="H89" s="98">
        <v>0.46034362724042488</v>
      </c>
      <c r="I89" s="98">
        <v>0.51549214765748896</v>
      </c>
      <c r="J89" s="98">
        <v>0.55013856862288202</v>
      </c>
      <c r="K89" s="98">
        <v>0.81670425894093124</v>
      </c>
      <c r="L89" s="98">
        <v>0.92116163036762899</v>
      </c>
      <c r="M89" s="98">
        <v>1.0297181328396794</v>
      </c>
      <c r="N89" s="98">
        <v>1.0937562549614863</v>
      </c>
      <c r="O89" s="98">
        <v>1.0198751538246578</v>
      </c>
      <c r="P89" s="98">
        <v>1.1497130412973919</v>
      </c>
      <c r="Q89" s="98">
        <v>1.107464587935431</v>
      </c>
      <c r="R89" s="98">
        <v>0.97242179284867181</v>
      </c>
      <c r="S89" s="98">
        <v>0.9405696688325742</v>
      </c>
      <c r="T89" s="98">
        <v>0.91352095946416179</v>
      </c>
      <c r="U89" s="98">
        <v>0.93982770475205779</v>
      </c>
      <c r="V89" s="98">
        <v>0.98736259777851698</v>
      </c>
      <c r="W89" s="98">
        <v>1.0587257263102952</v>
      </c>
      <c r="X89" s="98">
        <v>0.78117218529972809</v>
      </c>
      <c r="Y89" s="98">
        <v>0.68052885817064956</v>
      </c>
      <c r="DA89" s="63" t="s">
        <v>1822</v>
      </c>
    </row>
    <row r="90" spans="1:105" ht="12" customHeight="1" x14ac:dyDescent="0.25">
      <c r="A90" s="100" t="s">
        <v>199</v>
      </c>
      <c r="B90" s="101">
        <v>7.3841314625652008E-2</v>
      </c>
      <c r="C90" s="101">
        <v>8.0910974218362255E-2</v>
      </c>
      <c r="D90" s="101">
        <v>8.5165576502378965E-2</v>
      </c>
      <c r="E90" s="101">
        <v>9.0626098724249191E-2</v>
      </c>
      <c r="F90" s="101">
        <v>0.10063019395629433</v>
      </c>
      <c r="G90" s="101">
        <v>0.1190764795766726</v>
      </c>
      <c r="H90" s="101">
        <v>0.14106453208073991</v>
      </c>
      <c r="I90" s="101">
        <v>0.16686171685638831</v>
      </c>
      <c r="J90" s="101">
        <v>0.19358826948914792</v>
      </c>
      <c r="K90" s="101">
        <v>0.29395310942869884</v>
      </c>
      <c r="L90" s="101">
        <v>0.2918905332631746</v>
      </c>
      <c r="M90" s="101">
        <v>0.36556592969416074</v>
      </c>
      <c r="N90" s="101">
        <v>0.37358530996906963</v>
      </c>
      <c r="O90" s="101">
        <v>0.29666469506688897</v>
      </c>
      <c r="P90" s="101">
        <v>0.34126848464589643</v>
      </c>
      <c r="Q90" s="101">
        <v>0.2640867672962755</v>
      </c>
      <c r="R90" s="101">
        <v>0.21423638528418879</v>
      </c>
      <c r="S90" s="101">
        <v>0.23401019579593327</v>
      </c>
      <c r="T90" s="101">
        <v>0.26355861208213921</v>
      </c>
      <c r="U90" s="101">
        <v>0.27723560029671129</v>
      </c>
      <c r="V90" s="101">
        <v>0.29252808954693577</v>
      </c>
      <c r="W90" s="101">
        <v>0.306879098846075</v>
      </c>
      <c r="X90" s="101">
        <v>0.26531637618111881</v>
      </c>
      <c r="Y90" s="101">
        <v>0.22916681462786903</v>
      </c>
      <c r="DA90" s="131" t="s">
        <v>1823</v>
      </c>
    </row>
    <row r="91" spans="1:105" ht="12" customHeight="1" x14ac:dyDescent="0.25">
      <c r="A91" s="103" t="s">
        <v>52</v>
      </c>
      <c r="B91" s="104">
        <v>0.12423799618736651</v>
      </c>
      <c r="C91" s="104">
        <v>0.1370386325143341</v>
      </c>
      <c r="D91" s="104">
        <v>0.14350684106186898</v>
      </c>
      <c r="E91" s="104">
        <v>0.15479871193791073</v>
      </c>
      <c r="F91" s="104">
        <v>0.17230094585834044</v>
      </c>
      <c r="G91" s="104">
        <v>0.20415457535375334</v>
      </c>
      <c r="H91" s="104">
        <v>0.319279095159685</v>
      </c>
      <c r="I91" s="104">
        <v>0.34863043080110068</v>
      </c>
      <c r="J91" s="104">
        <v>0.35655029913373409</v>
      </c>
      <c r="K91" s="104">
        <v>0.52275114951223234</v>
      </c>
      <c r="L91" s="104">
        <v>0.62927109710445439</v>
      </c>
      <c r="M91" s="104">
        <v>0.66415220314551859</v>
      </c>
      <c r="N91" s="104">
        <v>0.72017094499241663</v>
      </c>
      <c r="O91" s="104">
        <v>0.72321045875776879</v>
      </c>
      <c r="P91" s="104">
        <v>0.80844455665149539</v>
      </c>
      <c r="Q91" s="104">
        <v>0.84337782063915556</v>
      </c>
      <c r="R91" s="104">
        <v>0.75818540756448305</v>
      </c>
      <c r="S91" s="104">
        <v>0.70655947303664091</v>
      </c>
      <c r="T91" s="104">
        <v>0.64996234738202252</v>
      </c>
      <c r="U91" s="104">
        <v>0.66259210445534644</v>
      </c>
      <c r="V91" s="104">
        <v>0.69483450823158122</v>
      </c>
      <c r="W91" s="104">
        <v>0.75184662746422015</v>
      </c>
      <c r="X91" s="104">
        <v>0.51585580911860929</v>
      </c>
      <c r="Y91" s="104">
        <v>0.45136204354278053</v>
      </c>
      <c r="DA91" s="132" t="s">
        <v>1824</v>
      </c>
    </row>
    <row r="92" spans="1:105" ht="12" customHeight="1" x14ac:dyDescent="0.25">
      <c r="A92" s="106" t="s">
        <v>124</v>
      </c>
      <c r="B92" s="101">
        <v>1.9154004513110712</v>
      </c>
      <c r="C92" s="101">
        <v>1.4779468291452489</v>
      </c>
      <c r="D92" s="101">
        <v>1.4046588503907738</v>
      </c>
      <c r="E92" s="101">
        <v>1.2021174691531515</v>
      </c>
      <c r="F92" s="101">
        <v>1.3028874635232366</v>
      </c>
      <c r="G92" s="101">
        <v>1.8333034409598985</v>
      </c>
      <c r="H92" s="101">
        <v>1.929027966511305</v>
      </c>
      <c r="I92" s="101">
        <v>2.1230416015045912</v>
      </c>
      <c r="J92" s="101">
        <v>2.1880102452120829</v>
      </c>
      <c r="K92" s="101">
        <v>1.4467480821971626</v>
      </c>
      <c r="L92" s="101">
        <v>1.3965173208421615</v>
      </c>
      <c r="M92" s="101">
        <v>1.3921912558854201</v>
      </c>
      <c r="N92" s="101">
        <v>1.3857188282071728</v>
      </c>
      <c r="O92" s="101">
        <v>1.2843815488448866</v>
      </c>
      <c r="P92" s="101">
        <v>1.3050461676865357</v>
      </c>
      <c r="Q92" s="101">
        <v>1.2828732321252108</v>
      </c>
      <c r="R92" s="101">
        <v>1.0344966343513811</v>
      </c>
      <c r="S92" s="101">
        <v>1.0177958749268614</v>
      </c>
      <c r="T92" s="101">
        <v>0.89733447219003737</v>
      </c>
      <c r="U92" s="101">
        <v>0.8779489378521651</v>
      </c>
      <c r="V92" s="101">
        <v>0.84401845118911278</v>
      </c>
      <c r="W92" s="101">
        <v>1.1066374702734445</v>
      </c>
      <c r="X92" s="101">
        <v>1.0054658970723431</v>
      </c>
      <c r="Y92" s="101">
        <v>0.97197168909315834</v>
      </c>
      <c r="DA92" s="131" t="s">
        <v>1825</v>
      </c>
    </row>
    <row r="93" spans="1:105" ht="12" customHeight="1" x14ac:dyDescent="0.25">
      <c r="A93" s="107" t="s">
        <v>123</v>
      </c>
      <c r="B93" s="104">
        <v>6.0352012779877097E-3</v>
      </c>
      <c r="C93" s="104">
        <v>4.6186218603990539E-3</v>
      </c>
      <c r="D93" s="104">
        <v>4.0145008165124625E-3</v>
      </c>
      <c r="E93" s="104">
        <v>3.4067558287345897E-3</v>
      </c>
      <c r="F93" s="104">
        <v>4.1933968883185822E-3</v>
      </c>
      <c r="G93" s="104">
        <v>9.4919396783383278E-3</v>
      </c>
      <c r="H93" s="104">
        <v>1.0266781537935529E-2</v>
      </c>
      <c r="I93" s="104">
        <v>1.224794538745602E-2</v>
      </c>
      <c r="J93" s="104">
        <v>1.4029301848856025E-2</v>
      </c>
      <c r="K93" s="104">
        <v>9.5485101176588441E-3</v>
      </c>
      <c r="L93" s="104">
        <v>9.4895462752901255E-3</v>
      </c>
      <c r="M93" s="104">
        <v>1.0506168416796201E-2</v>
      </c>
      <c r="N93" s="104">
        <v>1.0704300531070809E-2</v>
      </c>
      <c r="O93" s="104">
        <v>1.0267043322335858E-2</v>
      </c>
      <c r="P93" s="104">
        <v>1.1460725948313533E-2</v>
      </c>
      <c r="Q93" s="104">
        <v>1.2450809444790691E-2</v>
      </c>
      <c r="R93" s="104">
        <v>1.0081517842987281E-2</v>
      </c>
      <c r="S93" s="104">
        <v>9.453762205688011E-3</v>
      </c>
      <c r="T93" s="104">
        <v>8.0723967730305206E-3</v>
      </c>
      <c r="U93" s="104">
        <v>7.2944978216082854E-3</v>
      </c>
      <c r="V93" s="104">
        <v>6.4596419033228309E-3</v>
      </c>
      <c r="W93" s="104">
        <v>9.0649757529185256E-3</v>
      </c>
      <c r="X93" s="104">
        <v>7.0737170733776271E-3</v>
      </c>
      <c r="Y93" s="104">
        <v>7.0307293491487788E-3</v>
      </c>
      <c r="DA93" s="132" t="s">
        <v>1826</v>
      </c>
    </row>
    <row r="94" spans="1:105" ht="12" customHeight="1" x14ac:dyDescent="0.25">
      <c r="A94" s="108" t="s">
        <v>50</v>
      </c>
      <c r="B94" s="98">
        <v>2.2528084559688536E-3</v>
      </c>
      <c r="C94" s="98">
        <v>1.7159724804209615E-3</v>
      </c>
      <c r="D94" s="98">
        <v>1.4941196664557455E-3</v>
      </c>
      <c r="E94" s="98">
        <v>1.2560054009458507E-3</v>
      </c>
      <c r="F94" s="98">
        <v>1.5428872702233807E-3</v>
      </c>
      <c r="G94" s="98">
        <v>3.5079237079170076E-3</v>
      </c>
      <c r="H94" s="98">
        <v>3.1404224002160044E-3</v>
      </c>
      <c r="I94" s="98">
        <v>3.9662703543978852E-3</v>
      </c>
      <c r="J94" s="98">
        <v>4.9588436867707367E-3</v>
      </c>
      <c r="K94" s="98">
        <v>3.4266933007148356E-3</v>
      </c>
      <c r="L94" s="98">
        <v>2.9901675766473594E-3</v>
      </c>
      <c r="M94" s="98">
        <v>3.7188336652041656E-3</v>
      </c>
      <c r="N94" s="98">
        <v>3.6374452840419202E-3</v>
      </c>
      <c r="O94" s="98">
        <v>2.9555859665846341E-3</v>
      </c>
      <c r="P94" s="98">
        <v>3.368548369032694E-3</v>
      </c>
      <c r="Q94" s="98">
        <v>2.95205066288646E-3</v>
      </c>
      <c r="R94" s="98">
        <v>2.2306888940155801E-3</v>
      </c>
      <c r="S94" s="98">
        <v>2.353411930550046E-3</v>
      </c>
      <c r="T94" s="98">
        <v>2.3184059854766867E-3</v>
      </c>
      <c r="U94" s="98">
        <v>2.1171416754965852E-3</v>
      </c>
      <c r="V94" s="98">
        <v>1.8736086310261618E-3</v>
      </c>
      <c r="W94" s="98">
        <v>2.5875731725214807E-3</v>
      </c>
      <c r="X94" s="98">
        <v>2.3500619299823351E-3</v>
      </c>
      <c r="Y94" s="98">
        <v>2.3487511637104025E-3</v>
      </c>
      <c r="DA94" s="63" t="s">
        <v>1827</v>
      </c>
    </row>
    <row r="95" spans="1:105" ht="12" customHeight="1" x14ac:dyDescent="0.25">
      <c r="A95" s="108" t="s">
        <v>52</v>
      </c>
      <c r="B95" s="98">
        <v>3.7823928220188565E-3</v>
      </c>
      <c r="C95" s="98">
        <v>2.9026493799780926E-3</v>
      </c>
      <c r="D95" s="98">
        <v>2.520381150056717E-3</v>
      </c>
      <c r="E95" s="98">
        <v>2.1507504277887392E-3</v>
      </c>
      <c r="F95" s="98">
        <v>2.6505096180952019E-3</v>
      </c>
      <c r="G95" s="98">
        <v>5.9840159704213211E-3</v>
      </c>
      <c r="H95" s="98">
        <v>7.1263591377195238E-3</v>
      </c>
      <c r="I95" s="98">
        <v>8.2816750330581348E-3</v>
      </c>
      <c r="J95" s="98">
        <v>9.0704581620852879E-3</v>
      </c>
      <c r="K95" s="98">
        <v>6.1218168169440094E-3</v>
      </c>
      <c r="L95" s="98">
        <v>6.499378698642767E-3</v>
      </c>
      <c r="M95" s="98">
        <v>6.7873347515920368E-3</v>
      </c>
      <c r="N95" s="98">
        <v>7.0668552470288882E-3</v>
      </c>
      <c r="O95" s="98">
        <v>7.3114573557512231E-3</v>
      </c>
      <c r="P95" s="98">
        <v>8.0921775792808393E-3</v>
      </c>
      <c r="Q95" s="98">
        <v>9.4987587819042301E-3</v>
      </c>
      <c r="R95" s="98">
        <v>7.8508289489717005E-3</v>
      </c>
      <c r="S95" s="98">
        <v>7.1003502751379654E-3</v>
      </c>
      <c r="T95" s="98">
        <v>5.7539907875538334E-3</v>
      </c>
      <c r="U95" s="98">
        <v>5.1773561461117001E-3</v>
      </c>
      <c r="V95" s="98">
        <v>4.5860332722966694E-3</v>
      </c>
      <c r="W95" s="98">
        <v>6.477402580397044E-3</v>
      </c>
      <c r="X95" s="98">
        <v>4.7236551433952915E-3</v>
      </c>
      <c r="Y95" s="98">
        <v>4.6819781854383763E-3</v>
      </c>
      <c r="DA95" s="63" t="s">
        <v>1828</v>
      </c>
    </row>
    <row r="96" spans="1:105" ht="12" customHeight="1" x14ac:dyDescent="0.25">
      <c r="A96" s="106" t="s">
        <v>122</v>
      </c>
      <c r="B96" s="101">
        <v>39.187161905465359</v>
      </c>
      <c r="C96" s="101">
        <v>41.462358400835519</v>
      </c>
      <c r="D96" s="101">
        <v>43.784768118068243</v>
      </c>
      <c r="E96" s="101">
        <v>43.958479311837088</v>
      </c>
      <c r="F96" s="101">
        <v>43.376330507301795</v>
      </c>
      <c r="G96" s="101">
        <v>38.915224635617463</v>
      </c>
      <c r="H96" s="101">
        <v>40.830284332014145</v>
      </c>
      <c r="I96" s="101">
        <v>43.690391417723937</v>
      </c>
      <c r="J96" s="101">
        <v>45.024410678402639</v>
      </c>
      <c r="K96" s="101">
        <v>43.495973719218391</v>
      </c>
      <c r="L96" s="101">
        <v>46.624009188357469</v>
      </c>
      <c r="M96" s="101">
        <v>46.370183374588585</v>
      </c>
      <c r="N96" s="101">
        <v>49.552344782070264</v>
      </c>
      <c r="O96" s="101">
        <v>51.942520579314177</v>
      </c>
      <c r="P96" s="101">
        <v>53.530861815231397</v>
      </c>
      <c r="Q96" s="101">
        <v>53.917134971983742</v>
      </c>
      <c r="R96" s="101">
        <v>55.256053636568431</v>
      </c>
      <c r="S96" s="101">
        <v>53.099757738191016</v>
      </c>
      <c r="T96" s="101">
        <v>49.143117267226124</v>
      </c>
      <c r="U96" s="101">
        <v>48.400002740430125</v>
      </c>
      <c r="V96" s="101">
        <v>49.527261320725948</v>
      </c>
      <c r="W96" s="101">
        <v>59.325960087388161</v>
      </c>
      <c r="X96" s="101">
        <v>62.262411877312196</v>
      </c>
      <c r="Y96" s="101">
        <v>65.580299614675781</v>
      </c>
      <c r="DA96" s="131" t="s">
        <v>1829</v>
      </c>
    </row>
    <row r="97" spans="1:105" ht="12" customHeight="1" x14ac:dyDescent="0.25">
      <c r="A97" s="107" t="s">
        <v>121</v>
      </c>
      <c r="B97" s="104">
        <v>12.755146169860847</v>
      </c>
      <c r="C97" s="104">
        <v>13.716238031917401</v>
      </c>
      <c r="D97" s="104">
        <v>14.407161331417896</v>
      </c>
      <c r="E97" s="104">
        <v>15.631876980413089</v>
      </c>
      <c r="F97" s="104">
        <v>17.966715785165036</v>
      </c>
      <c r="G97" s="104">
        <v>21.009347432384711</v>
      </c>
      <c r="H97" s="104">
        <v>26.381936327117685</v>
      </c>
      <c r="I97" s="104">
        <v>28.509971871530386</v>
      </c>
      <c r="J97" s="104">
        <v>31.390426771216166</v>
      </c>
      <c r="K97" s="104">
        <v>44.552116809829933</v>
      </c>
      <c r="L97" s="104">
        <v>48.357807527245839</v>
      </c>
      <c r="M97" s="104">
        <v>49.714063862416936</v>
      </c>
      <c r="N97" s="104">
        <v>52.006853388345206</v>
      </c>
      <c r="O97" s="104">
        <v>54.373847221605715</v>
      </c>
      <c r="P97" s="104">
        <v>53.487800841330767</v>
      </c>
      <c r="Q97" s="104">
        <v>52.837238334647211</v>
      </c>
      <c r="R97" s="104">
        <v>52.611480401405998</v>
      </c>
      <c r="S97" s="104">
        <v>48.257887408572785</v>
      </c>
      <c r="T97" s="104">
        <v>44.165516938580971</v>
      </c>
      <c r="U97" s="104">
        <v>43.574714213422325</v>
      </c>
      <c r="V97" s="104">
        <v>42.854636294538743</v>
      </c>
      <c r="W97" s="104">
        <v>47.267072305363214</v>
      </c>
      <c r="X97" s="104">
        <v>49.925057601510645</v>
      </c>
      <c r="Y97" s="104">
        <v>48.232042426480653</v>
      </c>
      <c r="DA97" s="132" t="s">
        <v>1830</v>
      </c>
    </row>
    <row r="98" spans="1:105" ht="12" customHeight="1" x14ac:dyDescent="0.25">
      <c r="A98" s="108" t="s">
        <v>53</v>
      </c>
      <c r="B98" s="98">
        <v>4.7564810351257343</v>
      </c>
      <c r="C98" s="98">
        <v>5.0919364347018412</v>
      </c>
      <c r="D98" s="98">
        <v>5.3659785254227659</v>
      </c>
      <c r="E98" s="98">
        <v>5.7723950596602158</v>
      </c>
      <c r="F98" s="98">
        <v>6.6260814199022784</v>
      </c>
      <c r="G98" s="98">
        <v>7.7430790797598945</v>
      </c>
      <c r="H98" s="98">
        <v>8.0800961467258112</v>
      </c>
      <c r="I98" s="98">
        <v>9.2198390965323114</v>
      </c>
      <c r="J98" s="98">
        <v>11.040657852401889</v>
      </c>
      <c r="K98" s="98">
        <v>16.054886128384872</v>
      </c>
      <c r="L98" s="98">
        <v>15.360143347841419</v>
      </c>
      <c r="M98" s="98">
        <v>17.592667979342139</v>
      </c>
      <c r="N98" s="98">
        <v>17.732909207713046</v>
      </c>
      <c r="O98" s="98">
        <v>15.898618294154661</v>
      </c>
      <c r="P98" s="98">
        <v>15.789178907652929</v>
      </c>
      <c r="Q98" s="98">
        <v>12.579160513852019</v>
      </c>
      <c r="R98" s="98">
        <v>11.644005819421052</v>
      </c>
      <c r="S98" s="98">
        <v>12.011194837416806</v>
      </c>
      <c r="T98" s="98">
        <v>12.744417245861118</v>
      </c>
      <c r="U98" s="98">
        <v>12.881164924686216</v>
      </c>
      <c r="V98" s="98">
        <v>12.637125999445541</v>
      </c>
      <c r="W98" s="98">
        <v>13.542710162751854</v>
      </c>
      <c r="X98" s="98">
        <v>16.88116212631941</v>
      </c>
      <c r="Y98" s="98">
        <v>16.203031297614828</v>
      </c>
      <c r="DA98" s="63" t="s">
        <v>1831</v>
      </c>
    </row>
    <row r="99" spans="1:105" ht="12" customHeight="1" x14ac:dyDescent="0.25">
      <c r="A99" s="108" t="s">
        <v>52</v>
      </c>
      <c r="B99" s="98">
        <v>7.9986651347351136</v>
      </c>
      <c r="C99" s="98">
        <v>8.6243015972155597</v>
      </c>
      <c r="D99" s="98">
        <v>9.0411828059951311</v>
      </c>
      <c r="E99" s="98">
        <v>9.8594819207528737</v>
      </c>
      <c r="F99" s="98">
        <v>11.340634365262758</v>
      </c>
      <c r="G99" s="98">
        <v>13.266268352624817</v>
      </c>
      <c r="H99" s="98">
        <v>18.301840180391874</v>
      </c>
      <c r="I99" s="98">
        <v>19.290132774998074</v>
      </c>
      <c r="J99" s="98">
        <v>20.349768918814277</v>
      </c>
      <c r="K99" s="98">
        <v>28.49723068144506</v>
      </c>
      <c r="L99" s="98">
        <v>32.997664179404424</v>
      </c>
      <c r="M99" s="98">
        <v>32.121395883074797</v>
      </c>
      <c r="N99" s="98">
        <v>34.273944180632164</v>
      </c>
      <c r="O99" s="98">
        <v>38.475228927451056</v>
      </c>
      <c r="P99" s="98">
        <v>37.698621933677842</v>
      </c>
      <c r="Q99" s="98">
        <v>40.258077820795194</v>
      </c>
      <c r="R99" s="98">
        <v>40.967474581984945</v>
      </c>
      <c r="S99" s="98">
        <v>36.246692571155982</v>
      </c>
      <c r="T99" s="98">
        <v>31.421099692719853</v>
      </c>
      <c r="U99" s="98">
        <v>30.693549288736108</v>
      </c>
      <c r="V99" s="98">
        <v>30.217510295093202</v>
      </c>
      <c r="W99" s="98">
        <v>33.724362142611362</v>
      </c>
      <c r="X99" s="98">
        <v>33.043895475191235</v>
      </c>
      <c r="Y99" s="98">
        <v>32.029011128865825</v>
      </c>
      <c r="DA99" s="63" t="s">
        <v>1832</v>
      </c>
    </row>
    <row r="100" spans="1:105" ht="12" customHeight="1" x14ac:dyDescent="0.25">
      <c r="A100" s="121" t="s">
        <v>54</v>
      </c>
      <c r="B100" s="122">
        <v>18.510614353456479</v>
      </c>
      <c r="C100" s="122">
        <v>21.684669138722271</v>
      </c>
      <c r="D100" s="122">
        <v>22.93070581123861</v>
      </c>
      <c r="E100" s="122">
        <v>23.031250054936695</v>
      </c>
      <c r="F100" s="122">
        <v>25.012322418947484</v>
      </c>
      <c r="G100" s="122">
        <v>21.350666780803071</v>
      </c>
      <c r="H100" s="122">
        <v>26.824373900644375</v>
      </c>
      <c r="I100" s="122">
        <v>25.041568066079073</v>
      </c>
      <c r="J100" s="122">
        <v>28.450951371646099</v>
      </c>
      <c r="K100" s="122">
        <v>37.542547594197437</v>
      </c>
      <c r="L100" s="122">
        <v>39.650145314650501</v>
      </c>
      <c r="M100" s="122">
        <v>40.790148991981049</v>
      </c>
      <c r="N100" s="122">
        <v>43.234747315634998</v>
      </c>
      <c r="O100" s="122">
        <v>42.916925413500124</v>
      </c>
      <c r="P100" s="122">
        <v>45.554492166404515</v>
      </c>
      <c r="Q100" s="122">
        <v>43.541377162297998</v>
      </c>
      <c r="R100" s="122">
        <v>44.146254169524433</v>
      </c>
      <c r="S100" s="122">
        <v>44.116033857510693</v>
      </c>
      <c r="T100" s="122">
        <v>43.428266250604175</v>
      </c>
      <c r="U100" s="122">
        <v>44.307195350879987</v>
      </c>
      <c r="V100" s="122">
        <v>44.202415654397029</v>
      </c>
      <c r="W100" s="122">
        <v>42.807822840116557</v>
      </c>
      <c r="X100" s="122">
        <v>42.765640856404794</v>
      </c>
      <c r="Y100" s="122">
        <v>44.531931810388656</v>
      </c>
      <c r="DA100" s="130" t="s">
        <v>1833</v>
      </c>
    </row>
    <row r="101" spans="1:105" ht="12" customHeight="1" x14ac:dyDescent="0.25">
      <c r="A101" s="97" t="s">
        <v>202</v>
      </c>
      <c r="B101" s="98">
        <v>2.533372310650774</v>
      </c>
      <c r="C101" s="98">
        <v>2.9995418021817524</v>
      </c>
      <c r="D101" s="98">
        <v>3.1885376553825799</v>
      </c>
      <c r="E101" s="98">
        <v>3.1736653881849834</v>
      </c>
      <c r="F101" s="98">
        <v>3.4007545854857484</v>
      </c>
      <c r="G101" s="98">
        <v>2.9236497433998139</v>
      </c>
      <c r="H101" s="98">
        <v>3.7598170193699589</v>
      </c>
      <c r="I101" s="98">
        <v>3.5446447780904289</v>
      </c>
      <c r="J101" s="98">
        <v>3.9317571439321783</v>
      </c>
      <c r="K101" s="98">
        <v>5.1663831763748806</v>
      </c>
      <c r="L101" s="98">
        <v>5.4298474451411609</v>
      </c>
      <c r="M101" s="98">
        <v>5.8926470616562829</v>
      </c>
      <c r="N101" s="98">
        <v>6.3325995915460656</v>
      </c>
      <c r="O101" s="98">
        <v>5.9585090816079376</v>
      </c>
      <c r="P101" s="98">
        <v>6.0322025561246111</v>
      </c>
      <c r="Q101" s="98">
        <v>5.2585590810230034</v>
      </c>
      <c r="R101" s="98">
        <v>4.4702845294105522</v>
      </c>
      <c r="S101" s="98">
        <v>4.4575974519573078</v>
      </c>
      <c r="T101" s="98">
        <v>4.0666743642209662</v>
      </c>
      <c r="U101" s="98">
        <v>4.1516328738228676</v>
      </c>
      <c r="V101" s="98">
        <v>4.1576359738855952</v>
      </c>
      <c r="W101" s="98">
        <v>4.8541245056732807</v>
      </c>
      <c r="X101" s="98">
        <v>2.8337693626299001</v>
      </c>
      <c r="Y101" s="98">
        <v>2.755581992686492</v>
      </c>
      <c r="DA101" s="63" t="s">
        <v>1834</v>
      </c>
    </row>
    <row r="102" spans="1:105" ht="12" customHeight="1" x14ac:dyDescent="0.25">
      <c r="A102" s="97" t="s">
        <v>50</v>
      </c>
      <c r="B102" s="98">
        <v>0.10322341770655905</v>
      </c>
      <c r="C102" s="98">
        <v>0.11738054847920393</v>
      </c>
      <c r="D102" s="98">
        <v>0.11747621090093893</v>
      </c>
      <c r="E102" s="98">
        <v>0.10718270353106267</v>
      </c>
      <c r="F102" s="98">
        <v>0.11690142401672156</v>
      </c>
      <c r="G102" s="98">
        <v>0.10226874197907841</v>
      </c>
      <c r="H102" s="98">
        <v>0.12077957566548489</v>
      </c>
      <c r="I102" s="98">
        <v>0.10497707488799309</v>
      </c>
      <c r="J102" s="98">
        <v>0.10886815128781212</v>
      </c>
      <c r="K102" s="98">
        <v>0.13564208227793353</v>
      </c>
      <c r="L102" s="98">
        <v>0.13371206909839292</v>
      </c>
      <c r="M102" s="98">
        <v>0.10324388076343483</v>
      </c>
      <c r="N102" s="98">
        <v>6.9810759588786825E-2</v>
      </c>
      <c r="O102" s="98">
        <v>6.2218636318608397E-2</v>
      </c>
      <c r="P102" s="98">
        <v>7.3141063267728942E-2</v>
      </c>
      <c r="Q102" s="98">
        <v>9.2458934323583694E-2</v>
      </c>
      <c r="R102" s="98">
        <v>0.10717530769629352</v>
      </c>
      <c r="S102" s="98">
        <v>0.10371097355566583</v>
      </c>
      <c r="T102" s="98">
        <v>9.2381154381908109E-2</v>
      </c>
      <c r="U102" s="98">
        <v>9.302493276901469E-2</v>
      </c>
      <c r="V102" s="98">
        <v>9.0448404886038211E-2</v>
      </c>
      <c r="W102" s="98">
        <v>0.12131047545425049</v>
      </c>
      <c r="X102" s="98">
        <v>4.3168405574920347E-2</v>
      </c>
      <c r="Y102" s="98">
        <v>4.1907717935533266E-2</v>
      </c>
      <c r="DA102" s="63" t="s">
        <v>1835</v>
      </c>
    </row>
    <row r="103" spans="1:105" ht="12" customHeight="1" x14ac:dyDescent="0.25">
      <c r="A103" s="109" t="s">
        <v>120</v>
      </c>
      <c r="B103" s="33">
        <v>15.874018625099147</v>
      </c>
      <c r="C103" s="33">
        <v>18.567746788061314</v>
      </c>
      <c r="D103" s="33">
        <v>19.624691944955092</v>
      </c>
      <c r="E103" s="33">
        <v>19.75040196322065</v>
      </c>
      <c r="F103" s="33">
        <v>21.494666409445013</v>
      </c>
      <c r="G103" s="33">
        <v>18.324748295424179</v>
      </c>
      <c r="H103" s="33">
        <v>22.943777305608933</v>
      </c>
      <c r="I103" s="33">
        <v>21.391946213100653</v>
      </c>
      <c r="J103" s="33">
        <v>24.410326076426109</v>
      </c>
      <c r="K103" s="33">
        <v>32.240522335544625</v>
      </c>
      <c r="L103" s="33">
        <v>34.086585800410944</v>
      </c>
      <c r="M103" s="33">
        <v>34.794258049561329</v>
      </c>
      <c r="N103" s="33">
        <v>36.832336964500143</v>
      </c>
      <c r="O103" s="33">
        <v>36.896197695573576</v>
      </c>
      <c r="P103" s="33">
        <v>39.449148547012179</v>
      </c>
      <c r="Q103" s="33">
        <v>38.190359146951408</v>
      </c>
      <c r="R103" s="33">
        <v>39.568794332417589</v>
      </c>
      <c r="S103" s="33">
        <v>39.554725431997717</v>
      </c>
      <c r="T103" s="33">
        <v>39.269210732001298</v>
      </c>
      <c r="U103" s="33">
        <v>40.062537544288105</v>
      </c>
      <c r="V103" s="33">
        <v>39.9543312756254</v>
      </c>
      <c r="W103" s="33">
        <v>37.832387858989023</v>
      </c>
      <c r="X103" s="33">
        <v>39.888703088199975</v>
      </c>
      <c r="Y103" s="33">
        <v>41.734442099766632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432.74698145292064</v>
      </c>
      <c r="C124" s="117">
        <f t="shared" si="42"/>
        <v>471.94691791460053</v>
      </c>
      <c r="D124" s="117">
        <f t="shared" si="42"/>
        <v>452.67827726632652</v>
      </c>
      <c r="E124" s="117">
        <f t="shared" si="42"/>
        <v>488.00603681978635</v>
      </c>
      <c r="F124" s="117">
        <f t="shared" si="42"/>
        <v>524.87880967172953</v>
      </c>
      <c r="G124" s="117">
        <f t="shared" si="42"/>
        <v>413.30923936422096</v>
      </c>
      <c r="H124" s="117">
        <f t="shared" si="42"/>
        <v>381.67988559026509</v>
      </c>
      <c r="I124" s="117">
        <f t="shared" si="42"/>
        <v>420.97763651663814</v>
      </c>
      <c r="J124" s="117">
        <f t="shared" si="42"/>
        <v>440.25087823686283</v>
      </c>
      <c r="K124" s="117">
        <f t="shared" si="42"/>
        <v>463.75352722252103</v>
      </c>
      <c r="L124" s="117">
        <f t="shared" si="42"/>
        <v>520.31403472250076</v>
      </c>
      <c r="M124" s="117">
        <f t="shared" si="42"/>
        <v>525.50402180654032</v>
      </c>
      <c r="N124" s="117">
        <f t="shared" si="42"/>
        <v>592.81797158775271</v>
      </c>
      <c r="O124" s="117">
        <f t="shared" si="42"/>
        <v>667.4713167890086</v>
      </c>
      <c r="P124" s="117">
        <f t="shared" si="42"/>
        <v>629.81781831528224</v>
      </c>
      <c r="Q124" s="117">
        <f t="shared" si="42"/>
        <v>688.9875214181111</v>
      </c>
      <c r="R124" s="117">
        <f t="shared" ref="R124:V124" si="43">R125+R128+R130+R139</f>
        <v>723.15684201105421</v>
      </c>
      <c r="S124" s="117">
        <f t="shared" si="43"/>
        <v>759.14714781533064</v>
      </c>
      <c r="T124" s="117">
        <f t="shared" si="43"/>
        <v>719.59817487787393</v>
      </c>
      <c r="U124" s="117">
        <f t="shared" si="43"/>
        <v>712.20204164421955</v>
      </c>
      <c r="V124" s="117">
        <f t="shared" si="43"/>
        <v>768.29446210619597</v>
      </c>
      <c r="W124" s="117">
        <f t="shared" ref="W124:Y124" si="44">W125+W128+W130+W139</f>
        <v>821.27578656364335</v>
      </c>
      <c r="X124" s="117">
        <f t="shared" si="44"/>
        <v>715.45693693963631</v>
      </c>
      <c r="Y124" s="117">
        <f t="shared" si="44"/>
        <v>684.25496007189213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351.75491195869938</v>
      </c>
      <c r="C125" s="122">
        <f t="shared" si="45"/>
        <v>383.95847776009549</v>
      </c>
      <c r="D125" s="122">
        <f t="shared" si="45"/>
        <v>359.83007261521107</v>
      </c>
      <c r="E125" s="122">
        <f t="shared" si="45"/>
        <v>389.03118060674245</v>
      </c>
      <c r="F125" s="122">
        <f t="shared" si="45"/>
        <v>417.59665303719191</v>
      </c>
      <c r="G125" s="122">
        <f t="shared" si="45"/>
        <v>333.79199706241394</v>
      </c>
      <c r="H125" s="122">
        <f t="shared" si="45"/>
        <v>302.50536237313901</v>
      </c>
      <c r="I125" s="122">
        <f t="shared" si="45"/>
        <v>334.78631460303075</v>
      </c>
      <c r="J125" s="122">
        <f t="shared" si="45"/>
        <v>350.81611266532576</v>
      </c>
      <c r="K125" s="122">
        <f t="shared" si="45"/>
        <v>362.47248996657953</v>
      </c>
      <c r="L125" s="122">
        <f t="shared" si="45"/>
        <v>414.59387370019755</v>
      </c>
      <c r="M125" s="122">
        <f t="shared" si="45"/>
        <v>410.92280276800125</v>
      </c>
      <c r="N125" s="122">
        <f t="shared" si="45"/>
        <v>466.57827652879263</v>
      </c>
      <c r="O125" s="122">
        <f t="shared" si="45"/>
        <v>537.09186456274131</v>
      </c>
      <c r="P125" s="122">
        <f t="shared" si="45"/>
        <v>485.10512318303904</v>
      </c>
      <c r="Q125" s="122">
        <f t="shared" si="45"/>
        <v>542.99181174752835</v>
      </c>
      <c r="R125" s="122">
        <f t="shared" ref="R125:V125" si="46">SUM(R126:R127)</f>
        <v>574.31908500440397</v>
      </c>
      <c r="S125" s="122">
        <f t="shared" si="46"/>
        <v>612.84514155536044</v>
      </c>
      <c r="T125" s="122">
        <f t="shared" si="46"/>
        <v>577.54888061727399</v>
      </c>
      <c r="U125" s="122">
        <f t="shared" si="46"/>
        <v>571.86299560587611</v>
      </c>
      <c r="V125" s="122">
        <f t="shared" si="46"/>
        <v>630.51226784326332</v>
      </c>
      <c r="W125" s="122">
        <f t="shared" ref="W125:Y125" si="47">SUM(W126:W127)</f>
        <v>664.45415549453185</v>
      </c>
      <c r="X125" s="122">
        <f t="shared" si="47"/>
        <v>578.90825625911032</v>
      </c>
      <c r="Y125" s="122">
        <f t="shared" si="47"/>
        <v>552.32242548855083</v>
      </c>
      <c r="DA125" s="130" t="s">
        <v>1856</v>
      </c>
    </row>
    <row r="126" spans="1:105" ht="12" customHeight="1" x14ac:dyDescent="0.25">
      <c r="A126" s="97" t="s">
        <v>198</v>
      </c>
      <c r="B126" s="98">
        <v>349.80247212984818</v>
      </c>
      <c r="C126" s="98">
        <v>381.87766570934048</v>
      </c>
      <c r="D126" s="98">
        <v>357.92550418789665</v>
      </c>
      <c r="E126" s="98">
        <v>387.01396147109</v>
      </c>
      <c r="F126" s="98">
        <v>415.48607888668857</v>
      </c>
      <c r="G126" s="98">
        <v>332.28873864151188</v>
      </c>
      <c r="H126" s="98">
        <v>301.13709543772984</v>
      </c>
      <c r="I126" s="98">
        <v>333.32325709649524</v>
      </c>
      <c r="J126" s="98">
        <v>349.30272906173991</v>
      </c>
      <c r="K126" s="98">
        <v>360.92339965007767</v>
      </c>
      <c r="L126" s="98">
        <v>412.83742122877322</v>
      </c>
      <c r="M126" s="98">
        <v>409.20695758694006</v>
      </c>
      <c r="N126" s="98">
        <v>464.64903639105245</v>
      </c>
      <c r="O126" s="98">
        <v>534.89154446263035</v>
      </c>
      <c r="P126" s="98">
        <v>483.13304273702147</v>
      </c>
      <c r="Q126" s="98">
        <v>540.80088997019254</v>
      </c>
      <c r="R126" s="98">
        <v>572.01487111523511</v>
      </c>
      <c r="S126" s="98">
        <v>610.40092611238254</v>
      </c>
      <c r="T126" s="98">
        <v>575.25116941319322</v>
      </c>
      <c r="U126" s="98">
        <v>569.60345100482368</v>
      </c>
      <c r="V126" s="98">
        <v>628.02759826486283</v>
      </c>
      <c r="W126" s="98">
        <v>661.80539852805248</v>
      </c>
      <c r="X126" s="98">
        <v>576.62137235150124</v>
      </c>
      <c r="Y126" s="98">
        <v>550.13818550816552</v>
      </c>
      <c r="DA126" s="63" t="s">
        <v>1857</v>
      </c>
    </row>
    <row r="127" spans="1:105" ht="12" customHeight="1" x14ac:dyDescent="0.25">
      <c r="A127" s="97" t="s">
        <v>53</v>
      </c>
      <c r="B127" s="98">
        <v>1.9524398288512193</v>
      </c>
      <c r="C127" s="98">
        <v>2.080812050754989</v>
      </c>
      <c r="D127" s="98">
        <v>1.9045684273144019</v>
      </c>
      <c r="E127" s="98">
        <v>2.0172191356524776</v>
      </c>
      <c r="F127" s="98">
        <v>2.1105741505033673</v>
      </c>
      <c r="G127" s="98">
        <v>1.5032584209020532</v>
      </c>
      <c r="H127" s="98">
        <v>1.3682669354091734</v>
      </c>
      <c r="I127" s="98">
        <v>1.4630575065355322</v>
      </c>
      <c r="J127" s="98">
        <v>1.5133836035858312</v>
      </c>
      <c r="K127" s="98">
        <v>1.5490903165018708</v>
      </c>
      <c r="L127" s="98">
        <v>1.7564524714243226</v>
      </c>
      <c r="M127" s="98">
        <v>1.7158451810612119</v>
      </c>
      <c r="N127" s="98">
        <v>1.9292401377401742</v>
      </c>
      <c r="O127" s="98">
        <v>2.2003201001109747</v>
      </c>
      <c r="P127" s="98">
        <v>1.9720804460175809</v>
      </c>
      <c r="Q127" s="98">
        <v>2.190921777335809</v>
      </c>
      <c r="R127" s="98">
        <v>2.3042138891689046</v>
      </c>
      <c r="S127" s="98">
        <v>2.4442154429779266</v>
      </c>
      <c r="T127" s="98">
        <v>2.2977112040807635</v>
      </c>
      <c r="U127" s="98">
        <v>2.2595446010524745</v>
      </c>
      <c r="V127" s="98">
        <v>2.4846695784004798</v>
      </c>
      <c r="W127" s="98">
        <v>2.6487569664793362</v>
      </c>
      <c r="X127" s="98">
        <v>2.2868839076090501</v>
      </c>
      <c r="Y127" s="98">
        <v>2.1842399803853625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3.0970741342635038E-2</v>
      </c>
      <c r="C128" s="122">
        <f t="shared" si="48"/>
        <v>4.3516757441439818E-2</v>
      </c>
      <c r="D128" s="122">
        <f t="shared" si="48"/>
        <v>5.3179225713137143E-2</v>
      </c>
      <c r="E128" s="122">
        <f t="shared" si="48"/>
        <v>0.10763046664259604</v>
      </c>
      <c r="F128" s="122">
        <f t="shared" si="48"/>
        <v>7.4562897082287194E-2</v>
      </c>
      <c r="G128" s="122">
        <f t="shared" si="48"/>
        <v>8.3092251745177412E-2</v>
      </c>
      <c r="H128" s="122">
        <f t="shared" si="48"/>
        <v>0.10272550696784065</v>
      </c>
      <c r="I128" s="122">
        <f t="shared" si="48"/>
        <v>0.10398417531158702</v>
      </c>
      <c r="J128" s="122">
        <f t="shared" si="48"/>
        <v>0.10030981884755254</v>
      </c>
      <c r="K128" s="122">
        <f t="shared" si="48"/>
        <v>0.11626514369005927</v>
      </c>
      <c r="L128" s="122">
        <f t="shared" si="48"/>
        <v>0.14917285798614893</v>
      </c>
      <c r="M128" s="122">
        <f t="shared" si="48"/>
        <v>0.1573032575720783</v>
      </c>
      <c r="N128" s="122">
        <f t="shared" si="48"/>
        <v>0.20751916913342253</v>
      </c>
      <c r="O128" s="122">
        <f t="shared" si="48"/>
        <v>0.31806419838208727</v>
      </c>
      <c r="P128" s="122">
        <f t="shared" si="48"/>
        <v>0.22869004025554476</v>
      </c>
      <c r="Q128" s="122">
        <f t="shared" si="48"/>
        <v>0.42568770926658994</v>
      </c>
      <c r="R128" s="122">
        <f t="shared" si="48"/>
        <v>0.26278048444091084</v>
      </c>
      <c r="S128" s="122">
        <f t="shared" si="48"/>
        <v>0.25856455135286993</v>
      </c>
      <c r="T128" s="122">
        <f t="shared" si="48"/>
        <v>0.23156216846732308</v>
      </c>
      <c r="U128" s="122">
        <f t="shared" si="48"/>
        <v>0.23937694373403881</v>
      </c>
      <c r="V128" s="122">
        <f t="shared" si="48"/>
        <v>0.22772398648725264</v>
      </c>
      <c r="W128" s="122">
        <f t="shared" si="48"/>
        <v>0.2168985482303076</v>
      </c>
      <c r="X128" s="122">
        <f t="shared" si="48"/>
        <v>0.19496199939146169</v>
      </c>
      <c r="Y128" s="122">
        <f t="shared" si="48"/>
        <v>0.18416020719351728</v>
      </c>
      <c r="DA128" s="130" t="s">
        <v>1859</v>
      </c>
    </row>
    <row r="129" spans="1:105" ht="12" customHeight="1" x14ac:dyDescent="0.25">
      <c r="A129" s="97" t="s">
        <v>53</v>
      </c>
      <c r="B129" s="98">
        <v>3.0970741342635038E-2</v>
      </c>
      <c r="C129" s="98">
        <v>4.3516757441439818E-2</v>
      </c>
      <c r="D129" s="98">
        <v>5.3179225713137143E-2</v>
      </c>
      <c r="E129" s="98">
        <v>0.10763046664259604</v>
      </c>
      <c r="F129" s="98">
        <v>7.4562897082287194E-2</v>
      </c>
      <c r="G129" s="98">
        <v>8.3092251745177412E-2</v>
      </c>
      <c r="H129" s="98">
        <v>0.10272550696784065</v>
      </c>
      <c r="I129" s="98">
        <v>0.10398417531158702</v>
      </c>
      <c r="J129" s="98">
        <v>0.10030981884755254</v>
      </c>
      <c r="K129" s="98">
        <v>0.11626514369005927</v>
      </c>
      <c r="L129" s="98">
        <v>0.14917285798614893</v>
      </c>
      <c r="M129" s="98">
        <v>0.1573032575720783</v>
      </c>
      <c r="N129" s="98">
        <v>0.20751916913342253</v>
      </c>
      <c r="O129" s="98">
        <v>0.31806419838208727</v>
      </c>
      <c r="P129" s="98">
        <v>0.22869004025554476</v>
      </c>
      <c r="Q129" s="98">
        <v>0.42568770926658994</v>
      </c>
      <c r="R129" s="98">
        <v>0.26278048444091084</v>
      </c>
      <c r="S129" s="98">
        <v>0.25856455135286993</v>
      </c>
      <c r="T129" s="98">
        <v>0.23156216846732308</v>
      </c>
      <c r="U129" s="98">
        <v>0.23937694373403881</v>
      </c>
      <c r="V129" s="98">
        <v>0.22772398648725264</v>
      </c>
      <c r="W129" s="98">
        <v>0.2168985482303076</v>
      </c>
      <c r="X129" s="98">
        <v>0.19496199939146169</v>
      </c>
      <c r="Y129" s="98">
        <v>0.18416020719351728</v>
      </c>
      <c r="DA129" s="63" t="s">
        <v>1860</v>
      </c>
    </row>
    <row r="130" spans="1:105" ht="12" customHeight="1" x14ac:dyDescent="0.25">
      <c r="A130" s="121" t="s">
        <v>55</v>
      </c>
      <c r="B130" s="122">
        <v>70.302696822757682</v>
      </c>
      <c r="C130" s="122">
        <v>75.473022497815649</v>
      </c>
      <c r="D130" s="122">
        <v>79.245483169945288</v>
      </c>
      <c r="E130" s="122">
        <v>85.035186617037965</v>
      </c>
      <c r="F130" s="122">
        <v>92.548104450419459</v>
      </c>
      <c r="G130" s="122">
        <v>68.434008423041533</v>
      </c>
      <c r="H130" s="122">
        <v>66.805312575993412</v>
      </c>
      <c r="I130" s="122">
        <v>75.208742356357732</v>
      </c>
      <c r="J130" s="122">
        <v>77.18797190480403</v>
      </c>
      <c r="K130" s="122">
        <v>85.292240813320362</v>
      </c>
      <c r="L130" s="122">
        <v>88.952984467548802</v>
      </c>
      <c r="M130" s="122">
        <v>97.018869019322082</v>
      </c>
      <c r="N130" s="122">
        <v>106.77835524837607</v>
      </c>
      <c r="O130" s="122">
        <v>109.88919501401693</v>
      </c>
      <c r="P130" s="122">
        <v>122.40381912395534</v>
      </c>
      <c r="Q130" s="122">
        <v>123.64876354435239</v>
      </c>
      <c r="R130" s="122">
        <v>125.71305346246952</v>
      </c>
      <c r="S130" s="122">
        <v>122.68815396893798</v>
      </c>
      <c r="T130" s="122">
        <v>118.5039649732954</v>
      </c>
      <c r="U130" s="122">
        <v>116.42299578335707</v>
      </c>
      <c r="V130" s="122">
        <v>114.47652809745506</v>
      </c>
      <c r="W130" s="122">
        <v>135.36917549176607</v>
      </c>
      <c r="X130" s="122">
        <v>114.87254461823913</v>
      </c>
      <c r="Y130" s="122">
        <v>110.07558043482869</v>
      </c>
      <c r="DA130" s="130" t="s">
        <v>1861</v>
      </c>
    </row>
    <row r="131" spans="1:105" ht="12" customHeight="1" x14ac:dyDescent="0.25">
      <c r="A131" s="97" t="s">
        <v>128</v>
      </c>
      <c r="B131" s="98">
        <v>59.920945998007817</v>
      </c>
      <c r="C131" s="98">
        <v>64.437326506137211</v>
      </c>
      <c r="D131" s="98">
        <v>67.300569956221466</v>
      </c>
      <c r="E131" s="98">
        <v>72.558880375360204</v>
      </c>
      <c r="F131" s="98">
        <v>79.88028823736316</v>
      </c>
      <c r="G131" s="98">
        <v>57.406808331296759</v>
      </c>
      <c r="H131" s="98">
        <v>55.653676281247499</v>
      </c>
      <c r="I131" s="98">
        <v>63.638970951450062</v>
      </c>
      <c r="J131" s="98">
        <v>65.19881453165597</v>
      </c>
      <c r="K131" s="98">
        <v>71.521885436348811</v>
      </c>
      <c r="L131" s="98">
        <v>74.01539486094326</v>
      </c>
      <c r="M131" s="98">
        <v>80.087424667115911</v>
      </c>
      <c r="N131" s="98">
        <v>85.891462143893392</v>
      </c>
      <c r="O131" s="98">
        <v>84.728095128330011</v>
      </c>
      <c r="P131" s="98">
        <v>97.351149046590962</v>
      </c>
      <c r="Q131" s="98">
        <v>98.564234880758931</v>
      </c>
      <c r="R131" s="98">
        <v>100.74838702052924</v>
      </c>
      <c r="S131" s="98">
        <v>95.863494380729065</v>
      </c>
      <c r="T131" s="98">
        <v>91.643156985817939</v>
      </c>
      <c r="U131" s="98">
        <v>90.916589394547486</v>
      </c>
      <c r="V131" s="98">
        <v>93.854739999434429</v>
      </c>
      <c r="W131" s="98">
        <v>121.85190253772856</v>
      </c>
      <c r="X131" s="98">
        <v>109.11319345140571</v>
      </c>
      <c r="Y131" s="98">
        <v>105.13099832610257</v>
      </c>
      <c r="DA131" s="63" t="s">
        <v>1862</v>
      </c>
    </row>
    <row r="132" spans="1:105" ht="12" customHeight="1" x14ac:dyDescent="0.25">
      <c r="A132" s="97" t="s">
        <v>127</v>
      </c>
      <c r="B132" s="98">
        <v>0.17162402457780518</v>
      </c>
      <c r="C132" s="98">
        <v>0.19107839449003911</v>
      </c>
      <c r="D132" s="98">
        <v>0.19255671817568992</v>
      </c>
      <c r="E132" s="98">
        <v>0.23257669966985445</v>
      </c>
      <c r="F132" s="98">
        <v>0.31624124107783913</v>
      </c>
      <c r="G132" s="98">
        <v>0.23286782065343911</v>
      </c>
      <c r="H132" s="98">
        <v>0.26155022495124658</v>
      </c>
      <c r="I132" s="98">
        <v>0.3404727004589515</v>
      </c>
      <c r="J132" s="98">
        <v>0.36274412801239908</v>
      </c>
      <c r="K132" s="98">
        <v>0.52033162856580195</v>
      </c>
      <c r="L132" s="98">
        <v>0.56219090499329005</v>
      </c>
      <c r="M132" s="98">
        <v>0.64893573479238875</v>
      </c>
      <c r="N132" s="98">
        <v>0.68561101439388372</v>
      </c>
      <c r="O132" s="98">
        <v>0.65540551588479334</v>
      </c>
      <c r="P132" s="98">
        <v>0.79470538910529909</v>
      </c>
      <c r="Q132" s="98">
        <v>0.80435561545868883</v>
      </c>
      <c r="R132" s="98">
        <v>0.8105054334225098</v>
      </c>
      <c r="S132" s="98">
        <v>0.71937046975065655</v>
      </c>
      <c r="T132" s="98">
        <v>0.65481113379821232</v>
      </c>
      <c r="U132" s="98">
        <v>0.62033799420545355</v>
      </c>
      <c r="V132" s="98">
        <v>0.64260066272661398</v>
      </c>
      <c r="W132" s="98">
        <v>0.88184375497053202</v>
      </c>
      <c r="X132" s="98">
        <v>0.68841405511176568</v>
      </c>
      <c r="Y132" s="98">
        <v>0.61999654069434584</v>
      </c>
      <c r="DA132" s="63" t="s">
        <v>1863</v>
      </c>
    </row>
    <row r="133" spans="1:105" ht="12" customHeight="1" x14ac:dyDescent="0.25">
      <c r="A133" s="100" t="s">
        <v>198</v>
      </c>
      <c r="B133" s="101">
        <v>6.3977242662446754E-2</v>
      </c>
      <c r="C133" s="101">
        <v>7.0939304162484104E-2</v>
      </c>
      <c r="D133" s="101">
        <v>7.1682909596496563E-2</v>
      </c>
      <c r="E133" s="101">
        <v>8.591489717227857E-2</v>
      </c>
      <c r="F133" s="101">
        <v>0.11694373694008092</v>
      </c>
      <c r="G133" s="101">
        <v>8.5703424650028809E-2</v>
      </c>
      <c r="H133" s="101">
        <v>7.9799952524968409E-2</v>
      </c>
      <c r="I133" s="101">
        <v>0.11022370408048535</v>
      </c>
      <c r="J133" s="101">
        <v>0.12769416925985172</v>
      </c>
      <c r="K133" s="101">
        <v>0.18726813738487008</v>
      </c>
      <c r="L133" s="101">
        <v>0.17796598553859383</v>
      </c>
      <c r="M133" s="101">
        <v>0.23037314515670226</v>
      </c>
      <c r="N133" s="101">
        <v>0.23403896579185629</v>
      </c>
      <c r="O133" s="101">
        <v>0.19048878768748143</v>
      </c>
      <c r="P133" s="101">
        <v>0.23584001242615077</v>
      </c>
      <c r="Q133" s="101">
        <v>0.19178122181938251</v>
      </c>
      <c r="R133" s="101">
        <v>0.17940140018907869</v>
      </c>
      <c r="S133" s="101">
        <v>0.17919149209348517</v>
      </c>
      <c r="T133" s="101">
        <v>0.18885949983764863</v>
      </c>
      <c r="U133" s="101">
        <v>0.18261589182537366</v>
      </c>
      <c r="V133" s="101">
        <v>0.18964373560327719</v>
      </c>
      <c r="W133" s="101">
        <v>0.25604396644551097</v>
      </c>
      <c r="X133" s="101">
        <v>0.2332279729195017</v>
      </c>
      <c r="Y133" s="101">
        <v>0.20864762660574665</v>
      </c>
      <c r="DA133" s="131" t="s">
        <v>1864</v>
      </c>
    </row>
    <row r="134" spans="1:105" ht="12" customHeight="1" x14ac:dyDescent="0.25">
      <c r="A134" s="103" t="s">
        <v>52</v>
      </c>
      <c r="B134" s="104">
        <v>0.10764678191535841</v>
      </c>
      <c r="C134" s="104">
        <v>0.12013909032755501</v>
      </c>
      <c r="D134" s="104">
        <v>0.12087380857919337</v>
      </c>
      <c r="E134" s="104">
        <v>0.14666180249757588</v>
      </c>
      <c r="F134" s="104">
        <v>0.19929750413775824</v>
      </c>
      <c r="G134" s="104">
        <v>0.1471643960034103</v>
      </c>
      <c r="H134" s="104">
        <v>0.18175027242627814</v>
      </c>
      <c r="I134" s="104">
        <v>0.23024899637846619</v>
      </c>
      <c r="J134" s="104">
        <v>0.23504995875254733</v>
      </c>
      <c r="K134" s="104">
        <v>0.33306349118093181</v>
      </c>
      <c r="L134" s="104">
        <v>0.38422491945469617</v>
      </c>
      <c r="M134" s="104">
        <v>0.41856258963568649</v>
      </c>
      <c r="N134" s="104">
        <v>0.45157204860202743</v>
      </c>
      <c r="O134" s="104">
        <v>0.46491672819731195</v>
      </c>
      <c r="P134" s="104">
        <v>0.55886537667914826</v>
      </c>
      <c r="Q134" s="104">
        <v>0.61257439363930632</v>
      </c>
      <c r="R134" s="104">
        <v>0.63110403323343112</v>
      </c>
      <c r="S134" s="104">
        <v>0.54017897765717138</v>
      </c>
      <c r="T134" s="104">
        <v>0.46595163396056366</v>
      </c>
      <c r="U134" s="104">
        <v>0.43772210238007986</v>
      </c>
      <c r="V134" s="104">
        <v>0.45295692712333679</v>
      </c>
      <c r="W134" s="104">
        <v>0.62579978852502105</v>
      </c>
      <c r="X134" s="104">
        <v>0.45518608219226403</v>
      </c>
      <c r="Y134" s="104">
        <v>0.41134891408859919</v>
      </c>
      <c r="DA134" s="132" t="s">
        <v>1865</v>
      </c>
    </row>
    <row r="135" spans="1:105" ht="12" customHeight="1" x14ac:dyDescent="0.25">
      <c r="A135" s="106" t="s">
        <v>122</v>
      </c>
      <c r="B135" s="101">
        <v>7.7029063137392777</v>
      </c>
      <c r="C135" s="101">
        <v>8.1487846449044383</v>
      </c>
      <c r="D135" s="101">
        <v>8.8450377854833526</v>
      </c>
      <c r="E135" s="101">
        <v>9.0231686090689536</v>
      </c>
      <c r="F135" s="101">
        <v>8.7713902575746268</v>
      </c>
      <c r="G135" s="101">
        <v>7.2936408771636421</v>
      </c>
      <c r="H135" s="101">
        <v>6.9522323443621854</v>
      </c>
      <c r="I135" s="101">
        <v>7.0821222439578646</v>
      </c>
      <c r="J135" s="101">
        <v>7.0924917661663676</v>
      </c>
      <c r="K135" s="101">
        <v>6.574426950279145</v>
      </c>
      <c r="L135" s="101">
        <v>7.0121789644653854</v>
      </c>
      <c r="M135" s="101">
        <v>7.7983753318895284</v>
      </c>
      <c r="N135" s="101">
        <v>9.9565784078226773</v>
      </c>
      <c r="O135" s="101">
        <v>12.120396417658995</v>
      </c>
      <c r="P135" s="101">
        <v>12.179008580144171</v>
      </c>
      <c r="Q135" s="101">
        <v>12.304664660679638</v>
      </c>
      <c r="R135" s="101">
        <v>12.374013086113418</v>
      </c>
      <c r="S135" s="101">
        <v>13.466706851450361</v>
      </c>
      <c r="T135" s="101">
        <v>13.697820071013105</v>
      </c>
      <c r="U135" s="101">
        <v>13.005820954973903</v>
      </c>
      <c r="V135" s="101">
        <v>10.407490336330524</v>
      </c>
      <c r="W135" s="101">
        <v>6.6239169839343184</v>
      </c>
      <c r="X135" s="101">
        <v>2.7802599153114045</v>
      </c>
      <c r="Y135" s="101">
        <v>2.3680624125439431</v>
      </c>
      <c r="DA135" s="131" t="s">
        <v>1866</v>
      </c>
    </row>
    <row r="136" spans="1:105" ht="12" customHeight="1" x14ac:dyDescent="0.25">
      <c r="A136" s="107" t="s">
        <v>121</v>
      </c>
      <c r="B136" s="104">
        <v>2.5072204864327841</v>
      </c>
      <c r="C136" s="104">
        <v>2.6958329522839657</v>
      </c>
      <c r="D136" s="104">
        <v>2.907318710064775</v>
      </c>
      <c r="E136" s="104">
        <v>3.2205609329389566</v>
      </c>
      <c r="F136" s="104">
        <v>3.5801847144038477</v>
      </c>
      <c r="G136" s="104">
        <v>3.5006913939276965</v>
      </c>
      <c r="H136" s="104">
        <v>3.9378537254324826</v>
      </c>
      <c r="I136" s="104">
        <v>4.1471764604908499</v>
      </c>
      <c r="J136" s="104">
        <v>4.5339214789693107</v>
      </c>
      <c r="K136" s="104">
        <v>6.6755967981266044</v>
      </c>
      <c r="L136" s="104">
        <v>7.36321973714686</v>
      </c>
      <c r="M136" s="104">
        <v>8.4841332855242548</v>
      </c>
      <c r="N136" s="104">
        <v>10.244703682266113</v>
      </c>
      <c r="O136" s="104">
        <v>12.385297952143132</v>
      </c>
      <c r="P136" s="104">
        <v>12.078956108114914</v>
      </c>
      <c r="Q136" s="104">
        <v>11.975508387455129</v>
      </c>
      <c r="R136" s="104">
        <v>11.780147922404348</v>
      </c>
      <c r="S136" s="104">
        <v>12.638582267007894</v>
      </c>
      <c r="T136" s="104">
        <v>12.50817678266613</v>
      </c>
      <c r="U136" s="104">
        <v>11.880247439630219</v>
      </c>
      <c r="V136" s="104">
        <v>9.5716970989635026</v>
      </c>
      <c r="W136" s="104">
        <v>6.0115122151326617</v>
      </c>
      <c r="X136" s="104">
        <v>2.2906771964102579</v>
      </c>
      <c r="Y136" s="104">
        <v>1.9565231554878229</v>
      </c>
      <c r="DA136" s="132" t="s">
        <v>1867</v>
      </c>
    </row>
    <row r="137" spans="1:105" ht="12" customHeight="1" x14ac:dyDescent="0.25">
      <c r="A137" s="108" t="s">
        <v>53</v>
      </c>
      <c r="B137" s="98">
        <v>0.93495962616054895</v>
      </c>
      <c r="C137" s="98">
        <v>1.0007853465113459</v>
      </c>
      <c r="D137" s="98">
        <v>1.0828371672875576</v>
      </c>
      <c r="E137" s="98">
        <v>1.1892589765084152</v>
      </c>
      <c r="F137" s="98">
        <v>1.3203634820959893</v>
      </c>
      <c r="G137" s="98">
        <v>1.2901938236898534</v>
      </c>
      <c r="H137" s="98">
        <v>1.206061462612632</v>
      </c>
      <c r="I137" s="98">
        <v>1.3411552927147643</v>
      </c>
      <c r="J137" s="98">
        <v>1.5946733105539337</v>
      </c>
      <c r="K137" s="98">
        <v>2.4056308455648088</v>
      </c>
      <c r="L137" s="98">
        <v>2.3388179995651774</v>
      </c>
      <c r="M137" s="98">
        <v>3.002340351772177</v>
      </c>
      <c r="N137" s="98">
        <v>3.4931626972506029</v>
      </c>
      <c r="O137" s="98">
        <v>3.6213940094762354</v>
      </c>
      <c r="P137" s="98">
        <v>3.5656130184612813</v>
      </c>
      <c r="Q137" s="98">
        <v>2.8510544265520057</v>
      </c>
      <c r="R137" s="98">
        <v>2.6071897220069755</v>
      </c>
      <c r="S137" s="98">
        <v>3.1456924915197484</v>
      </c>
      <c r="T137" s="98">
        <v>3.6093639326122533</v>
      </c>
      <c r="U137" s="98">
        <v>3.5119318480537398</v>
      </c>
      <c r="V137" s="98">
        <v>2.8225357330484147</v>
      </c>
      <c r="W137" s="98">
        <v>1.7223865071107134</v>
      </c>
      <c r="X137" s="98">
        <v>0.7745467905177591</v>
      </c>
      <c r="Y137" s="98">
        <v>0.65727272427245087</v>
      </c>
      <c r="DA137" s="63" t="s">
        <v>1868</v>
      </c>
    </row>
    <row r="138" spans="1:105" ht="12" customHeight="1" x14ac:dyDescent="0.25">
      <c r="A138" s="108" t="s">
        <v>52</v>
      </c>
      <c r="B138" s="98">
        <v>1.572260860272235</v>
      </c>
      <c r="C138" s="98">
        <v>1.69504760577262</v>
      </c>
      <c r="D138" s="98">
        <v>1.8244815427772174</v>
      </c>
      <c r="E138" s="98">
        <v>2.0313019564305415</v>
      </c>
      <c r="F138" s="98">
        <v>2.2598212323078584</v>
      </c>
      <c r="G138" s="98">
        <v>2.2104975702378433</v>
      </c>
      <c r="H138" s="98">
        <v>2.7317922628198503</v>
      </c>
      <c r="I138" s="98">
        <v>2.8060211677760858</v>
      </c>
      <c r="J138" s="98">
        <v>2.9392481684153773</v>
      </c>
      <c r="K138" s="98">
        <v>4.2699659525617957</v>
      </c>
      <c r="L138" s="98">
        <v>5.0244017375816821</v>
      </c>
      <c r="M138" s="98">
        <v>5.481792933752077</v>
      </c>
      <c r="N138" s="98">
        <v>6.7515409850155095</v>
      </c>
      <c r="O138" s="98">
        <v>8.7639039426668965</v>
      </c>
      <c r="P138" s="98">
        <v>8.5133430896536328</v>
      </c>
      <c r="Q138" s="98">
        <v>9.1244539609031232</v>
      </c>
      <c r="R138" s="98">
        <v>9.1729582003973729</v>
      </c>
      <c r="S138" s="98">
        <v>9.4928897754881465</v>
      </c>
      <c r="T138" s="98">
        <v>8.8988128500538775</v>
      </c>
      <c r="U138" s="98">
        <v>8.3683155915764793</v>
      </c>
      <c r="V138" s="98">
        <v>6.7491613659150875</v>
      </c>
      <c r="W138" s="98">
        <v>4.289125708021948</v>
      </c>
      <c r="X138" s="98">
        <v>1.5161304058924989</v>
      </c>
      <c r="Y138" s="98">
        <v>1.2992504312153721</v>
      </c>
      <c r="DA138" s="63" t="s">
        <v>1869</v>
      </c>
    </row>
    <row r="139" spans="1:105" ht="12" customHeight="1" x14ac:dyDescent="0.25">
      <c r="A139" s="121" t="s">
        <v>54</v>
      </c>
      <c r="B139" s="122">
        <v>10.658401930120938</v>
      </c>
      <c r="C139" s="122">
        <v>12.47190089924794</v>
      </c>
      <c r="D139" s="122">
        <v>13.549542255457055</v>
      </c>
      <c r="E139" s="122">
        <v>13.832039129363325</v>
      </c>
      <c r="F139" s="122">
        <v>14.659489287035875</v>
      </c>
      <c r="G139" s="122">
        <v>11.000141627020277</v>
      </c>
      <c r="H139" s="122">
        <v>12.266485134164812</v>
      </c>
      <c r="I139" s="122">
        <v>10.878595381938037</v>
      </c>
      <c r="J139" s="122">
        <v>12.146483847885461</v>
      </c>
      <c r="K139" s="122">
        <v>15.87253129893111</v>
      </c>
      <c r="L139" s="122">
        <v>16.618003696768206</v>
      </c>
      <c r="M139" s="122">
        <v>17.405046761644908</v>
      </c>
      <c r="N139" s="122">
        <v>19.253820641450616</v>
      </c>
      <c r="O139" s="122">
        <v>20.172193013868366</v>
      </c>
      <c r="P139" s="122">
        <v>22.08018596803235</v>
      </c>
      <c r="Q139" s="122">
        <v>21.921258416963756</v>
      </c>
      <c r="R139" s="122">
        <v>22.861923059739915</v>
      </c>
      <c r="S139" s="122">
        <v>23.355287739679429</v>
      </c>
      <c r="T139" s="122">
        <v>23.313767118837227</v>
      </c>
      <c r="U139" s="122">
        <v>23.676673311252284</v>
      </c>
      <c r="V139" s="122">
        <v>23.077942178990437</v>
      </c>
      <c r="W139" s="122">
        <v>21.235557029115096</v>
      </c>
      <c r="X139" s="122">
        <v>21.481174062895409</v>
      </c>
      <c r="Y139" s="122">
        <v>21.672793941319124</v>
      </c>
      <c r="DA139" s="130" t="s">
        <v>1870</v>
      </c>
    </row>
    <row r="140" spans="1:105" ht="12" customHeight="1" x14ac:dyDescent="0.25">
      <c r="A140" s="97" t="s">
        <v>50</v>
      </c>
      <c r="B140" s="98">
        <v>6.8855252133753098E-2</v>
      </c>
      <c r="C140" s="98">
        <v>7.8336071300858179E-2</v>
      </c>
      <c r="D140" s="98">
        <v>7.9920915062848916E-2</v>
      </c>
      <c r="E140" s="98">
        <v>7.3870285961190815E-2</v>
      </c>
      <c r="F140" s="98">
        <v>7.8397338348594442E-2</v>
      </c>
      <c r="G140" s="98">
        <v>5.9522024728930027E-2</v>
      </c>
      <c r="H140" s="98">
        <v>6.2558961246274844E-2</v>
      </c>
      <c r="I140" s="98">
        <v>5.1806868126542033E-2</v>
      </c>
      <c r="J140" s="98">
        <v>5.2207043042556134E-2</v>
      </c>
      <c r="K140" s="98">
        <v>6.3372036890697814E-2</v>
      </c>
      <c r="L140" s="98">
        <v>6.0696011078475921E-2</v>
      </c>
      <c r="M140" s="98">
        <v>4.6377862064168655E-2</v>
      </c>
      <c r="N140" s="98">
        <v>3.2325287999905555E-2</v>
      </c>
      <c r="O140" s="98">
        <v>3.1643638509368535E-2</v>
      </c>
      <c r="P140" s="98">
        <v>3.94961741645736E-2</v>
      </c>
      <c r="Q140" s="98">
        <v>5.2324853618390323E-2</v>
      </c>
      <c r="R140" s="98">
        <v>6.1448211547712038E-2</v>
      </c>
      <c r="S140" s="98">
        <v>6.0410894898959733E-2</v>
      </c>
      <c r="T140" s="98">
        <v>5.4080164115217738E-2</v>
      </c>
      <c r="U140" s="98">
        <v>5.4171286037294715E-2</v>
      </c>
      <c r="V140" s="98">
        <v>5.2009581618537852E-2</v>
      </c>
      <c r="W140" s="98">
        <v>6.7663213400777175E-2</v>
      </c>
      <c r="X140" s="98">
        <v>2.5510876990972573E-2</v>
      </c>
      <c r="Y140" s="98">
        <v>2.493829394975287E-2</v>
      </c>
      <c r="DA140" s="63" t="s">
        <v>1871</v>
      </c>
    </row>
    <row r="141" spans="1:105" ht="12" customHeight="1" x14ac:dyDescent="0.25">
      <c r="A141" s="109" t="s">
        <v>120</v>
      </c>
      <c r="B141" s="33">
        <v>10.589546677987185</v>
      </c>
      <c r="C141" s="33">
        <v>12.393564827947081</v>
      </c>
      <c r="D141" s="33">
        <v>13.469621340394207</v>
      </c>
      <c r="E141" s="33">
        <v>13.758168843402135</v>
      </c>
      <c r="F141" s="33">
        <v>14.581091948687281</v>
      </c>
      <c r="G141" s="33">
        <v>10.940619602291347</v>
      </c>
      <c r="H141" s="33">
        <v>12.203926172918537</v>
      </c>
      <c r="I141" s="33">
        <v>10.826788513811495</v>
      </c>
      <c r="J141" s="33">
        <v>12.094276804842906</v>
      </c>
      <c r="K141" s="33">
        <v>15.809159262040412</v>
      </c>
      <c r="L141" s="33">
        <v>16.557307685689729</v>
      </c>
      <c r="M141" s="33">
        <v>17.358668899580739</v>
      </c>
      <c r="N141" s="33">
        <v>19.22149535345071</v>
      </c>
      <c r="O141" s="33">
        <v>20.140549375358997</v>
      </c>
      <c r="P141" s="33">
        <v>22.040689793867777</v>
      </c>
      <c r="Q141" s="33">
        <v>21.868933563345365</v>
      </c>
      <c r="R141" s="33">
        <v>22.800474848192202</v>
      </c>
      <c r="S141" s="33">
        <v>23.294876844780468</v>
      </c>
      <c r="T141" s="33">
        <v>23.25968695472201</v>
      </c>
      <c r="U141" s="33">
        <v>23.622502025214988</v>
      </c>
      <c r="V141" s="33">
        <v>23.025932597371899</v>
      </c>
      <c r="W141" s="33">
        <v>21.167893815714319</v>
      </c>
      <c r="X141" s="33">
        <v>21.455663185904438</v>
      </c>
      <c r="Y141" s="33">
        <v>21.647855647369372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11.203752783862491</v>
      </c>
      <c r="C143" s="117">
        <f t="shared" si="49"/>
        <v>22.534235073118289</v>
      </c>
      <c r="D143" s="117">
        <f t="shared" si="49"/>
        <v>37.056215466233894</v>
      </c>
      <c r="E143" s="117">
        <f t="shared" si="49"/>
        <v>54.708146679778835</v>
      </c>
      <c r="F143" s="117">
        <f t="shared" si="49"/>
        <v>65.750715955648459</v>
      </c>
      <c r="G143" s="117">
        <f t="shared" si="49"/>
        <v>78.928764124568914</v>
      </c>
      <c r="H143" s="117">
        <f t="shared" si="49"/>
        <v>80.649390467447049</v>
      </c>
      <c r="I143" s="117">
        <f t="shared" si="49"/>
        <v>99.169223579753691</v>
      </c>
      <c r="J143" s="117">
        <f t="shared" si="49"/>
        <v>102.87465288413682</v>
      </c>
      <c r="K143" s="117">
        <f t="shared" si="49"/>
        <v>139.67712140846646</v>
      </c>
      <c r="L143" s="117">
        <f t="shared" si="49"/>
        <v>154.01280254908954</v>
      </c>
      <c r="M143" s="117">
        <f t="shared" si="49"/>
        <v>157.65428664454453</v>
      </c>
      <c r="N143" s="117">
        <f t="shared" si="49"/>
        <v>168.45593870206059</v>
      </c>
      <c r="O143" s="117">
        <f t="shared" si="49"/>
        <v>178.23533845588526</v>
      </c>
      <c r="P143" s="117">
        <f t="shared" si="49"/>
        <v>188.35452948404262</v>
      </c>
      <c r="Q143" s="117">
        <f t="shared" si="49"/>
        <v>235.90230521435549</v>
      </c>
      <c r="R143" s="117">
        <f t="shared" ref="R143:V143" si="50">R144+R146+R148+R157</f>
        <v>248.52535373444945</v>
      </c>
      <c r="S143" s="117">
        <f t="shared" si="50"/>
        <v>253.25780642794419</v>
      </c>
      <c r="T143" s="117">
        <f t="shared" si="50"/>
        <v>284.79423950547874</v>
      </c>
      <c r="U143" s="117">
        <f t="shared" si="50"/>
        <v>294.27122705265424</v>
      </c>
      <c r="V143" s="117">
        <f t="shared" si="50"/>
        <v>411.80196941880183</v>
      </c>
      <c r="W143" s="117">
        <f t="shared" ref="W143:Y143" si="51">W144+W146+W148+W157</f>
        <v>465.50931980963651</v>
      </c>
      <c r="X143" s="117">
        <f t="shared" si="51"/>
        <v>466.38840207371425</v>
      </c>
      <c r="Y143" s="117">
        <f t="shared" si="51"/>
        <v>491.7837965271778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8.5591454677458962</v>
      </c>
      <c r="C144" s="122">
        <f t="shared" si="52"/>
        <v>18.112313202128696</v>
      </c>
      <c r="D144" s="122">
        <f t="shared" si="52"/>
        <v>29.377542015027778</v>
      </c>
      <c r="E144" s="122">
        <f t="shared" si="52"/>
        <v>43.890261910775841</v>
      </c>
      <c r="F144" s="122">
        <f t="shared" si="52"/>
        <v>52.220152035325846</v>
      </c>
      <c r="G144" s="122">
        <f t="shared" si="52"/>
        <v>64.264635183034315</v>
      </c>
      <c r="H144" s="122">
        <f t="shared" si="52"/>
        <v>63.352104486097673</v>
      </c>
      <c r="I144" s="122">
        <f t="shared" si="52"/>
        <v>79.216478536541501</v>
      </c>
      <c r="J144" s="122">
        <f t="shared" si="52"/>
        <v>80.448649580447537</v>
      </c>
      <c r="K144" s="122">
        <f t="shared" si="52"/>
        <v>110.80527712952833</v>
      </c>
      <c r="L144" s="122">
        <f t="shared" si="52"/>
        <v>122.30412202944628</v>
      </c>
      <c r="M144" s="122">
        <f t="shared" si="52"/>
        <v>124.49881928864372</v>
      </c>
      <c r="N144" s="122">
        <f t="shared" si="52"/>
        <v>132.5602237878401</v>
      </c>
      <c r="O144" s="122">
        <f t="shared" si="52"/>
        <v>139.27836777998704</v>
      </c>
      <c r="P144" s="122">
        <f t="shared" si="52"/>
        <v>145.19324164518918</v>
      </c>
      <c r="Q144" s="122">
        <f t="shared" si="52"/>
        <v>188.26014086690412</v>
      </c>
      <c r="R144" s="122">
        <f t="shared" si="52"/>
        <v>197.80505716078599</v>
      </c>
      <c r="S144" s="122">
        <f t="shared" si="52"/>
        <v>201.00814443808338</v>
      </c>
      <c r="T144" s="122">
        <f t="shared" si="52"/>
        <v>228.56436803807586</v>
      </c>
      <c r="U144" s="122">
        <f t="shared" si="52"/>
        <v>230.58720139532875</v>
      </c>
      <c r="V144" s="122">
        <f t="shared" si="52"/>
        <v>339.79097915755335</v>
      </c>
      <c r="W144" s="122">
        <f t="shared" si="52"/>
        <v>380.79210316288868</v>
      </c>
      <c r="X144" s="122">
        <f t="shared" si="52"/>
        <v>375.69364162043337</v>
      </c>
      <c r="Y144" s="122">
        <f t="shared" si="52"/>
        <v>398.40538040886258</v>
      </c>
      <c r="DA144" s="130" t="s">
        <v>1874</v>
      </c>
    </row>
    <row r="145" spans="1:105" ht="12" customHeight="1" x14ac:dyDescent="0.25">
      <c r="A145" s="97" t="s">
        <v>53</v>
      </c>
      <c r="B145" s="98">
        <v>8.5591454677458962</v>
      </c>
      <c r="C145" s="98">
        <v>18.112313202128696</v>
      </c>
      <c r="D145" s="98">
        <v>29.377542015027778</v>
      </c>
      <c r="E145" s="98">
        <v>43.890261910775841</v>
      </c>
      <c r="F145" s="98">
        <v>52.220152035325846</v>
      </c>
      <c r="G145" s="98">
        <v>64.264635183034315</v>
      </c>
      <c r="H145" s="98">
        <v>63.352104486097673</v>
      </c>
      <c r="I145" s="98">
        <v>79.216478536541501</v>
      </c>
      <c r="J145" s="98">
        <v>80.448649580447537</v>
      </c>
      <c r="K145" s="98">
        <v>110.80527712952833</v>
      </c>
      <c r="L145" s="98">
        <v>122.30412202944628</v>
      </c>
      <c r="M145" s="98">
        <v>124.49881928864372</v>
      </c>
      <c r="N145" s="98">
        <v>132.5602237878401</v>
      </c>
      <c r="O145" s="98">
        <v>139.27836777998704</v>
      </c>
      <c r="P145" s="98">
        <v>145.19324164518918</v>
      </c>
      <c r="Q145" s="98">
        <v>188.26014086690412</v>
      </c>
      <c r="R145" s="98">
        <v>197.80505716078599</v>
      </c>
      <c r="S145" s="98">
        <v>201.00814443808338</v>
      </c>
      <c r="T145" s="98">
        <v>228.56436803807586</v>
      </c>
      <c r="U145" s="98">
        <v>230.58720139532875</v>
      </c>
      <c r="V145" s="98">
        <v>339.79097915755335</v>
      </c>
      <c r="W145" s="98">
        <v>380.79210316288868</v>
      </c>
      <c r="X145" s="98">
        <v>375.69364162043337</v>
      </c>
      <c r="Y145" s="98">
        <v>398.40538040886258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9.9397291197497965E-3</v>
      </c>
      <c r="C146" s="122">
        <f t="shared" si="53"/>
        <v>1.5831024511596292E-2</v>
      </c>
      <c r="D146" s="122">
        <f t="shared" si="53"/>
        <v>2.6134064993775789E-2</v>
      </c>
      <c r="E146" s="122">
        <f t="shared" si="53"/>
        <v>7.2316827687874924E-2</v>
      </c>
      <c r="F146" s="122">
        <f t="shared" si="53"/>
        <v>6.3854851606422139E-2</v>
      </c>
      <c r="G146" s="122">
        <f t="shared" si="53"/>
        <v>8.9053017357105788E-2</v>
      </c>
      <c r="H146" s="122">
        <f t="shared" si="53"/>
        <v>0.13228779802456347</v>
      </c>
      <c r="I146" s="122">
        <f t="shared" si="53"/>
        <v>0.15298598532155216</v>
      </c>
      <c r="J146" s="122">
        <f t="shared" si="53"/>
        <v>0.15463809325026157</v>
      </c>
      <c r="K146" s="122">
        <f t="shared" si="53"/>
        <v>0.18701979033768537</v>
      </c>
      <c r="L146" s="122">
        <f t="shared" si="53"/>
        <v>0.23479631838126486</v>
      </c>
      <c r="M146" s="122">
        <f t="shared" si="53"/>
        <v>0.23332095978155942</v>
      </c>
      <c r="N146" s="122">
        <f t="shared" si="53"/>
        <v>0.2786994933780399</v>
      </c>
      <c r="O146" s="122">
        <f t="shared" si="53"/>
        <v>0.37405376516603756</v>
      </c>
      <c r="P146" s="122">
        <f t="shared" si="53"/>
        <v>0.26721836669078819</v>
      </c>
      <c r="Q146" s="122">
        <f t="shared" si="53"/>
        <v>0.55792184702734593</v>
      </c>
      <c r="R146" s="122">
        <f t="shared" si="53"/>
        <v>0.40879452125977855</v>
      </c>
      <c r="S146" s="122">
        <f t="shared" si="53"/>
        <v>0.44890841967772316</v>
      </c>
      <c r="T146" s="122">
        <f t="shared" si="53"/>
        <v>0.46003247495195537</v>
      </c>
      <c r="U146" s="122">
        <f t="shared" si="53"/>
        <v>0.54675657341137951</v>
      </c>
      <c r="V146" s="122">
        <f t="shared" si="53"/>
        <v>0.62400564683612236</v>
      </c>
      <c r="W146" s="122">
        <f t="shared" si="53"/>
        <v>0.76016259342358872</v>
      </c>
      <c r="X146" s="122">
        <f t="shared" si="53"/>
        <v>0.79514806703296981</v>
      </c>
      <c r="Y146" s="122">
        <f t="shared" si="53"/>
        <v>0.82341533948251411</v>
      </c>
      <c r="DA146" s="130" t="s">
        <v>1876</v>
      </c>
    </row>
    <row r="147" spans="1:105" ht="12" customHeight="1" x14ac:dyDescent="0.25">
      <c r="A147" s="97" t="s">
        <v>53</v>
      </c>
      <c r="B147" s="98">
        <v>9.9397291197497965E-3</v>
      </c>
      <c r="C147" s="98">
        <v>1.5831024511596292E-2</v>
      </c>
      <c r="D147" s="98">
        <v>2.6134064993775789E-2</v>
      </c>
      <c r="E147" s="98">
        <v>7.2316827687874924E-2</v>
      </c>
      <c r="F147" s="98">
        <v>6.3854851606422139E-2</v>
      </c>
      <c r="G147" s="98">
        <v>8.9053017357105788E-2</v>
      </c>
      <c r="H147" s="98">
        <v>0.13228779802456347</v>
      </c>
      <c r="I147" s="98">
        <v>0.15298598532155216</v>
      </c>
      <c r="J147" s="98">
        <v>0.15463809325026157</v>
      </c>
      <c r="K147" s="98">
        <v>0.18701979033768537</v>
      </c>
      <c r="L147" s="98">
        <v>0.23479631838126486</v>
      </c>
      <c r="M147" s="98">
        <v>0.23332095978155942</v>
      </c>
      <c r="N147" s="98">
        <v>0.2786994933780399</v>
      </c>
      <c r="O147" s="98">
        <v>0.37405376516603756</v>
      </c>
      <c r="P147" s="98">
        <v>0.26721836669078819</v>
      </c>
      <c r="Q147" s="98">
        <v>0.55792184702734593</v>
      </c>
      <c r="R147" s="98">
        <v>0.40879452125977855</v>
      </c>
      <c r="S147" s="98">
        <v>0.44890841967772316</v>
      </c>
      <c r="T147" s="98">
        <v>0.46003247495195537</v>
      </c>
      <c r="U147" s="98">
        <v>0.54675657341137951</v>
      </c>
      <c r="V147" s="98">
        <v>0.62400564683612236</v>
      </c>
      <c r="W147" s="98">
        <v>0.76016259342358872</v>
      </c>
      <c r="X147" s="98">
        <v>0.79514806703296981</v>
      </c>
      <c r="Y147" s="98">
        <v>0.82341533948251411</v>
      </c>
      <c r="DA147" s="63" t="s">
        <v>1877</v>
      </c>
    </row>
    <row r="148" spans="1:105" ht="12" customHeight="1" x14ac:dyDescent="0.25">
      <c r="A148" s="121" t="s">
        <v>55</v>
      </c>
      <c r="B148" s="122">
        <v>2.2924149990810609</v>
      </c>
      <c r="C148" s="122">
        <v>3.7783058591764536</v>
      </c>
      <c r="D148" s="122">
        <v>6.5557382050128847</v>
      </c>
      <c r="E148" s="122">
        <v>9.2210922638337536</v>
      </c>
      <c r="F148" s="122">
        <v>11.460036756804147</v>
      </c>
      <c r="G148" s="122">
        <v>12.652300763612264</v>
      </c>
      <c r="H148" s="122">
        <v>14.672009632435364</v>
      </c>
      <c r="I148" s="122">
        <v>17.261778519622858</v>
      </c>
      <c r="J148" s="122">
        <v>19.215067015239075</v>
      </c>
      <c r="K148" s="122">
        <v>24.213914107925909</v>
      </c>
      <c r="L148" s="122">
        <v>26.633439246074669</v>
      </c>
      <c r="M148" s="122">
        <v>27.829206810706737</v>
      </c>
      <c r="N148" s="122">
        <v>30.132729680868767</v>
      </c>
      <c r="O148" s="122">
        <v>32.819559430714186</v>
      </c>
      <c r="P148" s="122">
        <v>36.16588102001753</v>
      </c>
      <c r="Q148" s="122">
        <v>39.921988992043381</v>
      </c>
      <c r="R148" s="122">
        <v>42.482649951731105</v>
      </c>
      <c r="S148" s="122">
        <v>43.528416602727233</v>
      </c>
      <c r="T148" s="122">
        <v>46.608271391180175</v>
      </c>
      <c r="U148" s="122">
        <v>52.772405739216893</v>
      </c>
      <c r="V148" s="122">
        <v>59.525619104717052</v>
      </c>
      <c r="W148" s="122">
        <v>71.695171742331922</v>
      </c>
      <c r="X148" s="122">
        <v>75.985988729481761</v>
      </c>
      <c r="Y148" s="122">
        <v>77.445227983076919</v>
      </c>
      <c r="DA148" s="130" t="s">
        <v>1878</v>
      </c>
    </row>
    <row r="149" spans="1:105" ht="12" customHeight="1" x14ac:dyDescent="0.25">
      <c r="A149" s="97" t="s">
        <v>124</v>
      </c>
      <c r="B149" s="98">
        <v>8.1561434413948225E-2</v>
      </c>
      <c r="C149" s="98">
        <v>6.7889836814459065E-2</v>
      </c>
      <c r="D149" s="98">
        <v>8.911189666579139E-2</v>
      </c>
      <c r="E149" s="98">
        <v>0.12282270960484096</v>
      </c>
      <c r="F149" s="98">
        <v>0.19944375767915581</v>
      </c>
      <c r="G149" s="98">
        <v>0.34356432352390942</v>
      </c>
      <c r="H149" s="98">
        <v>0.38315443758921758</v>
      </c>
      <c r="I149" s="98">
        <v>0.46106690375658504</v>
      </c>
      <c r="J149" s="98">
        <v>0.47694090005804401</v>
      </c>
      <c r="K149" s="98">
        <v>0.34253891341565601</v>
      </c>
      <c r="L149" s="98">
        <v>0.34030843612681622</v>
      </c>
      <c r="M149" s="98">
        <v>0.34116730150299274</v>
      </c>
      <c r="N149" s="98">
        <v>0.35254377223295913</v>
      </c>
      <c r="O149" s="98">
        <v>0.36882683549953565</v>
      </c>
      <c r="P149" s="98">
        <v>0.43441320517436743</v>
      </c>
      <c r="Q149" s="98">
        <v>0.46168117398733849</v>
      </c>
      <c r="R149" s="98">
        <v>0.38143787476063007</v>
      </c>
      <c r="S149" s="98">
        <v>0.40860086683320013</v>
      </c>
      <c r="T149" s="98">
        <v>0.41522553873019602</v>
      </c>
      <c r="U149" s="98">
        <v>0.48000693839749647</v>
      </c>
      <c r="V149" s="98">
        <v>0.54033194092831927</v>
      </c>
      <c r="W149" s="98">
        <v>0.75502263935600911</v>
      </c>
      <c r="X149" s="98">
        <v>0.68966598543698787</v>
      </c>
      <c r="Y149" s="98">
        <v>0.66996012302687347</v>
      </c>
      <c r="DA149" s="63" t="s">
        <v>1879</v>
      </c>
    </row>
    <row r="150" spans="1:105" ht="12" customHeight="1" x14ac:dyDescent="0.25">
      <c r="A150" s="97" t="s">
        <v>123</v>
      </c>
      <c r="B150" s="98">
        <v>1.724343222282203E-4</v>
      </c>
      <c r="C150" s="98">
        <v>1.5395406201330184E-4</v>
      </c>
      <c r="D150" s="98">
        <v>1.6727086735468592E-4</v>
      </c>
      <c r="E150" s="98">
        <v>3.0979817505963434E-4</v>
      </c>
      <c r="F150" s="98">
        <v>6.2081104148209985E-4</v>
      </c>
      <c r="G150" s="98">
        <v>1.6115901158737817E-3</v>
      </c>
      <c r="H150" s="98">
        <v>1.8512360758454229E-3</v>
      </c>
      <c r="I150" s="98">
        <v>2.3404510402753919E-3</v>
      </c>
      <c r="J150" s="98">
        <v>2.9610075630388806E-3</v>
      </c>
      <c r="K150" s="98">
        <v>2.3854880004211725E-3</v>
      </c>
      <c r="L150" s="98">
        <v>2.1050338729530324E-3</v>
      </c>
      <c r="M150" s="98">
        <v>2.1017627679176419E-3</v>
      </c>
      <c r="N150" s="98">
        <v>2.3333171381190198E-3</v>
      </c>
      <c r="O150" s="98">
        <v>2.0519343474565796E-3</v>
      </c>
      <c r="P150" s="98">
        <v>2.3950540012509279E-3</v>
      </c>
      <c r="Q150" s="98">
        <v>2.6693844827708193E-3</v>
      </c>
      <c r="R150" s="98">
        <v>2.3175499321287374E-3</v>
      </c>
      <c r="S150" s="98">
        <v>2.4338504240303004E-3</v>
      </c>
      <c r="T150" s="98">
        <v>2.1279099082986449E-3</v>
      </c>
      <c r="U150" s="98">
        <v>1.9703357988214544E-3</v>
      </c>
      <c r="V150" s="98">
        <v>2.5752992082808766E-3</v>
      </c>
      <c r="W150" s="98">
        <v>3.7055646196742335E-3</v>
      </c>
      <c r="X150" s="98">
        <v>3.2146329749493281E-3</v>
      </c>
      <c r="Y150" s="98">
        <v>3.100778010873678E-3</v>
      </c>
      <c r="DA150" s="63" t="s">
        <v>1880</v>
      </c>
    </row>
    <row r="151" spans="1:105" ht="12" customHeight="1" x14ac:dyDescent="0.25">
      <c r="A151" s="100" t="s">
        <v>50</v>
      </c>
      <c r="B151" s="101">
        <v>6.436595588482439E-5</v>
      </c>
      <c r="C151" s="101">
        <v>5.7199082680698719E-5</v>
      </c>
      <c r="D151" s="101">
        <v>6.2254986102322726E-5</v>
      </c>
      <c r="E151" s="101">
        <v>1.1421663325445891E-4</v>
      </c>
      <c r="F151" s="101">
        <v>2.2841659843481088E-4</v>
      </c>
      <c r="G151" s="101">
        <v>5.9559324716526607E-4</v>
      </c>
      <c r="H151" s="101">
        <v>5.6625956432320909E-4</v>
      </c>
      <c r="I151" s="101">
        <v>7.5791173811659931E-4</v>
      </c>
      <c r="J151" s="101">
        <v>1.0466075802377187E-3</v>
      </c>
      <c r="K151" s="101">
        <v>8.5608494406487468E-4</v>
      </c>
      <c r="L151" s="101">
        <v>6.6329873442301491E-4</v>
      </c>
      <c r="M151" s="101">
        <v>7.4395401135100912E-4</v>
      </c>
      <c r="N151" s="101">
        <v>7.9288818504203416E-4</v>
      </c>
      <c r="O151" s="101">
        <v>5.9069277992643081E-4</v>
      </c>
      <c r="P151" s="101">
        <v>7.0395673764856413E-4</v>
      </c>
      <c r="Q151" s="101">
        <v>6.3290328767816903E-4</v>
      </c>
      <c r="R151" s="101">
        <v>5.1279311066460215E-4</v>
      </c>
      <c r="S151" s="101">
        <v>6.0588075947594084E-4</v>
      </c>
      <c r="T151" s="101">
        <v>6.1113931917182701E-4</v>
      </c>
      <c r="U151" s="101">
        <v>5.7186665023748438E-4</v>
      </c>
      <c r="V151" s="101">
        <v>7.4696134806294216E-4</v>
      </c>
      <c r="W151" s="101">
        <v>1.0577435461784617E-3</v>
      </c>
      <c r="X151" s="101">
        <v>1.0679797474126339E-3</v>
      </c>
      <c r="Y151" s="101">
        <v>1.0358748857725462E-3</v>
      </c>
      <c r="DA151" s="131" t="s">
        <v>1881</v>
      </c>
    </row>
    <row r="152" spans="1:105" ht="12" customHeight="1" x14ac:dyDescent="0.25">
      <c r="A152" s="103" t="s">
        <v>52</v>
      </c>
      <c r="B152" s="104">
        <v>1.080683663433959E-4</v>
      </c>
      <c r="C152" s="104">
        <v>9.675497933260312E-5</v>
      </c>
      <c r="D152" s="104">
        <v>1.0501588125236321E-4</v>
      </c>
      <c r="E152" s="104">
        <v>1.9558154180517544E-4</v>
      </c>
      <c r="F152" s="104">
        <v>3.9239444304728897E-4</v>
      </c>
      <c r="G152" s="104">
        <v>1.0159968687085156E-3</v>
      </c>
      <c r="H152" s="104">
        <v>1.2849765115222136E-3</v>
      </c>
      <c r="I152" s="104">
        <v>1.5825393021587923E-3</v>
      </c>
      <c r="J152" s="104">
        <v>1.9143999828011619E-3</v>
      </c>
      <c r="K152" s="104">
        <v>1.529403056356298E-3</v>
      </c>
      <c r="L152" s="104">
        <v>1.4417351385300175E-3</v>
      </c>
      <c r="M152" s="104">
        <v>1.3578087565666328E-3</v>
      </c>
      <c r="N152" s="104">
        <v>1.5404289530769858E-3</v>
      </c>
      <c r="O152" s="104">
        <v>1.4612415675301488E-3</v>
      </c>
      <c r="P152" s="104">
        <v>1.6910972636023638E-3</v>
      </c>
      <c r="Q152" s="104">
        <v>2.0364811950926501E-3</v>
      </c>
      <c r="R152" s="104">
        <v>1.8047568214641352E-3</v>
      </c>
      <c r="S152" s="104">
        <v>1.8279696645543597E-3</v>
      </c>
      <c r="T152" s="104">
        <v>1.5167705891268178E-3</v>
      </c>
      <c r="U152" s="104">
        <v>1.3984691485839701E-3</v>
      </c>
      <c r="V152" s="104">
        <v>1.8283378602179346E-3</v>
      </c>
      <c r="W152" s="104">
        <v>2.6478210734957718E-3</v>
      </c>
      <c r="X152" s="104">
        <v>2.1466532275366944E-3</v>
      </c>
      <c r="Y152" s="104">
        <v>2.064903125101132E-3</v>
      </c>
      <c r="DA152" s="132" t="s">
        <v>1882</v>
      </c>
    </row>
    <row r="153" spans="1:105" ht="12" customHeight="1" x14ac:dyDescent="0.25">
      <c r="A153" s="106" t="s">
        <v>122</v>
      </c>
      <c r="B153" s="101">
        <v>1.6677373386383465</v>
      </c>
      <c r="C153" s="101">
        <v>2.7684102414627185</v>
      </c>
      <c r="D153" s="101">
        <v>4.8641338769893601</v>
      </c>
      <c r="E153" s="101">
        <v>6.5816101758163805</v>
      </c>
      <c r="F153" s="101">
        <v>7.7556783103667115</v>
      </c>
      <c r="G153" s="101">
        <v>7.8822313517755971</v>
      </c>
      <c r="H153" s="101">
        <v>8.8210953694741754</v>
      </c>
      <c r="I153" s="101">
        <v>10.445569726476911</v>
      </c>
      <c r="J153" s="101">
        <v>11.256606126136708</v>
      </c>
      <c r="K153" s="101">
        <v>11.172296239870221</v>
      </c>
      <c r="L153" s="101">
        <v>12.26080178145884</v>
      </c>
      <c r="M153" s="101">
        <v>12.646116418180425</v>
      </c>
      <c r="N153" s="101">
        <v>13.919397590572244</v>
      </c>
      <c r="O153" s="101">
        <v>15.28635425406012</v>
      </c>
      <c r="P153" s="101">
        <v>17.585508584195136</v>
      </c>
      <c r="Q153" s="101">
        <v>19.859244982252434</v>
      </c>
      <c r="R153" s="101">
        <v>21.518316697816605</v>
      </c>
      <c r="S153" s="101">
        <v>22.481272165197094</v>
      </c>
      <c r="T153" s="101">
        <v>24.450355809085433</v>
      </c>
      <c r="U153" s="101">
        <v>27.630099529285442</v>
      </c>
      <c r="V153" s="101">
        <v>31.882649090322943</v>
      </c>
      <c r="W153" s="101">
        <v>39.623330162430307</v>
      </c>
      <c r="X153" s="101">
        <v>41.92159111210691</v>
      </c>
      <c r="Y153" s="101">
        <v>44.154444034336905</v>
      </c>
      <c r="DA153" s="131" t="s">
        <v>1883</v>
      </c>
    </row>
    <row r="154" spans="1:105" ht="12" customHeight="1" x14ac:dyDescent="0.25">
      <c r="A154" s="107" t="s">
        <v>121</v>
      </c>
      <c r="B154" s="104">
        <v>0.54294379170653806</v>
      </c>
      <c r="C154" s="104">
        <v>0.94185182683726287</v>
      </c>
      <c r="D154" s="104">
        <v>1.602325160490379</v>
      </c>
      <c r="E154" s="104">
        <v>2.5163495802374722</v>
      </c>
      <c r="F154" s="104">
        <v>3.5042938777167967</v>
      </c>
      <c r="G154" s="104">
        <v>4.4248934981968828</v>
      </c>
      <c r="H154" s="104">
        <v>5.4659085892961254</v>
      </c>
      <c r="I154" s="104">
        <v>6.3528014383490845</v>
      </c>
      <c r="J154" s="104">
        <v>7.4785589814812852</v>
      </c>
      <c r="K154" s="104">
        <v>12.696693466639609</v>
      </c>
      <c r="L154" s="104">
        <v>14.03022399461606</v>
      </c>
      <c r="M154" s="104">
        <v>14.8398213282554</v>
      </c>
      <c r="N154" s="104">
        <v>15.858455000925446</v>
      </c>
      <c r="O154" s="104">
        <v>17.162326406807072</v>
      </c>
      <c r="P154" s="104">
        <v>18.143564176646777</v>
      </c>
      <c r="Q154" s="104">
        <v>19.598393451320842</v>
      </c>
      <c r="R154" s="104">
        <v>20.580577829221745</v>
      </c>
      <c r="S154" s="104">
        <v>20.636109720272909</v>
      </c>
      <c r="T154" s="104">
        <v>21.740562133456248</v>
      </c>
      <c r="U154" s="104">
        <v>24.660328935735134</v>
      </c>
      <c r="V154" s="104">
        <v>27.100062774257509</v>
      </c>
      <c r="W154" s="104">
        <v>31.31311337592593</v>
      </c>
      <c r="X154" s="104">
        <v>33.371516998962925</v>
      </c>
      <c r="Y154" s="104">
        <v>32.617723047702263</v>
      </c>
      <c r="DA154" s="132" t="s">
        <v>1884</v>
      </c>
    </row>
    <row r="155" spans="1:105" ht="12" customHeight="1" x14ac:dyDescent="0.25">
      <c r="A155" s="108" t="s">
        <v>53</v>
      </c>
      <c r="B155" s="98">
        <v>0.20246744443380837</v>
      </c>
      <c r="C155" s="98">
        <v>0.34964759447913529</v>
      </c>
      <c r="D155" s="98">
        <v>0.59678948573901835</v>
      </c>
      <c r="E155" s="98">
        <v>0.92921431658791054</v>
      </c>
      <c r="F155" s="98">
        <v>1.2923751246841069</v>
      </c>
      <c r="G155" s="98">
        <v>1.6308122080574696</v>
      </c>
      <c r="H155" s="98">
        <v>1.674064647231007</v>
      </c>
      <c r="I155" s="98">
        <v>2.0544322996083513</v>
      </c>
      <c r="J155" s="98">
        <v>2.6303628028164918</v>
      </c>
      <c r="K155" s="98">
        <v>4.5754047710911712</v>
      </c>
      <c r="L155" s="98">
        <v>4.456493434658011</v>
      </c>
      <c r="M155" s="98">
        <v>5.251472706461314</v>
      </c>
      <c r="N155" s="98">
        <v>5.4072977768163684</v>
      </c>
      <c r="O155" s="98">
        <v>5.0181712445224038</v>
      </c>
      <c r="P155" s="98">
        <v>5.3558377106840656</v>
      </c>
      <c r="Q155" s="98">
        <v>4.6658634101270229</v>
      </c>
      <c r="R155" s="98">
        <v>4.5549063851110008</v>
      </c>
      <c r="S155" s="98">
        <v>5.1362450336455723</v>
      </c>
      <c r="T155" s="98">
        <v>6.2734643267879058</v>
      </c>
      <c r="U155" s="98">
        <v>7.2898645430557734</v>
      </c>
      <c r="V155" s="98">
        <v>7.9913619034685173</v>
      </c>
      <c r="W155" s="98">
        <v>8.9716667028568207</v>
      </c>
      <c r="X155" s="98">
        <v>11.283912646776189</v>
      </c>
      <c r="Y155" s="98">
        <v>10.957570129949318</v>
      </c>
      <c r="DA155" s="63" t="s">
        <v>1885</v>
      </c>
    </row>
    <row r="156" spans="1:105" ht="12" customHeight="1" x14ac:dyDescent="0.25">
      <c r="A156" s="108" t="s">
        <v>52</v>
      </c>
      <c r="B156" s="98">
        <v>0.34047634727272963</v>
      </c>
      <c r="C156" s="98">
        <v>0.59220423235812758</v>
      </c>
      <c r="D156" s="98">
        <v>1.0055356747513606</v>
      </c>
      <c r="E156" s="98">
        <v>1.5871352636495615</v>
      </c>
      <c r="F156" s="98">
        <v>2.2119187530326898</v>
      </c>
      <c r="G156" s="98">
        <v>2.7940812901394132</v>
      </c>
      <c r="H156" s="98">
        <v>3.791843942065118</v>
      </c>
      <c r="I156" s="98">
        <v>4.2983691387407328</v>
      </c>
      <c r="J156" s="98">
        <v>4.8481961786647929</v>
      </c>
      <c r="K156" s="98">
        <v>8.1212886955484365</v>
      </c>
      <c r="L156" s="98">
        <v>9.5737305599580491</v>
      </c>
      <c r="M156" s="98">
        <v>9.5883486217940863</v>
      </c>
      <c r="N156" s="98">
        <v>10.451157224109078</v>
      </c>
      <c r="O156" s="98">
        <v>12.144155162284669</v>
      </c>
      <c r="P156" s="98">
        <v>12.787726465962709</v>
      </c>
      <c r="Q156" s="98">
        <v>14.932530041193818</v>
      </c>
      <c r="R156" s="98">
        <v>16.025671444110746</v>
      </c>
      <c r="S156" s="98">
        <v>15.499864686627337</v>
      </c>
      <c r="T156" s="98">
        <v>15.467097806668342</v>
      </c>
      <c r="U156" s="98">
        <v>17.370464392679359</v>
      </c>
      <c r="V156" s="98">
        <v>19.108700870788994</v>
      </c>
      <c r="W156" s="98">
        <v>22.341446673069107</v>
      </c>
      <c r="X156" s="98">
        <v>22.087604352186734</v>
      </c>
      <c r="Y156" s="98">
        <v>21.660152917752946</v>
      </c>
      <c r="DA156" s="63" t="s">
        <v>1886</v>
      </c>
    </row>
    <row r="157" spans="1:105" ht="12" customHeight="1" x14ac:dyDescent="0.25">
      <c r="A157" s="121" t="s">
        <v>54</v>
      </c>
      <c r="B157" s="122">
        <v>0.34225258791578395</v>
      </c>
      <c r="C157" s="122">
        <v>0.62778498730154575</v>
      </c>
      <c r="D157" s="122">
        <v>1.0968011811994556</v>
      </c>
      <c r="E157" s="122">
        <v>1.524475677481365</v>
      </c>
      <c r="F157" s="122">
        <v>2.0066723119120451</v>
      </c>
      <c r="G157" s="122">
        <v>1.9227751605652372</v>
      </c>
      <c r="H157" s="122">
        <v>2.49298855088945</v>
      </c>
      <c r="I157" s="122">
        <v>2.53798053826779</v>
      </c>
      <c r="J157" s="122">
        <v>3.0562981951999508</v>
      </c>
      <c r="K157" s="122">
        <v>4.4709103806745185</v>
      </c>
      <c r="L157" s="122">
        <v>4.8404449551873494</v>
      </c>
      <c r="M157" s="122">
        <v>5.0929395854125223</v>
      </c>
      <c r="N157" s="122">
        <v>5.4842857399736822</v>
      </c>
      <c r="O157" s="122">
        <v>5.7633574800180041</v>
      </c>
      <c r="P157" s="122">
        <v>6.728188452145103</v>
      </c>
      <c r="Q157" s="122">
        <v>7.1622535083806449</v>
      </c>
      <c r="R157" s="122">
        <v>7.828852100672572</v>
      </c>
      <c r="S157" s="122">
        <v>8.2723369674558569</v>
      </c>
      <c r="T157" s="122">
        <v>9.1615676012707432</v>
      </c>
      <c r="U157" s="122">
        <v>10.364863344697179</v>
      </c>
      <c r="V157" s="122">
        <v>11.861365509695302</v>
      </c>
      <c r="W157" s="122">
        <v>12.261882310992284</v>
      </c>
      <c r="X157" s="122">
        <v>13.913623656766136</v>
      </c>
      <c r="Y157" s="122">
        <v>15.1097727957558</v>
      </c>
      <c r="DA157" s="130" t="s">
        <v>1887</v>
      </c>
    </row>
    <row r="158" spans="1:105" ht="12" customHeight="1" x14ac:dyDescent="0.25">
      <c r="A158" s="97" t="s">
        <v>50</v>
      </c>
      <c r="B158" s="98">
        <v>2.2119303794262651E-3</v>
      </c>
      <c r="C158" s="98">
        <v>3.7067541625011766E-3</v>
      </c>
      <c r="D158" s="98">
        <v>5.6217032350227309E-3</v>
      </c>
      <c r="E158" s="98">
        <v>7.1066490815726614E-3</v>
      </c>
      <c r="F158" s="98">
        <v>9.8449662178897515E-3</v>
      </c>
      <c r="G158" s="98">
        <v>1.0055078880354054E-2</v>
      </c>
      <c r="H158" s="98">
        <v>1.2696895047209732E-2</v>
      </c>
      <c r="I158" s="98">
        <v>1.1967083573090126E-2</v>
      </c>
      <c r="J158" s="98">
        <v>1.2984274924234488E-2</v>
      </c>
      <c r="K158" s="98">
        <v>1.73406071093949E-2</v>
      </c>
      <c r="L158" s="98">
        <v>1.7293276899454008E-2</v>
      </c>
      <c r="M158" s="98">
        <v>1.3624150313365876E-2</v>
      </c>
      <c r="N158" s="98">
        <v>9.9051799926315916E-3</v>
      </c>
      <c r="O158" s="98">
        <v>9.6771352289438516E-3</v>
      </c>
      <c r="P158" s="98">
        <v>1.3098899512493292E-2</v>
      </c>
      <c r="Q158" s="98">
        <v>1.9461173626489033E-2</v>
      </c>
      <c r="R158" s="98">
        <v>2.3406994038705217E-2</v>
      </c>
      <c r="S158" s="98">
        <v>2.3648791880668821E-2</v>
      </c>
      <c r="T158" s="98">
        <v>2.224376930188909E-2</v>
      </c>
      <c r="U158" s="98">
        <v>2.3501035646909071E-2</v>
      </c>
      <c r="V158" s="98">
        <v>2.5007969641731388E-2</v>
      </c>
      <c r="W158" s="98">
        <v>3.7118105636997918E-2</v>
      </c>
      <c r="X158" s="98">
        <v>1.5106440884850445E-2</v>
      </c>
      <c r="Y158" s="98">
        <v>1.5902164615605632E-2</v>
      </c>
      <c r="DA158" s="63" t="s">
        <v>1888</v>
      </c>
    </row>
    <row r="159" spans="1:105" ht="12" customHeight="1" x14ac:dyDescent="0.25">
      <c r="A159" s="109" t="s">
        <v>120</v>
      </c>
      <c r="B159" s="33">
        <v>0.3400406575363577</v>
      </c>
      <c r="C159" s="33">
        <v>0.62407823313904454</v>
      </c>
      <c r="D159" s="33">
        <v>1.0911794779644328</v>
      </c>
      <c r="E159" s="33">
        <v>1.5173690283997923</v>
      </c>
      <c r="F159" s="33">
        <v>1.9968273456941552</v>
      </c>
      <c r="G159" s="33">
        <v>1.9127200816848833</v>
      </c>
      <c r="H159" s="33">
        <v>2.4802916558422403</v>
      </c>
      <c r="I159" s="33">
        <v>2.5260134546947</v>
      </c>
      <c r="J159" s="33">
        <v>3.0433139202757165</v>
      </c>
      <c r="K159" s="33">
        <v>4.4535697735651238</v>
      </c>
      <c r="L159" s="33">
        <v>4.8231516782878954</v>
      </c>
      <c r="M159" s="33">
        <v>5.0793154350991561</v>
      </c>
      <c r="N159" s="33">
        <v>5.4743805599810509</v>
      </c>
      <c r="O159" s="33">
        <v>5.7536803447890605</v>
      </c>
      <c r="P159" s="33">
        <v>6.7150895526326098</v>
      </c>
      <c r="Q159" s="33">
        <v>7.142792334754156</v>
      </c>
      <c r="R159" s="33">
        <v>7.8054451066338668</v>
      </c>
      <c r="S159" s="33">
        <v>8.2486881755751877</v>
      </c>
      <c r="T159" s="33">
        <v>9.1393238319688539</v>
      </c>
      <c r="U159" s="33">
        <v>10.34136230905027</v>
      </c>
      <c r="V159" s="33">
        <v>11.836357540053571</v>
      </c>
      <c r="W159" s="33">
        <v>12.224764205355287</v>
      </c>
      <c r="X159" s="33">
        <v>13.898517215881286</v>
      </c>
      <c r="Y159" s="33">
        <v>15.093870631140195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229.4568325275421</v>
      </c>
      <c r="C161" s="117">
        <f t="shared" si="54"/>
        <v>273.38517094297532</v>
      </c>
      <c r="D161" s="117">
        <f t="shared" si="54"/>
        <v>281.04299015330423</v>
      </c>
      <c r="E161" s="117">
        <f t="shared" si="54"/>
        <v>298.79939038595671</v>
      </c>
      <c r="F161" s="117">
        <f t="shared" si="54"/>
        <v>279.18167507613782</v>
      </c>
      <c r="G161" s="117">
        <f t="shared" si="54"/>
        <v>256.48421051735284</v>
      </c>
      <c r="H161" s="117">
        <f t="shared" si="54"/>
        <v>244.60281451876227</v>
      </c>
      <c r="I161" s="117">
        <f t="shared" si="54"/>
        <v>252.69982342474344</v>
      </c>
      <c r="J161" s="117">
        <f t="shared" si="54"/>
        <v>251.0282109077269</v>
      </c>
      <c r="K161" s="117">
        <f t="shared" si="54"/>
        <v>265.74791310876066</v>
      </c>
      <c r="L161" s="117">
        <f t="shared" si="54"/>
        <v>292.81249718238274</v>
      </c>
      <c r="M161" s="117">
        <f t="shared" si="54"/>
        <v>290.30865414463233</v>
      </c>
      <c r="N161" s="117">
        <f t="shared" si="54"/>
        <v>285.74823700974673</v>
      </c>
      <c r="O161" s="117">
        <f t="shared" si="54"/>
        <v>285.70806545961216</v>
      </c>
      <c r="P161" s="117">
        <f t="shared" si="54"/>
        <v>250.31439364591708</v>
      </c>
      <c r="Q161" s="117">
        <f t="shared" si="54"/>
        <v>278.24823125393078</v>
      </c>
      <c r="R161" s="117">
        <f t="shared" ref="R161:V161" si="55">R162+R164+R166+R175</f>
        <v>314.97097598118154</v>
      </c>
      <c r="S161" s="117">
        <f t="shared" si="55"/>
        <v>322.30617798464834</v>
      </c>
      <c r="T161" s="117">
        <f t="shared" si="55"/>
        <v>323.93188501555636</v>
      </c>
      <c r="U161" s="117">
        <f t="shared" si="55"/>
        <v>343.7691635489773</v>
      </c>
      <c r="V161" s="117">
        <f t="shared" si="55"/>
        <v>373.31703633129018</v>
      </c>
      <c r="W161" s="117">
        <f t="shared" ref="W161:Y161" si="56">W162+W164+W166+W175</f>
        <v>457.77308337706074</v>
      </c>
      <c r="X161" s="117">
        <f t="shared" si="56"/>
        <v>496.84670179038199</v>
      </c>
      <c r="Y161" s="117">
        <f t="shared" si="56"/>
        <v>573.12182912449487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184.74818749846838</v>
      </c>
      <c r="C162" s="122">
        <f t="shared" si="57"/>
        <v>222.69690477733496</v>
      </c>
      <c r="D162" s="122">
        <f t="shared" si="57"/>
        <v>224.68057513478664</v>
      </c>
      <c r="E162" s="122">
        <f t="shared" si="57"/>
        <v>240.36553874866505</v>
      </c>
      <c r="F162" s="122">
        <f t="shared" si="57"/>
        <v>221.74437185265955</v>
      </c>
      <c r="G162" s="122">
        <f t="shared" si="57"/>
        <v>206.28193186955599</v>
      </c>
      <c r="H162" s="122">
        <f t="shared" si="57"/>
        <v>193.11504002520661</v>
      </c>
      <c r="I162" s="122">
        <f t="shared" si="57"/>
        <v>201.48218804833652</v>
      </c>
      <c r="J162" s="122">
        <f t="shared" si="57"/>
        <v>199.30795124684937</v>
      </c>
      <c r="K162" s="122">
        <f t="shared" si="57"/>
        <v>207.31167172233765</v>
      </c>
      <c r="L162" s="122">
        <f t="shared" si="57"/>
        <v>232.50030986750713</v>
      </c>
      <c r="M162" s="122">
        <f t="shared" si="57"/>
        <v>230.46801028759495</v>
      </c>
      <c r="N162" s="122">
        <f t="shared" si="57"/>
        <v>225.28798197093371</v>
      </c>
      <c r="O162" s="122">
        <f t="shared" si="57"/>
        <v>226.19848652282221</v>
      </c>
      <c r="P162" s="122">
        <f t="shared" si="57"/>
        <v>191.60869646613142</v>
      </c>
      <c r="Q162" s="122">
        <f t="shared" si="57"/>
        <v>218.16509717802091</v>
      </c>
      <c r="R162" s="122">
        <f t="shared" si="57"/>
        <v>252.05202341559951</v>
      </c>
      <c r="S162" s="122">
        <f t="shared" si="57"/>
        <v>258.28141757658676</v>
      </c>
      <c r="T162" s="122">
        <f t="shared" si="57"/>
        <v>259.29089597390242</v>
      </c>
      <c r="U162" s="122">
        <f t="shared" si="57"/>
        <v>274.57648138012519</v>
      </c>
      <c r="V162" s="122">
        <f t="shared" si="57"/>
        <v>303.61798580506894</v>
      </c>
      <c r="W162" s="122">
        <f t="shared" si="57"/>
        <v>371.65267091396015</v>
      </c>
      <c r="X162" s="122">
        <f t="shared" si="57"/>
        <v>399.66113736196388</v>
      </c>
      <c r="Y162" s="122">
        <f t="shared" si="57"/>
        <v>467.17801778046595</v>
      </c>
      <c r="DA162" s="130" t="s">
        <v>1891</v>
      </c>
    </row>
    <row r="163" spans="1:105" ht="12" customHeight="1" x14ac:dyDescent="0.25">
      <c r="A163" s="97" t="s">
        <v>53</v>
      </c>
      <c r="B163" s="33">
        <v>184.74818749846838</v>
      </c>
      <c r="C163" s="33">
        <v>222.69690477733496</v>
      </c>
      <c r="D163" s="33">
        <v>224.68057513478664</v>
      </c>
      <c r="E163" s="33">
        <v>240.36553874866505</v>
      </c>
      <c r="F163" s="33">
        <v>221.74437185265955</v>
      </c>
      <c r="G163" s="33">
        <v>206.28193186955599</v>
      </c>
      <c r="H163" s="33">
        <v>193.11504002520661</v>
      </c>
      <c r="I163" s="33">
        <v>201.48218804833652</v>
      </c>
      <c r="J163" s="33">
        <v>199.30795124684937</v>
      </c>
      <c r="K163" s="33">
        <v>207.31167172233765</v>
      </c>
      <c r="L163" s="33">
        <v>232.50030986750713</v>
      </c>
      <c r="M163" s="33">
        <v>230.46801028759495</v>
      </c>
      <c r="N163" s="33">
        <v>225.28798197093371</v>
      </c>
      <c r="O163" s="33">
        <v>226.19848652282221</v>
      </c>
      <c r="P163" s="33">
        <v>191.60869646613142</v>
      </c>
      <c r="Q163" s="33">
        <v>218.16509717802091</v>
      </c>
      <c r="R163" s="33">
        <v>252.05202341559951</v>
      </c>
      <c r="S163" s="33">
        <v>258.28141757658676</v>
      </c>
      <c r="T163" s="33">
        <v>259.29089597390242</v>
      </c>
      <c r="U163" s="33">
        <v>274.57648138012519</v>
      </c>
      <c r="V163" s="33">
        <v>303.61798580506894</v>
      </c>
      <c r="W163" s="33">
        <v>371.65267091396015</v>
      </c>
      <c r="X163" s="33">
        <v>399.66113736196388</v>
      </c>
      <c r="Y163" s="33">
        <v>467.17801778046595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8.4214961048124037E-2</v>
      </c>
      <c r="C164" s="122">
        <f t="shared" si="58"/>
        <v>0.11336209904415279</v>
      </c>
      <c r="D164" s="122">
        <f t="shared" si="58"/>
        <v>0.14005073864128162</v>
      </c>
      <c r="E164" s="122">
        <f t="shared" si="58"/>
        <v>0.28221947465413572</v>
      </c>
      <c r="F164" s="122">
        <f t="shared" si="58"/>
        <v>0.1884081029603078</v>
      </c>
      <c r="G164" s="122">
        <f t="shared" si="58"/>
        <v>0.20647109549946568</v>
      </c>
      <c r="H164" s="122">
        <f t="shared" si="58"/>
        <v>0.24870170369502456</v>
      </c>
      <c r="I164" s="122">
        <f t="shared" si="58"/>
        <v>0.24726935014996906</v>
      </c>
      <c r="J164" s="122">
        <f t="shared" si="58"/>
        <v>0.22938724351033341</v>
      </c>
      <c r="K164" s="122">
        <f t="shared" si="58"/>
        <v>0.24841372906112788</v>
      </c>
      <c r="L164" s="122">
        <f t="shared" si="58"/>
        <v>0.3013211806218048</v>
      </c>
      <c r="M164" s="122">
        <f t="shared" si="58"/>
        <v>0.30091393232115959</v>
      </c>
      <c r="N164" s="122">
        <f t="shared" si="58"/>
        <v>0.37080622238325023</v>
      </c>
      <c r="O164" s="122">
        <f t="shared" si="58"/>
        <v>0.48573174839241395</v>
      </c>
      <c r="P164" s="122">
        <f t="shared" si="58"/>
        <v>0.31874216833052782</v>
      </c>
      <c r="Q164" s="122">
        <f t="shared" si="58"/>
        <v>0.56597967040897212</v>
      </c>
      <c r="R164" s="122">
        <f t="shared" si="58"/>
        <v>0.36022710871077812</v>
      </c>
      <c r="S164" s="122">
        <f t="shared" si="58"/>
        <v>0.39014083809113648</v>
      </c>
      <c r="T164" s="122">
        <f t="shared" si="58"/>
        <v>0.39114218489650437</v>
      </c>
      <c r="U164" s="122">
        <f t="shared" si="58"/>
        <v>0.44764575501718412</v>
      </c>
      <c r="V164" s="122">
        <f t="shared" si="58"/>
        <v>0.45929155548052064</v>
      </c>
      <c r="W164" s="122">
        <f t="shared" si="58"/>
        <v>0.53562839084811031</v>
      </c>
      <c r="X164" s="122">
        <f t="shared" si="58"/>
        <v>0.571273184877225</v>
      </c>
      <c r="Y164" s="122">
        <f t="shared" si="58"/>
        <v>0.64285434647170148</v>
      </c>
      <c r="DA164" s="130" t="s">
        <v>1893</v>
      </c>
    </row>
    <row r="165" spans="1:105" ht="12" customHeight="1" x14ac:dyDescent="0.25">
      <c r="A165" s="97" t="s">
        <v>53</v>
      </c>
      <c r="B165" s="98">
        <v>8.4214961048124037E-2</v>
      </c>
      <c r="C165" s="98">
        <v>0.11336209904415279</v>
      </c>
      <c r="D165" s="98">
        <v>0.14005073864128162</v>
      </c>
      <c r="E165" s="98">
        <v>0.28221947465413572</v>
      </c>
      <c r="F165" s="98">
        <v>0.1884081029603078</v>
      </c>
      <c r="G165" s="98">
        <v>0.20647109549946568</v>
      </c>
      <c r="H165" s="98">
        <v>0.24870170369502456</v>
      </c>
      <c r="I165" s="98">
        <v>0.24726935014996906</v>
      </c>
      <c r="J165" s="98">
        <v>0.22938724351033341</v>
      </c>
      <c r="K165" s="98">
        <v>0.24841372906112788</v>
      </c>
      <c r="L165" s="98">
        <v>0.3013211806218048</v>
      </c>
      <c r="M165" s="98">
        <v>0.30091393232115959</v>
      </c>
      <c r="N165" s="98">
        <v>0.37080622238325023</v>
      </c>
      <c r="O165" s="98">
        <v>0.48573174839241395</v>
      </c>
      <c r="P165" s="98">
        <v>0.31874216833052782</v>
      </c>
      <c r="Q165" s="98">
        <v>0.56597967040897212</v>
      </c>
      <c r="R165" s="98">
        <v>0.36022710871077812</v>
      </c>
      <c r="S165" s="98">
        <v>0.39014083809113648</v>
      </c>
      <c r="T165" s="98">
        <v>0.39114218489650437</v>
      </c>
      <c r="U165" s="98">
        <v>0.44764575501718412</v>
      </c>
      <c r="V165" s="98">
        <v>0.45929155548052064</v>
      </c>
      <c r="W165" s="98">
        <v>0.53562839084811031</v>
      </c>
      <c r="X165" s="98">
        <v>0.571273184877225</v>
      </c>
      <c r="Y165" s="98">
        <v>0.64285434647170148</v>
      </c>
      <c r="DA165" s="63" t="s">
        <v>1894</v>
      </c>
    </row>
    <row r="166" spans="1:105" ht="12" customHeight="1" x14ac:dyDescent="0.25">
      <c r="A166" s="121" t="s">
        <v>55</v>
      </c>
      <c r="B166" s="122">
        <v>38.827568321865073</v>
      </c>
      <c r="C166" s="122">
        <v>43.367359586189224</v>
      </c>
      <c r="D166" s="122">
        <v>48.16710454337926</v>
      </c>
      <c r="E166" s="122">
        <v>49.904203990125794</v>
      </c>
      <c r="F166" s="122">
        <v>48.725518464358089</v>
      </c>
      <c r="G166" s="122">
        <v>43.407302701974103</v>
      </c>
      <c r="H166" s="122">
        <v>43.807750083376078</v>
      </c>
      <c r="I166" s="122">
        <v>44.445989209866624</v>
      </c>
      <c r="J166" s="122">
        <v>44.434409201966545</v>
      </c>
      <c r="K166" s="122">
        <v>49.130729431848806</v>
      </c>
      <c r="L166" s="122">
        <v>50.791523385547777</v>
      </c>
      <c r="M166" s="122">
        <v>50.335777251574669</v>
      </c>
      <c r="N166" s="122">
        <v>50.840512656104693</v>
      </c>
      <c r="O166" s="122">
        <v>50.210053236396334</v>
      </c>
      <c r="P166" s="122">
        <v>49.249925273985156</v>
      </c>
      <c r="Q166" s="122">
        <v>50.490422593090194</v>
      </c>
      <c r="R166" s="122">
        <v>52.848645747964895</v>
      </c>
      <c r="S166" s="122">
        <v>53.492142799377817</v>
      </c>
      <c r="T166" s="122">
        <v>53.717628582275054</v>
      </c>
      <c r="U166" s="122">
        <v>57.486414743184895</v>
      </c>
      <c r="V166" s="122">
        <v>57.775695888356069</v>
      </c>
      <c r="W166" s="122">
        <v>73.103887135359997</v>
      </c>
      <c r="X166" s="122">
        <v>81.668279610791615</v>
      </c>
      <c r="Y166" s="122">
        <v>88.093765983158676</v>
      </c>
      <c r="DA166" s="130" t="s">
        <v>1895</v>
      </c>
    </row>
    <row r="167" spans="1:105" ht="12" customHeight="1" x14ac:dyDescent="0.25">
      <c r="A167" s="97" t="s">
        <v>124</v>
      </c>
      <c r="B167" s="98">
        <v>1.3808540524035882</v>
      </c>
      <c r="C167" s="98">
        <v>1.0747464448851272</v>
      </c>
      <c r="D167" s="98">
        <v>1.0464036157059691</v>
      </c>
      <c r="E167" s="98">
        <v>0.91227654675403991</v>
      </c>
      <c r="F167" s="98">
        <v>0.90470908787640336</v>
      </c>
      <c r="G167" s="98">
        <v>1.0725062163360919</v>
      </c>
      <c r="H167" s="98">
        <v>1.0117908818058214</v>
      </c>
      <c r="I167" s="98">
        <v>1.0791286924950707</v>
      </c>
      <c r="J167" s="98">
        <v>1.0673126251472629</v>
      </c>
      <c r="K167" s="98">
        <v>0.70875870150949616</v>
      </c>
      <c r="L167" s="98">
        <v>0.66076978682353638</v>
      </c>
      <c r="M167" s="98">
        <v>0.61970613160143651</v>
      </c>
      <c r="N167" s="98">
        <v>0.58081067024018196</v>
      </c>
      <c r="O167" s="98">
        <v>0.52605588257601354</v>
      </c>
      <c r="P167" s="98">
        <v>0.55956526504598014</v>
      </c>
      <c r="Q167" s="98">
        <v>0.56210911835444088</v>
      </c>
      <c r="R167" s="98">
        <v>0.45308587832986308</v>
      </c>
      <c r="S167" s="98">
        <v>0.47663650704728178</v>
      </c>
      <c r="T167" s="98">
        <v>0.46071851654999579</v>
      </c>
      <c r="U167" s="98">
        <v>0.50512530075098971</v>
      </c>
      <c r="V167" s="98">
        <v>0.49738476028198148</v>
      </c>
      <c r="W167" s="98">
        <v>0.74067992846305164</v>
      </c>
      <c r="X167" s="98">
        <v>0.71605233144181468</v>
      </c>
      <c r="Y167" s="98">
        <v>0.72059079081560373</v>
      </c>
      <c r="DA167" s="63" t="s">
        <v>1896</v>
      </c>
    </row>
    <row r="168" spans="1:105" ht="12" customHeight="1" x14ac:dyDescent="0.25">
      <c r="A168" s="97" t="s">
        <v>123</v>
      </c>
      <c r="B168" s="98">
        <v>4.3108580557055078E-3</v>
      </c>
      <c r="C168" s="98">
        <v>3.2330353022793383E-3</v>
      </c>
      <c r="D168" s="98">
        <v>2.8436047450296612E-3</v>
      </c>
      <c r="E168" s="98">
        <v>2.4773613035556875E-3</v>
      </c>
      <c r="F168" s="98">
        <v>2.642087618708423E-3</v>
      </c>
      <c r="G168" s="98">
        <v>4.4882935048919936E-3</v>
      </c>
      <c r="H168" s="98">
        <v>4.7258461413224942E-3</v>
      </c>
      <c r="I168" s="98">
        <v>5.5988593398303239E-3</v>
      </c>
      <c r="J168" s="98">
        <v>6.7351032567685033E-3</v>
      </c>
      <c r="K168" s="98">
        <v>4.9460803470879923E-3</v>
      </c>
      <c r="L168" s="98">
        <v>4.9348654618037542E-3</v>
      </c>
      <c r="M168" s="98">
        <v>4.9789656427500486E-3</v>
      </c>
      <c r="N168" s="98">
        <v>4.2908331081699651E-3</v>
      </c>
      <c r="O168" s="98">
        <v>3.177398326363995E-3</v>
      </c>
      <c r="P168" s="98">
        <v>3.2236554829008714E-3</v>
      </c>
      <c r="Q168" s="98">
        <v>3.3154854920899035E-3</v>
      </c>
      <c r="R168" s="98">
        <v>2.8784924864742557E-3</v>
      </c>
      <c r="S168" s="98">
        <v>2.638437677268683E-3</v>
      </c>
      <c r="T168" s="98">
        <v>1.9633782514680521E-3</v>
      </c>
      <c r="U168" s="98">
        <v>1.9946061905182656E-3</v>
      </c>
      <c r="V168" s="98">
        <v>2.0926168559705508E-3</v>
      </c>
      <c r="W168" s="98">
        <v>3.5104482891326963E-3</v>
      </c>
      <c r="X168" s="98">
        <v>3.2138145483870582E-3</v>
      </c>
      <c r="Y168" s="98">
        <v>3.2936573111140783E-3</v>
      </c>
      <c r="DA168" s="63" t="s">
        <v>1897</v>
      </c>
    </row>
    <row r="169" spans="1:105" ht="12" customHeight="1" x14ac:dyDescent="0.25">
      <c r="A169" s="100" t="s">
        <v>50</v>
      </c>
      <c r="B169" s="101">
        <v>1.6091488971206099E-3</v>
      </c>
      <c r="C169" s="101">
        <v>1.2011807362946731E-3</v>
      </c>
      <c r="D169" s="101">
        <v>1.0583347637394863E-3</v>
      </c>
      <c r="E169" s="101">
        <v>9.1335550118247402E-4</v>
      </c>
      <c r="F169" s="101">
        <v>9.7211007264198042E-4</v>
      </c>
      <c r="G169" s="101">
        <v>1.6587327487796266E-3</v>
      </c>
      <c r="H169" s="101">
        <v>1.4455506847346269E-3</v>
      </c>
      <c r="I169" s="101">
        <v>1.8130869395250617E-3</v>
      </c>
      <c r="J169" s="101">
        <v>2.3806119951221153E-3</v>
      </c>
      <c r="K169" s="101">
        <v>1.7750099420033199E-3</v>
      </c>
      <c r="L169" s="101">
        <v>1.5549821109388439E-3</v>
      </c>
      <c r="M169" s="101">
        <v>1.7623879910922005E-3</v>
      </c>
      <c r="N169" s="101">
        <v>1.4580747811237375E-3</v>
      </c>
      <c r="O169" s="101">
        <v>9.1468143347761413E-4</v>
      </c>
      <c r="P169" s="101">
        <v>9.4750013814325247E-4</v>
      </c>
      <c r="Q169" s="101">
        <v>7.8609195555630611E-4</v>
      </c>
      <c r="R169" s="101">
        <v>6.3691016780294523E-4</v>
      </c>
      <c r="S169" s="101">
        <v>6.5681054511408426E-4</v>
      </c>
      <c r="T169" s="101">
        <v>5.6388554947719885E-4</v>
      </c>
      <c r="U169" s="101">
        <v>5.7891084423117257E-4</v>
      </c>
      <c r="V169" s="101">
        <v>6.0696011659104956E-4</v>
      </c>
      <c r="W169" s="101">
        <v>1.0020481095671099E-3</v>
      </c>
      <c r="X169" s="101">
        <v>1.0677078460789328E-3</v>
      </c>
      <c r="Y169" s="101">
        <v>1.10030994768403E-3</v>
      </c>
      <c r="DA169" s="131" t="s">
        <v>1898</v>
      </c>
    </row>
    <row r="170" spans="1:105" ht="12" customHeight="1" x14ac:dyDescent="0.25">
      <c r="A170" s="103" t="s">
        <v>52</v>
      </c>
      <c r="B170" s="104">
        <v>2.7017091585848979E-3</v>
      </c>
      <c r="C170" s="104">
        <v>2.031854565984665E-3</v>
      </c>
      <c r="D170" s="104">
        <v>1.7852699812901749E-3</v>
      </c>
      <c r="E170" s="104">
        <v>1.5640058023732133E-3</v>
      </c>
      <c r="F170" s="104">
        <v>1.6699775460664425E-3</v>
      </c>
      <c r="G170" s="104">
        <v>2.8295607561123672E-3</v>
      </c>
      <c r="H170" s="104">
        <v>3.2802954565878673E-3</v>
      </c>
      <c r="I170" s="104">
        <v>3.7857724003052622E-3</v>
      </c>
      <c r="J170" s="104">
        <v>4.354491261646388E-3</v>
      </c>
      <c r="K170" s="104">
        <v>3.1710704050846726E-3</v>
      </c>
      <c r="L170" s="104">
        <v>3.3798833508649102E-3</v>
      </c>
      <c r="M170" s="104">
        <v>3.2165776516578483E-3</v>
      </c>
      <c r="N170" s="104">
        <v>2.8327583270462277E-3</v>
      </c>
      <c r="O170" s="104">
        <v>2.2627168928863808E-3</v>
      </c>
      <c r="P170" s="104">
        <v>2.2761553447576189E-3</v>
      </c>
      <c r="Q170" s="104">
        <v>2.5293935365335975E-3</v>
      </c>
      <c r="R170" s="104">
        <v>2.2415823186713105E-3</v>
      </c>
      <c r="S170" s="104">
        <v>1.9816271321545986E-3</v>
      </c>
      <c r="T170" s="104">
        <v>1.399492701990853E-3</v>
      </c>
      <c r="U170" s="104">
        <v>1.4156953462870928E-3</v>
      </c>
      <c r="V170" s="104">
        <v>1.4856567393795013E-3</v>
      </c>
      <c r="W170" s="104">
        <v>2.5084001795655864E-3</v>
      </c>
      <c r="X170" s="104">
        <v>2.1461067023081253E-3</v>
      </c>
      <c r="Y170" s="104">
        <v>2.1933473634300482E-3</v>
      </c>
      <c r="DA170" s="132" t="s">
        <v>1899</v>
      </c>
    </row>
    <row r="171" spans="1:105" ht="12" customHeight="1" x14ac:dyDescent="0.25">
      <c r="A171" s="106" t="s">
        <v>122</v>
      </c>
      <c r="B171" s="101">
        <v>28.247943675125182</v>
      </c>
      <c r="C171" s="101">
        <v>31.741088127646027</v>
      </c>
      <c r="D171" s="101">
        <v>35.432264019511692</v>
      </c>
      <c r="E171" s="101">
        <v>36.132996133578658</v>
      </c>
      <c r="F171" s="101">
        <v>34.288583104562079</v>
      </c>
      <c r="G171" s="101">
        <v>28.8404526106644</v>
      </c>
      <c r="H171" s="101">
        <v>27.592674174722163</v>
      </c>
      <c r="I171" s="101">
        <v>27.567123804843483</v>
      </c>
      <c r="J171" s="101">
        <v>26.581834644972005</v>
      </c>
      <c r="K171" s="101">
        <v>23.971528319320338</v>
      </c>
      <c r="L171" s="101">
        <v>24.124639446625853</v>
      </c>
      <c r="M171" s="101">
        <v>23.351212323242741</v>
      </c>
      <c r="N171" s="101">
        <v>23.6811598237888</v>
      </c>
      <c r="O171" s="101">
        <v>23.304559285095273</v>
      </c>
      <c r="P171" s="101">
        <v>23.351278270504636</v>
      </c>
      <c r="Q171" s="101">
        <v>24.455258297344898</v>
      </c>
      <c r="R171" s="101">
        <v>26.255285168101803</v>
      </c>
      <c r="S171" s="101">
        <v>27.356585813181134</v>
      </c>
      <c r="T171" s="101">
        <v>27.821384935048339</v>
      </c>
      <c r="U171" s="101">
        <v>29.785962253546881</v>
      </c>
      <c r="V171" s="101">
        <v>30.383696749674112</v>
      </c>
      <c r="W171" s="101">
        <v>40.12939894778394</v>
      </c>
      <c r="X171" s="101">
        <v>44.795314713088189</v>
      </c>
      <c r="Y171" s="101">
        <v>50.424874418849178</v>
      </c>
      <c r="DA171" s="131" t="s">
        <v>1900</v>
      </c>
    </row>
    <row r="172" spans="1:105" ht="12" customHeight="1" x14ac:dyDescent="0.25">
      <c r="A172" s="107" t="s">
        <v>121</v>
      </c>
      <c r="B172" s="104">
        <v>9.1944597362805975</v>
      </c>
      <c r="C172" s="104">
        <v>10.548291978355788</v>
      </c>
      <c r="D172" s="104">
        <v>11.685593303416569</v>
      </c>
      <c r="E172" s="104">
        <v>12.856453948489534</v>
      </c>
      <c r="F172" s="104">
        <v>13.529584184300905</v>
      </c>
      <c r="G172" s="104">
        <v>13.489855581468717</v>
      </c>
      <c r="H172" s="104">
        <v>15.198559180706773</v>
      </c>
      <c r="I172" s="104">
        <v>15.794137853188243</v>
      </c>
      <c r="J172" s="104">
        <v>16.778526828590508</v>
      </c>
      <c r="K172" s="104">
        <v>24.44549633067188</v>
      </c>
      <c r="L172" s="104">
        <v>26.001179286636582</v>
      </c>
      <c r="M172" s="104">
        <v>26.359879831087738</v>
      </c>
      <c r="N172" s="104">
        <v>26.574251328967538</v>
      </c>
      <c r="O172" s="104">
        <v>26.376260670398686</v>
      </c>
      <c r="P172" s="104">
        <v>25.335858082951638</v>
      </c>
      <c r="Q172" s="104">
        <v>25.469739691898766</v>
      </c>
      <c r="R172" s="104">
        <v>26.137396209046752</v>
      </c>
      <c r="S172" s="104">
        <v>25.656282041472135</v>
      </c>
      <c r="T172" s="104">
        <v>25.433561752425248</v>
      </c>
      <c r="U172" s="104">
        <v>27.193332582696506</v>
      </c>
      <c r="V172" s="104">
        <v>26.892521761544</v>
      </c>
      <c r="W172" s="104">
        <v>32.23029781082387</v>
      </c>
      <c r="X172" s="104">
        <v>36.153698751713222</v>
      </c>
      <c r="Y172" s="104">
        <v>36.945007116182779</v>
      </c>
      <c r="DA172" s="132" t="s">
        <v>1901</v>
      </c>
    </row>
    <row r="173" spans="1:105" ht="12" customHeight="1" x14ac:dyDescent="0.25">
      <c r="A173" s="108" t="s">
        <v>53</v>
      </c>
      <c r="B173" s="98">
        <v>3.4286767694738955</v>
      </c>
      <c r="C173" s="98">
        <v>3.9158865662347129</v>
      </c>
      <c r="D173" s="98">
        <v>4.352324603058098</v>
      </c>
      <c r="E173" s="98">
        <v>4.7475124932213291</v>
      </c>
      <c r="F173" s="98">
        <v>4.989677994273257</v>
      </c>
      <c r="G173" s="98">
        <v>4.9717402636144827</v>
      </c>
      <c r="H173" s="98">
        <v>4.6549206225466619</v>
      </c>
      <c r="I173" s="98">
        <v>5.1076658486730802</v>
      </c>
      <c r="J173" s="98">
        <v>5.9013525152731319</v>
      </c>
      <c r="K173" s="98">
        <v>8.8092258694696497</v>
      </c>
      <c r="L173" s="98">
        <v>8.2588905799883925</v>
      </c>
      <c r="M173" s="98">
        <v>9.3281574229594337</v>
      </c>
      <c r="N173" s="98">
        <v>9.0610901328849565</v>
      </c>
      <c r="O173" s="98">
        <v>7.7122756960107619</v>
      </c>
      <c r="P173" s="98">
        <v>7.4789464094309341</v>
      </c>
      <c r="Q173" s="98">
        <v>6.0636769431670405</v>
      </c>
      <c r="R173" s="98">
        <v>5.7847449119588239</v>
      </c>
      <c r="S173" s="98">
        <v>6.3857458117633321</v>
      </c>
      <c r="T173" s="98">
        <v>7.3391176077943987</v>
      </c>
      <c r="U173" s="98">
        <v>8.0386482888661046</v>
      </c>
      <c r="V173" s="98">
        <v>7.9301614790923258</v>
      </c>
      <c r="W173" s="98">
        <v>9.2344535090157542</v>
      </c>
      <c r="X173" s="98">
        <v>12.224651896552128</v>
      </c>
      <c r="Y173" s="98">
        <v>12.411274258322775</v>
      </c>
      <c r="DA173" s="63" t="s">
        <v>1902</v>
      </c>
    </row>
    <row r="174" spans="1:105" ht="12" customHeight="1" x14ac:dyDescent="0.25">
      <c r="A174" s="115" t="s">
        <v>52</v>
      </c>
      <c r="B174" s="33">
        <v>5.765782966806702</v>
      </c>
      <c r="C174" s="33">
        <v>6.6324054121210745</v>
      </c>
      <c r="D174" s="33">
        <v>7.3332687003584711</v>
      </c>
      <c r="E174" s="33">
        <v>8.1089414552682051</v>
      </c>
      <c r="F174" s="33">
        <v>8.5399061900276489</v>
      </c>
      <c r="G174" s="33">
        <v>8.5181153178542353</v>
      </c>
      <c r="H174" s="33">
        <v>10.543638558160112</v>
      </c>
      <c r="I174" s="33">
        <v>10.686472004515164</v>
      </c>
      <c r="J174" s="33">
        <v>10.877174313317377</v>
      </c>
      <c r="K174" s="33">
        <v>15.636270461202232</v>
      </c>
      <c r="L174" s="33">
        <v>17.742288706648189</v>
      </c>
      <c r="M174" s="33">
        <v>17.031722408128303</v>
      </c>
      <c r="N174" s="33">
        <v>17.513161196082581</v>
      </c>
      <c r="O174" s="33">
        <v>18.663984974387922</v>
      </c>
      <c r="P174" s="33">
        <v>17.856911673520706</v>
      </c>
      <c r="Q174" s="33">
        <v>19.406062748731724</v>
      </c>
      <c r="R174" s="33">
        <v>20.352651297087927</v>
      </c>
      <c r="S174" s="33">
        <v>19.270536229708803</v>
      </c>
      <c r="T174" s="33">
        <v>18.094444144630849</v>
      </c>
      <c r="U174" s="33">
        <v>19.154684293830403</v>
      </c>
      <c r="V174" s="33">
        <v>18.962360282451673</v>
      </c>
      <c r="W174" s="33">
        <v>22.995844301808113</v>
      </c>
      <c r="X174" s="33">
        <v>23.929046855161097</v>
      </c>
      <c r="Y174" s="33">
        <v>24.533732857860002</v>
      </c>
      <c r="DA174" s="60" t="s">
        <v>1903</v>
      </c>
    </row>
    <row r="175" spans="1:105" ht="12" customHeight="1" x14ac:dyDescent="0.25">
      <c r="A175" s="121" t="s">
        <v>54</v>
      </c>
      <c r="B175" s="122">
        <v>5.7968617461605225</v>
      </c>
      <c r="C175" s="122">
        <v>7.2075444804069901</v>
      </c>
      <c r="D175" s="122">
        <v>8.0552597364970211</v>
      </c>
      <c r="E175" s="122">
        <v>8.2474281725117287</v>
      </c>
      <c r="F175" s="122">
        <v>8.5233766561598561</v>
      </c>
      <c r="G175" s="122">
        <v>6.5885048503232557</v>
      </c>
      <c r="H175" s="122">
        <v>7.4313227064845622</v>
      </c>
      <c r="I175" s="122">
        <v>6.5243768163903262</v>
      </c>
      <c r="J175" s="122">
        <v>7.0564632154006652</v>
      </c>
      <c r="K175" s="122">
        <v>9.0570982255130748</v>
      </c>
      <c r="L175" s="122">
        <v>9.219342748706028</v>
      </c>
      <c r="M175" s="122">
        <v>9.2039526731415258</v>
      </c>
      <c r="N175" s="122">
        <v>9.2489361603251119</v>
      </c>
      <c r="O175" s="122">
        <v>8.8137939520012107</v>
      </c>
      <c r="P175" s="122">
        <v>9.137029737469982</v>
      </c>
      <c r="Q175" s="122">
        <v>9.0267318124106755</v>
      </c>
      <c r="R175" s="122">
        <v>9.7100797089063438</v>
      </c>
      <c r="S175" s="122">
        <v>10.142476770592607</v>
      </c>
      <c r="T175" s="122">
        <v>10.532218274482396</v>
      </c>
      <c r="U175" s="122">
        <v>11.258621670650092</v>
      </c>
      <c r="V175" s="122">
        <v>11.464063082384643</v>
      </c>
      <c r="W175" s="122">
        <v>12.480896936892444</v>
      </c>
      <c r="X175" s="122">
        <v>14.946011632749247</v>
      </c>
      <c r="Y175" s="122">
        <v>17.207191014398518</v>
      </c>
      <c r="DA175" s="130" t="s">
        <v>1904</v>
      </c>
    </row>
    <row r="176" spans="1:105" ht="12" customHeight="1" x14ac:dyDescent="0.25">
      <c r="A176" s="97" t="s">
        <v>50</v>
      </c>
      <c r="B176" s="98">
        <v>3.7460111264477076E-2</v>
      </c>
      <c r="C176" s="98">
        <v>4.4892911523625366E-2</v>
      </c>
      <c r="D176" s="98">
        <v>4.6915141945885586E-2</v>
      </c>
      <c r="E176" s="98">
        <v>4.3639267016532132E-2</v>
      </c>
      <c r="F176" s="98">
        <v>4.5208326466812734E-2</v>
      </c>
      <c r="G176" s="98">
        <v>3.5521208305974362E-2</v>
      </c>
      <c r="H176" s="98">
        <v>3.7772539707644458E-2</v>
      </c>
      <c r="I176" s="98">
        <v>3.1230553544119154E-2</v>
      </c>
      <c r="J176" s="98">
        <v>3.0773541400472587E-2</v>
      </c>
      <c r="K176" s="98">
        <v>3.6467822224000246E-2</v>
      </c>
      <c r="L176" s="98">
        <v>3.4511201829847279E-2</v>
      </c>
      <c r="M176" s="98">
        <v>2.6063591903830341E-2</v>
      </c>
      <c r="N176" s="98">
        <v>1.7497174238480954E-2</v>
      </c>
      <c r="O176" s="98">
        <v>1.4901600874017852E-2</v>
      </c>
      <c r="P176" s="98">
        <v>1.6789198613728712E-2</v>
      </c>
      <c r="Q176" s="98">
        <v>2.2251832486136505E-2</v>
      </c>
      <c r="R176" s="98">
        <v>2.7172298220719177E-2</v>
      </c>
      <c r="S176" s="98">
        <v>2.7160618795017764E-2</v>
      </c>
      <c r="T176" s="98">
        <v>2.4641925679748992E-2</v>
      </c>
      <c r="U176" s="98">
        <v>2.524962460873267E-2</v>
      </c>
      <c r="V176" s="98">
        <v>2.4693184009877429E-2</v>
      </c>
      <c r="W176" s="98">
        <v>3.8519700771728317E-2</v>
      </c>
      <c r="X176" s="98">
        <v>1.5706696814049806E-2</v>
      </c>
      <c r="Y176" s="98">
        <v>1.4514727434378297E-2</v>
      </c>
      <c r="DA176" s="63" t="s">
        <v>1905</v>
      </c>
    </row>
    <row r="177" spans="1:105" ht="12" customHeight="1" x14ac:dyDescent="0.25">
      <c r="A177" s="109" t="s">
        <v>120</v>
      </c>
      <c r="B177" s="33">
        <v>5.7594016348960455</v>
      </c>
      <c r="C177" s="33">
        <v>7.1626515688833647</v>
      </c>
      <c r="D177" s="33">
        <v>8.0083445945511347</v>
      </c>
      <c r="E177" s="33">
        <v>8.2037889054951965</v>
      </c>
      <c r="F177" s="33">
        <v>8.4781683296930428</v>
      </c>
      <c r="G177" s="33">
        <v>6.5529836420172813</v>
      </c>
      <c r="H177" s="33">
        <v>7.3935501667769179</v>
      </c>
      <c r="I177" s="33">
        <v>6.4931462628462073</v>
      </c>
      <c r="J177" s="33">
        <v>7.0256896740001924</v>
      </c>
      <c r="K177" s="33">
        <v>9.0206304032890738</v>
      </c>
      <c r="L177" s="33">
        <v>9.1848315468761808</v>
      </c>
      <c r="M177" s="33">
        <v>9.1778890812376961</v>
      </c>
      <c r="N177" s="33">
        <v>9.2314389860866317</v>
      </c>
      <c r="O177" s="33">
        <v>8.7988923511271935</v>
      </c>
      <c r="P177" s="33">
        <v>9.1202405388562529</v>
      </c>
      <c r="Q177" s="33">
        <v>9.0044799799245396</v>
      </c>
      <c r="R177" s="33">
        <v>9.6829074106856243</v>
      </c>
      <c r="S177" s="33">
        <v>10.11531615179759</v>
      </c>
      <c r="T177" s="33">
        <v>10.507576348802647</v>
      </c>
      <c r="U177" s="33">
        <v>11.233372046041358</v>
      </c>
      <c r="V177" s="33">
        <v>11.439369898374766</v>
      </c>
      <c r="W177" s="33">
        <v>12.442377236120716</v>
      </c>
      <c r="X177" s="33">
        <v>14.930304935935197</v>
      </c>
      <c r="Y177" s="33">
        <v>17.19267628696414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0.65184573019090064</v>
      </c>
      <c r="C3" s="119">
        <f>IF(RES_hhdet_tes!C3=0,"",RES_hhdet_tes!C3/RES_hhdet_fec!C3)</f>
        <v>0.65242938310729248</v>
      </c>
      <c r="D3" s="119">
        <f>IF(RES_hhdet_tes!D3=0,"",RES_hhdet_tes!D3/RES_hhdet_fec!D3)</f>
        <v>0.65382464984577215</v>
      </c>
      <c r="E3" s="119">
        <f>IF(RES_hhdet_tes!E3=0,"",RES_hhdet_tes!E3/RES_hhdet_fec!E3)</f>
        <v>0.65446341908218186</v>
      </c>
      <c r="F3" s="119">
        <f>IF(RES_hhdet_tes!F3=0,"",RES_hhdet_tes!F3/RES_hhdet_fec!F3)</f>
        <v>0.65423856078582854</v>
      </c>
      <c r="G3" s="119">
        <f>IF(RES_hhdet_tes!G3=0,"",RES_hhdet_tes!G3/RES_hhdet_fec!G3)</f>
        <v>0.65555550425102327</v>
      </c>
      <c r="H3" s="119">
        <f>IF(RES_hhdet_tes!H3=0,"",RES_hhdet_tes!H3/RES_hhdet_fec!H3)</f>
        <v>0.65837878613205214</v>
      </c>
      <c r="I3" s="119">
        <f>IF(RES_hhdet_tes!I3=0,"",RES_hhdet_tes!I3/RES_hhdet_fec!I3)</f>
        <v>0.65919254977063424</v>
      </c>
      <c r="J3" s="119">
        <f>IF(RES_hhdet_tes!J3=0,"",RES_hhdet_tes!J3/RES_hhdet_fec!J3)</f>
        <v>0.65771067802457539</v>
      </c>
      <c r="K3" s="119">
        <f>IF(RES_hhdet_tes!K3=0,"",RES_hhdet_tes!K3/RES_hhdet_fec!K3)</f>
        <v>0.66225835904978003</v>
      </c>
      <c r="L3" s="119">
        <f>IF(RES_hhdet_tes!L3=0,"",RES_hhdet_tes!L3/RES_hhdet_fec!L3)</f>
        <v>0.66824269134870773</v>
      </c>
      <c r="M3" s="119">
        <f>IF(RES_hhdet_tes!M3=0,"",RES_hhdet_tes!M3/RES_hhdet_fec!M3)</f>
        <v>0.68609209640028634</v>
      </c>
      <c r="N3" s="119">
        <f>IF(RES_hhdet_tes!N3=0,"",RES_hhdet_tes!N3/RES_hhdet_fec!N3)</f>
        <v>0.71307118646919943</v>
      </c>
      <c r="O3" s="119">
        <f>IF(RES_hhdet_tes!O3=0,"",RES_hhdet_tes!O3/RES_hhdet_fec!O3)</f>
        <v>0.74755437703529459</v>
      </c>
      <c r="P3" s="119">
        <f>IF(RES_hhdet_tes!P3=0,"",RES_hhdet_tes!P3/RES_hhdet_fec!P3)</f>
        <v>0.74848734461063837</v>
      </c>
      <c r="Q3" s="119">
        <f>IF(RES_hhdet_tes!Q3=0,"",RES_hhdet_tes!Q3/RES_hhdet_fec!Q3)</f>
        <v>0.74999197096617154</v>
      </c>
      <c r="R3" s="119">
        <f>IF(RES_hhdet_tes!R3=0,"",RES_hhdet_tes!R3/RES_hhdet_fec!R3)</f>
        <v>0.74994653872736483</v>
      </c>
      <c r="S3" s="119">
        <f>IF(RES_hhdet_tes!S3=0,"",RES_hhdet_tes!S3/RES_hhdet_fec!S3)</f>
        <v>0.74928853130264217</v>
      </c>
      <c r="T3" s="119">
        <f>IF(RES_hhdet_tes!T3=0,"",RES_hhdet_tes!T3/RES_hhdet_fec!T3)</f>
        <v>0.75060301456488465</v>
      </c>
      <c r="U3" s="119">
        <f>IF(RES_hhdet_tes!U3=0,"",RES_hhdet_tes!U3/RES_hhdet_fec!U3)</f>
        <v>0.75131982490176397</v>
      </c>
      <c r="V3" s="119">
        <f>IF(RES_hhdet_tes!V3=0,"",RES_hhdet_tes!V3/RES_hhdet_fec!V3)</f>
        <v>0.75559561112364648</v>
      </c>
      <c r="W3" s="119">
        <f>IF(RES_hhdet_tes!W3=0,"",RES_hhdet_tes!W3/RES_hhdet_fec!W3)</f>
        <v>0.75800398302719896</v>
      </c>
      <c r="X3" s="119">
        <f>IF(RES_hhdet_tes!X3=0,"",RES_hhdet_tes!X3/RES_hhdet_fec!X3)</f>
        <v>0.75713390651198809</v>
      </c>
      <c r="Y3" s="119">
        <f>IF(RES_hhdet_tes!Y3=0,"",RES_hhdet_tes!Y3/RES_hhdet_fec!Y3)</f>
        <v>0.75811128328895683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0.64008169971913886</v>
      </c>
      <c r="C4" s="124">
        <f>IF(RES_hhdet_tes!C4=0,"",RES_hhdet_tes!C4/RES_hhdet_fec!C4)</f>
        <v>0.64002124408386551</v>
      </c>
      <c r="D4" s="124">
        <f>IF(RES_hhdet_tes!D4=0,"",RES_hhdet_tes!D4/RES_hhdet_fec!D4)</f>
        <v>0.63996299620949737</v>
      </c>
      <c r="E4" s="124">
        <f>IF(RES_hhdet_tes!E4=0,"",RES_hhdet_tes!E4/RES_hhdet_fec!E4)</f>
        <v>0.63991334979536596</v>
      </c>
      <c r="F4" s="124">
        <f>IF(RES_hhdet_tes!F4=0,"",RES_hhdet_tes!F4/RES_hhdet_fec!F4)</f>
        <v>0.63985291018318058</v>
      </c>
      <c r="G4" s="124">
        <f>IF(RES_hhdet_tes!G4=0,"",RES_hhdet_tes!G4/RES_hhdet_fec!G4)</f>
        <v>0.63959914085174274</v>
      </c>
      <c r="H4" s="124">
        <f>IF(RES_hhdet_tes!H4=0,"",RES_hhdet_tes!H4/RES_hhdet_fec!H4)</f>
        <v>0.63960814843994784</v>
      </c>
      <c r="I4" s="124">
        <f>IF(RES_hhdet_tes!I4=0,"",RES_hhdet_tes!I4/RES_hhdet_fec!I4)</f>
        <v>0.63953761137755361</v>
      </c>
      <c r="J4" s="124">
        <f>IF(RES_hhdet_tes!J4=0,"",RES_hhdet_tes!J4/RES_hhdet_fec!J4)</f>
        <v>0.63951168554504445</v>
      </c>
      <c r="K4" s="124">
        <f>IF(RES_hhdet_tes!K4=0,"",RES_hhdet_tes!K4/RES_hhdet_fec!K4)</f>
        <v>0.63949314188351503</v>
      </c>
      <c r="L4" s="124">
        <f>IF(RES_hhdet_tes!L4=0,"",RES_hhdet_tes!L4/RES_hhdet_fec!L4)</f>
        <v>0.64952803202731746</v>
      </c>
      <c r="M4" s="124">
        <f>IF(RES_hhdet_tes!M4=0,"",RES_hhdet_tes!M4/RES_hhdet_fec!M4)</f>
        <v>0.66636106168303888</v>
      </c>
      <c r="N4" s="124">
        <f>IF(RES_hhdet_tes!N4=0,"",RES_hhdet_tes!N4/RES_hhdet_fec!N4)</f>
        <v>0.70030956383504617</v>
      </c>
      <c r="O4" s="124">
        <f>IF(RES_hhdet_tes!O4=0,"",RES_hhdet_tes!O4/RES_hhdet_fec!O4)</f>
        <v>0.73812544566491634</v>
      </c>
      <c r="P4" s="124">
        <f>IF(RES_hhdet_tes!P4=0,"",RES_hhdet_tes!P4/RES_hhdet_fec!P4)</f>
        <v>0.73813157466494006</v>
      </c>
      <c r="Q4" s="124">
        <f>IF(RES_hhdet_tes!Q4=0,"",RES_hhdet_tes!Q4/RES_hhdet_fec!Q4)</f>
        <v>0.73811973594170732</v>
      </c>
      <c r="R4" s="124">
        <f>IF(RES_hhdet_tes!R4=0,"",RES_hhdet_tes!R4/RES_hhdet_fec!R4)</f>
        <v>0.73811174510682753</v>
      </c>
      <c r="S4" s="124">
        <f>IF(RES_hhdet_tes!S4=0,"",RES_hhdet_tes!S4/RES_hhdet_fec!S4)</f>
        <v>0.73810206906240028</v>
      </c>
      <c r="T4" s="124">
        <f>IF(RES_hhdet_tes!T4=0,"",RES_hhdet_tes!T4/RES_hhdet_fec!T4)</f>
        <v>0.73809734792798343</v>
      </c>
      <c r="U4" s="124">
        <f>IF(RES_hhdet_tes!U4=0,"",RES_hhdet_tes!U4/RES_hhdet_fec!U4)</f>
        <v>0.73809535647534352</v>
      </c>
      <c r="V4" s="124">
        <f>IF(RES_hhdet_tes!V4=0,"",RES_hhdet_tes!V4/RES_hhdet_fec!V4)</f>
        <v>0.73809113680291405</v>
      </c>
      <c r="W4" s="124">
        <f>IF(RES_hhdet_tes!W4=0,"",RES_hhdet_tes!W4/RES_hhdet_fec!W4)</f>
        <v>0.73817735079943148</v>
      </c>
      <c r="X4" s="124">
        <f>IF(RES_hhdet_tes!X4=0,"",RES_hhdet_tes!X4/RES_hhdet_fec!X4)</f>
        <v>0.7381650847716722</v>
      </c>
      <c r="Y4" s="124">
        <f>IF(RES_hhdet_tes!Y4=0,"",RES_hhdet_tes!Y4/RES_hhdet_fec!Y4)</f>
        <v>0.73816979296500507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0.63752026845776388</v>
      </c>
      <c r="C5" s="111">
        <f>IF(RES_hhdet_tes!C5=0,"",RES_hhdet_tes!C5/RES_hhdet_fec!C5)</f>
        <v>0.63752026845776388</v>
      </c>
      <c r="D5" s="111">
        <f>IF(RES_hhdet_tes!D5=0,"",RES_hhdet_tes!D5/RES_hhdet_fec!D5)</f>
        <v>0.63752026845776388</v>
      </c>
      <c r="E5" s="111">
        <f>IF(RES_hhdet_tes!E5=0,"",RES_hhdet_tes!E5/RES_hhdet_fec!E5)</f>
        <v>0.63752026845776388</v>
      </c>
      <c r="F5" s="111">
        <f>IF(RES_hhdet_tes!F5=0,"",RES_hhdet_tes!F5/RES_hhdet_fec!F5)</f>
        <v>0.63752026845776388</v>
      </c>
      <c r="G5" s="111">
        <f>IF(RES_hhdet_tes!G5=0,"",RES_hhdet_tes!G5/RES_hhdet_fec!G5)</f>
        <v>0.63752026845776388</v>
      </c>
      <c r="H5" s="111">
        <f>IF(RES_hhdet_tes!H5=0,"",RES_hhdet_tes!H5/RES_hhdet_fec!H5)</f>
        <v>0.63752026845776388</v>
      </c>
      <c r="I5" s="111">
        <f>IF(RES_hhdet_tes!I5=0,"",RES_hhdet_tes!I5/RES_hhdet_fec!I5)</f>
        <v>0.63752026845776388</v>
      </c>
      <c r="J5" s="111">
        <f>IF(RES_hhdet_tes!J5=0,"",RES_hhdet_tes!J5/RES_hhdet_fec!J5)</f>
        <v>0.63752026845776388</v>
      </c>
      <c r="K5" s="111">
        <f>IF(RES_hhdet_tes!K5=0,"",RES_hhdet_tes!K5/RES_hhdet_fec!K5)</f>
        <v>0.63752026845776388</v>
      </c>
      <c r="L5" s="111">
        <f>IF(RES_hhdet_tes!L5=0,"",RES_hhdet_tes!L5/RES_hhdet_fec!L5)</f>
        <v>0.64759675181573295</v>
      </c>
      <c r="M5" s="111">
        <f>IF(RES_hhdet_tes!M5=0,"",RES_hhdet_tes!M5/RES_hhdet_fec!M5)</f>
        <v>0.66450181084853732</v>
      </c>
      <c r="N5" s="111">
        <f>IF(RES_hhdet_tes!N5=0,"",RES_hhdet_tes!N5/RES_hhdet_fec!N5)</f>
        <v>0.6985710637360697</v>
      </c>
      <c r="O5" s="111">
        <f>IF(RES_hhdet_tes!O5=0,"",RES_hhdet_tes!O5/RES_hhdet_fec!O5)</f>
        <v>0.73653858449511511</v>
      </c>
      <c r="P5" s="111">
        <f>IF(RES_hhdet_tes!P5=0,"",RES_hhdet_tes!P5/RES_hhdet_fec!P5)</f>
        <v>0.73655694891430634</v>
      </c>
      <c r="Q5" s="111">
        <f>IF(RES_hhdet_tes!Q5=0,"",RES_hhdet_tes!Q5/RES_hhdet_fec!Q5)</f>
        <v>0.73655684558831835</v>
      </c>
      <c r="R5" s="111">
        <f>IF(RES_hhdet_tes!R5=0,"",RES_hhdet_tes!R5/RES_hhdet_fec!R5)</f>
        <v>0.73655768342564898</v>
      </c>
      <c r="S5" s="111">
        <f>IF(RES_hhdet_tes!S5=0,"",RES_hhdet_tes!S5/RES_hhdet_fec!S5)</f>
        <v>0.73655719586085933</v>
      </c>
      <c r="T5" s="111">
        <f>IF(RES_hhdet_tes!T5=0,"",RES_hhdet_tes!T5/RES_hhdet_fec!T5)</f>
        <v>0.73655630840541852</v>
      </c>
      <c r="U5" s="111">
        <f>IF(RES_hhdet_tes!U5=0,"",RES_hhdet_tes!U5/RES_hhdet_fec!U5)</f>
        <v>0.73656485942860539</v>
      </c>
      <c r="V5" s="111">
        <f>IF(RES_hhdet_tes!V5=0,"",RES_hhdet_tes!V5/RES_hhdet_fec!V5)</f>
        <v>0.73656469236142352</v>
      </c>
      <c r="W5" s="111">
        <f>IF(RES_hhdet_tes!W5=0,"",RES_hhdet_tes!W5/RES_hhdet_fec!W5)</f>
        <v>0.73663351719270542</v>
      </c>
      <c r="X5" s="111">
        <f>IF(RES_hhdet_tes!X5=0,"",RES_hhdet_tes!X5/RES_hhdet_fec!X5)</f>
        <v>0.7366351835366487</v>
      </c>
      <c r="Y5" s="111">
        <f>IF(RES_hhdet_tes!Y5=0,"",RES_hhdet_tes!Y5/RES_hhdet_fec!Y5)</f>
        <v>0.7366382380790516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1.8212459755619608</v>
      </c>
      <c r="C7" s="124">
        <f>IF(RES_hhdet_tes!C7=0,"",RES_hhdet_tes!C7/RES_hhdet_fec!C7)</f>
        <v>1.9316500211387013</v>
      </c>
      <c r="D7" s="124">
        <f>IF(RES_hhdet_tes!D7=0,"",RES_hhdet_tes!D7/RES_hhdet_fec!D7)</f>
        <v>2.0197897030488488</v>
      </c>
      <c r="E7" s="124">
        <f>IF(RES_hhdet_tes!E7=0,"",RES_hhdet_tes!E7/RES_hhdet_fec!E7)</f>
        <v>2.0657613272583779</v>
      </c>
      <c r="F7" s="124">
        <f>IF(RES_hhdet_tes!F7=0,"",RES_hhdet_tes!F7/RES_hhdet_fec!F7)</f>
        <v>2.1218328285129919</v>
      </c>
      <c r="G7" s="124">
        <f>IF(RES_hhdet_tes!G7=0,"",RES_hhdet_tes!G7/RES_hhdet_fec!G7)</f>
        <v>2.2076570802212507</v>
      </c>
      <c r="H7" s="124">
        <f>IF(RES_hhdet_tes!H7=0,"",RES_hhdet_tes!H7/RES_hhdet_fec!H7)</f>
        <v>2.3639940094747454</v>
      </c>
      <c r="I7" s="124">
        <f>IF(RES_hhdet_tes!I7=0,"",RES_hhdet_tes!I7/RES_hhdet_fec!I7)</f>
        <v>2.493454864196849</v>
      </c>
      <c r="J7" s="124">
        <f>IF(RES_hhdet_tes!J7=0,"",RES_hhdet_tes!J7/RES_hhdet_fec!J7)</f>
        <v>2.5539796004151625</v>
      </c>
      <c r="K7" s="124">
        <f>IF(RES_hhdet_tes!K7=0,"",RES_hhdet_tes!K7/RES_hhdet_fec!K7)</f>
        <v>2.7390780179972882</v>
      </c>
      <c r="L7" s="124">
        <f>IF(RES_hhdet_tes!L7=0,"",RES_hhdet_tes!L7/RES_hhdet_fec!L7)</f>
        <v>3.0447784857490401</v>
      </c>
      <c r="M7" s="124">
        <f>IF(RES_hhdet_tes!M7=0,"",RES_hhdet_tes!M7/RES_hhdet_fec!M7)</f>
        <v>3.2512161963060335</v>
      </c>
      <c r="N7" s="124">
        <f>IF(RES_hhdet_tes!N7=0,"",RES_hhdet_tes!N7/RES_hhdet_fec!N7)</f>
        <v>3.4151985548434536</v>
      </c>
      <c r="O7" s="124">
        <f>IF(RES_hhdet_tes!O7=0,"",RES_hhdet_tes!O7/RES_hhdet_fec!O7)</f>
        <v>3.6343321336863275</v>
      </c>
      <c r="P7" s="124">
        <f>IF(RES_hhdet_tes!P7=0,"",RES_hhdet_tes!P7/RES_hhdet_fec!P7)</f>
        <v>3.6983440199448219</v>
      </c>
      <c r="Q7" s="124">
        <f>IF(RES_hhdet_tes!Q7=0,"",RES_hhdet_tes!Q7/RES_hhdet_fec!Q7)</f>
        <v>3.7242021602521458</v>
      </c>
      <c r="R7" s="124">
        <f>IF(RES_hhdet_tes!R7=0,"",RES_hhdet_tes!R7/RES_hhdet_fec!R7)</f>
        <v>3.7377328977355098</v>
      </c>
      <c r="S7" s="124">
        <f>IF(RES_hhdet_tes!S7=0,"",RES_hhdet_tes!S7/RES_hhdet_fec!S7)</f>
        <v>3.7610609730982745</v>
      </c>
      <c r="T7" s="124">
        <f>IF(RES_hhdet_tes!T7=0,"",RES_hhdet_tes!T7/RES_hhdet_fec!T7)</f>
        <v>3.7984823204396205</v>
      </c>
      <c r="U7" s="124">
        <f>IF(RES_hhdet_tes!U7=0,"",RES_hhdet_tes!U7/RES_hhdet_fec!U7)</f>
        <v>3.8593067869786624</v>
      </c>
      <c r="V7" s="124">
        <f>IF(RES_hhdet_tes!V7=0,"",RES_hhdet_tes!V7/RES_hhdet_fec!V7)</f>
        <v>3.9464006069769217</v>
      </c>
      <c r="W7" s="124">
        <f>IF(RES_hhdet_tes!W7=0,"",RES_hhdet_tes!W7/RES_hhdet_fec!W7)</f>
        <v>4.0633704038857772</v>
      </c>
      <c r="X7" s="124">
        <f>IF(RES_hhdet_tes!X7=0,"",RES_hhdet_tes!X7/RES_hhdet_fec!X7)</f>
        <v>4.1308262577015959</v>
      </c>
      <c r="Y7" s="124">
        <f>IF(RES_hhdet_tes!Y7=0,"",RES_hhdet_tes!Y7/RES_hhdet_fec!Y7)</f>
        <v>4.1406469139378173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1.8212459755619608</v>
      </c>
      <c r="C8" s="111">
        <f>IF(RES_hhdet_tes!C8=0,"",RES_hhdet_tes!C8/RES_hhdet_fec!C8)</f>
        <v>1.9316500211387013</v>
      </c>
      <c r="D8" s="111">
        <f>IF(RES_hhdet_tes!D8=0,"",RES_hhdet_tes!D8/RES_hhdet_fec!D8)</f>
        <v>2.0197897030488488</v>
      </c>
      <c r="E8" s="111">
        <f>IF(RES_hhdet_tes!E8=0,"",RES_hhdet_tes!E8/RES_hhdet_fec!E8)</f>
        <v>2.0657613272583779</v>
      </c>
      <c r="F8" s="111">
        <f>IF(RES_hhdet_tes!F8=0,"",RES_hhdet_tes!F8/RES_hhdet_fec!F8)</f>
        <v>2.1218328285129919</v>
      </c>
      <c r="G8" s="111">
        <f>IF(RES_hhdet_tes!G8=0,"",RES_hhdet_tes!G8/RES_hhdet_fec!G8)</f>
        <v>2.2076570802212507</v>
      </c>
      <c r="H8" s="111">
        <f>IF(RES_hhdet_tes!H8=0,"",RES_hhdet_tes!H8/RES_hhdet_fec!H8)</f>
        <v>2.3639940094747454</v>
      </c>
      <c r="I8" s="111">
        <f>IF(RES_hhdet_tes!I8=0,"",RES_hhdet_tes!I8/RES_hhdet_fec!I8)</f>
        <v>2.493454864196849</v>
      </c>
      <c r="J8" s="111">
        <f>IF(RES_hhdet_tes!J8=0,"",RES_hhdet_tes!J8/RES_hhdet_fec!J8)</f>
        <v>2.5539796004151625</v>
      </c>
      <c r="K8" s="111">
        <f>IF(RES_hhdet_tes!K8=0,"",RES_hhdet_tes!K8/RES_hhdet_fec!K8)</f>
        <v>2.7390780179972882</v>
      </c>
      <c r="L8" s="111">
        <f>IF(RES_hhdet_tes!L8=0,"",RES_hhdet_tes!L8/RES_hhdet_fec!L8)</f>
        <v>3.0447784857490401</v>
      </c>
      <c r="M8" s="111">
        <f>IF(RES_hhdet_tes!M8=0,"",RES_hhdet_tes!M8/RES_hhdet_fec!M8)</f>
        <v>3.2512161963060335</v>
      </c>
      <c r="N8" s="111">
        <f>IF(RES_hhdet_tes!N8=0,"",RES_hhdet_tes!N8/RES_hhdet_fec!N8)</f>
        <v>3.4151985548434536</v>
      </c>
      <c r="O8" s="111">
        <f>IF(RES_hhdet_tes!O8=0,"",RES_hhdet_tes!O8/RES_hhdet_fec!O8)</f>
        <v>3.6343321336863275</v>
      </c>
      <c r="P8" s="111">
        <f>IF(RES_hhdet_tes!P8=0,"",RES_hhdet_tes!P8/RES_hhdet_fec!P8)</f>
        <v>3.6983440199448219</v>
      </c>
      <c r="Q8" s="111">
        <f>IF(RES_hhdet_tes!Q8=0,"",RES_hhdet_tes!Q8/RES_hhdet_fec!Q8)</f>
        <v>3.7242021602521458</v>
      </c>
      <c r="R8" s="111">
        <f>IF(RES_hhdet_tes!R8=0,"",RES_hhdet_tes!R8/RES_hhdet_fec!R8)</f>
        <v>3.7377328977355098</v>
      </c>
      <c r="S8" s="111">
        <f>IF(RES_hhdet_tes!S8=0,"",RES_hhdet_tes!S8/RES_hhdet_fec!S8)</f>
        <v>3.7610609730982745</v>
      </c>
      <c r="T8" s="111">
        <f>IF(RES_hhdet_tes!T8=0,"",RES_hhdet_tes!T8/RES_hhdet_fec!T8)</f>
        <v>3.7984823204396205</v>
      </c>
      <c r="U8" s="111">
        <f>IF(RES_hhdet_tes!U8=0,"",RES_hhdet_tes!U8/RES_hhdet_fec!U8)</f>
        <v>3.8593067869786624</v>
      </c>
      <c r="V8" s="111">
        <f>IF(RES_hhdet_tes!V8=0,"",RES_hhdet_tes!V8/RES_hhdet_fec!V8)</f>
        <v>3.9464006069769217</v>
      </c>
      <c r="W8" s="111">
        <f>IF(RES_hhdet_tes!W8=0,"",RES_hhdet_tes!W8/RES_hhdet_fec!W8)</f>
        <v>4.0633704038857772</v>
      </c>
      <c r="X8" s="111">
        <f>IF(RES_hhdet_tes!X8=0,"",RES_hhdet_tes!X8/RES_hhdet_fec!X8)</f>
        <v>4.1308262577015959</v>
      </c>
      <c r="Y8" s="111">
        <f>IF(RES_hhdet_tes!Y8=0,"",RES_hhdet_tes!Y8/RES_hhdet_fec!Y8)</f>
        <v>4.1406469139378173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0.70588075093875791</v>
      </c>
      <c r="C9" s="124">
        <f>IF(RES_hhdet_tes!C9=0,"",RES_hhdet_tes!C9/RES_hhdet_fec!C9)</f>
        <v>0.70791297715851842</v>
      </c>
      <c r="D9" s="124">
        <f>IF(RES_hhdet_tes!D9=0,"",RES_hhdet_tes!D9/RES_hhdet_fec!D9)</f>
        <v>0.70819164408044277</v>
      </c>
      <c r="E9" s="124">
        <f>IF(RES_hhdet_tes!E9=0,"",RES_hhdet_tes!E9/RES_hhdet_fec!E9)</f>
        <v>0.71014463887854151</v>
      </c>
      <c r="F9" s="124">
        <f>IF(RES_hhdet_tes!F9=0,"",RES_hhdet_tes!F9/RES_hhdet_fec!F9)</f>
        <v>0.71391081977713955</v>
      </c>
      <c r="G9" s="124">
        <f>IF(RES_hhdet_tes!G9=0,"",RES_hhdet_tes!G9/RES_hhdet_fec!G9)</f>
        <v>0.72216078939974648</v>
      </c>
      <c r="H9" s="124">
        <f>IF(RES_hhdet_tes!H9=0,"",RES_hhdet_tes!H9/RES_hhdet_fec!H9)</f>
        <v>0.73977703969777164</v>
      </c>
      <c r="I9" s="124">
        <f>IF(RES_hhdet_tes!I9=0,"",RES_hhdet_tes!I9/RES_hhdet_fec!I9)</f>
        <v>0.74449059441908916</v>
      </c>
      <c r="J9" s="124">
        <f>IF(RES_hhdet_tes!J9=0,"",RES_hhdet_tes!J9/RES_hhdet_fec!J9)</f>
        <v>0.74288131007400804</v>
      </c>
      <c r="K9" s="124">
        <f>IF(RES_hhdet_tes!K9=0,"",RES_hhdet_tes!K9/RES_hhdet_fec!K9)</f>
        <v>0.74838958769023933</v>
      </c>
      <c r="L9" s="124">
        <f>IF(RES_hhdet_tes!L9=0,"",RES_hhdet_tes!L9/RES_hhdet_fec!L9)</f>
        <v>0.75276609762249569</v>
      </c>
      <c r="M9" s="124">
        <f>IF(RES_hhdet_tes!M9=0,"",RES_hhdet_tes!M9/RES_hhdet_fec!M9)</f>
        <v>0.75907014266151029</v>
      </c>
      <c r="N9" s="124">
        <f>IF(RES_hhdet_tes!N9=0,"",RES_hhdet_tes!N9/RES_hhdet_fec!N9)</f>
        <v>0.7726158607293675</v>
      </c>
      <c r="O9" s="124">
        <f>IF(RES_hhdet_tes!O9=0,"",RES_hhdet_tes!O9/RES_hhdet_fec!O9)</f>
        <v>0.7852057104244855</v>
      </c>
      <c r="P9" s="124">
        <f>IF(RES_hhdet_tes!P9=0,"",RES_hhdet_tes!P9/RES_hhdet_fec!P9)</f>
        <v>0.78434279064281986</v>
      </c>
      <c r="Q9" s="124">
        <f>IF(RES_hhdet_tes!Q9=0,"",RES_hhdet_tes!Q9/RES_hhdet_fec!Q9)</f>
        <v>0.79098696503658916</v>
      </c>
      <c r="R9" s="124">
        <f>IF(RES_hhdet_tes!R9=0,"",RES_hhdet_tes!R9/RES_hhdet_fec!R9)</f>
        <v>0.79785140083067618</v>
      </c>
      <c r="S9" s="124">
        <f>IF(RES_hhdet_tes!S9=0,"",RES_hhdet_tes!S9/RES_hhdet_fec!S9)</f>
        <v>0.79924696167494869</v>
      </c>
      <c r="T9" s="124">
        <f>IF(RES_hhdet_tes!T9=0,"",RES_hhdet_tes!T9/RES_hhdet_fec!T9)</f>
        <v>0.80539923878043906</v>
      </c>
      <c r="U9" s="124">
        <f>IF(RES_hhdet_tes!U9=0,"",RES_hhdet_tes!U9/RES_hhdet_fec!U9)</f>
        <v>0.81550212149667989</v>
      </c>
      <c r="V9" s="124">
        <f>IF(RES_hhdet_tes!V9=0,"",RES_hhdet_tes!V9/RES_hhdet_fec!V9)</f>
        <v>0.82996121256112254</v>
      </c>
      <c r="W9" s="124">
        <f>IF(RES_hhdet_tes!W9=0,"",RES_hhdet_tes!W9/RES_hhdet_fec!W9)</f>
        <v>0.84404739370345339</v>
      </c>
      <c r="X9" s="124">
        <f>IF(RES_hhdet_tes!X9=0,"",RES_hhdet_tes!X9/RES_hhdet_fec!X9)</f>
        <v>0.84441512344243941</v>
      </c>
      <c r="Y9" s="124">
        <f>IF(RES_hhdet_tes!Y9=0,"",RES_hhdet_tes!Y9/RES_hhdet_fec!Y9)</f>
        <v>0.84476905416195802</v>
      </c>
      <c r="DA9" s="130" t="s">
        <v>1914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0.66291054412894446</v>
      </c>
      <c r="C10" s="111">
        <f>IF(RES_hhdet_tes!C10=0,"",RES_hhdet_tes!C10/RES_hhdet_fec!C10)</f>
        <v>0.66514930844238684</v>
      </c>
      <c r="D10" s="111">
        <f>IF(RES_hhdet_tes!D10=0,"",RES_hhdet_tes!D10/RES_hhdet_fec!D10)</f>
        <v>0.66673672102386117</v>
      </c>
      <c r="E10" s="111">
        <f>IF(RES_hhdet_tes!E10=0,"",RES_hhdet_tes!E10/RES_hhdet_fec!E10)</f>
        <v>0.6682982377633222</v>
      </c>
      <c r="F10" s="111">
        <f>IF(RES_hhdet_tes!F10=0,"",RES_hhdet_tes!F10/RES_hhdet_fec!F10)</f>
        <v>0.67143164851817849</v>
      </c>
      <c r="G10" s="111">
        <f>IF(RES_hhdet_tes!G10=0,"",RES_hhdet_tes!G10/RES_hhdet_fec!G10)</f>
        <v>0.67299910636447435</v>
      </c>
      <c r="H10" s="111">
        <f>IF(RES_hhdet_tes!H10=0,"",RES_hhdet_tes!H10/RES_hhdet_fec!H10)</f>
        <v>0.67872769174302716</v>
      </c>
      <c r="I10" s="111">
        <f>IF(RES_hhdet_tes!I10=0,"",RES_hhdet_tes!I10/RES_hhdet_fec!I10)</f>
        <v>0.68447417756221463</v>
      </c>
      <c r="J10" s="111">
        <f>IF(RES_hhdet_tes!J10=0,"",RES_hhdet_tes!J10/RES_hhdet_fec!J10)</f>
        <v>0.69235770811682706</v>
      </c>
      <c r="K10" s="111">
        <f>IF(RES_hhdet_tes!K10=0,"",RES_hhdet_tes!K10/RES_hhdet_fec!K10)</f>
        <v>0.6986790735635009</v>
      </c>
      <c r="L10" s="111">
        <f>IF(RES_hhdet_tes!L10=0,"",RES_hhdet_tes!L10/RES_hhdet_fec!L10)</f>
        <v>0.71000471390619924</v>
      </c>
      <c r="M10" s="111">
        <f>IF(RES_hhdet_tes!M10=0,"",RES_hhdet_tes!M10/RES_hhdet_fec!M10)</f>
        <v>0.72739842556645884</v>
      </c>
      <c r="N10" s="111">
        <f>IF(RES_hhdet_tes!N10=0,"",RES_hhdet_tes!N10/RES_hhdet_fec!N10)</f>
        <v>0.74692087954664543</v>
      </c>
      <c r="O10" s="111">
        <f>IF(RES_hhdet_tes!O10=0,"",RES_hhdet_tes!O10/RES_hhdet_fec!O10)</f>
        <v>0.76428973251938614</v>
      </c>
      <c r="P10" s="111">
        <f>IF(RES_hhdet_tes!P10=0,"",RES_hhdet_tes!P10/RES_hhdet_fec!P10)</f>
        <v>0.76588307243463705</v>
      </c>
      <c r="Q10" s="111">
        <f>IF(RES_hhdet_tes!Q10=0,"",RES_hhdet_tes!Q10/RES_hhdet_fec!Q10)</f>
        <v>0.76958959680964933</v>
      </c>
      <c r="R10" s="111">
        <f>IF(RES_hhdet_tes!R10=0,"",RES_hhdet_tes!R10/RES_hhdet_fec!R10)</f>
        <v>0.77681121486321503</v>
      </c>
      <c r="S10" s="111">
        <f>IF(RES_hhdet_tes!S10=0,"",RES_hhdet_tes!S10/RES_hhdet_fec!S10)</f>
        <v>0.78379451745193629</v>
      </c>
      <c r="T10" s="111">
        <f>IF(RES_hhdet_tes!T10=0,"",RES_hhdet_tes!T10/RES_hhdet_fec!T10)</f>
        <v>0.79044772125455887</v>
      </c>
      <c r="U10" s="111">
        <f>IF(RES_hhdet_tes!U10=0,"",RES_hhdet_tes!U10/RES_hhdet_fec!U10)</f>
        <v>0.79550307485402061</v>
      </c>
      <c r="V10" s="111">
        <f>IF(RES_hhdet_tes!V10=0,"",RES_hhdet_tes!V10/RES_hhdet_fec!V10)</f>
        <v>0.8130537094256971</v>
      </c>
      <c r="W10" s="111">
        <f>IF(RES_hhdet_tes!W10=0,"",RES_hhdet_tes!W10/RES_hhdet_fec!W10)</f>
        <v>0.83977014383408566</v>
      </c>
      <c r="X10" s="111">
        <f>IF(RES_hhdet_tes!X10=0,"",RES_hhdet_tes!X10/RES_hhdet_fec!X10)</f>
        <v>0.85794288833377474</v>
      </c>
      <c r="Y10" s="111">
        <f>IF(RES_hhdet_tes!Y10=0,"",RES_hhdet_tes!Y10/RES_hhdet_fec!Y10)</f>
        <v>0.86014525173098721</v>
      </c>
      <c r="DA10" s="63" t="s">
        <v>1915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0.60394781810321463</v>
      </c>
      <c r="C11" s="111">
        <f>IF(RES_hhdet_tes!C11=0,"",RES_hhdet_tes!C11/RES_hhdet_fec!C11)</f>
        <v>0.60415632065901881</v>
      </c>
      <c r="D11" s="111">
        <f>IF(RES_hhdet_tes!D11=0,"",RES_hhdet_tes!D11/RES_hhdet_fec!D11)</f>
        <v>0.60442965937099957</v>
      </c>
      <c r="E11" s="111">
        <f>IF(RES_hhdet_tes!E11=0,"",RES_hhdet_tes!E11/RES_hhdet_fec!E11)</f>
        <v>0.60537593562819259</v>
      </c>
      <c r="F11" s="111">
        <f>IF(RES_hhdet_tes!F11=0,"",RES_hhdet_tes!F11/RES_hhdet_fec!F11)</f>
        <v>0.60983436650815626</v>
      </c>
      <c r="G11" s="111">
        <f>IF(RES_hhdet_tes!G11=0,"",RES_hhdet_tes!G11/RES_hhdet_fec!G11)</f>
        <v>0.61705925319605326</v>
      </c>
      <c r="H11" s="111">
        <f>IF(RES_hhdet_tes!H11=0,"",RES_hhdet_tes!H11/RES_hhdet_fec!H11)</f>
        <v>0.62915943828570231</v>
      </c>
      <c r="I11" s="111">
        <f>IF(RES_hhdet_tes!I11=0,"",RES_hhdet_tes!I11/RES_hhdet_fec!I11)</f>
        <v>0.63524490461071836</v>
      </c>
      <c r="J11" s="111">
        <f>IF(RES_hhdet_tes!J11=0,"",RES_hhdet_tes!J11/RES_hhdet_fec!J11)</f>
        <v>0.63542031450951686</v>
      </c>
      <c r="K11" s="111">
        <f>IF(RES_hhdet_tes!K11=0,"",RES_hhdet_tes!K11/RES_hhdet_fec!K11)</f>
        <v>0.63568156747572646</v>
      </c>
      <c r="L11" s="111">
        <f>IF(RES_hhdet_tes!L11=0,"",RES_hhdet_tes!L11/RES_hhdet_fec!L11)</f>
        <v>0.63658892562477842</v>
      </c>
      <c r="M11" s="111">
        <f>IF(RES_hhdet_tes!M11=0,"",RES_hhdet_tes!M11/RES_hhdet_fec!M11)</f>
        <v>0.63777324106096578</v>
      </c>
      <c r="N11" s="111">
        <f>IF(RES_hhdet_tes!N11=0,"",RES_hhdet_tes!N11/RES_hhdet_fec!N11)</f>
        <v>0.65120285440093595</v>
      </c>
      <c r="O11" s="111">
        <f>IF(RES_hhdet_tes!O11=0,"",RES_hhdet_tes!O11/RES_hhdet_fec!O11)</f>
        <v>0.67755398695771596</v>
      </c>
      <c r="P11" s="111">
        <f>IF(RES_hhdet_tes!P11=0,"",RES_hhdet_tes!P11/RES_hhdet_fec!P11)</f>
        <v>0.67876109751820934</v>
      </c>
      <c r="Q11" s="111">
        <f>IF(RES_hhdet_tes!Q11=0,"",RES_hhdet_tes!Q11/RES_hhdet_fec!Q11)</f>
        <v>0.68050259082002706</v>
      </c>
      <c r="R11" s="111">
        <f>IF(RES_hhdet_tes!R11=0,"",RES_hhdet_tes!R11/RES_hhdet_fec!R11)</f>
        <v>0.68083965086631892</v>
      </c>
      <c r="S11" s="111">
        <f>IF(RES_hhdet_tes!S11=0,"",RES_hhdet_tes!S11/RES_hhdet_fec!S11)</f>
        <v>0.68499285664405241</v>
      </c>
      <c r="T11" s="111">
        <f>IF(RES_hhdet_tes!T11=0,"",RES_hhdet_tes!T11/RES_hhdet_fec!T11)</f>
        <v>0.69989440209328702</v>
      </c>
      <c r="U11" s="111">
        <f>IF(RES_hhdet_tes!U11=0,"",RES_hhdet_tes!U11/RES_hhdet_fec!U11)</f>
        <v>0.72568187402048345</v>
      </c>
      <c r="V11" s="111">
        <f>IF(RES_hhdet_tes!V11=0,"",RES_hhdet_tes!V11/RES_hhdet_fec!V11)</f>
        <v>0.76769302489808444</v>
      </c>
      <c r="W11" s="111">
        <f>IF(RES_hhdet_tes!W11=0,"",RES_hhdet_tes!W11/RES_hhdet_fec!W11)</f>
        <v>0.79735790475026369</v>
      </c>
      <c r="X11" s="111">
        <f>IF(RES_hhdet_tes!X11=0,"",RES_hhdet_tes!X11/RES_hhdet_fec!X11)</f>
        <v>0.79818444770878894</v>
      </c>
      <c r="Y11" s="111">
        <f>IF(RES_hhdet_tes!Y11=0,"",RES_hhdet_tes!Y11/RES_hhdet_fec!Y11)</f>
        <v>0.79818444770878916</v>
      </c>
      <c r="DA11" s="63" t="s">
        <v>1916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0.80335132779925311</v>
      </c>
      <c r="C12" s="111">
        <f>IF(RES_hhdet_tes!C12=0,"",RES_hhdet_tes!C12/RES_hhdet_fec!C12)</f>
        <v>0.8040903765377897</v>
      </c>
      <c r="D12" s="111">
        <f>IF(RES_hhdet_tes!D12=0,"",RES_hhdet_tes!D12/RES_hhdet_fec!D12)</f>
        <v>0.80381604114214167</v>
      </c>
      <c r="E12" s="111">
        <f>IF(RES_hhdet_tes!E12=0,"",RES_hhdet_tes!E12/RES_hhdet_fec!E12)</f>
        <v>0.80530171832398789</v>
      </c>
      <c r="F12" s="111">
        <f>IF(RES_hhdet_tes!F12=0,"",RES_hhdet_tes!F12/RES_hhdet_fec!F12)</f>
        <v>0.81015932393697099</v>
      </c>
      <c r="G12" s="111">
        <f>IF(RES_hhdet_tes!G12=0,"",RES_hhdet_tes!G12/RES_hhdet_fec!G12)</f>
        <v>0.81692325722174663</v>
      </c>
      <c r="H12" s="111">
        <f>IF(RES_hhdet_tes!H12=0,"",RES_hhdet_tes!H12/RES_hhdet_fec!H12)</f>
        <v>0.84831718557037128</v>
      </c>
      <c r="I12" s="111">
        <f>IF(RES_hhdet_tes!I12=0,"",RES_hhdet_tes!I12/RES_hhdet_fec!I12)</f>
        <v>0.84316876618562764</v>
      </c>
      <c r="J12" s="111">
        <f>IF(RES_hhdet_tes!J12=0,"",RES_hhdet_tes!J12/RES_hhdet_fec!J12)</f>
        <v>0.83123991853084411</v>
      </c>
      <c r="K12" s="111">
        <f>IF(RES_hhdet_tes!K12=0,"",RES_hhdet_tes!K12/RES_hhdet_fec!K12)</f>
        <v>0.82909887394945359</v>
      </c>
      <c r="L12" s="111">
        <f>IF(RES_hhdet_tes!L12=0,"",RES_hhdet_tes!L12/RES_hhdet_fec!L12)</f>
        <v>0.84701616340920383</v>
      </c>
      <c r="M12" s="111">
        <f>IF(RES_hhdet_tes!M12=0,"",RES_hhdet_tes!M12/RES_hhdet_fec!M12)</f>
        <v>0.83132942731979309</v>
      </c>
      <c r="N12" s="111">
        <f>IF(RES_hhdet_tes!N12=0,"",RES_hhdet_tes!N12/RES_hhdet_fec!N12)</f>
        <v>0.84470897542996026</v>
      </c>
      <c r="O12" s="111">
        <f>IF(RES_hhdet_tes!O12=0,"",RES_hhdet_tes!O12/RES_hhdet_fec!O12)</f>
        <v>0.87857409577756895</v>
      </c>
      <c r="P12" s="111">
        <f>IF(RES_hhdet_tes!P12=0,"",RES_hhdet_tes!P12/RES_hhdet_fec!P12)</f>
        <v>0.87633780317030519</v>
      </c>
      <c r="Q12" s="111">
        <f>IF(RES_hhdet_tes!Q12=0,"",RES_hhdet_tes!Q12/RES_hhdet_fec!Q12)</f>
        <v>0.89780218114993737</v>
      </c>
      <c r="R12" s="111">
        <f>IF(RES_hhdet_tes!R12=0,"",RES_hhdet_tes!R12/RES_hhdet_fec!R12)</f>
        <v>0.90397101507506727</v>
      </c>
      <c r="S12" s="111">
        <f>IF(RES_hhdet_tes!S12=0,"",RES_hhdet_tes!S12/RES_hhdet_fec!S12)</f>
        <v>0.89324271723362336</v>
      </c>
      <c r="T12" s="111">
        <f>IF(RES_hhdet_tes!T12=0,"",RES_hhdet_tes!T12/RES_hhdet_fec!T12)</f>
        <v>0.87882227465150198</v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0.60394781810321463</v>
      </c>
      <c r="C13" s="112">
        <f>IF(RES_hhdet_tes!C13=0,"",RES_hhdet_tes!C13/RES_hhdet_fec!C13)</f>
        <v>0.60394781810321463</v>
      </c>
      <c r="D13" s="112">
        <f>IF(RES_hhdet_tes!D13=0,"",RES_hhdet_tes!D13/RES_hhdet_fec!D13)</f>
        <v>0.60394781810321463</v>
      </c>
      <c r="E13" s="112">
        <f>IF(RES_hhdet_tes!E13=0,"",RES_hhdet_tes!E13/RES_hhdet_fec!E13)</f>
        <v>0.60394781810321463</v>
      </c>
      <c r="F13" s="112">
        <f>IF(RES_hhdet_tes!F13=0,"",RES_hhdet_tes!F13/RES_hhdet_fec!F13)</f>
        <v>0.61092216415305811</v>
      </c>
      <c r="G13" s="112">
        <f>IF(RES_hhdet_tes!G13=0,"",RES_hhdet_tes!G13/RES_hhdet_fec!G13)</f>
        <v>0.6225112835585912</v>
      </c>
      <c r="H13" s="112">
        <f>IF(RES_hhdet_tes!H13=0,"",RES_hhdet_tes!H13/RES_hhdet_fec!H13)</f>
        <v>0.63109255259034081</v>
      </c>
      <c r="I13" s="112">
        <f>IF(RES_hhdet_tes!I13=0,"",RES_hhdet_tes!I13/RES_hhdet_fec!I13)</f>
        <v>0.63517084817217395</v>
      </c>
      <c r="J13" s="112">
        <f>IF(RES_hhdet_tes!J13=0,"",RES_hhdet_tes!J13/RES_hhdet_fec!J13)</f>
        <v>0.63517084817217384</v>
      </c>
      <c r="K13" s="112">
        <f>IF(RES_hhdet_tes!K13=0,"",RES_hhdet_tes!K13/RES_hhdet_fec!K13)</f>
        <v>0.63517084817217384</v>
      </c>
      <c r="L13" s="112">
        <f>IF(RES_hhdet_tes!L13=0,"",RES_hhdet_tes!L13/RES_hhdet_fec!L13)</f>
        <v>0.63564837477071856</v>
      </c>
      <c r="M13" s="112">
        <f>IF(RES_hhdet_tes!M13=0,"",RES_hhdet_tes!M13/RES_hhdet_fec!M13)</f>
        <v>0.63564837477071845</v>
      </c>
      <c r="N13" s="112">
        <f>IF(RES_hhdet_tes!N13=0,"",RES_hhdet_tes!N13/RES_hhdet_fec!N13)</f>
        <v>0.64892727019810104</v>
      </c>
      <c r="O13" s="112">
        <f>IF(RES_hhdet_tes!O13=0,"",RES_hhdet_tes!O13/RES_hhdet_fec!O13)</f>
        <v>0.67562848853872659</v>
      </c>
      <c r="P13" s="112">
        <f>IF(RES_hhdet_tes!P13=0,"",RES_hhdet_tes!P13/RES_hhdet_fec!P13)</f>
        <v>0.67562848853872659</v>
      </c>
      <c r="Q13" s="112">
        <f>IF(RES_hhdet_tes!Q13=0,"",RES_hhdet_tes!Q13/RES_hhdet_fec!Q13)</f>
        <v>0.67562848853872659</v>
      </c>
      <c r="R13" s="112">
        <f>IF(RES_hhdet_tes!R13=0,"",RES_hhdet_tes!R13/RES_hhdet_fec!R13)</f>
        <v>0.67562848853872659</v>
      </c>
      <c r="S13" s="112">
        <f>IF(RES_hhdet_tes!S13=0,"",RES_hhdet_tes!S13/RES_hhdet_fec!S13)</f>
        <v>0.67562848853872659</v>
      </c>
      <c r="T13" s="112">
        <f>IF(RES_hhdet_tes!T13=0,"",RES_hhdet_tes!T13/RES_hhdet_fec!T13)</f>
        <v>0.67562848853872659</v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0.68133412192105725</v>
      </c>
      <c r="C15" s="112">
        <f>IF(RES_hhdet_tes!C15=0,"",RES_hhdet_tes!C15/RES_hhdet_fec!C15)</f>
        <v>0.68282717586753272</v>
      </c>
      <c r="D15" s="112">
        <f>IF(RES_hhdet_tes!D15=0,"",RES_hhdet_tes!D15/RES_hhdet_fec!D15)</f>
        <v>0.68372711672403996</v>
      </c>
      <c r="E15" s="112">
        <f>IF(RES_hhdet_tes!E15=0,"",RES_hhdet_tes!E15/RES_hhdet_fec!E15)</f>
        <v>0.68512335818495496</v>
      </c>
      <c r="F15" s="112">
        <f>IF(RES_hhdet_tes!F15=0,"",RES_hhdet_tes!F15/RES_hhdet_fec!F15)</f>
        <v>0.68794107948811356</v>
      </c>
      <c r="G15" s="112">
        <f>IF(RES_hhdet_tes!G15=0,"",RES_hhdet_tes!G15/RES_hhdet_fec!G15)</f>
        <v>0.6918215873071546</v>
      </c>
      <c r="H15" s="112">
        <f>IF(RES_hhdet_tes!H15=0,"",RES_hhdet_tes!H15/RES_hhdet_fec!H15)</f>
        <v>0.70041267327569823</v>
      </c>
      <c r="I15" s="112">
        <f>IF(RES_hhdet_tes!I15=0,"",RES_hhdet_tes!I15/RES_hhdet_fec!I15)</f>
        <v>0.70568114007100335</v>
      </c>
      <c r="J15" s="112">
        <f>IF(RES_hhdet_tes!J15=0,"",RES_hhdet_tes!J15/RES_hhdet_fec!J15)</f>
        <v>0.70614632714322534</v>
      </c>
      <c r="K15" s="112">
        <f>IF(RES_hhdet_tes!K15=0,"",RES_hhdet_tes!K15/RES_hhdet_fec!K15)</f>
        <v>0.70671767335748492</v>
      </c>
      <c r="L15" s="112">
        <f>IF(RES_hhdet_tes!L15=0,"",RES_hhdet_tes!L15/RES_hhdet_fec!L15)</f>
        <v>0.70779959162372452</v>
      </c>
      <c r="M15" s="112">
        <f>IF(RES_hhdet_tes!M15=0,"",RES_hhdet_tes!M15/RES_hhdet_fec!M15)</f>
        <v>0.70969957597487876</v>
      </c>
      <c r="N15" s="112">
        <f>IF(RES_hhdet_tes!N15=0,"",RES_hhdet_tes!N15/RES_hhdet_fec!N15)</f>
        <v>0.71597667803607301</v>
      </c>
      <c r="O15" s="112">
        <f>IF(RES_hhdet_tes!O15=0,"",RES_hhdet_tes!O15/RES_hhdet_fec!O15)</f>
        <v>0.72324975881364129</v>
      </c>
      <c r="P15" s="112">
        <f>IF(RES_hhdet_tes!P15=0,"",RES_hhdet_tes!P15/RES_hhdet_fec!P15)</f>
        <v>0.72385267527785446</v>
      </c>
      <c r="Q15" s="112">
        <f>IF(RES_hhdet_tes!Q15=0,"",RES_hhdet_tes!Q15/RES_hhdet_fec!Q15)</f>
        <v>0.72462892016218494</v>
      </c>
      <c r="R15" s="112">
        <f>IF(RES_hhdet_tes!R15=0,"",RES_hhdet_tes!R15/RES_hhdet_fec!R15)</f>
        <v>0.72513318532874771</v>
      </c>
      <c r="S15" s="112">
        <f>IF(RES_hhdet_tes!S15=0,"",RES_hhdet_tes!S15/RES_hhdet_fec!S15)</f>
        <v>0.72815461078311383</v>
      </c>
      <c r="T15" s="112">
        <f>IF(RES_hhdet_tes!T15=0,"",RES_hhdet_tes!T15/RES_hhdet_fec!T15)</f>
        <v>0.74129491693806093</v>
      </c>
      <c r="U15" s="112">
        <f>IF(RES_hhdet_tes!U15=0,"",RES_hhdet_tes!U15/RES_hhdet_fec!U15)</f>
        <v>0.75765191530313925</v>
      </c>
      <c r="V15" s="112">
        <f>IF(RES_hhdet_tes!V15=0,"",RES_hhdet_tes!V15/RES_hhdet_fec!V15)</f>
        <v>0.77852228704282089</v>
      </c>
      <c r="W15" s="112">
        <f>IF(RES_hhdet_tes!W15=0,"",RES_hhdet_tes!W15/RES_hhdet_fec!W15)</f>
        <v>0.78809027137814247</v>
      </c>
      <c r="X15" s="112">
        <f>IF(RES_hhdet_tes!X15=0,"",RES_hhdet_tes!X15/RES_hhdet_fec!X15)</f>
        <v>0.78901351001196129</v>
      </c>
      <c r="Y15" s="112">
        <f>IF(RES_hhdet_tes!Y15=0,"",RES_hhdet_tes!Y15/RES_hhdet_fec!Y15)</f>
        <v>0.7891267102036954</v>
      </c>
      <c r="DA15" s="131" t="s">
        <v>1920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0.85149011446182066</v>
      </c>
      <c r="C16" s="113">
        <f>IF(RES_hhdet_tes!C16=0,"",RES_hhdet_tes!C16/RES_hhdet_fec!C16)</f>
        <v>0.852999969694618</v>
      </c>
      <c r="D16" s="113">
        <f>IF(RES_hhdet_tes!D16=0,"",RES_hhdet_tes!D16/RES_hhdet_fec!D16)</f>
        <v>0.85310923719528409</v>
      </c>
      <c r="E16" s="113">
        <f>IF(RES_hhdet_tes!E16=0,"",RES_hhdet_tes!E16/RES_hhdet_fec!E16)</f>
        <v>0.85523199648292025</v>
      </c>
      <c r="F16" s="113">
        <f>IF(RES_hhdet_tes!F16=0,"",RES_hhdet_tes!F16/RES_hhdet_fec!F16)</f>
        <v>0.85792443637438065</v>
      </c>
      <c r="G16" s="113">
        <f>IF(RES_hhdet_tes!G16=0,"",RES_hhdet_tes!G16/RES_hhdet_fec!G16)</f>
        <v>0.86125610675094855</v>
      </c>
      <c r="H16" s="113">
        <f>IF(RES_hhdet_tes!H16=0,"",RES_hhdet_tes!H16/RES_hhdet_fec!H16)</f>
        <v>0.88558408736983651</v>
      </c>
      <c r="I16" s="113">
        <f>IF(RES_hhdet_tes!I16=0,"",RES_hhdet_tes!I16/RES_hhdet_fec!I16)</f>
        <v>0.88140867281494395</v>
      </c>
      <c r="J16" s="113">
        <f>IF(RES_hhdet_tes!J16=0,"",RES_hhdet_tes!J16/RES_hhdet_fec!J16)</f>
        <v>0.87249034188748353</v>
      </c>
      <c r="K16" s="113">
        <f>IF(RES_hhdet_tes!K16=0,"",RES_hhdet_tes!K16/RES_hhdet_fec!K16)</f>
        <v>0.86992642747386495</v>
      </c>
      <c r="L16" s="113">
        <f>IF(RES_hhdet_tes!L16=0,"",RES_hhdet_tes!L16/RES_hhdet_fec!L16)</f>
        <v>0.8840203895757146</v>
      </c>
      <c r="M16" s="113">
        <f>IF(RES_hhdet_tes!M16=0,"",RES_hhdet_tes!M16/RES_hhdet_fec!M16)</f>
        <v>0.87356732004257198</v>
      </c>
      <c r="N16" s="113">
        <f>IF(RES_hhdet_tes!N16=0,"",RES_hhdet_tes!N16/RES_hhdet_fec!N16)</f>
        <v>0.88081612927444786</v>
      </c>
      <c r="O16" s="113">
        <f>IF(RES_hhdet_tes!O16=0,"",RES_hhdet_tes!O16/RES_hhdet_fec!O16)</f>
        <v>0.89953950299091945</v>
      </c>
      <c r="P16" s="113">
        <f>IF(RES_hhdet_tes!P16=0,"",RES_hhdet_tes!P16/RES_hhdet_fec!P16)</f>
        <v>0.89892144676516483</v>
      </c>
      <c r="Q16" s="113">
        <f>IF(RES_hhdet_tes!Q16=0,"",RES_hhdet_tes!Q16/RES_hhdet_fec!Q16)</f>
        <v>0.91709928761880322</v>
      </c>
      <c r="R16" s="113">
        <f>IF(RES_hhdet_tes!R16=0,"",RES_hhdet_tes!R16/RES_hhdet_fec!R16)</f>
        <v>0.92270801866003893</v>
      </c>
      <c r="S16" s="113">
        <f>IF(RES_hhdet_tes!S16=0,"",RES_hhdet_tes!S16/RES_hhdet_fec!S16)</f>
        <v>0.9153479367663917</v>
      </c>
      <c r="T16" s="113">
        <f>IF(RES_hhdet_tes!T16=0,"",RES_hhdet_tes!T16/RES_hhdet_fec!T16)</f>
        <v>0.90826610437251443</v>
      </c>
      <c r="U16" s="113">
        <f>IF(RES_hhdet_tes!U16=0,"",RES_hhdet_tes!U16/RES_hhdet_fec!U16)</f>
        <v>0.91355618584279086</v>
      </c>
      <c r="V16" s="113">
        <f>IF(RES_hhdet_tes!V16=0,"",RES_hhdet_tes!V16/RES_hhdet_fec!V16)</f>
        <v>0.92189180117859681</v>
      </c>
      <c r="W16" s="113">
        <f>IF(RES_hhdet_tes!W16=0,"",RES_hhdet_tes!W16/RES_hhdet_fec!W16)</f>
        <v>0.92815384842206128</v>
      </c>
      <c r="X16" s="113">
        <f>IF(RES_hhdet_tes!X16=0,"",RES_hhdet_tes!X16/RES_hhdet_fec!X16)</f>
        <v>0.91679376968790405</v>
      </c>
      <c r="Y16" s="113">
        <f>IF(RES_hhdet_tes!Y16=0,"",RES_hhdet_tes!Y16/RES_hhdet_fec!Y16)</f>
        <v>0.91733495222234263</v>
      </c>
      <c r="DA16" s="132" t="s">
        <v>1921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0.68133412192105725</v>
      </c>
      <c r="C17" s="111">
        <f>IF(RES_hhdet_tes!C17=0,"",RES_hhdet_tes!C17/RES_hhdet_fec!C17)</f>
        <v>0.68295917366890413</v>
      </c>
      <c r="D17" s="111">
        <f>IF(RES_hhdet_tes!D17=0,"",RES_hhdet_tes!D17/RES_hhdet_fec!D17)</f>
        <v>0.68385647358368962</v>
      </c>
      <c r="E17" s="111">
        <f>IF(RES_hhdet_tes!E17=0,"",RES_hhdet_tes!E17/RES_hhdet_fec!E17)</f>
        <v>0.68568337799755719</v>
      </c>
      <c r="F17" s="111">
        <f>IF(RES_hhdet_tes!F17=0,"",RES_hhdet_tes!F17/RES_hhdet_fec!F17)</f>
        <v>0.69011342837119283</v>
      </c>
      <c r="G17" s="111">
        <f>IF(RES_hhdet_tes!G17=0,"",RES_hhdet_tes!G17/RES_hhdet_fec!G17)</f>
        <v>0.69584598356235361</v>
      </c>
      <c r="H17" s="111">
        <f>IF(RES_hhdet_tes!H17=0,"",RES_hhdet_tes!H17/RES_hhdet_fec!H17)</f>
        <v>0.70331449337102914</v>
      </c>
      <c r="I17" s="111">
        <f>IF(RES_hhdet_tes!I17=0,"",RES_hhdet_tes!I17/RES_hhdet_fec!I17)</f>
        <v>0.70618806648905352</v>
      </c>
      <c r="J17" s="111">
        <f>IF(RES_hhdet_tes!J17=0,"",RES_hhdet_tes!J17/RES_hhdet_fec!J17)</f>
        <v>0.70645760820665626</v>
      </c>
      <c r="K17" s="111">
        <f>IF(RES_hhdet_tes!K17=0,"",RES_hhdet_tes!K17/RES_hhdet_fec!K17)</f>
        <v>0.70675216928446993</v>
      </c>
      <c r="L17" s="111">
        <f>IF(RES_hhdet_tes!L17=0,"",RES_hhdet_tes!L17/RES_hhdet_fec!L17)</f>
        <v>0.70769472359178731</v>
      </c>
      <c r="M17" s="111">
        <f>IF(RES_hhdet_tes!M17=0,"",RES_hhdet_tes!M17/RES_hhdet_fec!M17)</f>
        <v>0.7097292721425309</v>
      </c>
      <c r="N17" s="111">
        <f>IF(RES_hhdet_tes!N17=0,"",RES_hhdet_tes!N17/RES_hhdet_fec!N17)</f>
        <v>0.71590283637027863</v>
      </c>
      <c r="O17" s="111">
        <f>IF(RES_hhdet_tes!O17=0,"",RES_hhdet_tes!O17/RES_hhdet_fec!O17)</f>
        <v>0.72361552772959914</v>
      </c>
      <c r="P17" s="111">
        <f>IF(RES_hhdet_tes!P17=0,"",RES_hhdet_tes!P17/RES_hhdet_fec!P17)</f>
        <v>0.72415551109740006</v>
      </c>
      <c r="Q17" s="111">
        <f>IF(RES_hhdet_tes!Q17=0,"",RES_hhdet_tes!Q17/RES_hhdet_fec!Q17)</f>
        <v>0.72479994821453275</v>
      </c>
      <c r="R17" s="111">
        <f>IF(RES_hhdet_tes!R17=0,"",RES_hhdet_tes!R17/RES_hhdet_fec!R17)</f>
        <v>0.72543427346609224</v>
      </c>
      <c r="S17" s="111">
        <f>IF(RES_hhdet_tes!S17=0,"",RES_hhdet_tes!S17/RES_hhdet_fec!S17)</f>
        <v>0.72909475718662209</v>
      </c>
      <c r="T17" s="111">
        <f>IF(RES_hhdet_tes!T17=0,"",RES_hhdet_tes!T17/RES_hhdet_fec!T17)</f>
        <v>0.74073542462854869</v>
      </c>
      <c r="U17" s="111">
        <f>IF(RES_hhdet_tes!U17=0,"",RES_hhdet_tes!U17/RES_hhdet_fec!U17)</f>
        <v>0.75752158807064207</v>
      </c>
      <c r="V17" s="111">
        <f>IF(RES_hhdet_tes!V17=0,"",RES_hhdet_tes!V17/RES_hhdet_fec!V17)</f>
        <v>0.77680750734555282</v>
      </c>
      <c r="W17" s="111">
        <f>IF(RES_hhdet_tes!W17=0,"",RES_hhdet_tes!W17/RES_hhdet_fec!W17)</f>
        <v>0.78729636724119922</v>
      </c>
      <c r="X17" s="111">
        <f>IF(RES_hhdet_tes!X17=0,"",RES_hhdet_tes!X17/RES_hhdet_fec!X17)</f>
        <v>0.78838794601468931</v>
      </c>
      <c r="Y17" s="111">
        <f>IF(RES_hhdet_tes!Y17=0,"",RES_hhdet_tes!Y17/RES_hhdet_fec!Y17)</f>
        <v>0.78849051981911122</v>
      </c>
      <c r="DA17" s="63" t="s">
        <v>1922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X18" s="111">
        <f>IF(RES_hhdet_tes!X18=0,"",RES_hhdet_tes!X18/RES_hhdet_fec!X18)</f>
        <v>1</v>
      </c>
      <c r="Y18" s="111">
        <f>IF(RES_hhdet_tes!Y18=0,"",RES_hhdet_tes!Y18/RES_hhdet_fec!Y18)</f>
        <v>1</v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0.74221387353249735</v>
      </c>
      <c r="C19" s="124">
        <f>IF(RES_hhdet_tes!C19=0,"",RES_hhdet_tes!C19/RES_hhdet_fec!C19)</f>
        <v>0.74346078335658172</v>
      </c>
      <c r="D19" s="124">
        <f>IF(RES_hhdet_tes!D19=0,"",RES_hhdet_tes!D19/RES_hhdet_fec!D19)</f>
        <v>0.74429949128387318</v>
      </c>
      <c r="E19" s="124">
        <f>IF(RES_hhdet_tes!E19=0,"",RES_hhdet_tes!E19/RES_hhdet_fec!E19)</f>
        <v>0.74579272655377049</v>
      </c>
      <c r="F19" s="124">
        <f>IF(RES_hhdet_tes!F19=0,"",RES_hhdet_tes!F19/RES_hhdet_fec!F19)</f>
        <v>0.74715656216156789</v>
      </c>
      <c r="G19" s="124">
        <f>IF(RES_hhdet_tes!G19=0,"",RES_hhdet_tes!G19/RES_hhdet_fec!G19)</f>
        <v>0.75151283540421676</v>
      </c>
      <c r="H19" s="124">
        <f>IF(RES_hhdet_tes!H19=0,"",RES_hhdet_tes!H19/RES_hhdet_fec!H19)</f>
        <v>0.75663328327695334</v>
      </c>
      <c r="I19" s="124">
        <f>IF(RES_hhdet_tes!I19=0,"",RES_hhdet_tes!I19/RES_hhdet_fec!I19)</f>
        <v>0.75956670954595906</v>
      </c>
      <c r="J19" s="124">
        <f>IF(RES_hhdet_tes!J19=0,"",RES_hhdet_tes!J19/RES_hhdet_fec!J19)</f>
        <v>0.75921167341033158</v>
      </c>
      <c r="K19" s="124">
        <f>IF(RES_hhdet_tes!K19=0,"",RES_hhdet_tes!K19/RES_hhdet_fec!K19)</f>
        <v>0.76156705589839635</v>
      </c>
      <c r="L19" s="124">
        <f>IF(RES_hhdet_tes!L19=0,"",RES_hhdet_tes!L19/RES_hhdet_fec!L19)</f>
        <v>0.76163025329235834</v>
      </c>
      <c r="M19" s="124">
        <f>IF(RES_hhdet_tes!M19=0,"",RES_hhdet_tes!M19/RES_hhdet_fec!M19)</f>
        <v>0.76208649469001033</v>
      </c>
      <c r="N19" s="124">
        <f>IF(RES_hhdet_tes!N19=0,"",RES_hhdet_tes!N19/RES_hhdet_fec!N19)</f>
        <v>0.76692528025516971</v>
      </c>
      <c r="O19" s="124">
        <f>IF(RES_hhdet_tes!O19=0,"",RES_hhdet_tes!O19/RES_hhdet_fec!O19)</f>
        <v>0.77355730428882208</v>
      </c>
      <c r="P19" s="124">
        <f>IF(RES_hhdet_tes!P19=0,"",RES_hhdet_tes!P19/RES_hhdet_fec!P19)</f>
        <v>0.78087335098688471</v>
      </c>
      <c r="Q19" s="124">
        <f>IF(RES_hhdet_tes!Q19=0,"",RES_hhdet_tes!Q19/RES_hhdet_fec!Q19)</f>
        <v>0.78143793933605465</v>
      </c>
      <c r="R19" s="124">
        <f>IF(RES_hhdet_tes!R19=0,"",RES_hhdet_tes!R19/RES_hhdet_fec!R19)</f>
        <v>0.79128093672779642</v>
      </c>
      <c r="S19" s="124">
        <f>IF(RES_hhdet_tes!S19=0,"",RES_hhdet_tes!S19/RES_hhdet_fec!S19)</f>
        <v>0.79764214703172021</v>
      </c>
      <c r="T19" s="124">
        <f>IF(RES_hhdet_tes!T19=0,"",RES_hhdet_tes!T19/RES_hhdet_fec!T19)</f>
        <v>0.80665138280765003</v>
      </c>
      <c r="U19" s="124">
        <f>IF(RES_hhdet_tes!U19=0,"",RES_hhdet_tes!U19/RES_hhdet_fec!U19)</f>
        <v>0.81828828963550748</v>
      </c>
      <c r="V19" s="124">
        <f>IF(RES_hhdet_tes!V19=0,"",RES_hhdet_tes!V19/RES_hhdet_fec!V19)</f>
        <v>0.83329814102775723</v>
      </c>
      <c r="W19" s="124">
        <f>IF(RES_hhdet_tes!W19=0,"",RES_hhdet_tes!W19/RES_hhdet_fec!W19)</f>
        <v>0.84368335687972817</v>
      </c>
      <c r="X19" s="124">
        <f>IF(RES_hhdet_tes!X19=0,"",RES_hhdet_tes!X19/RES_hhdet_fec!X19)</f>
        <v>0.87608490677789308</v>
      </c>
      <c r="Y19" s="124">
        <f>IF(RES_hhdet_tes!Y19=0,"",RES_hhdet_tes!Y19/RES_hhdet_fec!Y19)</f>
        <v>0.87780383924387928</v>
      </c>
      <c r="DA19" s="130" t="s">
        <v>1924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0.59561984825376546</v>
      </c>
      <c r="C20" s="111">
        <f>IF(RES_hhdet_tes!C20=0,"",RES_hhdet_tes!C20/RES_hhdet_fec!C20)</f>
        <v>0.59611420508879631</v>
      </c>
      <c r="D20" s="111">
        <f>IF(RES_hhdet_tes!D20=0,"",RES_hhdet_tes!D20/RES_hhdet_fec!D20)</f>
        <v>0.59645979067088151</v>
      </c>
      <c r="E20" s="111">
        <f>IF(RES_hhdet_tes!E20=0,"",RES_hhdet_tes!E20/RES_hhdet_fec!E20)</f>
        <v>0.59697668767250911</v>
      </c>
      <c r="F20" s="111">
        <f>IF(RES_hhdet_tes!F20=0,"",RES_hhdet_tes!F20/RES_hhdet_fec!F20)</f>
        <v>0.59793103711526197</v>
      </c>
      <c r="G20" s="111">
        <f>IF(RES_hhdet_tes!G20=0,"",RES_hhdet_tes!G20/RES_hhdet_fec!G20)</f>
        <v>0.59913599575099152</v>
      </c>
      <c r="H20" s="111">
        <f>IF(RES_hhdet_tes!H20=0,"",RES_hhdet_tes!H20/RES_hhdet_fec!H20)</f>
        <v>0.6010921545222635</v>
      </c>
      <c r="I20" s="111">
        <f>IF(RES_hhdet_tes!I20=0,"",RES_hhdet_tes!I20/RES_hhdet_fec!I20)</f>
        <v>0.60203822406332286</v>
      </c>
      <c r="J20" s="111">
        <f>IF(RES_hhdet_tes!J20=0,"",RES_hhdet_tes!J20/RES_hhdet_fec!J20)</f>
        <v>0.60206168612580302</v>
      </c>
      <c r="K20" s="111">
        <f>IF(RES_hhdet_tes!K20=0,"",RES_hhdet_tes!K20/RES_hhdet_fec!K20)</f>
        <v>0.60210905367576983</v>
      </c>
      <c r="L20" s="111">
        <f>IF(RES_hhdet_tes!L20=0,"",RES_hhdet_tes!L20/RES_hhdet_fec!L20)</f>
        <v>0.60221447832257124</v>
      </c>
      <c r="M20" s="111">
        <f>IF(RES_hhdet_tes!M20=0,"",RES_hhdet_tes!M20/RES_hhdet_fec!M20)</f>
        <v>0.60234265501046103</v>
      </c>
      <c r="N20" s="111">
        <f>IF(RES_hhdet_tes!N20=0,"",RES_hhdet_tes!N20/RES_hhdet_fec!N20)</f>
        <v>0.60248855023431369</v>
      </c>
      <c r="O20" s="111">
        <f>IF(RES_hhdet_tes!O20=0,"",RES_hhdet_tes!O20/RES_hhdet_fec!O20)</f>
        <v>0.60262030291741342</v>
      </c>
      <c r="P20" s="111">
        <f>IF(RES_hhdet_tes!P20=0,"",RES_hhdet_tes!P20/RES_hhdet_fec!P20)</f>
        <v>0.60262723263926354</v>
      </c>
      <c r="Q20" s="111">
        <f>IF(RES_hhdet_tes!Q20=0,"",RES_hhdet_tes!Q20/RES_hhdet_fec!Q20)</f>
        <v>0.60268298252042662</v>
      </c>
      <c r="R20" s="111">
        <f>IF(RES_hhdet_tes!R20=0,"",RES_hhdet_tes!R20/RES_hhdet_fec!R20)</f>
        <v>0.6027922557685782</v>
      </c>
      <c r="S20" s="111">
        <f>IF(RES_hhdet_tes!S20=0,"",RES_hhdet_tes!S20/RES_hhdet_fec!S20)</f>
        <v>0.60304213096768466</v>
      </c>
      <c r="T20" s="111">
        <f>IF(RES_hhdet_tes!T20=0,"",RES_hhdet_tes!T20/RES_hhdet_fec!T20)</f>
        <v>0.60360707996165197</v>
      </c>
      <c r="U20" s="111">
        <f>IF(RES_hhdet_tes!U20=0,"",RES_hhdet_tes!U20/RES_hhdet_fec!U20)</f>
        <v>0.6043243909704975</v>
      </c>
      <c r="V20" s="111">
        <f>IF(RES_hhdet_tes!V20=0,"",RES_hhdet_tes!V20/RES_hhdet_fec!V20)</f>
        <v>0.60524540851197162</v>
      </c>
      <c r="W20" s="111">
        <f>IF(RES_hhdet_tes!W20=0,"",RES_hhdet_tes!W20/RES_hhdet_fec!W20)</f>
        <v>0.60596639403576635</v>
      </c>
      <c r="X20" s="111">
        <f>IF(RES_hhdet_tes!X20=0,"",RES_hhdet_tes!X20/RES_hhdet_fec!X20)</f>
        <v>0.6065683615502675</v>
      </c>
      <c r="Y20" s="111">
        <f>IF(RES_hhdet_tes!Y20=0,"",RES_hhdet_tes!Y20/RES_hhdet_fec!Y20)</f>
        <v>0.6069889017628971</v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0.60145569381787189</v>
      </c>
      <c r="C21" s="111">
        <f>IF(RES_hhdet_tes!C21=0,"",RES_hhdet_tes!C21/RES_hhdet_fec!C21)</f>
        <v>0.60188501711814923</v>
      </c>
      <c r="D21" s="111">
        <f>IF(RES_hhdet_tes!D21=0,"",RES_hhdet_tes!D21/RES_hhdet_fec!D21)</f>
        <v>0.60213509563057044</v>
      </c>
      <c r="E21" s="111">
        <f>IF(RES_hhdet_tes!E21=0,"",RES_hhdet_tes!E21/RES_hhdet_fec!E21)</f>
        <v>0.60254402670579588</v>
      </c>
      <c r="F21" s="111">
        <f>IF(RES_hhdet_tes!F21=0,"",RES_hhdet_tes!F21/RES_hhdet_fec!F21)</f>
        <v>0.60352679327350967</v>
      </c>
      <c r="G21" s="111">
        <f>IF(RES_hhdet_tes!G21=0,"",RES_hhdet_tes!G21/RES_hhdet_fec!G21)</f>
        <v>0.60488905818540617</v>
      </c>
      <c r="H21" s="111">
        <f>IF(RES_hhdet_tes!H21=0,"",RES_hhdet_tes!H21/RES_hhdet_fec!H21)</f>
        <v>0.60726319380900518</v>
      </c>
      <c r="I21" s="111">
        <f>IF(RES_hhdet_tes!I21=0,"",RES_hhdet_tes!I21/RES_hhdet_fec!I21)</f>
        <v>0.60853777067798775</v>
      </c>
      <c r="J21" s="111">
        <f>IF(RES_hhdet_tes!J21=0,"",RES_hhdet_tes!J21/RES_hhdet_fec!J21)</f>
        <v>0.60859547138249526</v>
      </c>
      <c r="K21" s="111">
        <f>IF(RES_hhdet_tes!K21=0,"",RES_hhdet_tes!K21/RES_hhdet_fec!K21)</f>
        <v>0.6087286281666483</v>
      </c>
      <c r="L21" s="111">
        <f>IF(RES_hhdet_tes!L21=0,"",RES_hhdet_tes!L21/RES_hhdet_fec!L21)</f>
        <v>0.60880122970165096</v>
      </c>
      <c r="M21" s="111">
        <f>IF(RES_hhdet_tes!M21=0,"",RES_hhdet_tes!M21/RES_hhdet_fec!M21)</f>
        <v>0.60890998683273823</v>
      </c>
      <c r="N21" s="111">
        <f>IF(RES_hhdet_tes!N21=0,"",RES_hhdet_tes!N21/RES_hhdet_fec!N21)</f>
        <v>0.60918384438665607</v>
      </c>
      <c r="O21" s="111">
        <f>IF(RES_hhdet_tes!O21=0,"",RES_hhdet_tes!O21/RES_hhdet_fec!O21)</f>
        <v>0.61002070924443963</v>
      </c>
      <c r="P21" s="111">
        <f>IF(RES_hhdet_tes!P21=0,"",RES_hhdet_tes!P21/RES_hhdet_fec!P21)</f>
        <v>0.61017544601950391</v>
      </c>
      <c r="Q21" s="111">
        <f>IF(RES_hhdet_tes!Q21=0,"",RES_hhdet_tes!Q21/RES_hhdet_fec!Q21)</f>
        <v>0.61051722418916077</v>
      </c>
      <c r="R21" s="111">
        <f>IF(RES_hhdet_tes!R21=0,"",RES_hhdet_tes!R21/RES_hhdet_fec!R21)</f>
        <v>0.61140323551698628</v>
      </c>
      <c r="S21" s="111">
        <f>IF(RES_hhdet_tes!S21=0,"",RES_hhdet_tes!S21/RES_hhdet_fec!S21)</f>
        <v>0.61202439674606357</v>
      </c>
      <c r="T21" s="111">
        <f>IF(RES_hhdet_tes!T21=0,"",RES_hhdet_tes!T21/RES_hhdet_fec!T21)</f>
        <v>0.61281383994530358</v>
      </c>
      <c r="U21" s="111">
        <f>IF(RES_hhdet_tes!U21=0,"",RES_hhdet_tes!U21/RES_hhdet_fec!U21)</f>
        <v>0.61467397672905721</v>
      </c>
      <c r="V21" s="111">
        <f>IF(RES_hhdet_tes!V21=0,"",RES_hhdet_tes!V21/RES_hhdet_fec!V21)</f>
        <v>0.61889007943759022</v>
      </c>
      <c r="W21" s="111">
        <f>IF(RES_hhdet_tes!W21=0,"",RES_hhdet_tes!W21/RES_hhdet_fec!W21)</f>
        <v>0.62086350155286363</v>
      </c>
      <c r="X21" s="111">
        <f>IF(RES_hhdet_tes!X21=0,"",RES_hhdet_tes!X21/RES_hhdet_fec!X21)</f>
        <v>0.62168268306226859</v>
      </c>
      <c r="Y21" s="111">
        <f>IF(RES_hhdet_tes!Y21=0,"",RES_hhdet_tes!Y21/RES_hhdet_fec!Y21)</f>
        <v>0.62168268306226848</v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0.75186575151063773</v>
      </c>
      <c r="C22" s="45">
        <f>IF(RES_hhdet_tes!C22=0,"",RES_hhdet_tes!C22/RES_hhdet_fec!C22)</f>
        <v>0.75290465537307605</v>
      </c>
      <c r="D22" s="45">
        <f>IF(RES_hhdet_tes!D22=0,"",RES_hhdet_tes!D22/RES_hhdet_fec!D22)</f>
        <v>0.75364670202713691</v>
      </c>
      <c r="E22" s="45">
        <f>IF(RES_hhdet_tes!E22=0,"",RES_hhdet_tes!E22/RES_hhdet_fec!E22)</f>
        <v>0.75482710426933919</v>
      </c>
      <c r="F22" s="45">
        <f>IF(RES_hhdet_tes!F22=0,"",RES_hhdet_tes!F22/RES_hhdet_fec!F22)</f>
        <v>0.75724614114932498</v>
      </c>
      <c r="G22" s="45">
        <f>IF(RES_hhdet_tes!G22=0,"",RES_hhdet_tes!G22/RES_hhdet_fec!G22)</f>
        <v>0.76052194913015425</v>
      </c>
      <c r="H22" s="45">
        <f>IF(RES_hhdet_tes!H22=0,"",RES_hhdet_tes!H22/RES_hhdet_fec!H22)</f>
        <v>0.76643587367164911</v>
      </c>
      <c r="I22" s="45">
        <f>IF(RES_hhdet_tes!I22=0,"",RES_hhdet_tes!I22/RES_hhdet_fec!I22)</f>
        <v>0.76947187093772274</v>
      </c>
      <c r="J22" s="45">
        <f>IF(RES_hhdet_tes!J22=0,"",RES_hhdet_tes!J22/RES_hhdet_fec!J22)</f>
        <v>0.7698417411306554</v>
      </c>
      <c r="K22" s="45">
        <f>IF(RES_hhdet_tes!K22=0,"",RES_hhdet_tes!K22/RES_hhdet_fec!K22)</f>
        <v>0.77083675920102723</v>
      </c>
      <c r="L22" s="45">
        <f>IF(RES_hhdet_tes!L22=0,"",RES_hhdet_tes!L22/RES_hhdet_fec!L22)</f>
        <v>0.7719664843515962</v>
      </c>
      <c r="M22" s="45">
        <f>IF(RES_hhdet_tes!M22=0,"",RES_hhdet_tes!M22/RES_hhdet_fec!M22)</f>
        <v>0.77413473774382058</v>
      </c>
      <c r="N22" s="45">
        <f>IF(RES_hhdet_tes!N22=0,"",RES_hhdet_tes!N22/RES_hhdet_fec!N22)</f>
        <v>0.77888749662991674</v>
      </c>
      <c r="O22" s="45">
        <f>IF(RES_hhdet_tes!O22=0,"",RES_hhdet_tes!O22/RES_hhdet_fec!O22)</f>
        <v>0.7842045819062422</v>
      </c>
      <c r="P22" s="45">
        <f>IF(RES_hhdet_tes!P22=0,"",RES_hhdet_tes!P22/RES_hhdet_fec!P22)</f>
        <v>0.78762683994031113</v>
      </c>
      <c r="Q22" s="45">
        <f>IF(RES_hhdet_tes!Q22=0,"",RES_hhdet_tes!Q22/RES_hhdet_fec!Q22)</f>
        <v>0.79292332021260692</v>
      </c>
      <c r="R22" s="45">
        <f>IF(RES_hhdet_tes!R22=0,"",RES_hhdet_tes!R22/RES_hhdet_fec!R22)</f>
        <v>0.80562057348289062</v>
      </c>
      <c r="S22" s="45">
        <f>IF(RES_hhdet_tes!S22=0,"",RES_hhdet_tes!S22/RES_hhdet_fec!S22)</f>
        <v>0.8153018554415572</v>
      </c>
      <c r="T22" s="45">
        <f>IF(RES_hhdet_tes!T22=0,"",RES_hhdet_tes!T22/RES_hhdet_fec!T22)</f>
        <v>0.82505128492722246</v>
      </c>
      <c r="U22" s="45">
        <f>IF(RES_hhdet_tes!U22=0,"",RES_hhdet_tes!U22/RES_hhdet_fec!U22)</f>
        <v>0.83772644817603936</v>
      </c>
      <c r="V22" s="45">
        <f>IF(RES_hhdet_tes!V22=0,"",RES_hhdet_tes!V22/RES_hhdet_fec!V22)</f>
        <v>0.86094563606509789</v>
      </c>
      <c r="W22" s="45">
        <f>IF(RES_hhdet_tes!W22=0,"",RES_hhdet_tes!W22/RES_hhdet_fec!W22)</f>
        <v>0.87328165242034361</v>
      </c>
      <c r="X22" s="45">
        <f>IF(RES_hhdet_tes!X22=0,"",RES_hhdet_tes!X22/RES_hhdet_fec!X22)</f>
        <v>0.88201955157174716</v>
      </c>
      <c r="Y22" s="45">
        <f>IF(RES_hhdet_tes!Y22=0,"",RES_hhdet_tes!Y22/RES_hhdet_fec!Y22)</f>
        <v>0.88207952640697473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0.52981925905716754</v>
      </c>
      <c r="C24" s="119">
        <f>IF(RES_hhdet_tes!C24=0,"",RES_hhdet_tes!C24/RES_hhdet_fec!C24)</f>
        <v>0.53284445085611654</v>
      </c>
      <c r="D24" s="119">
        <f>IF(RES_hhdet_tes!D24=0,"",RES_hhdet_tes!D24/RES_hhdet_fec!D24)</f>
        <v>0.53454651429948963</v>
      </c>
      <c r="E24" s="119">
        <f>IF(RES_hhdet_tes!E24=0,"",RES_hhdet_tes!E24/RES_hhdet_fec!E24)</f>
        <v>0.5381792966911807</v>
      </c>
      <c r="F24" s="119">
        <f>IF(RES_hhdet_tes!F24=0,"",RES_hhdet_tes!F24/RES_hhdet_fec!F24)</f>
        <v>0.5474554274040887</v>
      </c>
      <c r="G24" s="119">
        <f>IF(RES_hhdet_tes!G24=0,"",RES_hhdet_tes!G24/RES_hhdet_fec!G24)</f>
        <v>0.55170501589562615</v>
      </c>
      <c r="H24" s="119">
        <f>IF(RES_hhdet_tes!H24=0,"",RES_hhdet_tes!H24/RES_hhdet_fec!H24)</f>
        <v>0.56654792118820674</v>
      </c>
      <c r="I24" s="119">
        <f>IF(RES_hhdet_tes!I24=0,"",RES_hhdet_tes!I24/RES_hhdet_fec!I24)</f>
        <v>0.5726310071200118</v>
      </c>
      <c r="J24" s="119">
        <f>IF(RES_hhdet_tes!J24=0,"",RES_hhdet_tes!J24/RES_hhdet_fec!J24)</f>
        <v>0.5750197220177744</v>
      </c>
      <c r="K24" s="119">
        <f>IF(RES_hhdet_tes!K24=0,"",RES_hhdet_tes!K24/RES_hhdet_fec!K24)</f>
        <v>0.58816879254946131</v>
      </c>
      <c r="L24" s="119">
        <f>IF(RES_hhdet_tes!L24=0,"",RES_hhdet_tes!L24/RES_hhdet_fec!L24)</f>
        <v>0.58627400699400045</v>
      </c>
      <c r="M24" s="119">
        <f>IF(RES_hhdet_tes!M24=0,"",RES_hhdet_tes!M24/RES_hhdet_fec!M24)</f>
        <v>0.59721557711962725</v>
      </c>
      <c r="N24" s="119">
        <f>IF(RES_hhdet_tes!N24=0,"",RES_hhdet_tes!N24/RES_hhdet_fec!N24)</f>
        <v>0.60850454847089319</v>
      </c>
      <c r="O24" s="119">
        <f>IF(RES_hhdet_tes!O24=0,"",RES_hhdet_tes!O24/RES_hhdet_fec!O24)</f>
        <v>0.62264229830110351</v>
      </c>
      <c r="P24" s="119">
        <f>IF(RES_hhdet_tes!P24=0,"",RES_hhdet_tes!P24/RES_hhdet_fec!P24)</f>
        <v>0.62886018926917986</v>
      </c>
      <c r="Q24" s="119">
        <f>IF(RES_hhdet_tes!Q24=0,"",RES_hhdet_tes!Q24/RES_hhdet_fec!Q24)</f>
        <v>0.63235289591981514</v>
      </c>
      <c r="R24" s="119">
        <f>IF(RES_hhdet_tes!R24=0,"",RES_hhdet_tes!R24/RES_hhdet_fec!R24)</f>
        <v>0.64092088343750075</v>
      </c>
      <c r="S24" s="119">
        <f>IF(RES_hhdet_tes!S24=0,"",RES_hhdet_tes!S24/RES_hhdet_fec!S24)</f>
        <v>0.65330388748668777</v>
      </c>
      <c r="T24" s="119">
        <f>IF(RES_hhdet_tes!T24=0,"",RES_hhdet_tes!T24/RES_hhdet_fec!T24)</f>
        <v>0.67092358884530956</v>
      </c>
      <c r="U24" s="119">
        <f>IF(RES_hhdet_tes!U24=0,"",RES_hhdet_tes!U24/RES_hhdet_fec!U24)</f>
        <v>0.6878284260069164</v>
      </c>
      <c r="V24" s="119">
        <f>IF(RES_hhdet_tes!V24=0,"",RES_hhdet_tes!V24/RES_hhdet_fec!V24)</f>
        <v>0.70366151829210655</v>
      </c>
      <c r="W24" s="119">
        <f>IF(RES_hhdet_tes!W24=0,"",RES_hhdet_tes!W24/RES_hhdet_fec!W24)</f>
        <v>0.72062206915582083</v>
      </c>
      <c r="X24" s="119">
        <f>IF(RES_hhdet_tes!X24=0,"",RES_hhdet_tes!X24/RES_hhdet_fec!X24)</f>
        <v>0.73544512600451672</v>
      </c>
      <c r="Y24" s="119">
        <f>IF(RES_hhdet_tes!Y24=0,"",RES_hhdet_tes!Y24/RES_hhdet_fec!Y24)</f>
        <v>0.74372910759914879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0.50159660174480569</v>
      </c>
      <c r="C25" s="124">
        <f>IF(RES_hhdet_tes!C25=0,"",RES_hhdet_tes!C25/RES_hhdet_fec!C25)</f>
        <v>0.50143523733490036</v>
      </c>
      <c r="D25" s="124">
        <f>IF(RES_hhdet_tes!D25=0,"",RES_hhdet_tes!D25/RES_hhdet_fec!D25)</f>
        <v>0.50127971818551265</v>
      </c>
      <c r="E25" s="124">
        <f>IF(RES_hhdet_tes!E25=0,"",RES_hhdet_tes!E25/RES_hhdet_fec!E25)</f>
        <v>0.50206721715561187</v>
      </c>
      <c r="F25" s="124">
        <f>IF(RES_hhdet_tes!F25=0,"",RES_hhdet_tes!F25/RES_hhdet_fec!F25)</f>
        <v>0.51002378010418659</v>
      </c>
      <c r="G25" s="124">
        <f>IF(RES_hhdet_tes!G25=0,"",RES_hhdet_tes!G25/RES_hhdet_fec!G25)</f>
        <v>0.52111671014811978</v>
      </c>
      <c r="H25" s="124">
        <f>IF(RES_hhdet_tes!H25=0,"",RES_hhdet_tes!H25/RES_hhdet_fec!H25)</f>
        <v>0.5312671335530299</v>
      </c>
      <c r="I25" s="124">
        <f>IF(RES_hhdet_tes!I25=0,"",RES_hhdet_tes!I25/RES_hhdet_fec!I25)</f>
        <v>0.53902120793424801</v>
      </c>
      <c r="J25" s="124">
        <f>IF(RES_hhdet_tes!J25=0,"",RES_hhdet_tes!J25/RES_hhdet_fec!J25)</f>
        <v>0.54416594693995834</v>
      </c>
      <c r="K25" s="124">
        <f>IF(RES_hhdet_tes!K25=0,"",RES_hhdet_tes!K25/RES_hhdet_fec!K25)</f>
        <v>0.54836652095070448</v>
      </c>
      <c r="L25" s="124">
        <f>IF(RES_hhdet_tes!L25=0,"",RES_hhdet_tes!L25/RES_hhdet_fec!L25)</f>
        <v>0.55238433556702515</v>
      </c>
      <c r="M25" s="124">
        <f>IF(RES_hhdet_tes!M25=0,"",RES_hhdet_tes!M25/RES_hhdet_fec!M25)</f>
        <v>0.55814921071125845</v>
      </c>
      <c r="N25" s="124">
        <f>IF(RES_hhdet_tes!N25=0,"",RES_hhdet_tes!N25/RES_hhdet_fec!N25)</f>
        <v>0.5729693632038575</v>
      </c>
      <c r="O25" s="124">
        <f>IF(RES_hhdet_tes!O25=0,"",RES_hhdet_tes!O25/RES_hhdet_fec!O25)</f>
        <v>0.59222985418128815</v>
      </c>
      <c r="P25" s="124">
        <f>IF(RES_hhdet_tes!P25=0,"",RES_hhdet_tes!P25/RES_hhdet_fec!P25)</f>
        <v>0.59299445918737193</v>
      </c>
      <c r="Q25" s="124">
        <f>IF(RES_hhdet_tes!Q25=0,"",RES_hhdet_tes!Q25/RES_hhdet_fec!Q25)</f>
        <v>0.5960516131302851</v>
      </c>
      <c r="R25" s="124">
        <f>IF(RES_hhdet_tes!R25=0,"",RES_hhdet_tes!R25/RES_hhdet_fec!R25)</f>
        <v>0.60555320827103487</v>
      </c>
      <c r="S25" s="124">
        <f>IF(RES_hhdet_tes!S25=0,"",RES_hhdet_tes!S25/RES_hhdet_fec!S25)</f>
        <v>0.62454464197822301</v>
      </c>
      <c r="T25" s="124">
        <f>IF(RES_hhdet_tes!T25=0,"",RES_hhdet_tes!T25/RES_hhdet_fec!T25)</f>
        <v>0.64230246040772843</v>
      </c>
      <c r="U25" s="124">
        <f>IF(RES_hhdet_tes!U25=0,"",RES_hhdet_tes!U25/RES_hhdet_fec!U25)</f>
        <v>0.66040765452742423</v>
      </c>
      <c r="V25" s="124">
        <f>IF(RES_hhdet_tes!V25=0,"",RES_hhdet_tes!V25/RES_hhdet_fec!V25)</f>
        <v>0.67956384015208771</v>
      </c>
      <c r="W25" s="124">
        <f>IF(RES_hhdet_tes!W25=0,"",RES_hhdet_tes!W25/RES_hhdet_fec!W25)</f>
        <v>0.69824098706255555</v>
      </c>
      <c r="X25" s="124">
        <f>IF(RES_hhdet_tes!X25=0,"",RES_hhdet_tes!X25/RES_hhdet_fec!X25)</f>
        <v>0.71220756617635372</v>
      </c>
      <c r="Y25" s="124">
        <f>IF(RES_hhdet_tes!Y25=0,"",RES_hhdet_tes!Y25/RES_hhdet_fec!Y25)</f>
        <v>0.72173404877070713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0.49471544809791618</v>
      </c>
      <c r="C26" s="111">
        <f>IF(RES_hhdet_tes!C26=0,"",RES_hhdet_tes!C26/RES_hhdet_fec!C26)</f>
        <v>0.49471544809791607</v>
      </c>
      <c r="D26" s="111">
        <f>IF(RES_hhdet_tes!D26=0,"",RES_hhdet_tes!D26/RES_hhdet_fec!D26)</f>
        <v>0.49471544809791612</v>
      </c>
      <c r="E26" s="111">
        <f>IF(RES_hhdet_tes!E26=0,"",RES_hhdet_tes!E26/RES_hhdet_fec!E26)</f>
        <v>0.49563546141354164</v>
      </c>
      <c r="F26" s="111">
        <f>IF(RES_hhdet_tes!F26=0,"",RES_hhdet_tes!F26/RES_hhdet_fec!F26)</f>
        <v>0.50375463674057808</v>
      </c>
      <c r="G26" s="111">
        <f>IF(RES_hhdet_tes!G26=0,"",RES_hhdet_tes!G26/RES_hhdet_fec!G26)</f>
        <v>0.51553234728878428</v>
      </c>
      <c r="H26" s="111">
        <f>IF(RES_hhdet_tes!H26=0,"",RES_hhdet_tes!H26/RES_hhdet_fec!H26)</f>
        <v>0.52566936862767921</v>
      </c>
      <c r="I26" s="111">
        <f>IF(RES_hhdet_tes!I26=0,"",RES_hhdet_tes!I26/RES_hhdet_fec!I26)</f>
        <v>0.53362261039122438</v>
      </c>
      <c r="J26" s="111">
        <f>IF(RES_hhdet_tes!J26=0,"",RES_hhdet_tes!J26/RES_hhdet_fec!J26)</f>
        <v>0.53884501522414119</v>
      </c>
      <c r="K26" s="111">
        <f>IF(RES_hhdet_tes!K26=0,"",RES_hhdet_tes!K26/RES_hhdet_fec!K26)</f>
        <v>0.54310271577630531</v>
      </c>
      <c r="L26" s="111">
        <f>IF(RES_hhdet_tes!L26=0,"",RES_hhdet_tes!L26/RES_hhdet_fec!L26)</f>
        <v>0.54717409049653909</v>
      </c>
      <c r="M26" s="111">
        <f>IF(RES_hhdet_tes!M26=0,"",RES_hhdet_tes!M26/RES_hhdet_fec!M26)</f>
        <v>0.55302618629662359</v>
      </c>
      <c r="N26" s="111">
        <f>IF(RES_hhdet_tes!N26=0,"",RES_hhdet_tes!N26/RES_hhdet_fec!N26)</f>
        <v>0.56793449009025676</v>
      </c>
      <c r="O26" s="111">
        <f>IF(RES_hhdet_tes!O26=0,"",RES_hhdet_tes!O26/RES_hhdet_fec!O26)</f>
        <v>0.58730414653920004</v>
      </c>
      <c r="P26" s="111">
        <f>IF(RES_hhdet_tes!P26=0,"",RES_hhdet_tes!P26/RES_hhdet_fec!P26)</f>
        <v>0.58810921589843246</v>
      </c>
      <c r="Q26" s="111">
        <f>IF(RES_hhdet_tes!Q26=0,"",RES_hhdet_tes!Q26/RES_hhdet_fec!Q26)</f>
        <v>0.5912140117963548</v>
      </c>
      <c r="R26" s="111">
        <f>IF(RES_hhdet_tes!R26=0,"",RES_hhdet_tes!R26/RES_hhdet_fec!R26)</f>
        <v>0.60078022914505247</v>
      </c>
      <c r="S26" s="111">
        <f>IF(RES_hhdet_tes!S26=0,"",RES_hhdet_tes!S26/RES_hhdet_fec!S26)</f>
        <v>0.61988488084621507</v>
      </c>
      <c r="T26" s="111">
        <f>IF(RES_hhdet_tes!T26=0,"",RES_hhdet_tes!T26/RES_hhdet_fec!T26)</f>
        <v>0.63774658299975151</v>
      </c>
      <c r="U26" s="111">
        <f>IF(RES_hhdet_tes!U26=0,"",RES_hhdet_tes!U26/RES_hhdet_fec!U26)</f>
        <v>0.6559891747068558</v>
      </c>
      <c r="V26" s="111">
        <f>IF(RES_hhdet_tes!V26=0,"",RES_hhdet_tes!V26/RES_hhdet_fec!V26)</f>
        <v>0.67528340899929951</v>
      </c>
      <c r="W26" s="111">
        <f>IF(RES_hhdet_tes!W26=0,"",RES_hhdet_tes!W26/RES_hhdet_fec!W26)</f>
        <v>0.69404984172950401</v>
      </c>
      <c r="X26" s="111">
        <f>IF(RES_hhdet_tes!X26=0,"",RES_hhdet_tes!X26/RES_hhdet_fec!X26)</f>
        <v>0.7081661097703188</v>
      </c>
      <c r="Y26" s="111">
        <f>IF(RES_hhdet_tes!Y26=0,"",RES_hhdet_tes!Y26/RES_hhdet_fec!Y26)</f>
        <v>0.71776904722502277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1.8212459755619608</v>
      </c>
      <c r="C28" s="124">
        <f>IF(RES_hhdet_tes!C28=0,"",RES_hhdet_tes!C28/RES_hhdet_fec!C28)</f>
        <v>1.9306595764880481</v>
      </c>
      <c r="D28" s="124">
        <f>IF(RES_hhdet_tes!D28=0,"",RES_hhdet_tes!D28/RES_hhdet_fec!D28)</f>
        <v>2.0226839034421884</v>
      </c>
      <c r="E28" s="124">
        <f>IF(RES_hhdet_tes!E28=0,"",RES_hhdet_tes!E28/RES_hhdet_fec!E28)</f>
        <v>2.0786099940341178</v>
      </c>
      <c r="F28" s="124">
        <f>IF(RES_hhdet_tes!F28=0,"",RES_hhdet_tes!F28/RES_hhdet_fec!F28)</f>
        <v>2.2257080693082028</v>
      </c>
      <c r="G28" s="124">
        <f>IF(RES_hhdet_tes!G28=0,"",RES_hhdet_tes!G28/RES_hhdet_fec!G28)</f>
        <v>2.4544370639856963</v>
      </c>
      <c r="H28" s="124">
        <f>IF(RES_hhdet_tes!H28=0,"",RES_hhdet_tes!H28/RES_hhdet_fec!H28)</f>
        <v>2.6838324512219693</v>
      </c>
      <c r="I28" s="124">
        <f>IF(RES_hhdet_tes!I28=0,"",RES_hhdet_tes!I28/RES_hhdet_fec!I28)</f>
        <v>2.8105426472505513</v>
      </c>
      <c r="J28" s="124">
        <f>IF(RES_hhdet_tes!J28=0,"",RES_hhdet_tes!J28/RES_hhdet_fec!J28)</f>
        <v>2.8753276018948992</v>
      </c>
      <c r="K28" s="124">
        <f>IF(RES_hhdet_tes!K28=0,"",RES_hhdet_tes!K28/RES_hhdet_fec!K28)</f>
        <v>2.9325141545823858</v>
      </c>
      <c r="L28" s="124">
        <f>IF(RES_hhdet_tes!L28=0,"",RES_hhdet_tes!L28/RES_hhdet_fec!L28)</f>
        <v>2.964076374770686</v>
      </c>
      <c r="M28" s="124">
        <f>IF(RES_hhdet_tes!M28=0,"",RES_hhdet_tes!M28/RES_hhdet_fec!M28)</f>
        <v>2.9878738942802898</v>
      </c>
      <c r="N28" s="124">
        <f>IF(RES_hhdet_tes!N28=0,"",RES_hhdet_tes!N28/RES_hhdet_fec!N28)</f>
        <v>3.0312493677877028</v>
      </c>
      <c r="O28" s="124">
        <f>IF(RES_hhdet_tes!O28=0,"",RES_hhdet_tes!O28/RES_hhdet_fec!O28)</f>
        <v>3.1633633970450981</v>
      </c>
      <c r="P28" s="124">
        <f>IF(RES_hhdet_tes!P28=0,"",RES_hhdet_tes!P28/RES_hhdet_fec!P28)</f>
        <v>3.3737135963337539</v>
      </c>
      <c r="Q28" s="124">
        <f>IF(RES_hhdet_tes!Q28=0,"",RES_hhdet_tes!Q28/RES_hhdet_fec!Q28)</f>
        <v>3.6110950343717318</v>
      </c>
      <c r="R28" s="124">
        <f>IF(RES_hhdet_tes!R28=0,"",RES_hhdet_tes!R28/RES_hhdet_fec!R28)</f>
        <v>3.8084348182701961</v>
      </c>
      <c r="S28" s="124">
        <f>IF(RES_hhdet_tes!S28=0,"",RES_hhdet_tes!S28/RES_hhdet_fec!S28)</f>
        <v>3.9667532300609314</v>
      </c>
      <c r="T28" s="124">
        <f>IF(RES_hhdet_tes!T28=0,"",RES_hhdet_tes!T28/RES_hhdet_fec!T28)</f>
        <v>4.0365104414908259</v>
      </c>
      <c r="U28" s="124">
        <f>IF(RES_hhdet_tes!U28=0,"",RES_hhdet_tes!U28/RES_hhdet_fec!U28)</f>
        <v>4.0815981804693537</v>
      </c>
      <c r="V28" s="124">
        <f>IF(RES_hhdet_tes!V28=0,"",RES_hhdet_tes!V28/RES_hhdet_fec!V28)</f>
        <v>4.1176941737061101</v>
      </c>
      <c r="W28" s="124">
        <f>IF(RES_hhdet_tes!W28=0,"",RES_hhdet_tes!W28/RES_hhdet_fec!W28)</f>
        <v>4.1380895994266895</v>
      </c>
      <c r="X28" s="124">
        <f>IF(RES_hhdet_tes!X28=0,"",RES_hhdet_tes!X28/RES_hhdet_fec!X28)</f>
        <v>4.1500330954062674</v>
      </c>
      <c r="Y28" s="124">
        <f>IF(RES_hhdet_tes!Y28=0,"",RES_hhdet_tes!Y28/RES_hhdet_fec!Y28)</f>
        <v>4.159332989306078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1.8212459755619608</v>
      </c>
      <c r="C29" s="111">
        <f>IF(RES_hhdet_tes!C29=0,"",RES_hhdet_tes!C29/RES_hhdet_fec!C29)</f>
        <v>1.9306595764880481</v>
      </c>
      <c r="D29" s="111">
        <f>IF(RES_hhdet_tes!D29=0,"",RES_hhdet_tes!D29/RES_hhdet_fec!D29)</f>
        <v>2.0226839034421884</v>
      </c>
      <c r="E29" s="111">
        <f>IF(RES_hhdet_tes!E29=0,"",RES_hhdet_tes!E29/RES_hhdet_fec!E29)</f>
        <v>2.0786099940341178</v>
      </c>
      <c r="F29" s="111">
        <f>IF(RES_hhdet_tes!F29=0,"",RES_hhdet_tes!F29/RES_hhdet_fec!F29)</f>
        <v>2.2257080693082028</v>
      </c>
      <c r="G29" s="111">
        <f>IF(RES_hhdet_tes!G29=0,"",RES_hhdet_tes!G29/RES_hhdet_fec!G29)</f>
        <v>2.4544370639856963</v>
      </c>
      <c r="H29" s="111">
        <f>IF(RES_hhdet_tes!H29=0,"",RES_hhdet_tes!H29/RES_hhdet_fec!H29)</f>
        <v>2.6838324512219693</v>
      </c>
      <c r="I29" s="111">
        <f>IF(RES_hhdet_tes!I29=0,"",RES_hhdet_tes!I29/RES_hhdet_fec!I29)</f>
        <v>2.8105426472505513</v>
      </c>
      <c r="J29" s="111">
        <f>IF(RES_hhdet_tes!J29=0,"",RES_hhdet_tes!J29/RES_hhdet_fec!J29)</f>
        <v>2.8753276018948992</v>
      </c>
      <c r="K29" s="111">
        <f>IF(RES_hhdet_tes!K29=0,"",RES_hhdet_tes!K29/RES_hhdet_fec!K29)</f>
        <v>2.9325141545823858</v>
      </c>
      <c r="L29" s="111">
        <f>IF(RES_hhdet_tes!L29=0,"",RES_hhdet_tes!L29/RES_hhdet_fec!L29)</f>
        <v>2.964076374770686</v>
      </c>
      <c r="M29" s="111">
        <f>IF(RES_hhdet_tes!M29=0,"",RES_hhdet_tes!M29/RES_hhdet_fec!M29)</f>
        <v>2.9878738942802898</v>
      </c>
      <c r="N29" s="111">
        <f>IF(RES_hhdet_tes!N29=0,"",RES_hhdet_tes!N29/RES_hhdet_fec!N29)</f>
        <v>3.0312493677877028</v>
      </c>
      <c r="O29" s="111">
        <f>IF(RES_hhdet_tes!O29=0,"",RES_hhdet_tes!O29/RES_hhdet_fec!O29)</f>
        <v>3.1633633970450981</v>
      </c>
      <c r="P29" s="111">
        <f>IF(RES_hhdet_tes!P29=0,"",RES_hhdet_tes!P29/RES_hhdet_fec!P29)</f>
        <v>3.3737135963337539</v>
      </c>
      <c r="Q29" s="111">
        <f>IF(RES_hhdet_tes!Q29=0,"",RES_hhdet_tes!Q29/RES_hhdet_fec!Q29)</f>
        <v>3.6110950343717318</v>
      </c>
      <c r="R29" s="111">
        <f>IF(RES_hhdet_tes!R29=0,"",RES_hhdet_tes!R29/RES_hhdet_fec!R29)</f>
        <v>3.8084348182701961</v>
      </c>
      <c r="S29" s="111">
        <f>IF(RES_hhdet_tes!S29=0,"",RES_hhdet_tes!S29/RES_hhdet_fec!S29)</f>
        <v>3.9667532300609314</v>
      </c>
      <c r="T29" s="111">
        <f>IF(RES_hhdet_tes!T29=0,"",RES_hhdet_tes!T29/RES_hhdet_fec!T29)</f>
        <v>4.0365104414908259</v>
      </c>
      <c r="U29" s="111">
        <f>IF(RES_hhdet_tes!U29=0,"",RES_hhdet_tes!U29/RES_hhdet_fec!U29)</f>
        <v>4.0815981804693537</v>
      </c>
      <c r="V29" s="111">
        <f>IF(RES_hhdet_tes!V29=0,"",RES_hhdet_tes!V29/RES_hhdet_fec!V29)</f>
        <v>4.1176941737061101</v>
      </c>
      <c r="W29" s="111">
        <f>IF(RES_hhdet_tes!W29=0,"",RES_hhdet_tes!W29/RES_hhdet_fec!W29)</f>
        <v>4.1380895994266895</v>
      </c>
      <c r="X29" s="111">
        <f>IF(RES_hhdet_tes!X29=0,"",RES_hhdet_tes!X29/RES_hhdet_fec!X29)</f>
        <v>4.1500330954062674</v>
      </c>
      <c r="Y29" s="111">
        <f>IF(RES_hhdet_tes!Y29=0,"",RES_hhdet_tes!Y29/RES_hhdet_fec!Y29)</f>
        <v>4.159332989306078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0.71178316977645029</v>
      </c>
      <c r="C30" s="124">
        <f>IF(RES_hhdet_tes!C30=0,"",RES_hhdet_tes!C30/RES_hhdet_fec!C30)</f>
        <v>0.71419582081821376</v>
      </c>
      <c r="D30" s="124">
        <f>IF(RES_hhdet_tes!D30=0,"",RES_hhdet_tes!D30/RES_hhdet_fec!D30)</f>
        <v>0.71620111083064586</v>
      </c>
      <c r="E30" s="124">
        <f>IF(RES_hhdet_tes!E30=0,"",RES_hhdet_tes!E30/RES_hhdet_fec!E30)</f>
        <v>0.72172221991022201</v>
      </c>
      <c r="F30" s="124">
        <f>IF(RES_hhdet_tes!F30=0,"",RES_hhdet_tes!F30/RES_hhdet_fec!F30)</f>
        <v>0.73185248453848872</v>
      </c>
      <c r="G30" s="124">
        <f>IF(RES_hhdet_tes!G30=0,"",RES_hhdet_tes!G30/RES_hhdet_fec!G30)</f>
        <v>0.7465872141535097</v>
      </c>
      <c r="H30" s="124">
        <f>IF(RES_hhdet_tes!H30=0,"",RES_hhdet_tes!H30/RES_hhdet_fec!H30)</f>
        <v>0.76474239980877379</v>
      </c>
      <c r="I30" s="124">
        <f>IF(RES_hhdet_tes!I30=0,"",RES_hhdet_tes!I30/RES_hhdet_fec!I30)</f>
        <v>0.76562521086858448</v>
      </c>
      <c r="J30" s="124">
        <f>IF(RES_hhdet_tes!J30=0,"",RES_hhdet_tes!J30/RES_hhdet_fec!J30)</f>
        <v>0.76417082335931574</v>
      </c>
      <c r="K30" s="124">
        <f>IF(RES_hhdet_tes!K30=0,"",RES_hhdet_tes!K30/RES_hhdet_fec!K30)</f>
        <v>0.76756746662494912</v>
      </c>
      <c r="L30" s="124">
        <f>IF(RES_hhdet_tes!L30=0,"",RES_hhdet_tes!L30/RES_hhdet_fec!L30)</f>
        <v>0.77407216024511194</v>
      </c>
      <c r="M30" s="124">
        <f>IF(RES_hhdet_tes!M30=0,"",RES_hhdet_tes!M30/RES_hhdet_fec!M30)</f>
        <v>0.77201411520706686</v>
      </c>
      <c r="N30" s="124">
        <f>IF(RES_hhdet_tes!N30=0,"",RES_hhdet_tes!N30/RES_hhdet_fec!N30)</f>
        <v>0.77733683796116493</v>
      </c>
      <c r="O30" s="124">
        <f>IF(RES_hhdet_tes!O30=0,"",RES_hhdet_tes!O30/RES_hhdet_fec!O30)</f>
        <v>0.79153147660980094</v>
      </c>
      <c r="P30" s="124">
        <f>IF(RES_hhdet_tes!P30=0,"",RES_hhdet_tes!P30/RES_hhdet_fec!P30)</f>
        <v>0.79629130492344558</v>
      </c>
      <c r="Q30" s="124">
        <f>IF(RES_hhdet_tes!Q30=0,"",RES_hhdet_tes!Q30/RES_hhdet_fec!Q30)</f>
        <v>0.80817638415628124</v>
      </c>
      <c r="R30" s="124">
        <f>IF(RES_hhdet_tes!R30=0,"",RES_hhdet_tes!R30/RES_hhdet_fec!R30)</f>
        <v>0.81487185404352624</v>
      </c>
      <c r="S30" s="124">
        <f>IF(RES_hhdet_tes!S30=0,"",RES_hhdet_tes!S30/RES_hhdet_fec!S30)</f>
        <v>0.81856399396278556</v>
      </c>
      <c r="T30" s="124">
        <f>IF(RES_hhdet_tes!T30=0,"",RES_hhdet_tes!T30/RES_hhdet_fec!T30)</f>
        <v>0.82005169362939712</v>
      </c>
      <c r="U30" s="124">
        <f>IF(RES_hhdet_tes!U30=0,"",RES_hhdet_tes!U30/RES_hhdet_fec!U30)</f>
        <v>0.82731301752711472</v>
      </c>
      <c r="V30" s="124">
        <f>IF(RES_hhdet_tes!V30=0,"",RES_hhdet_tes!V30/RES_hhdet_fec!V30)</f>
        <v>0.83588608148896804</v>
      </c>
      <c r="W30" s="124">
        <f>IF(RES_hhdet_tes!W30=0,"",RES_hhdet_tes!W30/RES_hhdet_fec!W30)</f>
        <v>0.84215239227761562</v>
      </c>
      <c r="X30" s="124">
        <f>IF(RES_hhdet_tes!X30=0,"",RES_hhdet_tes!X30/RES_hhdet_fec!X30)</f>
        <v>0.84252747848139531</v>
      </c>
      <c r="Y30" s="124">
        <f>IF(RES_hhdet_tes!Y30=0,"",RES_hhdet_tes!Y30/RES_hhdet_fec!Y30)</f>
        <v>0.84693949086231646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0.60394781810321463</v>
      </c>
      <c r="C31" s="111">
        <f>IF(RES_hhdet_tes!C31=0,"",RES_hhdet_tes!C31/RES_hhdet_fec!C31)</f>
        <v>0.60414066403138278</v>
      </c>
      <c r="D31" s="111">
        <f>IF(RES_hhdet_tes!D31=0,"",RES_hhdet_tes!D31/RES_hhdet_fec!D31)</f>
        <v>0.60491499369815827</v>
      </c>
      <c r="E31" s="111">
        <f>IF(RES_hhdet_tes!E31=0,"",RES_hhdet_tes!E31/RES_hhdet_fec!E31)</f>
        <v>0.60772251889345774</v>
      </c>
      <c r="F31" s="111">
        <f>IF(RES_hhdet_tes!F31=0,"",RES_hhdet_tes!F31/RES_hhdet_fec!F31)</f>
        <v>0.61605663275269107</v>
      </c>
      <c r="G31" s="111">
        <f>IF(RES_hhdet_tes!G31=0,"",RES_hhdet_tes!G31/RES_hhdet_fec!G31)</f>
        <v>0.62582223677732807</v>
      </c>
      <c r="H31" s="111">
        <f>IF(RES_hhdet_tes!H31=0,"",RES_hhdet_tes!H31/RES_hhdet_fec!H31)</f>
        <v>0.63262314598031844</v>
      </c>
      <c r="I31" s="111">
        <f>IF(RES_hhdet_tes!I31=0,"",RES_hhdet_tes!I31/RES_hhdet_fec!I31)</f>
        <v>0.63525861798363403</v>
      </c>
      <c r="J31" s="111">
        <f>IF(RES_hhdet_tes!J31=0,"",RES_hhdet_tes!J31/RES_hhdet_fec!J31)</f>
        <v>0.63543558588201166</v>
      </c>
      <c r="K31" s="111">
        <f>IF(RES_hhdet_tes!K31=0,"",RES_hhdet_tes!K31/RES_hhdet_fec!K31)</f>
        <v>0.63562548774679339</v>
      </c>
      <c r="L31" s="111">
        <f>IF(RES_hhdet_tes!L31=0,"",RES_hhdet_tes!L31/RES_hhdet_fec!L31)</f>
        <v>0.6359792027141703</v>
      </c>
      <c r="M31" s="111">
        <f>IF(RES_hhdet_tes!M31=0,"",RES_hhdet_tes!M31/RES_hhdet_fec!M31)</f>
        <v>0.63668087668417728</v>
      </c>
      <c r="N31" s="111">
        <f>IF(RES_hhdet_tes!N31=0,"",RES_hhdet_tes!N31/RES_hhdet_fec!N31)</f>
        <v>0.64617340413943392</v>
      </c>
      <c r="O31" s="111">
        <f>IF(RES_hhdet_tes!O31=0,"",RES_hhdet_tes!O31/RES_hhdet_fec!O31)</f>
        <v>0.67019015482143662</v>
      </c>
      <c r="P31" s="111">
        <f>IF(RES_hhdet_tes!P31=0,"",RES_hhdet_tes!P31/RES_hhdet_fec!P31)</f>
        <v>0.68580905286237814</v>
      </c>
      <c r="Q31" s="111">
        <f>IF(RES_hhdet_tes!Q31=0,"",RES_hhdet_tes!Q31/RES_hhdet_fec!Q31)</f>
        <v>0.69381937895674006</v>
      </c>
      <c r="R31" s="111">
        <f>IF(RES_hhdet_tes!R31=0,"",RES_hhdet_tes!R31/RES_hhdet_fec!R31)</f>
        <v>0.69637511404801744</v>
      </c>
      <c r="S31" s="111">
        <f>IF(RES_hhdet_tes!S31=0,"",RES_hhdet_tes!S31/RES_hhdet_fec!S31)</f>
        <v>0.70723360096128274</v>
      </c>
      <c r="T31" s="111">
        <f>IF(RES_hhdet_tes!T31=0,"",RES_hhdet_tes!T31/RES_hhdet_fec!T31)</f>
        <v>0.72024351356975302</v>
      </c>
      <c r="U31" s="111">
        <f>IF(RES_hhdet_tes!U31=0,"",RES_hhdet_tes!U31/RES_hhdet_fec!U31)</f>
        <v>0.73931788810932708</v>
      </c>
      <c r="V31" s="111">
        <f>IF(RES_hhdet_tes!V31=0,"",RES_hhdet_tes!V31/RES_hhdet_fec!V31)</f>
        <v>0.76687145674762713</v>
      </c>
      <c r="W31" s="111">
        <f>IF(RES_hhdet_tes!W31=0,"",RES_hhdet_tes!W31/RES_hhdet_fec!W31)</f>
        <v>0.7906066729120097</v>
      </c>
      <c r="X31" s="111">
        <f>IF(RES_hhdet_tes!X31=0,"",RES_hhdet_tes!X31/RES_hhdet_fec!X31)</f>
        <v>0.79738775175441967</v>
      </c>
      <c r="Y31" s="111">
        <f>IF(RES_hhdet_tes!Y31=0,"",RES_hhdet_tes!Y31/RES_hhdet_fec!Y31)</f>
        <v>0.80117751033497764</v>
      </c>
      <c r="DA31" s="63" t="s">
        <v>1935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0.80335132779925311</v>
      </c>
      <c r="C32" s="111">
        <f>IF(RES_hhdet_tes!C32=0,"",RES_hhdet_tes!C32/RES_hhdet_fec!C32)</f>
        <v>0.80409037653778959</v>
      </c>
      <c r="D32" s="111">
        <f>IF(RES_hhdet_tes!D32=0,"",RES_hhdet_tes!D32/RES_hhdet_fec!D32)</f>
        <v>0.80381604114214145</v>
      </c>
      <c r="E32" s="111">
        <f>IF(RES_hhdet_tes!E32=0,"",RES_hhdet_tes!E32/RES_hhdet_fec!E32)</f>
        <v>0.80530171832398789</v>
      </c>
      <c r="F32" s="111">
        <f>IF(RES_hhdet_tes!F32=0,"",RES_hhdet_tes!F32/RES_hhdet_fec!F32)</f>
        <v>0.80562004241599205</v>
      </c>
      <c r="G32" s="111">
        <f>IF(RES_hhdet_tes!G32=0,"",RES_hhdet_tes!G32/RES_hhdet_fec!G32)</f>
        <v>0.81977173384268887</v>
      </c>
      <c r="H32" s="111">
        <f>IF(RES_hhdet_tes!H32=0,"",RES_hhdet_tes!H32/RES_hhdet_fec!H32)</f>
        <v>0.85053372149028961</v>
      </c>
      <c r="I32" s="111">
        <f>IF(RES_hhdet_tes!I32=0,"",RES_hhdet_tes!I32/RES_hhdet_fec!I32)</f>
        <v>0.84313863134001732</v>
      </c>
      <c r="J32" s="111">
        <f>IF(RES_hhdet_tes!J32=0,"",RES_hhdet_tes!J32/RES_hhdet_fec!J32)</f>
        <v>0.83120795042988438</v>
      </c>
      <c r="K32" s="111">
        <f>IF(RES_hhdet_tes!K32=0,"",RES_hhdet_tes!K32/RES_hhdet_fec!K32)</f>
        <v>0.82906658367336972</v>
      </c>
      <c r="L32" s="111">
        <f>IF(RES_hhdet_tes!L32=0,"",RES_hhdet_tes!L32/RES_hhdet_fec!L32)</f>
        <v>0.84671929910293864</v>
      </c>
      <c r="M32" s="111">
        <f>IF(RES_hhdet_tes!M32=0,"",RES_hhdet_tes!M32/RES_hhdet_fec!M32)</f>
        <v>0.83100819620648503</v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X32" s="111" t="str">
        <f>IF(RES_hhdet_tes!X32=0,"",RES_hhdet_tes!X32/RES_hhdet_fec!X32)</f>
        <v/>
      </c>
      <c r="Y32" s="111" t="str">
        <f>IF(RES_hhdet_tes!Y32=0,"",RES_hhdet_tes!Y32/RES_hhdet_fec!Y32)</f>
        <v/>
      </c>
      <c r="DA32" s="63" t="s">
        <v>1936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0.60394781810321463</v>
      </c>
      <c r="C33" s="112">
        <f>IF(RES_hhdet_tes!C33=0,"",RES_hhdet_tes!C33/RES_hhdet_fec!C33)</f>
        <v>0.60394781810321463</v>
      </c>
      <c r="D33" s="112">
        <f>IF(RES_hhdet_tes!D33=0,"",RES_hhdet_tes!D33/RES_hhdet_fec!D33)</f>
        <v>0.60394781810321463</v>
      </c>
      <c r="E33" s="112">
        <f>IF(RES_hhdet_tes!E33=0,"",RES_hhdet_tes!E33/RES_hhdet_fec!E33)</f>
        <v>0.60394781810321463</v>
      </c>
      <c r="F33" s="112">
        <f>IF(RES_hhdet_tes!F33=0,"",RES_hhdet_tes!F33/RES_hhdet_fec!F33)</f>
        <v>0.60394781810321463</v>
      </c>
      <c r="G33" s="112">
        <f>IF(RES_hhdet_tes!G33=0,"",RES_hhdet_tes!G33/RES_hhdet_fec!G33)</f>
        <v>0.62700349801456579</v>
      </c>
      <c r="H33" s="112">
        <f>IF(RES_hhdet_tes!H33=0,"",RES_hhdet_tes!H33/RES_hhdet_fec!H33)</f>
        <v>0.6351180423988585</v>
      </c>
      <c r="I33" s="112">
        <f>IF(RES_hhdet_tes!I33=0,"",RES_hhdet_tes!I33/RES_hhdet_fec!I33)</f>
        <v>0.63511804239885861</v>
      </c>
      <c r="J33" s="112">
        <f>IF(RES_hhdet_tes!J33=0,"",RES_hhdet_tes!J33/RES_hhdet_fec!J33)</f>
        <v>0.63511804239885838</v>
      </c>
      <c r="K33" s="112">
        <f>IF(RES_hhdet_tes!K33=0,"",RES_hhdet_tes!K33/RES_hhdet_fec!K33)</f>
        <v>0.6351180423988585</v>
      </c>
      <c r="L33" s="112">
        <f>IF(RES_hhdet_tes!L33=0,"",RES_hhdet_tes!L33/RES_hhdet_fec!L33)</f>
        <v>0.63511804239885861</v>
      </c>
      <c r="M33" s="112">
        <f>IF(RES_hhdet_tes!M33=0,"",RES_hhdet_tes!M33/RES_hhdet_fec!M33)</f>
        <v>0.63511804239885861</v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X33" s="112" t="str">
        <f>IF(RES_hhdet_tes!X33=0,"",RES_hhdet_tes!X33/RES_hhdet_fec!X33)</f>
        <v/>
      </c>
      <c r="Y33" s="112" t="str">
        <f>IF(RES_hhdet_tes!Y33=0,"",RES_hhdet_tes!Y33/RES_hhdet_fec!Y33)</f>
        <v/>
      </c>
      <c r="DA33" s="131" t="s">
        <v>1937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X34" s="113" t="str">
        <f>IF(RES_hhdet_tes!X34=0,"",RES_hhdet_tes!X34/RES_hhdet_fec!X34)</f>
        <v/>
      </c>
      <c r="Y34" s="113" t="str">
        <f>IF(RES_hhdet_tes!Y34=0,"",RES_hhdet_tes!Y34/RES_hhdet_fec!Y34)</f>
        <v/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0.68133412192105725</v>
      </c>
      <c r="C35" s="112">
        <f>IF(RES_hhdet_tes!C35=0,"",RES_hhdet_tes!C35/RES_hhdet_fec!C35)</f>
        <v>0.68270969334670961</v>
      </c>
      <c r="D35" s="112">
        <f>IF(RES_hhdet_tes!D35=0,"",RES_hhdet_tes!D35/RES_hhdet_fec!D35)</f>
        <v>0.68490334386468399</v>
      </c>
      <c r="E35" s="112">
        <f>IF(RES_hhdet_tes!E35=0,"",RES_hhdet_tes!E35/RES_hhdet_fec!E35)</f>
        <v>0.68795296459213762</v>
      </c>
      <c r="F35" s="112">
        <f>IF(RES_hhdet_tes!F35=0,"",RES_hhdet_tes!F35/RES_hhdet_fec!F35)</f>
        <v>0.69244733401580072</v>
      </c>
      <c r="G35" s="112">
        <f>IF(RES_hhdet_tes!G35=0,"",RES_hhdet_tes!G35/RES_hhdet_fec!G35)</f>
        <v>0.69755495034630344</v>
      </c>
      <c r="H35" s="112">
        <f>IF(RES_hhdet_tes!H35=0,"",RES_hhdet_tes!H35/RES_hhdet_fec!H35)</f>
        <v>0.70336770202514209</v>
      </c>
      <c r="I35" s="112">
        <f>IF(RES_hhdet_tes!I35=0,"",RES_hhdet_tes!I35/RES_hhdet_fec!I35)</f>
        <v>0.70612947925225378</v>
      </c>
      <c r="J35" s="112">
        <f>IF(RES_hhdet_tes!J35=0,"",RES_hhdet_tes!J35/RES_hhdet_fec!J35)</f>
        <v>0.70657461874324379</v>
      </c>
      <c r="K35" s="112">
        <f>IF(RES_hhdet_tes!K35=0,"",RES_hhdet_tes!K35/RES_hhdet_fec!K35)</f>
        <v>0.70690661492291784</v>
      </c>
      <c r="L35" s="112">
        <f>IF(RES_hhdet_tes!L35=0,"",RES_hhdet_tes!L35/RES_hhdet_fec!L35)</f>
        <v>0.70748205320105251</v>
      </c>
      <c r="M35" s="112">
        <f>IF(RES_hhdet_tes!M35=0,"",RES_hhdet_tes!M35/RES_hhdet_fec!M35)</f>
        <v>0.70879851186839737</v>
      </c>
      <c r="N35" s="112">
        <f>IF(RES_hhdet_tes!N35=0,"",RES_hhdet_tes!N35/RES_hhdet_fec!N35)</f>
        <v>0.71392349311289527</v>
      </c>
      <c r="O35" s="112">
        <f>IF(RES_hhdet_tes!O35=0,"",RES_hhdet_tes!O35/RES_hhdet_fec!O35)</f>
        <v>0.72175259253532076</v>
      </c>
      <c r="P35" s="112">
        <f>IF(RES_hhdet_tes!P35=0,"",RES_hhdet_tes!P35/RES_hhdet_fec!P35)</f>
        <v>0.72801784435128469</v>
      </c>
      <c r="Q35" s="112">
        <f>IF(RES_hhdet_tes!Q35=0,"",RES_hhdet_tes!Q35/RES_hhdet_fec!Q35)</f>
        <v>0.73349459787924054</v>
      </c>
      <c r="R35" s="112">
        <f>IF(RES_hhdet_tes!R35=0,"",RES_hhdet_tes!R35/RES_hhdet_fec!R35)</f>
        <v>0.73796766188506169</v>
      </c>
      <c r="S35" s="112">
        <f>IF(RES_hhdet_tes!S35=0,"",RES_hhdet_tes!S35/RES_hhdet_fec!S35)</f>
        <v>0.74447541829352004</v>
      </c>
      <c r="T35" s="112">
        <f>IF(RES_hhdet_tes!T35=0,"",RES_hhdet_tes!T35/RES_hhdet_fec!T35)</f>
        <v>0.75296066365098302</v>
      </c>
      <c r="U35" s="112">
        <f>IF(RES_hhdet_tes!U35=0,"",RES_hhdet_tes!U35/RES_hhdet_fec!U35)</f>
        <v>0.76273542259751226</v>
      </c>
      <c r="V35" s="112">
        <f>IF(RES_hhdet_tes!V35=0,"",RES_hhdet_tes!V35/RES_hhdet_fec!V35)</f>
        <v>0.77499145483995691</v>
      </c>
      <c r="W35" s="112">
        <f>IF(RES_hhdet_tes!W35=0,"",RES_hhdet_tes!W35/RES_hhdet_fec!W35)</f>
        <v>0.784954560966177</v>
      </c>
      <c r="X35" s="112">
        <f>IF(RES_hhdet_tes!X35=0,"",RES_hhdet_tes!X35/RES_hhdet_fec!X35)</f>
        <v>0.79086953286899142</v>
      </c>
      <c r="Y35" s="112">
        <f>IF(RES_hhdet_tes!Y35=0,"",RES_hhdet_tes!Y35/RES_hhdet_fec!Y35)</f>
        <v>0.79884691299839949</v>
      </c>
      <c r="DA35" s="131" t="s">
        <v>1939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0.85149011446182044</v>
      </c>
      <c r="C36" s="113">
        <f>IF(RES_hhdet_tes!C36=0,"",RES_hhdet_tes!C36/RES_hhdet_fec!C36)</f>
        <v>0.8529261337144517</v>
      </c>
      <c r="D36" s="113">
        <f>IF(RES_hhdet_tes!D36=0,"",RES_hhdet_tes!D36/RES_hhdet_fec!D36)</f>
        <v>0.85375302632027905</v>
      </c>
      <c r="E36" s="113">
        <f>IF(RES_hhdet_tes!E36=0,"",RES_hhdet_tes!E36/RES_hhdet_fec!E36)</f>
        <v>0.85714482860233654</v>
      </c>
      <c r="F36" s="113">
        <f>IF(RES_hhdet_tes!F36=0,"",RES_hhdet_tes!F36/RES_hhdet_fec!F36)</f>
        <v>0.86088030642568192</v>
      </c>
      <c r="G36" s="113">
        <f>IF(RES_hhdet_tes!G36=0,"",RES_hhdet_tes!G36/RES_hhdet_fec!G36)</f>
        <v>0.86432711279423247</v>
      </c>
      <c r="H36" s="113">
        <f>IF(RES_hhdet_tes!H36=0,"",RES_hhdet_tes!H36/RES_hhdet_fec!H36)</f>
        <v>0.88642108333345981</v>
      </c>
      <c r="I36" s="113">
        <f>IF(RES_hhdet_tes!I36=0,"",RES_hhdet_tes!I36/RES_hhdet_fec!I36)</f>
        <v>0.88151154895546646</v>
      </c>
      <c r="J36" s="113">
        <f>IF(RES_hhdet_tes!J36=0,"",RES_hhdet_tes!J36/RES_hhdet_fec!J36)</f>
        <v>0.87265048121273325</v>
      </c>
      <c r="K36" s="113">
        <f>IF(RES_hhdet_tes!K36=0,"",RES_hhdet_tes!K36/RES_hhdet_fec!K36)</f>
        <v>0.8700645927437477</v>
      </c>
      <c r="L36" s="113">
        <f>IF(RES_hhdet_tes!L36=0,"",RES_hhdet_tes!L36/RES_hhdet_fec!L36)</f>
        <v>0.88388786123299068</v>
      </c>
      <c r="M36" s="113">
        <f>IF(RES_hhdet_tes!M36=0,"",RES_hhdet_tes!M36/RES_hhdet_fec!M36)</f>
        <v>0.87306884650464955</v>
      </c>
      <c r="N36" s="113">
        <f>IF(RES_hhdet_tes!N36=0,"",RES_hhdet_tes!N36/RES_hhdet_fec!N36)</f>
        <v>0.87979132033528062</v>
      </c>
      <c r="O36" s="113">
        <f>IF(RES_hhdet_tes!O36=0,"",RES_hhdet_tes!O36/RES_hhdet_fec!O36)</f>
        <v>0.89921420410441344</v>
      </c>
      <c r="P36" s="113">
        <f>IF(RES_hhdet_tes!P36=0,"",RES_hhdet_tes!P36/RES_hhdet_fec!P36)</f>
        <v>0.9007935897207715</v>
      </c>
      <c r="Q36" s="113">
        <f>IF(RES_hhdet_tes!Q36=0,"",RES_hhdet_tes!Q36/RES_hhdet_fec!Q36)</f>
        <v>0.9202253224508018</v>
      </c>
      <c r="R36" s="113">
        <f>IF(RES_hhdet_tes!R36=0,"",RES_hhdet_tes!R36/RES_hhdet_fec!R36)</f>
        <v>0.92722127070919047</v>
      </c>
      <c r="S36" s="113">
        <f>IF(RES_hhdet_tes!S36=0,"",RES_hhdet_tes!S36/RES_hhdet_fec!S36)</f>
        <v>0.92179535868082163</v>
      </c>
      <c r="T36" s="113">
        <f>IF(RES_hhdet_tes!T36=0,"",RES_hhdet_tes!T36/RES_hhdet_fec!T36)</f>
        <v>0.91359126752028352</v>
      </c>
      <c r="U36" s="113">
        <f>IF(RES_hhdet_tes!U36=0,"",RES_hhdet_tes!U36/RES_hhdet_fec!U36)</f>
        <v>0.91588924012944928</v>
      </c>
      <c r="V36" s="113">
        <f>IF(RES_hhdet_tes!V36=0,"",RES_hhdet_tes!V36/RES_hhdet_fec!V36)</f>
        <v>0.92071841055695636</v>
      </c>
      <c r="W36" s="113">
        <f>IF(RES_hhdet_tes!W36=0,"",RES_hhdet_tes!W36/RES_hhdet_fec!W36)</f>
        <v>0.9264930822051114</v>
      </c>
      <c r="X36" s="113">
        <f>IF(RES_hhdet_tes!X36=0,"",RES_hhdet_tes!X36/RES_hhdet_fec!X36)</f>
        <v>0.91708860116615387</v>
      </c>
      <c r="Y36" s="113">
        <f>IF(RES_hhdet_tes!Y36=0,"",RES_hhdet_tes!Y36/RES_hhdet_fec!Y36)</f>
        <v>0.92069746150632636</v>
      </c>
      <c r="DA36" s="132" t="s">
        <v>1940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0.68133412192105725</v>
      </c>
      <c r="C37" s="111">
        <f>IF(RES_hhdet_tes!C37=0,"",RES_hhdet_tes!C37/RES_hhdet_fec!C37)</f>
        <v>0.68283168603648325</v>
      </c>
      <c r="D37" s="111">
        <f>IF(RES_hhdet_tes!D37=0,"",RES_hhdet_tes!D37/RES_hhdet_fec!D37)</f>
        <v>0.68496813249587085</v>
      </c>
      <c r="E37" s="111">
        <f>IF(RES_hhdet_tes!E37=0,"",RES_hhdet_tes!E37/RES_hhdet_fec!E37)</f>
        <v>0.68902187059014297</v>
      </c>
      <c r="F37" s="111">
        <f>IF(RES_hhdet_tes!F37=0,"",RES_hhdet_tes!F37/RES_hhdet_fec!F37)</f>
        <v>0.69532071039157717</v>
      </c>
      <c r="G37" s="111">
        <f>IF(RES_hhdet_tes!G37=0,"",RES_hhdet_tes!G37/RES_hhdet_fec!G37)</f>
        <v>0.70130848173697391</v>
      </c>
      <c r="H37" s="111">
        <f>IF(RES_hhdet_tes!H37=0,"",RES_hhdet_tes!H37/RES_hhdet_fec!H37)</f>
        <v>0.7050407581620185</v>
      </c>
      <c r="I37" s="111">
        <f>IF(RES_hhdet_tes!I37=0,"",RES_hhdet_tes!I37/RES_hhdet_fec!I37)</f>
        <v>0.70639231040157469</v>
      </c>
      <c r="J37" s="111">
        <f>IF(RES_hhdet_tes!J37=0,"",RES_hhdet_tes!J37/RES_hhdet_fec!J37)</f>
        <v>0.70675618429662246</v>
      </c>
      <c r="K37" s="111">
        <f>IF(RES_hhdet_tes!K37=0,"",RES_hhdet_tes!K37/RES_hhdet_fec!K37)</f>
        <v>0.70700528306641519</v>
      </c>
      <c r="L37" s="111">
        <f>IF(RES_hhdet_tes!L37=0,"",RES_hhdet_tes!L37/RES_hhdet_fec!L37)</f>
        <v>0.70742739311103475</v>
      </c>
      <c r="M37" s="111">
        <f>IF(RES_hhdet_tes!M37=0,"",RES_hhdet_tes!M37/RES_hhdet_fec!M37)</f>
        <v>0.70880017455877198</v>
      </c>
      <c r="N37" s="111">
        <f>IF(RES_hhdet_tes!N37=0,"",RES_hhdet_tes!N37/RES_hhdet_fec!N37)</f>
        <v>0.71392056760522293</v>
      </c>
      <c r="O37" s="111">
        <f>IF(RES_hhdet_tes!O37=0,"",RES_hhdet_tes!O37/RES_hhdet_fec!O37)</f>
        <v>0.7228960562359904</v>
      </c>
      <c r="P37" s="111">
        <f>IF(RES_hhdet_tes!P37=0,"",RES_hhdet_tes!P37/RES_hhdet_fec!P37)</f>
        <v>0.72828618668969014</v>
      </c>
      <c r="Q37" s="111">
        <f>IF(RES_hhdet_tes!Q37=0,"",RES_hhdet_tes!Q37/RES_hhdet_fec!Q37)</f>
        <v>0.73306667065524878</v>
      </c>
      <c r="R37" s="111">
        <f>IF(RES_hhdet_tes!R37=0,"",RES_hhdet_tes!R37/RES_hhdet_fec!R37)</f>
        <v>0.73819840253326063</v>
      </c>
      <c r="S37" s="111">
        <f>IF(RES_hhdet_tes!S37=0,"",RES_hhdet_tes!S37/RES_hhdet_fec!S37)</f>
        <v>0.74578824050375003</v>
      </c>
      <c r="T37" s="111">
        <f>IF(RES_hhdet_tes!T37=0,"",RES_hhdet_tes!T37/RES_hhdet_fec!T37)</f>
        <v>0.75314255975725453</v>
      </c>
      <c r="U37" s="111">
        <f>IF(RES_hhdet_tes!U37=0,"",RES_hhdet_tes!U37/RES_hhdet_fec!U37)</f>
        <v>0.76297326821625933</v>
      </c>
      <c r="V37" s="111">
        <f>IF(RES_hhdet_tes!V37=0,"",RES_hhdet_tes!V37/RES_hhdet_fec!V37)</f>
        <v>0.7739889071270275</v>
      </c>
      <c r="W37" s="111">
        <f>IF(RES_hhdet_tes!W37=0,"",RES_hhdet_tes!W37/RES_hhdet_fec!W37)</f>
        <v>0.78314035020651285</v>
      </c>
      <c r="X37" s="111">
        <f>IF(RES_hhdet_tes!X37=0,"",RES_hhdet_tes!X37/RES_hhdet_fec!X37)</f>
        <v>0.78903306870257772</v>
      </c>
      <c r="Y37" s="111">
        <f>IF(RES_hhdet_tes!Y37=0,"",RES_hhdet_tes!Y37/RES_hhdet_fec!Y37)</f>
        <v>0.79592804191708122</v>
      </c>
      <c r="DA37" s="63" t="s">
        <v>1941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0.75065563198411822</v>
      </c>
      <c r="C39" s="124">
        <f>IF(RES_hhdet_tes!C39=0,"",RES_hhdet_tes!C39/RES_hhdet_fec!C39)</f>
        <v>0.75152770034443039</v>
      </c>
      <c r="D39" s="124">
        <f>IF(RES_hhdet_tes!D39=0,"",RES_hhdet_tes!D39/RES_hhdet_fec!D39)</f>
        <v>0.75296430599999686</v>
      </c>
      <c r="E39" s="124">
        <f>IF(RES_hhdet_tes!E39=0,"",RES_hhdet_tes!E39/RES_hhdet_fec!E39)</f>
        <v>0.75530238378381709</v>
      </c>
      <c r="F39" s="124">
        <f>IF(RES_hhdet_tes!F39=0,"",RES_hhdet_tes!F39/RES_hhdet_fec!F39)</f>
        <v>0.75893842582994508</v>
      </c>
      <c r="G39" s="124">
        <f>IF(RES_hhdet_tes!G39=0,"",RES_hhdet_tes!G39/RES_hhdet_fec!G39)</f>
        <v>0.76312927674821496</v>
      </c>
      <c r="H39" s="124">
        <f>IF(RES_hhdet_tes!H39=0,"",RES_hhdet_tes!H39/RES_hhdet_fec!H39)</f>
        <v>0.76710268831172235</v>
      </c>
      <c r="I39" s="124">
        <f>IF(RES_hhdet_tes!I39=0,"",RES_hhdet_tes!I39/RES_hhdet_fec!I39)</f>
        <v>0.76892287638853007</v>
      </c>
      <c r="J39" s="124">
        <f>IF(RES_hhdet_tes!J39=0,"",RES_hhdet_tes!J39/RES_hhdet_fec!J39)</f>
        <v>0.76944565074941784</v>
      </c>
      <c r="K39" s="124">
        <f>IF(RES_hhdet_tes!K39=0,"",RES_hhdet_tes!K39/RES_hhdet_fec!K39)</f>
        <v>0.76972555187312364</v>
      </c>
      <c r="L39" s="124">
        <f>IF(RES_hhdet_tes!L39=0,"",RES_hhdet_tes!L39/RES_hhdet_fec!L39)</f>
        <v>0.7702477883471055</v>
      </c>
      <c r="M39" s="124">
        <f>IF(RES_hhdet_tes!M39=0,"",RES_hhdet_tes!M39/RES_hhdet_fec!M39)</f>
        <v>0.77174520286511572</v>
      </c>
      <c r="N39" s="124">
        <f>IF(RES_hhdet_tes!N39=0,"",RES_hhdet_tes!N39/RES_hhdet_fec!N39)</f>
        <v>0.77646028685372614</v>
      </c>
      <c r="O39" s="124">
        <f>IF(RES_hhdet_tes!O39=0,"",RES_hhdet_tes!O39/RES_hhdet_fec!O39)</f>
        <v>0.78263751518303459</v>
      </c>
      <c r="P39" s="124">
        <f>IF(RES_hhdet_tes!P39=0,"",RES_hhdet_tes!P39/RES_hhdet_fec!P39)</f>
        <v>0.78647172915190033</v>
      </c>
      <c r="Q39" s="124">
        <f>IF(RES_hhdet_tes!Q39=0,"",RES_hhdet_tes!Q39/RES_hhdet_fec!Q39)</f>
        <v>0.78977481856257847</v>
      </c>
      <c r="R39" s="124">
        <f>IF(RES_hhdet_tes!R39=0,"",RES_hhdet_tes!R39/RES_hhdet_fec!R39)</f>
        <v>0.79355968527929044</v>
      </c>
      <c r="S39" s="124">
        <f>IF(RES_hhdet_tes!S39=0,"",RES_hhdet_tes!S39/RES_hhdet_fec!S39)</f>
        <v>0.80090590732285483</v>
      </c>
      <c r="T39" s="124">
        <f>IF(RES_hhdet_tes!T39=0,"",RES_hhdet_tes!T39/RES_hhdet_fec!T39)</f>
        <v>0.81045951371662339</v>
      </c>
      <c r="U39" s="124">
        <f>IF(RES_hhdet_tes!U39=0,"",RES_hhdet_tes!U39/RES_hhdet_fec!U39)</f>
        <v>0.82327413629170698</v>
      </c>
      <c r="V39" s="124">
        <f>IF(RES_hhdet_tes!V39=0,"",RES_hhdet_tes!V39/RES_hhdet_fec!V39)</f>
        <v>0.83914673663050776</v>
      </c>
      <c r="W39" s="124">
        <f>IF(RES_hhdet_tes!W39=0,"",RES_hhdet_tes!W39/RES_hhdet_fec!W39)</f>
        <v>0.85305471174089087</v>
      </c>
      <c r="X39" s="124">
        <f>IF(RES_hhdet_tes!X39=0,"",RES_hhdet_tes!X39/RES_hhdet_fec!X39)</f>
        <v>0.86224502003748371</v>
      </c>
      <c r="Y39" s="124">
        <f>IF(RES_hhdet_tes!Y39=0,"",RES_hhdet_tes!Y39/RES_hhdet_fec!Y39)</f>
        <v>0.87193572254018414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0.60145569381787189</v>
      </c>
      <c r="C40" s="111">
        <f>IF(RES_hhdet_tes!C40=0,"",RES_hhdet_tes!C40/RES_hhdet_fec!C40)</f>
        <v>0.60179407654095507</v>
      </c>
      <c r="D40" s="111">
        <f>IF(RES_hhdet_tes!D40=0,"",RES_hhdet_tes!D40/RES_hhdet_fec!D40)</f>
        <v>0.60223950383069647</v>
      </c>
      <c r="E40" s="111">
        <f>IF(RES_hhdet_tes!E40=0,"",RES_hhdet_tes!E40/RES_hhdet_fec!E40)</f>
        <v>0.60304660386959508</v>
      </c>
      <c r="F40" s="111">
        <f>IF(RES_hhdet_tes!F40=0,"",RES_hhdet_tes!F40/RES_hhdet_fec!F40)</f>
        <v>0.60458754052350361</v>
      </c>
      <c r="G40" s="111">
        <f>IF(RES_hhdet_tes!G40=0,"",RES_hhdet_tes!G40/RES_hhdet_fec!G40)</f>
        <v>0.60640041105686782</v>
      </c>
      <c r="H40" s="111">
        <f>IF(RES_hhdet_tes!H40=0,"",RES_hhdet_tes!H40/RES_hhdet_fec!H40)</f>
        <v>0.60795845569627993</v>
      </c>
      <c r="I40" s="111">
        <f>IF(RES_hhdet_tes!I40=0,"",RES_hhdet_tes!I40/RES_hhdet_fec!I40)</f>
        <v>0.60861713065481027</v>
      </c>
      <c r="J40" s="111">
        <f>IF(RES_hhdet_tes!J40=0,"",RES_hhdet_tes!J40/RES_hhdet_fec!J40)</f>
        <v>0.60866658758727044</v>
      </c>
      <c r="K40" s="111">
        <f>IF(RES_hhdet_tes!K40=0,"",RES_hhdet_tes!K40/RES_hhdet_fec!K40)</f>
        <v>0.60871010786308699</v>
      </c>
      <c r="L40" s="111">
        <f>IF(RES_hhdet_tes!L40=0,"",RES_hhdet_tes!L40/RES_hhdet_fec!L40)</f>
        <v>0.60876370827992199</v>
      </c>
      <c r="M40" s="111">
        <f>IF(RES_hhdet_tes!M40=0,"",RES_hhdet_tes!M40/RES_hhdet_fec!M40)</f>
        <v>0.60882314099698365</v>
      </c>
      <c r="N40" s="111">
        <f>IF(RES_hhdet_tes!N40=0,"",RES_hhdet_tes!N40/RES_hhdet_fec!N40)</f>
        <v>0.60899194071027052</v>
      </c>
      <c r="O40" s="111">
        <f>IF(RES_hhdet_tes!O40=0,"",RES_hhdet_tes!O40/RES_hhdet_fec!O40)</f>
        <v>0.60956161004437193</v>
      </c>
      <c r="P40" s="111">
        <f>IF(RES_hhdet_tes!P40=0,"",RES_hhdet_tes!P40/RES_hhdet_fec!P40)</f>
        <v>0.61000858774886479</v>
      </c>
      <c r="Q40" s="111">
        <f>IF(RES_hhdet_tes!Q40=0,"",RES_hhdet_tes!Q40/RES_hhdet_fec!Q40)</f>
        <v>0.61033982804189668</v>
      </c>
      <c r="R40" s="111">
        <f>IF(RES_hhdet_tes!R40=0,"",RES_hhdet_tes!R40/RES_hhdet_fec!R40)</f>
        <v>0.61065279855705323</v>
      </c>
      <c r="S40" s="111">
        <f>IF(RES_hhdet_tes!S40=0,"",RES_hhdet_tes!S40/RES_hhdet_fec!S40)</f>
        <v>0.61113234157717866</v>
      </c>
      <c r="T40" s="111">
        <f>IF(RES_hhdet_tes!T40=0,"",RES_hhdet_tes!T40/RES_hhdet_fec!T40)</f>
        <v>0.61150535803717632</v>
      </c>
      <c r="U40" s="111">
        <f>IF(RES_hhdet_tes!U40=0,"",RES_hhdet_tes!U40/RES_hhdet_fec!U40)</f>
        <v>0.61225420334463287</v>
      </c>
      <c r="V40" s="111">
        <f>IF(RES_hhdet_tes!V40=0,"",RES_hhdet_tes!V40/RES_hhdet_fec!V40)</f>
        <v>0.61379203456784626</v>
      </c>
      <c r="W40" s="111">
        <f>IF(RES_hhdet_tes!W40=0,"",RES_hhdet_tes!W40/RES_hhdet_fec!W40)</f>
        <v>0.61588627422034359</v>
      </c>
      <c r="X40" s="111">
        <f>IF(RES_hhdet_tes!X40=0,"",RES_hhdet_tes!X40/RES_hhdet_fec!X40)</f>
        <v>0.6176434331643158</v>
      </c>
      <c r="Y40" s="111">
        <f>IF(RES_hhdet_tes!Y40=0,"",RES_hhdet_tes!Y40/RES_hhdet_fec!Y40)</f>
        <v>0.61969269748850619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0.75186575151063761</v>
      </c>
      <c r="C41" s="45">
        <f>IF(RES_hhdet_tes!C41=0,"",RES_hhdet_tes!C41/RES_hhdet_fec!C41)</f>
        <v>0.75272775094212707</v>
      </c>
      <c r="D41" s="45">
        <f>IF(RES_hhdet_tes!D41=0,"",RES_hhdet_tes!D41/RES_hhdet_fec!D41)</f>
        <v>0.75413578204698484</v>
      </c>
      <c r="E41" s="45">
        <f>IF(RES_hhdet_tes!E41=0,"",RES_hhdet_tes!E41/RES_hhdet_fec!E41)</f>
        <v>0.75638794610620663</v>
      </c>
      <c r="F41" s="45">
        <f>IF(RES_hhdet_tes!F41=0,"",RES_hhdet_tes!F41/RES_hhdet_fec!F41)</f>
        <v>0.76003269589792777</v>
      </c>
      <c r="G41" s="45">
        <f>IF(RES_hhdet_tes!G41=0,"",RES_hhdet_tes!G41/RES_hhdet_fec!G41)</f>
        <v>0.76426634277638295</v>
      </c>
      <c r="H41" s="45">
        <f>IF(RES_hhdet_tes!H41=0,"",RES_hhdet_tes!H41/RES_hhdet_fec!H41)</f>
        <v>0.76818210247760066</v>
      </c>
      <c r="I41" s="45">
        <f>IF(RES_hhdet_tes!I41=0,"",RES_hhdet_tes!I41/RES_hhdet_fec!I41)</f>
        <v>0.76995227591337057</v>
      </c>
      <c r="J41" s="45">
        <f>IF(RES_hhdet_tes!J41=0,"",RES_hhdet_tes!J41/RES_hhdet_fec!J41)</f>
        <v>0.77042405788664681</v>
      </c>
      <c r="K41" s="45">
        <f>IF(RES_hhdet_tes!K41=0,"",RES_hhdet_tes!K41/RES_hhdet_fec!K41)</f>
        <v>0.77076996294132838</v>
      </c>
      <c r="L41" s="45">
        <f>IF(RES_hhdet_tes!L41=0,"",RES_hhdet_tes!L41/RES_hhdet_fec!L41)</f>
        <v>0.77132451727949791</v>
      </c>
      <c r="M41" s="45">
        <f>IF(RES_hhdet_tes!M41=0,"",RES_hhdet_tes!M41/RES_hhdet_fec!M41)</f>
        <v>0.77265590360494718</v>
      </c>
      <c r="N41" s="45">
        <f>IF(RES_hhdet_tes!N41=0,"",RES_hhdet_tes!N41/RES_hhdet_fec!N41)</f>
        <v>0.77695096299202204</v>
      </c>
      <c r="O41" s="45">
        <f>IF(RES_hhdet_tes!O41=0,"",RES_hhdet_tes!O41/RES_hhdet_fec!O41)</f>
        <v>0.78297953467385495</v>
      </c>
      <c r="P41" s="45">
        <f>IF(RES_hhdet_tes!P41=0,"",RES_hhdet_tes!P41/RES_hhdet_fec!P41)</f>
        <v>0.78680992539044448</v>
      </c>
      <c r="Q41" s="45">
        <f>IF(RES_hhdet_tes!Q41=0,"",RES_hhdet_tes!Q41/RES_hhdet_fec!Q41)</f>
        <v>0.79021596293133134</v>
      </c>
      <c r="R41" s="45">
        <f>IF(RES_hhdet_tes!R41=0,"",RES_hhdet_tes!R41/RES_hhdet_fec!R41)</f>
        <v>0.79406001995633246</v>
      </c>
      <c r="S41" s="45">
        <f>IF(RES_hhdet_tes!S41=0,"",RES_hhdet_tes!S41/RES_hhdet_fec!S41)</f>
        <v>0.80142282923119612</v>
      </c>
      <c r="T41" s="45">
        <f>IF(RES_hhdet_tes!T41=0,"",RES_hhdet_tes!T41/RES_hhdet_fec!T41)</f>
        <v>0.81096238243413199</v>
      </c>
      <c r="U41" s="45">
        <f>IF(RES_hhdet_tes!U41=0,"",RES_hhdet_tes!U41/RES_hhdet_fec!U41)</f>
        <v>0.82373859382275738</v>
      </c>
      <c r="V41" s="45">
        <f>IF(RES_hhdet_tes!V41=0,"",RES_hhdet_tes!V41/RES_hhdet_fec!V41)</f>
        <v>0.83959292624920301</v>
      </c>
      <c r="W41" s="45">
        <f>IF(RES_hhdet_tes!W41=0,"",RES_hhdet_tes!W41/RES_hhdet_fec!W41)</f>
        <v>0.85372956221477125</v>
      </c>
      <c r="X41" s="45">
        <f>IF(RES_hhdet_tes!X41=0,"",RES_hhdet_tes!X41/RES_hhdet_fec!X41)</f>
        <v>0.86251876410021233</v>
      </c>
      <c r="Y41" s="45">
        <f>IF(RES_hhdet_tes!Y41=0,"",RES_hhdet_tes!Y41/RES_hhdet_fec!Y41)</f>
        <v>0.8722174026012034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0.49827300821504222</v>
      </c>
      <c r="C43" s="119">
        <f>IF(RES_hhdet_tes!C43=0,"",RES_hhdet_tes!C43/RES_hhdet_fec!C43)</f>
        <v>0.50332944890943421</v>
      </c>
      <c r="D43" s="119">
        <f>IF(RES_hhdet_tes!D43=0,"",RES_hhdet_tes!D43/RES_hhdet_fec!D43)</f>
        <v>0.5096427023684299</v>
      </c>
      <c r="E43" s="119">
        <f>IF(RES_hhdet_tes!E43=0,"",RES_hhdet_tes!E43/RES_hhdet_fec!E43)</f>
        <v>0.51435981868568958</v>
      </c>
      <c r="F43" s="119">
        <f>IF(RES_hhdet_tes!F43=0,"",RES_hhdet_tes!F43/RES_hhdet_fec!F43)</f>
        <v>0.51733605483619283</v>
      </c>
      <c r="G43" s="119">
        <f>IF(RES_hhdet_tes!G43=0,"",RES_hhdet_tes!G43/RES_hhdet_fec!G43)</f>
        <v>0.51840281858096704</v>
      </c>
      <c r="H43" s="119">
        <f>IF(RES_hhdet_tes!H43=0,"",RES_hhdet_tes!H43/RES_hhdet_fec!H43)</f>
        <v>0.52420117705337543</v>
      </c>
      <c r="I43" s="119">
        <f>IF(RES_hhdet_tes!I43=0,"",RES_hhdet_tes!I43/RES_hhdet_fec!I43)</f>
        <v>0.52881770773729664</v>
      </c>
      <c r="J43" s="119">
        <f>IF(RES_hhdet_tes!J43=0,"",RES_hhdet_tes!J43/RES_hhdet_fec!J43)</f>
        <v>0.53371207075542915</v>
      </c>
      <c r="K43" s="119">
        <f>IF(RES_hhdet_tes!K43=0,"",RES_hhdet_tes!K43/RES_hhdet_fec!K43)</f>
        <v>0.54340024981748536</v>
      </c>
      <c r="L43" s="119">
        <f>IF(RES_hhdet_tes!L43=0,"",RES_hhdet_tes!L43/RES_hhdet_fec!L43)</f>
        <v>0.54950026260229001</v>
      </c>
      <c r="M43" s="119">
        <f>IF(RES_hhdet_tes!M43=0,"",RES_hhdet_tes!M43/RES_hhdet_fec!M43)</f>
        <v>0.56082154109100202</v>
      </c>
      <c r="N43" s="119">
        <f>IF(RES_hhdet_tes!N43=0,"",RES_hhdet_tes!N43/RES_hhdet_fec!N43)</f>
        <v>0.57526722173319778</v>
      </c>
      <c r="O43" s="119">
        <f>IF(RES_hhdet_tes!O43=0,"",RES_hhdet_tes!O43/RES_hhdet_fec!O43)</f>
        <v>0.59099392186191169</v>
      </c>
      <c r="P43" s="119">
        <f>IF(RES_hhdet_tes!P43=0,"",RES_hhdet_tes!P43/RES_hhdet_fec!P43)</f>
        <v>0.59870091073665221</v>
      </c>
      <c r="Q43" s="119">
        <f>IF(RES_hhdet_tes!Q43=0,"",RES_hhdet_tes!Q43/RES_hhdet_fec!Q43)</f>
        <v>0.60458695660190387</v>
      </c>
      <c r="R43" s="119">
        <f>IF(RES_hhdet_tes!R43=0,"",RES_hhdet_tes!R43/RES_hhdet_fec!R43)</f>
        <v>0.61324800407930136</v>
      </c>
      <c r="S43" s="119">
        <f>IF(RES_hhdet_tes!S43=0,"",RES_hhdet_tes!S43/RES_hhdet_fec!S43)</f>
        <v>0.62581042591527236</v>
      </c>
      <c r="T43" s="119">
        <f>IF(RES_hhdet_tes!T43=0,"",RES_hhdet_tes!T43/RES_hhdet_fec!T43)</f>
        <v>0.63922618651577512</v>
      </c>
      <c r="U43" s="119">
        <f>IF(RES_hhdet_tes!U43=0,"",RES_hhdet_tes!U43/RES_hhdet_fec!U43)</f>
        <v>0.65005232772449517</v>
      </c>
      <c r="V43" s="119">
        <f>IF(RES_hhdet_tes!V43=0,"",RES_hhdet_tes!V43/RES_hhdet_fec!V43)</f>
        <v>0.65714278595893028</v>
      </c>
      <c r="W43" s="119">
        <f>IF(RES_hhdet_tes!W43=0,"",RES_hhdet_tes!W43/RES_hhdet_fec!W43)</f>
        <v>0.66429636988521723</v>
      </c>
      <c r="X43" s="119">
        <f>IF(RES_hhdet_tes!X43=0,"",RES_hhdet_tes!X43/RES_hhdet_fec!X43)</f>
        <v>0.67310971755177929</v>
      </c>
      <c r="Y43" s="119">
        <f>IF(RES_hhdet_tes!Y43=0,"",RES_hhdet_tes!Y43/RES_hhdet_fec!Y43)</f>
        <v>0.68279671288784194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0.47709438581478625</v>
      </c>
      <c r="C44" s="124">
        <f>IF(RES_hhdet_tes!C44=0,"",RES_hhdet_tes!C44/RES_hhdet_fec!C44)</f>
        <v>0.48111490727793155</v>
      </c>
      <c r="D44" s="124">
        <f>IF(RES_hhdet_tes!D44=0,"",RES_hhdet_tes!D44/RES_hhdet_fec!D44)</f>
        <v>0.48580673529318563</v>
      </c>
      <c r="E44" s="124">
        <f>IF(RES_hhdet_tes!E44=0,"",RES_hhdet_tes!E44/RES_hhdet_fec!E44)</f>
        <v>0.49060120871549157</v>
      </c>
      <c r="F44" s="124">
        <f>IF(RES_hhdet_tes!F44=0,"",RES_hhdet_tes!F44/RES_hhdet_fec!F44)</f>
        <v>0.4933914143037213</v>
      </c>
      <c r="G44" s="124">
        <f>IF(RES_hhdet_tes!G44=0,"",RES_hhdet_tes!G44/RES_hhdet_fec!G44)</f>
        <v>0.49636827621587876</v>
      </c>
      <c r="H44" s="124">
        <f>IF(RES_hhdet_tes!H44=0,"",RES_hhdet_tes!H44/RES_hhdet_fec!H44)</f>
        <v>0.50054885351944189</v>
      </c>
      <c r="I44" s="124">
        <f>IF(RES_hhdet_tes!I44=0,"",RES_hhdet_tes!I44/RES_hhdet_fec!I44)</f>
        <v>0.50440706941517743</v>
      </c>
      <c r="J44" s="124">
        <f>IF(RES_hhdet_tes!J44=0,"",RES_hhdet_tes!J44/RES_hhdet_fec!J44)</f>
        <v>0.51048653855276915</v>
      </c>
      <c r="K44" s="124">
        <f>IF(RES_hhdet_tes!K44=0,"",RES_hhdet_tes!K44/RES_hhdet_fec!K44)</f>
        <v>0.51744442687354242</v>
      </c>
      <c r="L44" s="124">
        <f>IF(RES_hhdet_tes!L44=0,"",RES_hhdet_tes!L44/RES_hhdet_fec!L44)</f>
        <v>0.52655217310979441</v>
      </c>
      <c r="M44" s="124">
        <f>IF(RES_hhdet_tes!M44=0,"",RES_hhdet_tes!M44/RES_hhdet_fec!M44)</f>
        <v>0.53719479884843113</v>
      </c>
      <c r="N44" s="124">
        <f>IF(RES_hhdet_tes!N44=0,"",RES_hhdet_tes!N44/RES_hhdet_fec!N44)</f>
        <v>0.55169689670699784</v>
      </c>
      <c r="O44" s="124">
        <f>IF(RES_hhdet_tes!O44=0,"",RES_hhdet_tes!O44/RES_hhdet_fec!O44)</f>
        <v>0.5701387676190699</v>
      </c>
      <c r="P44" s="124">
        <f>IF(RES_hhdet_tes!P44=0,"",RES_hhdet_tes!P44/RES_hhdet_fec!P44)</f>
        <v>0.57552528073794296</v>
      </c>
      <c r="Q44" s="124">
        <f>IF(RES_hhdet_tes!Q44=0,"",RES_hhdet_tes!Q44/RES_hhdet_fec!Q44)</f>
        <v>0.58291867802395991</v>
      </c>
      <c r="R44" s="124">
        <f>IF(RES_hhdet_tes!R44=0,"",RES_hhdet_tes!R44/RES_hhdet_fec!R44)</f>
        <v>0.59248938277053109</v>
      </c>
      <c r="S44" s="124">
        <f>IF(RES_hhdet_tes!S44=0,"",RES_hhdet_tes!S44/RES_hhdet_fec!S44)</f>
        <v>0.60672932964501869</v>
      </c>
      <c r="T44" s="124">
        <f>IF(RES_hhdet_tes!T44=0,"",RES_hhdet_tes!T44/RES_hhdet_fec!T44)</f>
        <v>0.61978010505523873</v>
      </c>
      <c r="U44" s="124">
        <f>IF(RES_hhdet_tes!U44=0,"",RES_hhdet_tes!U44/RES_hhdet_fec!U44)</f>
        <v>0.63090981255735867</v>
      </c>
      <c r="V44" s="124">
        <f>IF(RES_hhdet_tes!V44=0,"",RES_hhdet_tes!V44/RES_hhdet_fec!V44)</f>
        <v>0.63932818517721257</v>
      </c>
      <c r="W44" s="124">
        <f>IF(RES_hhdet_tes!W44=0,"",RES_hhdet_tes!W44/RES_hhdet_fec!W44)</f>
        <v>0.64715250473691033</v>
      </c>
      <c r="X44" s="124">
        <f>IF(RES_hhdet_tes!X44=0,"",RES_hhdet_tes!X44/RES_hhdet_fec!X44)</f>
        <v>0.65511751157143772</v>
      </c>
      <c r="Y44" s="124">
        <f>IF(RES_hhdet_tes!Y44=0,"",RES_hhdet_tes!Y44/RES_hhdet_fec!Y44)</f>
        <v>0.66343490252233794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0.47023223139236087</v>
      </c>
      <c r="C45" s="111">
        <f>IF(RES_hhdet_tes!C45=0,"",RES_hhdet_tes!C45/RES_hhdet_fec!C45)</f>
        <v>0.47440831224202185</v>
      </c>
      <c r="D45" s="111">
        <f>IF(RES_hhdet_tes!D45=0,"",RES_hhdet_tes!D45/RES_hhdet_fec!D45)</f>
        <v>0.47925037540054793</v>
      </c>
      <c r="E45" s="111">
        <f>IF(RES_hhdet_tes!E45=0,"",RES_hhdet_tes!E45/RES_hhdet_fec!E45)</f>
        <v>0.48417351183873031</v>
      </c>
      <c r="F45" s="111">
        <f>IF(RES_hhdet_tes!F45=0,"",RES_hhdet_tes!F45/RES_hhdet_fec!F45)</f>
        <v>0.48712346125490402</v>
      </c>
      <c r="G45" s="111">
        <f>IF(RES_hhdet_tes!G45=0,"",RES_hhdet_tes!G45/RES_hhdet_fec!G45)</f>
        <v>0.49077732638271732</v>
      </c>
      <c r="H45" s="111">
        <f>IF(RES_hhdet_tes!H45=0,"",RES_hhdet_tes!H45/RES_hhdet_fec!H45)</f>
        <v>0.49493299700765114</v>
      </c>
      <c r="I45" s="111">
        <f>IF(RES_hhdet_tes!I45=0,"",RES_hhdet_tes!I45/RES_hhdet_fec!I45)</f>
        <v>0.49897989308057461</v>
      </c>
      <c r="J45" s="111">
        <f>IF(RES_hhdet_tes!J45=0,"",RES_hhdet_tes!J45/RES_hhdet_fec!J45)</f>
        <v>0.50512999247566259</v>
      </c>
      <c r="K45" s="111">
        <f>IF(RES_hhdet_tes!K45=0,"",RES_hhdet_tes!K45/RES_hhdet_fec!K45)</f>
        <v>0.51214085496167283</v>
      </c>
      <c r="L45" s="111">
        <f>IF(RES_hhdet_tes!L45=0,"",RES_hhdet_tes!L45/RES_hhdet_fec!L45)</f>
        <v>0.52130181753079385</v>
      </c>
      <c r="M45" s="111">
        <f>IF(RES_hhdet_tes!M45=0,"",RES_hhdet_tes!M45/RES_hhdet_fec!M45)</f>
        <v>0.53203251947601959</v>
      </c>
      <c r="N45" s="111">
        <f>IF(RES_hhdet_tes!N45=0,"",RES_hhdet_tes!N45/RES_hhdet_fec!N45)</f>
        <v>0.54660967909836511</v>
      </c>
      <c r="O45" s="111">
        <f>IF(RES_hhdet_tes!O45=0,"",RES_hhdet_tes!O45/RES_hhdet_fec!O45)</f>
        <v>0.56514214998085166</v>
      </c>
      <c r="P45" s="111">
        <f>IF(RES_hhdet_tes!P45=0,"",RES_hhdet_tes!P45/RES_hhdet_fec!P45)</f>
        <v>0.57058219734728044</v>
      </c>
      <c r="Q45" s="111">
        <f>IF(RES_hhdet_tes!Q45=0,"",RES_hhdet_tes!Q45/RES_hhdet_fec!Q45)</f>
        <v>0.57803514125260624</v>
      </c>
      <c r="R45" s="111">
        <f>IF(RES_hhdet_tes!R45=0,"",RES_hhdet_tes!R45/RES_hhdet_fec!R45)</f>
        <v>0.58766596430558093</v>
      </c>
      <c r="S45" s="111">
        <f>IF(RES_hhdet_tes!S45=0,"",RES_hhdet_tes!S45/RES_hhdet_fec!S45)</f>
        <v>0.60198936955649762</v>
      </c>
      <c r="T45" s="111">
        <f>IF(RES_hhdet_tes!T45=0,"",RES_hhdet_tes!T45/RES_hhdet_fec!T45)</f>
        <v>0.61510926450599035</v>
      </c>
      <c r="U45" s="111">
        <f>IF(RES_hhdet_tes!U45=0,"",RES_hhdet_tes!U45/RES_hhdet_fec!U45)</f>
        <v>0.62632469635578458</v>
      </c>
      <c r="V45" s="111">
        <f>IF(RES_hhdet_tes!V45=0,"",RES_hhdet_tes!V45/RES_hhdet_fec!V45)</f>
        <v>0.6347991213607469</v>
      </c>
      <c r="W45" s="111">
        <f>IF(RES_hhdet_tes!W45=0,"",RES_hhdet_tes!W45/RES_hhdet_fec!W45)</f>
        <v>0.64261497284984714</v>
      </c>
      <c r="X45" s="111">
        <f>IF(RES_hhdet_tes!X45=0,"",RES_hhdet_tes!X45/RES_hhdet_fec!X45)</f>
        <v>0.65066757627175842</v>
      </c>
      <c r="Y45" s="111">
        <f>IF(RES_hhdet_tes!Y45=0,"",RES_hhdet_tes!Y45/RES_hhdet_fec!Y45)</f>
        <v>0.65903164675636938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1.8212459755619608</v>
      </c>
      <c r="C47" s="124">
        <f>IF(RES_hhdet_tes!C47=0,"",RES_hhdet_tes!C47/RES_hhdet_fec!C47)</f>
        <v>1.9817074459445214</v>
      </c>
      <c r="D47" s="124">
        <f>IF(RES_hhdet_tes!D47=0,"",RES_hhdet_tes!D47/RES_hhdet_fec!D47)</f>
        <v>2.0965410027676317</v>
      </c>
      <c r="E47" s="124">
        <f>IF(RES_hhdet_tes!E47=0,"",RES_hhdet_tes!E47/RES_hhdet_fec!E47)</f>
        <v>2.2267401571309446</v>
      </c>
      <c r="F47" s="124">
        <f>IF(RES_hhdet_tes!F47=0,"",RES_hhdet_tes!F47/RES_hhdet_fec!F47)</f>
        <v>2.3327825319935451</v>
      </c>
      <c r="G47" s="124">
        <f>IF(RES_hhdet_tes!G47=0,"",RES_hhdet_tes!G47/RES_hhdet_fec!G47)</f>
        <v>2.44588476953153</v>
      </c>
      <c r="H47" s="124">
        <f>IF(RES_hhdet_tes!H47=0,"",RES_hhdet_tes!H47/RES_hhdet_fec!H47)</f>
        <v>2.5665919898447584</v>
      </c>
      <c r="I47" s="124">
        <f>IF(RES_hhdet_tes!I47=0,"",RES_hhdet_tes!I47/RES_hhdet_fec!I47)</f>
        <v>2.6591637430778636</v>
      </c>
      <c r="J47" s="124">
        <f>IF(RES_hhdet_tes!J47=0,"",RES_hhdet_tes!J47/RES_hhdet_fec!J47)</f>
        <v>2.7353100832952597</v>
      </c>
      <c r="K47" s="124">
        <f>IF(RES_hhdet_tes!K47=0,"",RES_hhdet_tes!K47/RES_hhdet_fec!K47)</f>
        <v>2.8502340663826069</v>
      </c>
      <c r="L47" s="124">
        <f>IF(RES_hhdet_tes!L47=0,"",RES_hhdet_tes!L47/RES_hhdet_fec!L47)</f>
        <v>2.974647117746378</v>
      </c>
      <c r="M47" s="124">
        <f>IF(RES_hhdet_tes!M47=0,"",RES_hhdet_tes!M47/RES_hhdet_fec!M47)</f>
        <v>3.1095433038603573</v>
      </c>
      <c r="N47" s="124">
        <f>IF(RES_hhdet_tes!N47=0,"",RES_hhdet_tes!N47/RES_hhdet_fec!N47)</f>
        <v>3.2343956246620658</v>
      </c>
      <c r="O47" s="124">
        <f>IF(RES_hhdet_tes!O47=0,"",RES_hhdet_tes!O47/RES_hhdet_fec!O47)</f>
        <v>3.4005049851118443</v>
      </c>
      <c r="P47" s="124">
        <f>IF(RES_hhdet_tes!P47=0,"",RES_hhdet_tes!P47/RES_hhdet_fec!P47)</f>
        <v>3.5315691946507615</v>
      </c>
      <c r="Q47" s="124">
        <f>IF(RES_hhdet_tes!Q47=0,"",RES_hhdet_tes!Q47/RES_hhdet_fec!Q47)</f>
        <v>3.6455391365040577</v>
      </c>
      <c r="R47" s="124">
        <f>IF(RES_hhdet_tes!R47=0,"",RES_hhdet_tes!R47/RES_hhdet_fec!R47)</f>
        <v>3.7449471200542779</v>
      </c>
      <c r="S47" s="124">
        <f>IF(RES_hhdet_tes!S47=0,"",RES_hhdet_tes!S47/RES_hhdet_fec!S47)</f>
        <v>3.8541904771703428</v>
      </c>
      <c r="T47" s="124">
        <f>IF(RES_hhdet_tes!T47=0,"",RES_hhdet_tes!T47/RES_hhdet_fec!T47)</f>
        <v>3.950868921892599</v>
      </c>
      <c r="U47" s="124">
        <f>IF(RES_hhdet_tes!U47=0,"",RES_hhdet_tes!U47/RES_hhdet_fec!U47)</f>
        <v>4.0347637848470974</v>
      </c>
      <c r="V47" s="124">
        <f>IF(RES_hhdet_tes!V47=0,"",RES_hhdet_tes!V47/RES_hhdet_fec!V47)</f>
        <v>4.0965441680535761</v>
      </c>
      <c r="W47" s="124">
        <f>IF(RES_hhdet_tes!W47=0,"",RES_hhdet_tes!W47/RES_hhdet_fec!W47)</f>
        <v>4.1289526552265912</v>
      </c>
      <c r="X47" s="124">
        <f>IF(RES_hhdet_tes!X47=0,"",RES_hhdet_tes!X47/RES_hhdet_fec!X47)</f>
        <v>4.1430918111087953</v>
      </c>
      <c r="Y47" s="124">
        <f>IF(RES_hhdet_tes!Y47=0,"",RES_hhdet_tes!Y47/RES_hhdet_fec!Y47)</f>
        <v>4.1521735747072093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1.8212459755619608</v>
      </c>
      <c r="C48" s="111">
        <f>IF(RES_hhdet_tes!C48=0,"",RES_hhdet_tes!C48/RES_hhdet_fec!C48)</f>
        <v>1.9817074459445214</v>
      </c>
      <c r="D48" s="111">
        <f>IF(RES_hhdet_tes!D48=0,"",RES_hhdet_tes!D48/RES_hhdet_fec!D48)</f>
        <v>2.0965410027676317</v>
      </c>
      <c r="E48" s="111">
        <f>IF(RES_hhdet_tes!E48=0,"",RES_hhdet_tes!E48/RES_hhdet_fec!E48)</f>
        <v>2.2267401571309446</v>
      </c>
      <c r="F48" s="111">
        <f>IF(RES_hhdet_tes!F48=0,"",RES_hhdet_tes!F48/RES_hhdet_fec!F48)</f>
        <v>2.3327825319935451</v>
      </c>
      <c r="G48" s="111">
        <f>IF(RES_hhdet_tes!G48=0,"",RES_hhdet_tes!G48/RES_hhdet_fec!G48)</f>
        <v>2.44588476953153</v>
      </c>
      <c r="H48" s="111">
        <f>IF(RES_hhdet_tes!H48=0,"",RES_hhdet_tes!H48/RES_hhdet_fec!H48)</f>
        <v>2.5665919898447584</v>
      </c>
      <c r="I48" s="111">
        <f>IF(RES_hhdet_tes!I48=0,"",RES_hhdet_tes!I48/RES_hhdet_fec!I48)</f>
        <v>2.6591637430778636</v>
      </c>
      <c r="J48" s="111">
        <f>IF(RES_hhdet_tes!J48=0,"",RES_hhdet_tes!J48/RES_hhdet_fec!J48)</f>
        <v>2.7353100832952597</v>
      </c>
      <c r="K48" s="111">
        <f>IF(RES_hhdet_tes!K48=0,"",RES_hhdet_tes!K48/RES_hhdet_fec!K48)</f>
        <v>2.8502340663826069</v>
      </c>
      <c r="L48" s="111">
        <f>IF(RES_hhdet_tes!L48=0,"",RES_hhdet_tes!L48/RES_hhdet_fec!L48)</f>
        <v>2.974647117746378</v>
      </c>
      <c r="M48" s="111">
        <f>IF(RES_hhdet_tes!M48=0,"",RES_hhdet_tes!M48/RES_hhdet_fec!M48)</f>
        <v>3.1095433038603573</v>
      </c>
      <c r="N48" s="111">
        <f>IF(RES_hhdet_tes!N48=0,"",RES_hhdet_tes!N48/RES_hhdet_fec!N48)</f>
        <v>3.2343956246620658</v>
      </c>
      <c r="O48" s="111">
        <f>IF(RES_hhdet_tes!O48=0,"",RES_hhdet_tes!O48/RES_hhdet_fec!O48)</f>
        <v>3.4005049851118443</v>
      </c>
      <c r="P48" s="111">
        <f>IF(RES_hhdet_tes!P48=0,"",RES_hhdet_tes!P48/RES_hhdet_fec!P48)</f>
        <v>3.5315691946507615</v>
      </c>
      <c r="Q48" s="111">
        <f>IF(RES_hhdet_tes!Q48=0,"",RES_hhdet_tes!Q48/RES_hhdet_fec!Q48)</f>
        <v>3.6455391365040577</v>
      </c>
      <c r="R48" s="111">
        <f>IF(RES_hhdet_tes!R48=0,"",RES_hhdet_tes!R48/RES_hhdet_fec!R48)</f>
        <v>3.7449471200542779</v>
      </c>
      <c r="S48" s="111">
        <f>IF(RES_hhdet_tes!S48=0,"",RES_hhdet_tes!S48/RES_hhdet_fec!S48)</f>
        <v>3.8541904771703428</v>
      </c>
      <c r="T48" s="111">
        <f>IF(RES_hhdet_tes!T48=0,"",RES_hhdet_tes!T48/RES_hhdet_fec!T48)</f>
        <v>3.950868921892599</v>
      </c>
      <c r="U48" s="111">
        <f>IF(RES_hhdet_tes!U48=0,"",RES_hhdet_tes!U48/RES_hhdet_fec!U48)</f>
        <v>4.0347637848470974</v>
      </c>
      <c r="V48" s="111">
        <f>IF(RES_hhdet_tes!V48=0,"",RES_hhdet_tes!V48/RES_hhdet_fec!V48)</f>
        <v>4.0965441680535761</v>
      </c>
      <c r="W48" s="111">
        <f>IF(RES_hhdet_tes!W48=0,"",RES_hhdet_tes!W48/RES_hhdet_fec!W48)</f>
        <v>4.1289526552265912</v>
      </c>
      <c r="X48" s="111">
        <f>IF(RES_hhdet_tes!X48=0,"",RES_hhdet_tes!X48/RES_hhdet_fec!X48)</f>
        <v>4.1430918111087953</v>
      </c>
      <c r="Y48" s="111">
        <f>IF(RES_hhdet_tes!Y48=0,"",RES_hhdet_tes!Y48/RES_hhdet_fec!Y48)</f>
        <v>4.1521735747072093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0.60625688151724144</v>
      </c>
      <c r="C49" s="124">
        <f>IF(RES_hhdet_tes!C49=0,"",RES_hhdet_tes!C49/RES_hhdet_fec!C49)</f>
        <v>0.61139068230891547</v>
      </c>
      <c r="D49" s="124">
        <f>IF(RES_hhdet_tes!D49=0,"",RES_hhdet_tes!D49/RES_hhdet_fec!D49)</f>
        <v>0.61298810826110972</v>
      </c>
      <c r="E49" s="124">
        <f>IF(RES_hhdet_tes!E49=0,"",RES_hhdet_tes!E49/RES_hhdet_fec!E49)</f>
        <v>0.61658469852822917</v>
      </c>
      <c r="F49" s="124">
        <f>IF(RES_hhdet_tes!F49=0,"",RES_hhdet_tes!F49/RES_hhdet_fec!F49)</f>
        <v>0.61746107858074351</v>
      </c>
      <c r="G49" s="124">
        <f>IF(RES_hhdet_tes!G49=0,"",RES_hhdet_tes!G49/RES_hhdet_fec!G49)</f>
        <v>0.62311127332991645</v>
      </c>
      <c r="H49" s="124">
        <f>IF(RES_hhdet_tes!H49=0,"",RES_hhdet_tes!H49/RES_hhdet_fec!H49)</f>
        <v>0.62784482472837566</v>
      </c>
      <c r="I49" s="124">
        <f>IF(RES_hhdet_tes!I49=0,"",RES_hhdet_tes!I49/RES_hhdet_fec!I49)</f>
        <v>0.63251906576826111</v>
      </c>
      <c r="J49" s="124">
        <f>IF(RES_hhdet_tes!J49=0,"",RES_hhdet_tes!J49/RES_hhdet_fec!J49)</f>
        <v>0.63378590710586336</v>
      </c>
      <c r="K49" s="124">
        <f>IF(RES_hhdet_tes!K49=0,"",RES_hhdet_tes!K49/RES_hhdet_fec!K49)</f>
        <v>0.6435254448099712</v>
      </c>
      <c r="L49" s="124">
        <f>IF(RES_hhdet_tes!L49=0,"",RES_hhdet_tes!L49/RES_hhdet_fec!L49)</f>
        <v>0.64878329014544389</v>
      </c>
      <c r="M49" s="124">
        <f>IF(RES_hhdet_tes!M49=0,"",RES_hhdet_tes!M49/RES_hhdet_fec!M49)</f>
        <v>0.65031748396099409</v>
      </c>
      <c r="N49" s="124">
        <f>IF(RES_hhdet_tes!N49=0,"",RES_hhdet_tes!N49/RES_hhdet_fec!N49)</f>
        <v>0.66633361168790106</v>
      </c>
      <c r="O49" s="124">
        <f>IF(RES_hhdet_tes!O49=0,"",RES_hhdet_tes!O49/RES_hhdet_fec!O49)</f>
        <v>0.67428413314473579</v>
      </c>
      <c r="P49" s="124">
        <f>IF(RES_hhdet_tes!P49=0,"",RES_hhdet_tes!P49/RES_hhdet_fec!P49)</f>
        <v>0.67847402664291201</v>
      </c>
      <c r="Q49" s="124">
        <f>IF(RES_hhdet_tes!Q49=0,"",RES_hhdet_tes!Q49/RES_hhdet_fec!Q49)</f>
        <v>0.6882877478498759</v>
      </c>
      <c r="R49" s="124">
        <f>IF(RES_hhdet_tes!R49=0,"",RES_hhdet_tes!R49/RES_hhdet_fec!R49)</f>
        <v>0.6966318348542575</v>
      </c>
      <c r="S49" s="124">
        <f>IF(RES_hhdet_tes!S49=0,"",RES_hhdet_tes!S49/RES_hhdet_fec!S49)</f>
        <v>0.70407919880960101</v>
      </c>
      <c r="T49" s="124">
        <f>IF(RES_hhdet_tes!T49=0,"",RES_hhdet_tes!T49/RES_hhdet_fec!T49)</f>
        <v>0.71640029944445727</v>
      </c>
      <c r="U49" s="124">
        <f>IF(RES_hhdet_tes!U49=0,"",RES_hhdet_tes!U49/RES_hhdet_fec!U49)</f>
        <v>0.72682547079762272</v>
      </c>
      <c r="V49" s="124">
        <f>IF(RES_hhdet_tes!V49=0,"",RES_hhdet_tes!V49/RES_hhdet_fec!V49)</f>
        <v>0.73275324736956182</v>
      </c>
      <c r="W49" s="124">
        <f>IF(RES_hhdet_tes!W49=0,"",RES_hhdet_tes!W49/RES_hhdet_fec!W49)</f>
        <v>0.73880691725838554</v>
      </c>
      <c r="X49" s="124">
        <f>IF(RES_hhdet_tes!X49=0,"",RES_hhdet_tes!X49/RES_hhdet_fec!X49)</f>
        <v>0.74564343425676327</v>
      </c>
      <c r="Y49" s="124">
        <f>IF(RES_hhdet_tes!Y49=0,"",RES_hhdet_tes!Y49/RES_hhdet_fec!Y49)</f>
        <v>0.75720349767014739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0.54427369395788361</v>
      </c>
      <c r="C50" s="111">
        <f>IF(RES_hhdet_tes!C50=0,"",RES_hhdet_tes!C50/RES_hhdet_fec!C50)</f>
        <v>0.5456559023837898</v>
      </c>
      <c r="D50" s="111">
        <f>IF(RES_hhdet_tes!D50=0,"",RES_hhdet_tes!D50/RES_hhdet_fec!D50)</f>
        <v>0.54760994298639787</v>
      </c>
      <c r="E50" s="111">
        <f>IF(RES_hhdet_tes!E50=0,"",RES_hhdet_tes!E50/RES_hhdet_fec!E50)</f>
        <v>0.54941729238528014</v>
      </c>
      <c r="F50" s="111">
        <f>IF(RES_hhdet_tes!F50=0,"",RES_hhdet_tes!F50/RES_hhdet_fec!F50)</f>
        <v>0.55119034496743391</v>
      </c>
      <c r="G50" s="111">
        <f>IF(RES_hhdet_tes!G50=0,"",RES_hhdet_tes!G50/RES_hhdet_fec!G50)</f>
        <v>0.55269907634453896</v>
      </c>
      <c r="H50" s="111">
        <f>IF(RES_hhdet_tes!H50=0,"",RES_hhdet_tes!H50/RES_hhdet_fec!H50)</f>
        <v>0.5545771811336675</v>
      </c>
      <c r="I50" s="111">
        <f>IF(RES_hhdet_tes!I50=0,"",RES_hhdet_tes!I50/RES_hhdet_fec!I50)</f>
        <v>0.55668396885407323</v>
      </c>
      <c r="J50" s="111">
        <f>IF(RES_hhdet_tes!J50=0,"",RES_hhdet_tes!J50/RES_hhdet_fec!J50)</f>
        <v>0.56132108462005414</v>
      </c>
      <c r="K50" s="111">
        <f>IF(RES_hhdet_tes!K50=0,"",RES_hhdet_tes!K50/RES_hhdet_fec!K50)</f>
        <v>0.56635481517036135</v>
      </c>
      <c r="L50" s="111">
        <f>IF(RES_hhdet_tes!L50=0,"",RES_hhdet_tes!L50/RES_hhdet_fec!L50)</f>
        <v>0.57239994314070053</v>
      </c>
      <c r="M50" s="111">
        <f>IF(RES_hhdet_tes!M50=0,"",RES_hhdet_tes!M50/RES_hhdet_fec!M50)</f>
        <v>0.58012452974313244</v>
      </c>
      <c r="N50" s="111">
        <f>IF(RES_hhdet_tes!N50=0,"",RES_hhdet_tes!N50/RES_hhdet_fec!N50)</f>
        <v>0.59043505890251691</v>
      </c>
      <c r="O50" s="111">
        <f>IF(RES_hhdet_tes!O50=0,"",RES_hhdet_tes!O50/RES_hhdet_fec!O50)</f>
        <v>0.60417840350862562</v>
      </c>
      <c r="P50" s="111">
        <f>IF(RES_hhdet_tes!P50=0,"",RES_hhdet_tes!P50/RES_hhdet_fec!P50)</f>
        <v>0.60784710135210462</v>
      </c>
      <c r="Q50" s="111">
        <f>IF(RES_hhdet_tes!Q50=0,"",RES_hhdet_tes!Q50/RES_hhdet_fec!Q50)</f>
        <v>0.61353098275110518</v>
      </c>
      <c r="R50" s="111">
        <f>IF(RES_hhdet_tes!R50=0,"",RES_hhdet_tes!R50/RES_hhdet_fec!R50)</f>
        <v>0.62262551212495953</v>
      </c>
      <c r="S50" s="111">
        <f>IF(RES_hhdet_tes!S50=0,"",RES_hhdet_tes!S50/RES_hhdet_fec!S50)</f>
        <v>0.6370235163537209</v>
      </c>
      <c r="T50" s="111">
        <f>IF(RES_hhdet_tes!T50=0,"",RES_hhdet_tes!T50/RES_hhdet_fec!T50)</f>
        <v>0.65238226283238321</v>
      </c>
      <c r="U50" s="111">
        <f>IF(RES_hhdet_tes!U50=0,"",RES_hhdet_tes!U50/RES_hhdet_fec!U50)</f>
        <v>0.66784447372906897</v>
      </c>
      <c r="V50" s="111">
        <f>IF(RES_hhdet_tes!V50=0,"",RES_hhdet_tes!V50/RES_hhdet_fec!V50)</f>
        <v>0.68160561204653825</v>
      </c>
      <c r="W50" s="111">
        <f>IF(RES_hhdet_tes!W50=0,"",RES_hhdet_tes!W50/RES_hhdet_fec!W50)</f>
        <v>0.69452452188938885</v>
      </c>
      <c r="X50" s="111">
        <f>IF(RES_hhdet_tes!X50=0,"",RES_hhdet_tes!X50/RES_hhdet_fec!X50)</f>
        <v>0.70724951534268388</v>
      </c>
      <c r="Y50" s="111">
        <f>IF(RES_hhdet_tes!Y50=0,"",RES_hhdet_tes!Y50/RES_hhdet_fec!Y50)</f>
        <v>0.71932680452769404</v>
      </c>
      <c r="DA50" s="63" t="s">
        <v>1953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0.76204491429159582</v>
      </c>
      <c r="C51" s="111">
        <f>IF(RES_hhdet_tes!C51=0,"",RES_hhdet_tes!C51/RES_hhdet_fec!C51)</f>
        <v>0.76361982357770952</v>
      </c>
      <c r="D51" s="111">
        <f>IF(RES_hhdet_tes!D51=0,"",RES_hhdet_tes!D51/RES_hhdet_fec!D51)</f>
        <v>0.7647815930807953</v>
      </c>
      <c r="E51" s="111">
        <f>IF(RES_hhdet_tes!E51=0,"",RES_hhdet_tes!E51/RES_hhdet_fec!E51)</f>
        <v>0.76872306461412632</v>
      </c>
      <c r="F51" s="111">
        <f>IF(RES_hhdet_tes!F51=0,"",RES_hhdet_tes!F51/RES_hhdet_fec!F51)</f>
        <v>0.77153661398819806</v>
      </c>
      <c r="G51" s="111">
        <f>IF(RES_hhdet_tes!G51=0,"",RES_hhdet_tes!G51/RES_hhdet_fec!G51)</f>
        <v>0.77481145859508249</v>
      </c>
      <c r="H51" s="111">
        <f>IF(RES_hhdet_tes!H51=0,"",RES_hhdet_tes!H51/RES_hhdet_fec!H51)</f>
        <v>0.80812993531493671</v>
      </c>
      <c r="I51" s="111">
        <f>IF(RES_hhdet_tes!I51=0,"",RES_hhdet_tes!I51/RES_hhdet_fec!I51)</f>
        <v>0.80036426997959986</v>
      </c>
      <c r="J51" s="111">
        <f>IF(RES_hhdet_tes!J51=0,"",RES_hhdet_tes!J51/RES_hhdet_fec!J51)</f>
        <v>0.78905685871479925</v>
      </c>
      <c r="K51" s="111">
        <f>IF(RES_hhdet_tes!K51=0,"",RES_hhdet_tes!K51/RES_hhdet_fec!K51)</f>
        <v>0.79032425876396029</v>
      </c>
      <c r="L51" s="111">
        <f>IF(RES_hhdet_tes!L51=0,"",RES_hhdet_tes!L51/RES_hhdet_fec!L51)</f>
        <v>0.81328886851918369</v>
      </c>
      <c r="M51" s="111">
        <f>IF(RES_hhdet_tes!M51=0,"",RES_hhdet_tes!M51/RES_hhdet_fec!M51)</f>
        <v>0.79888065518878693</v>
      </c>
      <c r="N51" s="111">
        <f>IF(RES_hhdet_tes!N51=0,"",RES_hhdet_tes!N51/RES_hhdet_fec!N51)</f>
        <v>0.80733362346085125</v>
      </c>
      <c r="O51" s="111">
        <f>IF(RES_hhdet_tes!O51=0,"",RES_hhdet_tes!O51/RES_hhdet_fec!O51)</f>
        <v>0.83841215894198207</v>
      </c>
      <c r="P51" s="111">
        <f>IF(RES_hhdet_tes!P51=0,"",RES_hhdet_tes!P51/RES_hhdet_fec!P51)</f>
        <v>0.83695894663863102</v>
      </c>
      <c r="Q51" s="111">
        <f>IF(RES_hhdet_tes!Q51=0,"",RES_hhdet_tes!Q51/RES_hhdet_fec!Q51)</f>
        <v>0.86652707052403044</v>
      </c>
      <c r="R51" s="111">
        <f>IF(RES_hhdet_tes!R51=0,"",RES_hhdet_tes!R51/RES_hhdet_fec!R51)</f>
        <v>0.87794691425089866</v>
      </c>
      <c r="S51" s="111">
        <f>IF(RES_hhdet_tes!S51=0,"",RES_hhdet_tes!S51/RES_hhdet_fec!S51)</f>
        <v>0.87257426076466826</v>
      </c>
      <c r="T51" s="111">
        <f>IF(RES_hhdet_tes!T51=0,"",RES_hhdet_tes!T51/RES_hhdet_fec!T51)</f>
        <v>0.86131779715811652</v>
      </c>
      <c r="U51" s="111">
        <f>IF(RES_hhdet_tes!U51=0,"",RES_hhdet_tes!U51/RES_hhdet_fec!U51)</f>
        <v>0.86875021435318966</v>
      </c>
      <c r="V51" s="111">
        <f>IF(RES_hhdet_tes!V51=0,"",RES_hhdet_tes!V51/RES_hhdet_fec!V51)</f>
        <v>0.87752439254333781</v>
      </c>
      <c r="W51" s="111">
        <f>IF(RES_hhdet_tes!W51=0,"",RES_hhdet_tes!W51/RES_hhdet_fec!W51)</f>
        <v>0.88553372580855094</v>
      </c>
      <c r="X51" s="111">
        <f>IF(RES_hhdet_tes!X51=0,"",RES_hhdet_tes!X51/RES_hhdet_fec!X51)</f>
        <v>0.87270171834052601</v>
      </c>
      <c r="Y51" s="111">
        <f>IF(RES_hhdet_tes!Y51=0,"",RES_hhdet_tes!Y51/RES_hhdet_fec!Y51)</f>
        <v>0.87776071114912979</v>
      </c>
      <c r="DA51" s="63" t="s">
        <v>1954</v>
      </c>
    </row>
    <row r="52" spans="1:105" ht="12" customHeight="1" x14ac:dyDescent="0.25">
      <c r="A52" s="100" t="s">
        <v>211</v>
      </c>
      <c r="B52" s="112">
        <f>IF(RES_hhdet_tes!B52=0,"",RES_hhdet_tes!B52/RES_hhdet_fec!B52)</f>
        <v>0.54427369395788361</v>
      </c>
      <c r="C52" s="112">
        <f>IF(RES_hhdet_tes!C52=0,"",RES_hhdet_tes!C52/RES_hhdet_fec!C52)</f>
        <v>0.54520195138732475</v>
      </c>
      <c r="D52" s="112">
        <f>IF(RES_hhdet_tes!D52=0,"",RES_hhdet_tes!D52/RES_hhdet_fec!D52)</f>
        <v>0.54770434312032235</v>
      </c>
      <c r="E52" s="112">
        <f>IF(RES_hhdet_tes!E52=0,"",RES_hhdet_tes!E52/RES_hhdet_fec!E52)</f>
        <v>0.55114284338919017</v>
      </c>
      <c r="F52" s="112">
        <f>IF(RES_hhdet_tes!F52=0,"",RES_hhdet_tes!F52/RES_hhdet_fec!F52)</f>
        <v>0.5547712718081319</v>
      </c>
      <c r="G52" s="112">
        <f>IF(RES_hhdet_tes!G52=0,"",RES_hhdet_tes!G52/RES_hhdet_fec!G52)</f>
        <v>0.5591175539271861</v>
      </c>
      <c r="H52" s="112">
        <f>IF(RES_hhdet_tes!H52=0,"",RES_hhdet_tes!H52/RES_hhdet_fec!H52)</f>
        <v>0.56359469120910477</v>
      </c>
      <c r="I52" s="112">
        <f>IF(RES_hhdet_tes!I52=0,"",RES_hhdet_tes!I52/RES_hhdet_fec!I52)</f>
        <v>0.56462579604200958</v>
      </c>
      <c r="J52" s="112">
        <f>IF(RES_hhdet_tes!J52=0,"",RES_hhdet_tes!J52/RES_hhdet_fec!J52)</f>
        <v>0.56833492131974528</v>
      </c>
      <c r="K52" s="112">
        <f>IF(RES_hhdet_tes!K52=0,"",RES_hhdet_tes!K52/RES_hhdet_fec!K52)</f>
        <v>0.57547839380470101</v>
      </c>
      <c r="L52" s="112">
        <f>IF(RES_hhdet_tes!L52=0,"",RES_hhdet_tes!L52/RES_hhdet_fec!L52)</f>
        <v>0.58018158956259225</v>
      </c>
      <c r="M52" s="112">
        <f>IF(RES_hhdet_tes!M52=0,"",RES_hhdet_tes!M52/RES_hhdet_fec!M52)</f>
        <v>0.58544366581790974</v>
      </c>
      <c r="N52" s="112">
        <f>IF(RES_hhdet_tes!N52=0,"",RES_hhdet_tes!N52/RES_hhdet_fec!N52)</f>
        <v>0.58809918846449438</v>
      </c>
      <c r="O52" s="112">
        <f>IF(RES_hhdet_tes!O52=0,"",RES_hhdet_tes!O52/RES_hhdet_fec!O52)</f>
        <v>0.60229931828811278</v>
      </c>
      <c r="P52" s="112">
        <f>IF(RES_hhdet_tes!P52=0,"",RES_hhdet_tes!P52/RES_hhdet_fec!P52)</f>
        <v>0.60356977157684455</v>
      </c>
      <c r="Q52" s="112">
        <f>IF(RES_hhdet_tes!Q52=0,"",RES_hhdet_tes!Q52/RES_hhdet_fec!Q52)</f>
        <v>0.6069295175262982</v>
      </c>
      <c r="R52" s="112">
        <f>IF(RES_hhdet_tes!R52=0,"",RES_hhdet_tes!R52/RES_hhdet_fec!R52)</f>
        <v>0.61331686082605763</v>
      </c>
      <c r="S52" s="112">
        <f>IF(RES_hhdet_tes!S52=0,"",RES_hhdet_tes!S52/RES_hhdet_fec!S52)</f>
        <v>0.63072619460245005</v>
      </c>
      <c r="T52" s="112">
        <f>IF(RES_hhdet_tes!T52=0,"",RES_hhdet_tes!T52/RES_hhdet_fec!T52)</f>
        <v>0.64148181478330579</v>
      </c>
      <c r="U52" s="112">
        <f>IF(RES_hhdet_tes!U52=0,"",RES_hhdet_tes!U52/RES_hhdet_fec!U52)</f>
        <v>0.66102143149914971</v>
      </c>
      <c r="V52" s="112">
        <f>IF(RES_hhdet_tes!V52=0,"",RES_hhdet_tes!V52/RES_hhdet_fec!V52)</f>
        <v>0.67947918951271424</v>
      </c>
      <c r="W52" s="112">
        <f>IF(RES_hhdet_tes!W52=0,"",RES_hhdet_tes!W52/RES_hhdet_fec!W52)</f>
        <v>0.69131849395110467</v>
      </c>
      <c r="X52" s="112">
        <f>IF(RES_hhdet_tes!X52=0,"",RES_hhdet_tes!X52/RES_hhdet_fec!X52)</f>
        <v>0.69924731852254196</v>
      </c>
      <c r="Y52" s="112">
        <f>IF(RES_hhdet_tes!Y52=0,"",RES_hhdet_tes!Y52/RES_hhdet_fec!Y52)</f>
        <v>0.7075900394766883</v>
      </c>
      <c r="DA52" s="131" t="s">
        <v>1955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X53" s="113">
        <f>IF(RES_hhdet_tes!X53=0,"",RES_hhdet_tes!X53/RES_hhdet_fec!X53)</f>
        <v>1</v>
      </c>
      <c r="Y53" s="113">
        <f>IF(RES_hhdet_tes!Y53=0,"",RES_hhdet_tes!Y53/RES_hhdet_fec!Y53)</f>
        <v>1</v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0.68133412192105725</v>
      </c>
      <c r="C54" s="112">
        <f>IF(RES_hhdet_tes!C54=0,"",RES_hhdet_tes!C54/RES_hhdet_fec!C54)</f>
        <v>0.68482687265760145</v>
      </c>
      <c r="D54" s="112">
        <f>IF(RES_hhdet_tes!D54=0,"",RES_hhdet_tes!D54/RES_hhdet_fec!D54)</f>
        <v>0.68841765749067452</v>
      </c>
      <c r="E54" s="112">
        <f>IF(RES_hhdet_tes!E54=0,"",RES_hhdet_tes!E54/RES_hhdet_fec!E54)</f>
        <v>0.6918002987313604</v>
      </c>
      <c r="F54" s="112">
        <f>IF(RES_hhdet_tes!F54=0,"",RES_hhdet_tes!F54/RES_hhdet_fec!F54)</f>
        <v>0.69444036220634708</v>
      </c>
      <c r="G54" s="112">
        <f>IF(RES_hhdet_tes!G54=0,"",RES_hhdet_tes!G54/RES_hhdet_fec!G54)</f>
        <v>0.69791510041091442</v>
      </c>
      <c r="H54" s="112">
        <f>IF(RES_hhdet_tes!H54=0,"",RES_hhdet_tes!H54/RES_hhdet_fec!H54)</f>
        <v>0.70252577994041521</v>
      </c>
      <c r="I54" s="112">
        <f>IF(RES_hhdet_tes!I54=0,"",RES_hhdet_tes!I54/RES_hhdet_fec!I54)</f>
        <v>0.70504808574678735</v>
      </c>
      <c r="J54" s="112">
        <f>IF(RES_hhdet_tes!J54=0,"",RES_hhdet_tes!J54/RES_hhdet_fec!J54)</f>
        <v>0.70583983376420778</v>
      </c>
      <c r="K54" s="112">
        <f>IF(RES_hhdet_tes!K54=0,"",RES_hhdet_tes!K54/RES_hhdet_fec!K54)</f>
        <v>0.70678433543404662</v>
      </c>
      <c r="L54" s="112">
        <f>IF(RES_hhdet_tes!L54=0,"",RES_hhdet_tes!L54/RES_hhdet_fec!L54)</f>
        <v>0.70894798930734304</v>
      </c>
      <c r="M54" s="112">
        <f>IF(RES_hhdet_tes!M54=0,"",RES_hhdet_tes!M54/RES_hhdet_fec!M54)</f>
        <v>0.71107199425259526</v>
      </c>
      <c r="N54" s="112">
        <f>IF(RES_hhdet_tes!N54=0,"",RES_hhdet_tes!N54/RES_hhdet_fec!N54)</f>
        <v>0.71399189944937391</v>
      </c>
      <c r="O54" s="112">
        <f>IF(RES_hhdet_tes!O54=0,"",RES_hhdet_tes!O54/RES_hhdet_fec!O54)</f>
        <v>0.71848823199577816</v>
      </c>
      <c r="P54" s="112">
        <f>IF(RES_hhdet_tes!P54=0,"",RES_hhdet_tes!P54/RES_hhdet_fec!P54)</f>
        <v>0.72498875625300485</v>
      </c>
      <c r="Q54" s="112">
        <f>IF(RES_hhdet_tes!Q54=0,"",RES_hhdet_tes!Q54/RES_hhdet_fec!Q54)</f>
        <v>0.73166429297129698</v>
      </c>
      <c r="R54" s="112">
        <f>IF(RES_hhdet_tes!R54=0,"",RES_hhdet_tes!R54/RES_hhdet_fec!R54)</f>
        <v>0.73828790126086463</v>
      </c>
      <c r="S54" s="112">
        <f>IF(RES_hhdet_tes!S54=0,"",RES_hhdet_tes!S54/RES_hhdet_fec!S54)</f>
        <v>0.74563983614985019</v>
      </c>
      <c r="T54" s="112">
        <f>IF(RES_hhdet_tes!T54=0,"",RES_hhdet_tes!T54/RES_hhdet_fec!T54)</f>
        <v>0.75504506303448238</v>
      </c>
      <c r="U54" s="112">
        <f>IF(RES_hhdet_tes!U54=0,"",RES_hhdet_tes!U54/RES_hhdet_fec!U54)</f>
        <v>0.76277589628436171</v>
      </c>
      <c r="V54" s="112">
        <f>IF(RES_hhdet_tes!V54=0,"",RES_hhdet_tes!V54/RES_hhdet_fec!V54)</f>
        <v>0.77061788473339965</v>
      </c>
      <c r="W54" s="112">
        <f>IF(RES_hhdet_tes!W54=0,"",RES_hhdet_tes!W54/RES_hhdet_fec!W54)</f>
        <v>0.77801888884395431</v>
      </c>
      <c r="X54" s="112">
        <f>IF(RES_hhdet_tes!X54=0,"",RES_hhdet_tes!X54/RES_hhdet_fec!X54)</f>
        <v>0.78475614372016045</v>
      </c>
      <c r="Y54" s="112">
        <f>IF(RES_hhdet_tes!Y54=0,"",RES_hhdet_tes!Y54/RES_hhdet_fec!Y54)</f>
        <v>0.79464363424578399</v>
      </c>
      <c r="DA54" s="131" t="s">
        <v>1957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0.85149011446182066</v>
      </c>
      <c r="C55" s="113">
        <f>IF(RES_hhdet_tes!C55=0,"",RES_hhdet_tes!C55/RES_hhdet_fec!C55)</f>
        <v>0.8542379091217146</v>
      </c>
      <c r="D55" s="113">
        <f>IF(RES_hhdet_tes!D55=0,"",RES_hhdet_tes!D55/RES_hhdet_fec!D55)</f>
        <v>0.85582330520618255</v>
      </c>
      <c r="E55" s="113">
        <f>IF(RES_hhdet_tes!E55=0,"",RES_hhdet_tes!E55/RES_hhdet_fec!E55)</f>
        <v>0.85931185886046668</v>
      </c>
      <c r="F55" s="113">
        <f>IF(RES_hhdet_tes!F55=0,"",RES_hhdet_tes!F55/RES_hhdet_fec!F55)</f>
        <v>0.8612984525331282</v>
      </c>
      <c r="G55" s="113">
        <f>IF(RES_hhdet_tes!G55=0,"",RES_hhdet_tes!G55/RES_hhdet_fec!G55)</f>
        <v>0.86380836208811651</v>
      </c>
      <c r="H55" s="113">
        <f>IF(RES_hhdet_tes!H55=0,"",RES_hhdet_tes!H55/RES_hhdet_fec!H55)</f>
        <v>0.88597578835183122</v>
      </c>
      <c r="I55" s="113">
        <f>IF(RES_hhdet_tes!I55=0,"",RES_hhdet_tes!I55/RES_hhdet_fec!I55)</f>
        <v>0.88115531646039569</v>
      </c>
      <c r="J55" s="113">
        <f>IF(RES_hhdet_tes!J55=0,"",RES_hhdet_tes!J55/RES_hhdet_fec!J55)</f>
        <v>0.8724911730489715</v>
      </c>
      <c r="K55" s="113">
        <f>IF(RES_hhdet_tes!K55=0,"",RES_hhdet_tes!K55/RES_hhdet_fec!K55)</f>
        <v>0.8708717403963897</v>
      </c>
      <c r="L55" s="113">
        <f>IF(RES_hhdet_tes!L55=0,"",RES_hhdet_tes!L55/RES_hhdet_fec!L55)</f>
        <v>0.88505579492748554</v>
      </c>
      <c r="M55" s="113">
        <f>IF(RES_hhdet_tes!M55=0,"",RES_hhdet_tes!M55/RES_hhdet_fec!M55)</f>
        <v>0.87447008220201539</v>
      </c>
      <c r="N55" s="113">
        <f>IF(RES_hhdet_tes!N55=0,"",RES_hhdet_tes!N55/RES_hhdet_fec!N55)</f>
        <v>0.87963434030658849</v>
      </c>
      <c r="O55" s="113">
        <f>IF(RES_hhdet_tes!O55=0,"",RES_hhdet_tes!O55/RES_hhdet_fec!O55)</f>
        <v>0.89682559337285628</v>
      </c>
      <c r="P55" s="113">
        <f>IF(RES_hhdet_tes!P55=0,"",RES_hhdet_tes!P55/RES_hhdet_fec!P55)</f>
        <v>0.89809249925100221</v>
      </c>
      <c r="Q55" s="113">
        <f>IF(RES_hhdet_tes!Q55=0,"",RES_hhdet_tes!Q55/RES_hhdet_fec!Q55)</f>
        <v>0.91844541988635608</v>
      </c>
      <c r="R55" s="113">
        <f>IF(RES_hhdet_tes!R55=0,"",RES_hhdet_tes!R55/RES_hhdet_fec!R55)</f>
        <v>0.92661076394591813</v>
      </c>
      <c r="S55" s="113">
        <f>IF(RES_hhdet_tes!S55=0,"",RES_hhdet_tes!S55/RES_hhdet_fec!S55)</f>
        <v>0.92226940592401208</v>
      </c>
      <c r="T55" s="113">
        <f>IF(RES_hhdet_tes!T55=0,"",RES_hhdet_tes!T55/RES_hhdet_fec!T55)</f>
        <v>0.9145338590072295</v>
      </c>
      <c r="U55" s="113">
        <f>IF(RES_hhdet_tes!U55=0,"",RES_hhdet_tes!U55/RES_hhdet_fec!U55)</f>
        <v>0.91599823324539131</v>
      </c>
      <c r="V55" s="113">
        <f>IF(RES_hhdet_tes!V55=0,"",RES_hhdet_tes!V55/RES_hhdet_fec!V55)</f>
        <v>0.9191656928978813</v>
      </c>
      <c r="W55" s="113">
        <f>IF(RES_hhdet_tes!W55=0,"",RES_hhdet_tes!W55/RES_hhdet_fec!W55)</f>
        <v>0.9239630802295753</v>
      </c>
      <c r="X55" s="113">
        <f>IF(RES_hhdet_tes!X55=0,"",RES_hhdet_tes!X55/RES_hhdet_fec!X55)</f>
        <v>0.91433154730660637</v>
      </c>
      <c r="Y55" s="113">
        <f>IF(RES_hhdet_tes!Y55=0,"",RES_hhdet_tes!Y55/RES_hhdet_fec!Y55)</f>
        <v>0.91863423426871604</v>
      </c>
      <c r="DA55" s="132" t="s">
        <v>1958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0.68133412192105725</v>
      </c>
      <c r="C56" s="111">
        <f>IF(RES_hhdet_tes!C56=0,"",RES_hhdet_tes!C56/RES_hhdet_fec!C56)</f>
        <v>0.68510044929645986</v>
      </c>
      <c r="D56" s="111">
        <f>IF(RES_hhdet_tes!D56=0,"",RES_hhdet_tes!D56/RES_hhdet_fec!D56)</f>
        <v>0.68855612635212182</v>
      </c>
      <c r="E56" s="111">
        <f>IF(RES_hhdet_tes!E56=0,"",RES_hhdet_tes!E56/RES_hhdet_fec!E56)</f>
        <v>0.69282526854979865</v>
      </c>
      <c r="F56" s="111">
        <f>IF(RES_hhdet_tes!F56=0,"",RES_hhdet_tes!F56/RES_hhdet_fec!F56)</f>
        <v>0.69606078564166662</v>
      </c>
      <c r="G56" s="111">
        <f>IF(RES_hhdet_tes!G56=0,"",RES_hhdet_tes!G56/RES_hhdet_fec!G56)</f>
        <v>0.70038249151433829</v>
      </c>
      <c r="H56" s="111">
        <f>IF(RES_hhdet_tes!H56=0,"",RES_hhdet_tes!H56/RES_hhdet_fec!H56)</f>
        <v>0.70412171063949003</v>
      </c>
      <c r="I56" s="111">
        <f>IF(RES_hhdet_tes!I56=0,"",RES_hhdet_tes!I56/RES_hhdet_fec!I56)</f>
        <v>0.70568536872847909</v>
      </c>
      <c r="J56" s="111">
        <f>IF(RES_hhdet_tes!J56=0,"",RES_hhdet_tes!J56/RES_hhdet_fec!J56)</f>
        <v>0.70645915751969657</v>
      </c>
      <c r="K56" s="111">
        <f>IF(RES_hhdet_tes!K56=0,"",RES_hhdet_tes!K56/RES_hhdet_fec!K56)</f>
        <v>0.70848596685036092</v>
      </c>
      <c r="L56" s="111">
        <f>IF(RES_hhdet_tes!L56=0,"",RES_hhdet_tes!L56/RES_hhdet_fec!L56)</f>
        <v>0.70978750135605451</v>
      </c>
      <c r="M56" s="111">
        <f>IF(RES_hhdet_tes!M56=0,"",RES_hhdet_tes!M56/RES_hhdet_fec!M56)</f>
        <v>0.71141541964398358</v>
      </c>
      <c r="N56" s="111">
        <f>IF(RES_hhdet_tes!N56=0,"",RES_hhdet_tes!N56/RES_hhdet_fec!N56)</f>
        <v>0.71361748673846848</v>
      </c>
      <c r="O56" s="111">
        <f>IF(RES_hhdet_tes!O56=0,"",RES_hhdet_tes!O56/RES_hhdet_fec!O56)</f>
        <v>0.71764087221919493</v>
      </c>
      <c r="P56" s="111">
        <f>IF(RES_hhdet_tes!P56=0,"",RES_hhdet_tes!P56/RES_hhdet_fec!P56)</f>
        <v>0.72233601751036669</v>
      </c>
      <c r="Q56" s="111">
        <f>IF(RES_hhdet_tes!Q56=0,"",RES_hhdet_tes!Q56/RES_hhdet_fec!Q56)</f>
        <v>0.7283436811706282</v>
      </c>
      <c r="R56" s="111">
        <f>IF(RES_hhdet_tes!R56=0,"",RES_hhdet_tes!R56/RES_hhdet_fec!R56)</f>
        <v>0.73645295831771418</v>
      </c>
      <c r="S56" s="111">
        <f>IF(RES_hhdet_tes!S56=0,"",RES_hhdet_tes!S56/RES_hhdet_fec!S56)</f>
        <v>0.74703639599727856</v>
      </c>
      <c r="T56" s="111">
        <f>IF(RES_hhdet_tes!T56=0,"",RES_hhdet_tes!T56/RES_hhdet_fec!T56)</f>
        <v>0.75536674097779632</v>
      </c>
      <c r="U56" s="111">
        <f>IF(RES_hhdet_tes!U56=0,"",RES_hhdet_tes!U56/RES_hhdet_fec!U56)</f>
        <v>0.76322918877513335</v>
      </c>
      <c r="V56" s="111">
        <f>IF(RES_hhdet_tes!V56=0,"",RES_hhdet_tes!V56/RES_hhdet_fec!V56)</f>
        <v>0.77027950058885053</v>
      </c>
      <c r="W56" s="111">
        <f>IF(RES_hhdet_tes!W56=0,"",RES_hhdet_tes!W56/RES_hhdet_fec!W56)</f>
        <v>0.7768646506786866</v>
      </c>
      <c r="X56" s="111">
        <f>IF(RES_hhdet_tes!X56=0,"",RES_hhdet_tes!X56/RES_hhdet_fec!X56)</f>
        <v>0.78302524125048589</v>
      </c>
      <c r="Y56" s="111">
        <f>IF(RES_hhdet_tes!Y56=0,"",RES_hhdet_tes!Y56/RES_hhdet_fec!Y56)</f>
        <v>0.79135430010268526</v>
      </c>
      <c r="DA56" s="63" t="s">
        <v>1959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0.7506528185286977</v>
      </c>
      <c r="C58" s="124">
        <f>IF(RES_hhdet_tes!C58=0,"",RES_hhdet_tes!C58/RES_hhdet_fec!C58)</f>
        <v>0.75270009041832964</v>
      </c>
      <c r="D58" s="124">
        <f>IF(RES_hhdet_tes!D58=0,"",RES_hhdet_tes!D58/RES_hhdet_fec!D58)</f>
        <v>0.75507736907923872</v>
      </c>
      <c r="E58" s="124">
        <f>IF(RES_hhdet_tes!E58=0,"",RES_hhdet_tes!E58/RES_hhdet_fec!E58)</f>
        <v>0.75758754785321725</v>
      </c>
      <c r="F58" s="124">
        <f>IF(RES_hhdet_tes!F58=0,"",RES_hhdet_tes!F58/RES_hhdet_fec!F58)</f>
        <v>0.75986421348527888</v>
      </c>
      <c r="G58" s="124">
        <f>IF(RES_hhdet_tes!G58=0,"",RES_hhdet_tes!G58/RES_hhdet_fec!G58)</f>
        <v>0.76261575044037599</v>
      </c>
      <c r="H58" s="124">
        <f>IF(RES_hhdet_tes!H58=0,"",RES_hhdet_tes!H58/RES_hhdet_fec!H58)</f>
        <v>0.76603031731803506</v>
      </c>
      <c r="I58" s="124">
        <f>IF(RES_hhdet_tes!I58=0,"",RES_hhdet_tes!I58/RES_hhdet_fec!I58)</f>
        <v>0.76784002018515873</v>
      </c>
      <c r="J58" s="124">
        <f>IF(RES_hhdet_tes!J58=0,"",RES_hhdet_tes!J58/RES_hhdet_fec!J58)</f>
        <v>0.76893466758236195</v>
      </c>
      <c r="K58" s="124">
        <f>IF(RES_hhdet_tes!K58=0,"",RES_hhdet_tes!K58/RES_hhdet_fec!K58)</f>
        <v>0.77060111467826631</v>
      </c>
      <c r="L58" s="124">
        <f>IF(RES_hhdet_tes!L58=0,"",RES_hhdet_tes!L58/RES_hhdet_fec!L58)</f>
        <v>0.77250876921403988</v>
      </c>
      <c r="M58" s="124">
        <f>IF(RES_hhdet_tes!M58=0,"",RES_hhdet_tes!M58/RES_hhdet_fec!M58)</f>
        <v>0.77465797989579122</v>
      </c>
      <c r="N58" s="124">
        <f>IF(RES_hhdet_tes!N58=0,"",RES_hhdet_tes!N58/RES_hhdet_fec!N58)</f>
        <v>0.77720691096882633</v>
      </c>
      <c r="O58" s="124">
        <f>IF(RES_hhdet_tes!O58=0,"",RES_hhdet_tes!O58/RES_hhdet_fec!O58)</f>
        <v>0.78053056198883475</v>
      </c>
      <c r="P58" s="124">
        <f>IF(RES_hhdet_tes!P58=0,"",RES_hhdet_tes!P58/RES_hhdet_fec!P58)</f>
        <v>0.78297247630233668</v>
      </c>
      <c r="Q58" s="124">
        <f>IF(RES_hhdet_tes!Q58=0,"",RES_hhdet_tes!Q58/RES_hhdet_fec!Q58)</f>
        <v>0.78665137887182113</v>
      </c>
      <c r="R58" s="124">
        <f>IF(RES_hhdet_tes!R58=0,"",RES_hhdet_tes!R58/RES_hhdet_fec!R58)</f>
        <v>0.79255092266836102</v>
      </c>
      <c r="S58" s="124">
        <f>IF(RES_hhdet_tes!S58=0,"",RES_hhdet_tes!S58/RES_hhdet_fec!S58)</f>
        <v>0.80157191601439404</v>
      </c>
      <c r="T58" s="124">
        <f>IF(RES_hhdet_tes!T58=0,"",RES_hhdet_tes!T58/RES_hhdet_fec!T58)</f>
        <v>0.81256424958711904</v>
      </c>
      <c r="U58" s="124">
        <f>IF(RES_hhdet_tes!U58=0,"",RES_hhdet_tes!U58/RES_hhdet_fec!U58)</f>
        <v>0.82447235003507036</v>
      </c>
      <c r="V58" s="124">
        <f>IF(RES_hhdet_tes!V58=0,"",RES_hhdet_tes!V58/RES_hhdet_fec!V58)</f>
        <v>0.83658972781725083</v>
      </c>
      <c r="W58" s="124">
        <f>IF(RES_hhdet_tes!W58=0,"",RES_hhdet_tes!W58/RES_hhdet_fec!W58)</f>
        <v>0.84779783011811105</v>
      </c>
      <c r="X58" s="124">
        <f>IF(RES_hhdet_tes!X58=0,"",RES_hhdet_tes!X58/RES_hhdet_fec!X58)</f>
        <v>0.85777094560757872</v>
      </c>
      <c r="Y58" s="124">
        <f>IF(RES_hhdet_tes!Y58=0,"",RES_hhdet_tes!Y58/RES_hhdet_fec!Y58)</f>
        <v>0.86799895452465847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0.60145569381787189</v>
      </c>
      <c r="C59" s="111">
        <f>IF(RES_hhdet_tes!C59=0,"",RES_hhdet_tes!C59/RES_hhdet_fec!C59)</f>
        <v>0.6022998489581769</v>
      </c>
      <c r="D59" s="111">
        <f>IF(RES_hhdet_tes!D59=0,"",RES_hhdet_tes!D59/RES_hhdet_fec!D59)</f>
        <v>0.60310299690889491</v>
      </c>
      <c r="E59" s="111">
        <f>IF(RES_hhdet_tes!E59=0,"",RES_hhdet_tes!E59/RES_hhdet_fec!E59)</f>
        <v>0.60402863509132065</v>
      </c>
      <c r="F59" s="111">
        <f>IF(RES_hhdet_tes!F59=0,"",RES_hhdet_tes!F59/RES_hhdet_fec!F59)</f>
        <v>0.6050585505655699</v>
      </c>
      <c r="G59" s="111">
        <f>IF(RES_hhdet_tes!G59=0,"",RES_hhdet_tes!G59/RES_hhdet_fec!G59)</f>
        <v>0.60631891099043589</v>
      </c>
      <c r="H59" s="111">
        <f>IF(RES_hhdet_tes!H59=0,"",RES_hhdet_tes!H59/RES_hhdet_fec!H59)</f>
        <v>0.60775630288620741</v>
      </c>
      <c r="I59" s="111">
        <f>IF(RES_hhdet_tes!I59=0,"",RES_hhdet_tes!I59/RES_hhdet_fec!I59)</f>
        <v>0.60844206569099457</v>
      </c>
      <c r="J59" s="111">
        <f>IF(RES_hhdet_tes!J59=0,"",RES_hhdet_tes!J59/RES_hhdet_fec!J59)</f>
        <v>0.60855398423101514</v>
      </c>
      <c r="K59" s="111">
        <f>IF(RES_hhdet_tes!K59=0,"",RES_hhdet_tes!K59/RES_hhdet_fec!K59)</f>
        <v>0.60875419318641544</v>
      </c>
      <c r="L59" s="111">
        <f>IF(RES_hhdet_tes!L59=0,"",RES_hhdet_tes!L59/RES_hhdet_fec!L59)</f>
        <v>0.60893468324940747</v>
      </c>
      <c r="M59" s="111">
        <f>IF(RES_hhdet_tes!M59=0,"",RES_hhdet_tes!M59/RES_hhdet_fec!M59)</f>
        <v>0.60909981604346497</v>
      </c>
      <c r="N59" s="111">
        <f>IF(RES_hhdet_tes!N59=0,"",RES_hhdet_tes!N59/RES_hhdet_fec!N59)</f>
        <v>0.60931272963310978</v>
      </c>
      <c r="O59" s="111">
        <f>IF(RES_hhdet_tes!O59=0,"",RES_hhdet_tes!O59/RES_hhdet_fec!O59)</f>
        <v>0.60966791545159649</v>
      </c>
      <c r="P59" s="111">
        <f>IF(RES_hhdet_tes!P59=0,"",RES_hhdet_tes!P59/RES_hhdet_fec!P59)</f>
        <v>0.60987416867802957</v>
      </c>
      <c r="Q59" s="111">
        <f>IF(RES_hhdet_tes!Q59=0,"",RES_hhdet_tes!Q59/RES_hhdet_fec!Q59)</f>
        <v>0.61021500180500488</v>
      </c>
      <c r="R59" s="111">
        <f>IF(RES_hhdet_tes!R59=0,"",RES_hhdet_tes!R59/RES_hhdet_fec!R59)</f>
        <v>0.61079460048327439</v>
      </c>
      <c r="S59" s="111">
        <f>IF(RES_hhdet_tes!S59=0,"",RES_hhdet_tes!S59/RES_hhdet_fec!S59)</f>
        <v>0.61157358986893096</v>
      </c>
      <c r="T59" s="111">
        <f>IF(RES_hhdet_tes!T59=0,"",RES_hhdet_tes!T59/RES_hhdet_fec!T59)</f>
        <v>0.61217740652442854</v>
      </c>
      <c r="U59" s="111">
        <f>IF(RES_hhdet_tes!U59=0,"",RES_hhdet_tes!U59/RES_hhdet_fec!U59)</f>
        <v>0.61328347264815275</v>
      </c>
      <c r="V59" s="111">
        <f>IF(RES_hhdet_tes!V59=0,"",RES_hhdet_tes!V59/RES_hhdet_fec!V59)</f>
        <v>0.61451784622652017</v>
      </c>
      <c r="W59" s="111">
        <f>IF(RES_hhdet_tes!W59=0,"",RES_hhdet_tes!W59/RES_hhdet_fec!W59)</f>
        <v>0.61627241588602688</v>
      </c>
      <c r="X59" s="111">
        <f>IF(RES_hhdet_tes!X59=0,"",RES_hhdet_tes!X59/RES_hhdet_fec!X59)</f>
        <v>0.61737345684815514</v>
      </c>
      <c r="Y59" s="111">
        <f>IF(RES_hhdet_tes!Y59=0,"",RES_hhdet_tes!Y59/RES_hhdet_fec!Y59)</f>
        <v>0.61885241461494966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0.75186575151063773</v>
      </c>
      <c r="C60" s="45">
        <f>IF(RES_hhdet_tes!C60=0,"",RES_hhdet_tes!C60/RES_hhdet_fec!C60)</f>
        <v>0.75389221559123409</v>
      </c>
      <c r="D60" s="45">
        <f>IF(RES_hhdet_tes!D60=0,"",RES_hhdet_tes!D60/RES_hhdet_fec!D60)</f>
        <v>0.75621695136838296</v>
      </c>
      <c r="E60" s="45">
        <f>IF(RES_hhdet_tes!E60=0,"",RES_hhdet_tes!E60/RES_hhdet_fec!E60)</f>
        <v>0.75863342951048873</v>
      </c>
      <c r="F60" s="45">
        <f>IF(RES_hhdet_tes!F60=0,"",RES_hhdet_tes!F60/RES_hhdet_fec!F60)</f>
        <v>0.76091858566351611</v>
      </c>
      <c r="G60" s="45">
        <f>IF(RES_hhdet_tes!G60=0,"",RES_hhdet_tes!G60/RES_hhdet_fec!G60)</f>
        <v>0.76369944568137305</v>
      </c>
      <c r="H60" s="45">
        <f>IF(RES_hhdet_tes!H60=0,"",RES_hhdet_tes!H60/RES_hhdet_fec!H60)</f>
        <v>0.7670640322403407</v>
      </c>
      <c r="I60" s="45">
        <f>IF(RES_hhdet_tes!I60=0,"",RES_hhdet_tes!I60/RES_hhdet_fec!I60)</f>
        <v>0.76883530369461928</v>
      </c>
      <c r="J60" s="45">
        <f>IF(RES_hhdet_tes!J60=0,"",RES_hhdet_tes!J60/RES_hhdet_fec!J60)</f>
        <v>0.76986428772539894</v>
      </c>
      <c r="K60" s="45">
        <f>IF(RES_hhdet_tes!K60=0,"",RES_hhdet_tes!K60/RES_hhdet_fec!K60)</f>
        <v>0.77149298218287343</v>
      </c>
      <c r="L60" s="45">
        <f>IF(RES_hhdet_tes!L60=0,"",RES_hhdet_tes!L60/RES_hhdet_fec!L60)</f>
        <v>0.77335278392260565</v>
      </c>
      <c r="M60" s="45">
        <f>IF(RES_hhdet_tes!M60=0,"",RES_hhdet_tes!M60/RES_hhdet_fec!M60)</f>
        <v>0.77531020841123799</v>
      </c>
      <c r="N60" s="45">
        <f>IF(RES_hhdet_tes!N60=0,"",RES_hhdet_tes!N60/RES_hhdet_fec!N60)</f>
        <v>0.77762578153340034</v>
      </c>
      <c r="O60" s="45">
        <f>IF(RES_hhdet_tes!O60=0,"",RES_hhdet_tes!O60/RES_hhdet_fec!O60)</f>
        <v>0.78089203199918633</v>
      </c>
      <c r="P60" s="45">
        <f>IF(RES_hhdet_tes!P60=0,"",RES_hhdet_tes!P60/RES_hhdet_fec!P60)</f>
        <v>0.78337074617081115</v>
      </c>
      <c r="Q60" s="45">
        <f>IF(RES_hhdet_tes!Q60=0,"",RES_hhdet_tes!Q60/RES_hhdet_fec!Q60)</f>
        <v>0.78717954083549613</v>
      </c>
      <c r="R60" s="45">
        <f>IF(RES_hhdet_tes!R60=0,"",RES_hhdet_tes!R60/RES_hhdet_fec!R60)</f>
        <v>0.79316176530477067</v>
      </c>
      <c r="S60" s="45">
        <f>IF(RES_hhdet_tes!S60=0,"",RES_hhdet_tes!S60/RES_hhdet_fec!S60)</f>
        <v>0.80219686612949692</v>
      </c>
      <c r="T60" s="45">
        <f>IF(RES_hhdet_tes!T60=0,"",RES_hhdet_tes!T60/RES_hhdet_fec!T60)</f>
        <v>0.81316224753689281</v>
      </c>
      <c r="U60" s="45">
        <f>IF(RES_hhdet_tes!U60=0,"",RES_hhdet_tes!U60/RES_hhdet_fec!U60)</f>
        <v>0.82510249864095164</v>
      </c>
      <c r="V60" s="45">
        <f>IF(RES_hhdet_tes!V60=0,"",RES_hhdet_tes!V60/RES_hhdet_fec!V60)</f>
        <v>0.83725539120812242</v>
      </c>
      <c r="W60" s="45">
        <f>IF(RES_hhdet_tes!W60=0,"",RES_hhdet_tes!W60/RES_hhdet_fec!W60)</f>
        <v>0.84878984906269839</v>
      </c>
      <c r="X60" s="45">
        <f>IF(RES_hhdet_tes!X60=0,"",RES_hhdet_tes!X60/RES_hhdet_fec!X60)</f>
        <v>0.85817789204808426</v>
      </c>
      <c r="Y60" s="45">
        <f>IF(RES_hhdet_tes!Y60=0,"",RES_hhdet_tes!Y60/RES_hhdet_fec!Y60)</f>
        <v>0.86844489622531451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0.54144927919618036</v>
      </c>
      <c r="C62" s="119">
        <f>IF(RES_hhdet_tes!C62=0,"",RES_hhdet_tes!C62/RES_hhdet_fec!C62)</f>
        <v>0.54629000499080194</v>
      </c>
      <c r="D62" s="119">
        <f>IF(RES_hhdet_tes!D62=0,"",RES_hhdet_tes!D62/RES_hhdet_fec!D62)</f>
        <v>0.55316712790843547</v>
      </c>
      <c r="E62" s="119">
        <f>IF(RES_hhdet_tes!E62=0,"",RES_hhdet_tes!E62/RES_hhdet_fec!E62)</f>
        <v>0.56002286670188861</v>
      </c>
      <c r="F62" s="119">
        <f>IF(RES_hhdet_tes!F62=0,"",RES_hhdet_tes!F62/RES_hhdet_fec!F62)</f>
        <v>0.56840517353357889</v>
      </c>
      <c r="G62" s="119">
        <f>IF(RES_hhdet_tes!G62=0,"",RES_hhdet_tes!G62/RES_hhdet_fec!G62)</f>
        <v>0.57284930773044873</v>
      </c>
      <c r="H62" s="119">
        <f>IF(RES_hhdet_tes!H62=0,"",RES_hhdet_tes!H62/RES_hhdet_fec!H62)</f>
        <v>0.58087832350094204</v>
      </c>
      <c r="I62" s="119">
        <f>IF(RES_hhdet_tes!I62=0,"",RES_hhdet_tes!I62/RES_hhdet_fec!I62)</f>
        <v>0.58606491492969059</v>
      </c>
      <c r="J62" s="119">
        <f>IF(RES_hhdet_tes!J62=0,"",RES_hhdet_tes!J62/RES_hhdet_fec!J62)</f>
        <v>0.59058437603002911</v>
      </c>
      <c r="K62" s="119">
        <f>IF(RES_hhdet_tes!K62=0,"",RES_hhdet_tes!K62/RES_hhdet_fec!K62)</f>
        <v>0.59789213865964852</v>
      </c>
      <c r="L62" s="119">
        <f>IF(RES_hhdet_tes!L62=0,"",RES_hhdet_tes!L62/RES_hhdet_fec!L62)</f>
        <v>0.6026107633186798</v>
      </c>
      <c r="M62" s="119">
        <f>IF(RES_hhdet_tes!M62=0,"",RES_hhdet_tes!M62/RES_hhdet_fec!M62)</f>
        <v>0.61093682181578857</v>
      </c>
      <c r="N62" s="119">
        <f>IF(RES_hhdet_tes!N62=0,"",RES_hhdet_tes!N62/RES_hhdet_fec!N62)</f>
        <v>0.6201083744137631</v>
      </c>
      <c r="O62" s="119">
        <f>IF(RES_hhdet_tes!O62=0,"",RES_hhdet_tes!O62/RES_hhdet_fec!O62)</f>
        <v>0.63111127808893441</v>
      </c>
      <c r="P62" s="119">
        <f>IF(RES_hhdet_tes!P62=0,"",RES_hhdet_tes!P62/RES_hhdet_fec!P62)</f>
        <v>0.6410520222714654</v>
      </c>
      <c r="Q62" s="119">
        <f>IF(RES_hhdet_tes!Q62=0,"",RES_hhdet_tes!Q62/RES_hhdet_fec!Q62)</f>
        <v>0.65071248979442819</v>
      </c>
      <c r="R62" s="119">
        <f>IF(RES_hhdet_tes!R62=0,"",RES_hhdet_tes!R62/RES_hhdet_fec!R62)</f>
        <v>0.66538188685441335</v>
      </c>
      <c r="S62" s="119">
        <f>IF(RES_hhdet_tes!S62=0,"",RES_hhdet_tes!S62/RES_hhdet_fec!S62)</f>
        <v>0.68373100510692908</v>
      </c>
      <c r="T62" s="119">
        <f>IF(RES_hhdet_tes!T62=0,"",RES_hhdet_tes!T62/RES_hhdet_fec!T62)</f>
        <v>0.70283074287276293</v>
      </c>
      <c r="U62" s="119">
        <f>IF(RES_hhdet_tes!U62=0,"",RES_hhdet_tes!U62/RES_hhdet_fec!U62)</f>
        <v>0.72150043594169988</v>
      </c>
      <c r="V62" s="119">
        <f>IF(RES_hhdet_tes!V62=0,"",RES_hhdet_tes!V62/RES_hhdet_fec!V62)</f>
        <v>0.73927052658002068</v>
      </c>
      <c r="W62" s="119">
        <f>IF(RES_hhdet_tes!W62=0,"",RES_hhdet_tes!W62/RES_hhdet_fec!W62)</f>
        <v>0.75643206808639141</v>
      </c>
      <c r="X62" s="119">
        <f>IF(RES_hhdet_tes!X62=0,"",RES_hhdet_tes!X62/RES_hhdet_fec!X62)</f>
        <v>0.7702708949850553</v>
      </c>
      <c r="Y62" s="119">
        <f>IF(RES_hhdet_tes!Y62=0,"",RES_hhdet_tes!Y62/RES_hhdet_fec!Y62)</f>
        <v>0.78244340719782768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0.52541004905013222</v>
      </c>
      <c r="C63" s="124">
        <f>IF(RES_hhdet_tes!C63=0,"",RES_hhdet_tes!C63/RES_hhdet_fec!C63)</f>
        <v>0.53054708620655511</v>
      </c>
      <c r="D63" s="124">
        <f>IF(RES_hhdet_tes!D63=0,"",RES_hhdet_tes!D63/RES_hhdet_fec!D63)</f>
        <v>0.53561916895723893</v>
      </c>
      <c r="E63" s="124">
        <f>IF(RES_hhdet_tes!E63=0,"",RES_hhdet_tes!E63/RES_hhdet_fec!E63)</f>
        <v>0.54249607844578507</v>
      </c>
      <c r="F63" s="124">
        <f>IF(RES_hhdet_tes!F63=0,"",RES_hhdet_tes!F63/RES_hhdet_fec!F63)</f>
        <v>0.549468180041643</v>
      </c>
      <c r="G63" s="124">
        <f>IF(RES_hhdet_tes!G63=0,"",RES_hhdet_tes!G63/RES_hhdet_fec!G63)</f>
        <v>0.55710257630129112</v>
      </c>
      <c r="H63" s="124">
        <f>IF(RES_hhdet_tes!H63=0,"",RES_hhdet_tes!H63/RES_hhdet_fec!H63)</f>
        <v>0.56296235694083496</v>
      </c>
      <c r="I63" s="124">
        <f>IF(RES_hhdet_tes!I63=0,"",RES_hhdet_tes!I63/RES_hhdet_fec!I63)</f>
        <v>0.56740645687418834</v>
      </c>
      <c r="J63" s="124">
        <f>IF(RES_hhdet_tes!J63=0,"",RES_hhdet_tes!J63/RES_hhdet_fec!J63)</f>
        <v>0.57224033504214555</v>
      </c>
      <c r="K63" s="124">
        <f>IF(RES_hhdet_tes!K63=0,"",RES_hhdet_tes!K63/RES_hhdet_fec!K63)</f>
        <v>0.57773589034627704</v>
      </c>
      <c r="L63" s="124">
        <f>IF(RES_hhdet_tes!L63=0,"",RES_hhdet_tes!L63/RES_hhdet_fec!L63)</f>
        <v>0.58393296978912934</v>
      </c>
      <c r="M63" s="124">
        <f>IF(RES_hhdet_tes!M63=0,"",RES_hhdet_tes!M63/RES_hhdet_fec!M63)</f>
        <v>0.59098108482357081</v>
      </c>
      <c r="N63" s="124">
        <f>IF(RES_hhdet_tes!N63=0,"",RES_hhdet_tes!N63/RES_hhdet_fec!N63)</f>
        <v>0.60080553214627852</v>
      </c>
      <c r="O63" s="124">
        <f>IF(RES_hhdet_tes!O63=0,"",RES_hhdet_tes!O63/RES_hhdet_fec!O63)</f>
        <v>0.61276200343469855</v>
      </c>
      <c r="P63" s="124">
        <f>IF(RES_hhdet_tes!P63=0,"",RES_hhdet_tes!P63/RES_hhdet_fec!P63)</f>
        <v>0.62010637063455598</v>
      </c>
      <c r="Q63" s="124">
        <f>IF(RES_hhdet_tes!Q63=0,"",RES_hhdet_tes!Q63/RES_hhdet_fec!Q63)</f>
        <v>0.63164904670584821</v>
      </c>
      <c r="R63" s="124">
        <f>IF(RES_hhdet_tes!R63=0,"",RES_hhdet_tes!R63/RES_hhdet_fec!R63)</f>
        <v>0.64829058165579456</v>
      </c>
      <c r="S63" s="124">
        <f>IF(RES_hhdet_tes!S63=0,"",RES_hhdet_tes!S63/RES_hhdet_fec!S63)</f>
        <v>0.66748120142621048</v>
      </c>
      <c r="T63" s="124">
        <f>IF(RES_hhdet_tes!T63=0,"",RES_hhdet_tes!T63/RES_hhdet_fec!T63)</f>
        <v>0.68703741636088311</v>
      </c>
      <c r="U63" s="124">
        <f>IF(RES_hhdet_tes!U63=0,"",RES_hhdet_tes!U63/RES_hhdet_fec!U63)</f>
        <v>0.70730992414110805</v>
      </c>
      <c r="V63" s="124">
        <f>IF(RES_hhdet_tes!V63=0,"",RES_hhdet_tes!V63/RES_hhdet_fec!V63)</f>
        <v>0.7261322423949188</v>
      </c>
      <c r="W63" s="124">
        <f>IF(RES_hhdet_tes!W63=0,"",RES_hhdet_tes!W63/RES_hhdet_fec!W63)</f>
        <v>0.74400635622935096</v>
      </c>
      <c r="X63" s="124">
        <f>IF(RES_hhdet_tes!X63=0,"",RES_hhdet_tes!X63/RES_hhdet_fec!X63)</f>
        <v>0.75758720784081357</v>
      </c>
      <c r="Y63" s="124">
        <f>IF(RES_hhdet_tes!Y63=0,"",RES_hhdet_tes!Y63/RES_hhdet_fec!Y63)</f>
        <v>0.76948795816560667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0.51854209556700004</v>
      </c>
      <c r="C64" s="111">
        <f>IF(RES_hhdet_tes!C64=0,"",RES_hhdet_tes!C64/RES_hhdet_fec!C64)</f>
        <v>0.52384708059578489</v>
      </c>
      <c r="D64" s="111">
        <f>IF(RES_hhdet_tes!D64=0,"",RES_hhdet_tes!D64/RES_hhdet_fec!D64)</f>
        <v>0.52908227505306848</v>
      </c>
      <c r="E64" s="111">
        <f>IF(RES_hhdet_tes!E64=0,"",RES_hhdet_tes!E64/RES_hhdet_fec!E64)</f>
        <v>0.53610402583589056</v>
      </c>
      <c r="F64" s="111">
        <f>IF(RES_hhdet_tes!F64=0,"",RES_hhdet_tes!F64/RES_hhdet_fec!F64)</f>
        <v>0.54325175431576522</v>
      </c>
      <c r="G64" s="111">
        <f>IF(RES_hhdet_tes!G64=0,"",RES_hhdet_tes!G64/RES_hhdet_fec!G64)</f>
        <v>0.55157675122308203</v>
      </c>
      <c r="H64" s="111">
        <f>IF(RES_hhdet_tes!H64=0,"",RES_hhdet_tes!H64/RES_hhdet_fec!H64)</f>
        <v>0.55742778499856793</v>
      </c>
      <c r="I64" s="111">
        <f>IF(RES_hhdet_tes!I64=0,"",RES_hhdet_tes!I64/RES_hhdet_fec!I64)</f>
        <v>0.56207020425877352</v>
      </c>
      <c r="J64" s="111">
        <f>IF(RES_hhdet_tes!J64=0,"",RES_hhdet_tes!J64/RES_hhdet_fec!J64)</f>
        <v>0.56698634217976984</v>
      </c>
      <c r="K64" s="111">
        <f>IF(RES_hhdet_tes!K64=0,"",RES_hhdet_tes!K64/RES_hhdet_fec!K64)</f>
        <v>0.5725475621066799</v>
      </c>
      <c r="L64" s="111">
        <f>IF(RES_hhdet_tes!L64=0,"",RES_hhdet_tes!L64/RES_hhdet_fec!L64)</f>
        <v>0.57880994289038057</v>
      </c>
      <c r="M64" s="111">
        <f>IF(RES_hhdet_tes!M64=0,"",RES_hhdet_tes!M64/RES_hhdet_fec!M64)</f>
        <v>0.585956343061248</v>
      </c>
      <c r="N64" s="111">
        <f>IF(RES_hhdet_tes!N64=0,"",RES_hhdet_tes!N64/RES_hhdet_fec!N64)</f>
        <v>0.59586736972643117</v>
      </c>
      <c r="O64" s="111">
        <f>IF(RES_hhdet_tes!O64=0,"",RES_hhdet_tes!O64/RES_hhdet_fec!O64)</f>
        <v>0.60792011679548785</v>
      </c>
      <c r="P64" s="111">
        <f>IF(RES_hhdet_tes!P64=0,"",RES_hhdet_tes!P64/RES_hhdet_fec!P64)</f>
        <v>0.61533545387235644</v>
      </c>
      <c r="Q64" s="111">
        <f>IF(RES_hhdet_tes!Q64=0,"",RES_hhdet_tes!Q64/RES_hhdet_fec!Q64)</f>
        <v>0.62697095534103586</v>
      </c>
      <c r="R64" s="111">
        <f>IF(RES_hhdet_tes!R64=0,"",RES_hhdet_tes!R64/RES_hhdet_fec!R64)</f>
        <v>0.64373049019755635</v>
      </c>
      <c r="S64" s="111">
        <f>IF(RES_hhdet_tes!S64=0,"",RES_hhdet_tes!S64/RES_hhdet_fec!S64)</f>
        <v>0.66306684072639388</v>
      </c>
      <c r="T64" s="111">
        <f>IF(RES_hhdet_tes!T64=0,"",RES_hhdet_tes!T64/RES_hhdet_fec!T64)</f>
        <v>0.68276990462261</v>
      </c>
      <c r="U64" s="111">
        <f>IF(RES_hhdet_tes!U64=0,"",RES_hhdet_tes!U64/RES_hhdet_fec!U64)</f>
        <v>0.70322746233480415</v>
      </c>
      <c r="V64" s="111">
        <f>IF(RES_hhdet_tes!V64=0,"",RES_hhdet_tes!V64/RES_hhdet_fec!V64)</f>
        <v>0.72221960055633283</v>
      </c>
      <c r="W64" s="111">
        <f>IF(RES_hhdet_tes!W64=0,"",RES_hhdet_tes!W64/RES_hhdet_fec!W64)</f>
        <v>0.74021435476953623</v>
      </c>
      <c r="X64" s="111">
        <f>IF(RES_hhdet_tes!X64=0,"",RES_hhdet_tes!X64/RES_hhdet_fec!X64)</f>
        <v>0.75396286828258119</v>
      </c>
      <c r="Y64" s="111">
        <f>IF(RES_hhdet_tes!Y64=0,"",RES_hhdet_tes!Y64/RES_hhdet_fec!Y64)</f>
        <v>0.76598277122561287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1.8212459755619608</v>
      </c>
      <c r="C66" s="124">
        <f>IF(RES_hhdet_tes!C66=0,"",RES_hhdet_tes!C66/RES_hhdet_fec!C66)</f>
        <v>1.9947140339965153</v>
      </c>
      <c r="D66" s="124">
        <f>IF(RES_hhdet_tes!D66=0,"",RES_hhdet_tes!D66/RES_hhdet_fec!D66)</f>
        <v>2.1094204781035679</v>
      </c>
      <c r="E66" s="124">
        <f>IF(RES_hhdet_tes!E66=0,"",RES_hhdet_tes!E66/RES_hhdet_fec!E66)</f>
        <v>2.2576210176496478</v>
      </c>
      <c r="F66" s="124">
        <f>IF(RES_hhdet_tes!F66=0,"",RES_hhdet_tes!F66/RES_hhdet_fec!F66)</f>
        <v>2.3899043316483288</v>
      </c>
      <c r="G66" s="124">
        <f>IF(RES_hhdet_tes!G66=0,"",RES_hhdet_tes!G66/RES_hhdet_fec!G66)</f>
        <v>2.528694949130569</v>
      </c>
      <c r="H66" s="124">
        <f>IF(RES_hhdet_tes!H66=0,"",RES_hhdet_tes!H66/RES_hhdet_fec!H66)</f>
        <v>2.6561695061751318</v>
      </c>
      <c r="I66" s="124">
        <f>IF(RES_hhdet_tes!I66=0,"",RES_hhdet_tes!I66/RES_hhdet_fec!I66)</f>
        <v>2.7440113459685169</v>
      </c>
      <c r="J66" s="124">
        <f>IF(RES_hhdet_tes!J66=0,"",RES_hhdet_tes!J66/RES_hhdet_fec!J66)</f>
        <v>2.802841354434261</v>
      </c>
      <c r="K66" s="124">
        <f>IF(RES_hhdet_tes!K66=0,"",RES_hhdet_tes!K66/RES_hhdet_fec!K66)</f>
        <v>2.8758536985995868</v>
      </c>
      <c r="L66" s="124">
        <f>IF(RES_hhdet_tes!L66=0,"",RES_hhdet_tes!L66/RES_hhdet_fec!L66)</f>
        <v>2.9509112680942295</v>
      </c>
      <c r="M66" s="124">
        <f>IF(RES_hhdet_tes!M66=0,"",RES_hhdet_tes!M66/RES_hhdet_fec!M66)</f>
        <v>3.0429926811115182</v>
      </c>
      <c r="N66" s="124">
        <f>IF(RES_hhdet_tes!N66=0,"",RES_hhdet_tes!N66/RES_hhdet_fec!N66)</f>
        <v>3.1468036026947792</v>
      </c>
      <c r="O66" s="124">
        <f>IF(RES_hhdet_tes!O66=0,"",RES_hhdet_tes!O66/RES_hhdet_fec!O66)</f>
        <v>3.3091411395004329</v>
      </c>
      <c r="P66" s="124">
        <f>IF(RES_hhdet_tes!P66=0,"",RES_hhdet_tes!P66/RES_hhdet_fec!P66)</f>
        <v>3.4754282390998266</v>
      </c>
      <c r="Q66" s="124">
        <f>IF(RES_hhdet_tes!Q66=0,"",RES_hhdet_tes!Q66/RES_hhdet_fec!Q66)</f>
        <v>3.641230993815836</v>
      </c>
      <c r="R66" s="124">
        <f>IF(RES_hhdet_tes!R66=0,"",RES_hhdet_tes!R66/RES_hhdet_fec!R66)</f>
        <v>3.7879005512359707</v>
      </c>
      <c r="S66" s="124">
        <f>IF(RES_hhdet_tes!S66=0,"",RES_hhdet_tes!S66/RES_hhdet_fec!S66)</f>
        <v>3.9210686340354108</v>
      </c>
      <c r="T66" s="124">
        <f>IF(RES_hhdet_tes!T66=0,"",RES_hhdet_tes!T66/RES_hhdet_fec!T66)</f>
        <v>4.0111527905229787</v>
      </c>
      <c r="U66" s="124">
        <f>IF(RES_hhdet_tes!U66=0,"",RES_hhdet_tes!U66/RES_hhdet_fec!U66)</f>
        <v>4.0740506152097948</v>
      </c>
      <c r="V66" s="124">
        <f>IF(RES_hhdet_tes!V66=0,"",RES_hhdet_tes!V66/RES_hhdet_fec!V66)</f>
        <v>4.1152330818409704</v>
      </c>
      <c r="W66" s="124">
        <f>IF(RES_hhdet_tes!W66=0,"",RES_hhdet_tes!W66/RES_hhdet_fec!W66)</f>
        <v>4.1365774486325533</v>
      </c>
      <c r="X66" s="124">
        <f>IF(RES_hhdet_tes!X66=0,"",RES_hhdet_tes!X66/RES_hhdet_fec!X66)</f>
        <v>4.1490256362830458</v>
      </c>
      <c r="Y66" s="124">
        <f>IF(RES_hhdet_tes!Y66=0,"",RES_hhdet_tes!Y66/RES_hhdet_fec!Y66)</f>
        <v>4.1620395052664874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1.8212459755619608</v>
      </c>
      <c r="C67" s="111">
        <f>IF(RES_hhdet_tes!C67=0,"",RES_hhdet_tes!C67/RES_hhdet_fec!C67)</f>
        <v>1.9947140339965153</v>
      </c>
      <c r="D67" s="111">
        <f>IF(RES_hhdet_tes!D67=0,"",RES_hhdet_tes!D67/RES_hhdet_fec!D67)</f>
        <v>2.1094204781035679</v>
      </c>
      <c r="E67" s="111">
        <f>IF(RES_hhdet_tes!E67=0,"",RES_hhdet_tes!E67/RES_hhdet_fec!E67)</f>
        <v>2.2576210176496478</v>
      </c>
      <c r="F67" s="111">
        <f>IF(RES_hhdet_tes!F67=0,"",RES_hhdet_tes!F67/RES_hhdet_fec!F67)</f>
        <v>2.3899043316483288</v>
      </c>
      <c r="G67" s="111">
        <f>IF(RES_hhdet_tes!G67=0,"",RES_hhdet_tes!G67/RES_hhdet_fec!G67)</f>
        <v>2.528694949130569</v>
      </c>
      <c r="H67" s="111">
        <f>IF(RES_hhdet_tes!H67=0,"",RES_hhdet_tes!H67/RES_hhdet_fec!H67)</f>
        <v>2.6561695061751318</v>
      </c>
      <c r="I67" s="111">
        <f>IF(RES_hhdet_tes!I67=0,"",RES_hhdet_tes!I67/RES_hhdet_fec!I67)</f>
        <v>2.7440113459685169</v>
      </c>
      <c r="J67" s="111">
        <f>IF(RES_hhdet_tes!J67=0,"",RES_hhdet_tes!J67/RES_hhdet_fec!J67)</f>
        <v>2.802841354434261</v>
      </c>
      <c r="K67" s="111">
        <f>IF(RES_hhdet_tes!K67=0,"",RES_hhdet_tes!K67/RES_hhdet_fec!K67)</f>
        <v>2.8758536985995868</v>
      </c>
      <c r="L67" s="111">
        <f>IF(RES_hhdet_tes!L67=0,"",RES_hhdet_tes!L67/RES_hhdet_fec!L67)</f>
        <v>2.9509112680942295</v>
      </c>
      <c r="M67" s="111">
        <f>IF(RES_hhdet_tes!M67=0,"",RES_hhdet_tes!M67/RES_hhdet_fec!M67)</f>
        <v>3.0429926811115182</v>
      </c>
      <c r="N67" s="111">
        <f>IF(RES_hhdet_tes!N67=0,"",RES_hhdet_tes!N67/RES_hhdet_fec!N67)</f>
        <v>3.1468036026947792</v>
      </c>
      <c r="O67" s="111">
        <f>IF(RES_hhdet_tes!O67=0,"",RES_hhdet_tes!O67/RES_hhdet_fec!O67)</f>
        <v>3.3091411395004329</v>
      </c>
      <c r="P67" s="111">
        <f>IF(RES_hhdet_tes!P67=0,"",RES_hhdet_tes!P67/RES_hhdet_fec!P67)</f>
        <v>3.4754282390998266</v>
      </c>
      <c r="Q67" s="111">
        <f>IF(RES_hhdet_tes!Q67=0,"",RES_hhdet_tes!Q67/RES_hhdet_fec!Q67)</f>
        <v>3.641230993815836</v>
      </c>
      <c r="R67" s="111">
        <f>IF(RES_hhdet_tes!R67=0,"",RES_hhdet_tes!R67/RES_hhdet_fec!R67)</f>
        <v>3.7879005512359707</v>
      </c>
      <c r="S67" s="111">
        <f>IF(RES_hhdet_tes!S67=0,"",RES_hhdet_tes!S67/RES_hhdet_fec!S67)</f>
        <v>3.9210686340354108</v>
      </c>
      <c r="T67" s="111">
        <f>IF(RES_hhdet_tes!T67=0,"",RES_hhdet_tes!T67/RES_hhdet_fec!T67)</f>
        <v>4.0111527905229787</v>
      </c>
      <c r="U67" s="111">
        <f>IF(RES_hhdet_tes!U67=0,"",RES_hhdet_tes!U67/RES_hhdet_fec!U67)</f>
        <v>4.0740506152097948</v>
      </c>
      <c r="V67" s="111">
        <f>IF(RES_hhdet_tes!V67=0,"",RES_hhdet_tes!V67/RES_hhdet_fec!V67)</f>
        <v>4.1152330818409704</v>
      </c>
      <c r="W67" s="111">
        <f>IF(RES_hhdet_tes!W67=0,"",RES_hhdet_tes!W67/RES_hhdet_fec!W67)</f>
        <v>4.1365774486325533</v>
      </c>
      <c r="X67" s="111">
        <f>IF(RES_hhdet_tes!X67=0,"",RES_hhdet_tes!X67/RES_hhdet_fec!X67)</f>
        <v>4.1490256362830458</v>
      </c>
      <c r="Y67" s="111">
        <f>IF(RES_hhdet_tes!Y67=0,"",RES_hhdet_tes!Y67/RES_hhdet_fec!Y67)</f>
        <v>4.1620395052664874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0.61145911506762129</v>
      </c>
      <c r="C68" s="124">
        <f>IF(RES_hhdet_tes!C68=0,"",RES_hhdet_tes!C68/RES_hhdet_fec!C68)</f>
        <v>0.61524772589876797</v>
      </c>
      <c r="D68" s="124">
        <f>IF(RES_hhdet_tes!D68=0,"",RES_hhdet_tes!D68/RES_hhdet_fec!D68)</f>
        <v>0.62119394268602368</v>
      </c>
      <c r="E68" s="124">
        <f>IF(RES_hhdet_tes!E68=0,"",RES_hhdet_tes!E68/RES_hhdet_fec!E68)</f>
        <v>0.62849071714601534</v>
      </c>
      <c r="F68" s="124">
        <f>IF(RES_hhdet_tes!F68=0,"",RES_hhdet_tes!F68/RES_hhdet_fec!F68)</f>
        <v>0.63866086854316506</v>
      </c>
      <c r="G68" s="124">
        <f>IF(RES_hhdet_tes!G68=0,"",RES_hhdet_tes!G68/RES_hhdet_fec!G68)</f>
        <v>0.64459843870641131</v>
      </c>
      <c r="H68" s="124">
        <f>IF(RES_hhdet_tes!H68=0,"",RES_hhdet_tes!H68/RES_hhdet_fec!H68)</f>
        <v>0.654970484780661</v>
      </c>
      <c r="I68" s="124">
        <f>IF(RES_hhdet_tes!I68=0,"",RES_hhdet_tes!I68/RES_hhdet_fec!I68)</f>
        <v>0.66154425713100351</v>
      </c>
      <c r="J68" s="124">
        <f>IF(RES_hhdet_tes!J68=0,"",RES_hhdet_tes!J68/RES_hhdet_fec!J68)</f>
        <v>0.66658106926728378</v>
      </c>
      <c r="K68" s="124">
        <f>IF(RES_hhdet_tes!K68=0,"",RES_hhdet_tes!K68/RES_hhdet_fec!K68)</f>
        <v>0.67576934253963528</v>
      </c>
      <c r="L68" s="124">
        <f>IF(RES_hhdet_tes!L68=0,"",RES_hhdet_tes!L68/RES_hhdet_fec!L68)</f>
        <v>0.6844557016543904</v>
      </c>
      <c r="M68" s="124">
        <f>IF(RES_hhdet_tes!M68=0,"",RES_hhdet_tes!M68/RES_hhdet_fec!M68)</f>
        <v>0.68759130645532363</v>
      </c>
      <c r="N68" s="124">
        <f>IF(RES_hhdet_tes!N68=0,"",RES_hhdet_tes!N68/RES_hhdet_fec!N68)</f>
        <v>0.69801201878593533</v>
      </c>
      <c r="O68" s="124">
        <f>IF(RES_hhdet_tes!O68=0,"",RES_hhdet_tes!O68/RES_hhdet_fec!O68)</f>
        <v>0.71098322801845715</v>
      </c>
      <c r="P68" s="124">
        <f>IF(RES_hhdet_tes!P68=0,"",RES_hhdet_tes!P68/RES_hhdet_fec!P68)</f>
        <v>0.71602777934673756</v>
      </c>
      <c r="Q68" s="124">
        <f>IF(RES_hhdet_tes!Q68=0,"",RES_hhdet_tes!Q68/RES_hhdet_fec!Q68)</f>
        <v>0.72932355541574434</v>
      </c>
      <c r="R68" s="124">
        <f>IF(RES_hhdet_tes!R68=0,"",RES_hhdet_tes!R68/RES_hhdet_fec!R68)</f>
        <v>0.74295603087428874</v>
      </c>
      <c r="S68" s="124">
        <f>IF(RES_hhdet_tes!S68=0,"",RES_hhdet_tes!S68/RES_hhdet_fec!S68)</f>
        <v>0.75669426112646487</v>
      </c>
      <c r="T68" s="124">
        <f>IF(RES_hhdet_tes!T68=0,"",RES_hhdet_tes!T68/RES_hhdet_fec!T68)</f>
        <v>0.77174387346202045</v>
      </c>
      <c r="U68" s="124">
        <f>IF(RES_hhdet_tes!U68=0,"",RES_hhdet_tes!U68/RES_hhdet_fec!U68)</f>
        <v>0.78816117498682625</v>
      </c>
      <c r="V68" s="124">
        <f>IF(RES_hhdet_tes!V68=0,"",RES_hhdet_tes!V68/RES_hhdet_fec!V68)</f>
        <v>0.80200134551701729</v>
      </c>
      <c r="W68" s="124">
        <f>IF(RES_hhdet_tes!W68=0,"",RES_hhdet_tes!W68/RES_hhdet_fec!W68)</f>
        <v>0.81397000138238396</v>
      </c>
      <c r="X68" s="124">
        <f>IF(RES_hhdet_tes!X68=0,"",RES_hhdet_tes!X68/RES_hhdet_fec!X68)</f>
        <v>0.82531097853900737</v>
      </c>
      <c r="Y68" s="124">
        <f>IF(RES_hhdet_tes!Y68=0,"",RES_hhdet_tes!Y68/RES_hhdet_fec!Y68)</f>
        <v>0.83391244669776787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0.56361378388921102</v>
      </c>
      <c r="C69" s="111">
        <f>IF(RES_hhdet_tes!C69=0,"",RES_hhdet_tes!C69/RES_hhdet_fec!C69)</f>
        <v>0.56905029196108547</v>
      </c>
      <c r="D69" s="111">
        <f>IF(RES_hhdet_tes!D69=0,"",RES_hhdet_tes!D69/RES_hhdet_fec!D69)</f>
        <v>0.57472765512748858</v>
      </c>
      <c r="E69" s="111">
        <f>IF(RES_hhdet_tes!E69=0,"",RES_hhdet_tes!E69/RES_hhdet_fec!E69)</f>
        <v>0.58216965267729004</v>
      </c>
      <c r="F69" s="111">
        <f>IF(RES_hhdet_tes!F69=0,"",RES_hhdet_tes!F69/RES_hhdet_fec!F69)</f>
        <v>0.59019200645993752</v>
      </c>
      <c r="G69" s="111">
        <f>IF(RES_hhdet_tes!G69=0,"",RES_hhdet_tes!G69/RES_hhdet_fec!G69)</f>
        <v>0.59969688989979253</v>
      </c>
      <c r="H69" s="111">
        <f>IF(RES_hhdet_tes!H69=0,"",RES_hhdet_tes!H69/RES_hhdet_fec!H69)</f>
        <v>0.60640263340412193</v>
      </c>
      <c r="I69" s="111">
        <f>IF(RES_hhdet_tes!I69=0,"",RES_hhdet_tes!I69/RES_hhdet_fec!I69)</f>
        <v>0.61239233622046541</v>
      </c>
      <c r="J69" s="111">
        <f>IF(RES_hhdet_tes!J69=0,"",RES_hhdet_tes!J69/RES_hhdet_fec!J69)</f>
        <v>0.6204357055985259</v>
      </c>
      <c r="K69" s="111">
        <f>IF(RES_hhdet_tes!K69=0,"",RES_hhdet_tes!K69/RES_hhdet_fec!K69)</f>
        <v>0.62929422769715193</v>
      </c>
      <c r="L69" s="111">
        <f>IF(RES_hhdet_tes!L69=0,"",RES_hhdet_tes!L69/RES_hhdet_fec!L69)</f>
        <v>0.63919344285882662</v>
      </c>
      <c r="M69" s="111">
        <f>IF(RES_hhdet_tes!M69=0,"",RES_hhdet_tes!M69/RES_hhdet_fec!M69)</f>
        <v>0.65096464398628429</v>
      </c>
      <c r="N69" s="111">
        <f>IF(RES_hhdet_tes!N69=0,"",RES_hhdet_tes!N69/RES_hhdet_fec!N69)</f>
        <v>0.66458886087389391</v>
      </c>
      <c r="O69" s="111">
        <f>IF(RES_hhdet_tes!O69=0,"",RES_hhdet_tes!O69/RES_hhdet_fec!O69)</f>
        <v>0.67791208139058234</v>
      </c>
      <c r="P69" s="111">
        <f>IF(RES_hhdet_tes!P69=0,"",RES_hhdet_tes!P69/RES_hhdet_fec!P69)</f>
        <v>0.68509169731137076</v>
      </c>
      <c r="Q69" s="111">
        <f>IF(RES_hhdet_tes!Q69=0,"",RES_hhdet_tes!Q69/RES_hhdet_fec!Q69)</f>
        <v>0.69556586165254874</v>
      </c>
      <c r="R69" s="111">
        <f>IF(RES_hhdet_tes!R69=0,"",RES_hhdet_tes!R69/RES_hhdet_fec!R69)</f>
        <v>0.71089612257171786</v>
      </c>
      <c r="S69" s="111">
        <f>IF(RES_hhdet_tes!S69=0,"",RES_hhdet_tes!S69/RES_hhdet_fec!S69)</f>
        <v>0.72980275492711799</v>
      </c>
      <c r="T69" s="111">
        <f>IF(RES_hhdet_tes!T69=0,"",RES_hhdet_tes!T69/RES_hhdet_fec!T69)</f>
        <v>0.74903364350573598</v>
      </c>
      <c r="U69" s="111">
        <f>IF(RES_hhdet_tes!U69=0,"",RES_hhdet_tes!U69/RES_hhdet_fec!U69)</f>
        <v>0.76902987625356922</v>
      </c>
      <c r="V69" s="111">
        <f>IF(RES_hhdet_tes!V69=0,"",RES_hhdet_tes!V69/RES_hhdet_fec!V69)</f>
        <v>0.78740329642039619</v>
      </c>
      <c r="W69" s="111">
        <f>IF(RES_hhdet_tes!W69=0,"",RES_hhdet_tes!W69/RES_hhdet_fec!W69)</f>
        <v>0.80227603814526138</v>
      </c>
      <c r="X69" s="111">
        <f>IF(RES_hhdet_tes!X69=0,"",RES_hhdet_tes!X69/RES_hhdet_fec!X69)</f>
        <v>0.81250970912152998</v>
      </c>
      <c r="Y69" s="111">
        <f>IF(RES_hhdet_tes!Y69=0,"",RES_hhdet_tes!Y69/RES_hhdet_fec!Y69)</f>
        <v>0.8209177993583916</v>
      </c>
      <c r="DA69" s="63" t="s">
        <v>1971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0.77605272001329129</v>
      </c>
      <c r="C70" s="111">
        <f>IF(RES_hhdet_tes!C70=0,"",RES_hhdet_tes!C70/RES_hhdet_fec!C70)</f>
        <v>0.78237684253571305</v>
      </c>
      <c r="D70" s="111">
        <f>IF(RES_hhdet_tes!D70=0,"",RES_hhdet_tes!D70/RES_hhdet_fec!D70)</f>
        <v>0.78460909457231998</v>
      </c>
      <c r="E70" s="111">
        <f>IF(RES_hhdet_tes!E70=0,"",RES_hhdet_tes!E70/RES_hhdet_fec!E70)</f>
        <v>0.79320091212635291</v>
      </c>
      <c r="F70" s="111">
        <f>IF(RES_hhdet_tes!F70=0,"",RES_hhdet_tes!F70/RES_hhdet_fec!F70)</f>
        <v>0.8000652420891351</v>
      </c>
      <c r="G70" s="111">
        <f>IF(RES_hhdet_tes!G70=0,"",RES_hhdet_tes!G70/RES_hhdet_fec!G70)</f>
        <v>0.81296297743490276</v>
      </c>
      <c r="H70" s="111">
        <f>IF(RES_hhdet_tes!H70=0,"",RES_hhdet_tes!H70/RES_hhdet_fec!H70)</f>
        <v>0.84421786705813728</v>
      </c>
      <c r="I70" s="111">
        <f>IF(RES_hhdet_tes!I70=0,"",RES_hhdet_tes!I70/RES_hhdet_fec!I70)</f>
        <v>0.83854456699231372</v>
      </c>
      <c r="J70" s="111">
        <f>IF(RES_hhdet_tes!J70=0,"",RES_hhdet_tes!J70/RES_hhdet_fec!J70)</f>
        <v>0.83079001795113561</v>
      </c>
      <c r="K70" s="111">
        <f>IF(RES_hhdet_tes!K70=0,"",RES_hhdet_tes!K70/RES_hhdet_fec!K70)</f>
        <v>0.83616084327121143</v>
      </c>
      <c r="L70" s="111">
        <f>IF(RES_hhdet_tes!L70=0,"",RES_hhdet_tes!L70/RES_hhdet_fec!L70)</f>
        <v>0.85625637421487633</v>
      </c>
      <c r="M70" s="111">
        <f>IF(RES_hhdet_tes!M70=0,"",RES_hhdet_tes!M70/RES_hhdet_fec!M70)</f>
        <v>0.84661927943984994</v>
      </c>
      <c r="N70" s="111">
        <f>IF(RES_hhdet_tes!N70=0,"",RES_hhdet_tes!N70/RES_hhdet_fec!N70)</f>
        <v>0.85478576290951003</v>
      </c>
      <c r="O70" s="111">
        <f>IF(RES_hhdet_tes!O70=0,"",RES_hhdet_tes!O70/RES_hhdet_fec!O70)</f>
        <v>0.87759552151160736</v>
      </c>
      <c r="P70" s="111">
        <f>IF(RES_hhdet_tes!P70=0,"",RES_hhdet_tes!P70/RES_hhdet_fec!P70)</f>
        <v>0.87978574715719127</v>
      </c>
      <c r="Q70" s="111">
        <f>IF(RES_hhdet_tes!Q70=0,"",RES_hhdet_tes!Q70/RES_hhdet_fec!Q70)</f>
        <v>0.90417826255074529</v>
      </c>
      <c r="R70" s="111">
        <f>IF(RES_hhdet_tes!R70=0,"",RES_hhdet_tes!R70/RES_hhdet_fec!R70)</f>
        <v>0.91594812856289054</v>
      </c>
      <c r="S70" s="111">
        <f>IF(RES_hhdet_tes!S70=0,"",RES_hhdet_tes!S70/RES_hhdet_fec!S70)</f>
        <v>0.91233152822139385</v>
      </c>
      <c r="T70" s="111">
        <f>IF(RES_hhdet_tes!T70=0,"",RES_hhdet_tes!T70/RES_hhdet_fec!T70)</f>
        <v>0.9060934337782085</v>
      </c>
      <c r="U70" s="111">
        <f>IF(RES_hhdet_tes!U70=0,"",RES_hhdet_tes!U70/RES_hhdet_fec!U70)</f>
        <v>0.91297973219543183</v>
      </c>
      <c r="V70" s="111">
        <f>IF(RES_hhdet_tes!V70=0,"",RES_hhdet_tes!V70/RES_hhdet_fec!V70)</f>
        <v>0.92349492224629659</v>
      </c>
      <c r="W70" s="111">
        <f>IF(RES_hhdet_tes!W70=0,"",RES_hhdet_tes!W70/RES_hhdet_fec!W70)</f>
        <v>0.93278613127729737</v>
      </c>
      <c r="X70" s="111">
        <f>IF(RES_hhdet_tes!X70=0,"",RES_hhdet_tes!X70/RES_hhdet_fec!X70)</f>
        <v>0.92500561312205154</v>
      </c>
      <c r="Y70" s="111">
        <f>IF(RES_hhdet_tes!Y70=0,"",RES_hhdet_tes!Y70/RES_hhdet_fec!Y70)</f>
        <v>0.92829080197555236</v>
      </c>
      <c r="DA70" s="63" t="s">
        <v>1972</v>
      </c>
    </row>
    <row r="71" spans="1:105" ht="12" customHeight="1" x14ac:dyDescent="0.25">
      <c r="A71" s="100" t="s">
        <v>212</v>
      </c>
      <c r="B71" s="112">
        <f>IF(RES_hhdet_tes!B71=0,"",RES_hhdet_tes!B71/RES_hhdet_fec!B71)</f>
        <v>0.56361378388921102</v>
      </c>
      <c r="C71" s="112">
        <f>IF(RES_hhdet_tes!C71=0,"",RES_hhdet_tes!C71/RES_hhdet_fec!C71)</f>
        <v>0.57172002903966979</v>
      </c>
      <c r="D71" s="112">
        <f>IF(RES_hhdet_tes!D71=0,"",RES_hhdet_tes!D71/RES_hhdet_fec!D71)</f>
        <v>0.57560981143655676</v>
      </c>
      <c r="E71" s="112">
        <f>IF(RES_hhdet_tes!E71=0,"",RES_hhdet_tes!E71/RES_hhdet_fec!E71)</f>
        <v>0.58611983417584756</v>
      </c>
      <c r="F71" s="112">
        <f>IF(RES_hhdet_tes!F71=0,"",RES_hhdet_tes!F71/RES_hhdet_fec!F71)</f>
        <v>0.59579472881482554</v>
      </c>
      <c r="G71" s="112">
        <f>IF(RES_hhdet_tes!G71=0,"",RES_hhdet_tes!G71/RES_hhdet_fec!G71)</f>
        <v>0.61625826540876427</v>
      </c>
      <c r="H71" s="112">
        <f>IF(RES_hhdet_tes!H71=0,"",RES_hhdet_tes!H71/RES_hhdet_fec!H71)</f>
        <v>0.62452161872146916</v>
      </c>
      <c r="I71" s="112">
        <f>IF(RES_hhdet_tes!I71=0,"",RES_hhdet_tes!I71/RES_hhdet_fec!I71)</f>
        <v>0.62672268905377015</v>
      </c>
      <c r="J71" s="112">
        <f>IF(RES_hhdet_tes!J71=0,"",RES_hhdet_tes!J71/RES_hhdet_fec!J71)</f>
        <v>0.63335273420491811</v>
      </c>
      <c r="K71" s="112">
        <f>IF(RES_hhdet_tes!K71=0,"",RES_hhdet_tes!K71/RES_hhdet_fec!K71)</f>
        <v>0.64756133203238619</v>
      </c>
      <c r="L71" s="112">
        <f>IF(RES_hhdet_tes!L71=0,"",RES_hhdet_tes!L71/RES_hhdet_fec!L71)</f>
        <v>0.65348069958602739</v>
      </c>
      <c r="M71" s="112">
        <f>IF(RES_hhdet_tes!M71=0,"",RES_hhdet_tes!M71/RES_hhdet_fec!M71)</f>
        <v>0.66224805738371395</v>
      </c>
      <c r="N71" s="112">
        <f>IF(RES_hhdet_tes!N71=0,"",RES_hhdet_tes!N71/RES_hhdet_fec!N71)</f>
        <v>0.66762856441935658</v>
      </c>
      <c r="O71" s="112">
        <f>IF(RES_hhdet_tes!O71=0,"",RES_hhdet_tes!O71/RES_hhdet_fec!O71)</f>
        <v>0.6759733732645461</v>
      </c>
      <c r="P71" s="112">
        <f>IF(RES_hhdet_tes!P71=0,"",RES_hhdet_tes!P71/RES_hhdet_fec!P71)</f>
        <v>0.6845847988306647</v>
      </c>
      <c r="Q71" s="112">
        <f>IF(RES_hhdet_tes!Q71=0,"",RES_hhdet_tes!Q71/RES_hhdet_fec!Q71)</f>
        <v>0.69156057877002031</v>
      </c>
      <c r="R71" s="112">
        <f>IF(RES_hhdet_tes!R71=0,"",RES_hhdet_tes!R71/RES_hhdet_fec!R71)</f>
        <v>0.70648433556272072</v>
      </c>
      <c r="S71" s="112">
        <f>IF(RES_hhdet_tes!S71=0,"",RES_hhdet_tes!S71/RES_hhdet_fec!S71)</f>
        <v>0.72188193828562031</v>
      </c>
      <c r="T71" s="112">
        <f>IF(RES_hhdet_tes!T71=0,"",RES_hhdet_tes!T71/RES_hhdet_fec!T71)</f>
        <v>0.73563746363197602</v>
      </c>
      <c r="U71" s="112">
        <f>IF(RES_hhdet_tes!U71=0,"",RES_hhdet_tes!U71/RES_hhdet_fec!U71)</f>
        <v>0.75550675123621802</v>
      </c>
      <c r="V71" s="112">
        <f>IF(RES_hhdet_tes!V71=0,"",RES_hhdet_tes!V71/RES_hhdet_fec!V71)</f>
        <v>0.78132322393263431</v>
      </c>
      <c r="W71" s="112">
        <f>IF(RES_hhdet_tes!W71=0,"",RES_hhdet_tes!W71/RES_hhdet_fec!W71)</f>
        <v>0.80152975115056024</v>
      </c>
      <c r="X71" s="112">
        <f>IF(RES_hhdet_tes!X71=0,"",RES_hhdet_tes!X71/RES_hhdet_fec!X71)</f>
        <v>0.80793838502525572</v>
      </c>
      <c r="Y71" s="112">
        <f>IF(RES_hhdet_tes!Y71=0,"",RES_hhdet_tes!Y71/RES_hhdet_fec!Y71)</f>
        <v>0.81438986417590364</v>
      </c>
      <c r="DA71" s="131" t="s">
        <v>1973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0.68133412192105725</v>
      </c>
      <c r="C73" s="112">
        <f>IF(RES_hhdet_tes!C73=0,"",RES_hhdet_tes!C73/RES_hhdet_fec!C73)</f>
        <v>0.68490387449919066</v>
      </c>
      <c r="D73" s="112">
        <f>IF(RES_hhdet_tes!D73=0,"",RES_hhdet_tes!D73/RES_hhdet_fec!D73)</f>
        <v>0.68855733869300006</v>
      </c>
      <c r="E73" s="112">
        <f>IF(RES_hhdet_tes!E73=0,"",RES_hhdet_tes!E73/RES_hhdet_fec!E73)</f>
        <v>0.69229061937231406</v>
      </c>
      <c r="F73" s="112">
        <f>IF(RES_hhdet_tes!F73=0,"",RES_hhdet_tes!F73/RES_hhdet_fec!F73)</f>
        <v>0.69590498033093229</v>
      </c>
      <c r="G73" s="112">
        <f>IF(RES_hhdet_tes!G73=0,"",RES_hhdet_tes!G73/RES_hhdet_fec!G73)</f>
        <v>0.69961521217129774</v>
      </c>
      <c r="H73" s="112">
        <f>IF(RES_hhdet_tes!H73=0,"",RES_hhdet_tes!H73/RES_hhdet_fec!H73)</f>
        <v>0.70350687277029389</v>
      </c>
      <c r="I73" s="112">
        <f>IF(RES_hhdet_tes!I73=0,"",RES_hhdet_tes!I73/RES_hhdet_fec!I73)</f>
        <v>0.70547248489764625</v>
      </c>
      <c r="J73" s="112">
        <f>IF(RES_hhdet_tes!J73=0,"",RES_hhdet_tes!J73/RES_hhdet_fec!J73)</f>
        <v>0.70614751639407469</v>
      </c>
      <c r="K73" s="112">
        <f>IF(RES_hhdet_tes!K73=0,"",RES_hhdet_tes!K73/RES_hhdet_fec!K73)</f>
        <v>0.70684623627470222</v>
      </c>
      <c r="L73" s="112">
        <f>IF(RES_hhdet_tes!L73=0,"",RES_hhdet_tes!L73/RES_hhdet_fec!L73)</f>
        <v>0.70838600051546796</v>
      </c>
      <c r="M73" s="112">
        <f>IF(RES_hhdet_tes!M73=0,"",RES_hhdet_tes!M73/RES_hhdet_fec!M73)</f>
        <v>0.71003750502675378</v>
      </c>
      <c r="N73" s="112">
        <f>IF(RES_hhdet_tes!N73=0,"",RES_hhdet_tes!N73/RES_hhdet_fec!N73)</f>
        <v>0.71344469741029171</v>
      </c>
      <c r="O73" s="112">
        <f>IF(RES_hhdet_tes!O73=0,"",RES_hhdet_tes!O73/RES_hhdet_fec!O73)</f>
        <v>0.71880792663468096</v>
      </c>
      <c r="P73" s="112">
        <f>IF(RES_hhdet_tes!P73=0,"",RES_hhdet_tes!P73/RES_hhdet_fec!P73)</f>
        <v>0.72660542421899754</v>
      </c>
      <c r="Q73" s="112">
        <f>IF(RES_hhdet_tes!Q73=0,"",RES_hhdet_tes!Q73/RES_hhdet_fec!Q73)</f>
        <v>0.73475263095646892</v>
      </c>
      <c r="R73" s="112">
        <f>IF(RES_hhdet_tes!R73=0,"",RES_hhdet_tes!R73/RES_hhdet_fec!R73)</f>
        <v>0.74214227228408713</v>
      </c>
      <c r="S73" s="112">
        <f>IF(RES_hhdet_tes!S73=0,"",RES_hhdet_tes!S73/RES_hhdet_fec!S73)</f>
        <v>0.7486589537139321</v>
      </c>
      <c r="T73" s="112">
        <f>IF(RES_hhdet_tes!T73=0,"",RES_hhdet_tes!T73/RES_hhdet_fec!T73)</f>
        <v>0.75700917147980129</v>
      </c>
      <c r="U73" s="112">
        <f>IF(RES_hhdet_tes!U73=0,"",RES_hhdet_tes!U73/RES_hhdet_fec!U73)</f>
        <v>0.76472553578972868</v>
      </c>
      <c r="V73" s="112">
        <f>IF(RES_hhdet_tes!V73=0,"",RES_hhdet_tes!V73/RES_hhdet_fec!V73)</f>
        <v>0.77343750033078429</v>
      </c>
      <c r="W73" s="112">
        <f>IF(RES_hhdet_tes!W73=0,"",RES_hhdet_tes!W73/RES_hhdet_fec!W73)</f>
        <v>0.78339511097789294</v>
      </c>
      <c r="X73" s="112">
        <f>IF(RES_hhdet_tes!X73=0,"",RES_hhdet_tes!X73/RES_hhdet_fec!X73)</f>
        <v>0.79453155528257347</v>
      </c>
      <c r="Y73" s="112">
        <f>IF(RES_hhdet_tes!Y73=0,"",RES_hhdet_tes!Y73/RES_hhdet_fec!Y73)</f>
        <v>0.80591912805063592</v>
      </c>
      <c r="DA73" s="131" t="s">
        <v>1975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0.85149011446182055</v>
      </c>
      <c r="C74" s="113">
        <f>IF(RES_hhdet_tes!C74=0,"",RES_hhdet_tes!C74/RES_hhdet_fec!C74)</f>
        <v>0.85428519797411095</v>
      </c>
      <c r="D74" s="113">
        <f>IF(RES_hhdet_tes!D74=0,"",RES_hhdet_tes!D74/RES_hhdet_fec!D74)</f>
        <v>0.8559040208132046</v>
      </c>
      <c r="E74" s="113">
        <f>IF(RES_hhdet_tes!E74=0,"",RES_hhdet_tes!E74/RES_hhdet_fec!E74)</f>
        <v>0.85964394146842249</v>
      </c>
      <c r="F74" s="113">
        <f>IF(RES_hhdet_tes!F74=0,"",RES_hhdet_tes!F74/RES_hhdet_fec!F74)</f>
        <v>0.86238473481582578</v>
      </c>
      <c r="G74" s="113">
        <f>IF(RES_hhdet_tes!G74=0,"",RES_hhdet_tes!G74/RES_hhdet_fec!G74)</f>
        <v>0.86482590501701539</v>
      </c>
      <c r="H74" s="113">
        <f>IF(RES_hhdet_tes!H74=0,"",RES_hhdet_tes!H74/RES_hhdet_fec!H74)</f>
        <v>0.88634412703529442</v>
      </c>
      <c r="I74" s="113">
        <f>IF(RES_hhdet_tes!I74=0,"",RES_hhdet_tes!I74/RES_hhdet_fec!I74)</f>
        <v>0.88129354658584336</v>
      </c>
      <c r="J74" s="113">
        <f>IF(RES_hhdet_tes!J74=0,"",RES_hhdet_tes!J74/RES_hhdet_fec!J74)</f>
        <v>0.87254943519618022</v>
      </c>
      <c r="K74" s="113">
        <f>IF(RES_hhdet_tes!K74=0,"",RES_hhdet_tes!K74/RES_hhdet_fec!K74)</f>
        <v>0.87068069969007889</v>
      </c>
      <c r="L74" s="113">
        <f>IF(RES_hhdet_tes!L74=0,"",RES_hhdet_tes!L74/RES_hhdet_fec!L74)</f>
        <v>0.8847355403778967</v>
      </c>
      <c r="M74" s="113">
        <f>IF(RES_hhdet_tes!M74=0,"",RES_hhdet_tes!M74/RES_hhdet_fec!M74)</f>
        <v>0.87398070474839995</v>
      </c>
      <c r="N74" s="113">
        <f>IF(RES_hhdet_tes!N74=0,"",RES_hhdet_tes!N74/RES_hhdet_fec!N74)</f>
        <v>0.87938796336207725</v>
      </c>
      <c r="O74" s="113">
        <f>IF(RES_hhdet_tes!O74=0,"",RES_hhdet_tes!O74/RES_hhdet_fec!O74)</f>
        <v>0.89703934981978284</v>
      </c>
      <c r="P74" s="113">
        <f>IF(RES_hhdet_tes!P74=0,"",RES_hhdet_tes!P74/RES_hhdet_fec!P74)</f>
        <v>0.89881002452810033</v>
      </c>
      <c r="Q74" s="113">
        <f>IF(RES_hhdet_tes!Q74=0,"",RES_hhdet_tes!Q74/RES_hhdet_fec!Q74)</f>
        <v>0.91961633636653917</v>
      </c>
      <c r="R74" s="113">
        <f>IF(RES_hhdet_tes!R74=0,"",RES_hhdet_tes!R74/RES_hhdet_fec!R74)</f>
        <v>0.9280697956196271</v>
      </c>
      <c r="S74" s="113">
        <f>IF(RES_hhdet_tes!S74=0,"",RES_hhdet_tes!S74/RES_hhdet_fec!S74)</f>
        <v>0.92341767722515777</v>
      </c>
      <c r="T74" s="113">
        <f>IF(RES_hhdet_tes!T74=0,"",RES_hhdet_tes!T74/RES_hhdet_fec!T74)</f>
        <v>0.9153761602547984</v>
      </c>
      <c r="U74" s="113">
        <f>IF(RES_hhdet_tes!U74=0,"",RES_hhdet_tes!U74/RES_hhdet_fec!U74)</f>
        <v>0.91679929236262458</v>
      </c>
      <c r="V74" s="113">
        <f>IF(RES_hhdet_tes!V74=0,"",RES_hhdet_tes!V74/RES_hhdet_fec!V74)</f>
        <v>0.92022117750262933</v>
      </c>
      <c r="W74" s="113">
        <f>IF(RES_hhdet_tes!W74=0,"",RES_hhdet_tes!W74/RES_hhdet_fec!W74)</f>
        <v>0.92572108044365309</v>
      </c>
      <c r="X74" s="113">
        <f>IF(RES_hhdet_tes!X74=0,"",RES_hhdet_tes!X74/RES_hhdet_fec!X74)</f>
        <v>0.91885398924038708</v>
      </c>
      <c r="Y74" s="113">
        <f>IF(RES_hhdet_tes!Y74=0,"",RES_hhdet_tes!Y74/RES_hhdet_fec!Y74)</f>
        <v>0.92389202793917646</v>
      </c>
      <c r="DA74" s="132" t="s">
        <v>1976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0.68133412192105725</v>
      </c>
      <c r="C75" s="111">
        <f>IF(RES_hhdet_tes!C75=0,"",RES_hhdet_tes!C75/RES_hhdet_fec!C75)</f>
        <v>0.68518238808452803</v>
      </c>
      <c r="D75" s="111">
        <f>IF(RES_hhdet_tes!D75=0,"",RES_hhdet_tes!D75/RES_hhdet_fec!D75)</f>
        <v>0.68869642226026939</v>
      </c>
      <c r="E75" s="111">
        <f>IF(RES_hhdet_tes!E75=0,"",RES_hhdet_tes!E75/RES_hhdet_fec!E75)</f>
        <v>0.69341012016798276</v>
      </c>
      <c r="F75" s="111">
        <f>IF(RES_hhdet_tes!F75=0,"",RES_hhdet_tes!F75/RES_hhdet_fec!F75)</f>
        <v>0.69798739936024445</v>
      </c>
      <c r="G75" s="111">
        <f>IF(RES_hhdet_tes!G75=0,"",RES_hhdet_tes!G75/RES_hhdet_fec!G75)</f>
        <v>0.70220010562827795</v>
      </c>
      <c r="H75" s="111">
        <f>IF(RES_hhdet_tes!H75=0,"",RES_hhdet_tes!H75/RES_hhdet_fec!H75)</f>
        <v>0.70488182211969319</v>
      </c>
      <c r="I75" s="111">
        <f>IF(RES_hhdet_tes!I75=0,"",RES_hhdet_tes!I75/RES_hhdet_fec!I75)</f>
        <v>0.70595958552050098</v>
      </c>
      <c r="J75" s="111">
        <f>IF(RES_hhdet_tes!J75=0,"",RES_hhdet_tes!J75/RES_hhdet_fec!J75)</f>
        <v>0.70656776970540747</v>
      </c>
      <c r="K75" s="111">
        <f>IF(RES_hhdet_tes!K75=0,"",RES_hhdet_tes!K75/RES_hhdet_fec!K75)</f>
        <v>0.70813519773506961</v>
      </c>
      <c r="L75" s="111">
        <f>IF(RES_hhdet_tes!L75=0,"",RES_hhdet_tes!L75/RES_hhdet_fec!L75)</f>
        <v>0.70913940066904557</v>
      </c>
      <c r="M75" s="111">
        <f>IF(RES_hhdet_tes!M75=0,"",RES_hhdet_tes!M75/RES_hhdet_fec!M75)</f>
        <v>0.71050081674954624</v>
      </c>
      <c r="N75" s="111">
        <f>IF(RES_hhdet_tes!N75=0,"",RES_hhdet_tes!N75/RES_hhdet_fec!N75)</f>
        <v>0.71314210825124869</v>
      </c>
      <c r="O75" s="111">
        <f>IF(RES_hhdet_tes!O75=0,"",RES_hhdet_tes!O75/RES_hhdet_fec!O75)</f>
        <v>0.71810917642252103</v>
      </c>
      <c r="P75" s="111">
        <f>IF(RES_hhdet_tes!P75=0,"",RES_hhdet_tes!P75/RES_hhdet_fec!P75)</f>
        <v>0.72391060804311291</v>
      </c>
      <c r="Q75" s="111">
        <f>IF(RES_hhdet_tes!Q75=0,"",RES_hhdet_tes!Q75/RES_hhdet_fec!Q75)</f>
        <v>0.73144590341865845</v>
      </c>
      <c r="R75" s="111">
        <f>IF(RES_hhdet_tes!R75=0,"",RES_hhdet_tes!R75/RES_hhdet_fec!R75)</f>
        <v>0.74063428086079397</v>
      </c>
      <c r="S75" s="111">
        <f>IF(RES_hhdet_tes!S75=0,"",RES_hhdet_tes!S75/RES_hhdet_fec!S75)</f>
        <v>0.75007179098240784</v>
      </c>
      <c r="T75" s="111">
        <f>IF(RES_hhdet_tes!T75=0,"",RES_hhdet_tes!T75/RES_hhdet_fec!T75)</f>
        <v>0.75736150938851843</v>
      </c>
      <c r="U75" s="111">
        <f>IF(RES_hhdet_tes!U75=0,"",RES_hhdet_tes!U75/RES_hhdet_fec!U75)</f>
        <v>0.76511351422166352</v>
      </c>
      <c r="V75" s="111">
        <f>IF(RES_hhdet_tes!V75=0,"",RES_hhdet_tes!V75/RES_hhdet_fec!V75)</f>
        <v>0.77279851114768405</v>
      </c>
      <c r="W75" s="111">
        <f>IF(RES_hhdet_tes!W75=0,"",RES_hhdet_tes!W75/RES_hhdet_fec!W75)</f>
        <v>0.78121831608218517</v>
      </c>
      <c r="X75" s="111">
        <f>IF(RES_hhdet_tes!X75=0,"",RES_hhdet_tes!X75/RES_hhdet_fec!X75)</f>
        <v>0.79290936865558359</v>
      </c>
      <c r="Y75" s="111">
        <f>IF(RES_hhdet_tes!Y75=0,"",RES_hhdet_tes!Y75/RES_hhdet_fec!Y75)</f>
        <v>0.80307370196328809</v>
      </c>
      <c r="DA75" s="63" t="s">
        <v>1977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0.71550959499210331</v>
      </c>
      <c r="C77" s="124">
        <f>IF(RES_hhdet_tes!C77=0,"",RES_hhdet_tes!C77/RES_hhdet_fec!C77)</f>
        <v>0.71610753831001994</v>
      </c>
      <c r="D77" s="124">
        <f>IF(RES_hhdet_tes!D77=0,"",RES_hhdet_tes!D77/RES_hhdet_fec!D77)</f>
        <v>0.71851204816911196</v>
      </c>
      <c r="E77" s="124">
        <f>IF(RES_hhdet_tes!E77=0,"",RES_hhdet_tes!E77/RES_hhdet_fec!E77)</f>
        <v>0.72051646271566827</v>
      </c>
      <c r="F77" s="124">
        <f>IF(RES_hhdet_tes!F77=0,"",RES_hhdet_tes!F77/RES_hhdet_fec!F77)</f>
        <v>0.72415295936787871</v>
      </c>
      <c r="G77" s="124">
        <f>IF(RES_hhdet_tes!G77=0,"",RES_hhdet_tes!G77/RES_hhdet_fec!G77)</f>
        <v>0.72144244890945619</v>
      </c>
      <c r="H77" s="124">
        <f>IF(RES_hhdet_tes!H77=0,"",RES_hhdet_tes!H77/RES_hhdet_fec!H77)</f>
        <v>0.72489451232357049</v>
      </c>
      <c r="I77" s="124">
        <f>IF(RES_hhdet_tes!I77=0,"",RES_hhdet_tes!I77/RES_hhdet_fec!I77)</f>
        <v>0.72777543376228349</v>
      </c>
      <c r="J77" s="124">
        <f>IF(RES_hhdet_tes!J77=0,"",RES_hhdet_tes!J77/RES_hhdet_fec!J77)</f>
        <v>0.72774641408449159</v>
      </c>
      <c r="K77" s="124">
        <f>IF(RES_hhdet_tes!K77=0,"",RES_hhdet_tes!K77/RES_hhdet_fec!K77)</f>
        <v>0.72813138940877364</v>
      </c>
      <c r="L77" s="124">
        <f>IF(RES_hhdet_tes!L77=0,"",RES_hhdet_tes!L77/RES_hhdet_fec!L77)</f>
        <v>0.72930118820866607</v>
      </c>
      <c r="M77" s="124">
        <f>IF(RES_hhdet_tes!M77=0,"",RES_hhdet_tes!M77/RES_hhdet_fec!M77)</f>
        <v>0.72948210179330797</v>
      </c>
      <c r="N77" s="124">
        <f>IF(RES_hhdet_tes!N77=0,"",RES_hhdet_tes!N77/RES_hhdet_fec!N77)</f>
        <v>0.73386900984004388</v>
      </c>
      <c r="O77" s="124">
        <f>IF(RES_hhdet_tes!O77=0,"",RES_hhdet_tes!O77/RES_hhdet_fec!O77)</f>
        <v>0.73628613545454835</v>
      </c>
      <c r="P77" s="124">
        <f>IF(RES_hhdet_tes!P77=0,"",RES_hhdet_tes!P77/RES_hhdet_fec!P77)</f>
        <v>0.74142442876795356</v>
      </c>
      <c r="Q77" s="124">
        <f>IF(RES_hhdet_tes!Q77=0,"",RES_hhdet_tes!Q77/RES_hhdet_fec!Q77)</f>
        <v>0.74709441594562587</v>
      </c>
      <c r="R77" s="124">
        <f>IF(RES_hhdet_tes!R77=0,"",RES_hhdet_tes!R77/RES_hhdet_fec!R77)</f>
        <v>0.75591040640642271</v>
      </c>
      <c r="S77" s="124">
        <f>IF(RES_hhdet_tes!S77=0,"",RES_hhdet_tes!S77/RES_hhdet_fec!S77)</f>
        <v>0.7636463020914126</v>
      </c>
      <c r="T77" s="124">
        <f>IF(RES_hhdet_tes!T77=0,"",RES_hhdet_tes!T77/RES_hhdet_fec!T77)</f>
        <v>0.77410682229490846</v>
      </c>
      <c r="U77" s="124">
        <f>IF(RES_hhdet_tes!U77=0,"",RES_hhdet_tes!U77/RES_hhdet_fec!U77)</f>
        <v>0.7835434706674993</v>
      </c>
      <c r="V77" s="124">
        <f>IF(RES_hhdet_tes!V77=0,"",RES_hhdet_tes!V77/RES_hhdet_fec!V77)</f>
        <v>0.79204016333579819</v>
      </c>
      <c r="W77" s="124">
        <f>IF(RES_hhdet_tes!W77=0,"",RES_hhdet_tes!W77/RES_hhdet_fec!W77)</f>
        <v>0.79525954449795333</v>
      </c>
      <c r="X77" s="124">
        <f>IF(RES_hhdet_tes!X77=0,"",RES_hhdet_tes!X77/RES_hhdet_fec!X77)</f>
        <v>0.82968036644645615</v>
      </c>
      <c r="Y77" s="124">
        <f>IF(RES_hhdet_tes!Y77=0,"",RES_hhdet_tes!Y77/RES_hhdet_fec!Y77)</f>
        <v>0.84366166663682784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0.60051955908334109</v>
      </c>
      <c r="C78" s="111">
        <f>IF(RES_hhdet_tes!C78=0,"",RES_hhdet_tes!C78/RES_hhdet_fec!C78)</f>
        <v>0.60169377298286086</v>
      </c>
      <c r="D78" s="111">
        <f>IF(RES_hhdet_tes!D78=0,"",RES_hhdet_tes!D78/RES_hhdet_fec!D78)</f>
        <v>0.60288831138867971</v>
      </c>
      <c r="E78" s="111">
        <f>IF(RES_hhdet_tes!E78=0,"",RES_hhdet_tes!E78/RES_hhdet_fec!E78)</f>
        <v>0.60418751162289885</v>
      </c>
      <c r="F78" s="111">
        <f>IF(RES_hhdet_tes!F78=0,"",RES_hhdet_tes!F78/RES_hhdet_fec!F78)</f>
        <v>0.60544150592599155</v>
      </c>
      <c r="G78" s="111">
        <f>IF(RES_hhdet_tes!G78=0,"",RES_hhdet_tes!G78/RES_hhdet_fec!G78)</f>
        <v>0.60667602022522293</v>
      </c>
      <c r="H78" s="111">
        <f>IF(RES_hhdet_tes!H78=0,"",RES_hhdet_tes!H78/RES_hhdet_fec!H78)</f>
        <v>0.60772838709380428</v>
      </c>
      <c r="I78" s="111">
        <f>IF(RES_hhdet_tes!I78=0,"",RES_hhdet_tes!I78/RES_hhdet_fec!I78)</f>
        <v>0.60822822958662304</v>
      </c>
      <c r="J78" s="111">
        <f>IF(RES_hhdet_tes!J78=0,"",RES_hhdet_tes!J78/RES_hhdet_fec!J78)</f>
        <v>0.60847912224897571</v>
      </c>
      <c r="K78" s="111">
        <f>IF(RES_hhdet_tes!K78=0,"",RES_hhdet_tes!K78/RES_hhdet_fec!K78)</f>
        <v>0.60883069061305894</v>
      </c>
      <c r="L78" s="111">
        <f>IF(RES_hhdet_tes!L78=0,"",RES_hhdet_tes!L78/RES_hhdet_fec!L78)</f>
        <v>0.60921585112009979</v>
      </c>
      <c r="M78" s="111">
        <f>IF(RES_hhdet_tes!M78=0,"",RES_hhdet_tes!M78/RES_hhdet_fec!M78)</f>
        <v>0.60962988242080363</v>
      </c>
      <c r="N78" s="111">
        <f>IF(RES_hhdet_tes!N78=0,"",RES_hhdet_tes!N78/RES_hhdet_fec!N78)</f>
        <v>0.61002136806623153</v>
      </c>
      <c r="O78" s="111">
        <f>IF(RES_hhdet_tes!O78=0,"",RES_hhdet_tes!O78/RES_hhdet_fec!O78)</f>
        <v>0.61037126033693567</v>
      </c>
      <c r="P78" s="111">
        <f>IF(RES_hhdet_tes!P78=0,"",RES_hhdet_tes!P78/RES_hhdet_fec!P78)</f>
        <v>0.61053659738506494</v>
      </c>
      <c r="Q78" s="111">
        <f>IF(RES_hhdet_tes!Q78=0,"",RES_hhdet_tes!Q78/RES_hhdet_fec!Q78)</f>
        <v>0.6108038972476425</v>
      </c>
      <c r="R78" s="111">
        <f>IF(RES_hhdet_tes!R78=0,"",RES_hhdet_tes!R78/RES_hhdet_fec!R78)</f>
        <v>0.61149806219488034</v>
      </c>
      <c r="S78" s="111">
        <f>IF(RES_hhdet_tes!S78=0,"",RES_hhdet_tes!S78/RES_hhdet_fec!S78)</f>
        <v>0.61306344229332266</v>
      </c>
      <c r="T78" s="111">
        <f>IF(RES_hhdet_tes!T78=0,"",RES_hhdet_tes!T78/RES_hhdet_fec!T78)</f>
        <v>0.6154821207076876</v>
      </c>
      <c r="U78" s="111">
        <f>IF(RES_hhdet_tes!U78=0,"",RES_hhdet_tes!U78/RES_hhdet_fec!U78)</f>
        <v>0.61892242899687877</v>
      </c>
      <c r="V78" s="111">
        <f>IF(RES_hhdet_tes!V78=0,"",RES_hhdet_tes!V78/RES_hhdet_fec!V78)</f>
        <v>0.62206041995376493</v>
      </c>
      <c r="W78" s="111">
        <f>IF(RES_hhdet_tes!W78=0,"",RES_hhdet_tes!W78/RES_hhdet_fec!W78)</f>
        <v>0.6245682823224582</v>
      </c>
      <c r="X78" s="111">
        <f>IF(RES_hhdet_tes!X78=0,"",RES_hhdet_tes!X78/RES_hhdet_fec!X78)</f>
        <v>0.62575628957705998</v>
      </c>
      <c r="Y78" s="111">
        <f>IF(RES_hhdet_tes!Y78=0,"",RES_hhdet_tes!Y78/RES_hhdet_fec!Y78)</f>
        <v>0.62681364252995431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0.75186575151063773</v>
      </c>
      <c r="C79" s="45">
        <f>IF(RES_hhdet_tes!C79=0,"",RES_hhdet_tes!C79/RES_hhdet_fec!C79)</f>
        <v>0.75413698084360936</v>
      </c>
      <c r="D79" s="45">
        <f>IF(RES_hhdet_tes!D79=0,"",RES_hhdet_tes!D79/RES_hhdet_fec!D79)</f>
        <v>0.75648956807408074</v>
      </c>
      <c r="E79" s="45">
        <f>IF(RES_hhdet_tes!E79=0,"",RES_hhdet_tes!E79/RES_hhdet_fec!E79)</f>
        <v>0.75922189197461221</v>
      </c>
      <c r="F79" s="45">
        <f>IF(RES_hhdet_tes!F79=0,"",RES_hhdet_tes!F79/RES_hhdet_fec!F79)</f>
        <v>0.76205042738169237</v>
      </c>
      <c r="G79" s="45">
        <f>IF(RES_hhdet_tes!G79=0,"",RES_hhdet_tes!G79/RES_hhdet_fec!G79)</f>
        <v>0.76509765313924949</v>
      </c>
      <c r="H79" s="45">
        <f>IF(RES_hhdet_tes!H79=0,"",RES_hhdet_tes!H79/RES_hhdet_fec!H79)</f>
        <v>0.76784923839083252</v>
      </c>
      <c r="I79" s="45">
        <f>IF(RES_hhdet_tes!I79=0,"",RES_hhdet_tes!I79/RES_hhdet_fec!I79)</f>
        <v>0.76925834435500706</v>
      </c>
      <c r="J79" s="45">
        <f>IF(RES_hhdet_tes!J79=0,"",RES_hhdet_tes!J79/RES_hhdet_fec!J79)</f>
        <v>0.77010568029969539</v>
      </c>
      <c r="K79" s="45">
        <f>IF(RES_hhdet_tes!K79=0,"",RES_hhdet_tes!K79/RES_hhdet_fec!K79)</f>
        <v>0.77150517605814384</v>
      </c>
      <c r="L79" s="45">
        <f>IF(RES_hhdet_tes!L79=0,"",RES_hhdet_tes!L79/RES_hhdet_fec!L79)</f>
        <v>0.77309895736755563</v>
      </c>
      <c r="M79" s="45">
        <f>IF(RES_hhdet_tes!M79=0,"",RES_hhdet_tes!M79/RES_hhdet_fec!M79)</f>
        <v>0.77506921308718868</v>
      </c>
      <c r="N79" s="45">
        <f>IF(RES_hhdet_tes!N79=0,"",RES_hhdet_tes!N79/RES_hhdet_fec!N79)</f>
        <v>0.77776529698585917</v>
      </c>
      <c r="O79" s="45">
        <f>IF(RES_hhdet_tes!O79=0,"",RES_hhdet_tes!O79/RES_hhdet_fec!O79)</f>
        <v>0.78113667530290565</v>
      </c>
      <c r="P79" s="45">
        <f>IF(RES_hhdet_tes!P79=0,"",RES_hhdet_tes!P79/RES_hhdet_fec!P79)</f>
        <v>0.78435966709298632</v>
      </c>
      <c r="Q79" s="45">
        <f>IF(RES_hhdet_tes!Q79=0,"",RES_hhdet_tes!Q79/RES_hhdet_fec!Q79)</f>
        <v>0.78880166720779887</v>
      </c>
      <c r="R79" s="45">
        <f>IF(RES_hhdet_tes!R79=0,"",RES_hhdet_tes!R79/RES_hhdet_fec!R79)</f>
        <v>0.79535110616207561</v>
      </c>
      <c r="S79" s="45">
        <f>IF(RES_hhdet_tes!S79=0,"",RES_hhdet_tes!S79/RES_hhdet_fec!S79)</f>
        <v>0.8037504297703767</v>
      </c>
      <c r="T79" s="45">
        <f>IF(RES_hhdet_tes!T79=0,"",RES_hhdet_tes!T79/RES_hhdet_fec!T79)</f>
        <v>0.81396174261714327</v>
      </c>
      <c r="U79" s="45">
        <f>IF(RES_hhdet_tes!U79=0,"",RES_hhdet_tes!U79/RES_hhdet_fec!U79)</f>
        <v>0.82555699462237864</v>
      </c>
      <c r="V79" s="45">
        <f>IF(RES_hhdet_tes!V79=0,"",RES_hhdet_tes!V79/RES_hhdet_fec!V79)</f>
        <v>0.83809614915371888</v>
      </c>
      <c r="W79" s="45">
        <f>IF(RES_hhdet_tes!W79=0,"",RES_hhdet_tes!W79/RES_hhdet_fec!W79)</f>
        <v>0.8507743923318839</v>
      </c>
      <c r="X79" s="45">
        <f>IF(RES_hhdet_tes!X79=0,"",RES_hhdet_tes!X79/RES_hhdet_fec!X79)</f>
        <v>0.86323635141689004</v>
      </c>
      <c r="Y79" s="45">
        <f>IF(RES_hhdet_tes!Y79=0,"",RES_hhdet_tes!Y79/RES_hhdet_fec!Y79)</f>
        <v>0.87544660976092203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0.49047411890868747</v>
      </c>
      <c r="C81" s="119">
        <f>IF(RES_hhdet_tes!C81=0,"",RES_hhdet_tes!C81/RES_hhdet_fec!C81)</f>
        <v>0.50003457391909911</v>
      </c>
      <c r="D81" s="119">
        <f>IF(RES_hhdet_tes!D81=0,"",RES_hhdet_tes!D81/RES_hhdet_fec!D81)</f>
        <v>0.5111193473713157</v>
      </c>
      <c r="E81" s="119">
        <f>IF(RES_hhdet_tes!E81=0,"",RES_hhdet_tes!E81/RES_hhdet_fec!E81)</f>
        <v>0.52190664404162812</v>
      </c>
      <c r="F81" s="119">
        <f>IF(RES_hhdet_tes!F81=0,"",RES_hhdet_tes!F81/RES_hhdet_fec!F81)</f>
        <v>0.53549074404088937</v>
      </c>
      <c r="G81" s="119">
        <f>IF(RES_hhdet_tes!G81=0,"",RES_hhdet_tes!G81/RES_hhdet_fec!G81)</f>
        <v>0.54934484560334762</v>
      </c>
      <c r="H81" s="119">
        <f>IF(RES_hhdet_tes!H81=0,"",RES_hhdet_tes!H81/RES_hhdet_fec!H81)</f>
        <v>0.56911754394529757</v>
      </c>
      <c r="I81" s="119">
        <f>IF(RES_hhdet_tes!I81=0,"",RES_hhdet_tes!I81/RES_hhdet_fec!I81)</f>
        <v>0.58661607562997553</v>
      </c>
      <c r="J81" s="119">
        <f>IF(RES_hhdet_tes!J81=0,"",RES_hhdet_tes!J81/RES_hhdet_fec!J81)</f>
        <v>0.60407461187903799</v>
      </c>
      <c r="K81" s="119">
        <f>IF(RES_hhdet_tes!K81=0,"",RES_hhdet_tes!K81/RES_hhdet_fec!K81)</f>
        <v>0.62360338119594438</v>
      </c>
      <c r="L81" s="119">
        <f>IF(RES_hhdet_tes!L81=0,"",RES_hhdet_tes!L81/RES_hhdet_fec!L81)</f>
        <v>0.64062914357876022</v>
      </c>
      <c r="M81" s="119">
        <f>IF(RES_hhdet_tes!M81=0,"",RES_hhdet_tes!M81/RES_hhdet_fec!M81)</f>
        <v>0.65942330735372323</v>
      </c>
      <c r="N81" s="119">
        <f>IF(RES_hhdet_tes!N81=0,"",RES_hhdet_tes!N81/RES_hhdet_fec!N81)</f>
        <v>0.67783392722980562</v>
      </c>
      <c r="O81" s="119">
        <f>IF(RES_hhdet_tes!O81=0,"",RES_hhdet_tes!O81/RES_hhdet_fec!O81)</f>
        <v>0.69405106579673592</v>
      </c>
      <c r="P81" s="119">
        <f>IF(RES_hhdet_tes!P81=0,"",RES_hhdet_tes!P81/RES_hhdet_fec!P81)</f>
        <v>0.70069992332560982</v>
      </c>
      <c r="Q81" s="119">
        <f>IF(RES_hhdet_tes!Q81=0,"",RES_hhdet_tes!Q81/RES_hhdet_fec!Q81)</f>
        <v>0.70451573599298711</v>
      </c>
      <c r="R81" s="119">
        <f>IF(RES_hhdet_tes!R81=0,"",RES_hhdet_tes!R81/RES_hhdet_fec!R81)</f>
        <v>0.7103729252224944</v>
      </c>
      <c r="S81" s="119">
        <f>IF(RES_hhdet_tes!S81=0,"",RES_hhdet_tes!S81/RES_hhdet_fec!S81)</f>
        <v>0.71803221983356025</v>
      </c>
      <c r="T81" s="119">
        <f>IF(RES_hhdet_tes!T81=0,"",RES_hhdet_tes!T81/RES_hhdet_fec!T81)</f>
        <v>0.72793296192464163</v>
      </c>
      <c r="U81" s="119">
        <f>IF(RES_hhdet_tes!U81=0,"",RES_hhdet_tes!U81/RES_hhdet_fec!U81)</f>
        <v>0.7381355811587913</v>
      </c>
      <c r="V81" s="119">
        <f>IF(RES_hhdet_tes!V81=0,"",RES_hhdet_tes!V81/RES_hhdet_fec!V81)</f>
        <v>0.75020227101972081</v>
      </c>
      <c r="W81" s="119">
        <f>IF(RES_hhdet_tes!W81=0,"",RES_hhdet_tes!W81/RES_hhdet_fec!W81)</f>
        <v>0.76075029432662</v>
      </c>
      <c r="X81" s="119">
        <f>IF(RES_hhdet_tes!X81=0,"",RES_hhdet_tes!X81/RES_hhdet_fec!X81)</f>
        <v>0.77374842724785153</v>
      </c>
      <c r="Y81" s="119">
        <f>IF(RES_hhdet_tes!Y81=0,"",RES_hhdet_tes!Y81/RES_hhdet_fec!Y81)</f>
        <v>0.78602630010812624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0.47267125908277813</v>
      </c>
      <c r="C82" s="124">
        <f>IF(RES_hhdet_tes!C82=0,"",RES_hhdet_tes!C82/RES_hhdet_fec!C82)</f>
        <v>0.48242148014836106</v>
      </c>
      <c r="D82" s="124">
        <f>IF(RES_hhdet_tes!D82=0,"",RES_hhdet_tes!D82/RES_hhdet_fec!D82)</f>
        <v>0.49202663000416241</v>
      </c>
      <c r="E82" s="124">
        <f>IF(RES_hhdet_tes!E82=0,"",RES_hhdet_tes!E82/RES_hhdet_fec!E82)</f>
        <v>0.50291506276329234</v>
      </c>
      <c r="F82" s="124">
        <f>IF(RES_hhdet_tes!F82=0,"",RES_hhdet_tes!F82/RES_hhdet_fec!F82)</f>
        <v>0.51574570395571129</v>
      </c>
      <c r="G82" s="124">
        <f>IF(RES_hhdet_tes!G82=0,"",RES_hhdet_tes!G82/RES_hhdet_fec!G82)</f>
        <v>0.53171331163705737</v>
      </c>
      <c r="H82" s="124">
        <f>IF(RES_hhdet_tes!H82=0,"",RES_hhdet_tes!H82/RES_hhdet_fec!H82)</f>
        <v>0.55057986519463997</v>
      </c>
      <c r="I82" s="124">
        <f>IF(RES_hhdet_tes!I82=0,"",RES_hhdet_tes!I82/RES_hhdet_fec!I82)</f>
        <v>0.56885649710816677</v>
      </c>
      <c r="J82" s="124">
        <f>IF(RES_hhdet_tes!J82=0,"",RES_hhdet_tes!J82/RES_hhdet_fec!J82)</f>
        <v>0.58632172033221164</v>
      </c>
      <c r="K82" s="124">
        <f>IF(RES_hhdet_tes!K82=0,"",RES_hhdet_tes!K82/RES_hhdet_fec!K82)</f>
        <v>0.60392596943014021</v>
      </c>
      <c r="L82" s="124">
        <f>IF(RES_hhdet_tes!L82=0,"",RES_hhdet_tes!L82/RES_hhdet_fec!L82)</f>
        <v>0.62274131059137361</v>
      </c>
      <c r="M82" s="124">
        <f>IF(RES_hhdet_tes!M82=0,"",RES_hhdet_tes!M82/RES_hhdet_fec!M82)</f>
        <v>0.64170634749338573</v>
      </c>
      <c r="N82" s="124">
        <f>IF(RES_hhdet_tes!N82=0,"",RES_hhdet_tes!N82/RES_hhdet_fec!N82)</f>
        <v>0.66134985164516313</v>
      </c>
      <c r="O82" s="124">
        <f>IF(RES_hhdet_tes!O82=0,"",RES_hhdet_tes!O82/RES_hhdet_fec!O82)</f>
        <v>0.67886661459800435</v>
      </c>
      <c r="P82" s="124">
        <f>IF(RES_hhdet_tes!P82=0,"",RES_hhdet_tes!P82/RES_hhdet_fec!P82)</f>
        <v>0.68339038906515459</v>
      </c>
      <c r="Q82" s="124">
        <f>IF(RES_hhdet_tes!Q82=0,"",RES_hhdet_tes!Q82/RES_hhdet_fec!Q82)</f>
        <v>0.6879843875858227</v>
      </c>
      <c r="R82" s="124">
        <f>IF(RES_hhdet_tes!R82=0,"",RES_hhdet_tes!R82/RES_hhdet_fec!R82)</f>
        <v>0.69477772933285931</v>
      </c>
      <c r="S82" s="124">
        <f>IF(RES_hhdet_tes!S82=0,"",RES_hhdet_tes!S82/RES_hhdet_fec!S82)</f>
        <v>0.7034923585775148</v>
      </c>
      <c r="T82" s="124">
        <f>IF(RES_hhdet_tes!T82=0,"",RES_hhdet_tes!T82/RES_hhdet_fec!T82)</f>
        <v>0.71324468805532726</v>
      </c>
      <c r="U82" s="124">
        <f>IF(RES_hhdet_tes!U82=0,"",RES_hhdet_tes!U82/RES_hhdet_fec!U82)</f>
        <v>0.72374031483784107</v>
      </c>
      <c r="V82" s="124">
        <f>IF(RES_hhdet_tes!V82=0,"",RES_hhdet_tes!V82/RES_hhdet_fec!V82)</f>
        <v>0.73619497677420964</v>
      </c>
      <c r="W82" s="124">
        <f>IF(RES_hhdet_tes!W82=0,"",RES_hhdet_tes!W82/RES_hhdet_fec!W82)</f>
        <v>0.74866783155249361</v>
      </c>
      <c r="X82" s="124">
        <f>IF(RES_hhdet_tes!X82=0,"",RES_hhdet_tes!X82/RES_hhdet_fec!X82)</f>
        <v>0.7611660048701564</v>
      </c>
      <c r="Y82" s="124">
        <f>IF(RES_hhdet_tes!Y82=0,"",RES_hhdet_tes!Y82/RES_hhdet_fec!Y82)</f>
        <v>0.77369180257220471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0.46990510489064641</v>
      </c>
      <c r="C83" s="111">
        <f>IF(RES_hhdet_tes!C83=0,"",RES_hhdet_tes!C83/RES_hhdet_fec!C83)</f>
        <v>0.47971566120996478</v>
      </c>
      <c r="D83" s="111">
        <f>IF(RES_hhdet_tes!D83=0,"",RES_hhdet_tes!D83/RES_hhdet_fec!D83)</f>
        <v>0.48938104318197467</v>
      </c>
      <c r="E83" s="111">
        <f>IF(RES_hhdet_tes!E83=0,"",RES_hhdet_tes!E83/RES_hhdet_fec!E83)</f>
        <v>0.50032245367218708</v>
      </c>
      <c r="F83" s="111">
        <f>IF(RES_hhdet_tes!F83=0,"",RES_hhdet_tes!F83/RES_hhdet_fec!F83)</f>
        <v>0.51322075948969459</v>
      </c>
      <c r="G83" s="111">
        <f>IF(RES_hhdet_tes!G83=0,"",RES_hhdet_tes!G83/RES_hhdet_fec!G83)</f>
        <v>0.52946994044105988</v>
      </c>
      <c r="H83" s="111">
        <f>IF(RES_hhdet_tes!H83=0,"",RES_hhdet_tes!H83/RES_hhdet_fec!H83)</f>
        <v>0.54834042555559748</v>
      </c>
      <c r="I83" s="111">
        <f>IF(RES_hhdet_tes!I83=0,"",RES_hhdet_tes!I83/RES_hhdet_fec!I83)</f>
        <v>0.56671158396031984</v>
      </c>
      <c r="J83" s="111">
        <f>IF(RES_hhdet_tes!J83=0,"",RES_hhdet_tes!J83/RES_hhdet_fec!J83)</f>
        <v>0.58422750296002435</v>
      </c>
      <c r="K83" s="111">
        <f>IF(RES_hhdet_tes!K83=0,"",RES_hhdet_tes!K83/RES_hhdet_fec!K83)</f>
        <v>0.60187962983109655</v>
      </c>
      <c r="L83" s="111">
        <f>IF(RES_hhdet_tes!L83=0,"",RES_hhdet_tes!L83/RES_hhdet_fec!L83)</f>
        <v>0.62074860863089931</v>
      </c>
      <c r="M83" s="111">
        <f>IF(RES_hhdet_tes!M83=0,"",RES_hhdet_tes!M83/RES_hhdet_fec!M83)</f>
        <v>0.63978397493687744</v>
      </c>
      <c r="N83" s="111">
        <f>IF(RES_hhdet_tes!N83=0,"",RES_hhdet_tes!N83/RES_hhdet_fec!N83)</f>
        <v>0.659495234903687</v>
      </c>
      <c r="O83" s="111">
        <f>IF(RES_hhdet_tes!O83=0,"",RES_hhdet_tes!O83/RES_hhdet_fec!O83)</f>
        <v>0.67707776372224848</v>
      </c>
      <c r="P83" s="111">
        <f>IF(RES_hhdet_tes!P83=0,"",RES_hhdet_tes!P83/RES_hhdet_fec!P83)</f>
        <v>0.68162857624904039</v>
      </c>
      <c r="Q83" s="111">
        <f>IF(RES_hhdet_tes!Q83=0,"",RES_hhdet_tes!Q83/RES_hhdet_fec!Q83)</f>
        <v>0.68624947411018089</v>
      </c>
      <c r="R83" s="111">
        <f>IF(RES_hhdet_tes!R83=0,"",RES_hhdet_tes!R83/RES_hhdet_fec!R83)</f>
        <v>0.69307344933483583</v>
      </c>
      <c r="S83" s="111">
        <f>IF(RES_hhdet_tes!S83=0,"",RES_hhdet_tes!S83/RES_hhdet_fec!S83)</f>
        <v>0.70182580408884909</v>
      </c>
      <c r="T83" s="111">
        <f>IF(RES_hhdet_tes!T83=0,"",RES_hhdet_tes!T83/RES_hhdet_fec!T83)</f>
        <v>0.71161455062812862</v>
      </c>
      <c r="U83" s="111">
        <f>IF(RES_hhdet_tes!U83=0,"",RES_hhdet_tes!U83/RES_hhdet_fec!U83)</f>
        <v>0.72215750862681938</v>
      </c>
      <c r="V83" s="111">
        <f>IF(RES_hhdet_tes!V83=0,"",RES_hhdet_tes!V83/RES_hhdet_fec!V83)</f>
        <v>0.73466145402040539</v>
      </c>
      <c r="W83" s="111">
        <f>IF(RES_hhdet_tes!W83=0,"",RES_hhdet_tes!W83/RES_hhdet_fec!W83)</f>
        <v>0.7471646681024553</v>
      </c>
      <c r="X83" s="111">
        <f>IF(RES_hhdet_tes!X83=0,"",RES_hhdet_tes!X83/RES_hhdet_fec!X83)</f>
        <v>0.7597267525382031</v>
      </c>
      <c r="Y83" s="111">
        <f>IF(RES_hhdet_tes!Y83=0,"",RES_hhdet_tes!Y83/RES_hhdet_fec!Y83)</f>
        <v>0.77230393799313057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1.8212459755619608</v>
      </c>
      <c r="C85" s="124">
        <f>IF(RES_hhdet_tes!C85=0,"",RES_hhdet_tes!C85/RES_hhdet_fec!C85)</f>
        <v>1.9876690686595866</v>
      </c>
      <c r="D85" s="124">
        <f>IF(RES_hhdet_tes!D85=0,"",RES_hhdet_tes!D85/RES_hhdet_fec!D85)</f>
        <v>2.0993369129989041</v>
      </c>
      <c r="E85" s="124">
        <f>IF(RES_hhdet_tes!E85=0,"",RES_hhdet_tes!E85/RES_hhdet_fec!E85)</f>
        <v>2.2304979916407173</v>
      </c>
      <c r="F85" s="124">
        <f>IF(RES_hhdet_tes!F85=0,"",RES_hhdet_tes!F85/RES_hhdet_fec!F85)</f>
        <v>2.3540853738713858</v>
      </c>
      <c r="G85" s="124">
        <f>IF(RES_hhdet_tes!G85=0,"",RES_hhdet_tes!G85/RES_hhdet_fec!G85)</f>
        <v>2.4914935747261273</v>
      </c>
      <c r="H85" s="124">
        <f>IF(RES_hhdet_tes!H85=0,"",RES_hhdet_tes!H85/RES_hhdet_fec!H85)</f>
        <v>2.6415321337754429</v>
      </c>
      <c r="I85" s="124">
        <f>IF(RES_hhdet_tes!I85=0,"",RES_hhdet_tes!I85/RES_hhdet_fec!I85)</f>
        <v>2.7564615417323983</v>
      </c>
      <c r="J85" s="124">
        <f>IF(RES_hhdet_tes!J85=0,"",RES_hhdet_tes!J85/RES_hhdet_fec!J85)</f>
        <v>2.8424930221517601</v>
      </c>
      <c r="K85" s="124">
        <f>IF(RES_hhdet_tes!K85=0,"",RES_hhdet_tes!K85/RES_hhdet_fec!K85)</f>
        <v>2.9393461857166523</v>
      </c>
      <c r="L85" s="124">
        <f>IF(RES_hhdet_tes!L85=0,"",RES_hhdet_tes!L85/RES_hhdet_fec!L85)</f>
        <v>3.0273228807034345</v>
      </c>
      <c r="M85" s="124">
        <f>IF(RES_hhdet_tes!M85=0,"",RES_hhdet_tes!M85/RES_hhdet_fec!M85)</f>
        <v>3.1216180954080057</v>
      </c>
      <c r="N85" s="124">
        <f>IF(RES_hhdet_tes!N85=0,"",RES_hhdet_tes!N85/RES_hhdet_fec!N85)</f>
        <v>3.2172654867542194</v>
      </c>
      <c r="O85" s="124">
        <f>IF(RES_hhdet_tes!O85=0,"",RES_hhdet_tes!O85/RES_hhdet_fec!O85)</f>
        <v>3.3499667496987322</v>
      </c>
      <c r="P85" s="124">
        <f>IF(RES_hhdet_tes!P85=0,"",RES_hhdet_tes!P85/RES_hhdet_fec!P85)</f>
        <v>3.4723258423360961</v>
      </c>
      <c r="Q85" s="124">
        <f>IF(RES_hhdet_tes!Q85=0,"",RES_hhdet_tes!Q85/RES_hhdet_fec!Q85)</f>
        <v>3.5956010697149208</v>
      </c>
      <c r="R85" s="124">
        <f>IF(RES_hhdet_tes!R85=0,"",RES_hhdet_tes!R85/RES_hhdet_fec!R85)</f>
        <v>3.712564404928429</v>
      </c>
      <c r="S85" s="124">
        <f>IF(RES_hhdet_tes!S85=0,"",RES_hhdet_tes!S85/RES_hhdet_fec!S85)</f>
        <v>3.8330185392044367</v>
      </c>
      <c r="T85" s="124">
        <f>IF(RES_hhdet_tes!T85=0,"",RES_hhdet_tes!T85/RES_hhdet_fec!T85)</f>
        <v>3.9393996120242525</v>
      </c>
      <c r="U85" s="124">
        <f>IF(RES_hhdet_tes!U85=0,"",RES_hhdet_tes!U85/RES_hhdet_fec!U85)</f>
        <v>4.0332132504789886</v>
      </c>
      <c r="V85" s="124">
        <f>IF(RES_hhdet_tes!V85=0,"",RES_hhdet_tes!V85/RES_hhdet_fec!V85)</f>
        <v>4.1028129815259318</v>
      </c>
      <c r="W85" s="124">
        <f>IF(RES_hhdet_tes!W85=0,"",RES_hhdet_tes!W85/RES_hhdet_fec!W85)</f>
        <v>4.1364418074573219</v>
      </c>
      <c r="X85" s="124">
        <f>IF(RES_hhdet_tes!X85=0,"",RES_hhdet_tes!X85/RES_hhdet_fec!X85)</f>
        <v>4.1539166239495149</v>
      </c>
      <c r="Y85" s="124">
        <f>IF(RES_hhdet_tes!Y85=0,"",RES_hhdet_tes!Y85/RES_hhdet_fec!Y85)</f>
        <v>4.1711913911854852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1.8212459755619608</v>
      </c>
      <c r="C86" s="111">
        <f>IF(RES_hhdet_tes!C86=0,"",RES_hhdet_tes!C86/RES_hhdet_fec!C86)</f>
        <v>1.9876690686595866</v>
      </c>
      <c r="D86" s="111">
        <f>IF(RES_hhdet_tes!D86=0,"",RES_hhdet_tes!D86/RES_hhdet_fec!D86)</f>
        <v>2.0993369129989041</v>
      </c>
      <c r="E86" s="111">
        <f>IF(RES_hhdet_tes!E86=0,"",RES_hhdet_tes!E86/RES_hhdet_fec!E86)</f>
        <v>2.2304979916407173</v>
      </c>
      <c r="F86" s="111">
        <f>IF(RES_hhdet_tes!F86=0,"",RES_hhdet_tes!F86/RES_hhdet_fec!F86)</f>
        <v>2.3540853738713858</v>
      </c>
      <c r="G86" s="111">
        <f>IF(RES_hhdet_tes!G86=0,"",RES_hhdet_tes!G86/RES_hhdet_fec!G86)</f>
        <v>2.4914935747261273</v>
      </c>
      <c r="H86" s="111">
        <f>IF(RES_hhdet_tes!H86=0,"",RES_hhdet_tes!H86/RES_hhdet_fec!H86)</f>
        <v>2.6415321337754429</v>
      </c>
      <c r="I86" s="111">
        <f>IF(RES_hhdet_tes!I86=0,"",RES_hhdet_tes!I86/RES_hhdet_fec!I86)</f>
        <v>2.7564615417323983</v>
      </c>
      <c r="J86" s="111">
        <f>IF(RES_hhdet_tes!J86=0,"",RES_hhdet_tes!J86/RES_hhdet_fec!J86)</f>
        <v>2.8424930221517601</v>
      </c>
      <c r="K86" s="111">
        <f>IF(RES_hhdet_tes!K86=0,"",RES_hhdet_tes!K86/RES_hhdet_fec!K86)</f>
        <v>2.9393461857166523</v>
      </c>
      <c r="L86" s="111">
        <f>IF(RES_hhdet_tes!L86=0,"",RES_hhdet_tes!L86/RES_hhdet_fec!L86)</f>
        <v>3.0273228807034345</v>
      </c>
      <c r="M86" s="111">
        <f>IF(RES_hhdet_tes!M86=0,"",RES_hhdet_tes!M86/RES_hhdet_fec!M86)</f>
        <v>3.1216180954080057</v>
      </c>
      <c r="N86" s="111">
        <f>IF(RES_hhdet_tes!N86=0,"",RES_hhdet_tes!N86/RES_hhdet_fec!N86)</f>
        <v>3.2172654867542194</v>
      </c>
      <c r="O86" s="111">
        <f>IF(RES_hhdet_tes!O86=0,"",RES_hhdet_tes!O86/RES_hhdet_fec!O86)</f>
        <v>3.3499667496987322</v>
      </c>
      <c r="P86" s="111">
        <f>IF(RES_hhdet_tes!P86=0,"",RES_hhdet_tes!P86/RES_hhdet_fec!P86)</f>
        <v>3.4723258423360961</v>
      </c>
      <c r="Q86" s="111">
        <f>IF(RES_hhdet_tes!Q86=0,"",RES_hhdet_tes!Q86/RES_hhdet_fec!Q86)</f>
        <v>3.5956010697149208</v>
      </c>
      <c r="R86" s="111">
        <f>IF(RES_hhdet_tes!R86=0,"",RES_hhdet_tes!R86/RES_hhdet_fec!R86)</f>
        <v>3.712564404928429</v>
      </c>
      <c r="S86" s="111">
        <f>IF(RES_hhdet_tes!S86=0,"",RES_hhdet_tes!S86/RES_hhdet_fec!S86)</f>
        <v>3.8330185392044367</v>
      </c>
      <c r="T86" s="111">
        <f>IF(RES_hhdet_tes!T86=0,"",RES_hhdet_tes!T86/RES_hhdet_fec!T86)</f>
        <v>3.9393996120242525</v>
      </c>
      <c r="U86" s="111">
        <f>IF(RES_hhdet_tes!U86=0,"",RES_hhdet_tes!U86/RES_hhdet_fec!U86)</f>
        <v>4.0332132504789886</v>
      </c>
      <c r="V86" s="111">
        <f>IF(RES_hhdet_tes!V86=0,"",RES_hhdet_tes!V86/RES_hhdet_fec!V86)</f>
        <v>4.1028129815259318</v>
      </c>
      <c r="W86" s="111">
        <f>IF(RES_hhdet_tes!W86=0,"",RES_hhdet_tes!W86/RES_hhdet_fec!W86)</f>
        <v>4.1364418074573219</v>
      </c>
      <c r="X86" s="111">
        <f>IF(RES_hhdet_tes!X86=0,"",RES_hhdet_tes!X86/RES_hhdet_fec!X86)</f>
        <v>4.1539166239495149</v>
      </c>
      <c r="Y86" s="111">
        <f>IF(RES_hhdet_tes!Y86=0,"",RES_hhdet_tes!Y86/RES_hhdet_fec!Y86)</f>
        <v>4.1711913911854852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0.56960727767762065</v>
      </c>
      <c r="C87" s="124">
        <f>IF(RES_hhdet_tes!C87=0,"",RES_hhdet_tes!C87/RES_hhdet_fec!C87)</f>
        <v>0.57742071311617971</v>
      </c>
      <c r="D87" s="124">
        <f>IF(RES_hhdet_tes!D87=0,"",RES_hhdet_tes!D87/RES_hhdet_fec!D87)</f>
        <v>0.58573216899274527</v>
      </c>
      <c r="E87" s="124">
        <f>IF(RES_hhdet_tes!E87=0,"",RES_hhdet_tes!E87/RES_hhdet_fec!E87)</f>
        <v>0.5959995577199293</v>
      </c>
      <c r="F87" s="124">
        <f>IF(RES_hhdet_tes!F87=0,"",RES_hhdet_tes!F87/RES_hhdet_fec!F87)</f>
        <v>0.60901004670950787</v>
      </c>
      <c r="G87" s="124">
        <f>IF(RES_hhdet_tes!G87=0,"",RES_hhdet_tes!G87/RES_hhdet_fec!G87)</f>
        <v>0.62540600691830606</v>
      </c>
      <c r="H87" s="124">
        <f>IF(RES_hhdet_tes!H87=0,"",RES_hhdet_tes!H87/RES_hhdet_fec!H87)</f>
        <v>0.64343252354159053</v>
      </c>
      <c r="I87" s="124">
        <f>IF(RES_hhdet_tes!I87=0,"",RES_hhdet_tes!I87/RES_hhdet_fec!I87)</f>
        <v>0.6580797221080581</v>
      </c>
      <c r="J87" s="124">
        <f>IF(RES_hhdet_tes!J87=0,"",RES_hhdet_tes!J87/RES_hhdet_fec!J87)</f>
        <v>0.67637643178760731</v>
      </c>
      <c r="K87" s="124">
        <f>IF(RES_hhdet_tes!K87=0,"",RES_hhdet_tes!K87/RES_hhdet_fec!K87)</f>
        <v>0.69866387526322349</v>
      </c>
      <c r="L87" s="124">
        <f>IF(RES_hhdet_tes!L87=0,"",RES_hhdet_tes!L87/RES_hhdet_fec!L87)</f>
        <v>0.71753988048473893</v>
      </c>
      <c r="M87" s="124">
        <f>IF(RES_hhdet_tes!M87=0,"",RES_hhdet_tes!M87/RES_hhdet_fec!M87)</f>
        <v>0.73139719125208447</v>
      </c>
      <c r="N87" s="124">
        <f>IF(RES_hhdet_tes!N87=0,"",RES_hhdet_tes!N87/RES_hhdet_fec!N87)</f>
        <v>0.74800425594267128</v>
      </c>
      <c r="O87" s="124">
        <f>IF(RES_hhdet_tes!O87=0,"",RES_hhdet_tes!O87/RES_hhdet_fec!O87)</f>
        <v>0.76401502365992402</v>
      </c>
      <c r="P87" s="124">
        <f>IF(RES_hhdet_tes!P87=0,"",RES_hhdet_tes!P87/RES_hhdet_fec!P87)</f>
        <v>0.76646489964855735</v>
      </c>
      <c r="Q87" s="124">
        <f>IF(RES_hhdet_tes!Q87=0,"",RES_hhdet_tes!Q87/RES_hhdet_fec!Q87)</f>
        <v>0.77404746087100329</v>
      </c>
      <c r="R87" s="124">
        <f>IF(RES_hhdet_tes!R87=0,"",RES_hhdet_tes!R87/RES_hhdet_fec!R87)</f>
        <v>0.78151619268331962</v>
      </c>
      <c r="S87" s="124">
        <f>IF(RES_hhdet_tes!S87=0,"",RES_hhdet_tes!S87/RES_hhdet_fec!S87)</f>
        <v>0.78643045776711329</v>
      </c>
      <c r="T87" s="124">
        <f>IF(RES_hhdet_tes!T87=0,"",RES_hhdet_tes!T87/RES_hhdet_fec!T87)</f>
        <v>0.79349507061365232</v>
      </c>
      <c r="U87" s="124">
        <f>IF(RES_hhdet_tes!U87=0,"",RES_hhdet_tes!U87/RES_hhdet_fec!U87)</f>
        <v>0.80333623141912236</v>
      </c>
      <c r="V87" s="124">
        <f>IF(RES_hhdet_tes!V87=0,"",RES_hhdet_tes!V87/RES_hhdet_fec!V87)</f>
        <v>0.81382438636156706</v>
      </c>
      <c r="W87" s="124">
        <f>IF(RES_hhdet_tes!W87=0,"",RES_hhdet_tes!W87/RES_hhdet_fec!W87)</f>
        <v>0.82363160765442456</v>
      </c>
      <c r="X87" s="124">
        <f>IF(RES_hhdet_tes!X87=0,"",RES_hhdet_tes!X87/RES_hhdet_fec!X87)</f>
        <v>0.83356826258245442</v>
      </c>
      <c r="Y87" s="124">
        <f>IF(RES_hhdet_tes!Y87=0,"",RES_hhdet_tes!Y87/RES_hhdet_fec!Y87)</f>
        <v>0.84245737225311734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0.49253035047946453</v>
      </c>
      <c r="C88" s="111">
        <f>IF(RES_hhdet_tes!C88=0,"",RES_hhdet_tes!C88/RES_hhdet_fec!C88)</f>
        <v>0.50213289173512599</v>
      </c>
      <c r="D88" s="111">
        <f>IF(RES_hhdet_tes!D88=0,"",RES_hhdet_tes!D88/RES_hhdet_fec!D88)</f>
        <v>0.51204691691268556</v>
      </c>
      <c r="E88" s="111">
        <f>IF(RES_hhdet_tes!E88=0,"",RES_hhdet_tes!E88/RES_hhdet_fec!E88)</f>
        <v>0.52286881588846079</v>
      </c>
      <c r="F88" s="111">
        <f>IF(RES_hhdet_tes!F88=0,"",RES_hhdet_tes!F88/RES_hhdet_fec!F88)</f>
        <v>0.53621941735484502</v>
      </c>
      <c r="G88" s="111">
        <f>IF(RES_hhdet_tes!G88=0,"",RES_hhdet_tes!G88/RES_hhdet_fec!G88)</f>
        <v>0.55339610256290139</v>
      </c>
      <c r="H88" s="111">
        <f>IF(RES_hhdet_tes!H88=0,"",RES_hhdet_tes!H88/RES_hhdet_fec!H88)</f>
        <v>0.57364494551510758</v>
      </c>
      <c r="I88" s="111">
        <f>IF(RES_hhdet_tes!I88=0,"",RES_hhdet_tes!I88/RES_hhdet_fec!I88)</f>
        <v>0.59508165053228768</v>
      </c>
      <c r="J88" s="111">
        <f>IF(RES_hhdet_tes!J88=0,"",RES_hhdet_tes!J88/RES_hhdet_fec!J88)</f>
        <v>0.62063870087629824</v>
      </c>
      <c r="K88" s="111">
        <f>IF(RES_hhdet_tes!K88=0,"",RES_hhdet_tes!K88/RES_hhdet_fec!K88)</f>
        <v>0.64477132041844376</v>
      </c>
      <c r="L88" s="111">
        <f>IF(RES_hhdet_tes!L88=0,"",RES_hhdet_tes!L88/RES_hhdet_fec!L88)</f>
        <v>0.66924537676183893</v>
      </c>
      <c r="M88" s="111">
        <f>IF(RES_hhdet_tes!M88=0,"",RES_hhdet_tes!M88/RES_hhdet_fec!M88)</f>
        <v>0.6941686293891246</v>
      </c>
      <c r="N88" s="111">
        <f>IF(RES_hhdet_tes!N88=0,"",RES_hhdet_tes!N88/RES_hhdet_fec!N88)</f>
        <v>0.71923587652253573</v>
      </c>
      <c r="O88" s="111">
        <f>IF(RES_hhdet_tes!O88=0,"",RES_hhdet_tes!O88/RES_hhdet_fec!O88)</f>
        <v>0.73697697696911668</v>
      </c>
      <c r="P88" s="111">
        <f>IF(RES_hhdet_tes!P88=0,"",RES_hhdet_tes!P88/RES_hhdet_fec!P88)</f>
        <v>0.74085063317885136</v>
      </c>
      <c r="Q88" s="111">
        <f>IF(RES_hhdet_tes!Q88=0,"",RES_hhdet_tes!Q88/RES_hhdet_fec!Q88)</f>
        <v>0.74517168935418354</v>
      </c>
      <c r="R88" s="111">
        <f>IF(RES_hhdet_tes!R88=0,"",RES_hhdet_tes!R88/RES_hhdet_fec!R88)</f>
        <v>0.75127777840909227</v>
      </c>
      <c r="S88" s="111">
        <f>IF(RES_hhdet_tes!S88=0,"",RES_hhdet_tes!S88/RES_hhdet_fec!S88)</f>
        <v>0.76140734541914479</v>
      </c>
      <c r="T88" s="111">
        <f>IF(RES_hhdet_tes!T88=0,"",RES_hhdet_tes!T88/RES_hhdet_fec!T88)</f>
        <v>0.77353538531824417</v>
      </c>
      <c r="U88" s="111">
        <f>IF(RES_hhdet_tes!U88=0,"",RES_hhdet_tes!U88/RES_hhdet_fec!U88)</f>
        <v>0.78657885696994145</v>
      </c>
      <c r="V88" s="111">
        <f>IF(RES_hhdet_tes!V88=0,"",RES_hhdet_tes!V88/RES_hhdet_fec!V88)</f>
        <v>0.7990007161019641</v>
      </c>
      <c r="W88" s="111">
        <f>IF(RES_hhdet_tes!W88=0,"",RES_hhdet_tes!W88/RES_hhdet_fec!W88)</f>
        <v>0.81045921209745608</v>
      </c>
      <c r="X88" s="111">
        <f>IF(RES_hhdet_tes!X88=0,"",RES_hhdet_tes!X88/RES_hhdet_fec!X88)</f>
        <v>0.82185610610706161</v>
      </c>
      <c r="Y88" s="111">
        <f>IF(RES_hhdet_tes!Y88=0,"",RES_hhdet_tes!Y88/RES_hhdet_fec!Y88)</f>
        <v>0.83370587879590508</v>
      </c>
      <c r="DA88" s="63" t="s">
        <v>1989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0.7224943477322846</v>
      </c>
      <c r="C89" s="111">
        <f>IF(RES_hhdet_tes!C89=0,"",RES_hhdet_tes!C89/RES_hhdet_fec!C89)</f>
        <v>0.73318703380039141</v>
      </c>
      <c r="D89" s="111">
        <f>IF(RES_hhdet_tes!D89=0,"",RES_hhdet_tes!D89/RES_hhdet_fec!D89)</f>
        <v>0.73991316171772503</v>
      </c>
      <c r="E89" s="111">
        <f>IF(RES_hhdet_tes!E89=0,"",RES_hhdet_tes!E89/RES_hhdet_fec!E89)</f>
        <v>0.75429841407955434</v>
      </c>
      <c r="F89" s="111">
        <f>IF(RES_hhdet_tes!F89=0,"",RES_hhdet_tes!F89/RES_hhdet_fec!F89)</f>
        <v>0.77063439914939513</v>
      </c>
      <c r="G89" s="111">
        <f>IF(RES_hhdet_tes!G89=0,"",RES_hhdet_tes!G89/RES_hhdet_fec!G89)</f>
        <v>0.79341143602818165</v>
      </c>
      <c r="H89" s="111">
        <f>IF(RES_hhdet_tes!H89=0,"",RES_hhdet_tes!H89/RES_hhdet_fec!H89)</f>
        <v>0.84018784313597439</v>
      </c>
      <c r="I89" s="111">
        <f>IF(RES_hhdet_tes!I89=0,"",RES_hhdet_tes!I89/RES_hhdet_fec!I89)</f>
        <v>0.84206014982683441</v>
      </c>
      <c r="J89" s="111">
        <f>IF(RES_hhdet_tes!J89=0,"",RES_hhdet_tes!J89/RES_hhdet_fec!J89)</f>
        <v>0.84177981389552514</v>
      </c>
      <c r="K89" s="111">
        <f>IF(RES_hhdet_tes!K89=0,"",RES_hhdet_tes!K89/RES_hhdet_fec!K89)</f>
        <v>0.85690038615554387</v>
      </c>
      <c r="L89" s="111">
        <f>IF(RES_hhdet_tes!L89=0,"",RES_hhdet_tes!L89/RES_hhdet_fec!L89)</f>
        <v>0.87993056359656974</v>
      </c>
      <c r="M89" s="111">
        <f>IF(RES_hhdet_tes!M89=0,"",RES_hhdet_tes!M89/RES_hhdet_fec!M89)</f>
        <v>0.87564026974908049</v>
      </c>
      <c r="N89" s="111">
        <f>IF(RES_hhdet_tes!N89=0,"",RES_hhdet_tes!N89/RES_hhdet_fec!N89)</f>
        <v>0.88626482341216417</v>
      </c>
      <c r="O89" s="111">
        <f>IF(RES_hhdet_tes!O89=0,"",RES_hhdet_tes!O89/RES_hhdet_fec!O89)</f>
        <v>0.90549859480039974</v>
      </c>
      <c r="P89" s="111">
        <f>IF(RES_hhdet_tes!P89=0,"",RES_hhdet_tes!P89/RES_hhdet_fec!P89)</f>
        <v>0.9062871538068471</v>
      </c>
      <c r="Q89" s="111">
        <f>IF(RES_hhdet_tes!Q89=0,"",RES_hhdet_tes!Q89/RES_hhdet_fec!Q89)</f>
        <v>0.92470045562235637</v>
      </c>
      <c r="R89" s="111">
        <f>IF(RES_hhdet_tes!R89=0,"",RES_hhdet_tes!R89/RES_hhdet_fec!R89)</f>
        <v>0.93065905660945003</v>
      </c>
      <c r="S89" s="111">
        <f>IF(RES_hhdet_tes!S89=0,"",RES_hhdet_tes!S89/RES_hhdet_fec!S89)</f>
        <v>0.92525668944979778</v>
      </c>
      <c r="T89" s="111">
        <f>IF(RES_hhdet_tes!T89=0,"",RES_hhdet_tes!T89/RES_hhdet_fec!T89)</f>
        <v>0.91901703123223177</v>
      </c>
      <c r="U89" s="111">
        <f>IF(RES_hhdet_tes!U89=0,"",RES_hhdet_tes!U89/RES_hhdet_fec!U89)</f>
        <v>0.92312043017501522</v>
      </c>
      <c r="V89" s="111">
        <f>IF(RES_hhdet_tes!V89=0,"",RES_hhdet_tes!V89/RES_hhdet_fec!V89)</f>
        <v>0.92950108573550694</v>
      </c>
      <c r="W89" s="111">
        <f>IF(RES_hhdet_tes!W89=0,"",RES_hhdet_tes!W89/RES_hhdet_fec!W89)</f>
        <v>0.93520644114082752</v>
      </c>
      <c r="X89" s="111">
        <f>IF(RES_hhdet_tes!X89=0,"",RES_hhdet_tes!X89/RES_hhdet_fec!X89)</f>
        <v>0.92778209484538232</v>
      </c>
      <c r="Y89" s="111">
        <f>IF(RES_hhdet_tes!Y89=0,"",RES_hhdet_tes!Y89/RES_hhdet_fec!Y89)</f>
        <v>0.93194803512938973</v>
      </c>
      <c r="DA89" s="63" t="s">
        <v>1990</v>
      </c>
    </row>
    <row r="90" spans="1:105" ht="12" customHeight="1" x14ac:dyDescent="0.25">
      <c r="A90" s="100" t="s">
        <v>199</v>
      </c>
      <c r="B90" s="112">
        <f>IF(RES_hhdet_tes!B90=0,"",RES_hhdet_tes!B90/RES_hhdet_fec!B90)</f>
        <v>0.49253035047946453</v>
      </c>
      <c r="C90" s="112">
        <f>IF(RES_hhdet_tes!C90=0,"",RES_hhdet_tes!C90/RES_hhdet_fec!C90)</f>
        <v>0.5049844628287623</v>
      </c>
      <c r="D90" s="112">
        <f>IF(RES_hhdet_tes!D90=0,"",RES_hhdet_tes!D90/RES_hhdet_fec!D90)</f>
        <v>0.51445199681713083</v>
      </c>
      <c r="E90" s="112">
        <f>IF(RES_hhdet_tes!E90=0,"",RES_hhdet_tes!E90/RES_hhdet_fec!E90)</f>
        <v>0.53131444525846794</v>
      </c>
      <c r="F90" s="112">
        <f>IF(RES_hhdet_tes!F90=0,"",RES_hhdet_tes!F90/RES_hhdet_fec!F90)</f>
        <v>0.55332880162833964</v>
      </c>
      <c r="G90" s="112">
        <f>IF(RES_hhdet_tes!G90=0,"",RES_hhdet_tes!G90/RES_hhdet_fec!G90)</f>
        <v>0.58589263609176934</v>
      </c>
      <c r="H90" s="112">
        <f>IF(RES_hhdet_tes!H90=0,"",RES_hhdet_tes!H90/RES_hhdet_fec!H90)</f>
        <v>0.61700864483933404</v>
      </c>
      <c r="I90" s="112">
        <f>IF(RES_hhdet_tes!I90=0,"",RES_hhdet_tes!I90/RES_hhdet_fec!I90)</f>
        <v>0.6331328635977912</v>
      </c>
      <c r="J90" s="112">
        <f>IF(RES_hhdet_tes!J90=0,"",RES_hhdet_tes!J90/RES_hhdet_fec!J90)</f>
        <v>0.65183029437714191</v>
      </c>
      <c r="K90" s="112">
        <f>IF(RES_hhdet_tes!K90=0,"",RES_hhdet_tes!K90/RES_hhdet_fec!K90)</f>
        <v>0.68307162189265547</v>
      </c>
      <c r="L90" s="112">
        <f>IF(RES_hhdet_tes!L90=0,"",RES_hhdet_tes!L90/RES_hhdet_fec!L90)</f>
        <v>0.6989948747289807</v>
      </c>
      <c r="M90" s="112">
        <f>IF(RES_hhdet_tes!M90=0,"",RES_hhdet_tes!M90/RES_hhdet_fec!M90)</f>
        <v>0.7142637681572841</v>
      </c>
      <c r="N90" s="112">
        <f>IF(RES_hhdet_tes!N90=0,"",RES_hhdet_tes!N90/RES_hhdet_fec!N90)</f>
        <v>0.72689313345367734</v>
      </c>
      <c r="O90" s="112">
        <f>IF(RES_hhdet_tes!O90=0,"",RES_hhdet_tes!O90/RES_hhdet_fec!O90)</f>
        <v>0.7359527878879627</v>
      </c>
      <c r="P90" s="112">
        <f>IF(RES_hhdet_tes!P90=0,"",RES_hhdet_tes!P90/RES_hhdet_fec!P90)</f>
        <v>0.74164244994226602</v>
      </c>
      <c r="Q90" s="112">
        <f>IF(RES_hhdet_tes!Q90=0,"",RES_hhdet_tes!Q90/RES_hhdet_fec!Q90)</f>
        <v>0.74544130408385856</v>
      </c>
      <c r="R90" s="112">
        <f>IF(RES_hhdet_tes!R90=0,"",RES_hhdet_tes!R90/RES_hhdet_fec!R90)</f>
        <v>0.74727811479254369</v>
      </c>
      <c r="S90" s="112">
        <f>IF(RES_hhdet_tes!S90=0,"",RES_hhdet_tes!S90/RES_hhdet_fec!S90)</f>
        <v>0.75489471710403122</v>
      </c>
      <c r="T90" s="112">
        <f>IF(RES_hhdet_tes!T90=0,"",RES_hhdet_tes!T90/RES_hhdet_fec!T90)</f>
        <v>0.7660312210692426</v>
      </c>
      <c r="U90" s="112">
        <f>IF(RES_hhdet_tes!U90=0,"",RES_hhdet_tes!U90/RES_hhdet_fec!U90)</f>
        <v>0.77983252103874745</v>
      </c>
      <c r="V90" s="112">
        <f>IF(RES_hhdet_tes!V90=0,"",RES_hhdet_tes!V90/RES_hhdet_fec!V90)</f>
        <v>0.79617772414938448</v>
      </c>
      <c r="W90" s="112">
        <f>IF(RES_hhdet_tes!W90=0,"",RES_hhdet_tes!W90/RES_hhdet_fec!W90)</f>
        <v>0.80708722990839188</v>
      </c>
      <c r="X90" s="112">
        <f>IF(RES_hhdet_tes!X90=0,"",RES_hhdet_tes!X90/RES_hhdet_fec!X90)</f>
        <v>0.81354878600138081</v>
      </c>
      <c r="Y90" s="112">
        <f>IF(RES_hhdet_tes!Y90=0,"",RES_hhdet_tes!Y90/RES_hhdet_fec!Y90)</f>
        <v>0.8217992488599063</v>
      </c>
      <c r="DA90" s="131" t="s">
        <v>1991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0.60394781810321463</v>
      </c>
      <c r="C92" s="112">
        <f>IF(RES_hhdet_tes!C92=0,"",RES_hhdet_tes!C92/RES_hhdet_fec!C92)</f>
        <v>0.60447572279319239</v>
      </c>
      <c r="D92" s="112">
        <f>IF(RES_hhdet_tes!D92=0,"",RES_hhdet_tes!D92/RES_hhdet_fec!D92)</f>
        <v>0.60607013357523443</v>
      </c>
      <c r="E92" s="112">
        <f>IF(RES_hhdet_tes!E92=0,"",RES_hhdet_tes!E92/RES_hhdet_fec!E92)</f>
        <v>0.60993779086967359</v>
      </c>
      <c r="F92" s="112">
        <f>IF(RES_hhdet_tes!F92=0,"",RES_hhdet_tes!F92/RES_hhdet_fec!F92)</f>
        <v>0.61749149079358012</v>
      </c>
      <c r="G92" s="112">
        <f>IF(RES_hhdet_tes!G92=0,"",RES_hhdet_tes!G92/RES_hhdet_fec!G92)</f>
        <v>0.62597959692929805</v>
      </c>
      <c r="H92" s="112">
        <f>IF(RES_hhdet_tes!H92=0,"",RES_hhdet_tes!H92/RES_hhdet_fec!H92)</f>
        <v>0.63255487271779587</v>
      </c>
      <c r="I92" s="112">
        <f>IF(RES_hhdet_tes!I92=0,"",RES_hhdet_tes!I92/RES_hhdet_fec!I92)</f>
        <v>0.63524968829248396</v>
      </c>
      <c r="J92" s="112">
        <f>IF(RES_hhdet_tes!J92=0,"",RES_hhdet_tes!J92/RES_hhdet_fec!J92)</f>
        <v>0.63560089919433815</v>
      </c>
      <c r="K92" s="112">
        <f>IF(RES_hhdet_tes!K92=0,"",RES_hhdet_tes!K92/RES_hhdet_fec!K92)</f>
        <v>0.63720822492957663</v>
      </c>
      <c r="L92" s="112">
        <f>IF(RES_hhdet_tes!L92=0,"",RES_hhdet_tes!L92/RES_hhdet_fec!L92)</f>
        <v>0.63910688229602008</v>
      </c>
      <c r="M92" s="112">
        <f>IF(RES_hhdet_tes!M92=0,"",RES_hhdet_tes!M92/RES_hhdet_fec!M92)</f>
        <v>0.64062282454645669</v>
      </c>
      <c r="N92" s="112">
        <f>IF(RES_hhdet_tes!N92=0,"",RES_hhdet_tes!N92/RES_hhdet_fec!N92)</f>
        <v>0.64793070758435412</v>
      </c>
      <c r="O92" s="112">
        <f>IF(RES_hhdet_tes!O92=0,"",RES_hhdet_tes!O92/RES_hhdet_fec!O92)</f>
        <v>0.66307838326483104</v>
      </c>
      <c r="P92" s="112">
        <f>IF(RES_hhdet_tes!P92=0,"",RES_hhdet_tes!P92/RES_hhdet_fec!P92)</f>
        <v>0.67823423761116786</v>
      </c>
      <c r="Q92" s="112">
        <f>IF(RES_hhdet_tes!Q92=0,"",RES_hhdet_tes!Q92/RES_hhdet_fec!Q92)</f>
        <v>0.68916035087163974</v>
      </c>
      <c r="R92" s="112">
        <f>IF(RES_hhdet_tes!R92=0,"",RES_hhdet_tes!R92/RES_hhdet_fec!R92)</f>
        <v>0.69654531134717046</v>
      </c>
      <c r="S92" s="112">
        <f>IF(RES_hhdet_tes!S92=0,"",RES_hhdet_tes!S92/RES_hhdet_fec!S92)</f>
        <v>0.7112541666692086</v>
      </c>
      <c r="T92" s="112">
        <f>IF(RES_hhdet_tes!T92=0,"",RES_hhdet_tes!T92/RES_hhdet_fec!T92)</f>
        <v>0.72589612849957919</v>
      </c>
      <c r="U92" s="112">
        <f>IF(RES_hhdet_tes!U92=0,"",RES_hhdet_tes!U92/RES_hhdet_fec!U92)</f>
        <v>0.74327641690788082</v>
      </c>
      <c r="V92" s="112">
        <f>IF(RES_hhdet_tes!V92=0,"",RES_hhdet_tes!V92/RES_hhdet_fec!V92)</f>
        <v>0.76924760024607319</v>
      </c>
      <c r="W92" s="112">
        <f>IF(RES_hhdet_tes!W92=0,"",RES_hhdet_tes!W92/RES_hhdet_fec!W92)</f>
        <v>0.79134388437727587</v>
      </c>
      <c r="X92" s="112">
        <f>IF(RES_hhdet_tes!X92=0,"",RES_hhdet_tes!X92/RES_hhdet_fec!X92)</f>
        <v>0.80234456512879504</v>
      </c>
      <c r="Y92" s="112">
        <f>IF(RES_hhdet_tes!Y92=0,"",RES_hhdet_tes!Y92/RES_hhdet_fec!Y92)</f>
        <v>0.8078172266229473</v>
      </c>
      <c r="DA92" s="131" t="s">
        <v>1993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0.80335132779925289</v>
      </c>
      <c r="C93" s="113">
        <f>IF(RES_hhdet_tes!C93=0,"",RES_hhdet_tes!C93/RES_hhdet_fec!C93)</f>
        <v>0.80409037653778959</v>
      </c>
      <c r="D93" s="113">
        <f>IF(RES_hhdet_tes!D93=0,"",RES_hhdet_tes!D93/RES_hhdet_fec!D93)</f>
        <v>0.80381604114214156</v>
      </c>
      <c r="E93" s="113">
        <f>IF(RES_hhdet_tes!E93=0,"",RES_hhdet_tes!E93/RES_hhdet_fec!E93)</f>
        <v>0.8076019866467723</v>
      </c>
      <c r="F93" s="113">
        <f>IF(RES_hhdet_tes!F93=0,"",RES_hhdet_tes!F93/RES_hhdet_fec!F93)</f>
        <v>0.81493873234800362</v>
      </c>
      <c r="G93" s="113">
        <f>IF(RES_hhdet_tes!G93=0,"",RES_hhdet_tes!G93/RES_hhdet_fec!G93)</f>
        <v>0.82133520423106299</v>
      </c>
      <c r="H93" s="113">
        <f>IF(RES_hhdet_tes!H93=0,"",RES_hhdet_tes!H93/RES_hhdet_fec!H93)</f>
        <v>0.84990875796896492</v>
      </c>
      <c r="I93" s="113">
        <f>IF(RES_hhdet_tes!I93=0,"",RES_hhdet_tes!I93/RES_hhdet_fec!I93)</f>
        <v>0.84349659771894903</v>
      </c>
      <c r="J93" s="113">
        <f>IF(RES_hhdet_tes!J93=0,"",RES_hhdet_tes!J93/RES_hhdet_fec!J93)</f>
        <v>0.83201340830761283</v>
      </c>
      <c r="K93" s="113">
        <f>IF(RES_hhdet_tes!K93=0,"",RES_hhdet_tes!K93/RES_hhdet_fec!K93)</f>
        <v>0.83004126125007538</v>
      </c>
      <c r="L93" s="113">
        <f>IF(RES_hhdet_tes!L93=0,"",RES_hhdet_tes!L93/RES_hhdet_fec!L93)</f>
        <v>0.84820255267686484</v>
      </c>
      <c r="M93" s="113">
        <f>IF(RES_hhdet_tes!M93=0,"",RES_hhdet_tes!M93/RES_hhdet_fec!M93)</f>
        <v>0.83461429602179982</v>
      </c>
      <c r="N93" s="113">
        <f>IF(RES_hhdet_tes!N93=0,"",RES_hhdet_tes!N93/RES_hhdet_fec!N93)</f>
        <v>0.84631725020334947</v>
      </c>
      <c r="O93" s="113">
        <f>IF(RES_hhdet_tes!O93=0,"",RES_hhdet_tes!O93/RES_hhdet_fec!O93)</f>
        <v>0.8748370338199436</v>
      </c>
      <c r="P93" s="113">
        <f>IF(RES_hhdet_tes!P93=0,"",RES_hhdet_tes!P93/RES_hhdet_fec!P93)</f>
        <v>0.87990124730582164</v>
      </c>
      <c r="Q93" s="113">
        <f>IF(RES_hhdet_tes!Q93=0,"",RES_hhdet_tes!Q93/RES_hhdet_fec!Q93)</f>
        <v>0.90546685538818383</v>
      </c>
      <c r="R93" s="113">
        <f>IF(RES_hhdet_tes!R93=0,"",RES_hhdet_tes!R93/RES_hhdet_fec!R93)</f>
        <v>0.91241728834314895</v>
      </c>
      <c r="S93" s="113">
        <f>IF(RES_hhdet_tes!S93=0,"",RES_hhdet_tes!S93/RES_hhdet_fec!S93)</f>
        <v>0.90395581305030714</v>
      </c>
      <c r="T93" s="113">
        <f>IF(RES_hhdet_tes!T93=0,"",RES_hhdet_tes!T93/RES_hhdet_fec!T93)</f>
        <v>0.89380667822283644</v>
      </c>
      <c r="U93" s="113">
        <f>IF(RES_hhdet_tes!U93=0,"",RES_hhdet_tes!U93/RES_hhdet_fec!U93)</f>
        <v>0.90293158043249822</v>
      </c>
      <c r="V93" s="113">
        <f>IF(RES_hhdet_tes!V93=0,"",RES_hhdet_tes!V93/RES_hhdet_fec!V93)</f>
        <v>0.91838355211252054</v>
      </c>
      <c r="W93" s="113">
        <f>IF(RES_hhdet_tes!W93=0,"",RES_hhdet_tes!W93/RES_hhdet_fec!W93)</f>
        <v>0.92975743867604976</v>
      </c>
      <c r="X93" s="113">
        <f>IF(RES_hhdet_tes!X93=0,"",RES_hhdet_tes!X93/RES_hhdet_fec!X93)</f>
        <v>0.92699316152322153</v>
      </c>
      <c r="Y93" s="113">
        <f>IF(RES_hhdet_tes!Y93=0,"",RES_hhdet_tes!Y93/RES_hhdet_fec!Y93)</f>
        <v>0.92764161090292241</v>
      </c>
      <c r="DA93" s="132" t="s">
        <v>1994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0.60394781810321452</v>
      </c>
      <c r="C94" s="111">
        <f>IF(RES_hhdet_tes!C94=0,"",RES_hhdet_tes!C94/RES_hhdet_fec!C94)</f>
        <v>0.60394781810321463</v>
      </c>
      <c r="D94" s="111">
        <f>IF(RES_hhdet_tes!D94=0,"",RES_hhdet_tes!D94/RES_hhdet_fec!D94)</f>
        <v>0.60394781810321463</v>
      </c>
      <c r="E94" s="111">
        <f>IF(RES_hhdet_tes!E94=0,"",RES_hhdet_tes!E94/RES_hhdet_fec!E94)</f>
        <v>0.60746742700401213</v>
      </c>
      <c r="F94" s="111">
        <f>IF(RES_hhdet_tes!F94=0,"",RES_hhdet_tes!F94/RES_hhdet_fec!F94)</f>
        <v>0.61835464902942616</v>
      </c>
      <c r="G94" s="111">
        <f>IF(RES_hhdet_tes!G94=0,"",RES_hhdet_tes!G94/RES_hhdet_fec!G94)</f>
        <v>0.62948340482734655</v>
      </c>
      <c r="H94" s="111">
        <f>IF(RES_hhdet_tes!H94=0,"",RES_hhdet_tes!H94/RES_hhdet_fec!H94)</f>
        <v>0.6339799773811331</v>
      </c>
      <c r="I94" s="111">
        <f>IF(RES_hhdet_tes!I94=0,"",RES_hhdet_tes!I94/RES_hhdet_fec!I94)</f>
        <v>0.63574563625076852</v>
      </c>
      <c r="J94" s="111">
        <f>IF(RES_hhdet_tes!J94=0,"",RES_hhdet_tes!J94/RES_hhdet_fec!J94)</f>
        <v>0.63644995943523186</v>
      </c>
      <c r="K94" s="111">
        <f>IF(RES_hhdet_tes!K94=0,"",RES_hhdet_tes!K94/RES_hhdet_fec!K94)</f>
        <v>0.63671403595492404</v>
      </c>
      <c r="L94" s="111">
        <f>IF(RES_hhdet_tes!L94=0,"",RES_hhdet_tes!L94/RES_hhdet_fec!L94)</f>
        <v>0.63777293418982506</v>
      </c>
      <c r="M94" s="111">
        <f>IF(RES_hhdet_tes!M94=0,"",RES_hhdet_tes!M94/RES_hhdet_fec!M94)</f>
        <v>0.64109890335334241</v>
      </c>
      <c r="N94" s="111">
        <f>IF(RES_hhdet_tes!N94=0,"",RES_hhdet_tes!N94/RES_hhdet_fec!N94)</f>
        <v>0.65172717734652452</v>
      </c>
      <c r="O94" s="111">
        <f>IF(RES_hhdet_tes!O94=0,"",RES_hhdet_tes!O94/RES_hhdet_fec!O94)</f>
        <v>0.66800568623860579</v>
      </c>
      <c r="P94" s="111">
        <f>IF(RES_hhdet_tes!P94=0,"",RES_hhdet_tes!P94/RES_hhdet_fec!P94)</f>
        <v>0.68288266062688485</v>
      </c>
      <c r="Q94" s="111">
        <f>IF(RES_hhdet_tes!Q94=0,"",RES_hhdet_tes!Q94/RES_hhdet_fec!Q94)</f>
        <v>0.69428189092625903</v>
      </c>
      <c r="R94" s="111">
        <f>IF(RES_hhdet_tes!R94=0,"",RES_hhdet_tes!R94/RES_hhdet_fec!R94)</f>
        <v>0.69743653081703005</v>
      </c>
      <c r="S94" s="111">
        <f>IF(RES_hhdet_tes!S94=0,"",RES_hhdet_tes!S94/RES_hhdet_fec!S94)</f>
        <v>0.70086608701456121</v>
      </c>
      <c r="T94" s="111">
        <f>IF(RES_hhdet_tes!T94=0,"",RES_hhdet_tes!T94/RES_hhdet_fec!T94)</f>
        <v>0.70737266371524754</v>
      </c>
      <c r="U94" s="111">
        <f>IF(RES_hhdet_tes!U94=0,"",RES_hhdet_tes!U94/RES_hhdet_fec!U94)</f>
        <v>0.72971503507254143</v>
      </c>
      <c r="V94" s="111">
        <f>IF(RES_hhdet_tes!V94=0,"",RES_hhdet_tes!V94/RES_hhdet_fec!V94)</f>
        <v>0.76546465576502032</v>
      </c>
      <c r="W94" s="111">
        <f>IF(RES_hhdet_tes!W94=0,"",RES_hhdet_tes!W94/RES_hhdet_fec!W94)</f>
        <v>0.79072012130060587</v>
      </c>
      <c r="X94" s="111">
        <f>IF(RES_hhdet_tes!X94=0,"",RES_hhdet_tes!X94/RES_hhdet_fec!X94)</f>
        <v>0.80836925880901211</v>
      </c>
      <c r="Y94" s="111">
        <f>IF(RES_hhdet_tes!Y94=0,"",RES_hhdet_tes!Y94/RES_hhdet_fec!Y94)</f>
        <v>0.81070650224671048</v>
      </c>
      <c r="DA94" s="63" t="s">
        <v>1995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X95" s="111">
        <f>IF(RES_hhdet_tes!X95=0,"",RES_hhdet_tes!X95/RES_hhdet_fec!X95)</f>
        <v>1</v>
      </c>
      <c r="Y95" s="111">
        <f>IF(RES_hhdet_tes!Y95=0,"",RES_hhdet_tes!Y95/RES_hhdet_fec!Y95)</f>
        <v>1</v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0.68133412192105725</v>
      </c>
      <c r="C96" s="112">
        <f>IF(RES_hhdet_tes!C96=0,"",RES_hhdet_tes!C96/RES_hhdet_fec!C96)</f>
        <v>0.68478517723871402</v>
      </c>
      <c r="D96" s="112">
        <f>IF(RES_hhdet_tes!D96=0,"",RES_hhdet_tes!D96/RES_hhdet_fec!D96)</f>
        <v>0.68828273905642667</v>
      </c>
      <c r="E96" s="112">
        <f>IF(RES_hhdet_tes!E96=0,"",RES_hhdet_tes!E96/RES_hhdet_fec!E96)</f>
        <v>0.69161436316634095</v>
      </c>
      <c r="F96" s="112">
        <f>IF(RES_hhdet_tes!F96=0,"",RES_hhdet_tes!F96/RES_hhdet_fec!F96)</f>
        <v>0.69509174444550348</v>
      </c>
      <c r="G96" s="112">
        <f>IF(RES_hhdet_tes!G96=0,"",RES_hhdet_tes!G96/RES_hhdet_fec!G96)</f>
        <v>0.69884001881906244</v>
      </c>
      <c r="H96" s="112">
        <f>IF(RES_hhdet_tes!H96=0,"",RES_hhdet_tes!H96/RES_hhdet_fec!H96)</f>
        <v>0.70338492427465549</v>
      </c>
      <c r="I96" s="112">
        <f>IF(RES_hhdet_tes!I96=0,"",RES_hhdet_tes!I96/RES_hhdet_fec!I96)</f>
        <v>0.70582614159902157</v>
      </c>
      <c r="J96" s="112">
        <f>IF(RES_hhdet_tes!J96=0,"",RES_hhdet_tes!J96/RES_hhdet_fec!J96)</f>
        <v>0.70670425157590255</v>
      </c>
      <c r="K96" s="112">
        <f>IF(RES_hhdet_tes!K96=0,"",RES_hhdet_tes!K96/RES_hhdet_fec!K96)</f>
        <v>0.70746891800757561</v>
      </c>
      <c r="L96" s="112">
        <f>IF(RES_hhdet_tes!L96=0,"",RES_hhdet_tes!L96/RES_hhdet_fec!L96)</f>
        <v>0.70929860340159545</v>
      </c>
      <c r="M96" s="112">
        <f>IF(RES_hhdet_tes!M96=0,"",RES_hhdet_tes!M96/RES_hhdet_fec!M96)</f>
        <v>0.71131438786336931</v>
      </c>
      <c r="N96" s="112">
        <f>IF(RES_hhdet_tes!N96=0,"",RES_hhdet_tes!N96/RES_hhdet_fec!N96)</f>
        <v>0.71433780065051578</v>
      </c>
      <c r="O96" s="112">
        <f>IF(RES_hhdet_tes!O96=0,"",RES_hhdet_tes!O96/RES_hhdet_fec!O96)</f>
        <v>0.71883195271195199</v>
      </c>
      <c r="P96" s="112">
        <f>IF(RES_hhdet_tes!P96=0,"",RES_hhdet_tes!P96/RES_hhdet_fec!P96)</f>
        <v>0.72550896386285024</v>
      </c>
      <c r="Q96" s="112">
        <f>IF(RES_hhdet_tes!Q96=0,"",RES_hhdet_tes!Q96/RES_hhdet_fec!Q96)</f>
        <v>0.73202552547376709</v>
      </c>
      <c r="R96" s="112">
        <f>IF(RES_hhdet_tes!R96=0,"",RES_hhdet_tes!R96/RES_hhdet_fec!R96)</f>
        <v>0.73890131146151672</v>
      </c>
      <c r="S96" s="112">
        <f>IF(RES_hhdet_tes!S96=0,"",RES_hhdet_tes!S96/RES_hhdet_fec!S96)</f>
        <v>0.74510770974038998</v>
      </c>
      <c r="T96" s="112">
        <f>IF(RES_hhdet_tes!T96=0,"",RES_hhdet_tes!T96/RES_hhdet_fec!T96)</f>
        <v>0.75383653864945266</v>
      </c>
      <c r="U96" s="112">
        <f>IF(RES_hhdet_tes!U96=0,"",RES_hhdet_tes!U96/RES_hhdet_fec!U96)</f>
        <v>0.76256533954569572</v>
      </c>
      <c r="V96" s="112">
        <f>IF(RES_hhdet_tes!V96=0,"",RES_hhdet_tes!V96/RES_hhdet_fec!V96)</f>
        <v>0.77419085717337621</v>
      </c>
      <c r="W96" s="112">
        <f>IF(RES_hhdet_tes!W96=0,"",RES_hhdet_tes!W96/RES_hhdet_fec!W96)</f>
        <v>0.78501856339678477</v>
      </c>
      <c r="X96" s="112">
        <f>IF(RES_hhdet_tes!X96=0,"",RES_hhdet_tes!X96/RES_hhdet_fec!X96)</f>
        <v>0.7947425922877781</v>
      </c>
      <c r="Y96" s="112">
        <f>IF(RES_hhdet_tes!Y96=0,"",RES_hhdet_tes!Y96/RES_hhdet_fec!Y96)</f>
        <v>0.80470171453553319</v>
      </c>
      <c r="DA96" s="131" t="s">
        <v>1997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0.85149011446182055</v>
      </c>
      <c r="C97" s="113">
        <f>IF(RES_hhdet_tes!C97=0,"",RES_hhdet_tes!C97/RES_hhdet_fec!C97)</f>
        <v>0.8542124388868243</v>
      </c>
      <c r="D97" s="113">
        <f>IF(RES_hhdet_tes!D97=0,"",RES_hhdet_tes!D97/RES_hhdet_fec!D97)</f>
        <v>0.85574726344732721</v>
      </c>
      <c r="E97" s="113">
        <f>IF(RES_hhdet_tes!E97=0,"",RES_hhdet_tes!E97/RES_hhdet_fec!E97)</f>
        <v>0.85920196421957451</v>
      </c>
      <c r="F97" s="113">
        <f>IF(RES_hhdet_tes!F97=0,"",RES_hhdet_tes!F97/RES_hhdet_fec!F97)</f>
        <v>0.86190502522361945</v>
      </c>
      <c r="G97" s="113">
        <f>IF(RES_hhdet_tes!G97=0,"",RES_hhdet_tes!G97/RES_hhdet_fec!G97)</f>
        <v>0.8644592815342419</v>
      </c>
      <c r="H97" s="113">
        <f>IF(RES_hhdet_tes!H97=0,"",RES_hhdet_tes!H97/RES_hhdet_fec!H97)</f>
        <v>0.88633478676179511</v>
      </c>
      <c r="I97" s="113">
        <f>IF(RES_hhdet_tes!I97=0,"",RES_hhdet_tes!I97/RES_hhdet_fec!I97)</f>
        <v>0.88143437878296071</v>
      </c>
      <c r="J97" s="113">
        <f>IF(RES_hhdet_tes!J97=0,"",RES_hhdet_tes!J97/RES_hhdet_fec!J97)</f>
        <v>0.87282072702009028</v>
      </c>
      <c r="K97" s="113">
        <f>IF(RES_hhdet_tes!K97=0,"",RES_hhdet_tes!K97/RES_hhdet_fec!K97)</f>
        <v>0.87109716977811558</v>
      </c>
      <c r="L97" s="113">
        <f>IF(RES_hhdet_tes!L97=0,"",RES_hhdet_tes!L97/RES_hhdet_fec!L97)</f>
        <v>0.88516102593953971</v>
      </c>
      <c r="M97" s="113">
        <f>IF(RES_hhdet_tes!M97=0,"",RES_hhdet_tes!M97/RES_hhdet_fec!M97)</f>
        <v>0.87460863509811448</v>
      </c>
      <c r="N97" s="113">
        <f>IF(RES_hhdet_tes!N97=0,"",RES_hhdet_tes!N97/RES_hhdet_fec!N97)</f>
        <v>0.87984420621889381</v>
      </c>
      <c r="O97" s="113">
        <f>IF(RES_hhdet_tes!O97=0,"",RES_hhdet_tes!O97/RES_hhdet_fec!O97)</f>
        <v>0.89709140687199018</v>
      </c>
      <c r="P97" s="113">
        <f>IF(RES_hhdet_tes!P97=0,"",RES_hhdet_tes!P97/RES_hhdet_fec!P97)</f>
        <v>0.89849552992884374</v>
      </c>
      <c r="Q97" s="113">
        <f>IF(RES_hhdet_tes!Q97=0,"",RES_hhdet_tes!Q97/RES_hhdet_fec!Q97)</f>
        <v>0.91872343739381679</v>
      </c>
      <c r="R97" s="113">
        <f>IF(RES_hhdet_tes!R97=0,"",RES_hhdet_tes!R97/RES_hhdet_fec!R97)</f>
        <v>0.92694482450320503</v>
      </c>
      <c r="S97" s="113">
        <f>IF(RES_hhdet_tes!S97=0,"",RES_hhdet_tes!S97/RES_hhdet_fec!S97)</f>
        <v>0.9220113110529824</v>
      </c>
      <c r="T97" s="113">
        <f>IF(RES_hhdet_tes!T97=0,"",RES_hhdet_tes!T97/RES_hhdet_fec!T97)</f>
        <v>0.91401479321813739</v>
      </c>
      <c r="U97" s="113">
        <f>IF(RES_hhdet_tes!U97=0,"",RES_hhdet_tes!U97/RES_hhdet_fec!U97)</f>
        <v>0.9159137115711069</v>
      </c>
      <c r="V97" s="113">
        <f>IF(RES_hhdet_tes!V97=0,"",RES_hhdet_tes!V97/RES_hhdet_fec!V97)</f>
        <v>0.92042598119620678</v>
      </c>
      <c r="W97" s="113">
        <f>IF(RES_hhdet_tes!W97=0,"",RES_hhdet_tes!W97/RES_hhdet_fec!W97)</f>
        <v>0.92632867490633097</v>
      </c>
      <c r="X97" s="113">
        <f>IF(RES_hhdet_tes!X97=0,"",RES_hhdet_tes!X97/RES_hhdet_fec!X97)</f>
        <v>0.91890954085686971</v>
      </c>
      <c r="Y97" s="113">
        <f>IF(RES_hhdet_tes!Y97=0,"",RES_hhdet_tes!Y97/RES_hhdet_fec!Y97)</f>
        <v>0.92345956550720376</v>
      </c>
      <c r="DA97" s="132" t="s">
        <v>1998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0.68133412192105725</v>
      </c>
      <c r="C98" s="111">
        <f>IF(RES_hhdet_tes!C98=0,"",RES_hhdet_tes!C98/RES_hhdet_fec!C98)</f>
        <v>0.68505632063156663</v>
      </c>
      <c r="D98" s="111">
        <f>IF(RES_hhdet_tes!D98=0,"",RES_hhdet_tes!D98/RES_hhdet_fec!D98)</f>
        <v>0.68842398238125857</v>
      </c>
      <c r="E98" s="111">
        <f>IF(RES_hhdet_tes!E98=0,"",RES_hhdet_tes!E98/RES_hhdet_fec!E98)</f>
        <v>0.69263184395165633</v>
      </c>
      <c r="F98" s="111">
        <f>IF(RES_hhdet_tes!F98=0,"",RES_hhdet_tes!F98/RES_hhdet_fec!F98)</f>
        <v>0.6971358793137562</v>
      </c>
      <c r="G98" s="111">
        <f>IF(RES_hhdet_tes!G98=0,"",RES_hhdet_tes!G98/RES_hhdet_fec!G98)</f>
        <v>0.70154462161301234</v>
      </c>
      <c r="H98" s="111">
        <f>IF(RES_hhdet_tes!H98=0,"",RES_hhdet_tes!H98/RES_hhdet_fec!H98)</f>
        <v>0.7048625348699209</v>
      </c>
      <c r="I98" s="111">
        <f>IF(RES_hhdet_tes!I98=0,"",RES_hhdet_tes!I98/RES_hhdet_fec!I98)</f>
        <v>0.7062390949223023</v>
      </c>
      <c r="J98" s="111">
        <f>IF(RES_hhdet_tes!J98=0,"",RES_hhdet_tes!J98/RES_hhdet_fec!J98)</f>
        <v>0.70707376027799063</v>
      </c>
      <c r="K98" s="111">
        <f>IF(RES_hhdet_tes!K98=0,"",RES_hhdet_tes!K98/RES_hhdet_fec!K98)</f>
        <v>0.70890012588444007</v>
      </c>
      <c r="L98" s="111">
        <f>IF(RES_hhdet_tes!L98=0,"",RES_hhdet_tes!L98/RES_hhdet_fec!L98)</f>
        <v>0.71000061400104786</v>
      </c>
      <c r="M98" s="111">
        <f>IF(RES_hhdet_tes!M98=0,"",RES_hhdet_tes!M98/RES_hhdet_fec!M98)</f>
        <v>0.7116746042439801</v>
      </c>
      <c r="N98" s="111">
        <f>IF(RES_hhdet_tes!N98=0,"",RES_hhdet_tes!N98/RES_hhdet_fec!N98)</f>
        <v>0.71402270783217359</v>
      </c>
      <c r="O98" s="111">
        <f>IF(RES_hhdet_tes!O98=0,"",RES_hhdet_tes!O98/RES_hhdet_fec!O98)</f>
        <v>0.71822328335157604</v>
      </c>
      <c r="P98" s="111">
        <f>IF(RES_hhdet_tes!P98=0,"",RES_hhdet_tes!P98/RES_hhdet_fec!P98)</f>
        <v>0.72321992326904661</v>
      </c>
      <c r="Q98" s="111">
        <f>IF(RES_hhdet_tes!Q98=0,"",RES_hhdet_tes!Q98/RES_hhdet_fec!Q98)</f>
        <v>0.72907858946608051</v>
      </c>
      <c r="R98" s="111">
        <f>IF(RES_hhdet_tes!R98=0,"",RES_hhdet_tes!R98/RES_hhdet_fec!R98)</f>
        <v>0.73740730139923238</v>
      </c>
      <c r="S98" s="111">
        <f>IF(RES_hhdet_tes!S98=0,"",RES_hhdet_tes!S98/RES_hhdet_fec!S98)</f>
        <v>0.74635647964548213</v>
      </c>
      <c r="T98" s="111">
        <f>IF(RES_hhdet_tes!T98=0,"",RES_hhdet_tes!T98/RES_hhdet_fec!T98)</f>
        <v>0.75414087478599057</v>
      </c>
      <c r="U98" s="111">
        <f>IF(RES_hhdet_tes!U98=0,"",RES_hhdet_tes!U98/RES_hhdet_fec!U98)</f>
        <v>0.76303071858081029</v>
      </c>
      <c r="V98" s="111">
        <f>IF(RES_hhdet_tes!V98=0,"",RES_hhdet_tes!V98/RES_hhdet_fec!V98)</f>
        <v>0.77328853140699971</v>
      </c>
      <c r="W98" s="111">
        <f>IF(RES_hhdet_tes!W98=0,"",RES_hhdet_tes!W98/RES_hhdet_fec!W98)</f>
        <v>0.78273050601406791</v>
      </c>
      <c r="X98" s="111">
        <f>IF(RES_hhdet_tes!X98=0,"",RES_hhdet_tes!X98/RES_hhdet_fec!X98)</f>
        <v>0.79303171972696052</v>
      </c>
      <c r="Y98" s="111">
        <f>IF(RES_hhdet_tes!Y98=0,"",RES_hhdet_tes!Y98/RES_hhdet_fec!Y98)</f>
        <v>0.8021017751885825</v>
      </c>
      <c r="DA98" s="63" t="s">
        <v>1999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0.7227345291029903</v>
      </c>
      <c r="C100" s="124">
        <f>IF(RES_hhdet_tes!C100=0,"",RES_hhdet_tes!C100/RES_hhdet_fec!C100)</f>
        <v>0.72438760096475718</v>
      </c>
      <c r="D100" s="124">
        <f>IF(RES_hhdet_tes!D100=0,"",RES_hhdet_tes!D100/RES_hhdet_fec!D100)</f>
        <v>0.72627873255336606</v>
      </c>
      <c r="E100" s="124">
        <f>IF(RES_hhdet_tes!E100=0,"",RES_hhdet_tes!E100/RES_hhdet_fec!E100)</f>
        <v>0.72875083269945184</v>
      </c>
      <c r="F100" s="124">
        <f>IF(RES_hhdet_tes!F100=0,"",RES_hhdet_tes!F100/RES_hhdet_fec!F100)</f>
        <v>0.73151731037529188</v>
      </c>
      <c r="G100" s="124">
        <f>IF(RES_hhdet_tes!G100=0,"",RES_hhdet_tes!G100/RES_hhdet_fec!G100)</f>
        <v>0.73397860031084317</v>
      </c>
      <c r="H100" s="124">
        <f>IF(RES_hhdet_tes!H100=0,"",RES_hhdet_tes!H100/RES_hhdet_fec!H100)</f>
        <v>0.73618431938987638</v>
      </c>
      <c r="I100" s="124">
        <f>IF(RES_hhdet_tes!I100=0,"",RES_hhdet_tes!I100/RES_hhdet_fec!I100)</f>
        <v>0.73744607886858549</v>
      </c>
      <c r="J100" s="124">
        <f>IF(RES_hhdet_tes!J100=0,"",RES_hhdet_tes!J100/RES_hhdet_fec!J100)</f>
        <v>0.73908875928126838</v>
      </c>
      <c r="K100" s="124">
        <f>IF(RES_hhdet_tes!K100=0,"",RES_hhdet_tes!K100/RES_hhdet_fec!K100)</f>
        <v>0.7404213033589474</v>
      </c>
      <c r="L100" s="124">
        <f>IF(RES_hhdet_tes!L100=0,"",RES_hhdet_tes!L100/RES_hhdet_fec!L100)</f>
        <v>0.74186156136650194</v>
      </c>
      <c r="M100" s="124">
        <f>IF(RES_hhdet_tes!M100=0,"",RES_hhdet_tes!M100/RES_hhdet_fec!M100)</f>
        <v>0.74180669869065075</v>
      </c>
      <c r="N100" s="124">
        <f>IF(RES_hhdet_tes!N100=0,"",RES_hhdet_tes!N100/RES_hhdet_fec!N100)</f>
        <v>0.7433613572979636</v>
      </c>
      <c r="O100" s="124">
        <f>IF(RES_hhdet_tes!O100=0,"",RES_hhdet_tes!O100/RES_hhdet_fec!O100)</f>
        <v>0.74747567201521115</v>
      </c>
      <c r="P100" s="124">
        <f>IF(RES_hhdet_tes!P100=0,"",RES_hhdet_tes!P100/RES_hhdet_fec!P100)</f>
        <v>0.75156689010300859</v>
      </c>
      <c r="Q100" s="124">
        <f>IF(RES_hhdet_tes!Q100=0,"",RES_hhdet_tes!Q100/RES_hhdet_fec!Q100)</f>
        <v>0.75759850036452137</v>
      </c>
      <c r="R100" s="124">
        <f>IF(RES_hhdet_tes!R100=0,"",RES_hhdet_tes!R100/RES_hhdet_fec!R100)</f>
        <v>0.76728489476305672</v>
      </c>
      <c r="S100" s="124">
        <f>IF(RES_hhdet_tes!S100=0,"",RES_hhdet_tes!S100/RES_hhdet_fec!S100)</f>
        <v>0.77394549163202919</v>
      </c>
      <c r="T100" s="124">
        <f>IF(RES_hhdet_tes!T100=0,"",RES_hhdet_tes!T100/RES_hhdet_fec!T100)</f>
        <v>0.78470364445679486</v>
      </c>
      <c r="U100" s="124">
        <f>IF(RES_hhdet_tes!U100=0,"",RES_hhdet_tes!U100/RES_hhdet_fec!U100)</f>
        <v>0.79477506122000052</v>
      </c>
      <c r="V100" s="124">
        <f>IF(RES_hhdet_tes!V100=0,"",RES_hhdet_tes!V100/RES_hhdet_fec!V100)</f>
        <v>0.80651726676431401</v>
      </c>
      <c r="W100" s="124">
        <f>IF(RES_hhdet_tes!W100=0,"",RES_hhdet_tes!W100/RES_hhdet_fec!W100)</f>
        <v>0.81099835399023823</v>
      </c>
      <c r="X100" s="124">
        <f>IF(RES_hhdet_tes!X100=0,"",RES_hhdet_tes!X100/RES_hhdet_fec!X100)</f>
        <v>0.83849621731642299</v>
      </c>
      <c r="Y100" s="124">
        <f>IF(RES_hhdet_tes!Y100=0,"",RES_hhdet_tes!Y100/RES_hhdet_fec!Y100)</f>
        <v>0.8507408407559528</v>
      </c>
      <c r="DA100" s="130" t="s">
        <v>2001</v>
      </c>
    </row>
    <row r="101" spans="1:105" ht="12" customHeight="1" x14ac:dyDescent="0.25">
      <c r="A101" s="97" t="s">
        <v>202</v>
      </c>
      <c r="B101" s="111">
        <f>IF(RES_hhdet_tes!B101=0,"",RES_hhdet_tes!B101/RES_hhdet_fec!B101)</f>
        <v>0.5854185786635101</v>
      </c>
      <c r="C101" s="111">
        <f>IF(RES_hhdet_tes!C101=0,"",RES_hhdet_tes!C101/RES_hhdet_fec!C101)</f>
        <v>0.58641875242758246</v>
      </c>
      <c r="D101" s="111">
        <f>IF(RES_hhdet_tes!D101=0,"",RES_hhdet_tes!D101/RES_hhdet_fec!D101)</f>
        <v>0.587396266441226</v>
      </c>
      <c r="E101" s="111">
        <f>IF(RES_hhdet_tes!E101=0,"",RES_hhdet_tes!E101/RES_hhdet_fec!E101)</f>
        <v>0.58837355264213942</v>
      </c>
      <c r="F101" s="111">
        <f>IF(RES_hhdet_tes!F101=0,"",RES_hhdet_tes!F101/RES_hhdet_fec!F101)</f>
        <v>0.58938097370067033</v>
      </c>
      <c r="G101" s="111">
        <f>IF(RES_hhdet_tes!G101=0,"",RES_hhdet_tes!G101/RES_hhdet_fec!G101)</f>
        <v>0.59039713758581525</v>
      </c>
      <c r="H101" s="111">
        <f>IF(RES_hhdet_tes!H101=0,"",RES_hhdet_tes!H101/RES_hhdet_fec!H101)</f>
        <v>0.59135485580614744</v>
      </c>
      <c r="I101" s="111">
        <f>IF(RES_hhdet_tes!I101=0,"",RES_hhdet_tes!I101/RES_hhdet_fec!I101)</f>
        <v>0.59173992092486594</v>
      </c>
      <c r="J101" s="111">
        <f>IF(RES_hhdet_tes!J101=0,"",RES_hhdet_tes!J101/RES_hhdet_fec!J101)</f>
        <v>0.59180865493996615</v>
      </c>
      <c r="K101" s="111">
        <f>IF(RES_hhdet_tes!K101=0,"",RES_hhdet_tes!K101/RES_hhdet_fec!K101)</f>
        <v>0.59189351438871274</v>
      </c>
      <c r="L101" s="111">
        <f>IF(RES_hhdet_tes!L101=0,"",RES_hhdet_tes!L101/RES_hhdet_fec!L101)</f>
        <v>0.59198143055871111</v>
      </c>
      <c r="M101" s="111">
        <f>IF(RES_hhdet_tes!M101=0,"",RES_hhdet_tes!M101/RES_hhdet_fec!M101)</f>
        <v>0.59207035147307752</v>
      </c>
      <c r="N101" s="111">
        <f>IF(RES_hhdet_tes!N101=0,"",RES_hhdet_tes!N101/RES_hhdet_fec!N101)</f>
        <v>0.59215240750617149</v>
      </c>
      <c r="O101" s="111">
        <f>IF(RES_hhdet_tes!O101=0,"",RES_hhdet_tes!O101/RES_hhdet_fec!O101)</f>
        <v>0.59222131065638883</v>
      </c>
      <c r="P101" s="111">
        <f>IF(RES_hhdet_tes!P101=0,"",RES_hhdet_tes!P101/RES_hhdet_fec!P101)</f>
        <v>0.59225724414282666</v>
      </c>
      <c r="Q101" s="111">
        <f>IF(RES_hhdet_tes!Q101=0,"",RES_hhdet_tes!Q101/RES_hhdet_fec!Q101)</f>
        <v>0.59230567891622621</v>
      </c>
      <c r="R101" s="111">
        <f>IF(RES_hhdet_tes!R101=0,"",RES_hhdet_tes!R101/RES_hhdet_fec!R101)</f>
        <v>0.59242313920779266</v>
      </c>
      <c r="S101" s="111">
        <f>IF(RES_hhdet_tes!S101=0,"",RES_hhdet_tes!S101/RES_hhdet_fec!S101)</f>
        <v>0.59275876563373786</v>
      </c>
      <c r="T101" s="111">
        <f>IF(RES_hhdet_tes!T101=0,"",RES_hhdet_tes!T101/RES_hhdet_fec!T101)</f>
        <v>0.59333125041365542</v>
      </c>
      <c r="U101" s="111">
        <f>IF(RES_hhdet_tes!U101=0,"",RES_hhdet_tes!U101/RES_hhdet_fec!U101)</f>
        <v>0.59420755546095561</v>
      </c>
      <c r="V101" s="111">
        <f>IF(RES_hhdet_tes!V101=0,"",RES_hhdet_tes!V101/RES_hhdet_fec!V101)</f>
        <v>0.59502607446595024</v>
      </c>
      <c r="W101" s="111">
        <f>IF(RES_hhdet_tes!W101=0,"",RES_hhdet_tes!W101/RES_hhdet_fec!W101)</f>
        <v>0.59566191773019794</v>
      </c>
      <c r="X101" s="111">
        <f>IF(RES_hhdet_tes!X101=0,"",RES_hhdet_tes!X101/RES_hhdet_fec!X101)</f>
        <v>0.59595971325535058</v>
      </c>
      <c r="Y101" s="111">
        <f>IF(RES_hhdet_tes!Y101=0,"",RES_hhdet_tes!Y101/RES_hhdet_fec!Y101)</f>
        <v>0.59621255604373091</v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0.60145569381787189</v>
      </c>
      <c r="C102" s="111">
        <f>IF(RES_hhdet_tes!C102=0,"",RES_hhdet_tes!C102/RES_hhdet_fec!C102)</f>
        <v>0.60235147138438938</v>
      </c>
      <c r="D102" s="111">
        <f>IF(RES_hhdet_tes!D102=0,"",RES_hhdet_tes!D102/RES_hhdet_fec!D102)</f>
        <v>0.60313187378234101</v>
      </c>
      <c r="E102" s="111">
        <f>IF(RES_hhdet_tes!E102=0,"",RES_hhdet_tes!E102/RES_hhdet_fec!E102)</f>
        <v>0.60406275301371604</v>
      </c>
      <c r="F102" s="111">
        <f>IF(RES_hhdet_tes!F102=0,"",RES_hhdet_tes!F102/RES_hhdet_fec!F102)</f>
        <v>0.60530133136221775</v>
      </c>
      <c r="G102" s="111">
        <f>IF(RES_hhdet_tes!G102=0,"",RES_hhdet_tes!G102/RES_hhdet_fec!G102)</f>
        <v>0.60667574015730563</v>
      </c>
      <c r="H102" s="111">
        <f>IF(RES_hhdet_tes!H102=0,"",RES_hhdet_tes!H102/RES_hhdet_fec!H102)</f>
        <v>0.60799197278730355</v>
      </c>
      <c r="I102" s="111">
        <f>IF(RES_hhdet_tes!I102=0,"",RES_hhdet_tes!I102/RES_hhdet_fec!I102)</f>
        <v>0.60855656311361672</v>
      </c>
      <c r="J102" s="111">
        <f>IF(RES_hhdet_tes!J102=0,"",RES_hhdet_tes!J102/RES_hhdet_fec!J102)</f>
        <v>0.60867101422437864</v>
      </c>
      <c r="K102" s="111">
        <f>IF(RES_hhdet_tes!K102=0,"",RES_hhdet_tes!K102/RES_hhdet_fec!K102)</f>
        <v>0.60884980532974176</v>
      </c>
      <c r="L102" s="111">
        <f>IF(RES_hhdet_tes!L102=0,"",RES_hhdet_tes!L102/RES_hhdet_fec!L102)</f>
        <v>0.60899890141494517</v>
      </c>
      <c r="M102" s="111">
        <f>IF(RES_hhdet_tes!M102=0,"",RES_hhdet_tes!M102/RES_hhdet_fec!M102)</f>
        <v>0.60913371034471542</v>
      </c>
      <c r="N102" s="111">
        <f>IF(RES_hhdet_tes!N102=0,"",RES_hhdet_tes!N102/RES_hhdet_fec!N102)</f>
        <v>0.60932321976242743</v>
      </c>
      <c r="O102" s="111">
        <f>IF(RES_hhdet_tes!O102=0,"",RES_hhdet_tes!O102/RES_hhdet_fec!O102)</f>
        <v>0.60962843403449685</v>
      </c>
      <c r="P102" s="111">
        <f>IF(RES_hhdet_tes!P102=0,"",RES_hhdet_tes!P102/RES_hhdet_fec!P102)</f>
        <v>0.60990354567410332</v>
      </c>
      <c r="Q102" s="111">
        <f>IF(RES_hhdet_tes!Q102=0,"",RES_hhdet_tes!Q102/RES_hhdet_fec!Q102)</f>
        <v>0.61027289015819652</v>
      </c>
      <c r="R102" s="111">
        <f>IF(RES_hhdet_tes!R102=0,"",RES_hhdet_tes!R102/RES_hhdet_fec!R102)</f>
        <v>0.61084150139308901</v>
      </c>
      <c r="S102" s="111">
        <f>IF(RES_hhdet_tes!S102=0,"",RES_hhdet_tes!S102/RES_hhdet_fec!S102)</f>
        <v>0.61150059580948657</v>
      </c>
      <c r="T102" s="111">
        <f>IF(RES_hhdet_tes!T102=0,"",RES_hhdet_tes!T102/RES_hhdet_fec!T102)</f>
        <v>0.61203846185917432</v>
      </c>
      <c r="U102" s="111">
        <f>IF(RES_hhdet_tes!U102=0,"",RES_hhdet_tes!U102/RES_hhdet_fec!U102)</f>
        <v>0.61310514846752195</v>
      </c>
      <c r="V102" s="111">
        <f>IF(RES_hhdet_tes!V102=0,"",RES_hhdet_tes!V102/RES_hhdet_fec!V102)</f>
        <v>0.61454790650694313</v>
      </c>
      <c r="W102" s="111">
        <f>IF(RES_hhdet_tes!W102=0,"",RES_hhdet_tes!W102/RES_hhdet_fec!W102)</f>
        <v>0.61662316032032238</v>
      </c>
      <c r="X102" s="111">
        <f>IF(RES_hhdet_tes!X102=0,"",RES_hhdet_tes!X102/RES_hhdet_fec!X102)</f>
        <v>0.61759832931364633</v>
      </c>
      <c r="Y102" s="111">
        <f>IF(RES_hhdet_tes!Y102=0,"",RES_hhdet_tes!Y102/RES_hhdet_fec!Y102)</f>
        <v>0.61910068869882207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0.75186575151063773</v>
      </c>
      <c r="C103" s="45">
        <f>IF(RES_hhdet_tes!C103=0,"",RES_hhdet_tes!C103/RES_hhdet_fec!C103)</f>
        <v>0.75401138691587433</v>
      </c>
      <c r="D103" s="45">
        <f>IF(RES_hhdet_tes!D103=0,"",RES_hhdet_tes!D103/RES_hhdet_fec!D103)</f>
        <v>0.75625486610698045</v>
      </c>
      <c r="E103" s="45">
        <f>IF(RES_hhdet_tes!E103=0,"",RES_hhdet_tes!E103/RES_hhdet_fec!E103)</f>
        <v>0.75868721844286258</v>
      </c>
      <c r="F103" s="45">
        <f>IF(RES_hhdet_tes!F103=0,"",RES_hhdet_tes!F103/RES_hhdet_fec!F103)</f>
        <v>0.76143344899632526</v>
      </c>
      <c r="G103" s="45">
        <f>IF(RES_hhdet_tes!G103=0,"",RES_hhdet_tes!G103/RES_hhdet_fec!G103)</f>
        <v>0.76453870219558662</v>
      </c>
      <c r="H103" s="45">
        <f>IF(RES_hhdet_tes!H103=0,"",RES_hhdet_tes!H103/RES_hhdet_fec!H103)</f>
        <v>0.76785347403893311</v>
      </c>
      <c r="I103" s="45">
        <f>IF(RES_hhdet_tes!I103=0,"",RES_hhdet_tes!I103/RES_hhdet_fec!I103)</f>
        <v>0.76964833521569653</v>
      </c>
      <c r="J103" s="45">
        <f>IF(RES_hhdet_tes!J103=0,"",RES_hhdet_tes!J103/RES_hhdet_fec!J103)</f>
        <v>0.77071911524872472</v>
      </c>
      <c r="K103" s="45">
        <f>IF(RES_hhdet_tes!K103=0,"",RES_hhdet_tes!K103/RES_hhdet_fec!K103)</f>
        <v>0.77217347839398953</v>
      </c>
      <c r="L103" s="45">
        <f>IF(RES_hhdet_tes!L103=0,"",RES_hhdet_tes!L103/RES_hhdet_fec!L103)</f>
        <v>0.77372906767985927</v>
      </c>
      <c r="M103" s="45">
        <f>IF(RES_hhdet_tes!M103=0,"",RES_hhdet_tes!M103/RES_hhdet_fec!M103)</f>
        <v>0.77552428139965757</v>
      </c>
      <c r="N103" s="45">
        <f>IF(RES_hhdet_tes!N103=0,"",RES_hhdet_tes!N103/RES_hhdet_fec!N103)</f>
        <v>0.77783516611162207</v>
      </c>
      <c r="O103" s="45">
        <f>IF(RES_hhdet_tes!O103=0,"",RES_hhdet_tes!O103/RES_hhdet_fec!O103)</f>
        <v>0.78083112561487966</v>
      </c>
      <c r="P103" s="45">
        <f>IF(RES_hhdet_tes!P103=0,"",RES_hhdet_tes!P103/RES_hhdet_fec!P103)</f>
        <v>0.78415783233721803</v>
      </c>
      <c r="Q103" s="45">
        <f>IF(RES_hhdet_tes!Q103=0,"",RES_hhdet_tes!Q103/RES_hhdet_fec!Q103)</f>
        <v>0.78835219253691047</v>
      </c>
      <c r="R103" s="45">
        <f>IF(RES_hhdet_tes!R103=0,"",RES_hhdet_tes!R103/RES_hhdet_fec!R103)</f>
        <v>0.79432351439246995</v>
      </c>
      <c r="S103" s="45">
        <f>IF(RES_hhdet_tes!S103=0,"",RES_hhdet_tes!S103/RES_hhdet_fec!S103)</f>
        <v>0.80213531834406238</v>
      </c>
      <c r="T103" s="45">
        <f>IF(RES_hhdet_tes!T103=0,"",RES_hhdet_tes!T103/RES_hhdet_fec!T103)</f>
        <v>0.81237764074712848</v>
      </c>
      <c r="U103" s="45">
        <f>IF(RES_hhdet_tes!U103=0,"",RES_hhdet_tes!U103/RES_hhdet_fec!U103)</f>
        <v>0.82417047792649878</v>
      </c>
      <c r="V103" s="45">
        <f>IF(RES_hhdet_tes!V103=0,"",RES_hhdet_tes!V103/RES_hhdet_fec!V103)</f>
        <v>0.83810832005042291</v>
      </c>
      <c r="W103" s="45">
        <f>IF(RES_hhdet_tes!W103=0,"",RES_hhdet_tes!W103/RES_hhdet_fec!W103)</f>
        <v>0.85134747307871728</v>
      </c>
      <c r="X103" s="45">
        <f>IF(RES_hhdet_tes!X103=0,"",RES_hhdet_tes!X103/RES_hhdet_fec!X103)</f>
        <v>0.86380470914952356</v>
      </c>
      <c r="Y103" s="45">
        <f>IF(RES_hhdet_tes!Y103=0,"",RES_hhdet_tes!Y103/RES_hhdet_fec!Y103)</f>
        <v>0.87575505070159798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0.8003445268309427</v>
      </c>
      <c r="C124" s="119">
        <f>IF(RES_hhdet_tes!C124=0,"",RES_hhdet_tes!C124/RES_hhdet_fec!C124)</f>
        <v>0.80277257323623807</v>
      </c>
      <c r="D124" s="119">
        <f>IF(RES_hhdet_tes!D124=0,"",RES_hhdet_tes!D124/RES_hhdet_fec!D124)</f>
        <v>0.80547831505177236</v>
      </c>
      <c r="E124" s="119">
        <f>IF(RES_hhdet_tes!E124=0,"",RES_hhdet_tes!E124/RES_hhdet_fec!E124)</f>
        <v>0.80856168028515463</v>
      </c>
      <c r="F124" s="119">
        <f>IF(RES_hhdet_tes!F124=0,"",RES_hhdet_tes!F124/RES_hhdet_fec!F124)</f>
        <v>0.81108046706406367</v>
      </c>
      <c r="G124" s="119">
        <f>IF(RES_hhdet_tes!G124=0,"",RES_hhdet_tes!G124/RES_hhdet_fec!G124)</f>
        <v>0.81173939565807207</v>
      </c>
      <c r="H124" s="119">
        <f>IF(RES_hhdet_tes!H124=0,"",RES_hhdet_tes!H124/RES_hhdet_fec!H124)</f>
        <v>0.81373357731302709</v>
      </c>
      <c r="I124" s="119">
        <f>IF(RES_hhdet_tes!I124=0,"",RES_hhdet_tes!I124/RES_hhdet_fec!I124)</f>
        <v>0.81756609235900923</v>
      </c>
      <c r="J124" s="119">
        <f>IF(RES_hhdet_tes!J124=0,"",RES_hhdet_tes!J124/RES_hhdet_fec!J124)</f>
        <v>0.82114487911473077</v>
      </c>
      <c r="K124" s="119">
        <f>IF(RES_hhdet_tes!K124=0,"",RES_hhdet_tes!K124/RES_hhdet_fec!K124)</f>
        <v>0.82519714922986587</v>
      </c>
      <c r="L124" s="119">
        <f>IF(RES_hhdet_tes!L124=0,"",RES_hhdet_tes!L124/RES_hhdet_fec!L124)</f>
        <v>0.82937451922384575</v>
      </c>
      <c r="M124" s="119">
        <f>IF(RES_hhdet_tes!M124=0,"",RES_hhdet_tes!M124/RES_hhdet_fec!M124)</f>
        <v>0.83379758517511171</v>
      </c>
      <c r="N124" s="119">
        <f>IF(RES_hhdet_tes!N124=0,"",RES_hhdet_tes!N124/RES_hhdet_fec!N124)</f>
        <v>0.83844794714945059</v>
      </c>
      <c r="O124" s="119">
        <f>IF(RES_hhdet_tes!O124=0,"",RES_hhdet_tes!O124/RES_hhdet_fec!O124)</f>
        <v>0.8429979933829177</v>
      </c>
      <c r="P124" s="119">
        <f>IF(RES_hhdet_tes!P124=0,"",RES_hhdet_tes!P124/RES_hhdet_fec!P124)</f>
        <v>0.84522703256344278</v>
      </c>
      <c r="Q124" s="119">
        <f>IF(RES_hhdet_tes!Q124=0,"",RES_hhdet_tes!Q124/RES_hhdet_fec!Q124)</f>
        <v>0.84805333038577069</v>
      </c>
      <c r="R124" s="119">
        <f>IF(RES_hhdet_tes!R124=0,"",RES_hhdet_tes!R124/RES_hhdet_fec!R124)</f>
        <v>0.85071050126478087</v>
      </c>
      <c r="S124" s="119">
        <f>IF(RES_hhdet_tes!S124=0,"",RES_hhdet_tes!S124/RES_hhdet_fec!S124)</f>
        <v>0.85381723236456397</v>
      </c>
      <c r="T124" s="119">
        <f>IF(RES_hhdet_tes!T124=0,"",RES_hhdet_tes!T124/RES_hhdet_fec!T124)</f>
        <v>0.85702064145790025</v>
      </c>
      <c r="U124" s="119">
        <f>IF(RES_hhdet_tes!U124=0,"",RES_hhdet_tes!U124/RES_hhdet_fec!U124)</f>
        <v>0.86010339116244572</v>
      </c>
      <c r="V124" s="119">
        <f>IF(RES_hhdet_tes!V124=0,"",RES_hhdet_tes!V124/RES_hhdet_fec!V124)</f>
        <v>0.86337916325497022</v>
      </c>
      <c r="W124" s="119">
        <f>IF(RES_hhdet_tes!W124=0,"",RES_hhdet_tes!W124/RES_hhdet_fec!W124)</f>
        <v>0.86753919932138523</v>
      </c>
      <c r="X124" s="119">
        <f>IF(RES_hhdet_tes!X124=0,"",RES_hhdet_tes!X124/RES_hhdet_fec!X124)</f>
        <v>0.87158284719670731</v>
      </c>
      <c r="Y124" s="119">
        <f>IF(RES_hhdet_tes!Y124=0,"",RES_hhdet_tes!Y124/RES_hhdet_fec!Y124)</f>
        <v>0.8765495277835359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0.80143025045469574</v>
      </c>
      <c r="C125" s="124">
        <f>IF(RES_hhdet_tes!C125=0,"",RES_hhdet_tes!C125/RES_hhdet_fec!C125)</f>
        <v>0.80389394284361748</v>
      </c>
      <c r="D125" s="124">
        <f>IF(RES_hhdet_tes!D125=0,"",RES_hhdet_tes!D125/RES_hhdet_fec!D125)</f>
        <v>0.80682172685115072</v>
      </c>
      <c r="E125" s="124">
        <f>IF(RES_hhdet_tes!E125=0,"",RES_hhdet_tes!E125/RES_hhdet_fec!E125)</f>
        <v>0.80958184119832521</v>
      </c>
      <c r="F125" s="124">
        <f>IF(RES_hhdet_tes!F125=0,"",RES_hhdet_tes!F125/RES_hhdet_fec!F125)</f>
        <v>0.81173302001205716</v>
      </c>
      <c r="G125" s="124">
        <f>IF(RES_hhdet_tes!G125=0,"",RES_hhdet_tes!G125/RES_hhdet_fec!G125)</f>
        <v>0.81243407409895063</v>
      </c>
      <c r="H125" s="124">
        <f>IF(RES_hhdet_tes!H125=0,"",RES_hhdet_tes!H125/RES_hhdet_fec!H125)</f>
        <v>0.81423129393236138</v>
      </c>
      <c r="I125" s="124">
        <f>IF(RES_hhdet_tes!I125=0,"",RES_hhdet_tes!I125/RES_hhdet_fec!I125)</f>
        <v>0.81753477622430148</v>
      </c>
      <c r="J125" s="124">
        <f>IF(RES_hhdet_tes!J125=0,"",RES_hhdet_tes!J125/RES_hhdet_fec!J125)</f>
        <v>0.82124158492573052</v>
      </c>
      <c r="K125" s="124">
        <f>IF(RES_hhdet_tes!K125=0,"",RES_hhdet_tes!K125/RES_hhdet_fec!K125)</f>
        <v>0.82508464008673843</v>
      </c>
      <c r="L125" s="124">
        <f>IF(RES_hhdet_tes!L125=0,"",RES_hhdet_tes!L125/RES_hhdet_fec!L125)</f>
        <v>0.82911211789391293</v>
      </c>
      <c r="M125" s="124">
        <f>IF(RES_hhdet_tes!M125=0,"",RES_hhdet_tes!M125/RES_hhdet_fec!M125)</f>
        <v>0.83365461320108447</v>
      </c>
      <c r="N125" s="124">
        <f>IF(RES_hhdet_tes!N125=0,"",RES_hhdet_tes!N125/RES_hhdet_fec!N125)</f>
        <v>0.83860619880590292</v>
      </c>
      <c r="O125" s="124">
        <f>IF(RES_hhdet_tes!O125=0,"",RES_hhdet_tes!O125/RES_hhdet_fec!O125)</f>
        <v>0.84329815960685273</v>
      </c>
      <c r="P125" s="124">
        <f>IF(RES_hhdet_tes!P125=0,"",RES_hhdet_tes!P125/RES_hhdet_fec!P125)</f>
        <v>0.84515893118193797</v>
      </c>
      <c r="Q125" s="124">
        <f>IF(RES_hhdet_tes!Q125=0,"",RES_hhdet_tes!Q125/RES_hhdet_fec!Q125)</f>
        <v>0.84719003884852495</v>
      </c>
      <c r="R125" s="124">
        <f>IF(RES_hhdet_tes!R125=0,"",RES_hhdet_tes!R125/RES_hhdet_fec!R125)</f>
        <v>0.84964226851828495</v>
      </c>
      <c r="S125" s="124">
        <f>IF(RES_hhdet_tes!S125=0,"",RES_hhdet_tes!S125/RES_hhdet_fec!S125)</f>
        <v>0.85283332221965213</v>
      </c>
      <c r="T125" s="124">
        <f>IF(RES_hhdet_tes!T125=0,"",RES_hhdet_tes!T125/RES_hhdet_fec!T125)</f>
        <v>0.85582010457168178</v>
      </c>
      <c r="U125" s="124">
        <f>IF(RES_hhdet_tes!U125=0,"",RES_hhdet_tes!U125/RES_hhdet_fec!U125)</f>
        <v>0.8582235678850948</v>
      </c>
      <c r="V125" s="124">
        <f>IF(RES_hhdet_tes!V125=0,"",RES_hhdet_tes!V125/RES_hhdet_fec!V125)</f>
        <v>0.86061644349099486</v>
      </c>
      <c r="W125" s="124">
        <f>IF(RES_hhdet_tes!W125=0,"",RES_hhdet_tes!W125/RES_hhdet_fec!W125)</f>
        <v>0.86266805421285297</v>
      </c>
      <c r="X125" s="124">
        <f>IF(RES_hhdet_tes!X125=0,"",RES_hhdet_tes!X125/RES_hhdet_fec!X125)</f>
        <v>0.86583282285589303</v>
      </c>
      <c r="Y125" s="124">
        <f>IF(RES_hhdet_tes!Y125=0,"",RES_hhdet_tes!Y125/RES_hhdet_fec!Y125)</f>
        <v>0.87038727220395351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0.80054298713141259</v>
      </c>
      <c r="C126" s="111">
        <f>IF(RES_hhdet_tes!C126=0,"",RES_hhdet_tes!C126/RES_hhdet_fec!C126)</f>
        <v>0.80303584949260598</v>
      </c>
      <c r="D126" s="111">
        <f>IF(RES_hhdet_tes!D126=0,"",RES_hhdet_tes!D126/RES_hhdet_fec!D126)</f>
        <v>0.80599322476587598</v>
      </c>
      <c r="E126" s="111">
        <f>IF(RES_hhdet_tes!E126=0,"",RES_hhdet_tes!E126/RES_hhdet_fec!E126)</f>
        <v>0.80877911998689733</v>
      </c>
      <c r="F126" s="111">
        <f>IF(RES_hhdet_tes!F126=0,"",RES_hhdet_tes!F126/RES_hhdet_fec!F126)</f>
        <v>0.81095745829029209</v>
      </c>
      <c r="G126" s="111">
        <f>IF(RES_hhdet_tes!G126=0,"",RES_hhdet_tes!G126/RES_hhdet_fec!G126)</f>
        <v>0.81174527632087501</v>
      </c>
      <c r="H126" s="111">
        <f>IF(RES_hhdet_tes!H126=0,"",RES_hhdet_tes!H126/RES_hhdet_fec!H126)</f>
        <v>0.81354460428460851</v>
      </c>
      <c r="I126" s="111">
        <f>IF(RES_hhdet_tes!I126=0,"",RES_hhdet_tes!I126/RES_hhdet_fec!I126)</f>
        <v>0.81688054022983214</v>
      </c>
      <c r="J126" s="111">
        <f>IF(RES_hhdet_tes!J126=0,"",RES_hhdet_tes!J126/RES_hhdet_fec!J126)</f>
        <v>0.82060603708323288</v>
      </c>
      <c r="K126" s="111">
        <f>IF(RES_hhdet_tes!K126=0,"",RES_hhdet_tes!K126/RES_hhdet_fec!K126)</f>
        <v>0.82446568059103786</v>
      </c>
      <c r="L126" s="111">
        <f>IF(RES_hhdet_tes!L126=0,"",RES_hhdet_tes!L126/RES_hhdet_fec!L126)</f>
        <v>0.82850974387254428</v>
      </c>
      <c r="M126" s="111">
        <f>IF(RES_hhdet_tes!M126=0,"",RES_hhdet_tes!M126/RES_hhdet_fec!M126)</f>
        <v>0.83307354221196628</v>
      </c>
      <c r="N126" s="111">
        <f>IF(RES_hhdet_tes!N126=0,"",RES_hhdet_tes!N126/RES_hhdet_fec!N126)</f>
        <v>0.83804461414410103</v>
      </c>
      <c r="O126" s="111">
        <f>IF(RES_hhdet_tes!O126=0,"",RES_hhdet_tes!O126/RES_hhdet_fec!O126)</f>
        <v>0.84275491487363152</v>
      </c>
      <c r="P126" s="111">
        <f>IF(RES_hhdet_tes!P126=0,"",RES_hhdet_tes!P126/RES_hhdet_fec!P126)</f>
        <v>0.84462509497374516</v>
      </c>
      <c r="Q126" s="111">
        <f>IF(RES_hhdet_tes!Q126=0,"",RES_hhdet_tes!Q126/RES_hhdet_fec!Q126)</f>
        <v>0.8466658917280202</v>
      </c>
      <c r="R126" s="111">
        <f>IF(RES_hhdet_tes!R126=0,"",RES_hhdet_tes!R126/RES_hhdet_fec!R126)</f>
        <v>0.84912797105486193</v>
      </c>
      <c r="S126" s="111">
        <f>IF(RES_hhdet_tes!S126=0,"",RES_hhdet_tes!S126/RES_hhdet_fec!S126)</f>
        <v>0.85233104660478232</v>
      </c>
      <c r="T126" s="111">
        <f>IF(RES_hhdet_tes!T126=0,"",RES_hhdet_tes!T126/RES_hhdet_fec!T126)</f>
        <v>0.85532752648572974</v>
      </c>
      <c r="U126" s="111">
        <f>IF(RES_hhdet_tes!U126=0,"",RES_hhdet_tes!U126/RES_hhdet_fec!U126)</f>
        <v>0.85774116643634468</v>
      </c>
      <c r="V126" s="111">
        <f>IF(RES_hhdet_tes!V126=0,"",RES_hhdet_tes!V126/RES_hhdet_fec!V126)</f>
        <v>0.86014212323458794</v>
      </c>
      <c r="W126" s="111">
        <f>IF(RES_hhdet_tes!W126=0,"",RES_hhdet_tes!W126/RES_hhdet_fec!W126)</f>
        <v>0.86219415230963459</v>
      </c>
      <c r="X126" s="111">
        <f>IF(RES_hhdet_tes!X126=0,"",RES_hhdet_tes!X126/RES_hhdet_fec!X126)</f>
        <v>0.86537235143507041</v>
      </c>
      <c r="Y126" s="111">
        <f>IF(RES_hhdet_tes!Y126=0,"",RES_hhdet_tes!Y126/RES_hhdet_fec!Y126)</f>
        <v>0.86993959466007065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1.8212459755619608</v>
      </c>
      <c r="C128" s="124">
        <f>IF(RES_hhdet_tes!C128=0,"",RES_hhdet_tes!C128/RES_hhdet_fec!C128)</f>
        <v>1.9880354328542296</v>
      </c>
      <c r="D128" s="124">
        <f>IF(RES_hhdet_tes!D128=0,"",RES_hhdet_tes!D128/RES_hhdet_fec!D128)</f>
        <v>2.1074496094836328</v>
      </c>
      <c r="E128" s="124">
        <f>IF(RES_hhdet_tes!E128=0,"",RES_hhdet_tes!E128/RES_hhdet_fec!E128)</f>
        <v>2.2458406068924472</v>
      </c>
      <c r="F128" s="124">
        <f>IF(RES_hhdet_tes!F128=0,"",RES_hhdet_tes!F128/RES_hhdet_fec!F128)</f>
        <v>2.3617083024988248</v>
      </c>
      <c r="G128" s="124">
        <f>IF(RES_hhdet_tes!G128=0,"",RES_hhdet_tes!G128/RES_hhdet_fec!G128)</f>
        <v>2.4620027210349895</v>
      </c>
      <c r="H128" s="124">
        <f>IF(RES_hhdet_tes!H128=0,"",RES_hhdet_tes!H128/RES_hhdet_fec!H128)</f>
        <v>2.5662582672748515</v>
      </c>
      <c r="I128" s="124">
        <f>IF(RES_hhdet_tes!I128=0,"",RES_hhdet_tes!I128/RES_hhdet_fec!I128)</f>
        <v>2.6564769599297291</v>
      </c>
      <c r="J128" s="124">
        <f>IF(RES_hhdet_tes!J128=0,"",RES_hhdet_tes!J128/RES_hhdet_fec!J128)</f>
        <v>2.7560434644202245</v>
      </c>
      <c r="K128" s="124">
        <f>IF(RES_hhdet_tes!K128=0,"",RES_hhdet_tes!K128/RES_hhdet_fec!K128)</f>
        <v>2.8995604078882504</v>
      </c>
      <c r="L128" s="124">
        <f>IF(RES_hhdet_tes!L128=0,"",RES_hhdet_tes!L128/RES_hhdet_fec!L128)</f>
        <v>3.0353208176687074</v>
      </c>
      <c r="M128" s="124">
        <f>IF(RES_hhdet_tes!M128=0,"",RES_hhdet_tes!M128/RES_hhdet_fec!M128)</f>
        <v>3.1726238699094091</v>
      </c>
      <c r="N128" s="124">
        <f>IF(RES_hhdet_tes!N128=0,"",RES_hhdet_tes!N128/RES_hhdet_fec!N128)</f>
        <v>3.2933505764708557</v>
      </c>
      <c r="O128" s="124">
        <f>IF(RES_hhdet_tes!O128=0,"",RES_hhdet_tes!O128/RES_hhdet_fec!O128)</f>
        <v>3.4449649164623417</v>
      </c>
      <c r="P128" s="124">
        <f>IF(RES_hhdet_tes!P128=0,"",RES_hhdet_tes!P128/RES_hhdet_fec!P128)</f>
        <v>3.5587250712888108</v>
      </c>
      <c r="Q128" s="124">
        <f>IF(RES_hhdet_tes!Q128=0,"",RES_hhdet_tes!Q128/RES_hhdet_fec!Q128)</f>
        <v>3.6650868415877502</v>
      </c>
      <c r="R128" s="124">
        <f>IF(RES_hhdet_tes!R128=0,"",RES_hhdet_tes!R128/RES_hhdet_fec!R128)</f>
        <v>3.7662678214254761</v>
      </c>
      <c r="S128" s="124">
        <f>IF(RES_hhdet_tes!S128=0,"",RES_hhdet_tes!S128/RES_hhdet_fec!S128)</f>
        <v>3.8695256305480901</v>
      </c>
      <c r="T128" s="124">
        <f>IF(RES_hhdet_tes!T128=0,"",RES_hhdet_tes!T128/RES_hhdet_fec!T128)</f>
        <v>3.9562522068320161</v>
      </c>
      <c r="U128" s="124">
        <f>IF(RES_hhdet_tes!U128=0,"",RES_hhdet_tes!U128/RES_hhdet_fec!U128)</f>
        <v>4.0321261607666035</v>
      </c>
      <c r="V128" s="124">
        <f>IF(RES_hhdet_tes!V128=0,"",RES_hhdet_tes!V128/RES_hhdet_fec!V128)</f>
        <v>4.0930696964397182</v>
      </c>
      <c r="W128" s="124">
        <f>IF(RES_hhdet_tes!W128=0,"",RES_hhdet_tes!W128/RES_hhdet_fec!W128)</f>
        <v>4.1277948877227182</v>
      </c>
      <c r="X128" s="124">
        <f>IF(RES_hhdet_tes!X128=0,"",RES_hhdet_tes!X128/RES_hhdet_fec!X128)</f>
        <v>4.1441264046504829</v>
      </c>
      <c r="Y128" s="124">
        <f>IF(RES_hhdet_tes!Y128=0,"",RES_hhdet_tes!Y128/RES_hhdet_fec!Y128)</f>
        <v>4.1576525509587423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1.8212459755619608</v>
      </c>
      <c r="C129" s="111">
        <f>IF(RES_hhdet_tes!C129=0,"",RES_hhdet_tes!C129/RES_hhdet_fec!C129)</f>
        <v>1.9880354328542296</v>
      </c>
      <c r="D129" s="111">
        <f>IF(RES_hhdet_tes!D129=0,"",RES_hhdet_tes!D129/RES_hhdet_fec!D129)</f>
        <v>2.1074496094836328</v>
      </c>
      <c r="E129" s="111">
        <f>IF(RES_hhdet_tes!E129=0,"",RES_hhdet_tes!E129/RES_hhdet_fec!E129)</f>
        <v>2.2458406068924472</v>
      </c>
      <c r="F129" s="111">
        <f>IF(RES_hhdet_tes!F129=0,"",RES_hhdet_tes!F129/RES_hhdet_fec!F129)</f>
        <v>2.3617083024988248</v>
      </c>
      <c r="G129" s="111">
        <f>IF(RES_hhdet_tes!G129=0,"",RES_hhdet_tes!G129/RES_hhdet_fec!G129)</f>
        <v>2.4620027210349895</v>
      </c>
      <c r="H129" s="111">
        <f>IF(RES_hhdet_tes!H129=0,"",RES_hhdet_tes!H129/RES_hhdet_fec!H129)</f>
        <v>2.5662582672748515</v>
      </c>
      <c r="I129" s="111">
        <f>IF(RES_hhdet_tes!I129=0,"",RES_hhdet_tes!I129/RES_hhdet_fec!I129)</f>
        <v>2.6564769599297291</v>
      </c>
      <c r="J129" s="111">
        <f>IF(RES_hhdet_tes!J129=0,"",RES_hhdet_tes!J129/RES_hhdet_fec!J129)</f>
        <v>2.7560434644202245</v>
      </c>
      <c r="K129" s="111">
        <f>IF(RES_hhdet_tes!K129=0,"",RES_hhdet_tes!K129/RES_hhdet_fec!K129)</f>
        <v>2.8995604078882504</v>
      </c>
      <c r="L129" s="111">
        <f>IF(RES_hhdet_tes!L129=0,"",RES_hhdet_tes!L129/RES_hhdet_fec!L129)</f>
        <v>3.0353208176687074</v>
      </c>
      <c r="M129" s="111">
        <f>IF(RES_hhdet_tes!M129=0,"",RES_hhdet_tes!M129/RES_hhdet_fec!M129)</f>
        <v>3.1726238699094091</v>
      </c>
      <c r="N129" s="111">
        <f>IF(RES_hhdet_tes!N129=0,"",RES_hhdet_tes!N129/RES_hhdet_fec!N129)</f>
        <v>3.2933505764708557</v>
      </c>
      <c r="O129" s="111">
        <f>IF(RES_hhdet_tes!O129=0,"",RES_hhdet_tes!O129/RES_hhdet_fec!O129)</f>
        <v>3.4449649164623417</v>
      </c>
      <c r="P129" s="111">
        <f>IF(RES_hhdet_tes!P129=0,"",RES_hhdet_tes!P129/RES_hhdet_fec!P129)</f>
        <v>3.5587250712888108</v>
      </c>
      <c r="Q129" s="111">
        <f>IF(RES_hhdet_tes!Q129=0,"",RES_hhdet_tes!Q129/RES_hhdet_fec!Q129)</f>
        <v>3.6650868415877502</v>
      </c>
      <c r="R129" s="111">
        <f>IF(RES_hhdet_tes!R129=0,"",RES_hhdet_tes!R129/RES_hhdet_fec!R129)</f>
        <v>3.7662678214254761</v>
      </c>
      <c r="S129" s="111">
        <f>IF(RES_hhdet_tes!S129=0,"",RES_hhdet_tes!S129/RES_hhdet_fec!S129)</f>
        <v>3.8695256305480901</v>
      </c>
      <c r="T129" s="111">
        <f>IF(RES_hhdet_tes!T129=0,"",RES_hhdet_tes!T129/RES_hhdet_fec!T129)</f>
        <v>3.9562522068320161</v>
      </c>
      <c r="U129" s="111">
        <f>IF(RES_hhdet_tes!U129=0,"",RES_hhdet_tes!U129/RES_hhdet_fec!U129)</f>
        <v>4.0321261607666035</v>
      </c>
      <c r="V129" s="111">
        <f>IF(RES_hhdet_tes!V129=0,"",RES_hhdet_tes!V129/RES_hhdet_fec!V129)</f>
        <v>4.0930696964397182</v>
      </c>
      <c r="W129" s="111">
        <f>IF(RES_hhdet_tes!W129=0,"",RES_hhdet_tes!W129/RES_hhdet_fec!W129)</f>
        <v>4.1277948877227182</v>
      </c>
      <c r="X129" s="111">
        <f>IF(RES_hhdet_tes!X129=0,"",RES_hhdet_tes!X129/RES_hhdet_fec!X129)</f>
        <v>4.1441264046504829</v>
      </c>
      <c r="Y129" s="111">
        <f>IF(RES_hhdet_tes!Y129=0,"",RES_hhdet_tes!Y129/RES_hhdet_fec!Y129)</f>
        <v>4.1576525509587423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0.80276147624108829</v>
      </c>
      <c r="C130" s="124">
        <f>IF(RES_hhdet_tes!C130=0,"",RES_hhdet_tes!C130/RES_hhdet_fec!C130)</f>
        <v>0.80561085358682849</v>
      </c>
      <c r="D130" s="124">
        <f>IF(RES_hhdet_tes!D130=0,"",RES_hhdet_tes!D130/RES_hhdet_fec!D130)</f>
        <v>0.80819500034409253</v>
      </c>
      <c r="E130" s="124">
        <f>IF(RES_hhdet_tes!E130=0,"",RES_hhdet_tes!E130/RES_hhdet_fec!E130)</f>
        <v>0.81203740386656675</v>
      </c>
      <c r="F130" s="124">
        <f>IF(RES_hhdet_tes!F130=0,"",RES_hhdet_tes!F130/RES_hhdet_fec!F130)</f>
        <v>0.81630333545785116</v>
      </c>
      <c r="G130" s="124">
        <f>IF(RES_hhdet_tes!G130=0,"",RES_hhdet_tes!G130/RES_hhdet_fec!G130)</f>
        <v>0.81610768629561425</v>
      </c>
      <c r="H130" s="124">
        <f>IF(RES_hhdet_tes!H130=0,"",RES_hhdet_tes!H130/RES_hhdet_fec!H130)</f>
        <v>0.81999771403849697</v>
      </c>
      <c r="I130" s="124">
        <f>IF(RES_hhdet_tes!I130=0,"",RES_hhdet_tes!I130/RES_hhdet_fec!I130)</f>
        <v>0.82460899572497304</v>
      </c>
      <c r="J130" s="124">
        <f>IF(RES_hhdet_tes!J130=0,"",RES_hhdet_tes!J130/RES_hhdet_fec!J130)</f>
        <v>0.82871071630991422</v>
      </c>
      <c r="K130" s="124">
        <f>IF(RES_hhdet_tes!K130=0,"",RES_hhdet_tes!K130/RES_hhdet_fec!K130)</f>
        <v>0.83573172598359002</v>
      </c>
      <c r="L130" s="124">
        <f>IF(RES_hhdet_tes!L130=0,"",RES_hhdet_tes!L130/RES_hhdet_fec!L130)</f>
        <v>0.8409895055135862</v>
      </c>
      <c r="M130" s="124">
        <f>IF(RES_hhdet_tes!M130=0,"",RES_hhdet_tes!M130/RES_hhdet_fec!M130)</f>
        <v>0.844781592828033</v>
      </c>
      <c r="N130" s="124">
        <f>IF(RES_hhdet_tes!N130=0,"",RES_hhdet_tes!N130/RES_hhdet_fec!N130)</f>
        <v>0.84837108248361059</v>
      </c>
      <c r="O130" s="124">
        <f>IF(RES_hhdet_tes!O130=0,"",RES_hhdet_tes!O130/RES_hhdet_fec!O130)</f>
        <v>0.8520853519112076</v>
      </c>
      <c r="P130" s="124">
        <f>IF(RES_hhdet_tes!P130=0,"",RES_hhdet_tes!P130/RES_hhdet_fec!P130)</f>
        <v>0.85640333006060065</v>
      </c>
      <c r="Q130" s="124">
        <f>IF(RES_hhdet_tes!Q130=0,"",RES_hhdet_tes!Q130/RES_hhdet_fec!Q130)</f>
        <v>0.86129158914553416</v>
      </c>
      <c r="R130" s="124">
        <f>IF(RES_hhdet_tes!R130=0,"",RES_hhdet_tes!R130/RES_hhdet_fec!R130)</f>
        <v>0.86556198719030708</v>
      </c>
      <c r="S130" s="124">
        <f>IF(RES_hhdet_tes!S130=0,"",RES_hhdet_tes!S130/RES_hhdet_fec!S130)</f>
        <v>0.86799852559185442</v>
      </c>
      <c r="T130" s="124">
        <f>IF(RES_hhdet_tes!T130=0,"",RES_hhdet_tes!T130/RES_hhdet_fec!T130)</f>
        <v>0.87100281147580927</v>
      </c>
      <c r="U130" s="124">
        <f>IF(RES_hhdet_tes!U130=0,"",RES_hhdet_tes!U130/RES_hhdet_fec!U130)</f>
        <v>0.87589748808210921</v>
      </c>
      <c r="V130" s="124">
        <f>IF(RES_hhdet_tes!V130=0,"",RES_hhdet_tes!V130/RES_hhdet_fec!V130)</f>
        <v>0.88328597591827618</v>
      </c>
      <c r="W130" s="124">
        <f>IF(RES_hhdet_tes!W130=0,"",RES_hhdet_tes!W130/RES_hhdet_fec!W130)</f>
        <v>0.8944229366381069</v>
      </c>
      <c r="X130" s="124">
        <f>IF(RES_hhdet_tes!X130=0,"",RES_hhdet_tes!X130/RES_hhdet_fec!X130)</f>
        <v>0.90287115840360499</v>
      </c>
      <c r="Y130" s="124">
        <f>IF(RES_hhdet_tes!Y130=0,"",RES_hhdet_tes!Y130/RES_hhdet_fec!Y130)</f>
        <v>0.90851206932831663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0.81926142102253341</v>
      </c>
      <c r="C131" s="111">
        <f>IF(RES_hhdet_tes!C131=0,"",RES_hhdet_tes!C131/RES_hhdet_fec!C131)</f>
        <v>0.82167326013810449</v>
      </c>
      <c r="D131" s="111">
        <f>IF(RES_hhdet_tes!D131=0,"",RES_hhdet_tes!D131/RES_hhdet_fec!D131)</f>
        <v>0.82471656924912207</v>
      </c>
      <c r="E131" s="111">
        <f>IF(RES_hhdet_tes!E131=0,"",RES_hhdet_tes!E131/RES_hhdet_fec!E131)</f>
        <v>0.82750589251268636</v>
      </c>
      <c r="F131" s="111">
        <f>IF(RES_hhdet_tes!F131=0,"",RES_hhdet_tes!F131/RES_hhdet_fec!F131)</f>
        <v>0.82978322244060221</v>
      </c>
      <c r="G131" s="111">
        <f>IF(RES_hhdet_tes!G131=0,"",RES_hhdet_tes!G131/RES_hhdet_fec!G131)</f>
        <v>0.83067541734259076</v>
      </c>
      <c r="H131" s="111">
        <f>IF(RES_hhdet_tes!H131=0,"",RES_hhdet_tes!H131/RES_hhdet_fec!H131)</f>
        <v>0.83245323592856124</v>
      </c>
      <c r="I131" s="111">
        <f>IF(RES_hhdet_tes!I131=0,"",RES_hhdet_tes!I131/RES_hhdet_fec!I131)</f>
        <v>0.83627811038137878</v>
      </c>
      <c r="J131" s="111">
        <f>IF(RES_hhdet_tes!J131=0,"",RES_hhdet_tes!J131/RES_hhdet_fec!J131)</f>
        <v>0.84105970024159848</v>
      </c>
      <c r="K131" s="111">
        <f>IF(RES_hhdet_tes!K131=0,"",RES_hhdet_tes!K131/RES_hhdet_fec!K131)</f>
        <v>0.84594938281616239</v>
      </c>
      <c r="L131" s="111">
        <f>IF(RES_hhdet_tes!L131=0,"",RES_hhdet_tes!L131/RES_hhdet_fec!L131)</f>
        <v>0.85094134825383327</v>
      </c>
      <c r="M131" s="111">
        <f>IF(RES_hhdet_tes!M131=0,"",RES_hhdet_tes!M131/RES_hhdet_fec!M131)</f>
        <v>0.85638036433282128</v>
      </c>
      <c r="N131" s="111">
        <f>IF(RES_hhdet_tes!N131=0,"",RES_hhdet_tes!N131/RES_hhdet_fec!N131)</f>
        <v>0.86225523177312913</v>
      </c>
      <c r="O131" s="111">
        <f>IF(RES_hhdet_tes!O131=0,"",RES_hhdet_tes!O131/RES_hhdet_fec!O131)</f>
        <v>0.86735194988637854</v>
      </c>
      <c r="P131" s="111">
        <f>IF(RES_hhdet_tes!P131=0,"",RES_hhdet_tes!P131/RES_hhdet_fec!P131)</f>
        <v>0.87028445753214168</v>
      </c>
      <c r="Q131" s="111">
        <f>IF(RES_hhdet_tes!Q131=0,"",RES_hhdet_tes!Q131/RES_hhdet_fec!Q131)</f>
        <v>0.87351804832231272</v>
      </c>
      <c r="R131" s="111">
        <f>IF(RES_hhdet_tes!R131=0,"",RES_hhdet_tes!R131/RES_hhdet_fec!R131)</f>
        <v>0.877154528927095</v>
      </c>
      <c r="S131" s="111">
        <f>IF(RES_hhdet_tes!S131=0,"",RES_hhdet_tes!S131/RES_hhdet_fec!S131)</f>
        <v>0.88084409763210214</v>
      </c>
      <c r="T131" s="111">
        <f>IF(RES_hhdet_tes!T131=0,"",RES_hhdet_tes!T131/RES_hhdet_fec!T131)</f>
        <v>0.88472046126111192</v>
      </c>
      <c r="U131" s="111">
        <f>IF(RES_hhdet_tes!U131=0,"",RES_hhdet_tes!U131/RES_hhdet_fec!U131)</f>
        <v>0.88886450035172948</v>
      </c>
      <c r="V131" s="111">
        <f>IF(RES_hhdet_tes!V131=0,"",RES_hhdet_tes!V131/RES_hhdet_fec!V131)</f>
        <v>0.89381004479341619</v>
      </c>
      <c r="W131" s="111">
        <f>IF(RES_hhdet_tes!W131=0,"",RES_hhdet_tes!W131/RES_hhdet_fec!W131)</f>
        <v>0.8995513894124334</v>
      </c>
      <c r="X131" s="111">
        <f>IF(RES_hhdet_tes!X131=0,"",RES_hhdet_tes!X131/RES_hhdet_fec!X131)</f>
        <v>0.90568584299443167</v>
      </c>
      <c r="Y131" s="111">
        <f>IF(RES_hhdet_tes!Y131=0,"",RES_hhdet_tes!Y131/RES_hhdet_fec!Y131)</f>
        <v>0.9112549735244323</v>
      </c>
      <c r="DA131" s="63" t="s">
        <v>2030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0.92401064307311809</v>
      </c>
      <c r="C132" s="111">
        <f>IF(RES_hhdet_tes!C132=0,"",RES_hhdet_tes!C132/RES_hhdet_fec!C132)</f>
        <v>0.92582286977365469</v>
      </c>
      <c r="D132" s="111">
        <f>IF(RES_hhdet_tes!D132=0,"",RES_hhdet_tes!D132/RES_hhdet_fec!D132)</f>
        <v>0.92663448762541911</v>
      </c>
      <c r="E132" s="111">
        <f>IF(RES_hhdet_tes!E132=0,"",RES_hhdet_tes!E132/RES_hhdet_fec!E132)</f>
        <v>0.92960878617672038</v>
      </c>
      <c r="F132" s="111">
        <f>IF(RES_hhdet_tes!F132=0,"",RES_hhdet_tes!F132/RES_hhdet_fec!F132)</f>
        <v>0.93232807660939376</v>
      </c>
      <c r="G132" s="111">
        <f>IF(RES_hhdet_tes!G132=0,"",RES_hhdet_tes!G132/RES_hhdet_fec!G132)</f>
        <v>0.93307668400409316</v>
      </c>
      <c r="H132" s="111">
        <f>IF(RES_hhdet_tes!H132=0,"",RES_hhdet_tes!H132/RES_hhdet_fec!H132)</f>
        <v>0.94540166032666295</v>
      </c>
      <c r="I132" s="111">
        <f>IF(RES_hhdet_tes!I132=0,"",RES_hhdet_tes!I132/RES_hhdet_fec!I132)</f>
        <v>0.94407843033758676</v>
      </c>
      <c r="J132" s="111">
        <f>IF(RES_hhdet_tes!J132=0,"",RES_hhdet_tes!J132/RES_hhdet_fec!J132)</f>
        <v>0.94092639876969786</v>
      </c>
      <c r="K132" s="111">
        <f>IF(RES_hhdet_tes!K132=0,"",RES_hhdet_tes!K132/RES_hhdet_fec!K132)</f>
        <v>0.94237181652435797</v>
      </c>
      <c r="L132" s="111">
        <f>IF(RES_hhdet_tes!L132=0,"",RES_hhdet_tes!L132/RES_hhdet_fec!L132)</f>
        <v>0.95002889923460709</v>
      </c>
      <c r="M132" s="111">
        <f>IF(RES_hhdet_tes!M132=0,"",RES_hhdet_tes!M132/RES_hhdet_fec!M132)</f>
        <v>0.94572305063194173</v>
      </c>
      <c r="N132" s="111">
        <f>IF(RES_hhdet_tes!N132=0,"",RES_hhdet_tes!N132/RES_hhdet_fec!N132)</f>
        <v>0.9488301044817159</v>
      </c>
      <c r="O132" s="111">
        <f>IF(RES_hhdet_tes!O132=0,"",RES_hhdet_tes!O132/RES_hhdet_fec!O132)</f>
        <v>0.95705012387406541</v>
      </c>
      <c r="P132" s="111">
        <f>IF(RES_hhdet_tes!P132=0,"",RES_hhdet_tes!P132/RES_hhdet_fec!P132)</f>
        <v>0.95760558465702739</v>
      </c>
      <c r="Q132" s="111">
        <f>IF(RES_hhdet_tes!Q132=0,"",RES_hhdet_tes!Q132/RES_hhdet_fec!Q132)</f>
        <v>0.96647606212394233</v>
      </c>
      <c r="R132" s="111">
        <f>IF(RES_hhdet_tes!R132=0,"",RES_hhdet_tes!R132/RES_hhdet_fec!R132)</f>
        <v>0.9695745976515453</v>
      </c>
      <c r="S132" s="111">
        <f>IF(RES_hhdet_tes!S132=0,"",RES_hhdet_tes!S132/RES_hhdet_fec!S132)</f>
        <v>0.96626116585063504</v>
      </c>
      <c r="T132" s="111">
        <f>IF(RES_hhdet_tes!T132=0,"",RES_hhdet_tes!T132/RES_hhdet_fec!T132)</f>
        <v>0.96199776795414649</v>
      </c>
      <c r="U132" s="111">
        <f>IF(RES_hhdet_tes!U132=0,"",RES_hhdet_tes!U132/RES_hhdet_fec!U132)</f>
        <v>0.96249654369741322</v>
      </c>
      <c r="V132" s="111">
        <f>IF(RES_hhdet_tes!V132=0,"",RES_hhdet_tes!V132/RES_hhdet_fec!V132)</f>
        <v>0.96476748753747832</v>
      </c>
      <c r="W132" s="111">
        <f>IF(RES_hhdet_tes!W132=0,"",RES_hhdet_tes!W132/RES_hhdet_fec!W132)</f>
        <v>0.96830821894277674</v>
      </c>
      <c r="X132" s="111">
        <f>IF(RES_hhdet_tes!X132=0,"",RES_hhdet_tes!X132/RES_hhdet_fec!X132)</f>
        <v>0.96424077326420887</v>
      </c>
      <c r="Y132" s="111">
        <f>IF(RES_hhdet_tes!Y132=0,"",RES_hhdet_tes!Y132/RES_hhdet_fec!Y132)</f>
        <v>0.96638390493341408</v>
      </c>
      <c r="DA132" s="63" t="s">
        <v>2031</v>
      </c>
    </row>
    <row r="133" spans="1:105" ht="12" customHeight="1" x14ac:dyDescent="0.25">
      <c r="A133" s="100" t="s">
        <v>198</v>
      </c>
      <c r="B133" s="112">
        <f>IF(RES_hhdet_tes!B133=0,"",RES_hhdet_tes!B133/RES_hhdet_fec!B133)</f>
        <v>0.81926142102253352</v>
      </c>
      <c r="C133" s="112">
        <f>IF(RES_hhdet_tes!C133=0,"",RES_hhdet_tes!C133/RES_hhdet_fec!C133)</f>
        <v>0.82249854398182187</v>
      </c>
      <c r="D133" s="112">
        <f>IF(RES_hhdet_tes!D133=0,"",RES_hhdet_tes!D133/RES_hhdet_fec!D133)</f>
        <v>0.8246198855434812</v>
      </c>
      <c r="E133" s="112">
        <f>IF(RES_hhdet_tes!E133=0,"",RES_hhdet_tes!E133/RES_hhdet_fec!E133)</f>
        <v>0.82988783828254087</v>
      </c>
      <c r="F133" s="112">
        <f>IF(RES_hhdet_tes!F133=0,"",RES_hhdet_tes!F133/RES_hhdet_fec!F133)</f>
        <v>0.83592304312398036</v>
      </c>
      <c r="G133" s="112">
        <f>IF(RES_hhdet_tes!G133=0,"",RES_hhdet_tes!G133/RES_hhdet_fec!G133)</f>
        <v>0.83690282123366444</v>
      </c>
      <c r="H133" s="112">
        <f>IF(RES_hhdet_tes!H133=0,"",RES_hhdet_tes!H133/RES_hhdet_fec!H133)</f>
        <v>0.84084154895117436</v>
      </c>
      <c r="I133" s="112">
        <f>IF(RES_hhdet_tes!I133=0,"",RES_hhdet_tes!I133/RES_hhdet_fec!I133)</f>
        <v>0.84533037084748264</v>
      </c>
      <c r="J133" s="112">
        <f>IF(RES_hhdet_tes!J133=0,"",RES_hhdet_tes!J133/RES_hhdet_fec!J133)</f>
        <v>0.8486460641502751</v>
      </c>
      <c r="K133" s="112">
        <f>IF(RES_hhdet_tes!K133=0,"",RES_hhdet_tes!K133/RES_hhdet_fec!K133)</f>
        <v>0.85476373731805988</v>
      </c>
      <c r="L133" s="112">
        <f>IF(RES_hhdet_tes!L133=0,"",RES_hhdet_tes!L133/RES_hhdet_fec!L133)</f>
        <v>0.85751458077623621</v>
      </c>
      <c r="M133" s="112">
        <f>IF(RES_hhdet_tes!M133=0,"",RES_hhdet_tes!M133/RES_hhdet_fec!M133)</f>
        <v>0.86083191420736094</v>
      </c>
      <c r="N133" s="112">
        <f>IF(RES_hhdet_tes!N133=0,"",RES_hhdet_tes!N133/RES_hhdet_fec!N133)</f>
        <v>0.8635690890507296</v>
      </c>
      <c r="O133" s="112">
        <f>IF(RES_hhdet_tes!O133=0,"",RES_hhdet_tes!O133/RES_hhdet_fec!O133)</f>
        <v>0.86624536785595074</v>
      </c>
      <c r="P133" s="112">
        <f>IF(RES_hhdet_tes!P133=0,"",RES_hhdet_tes!P133/RES_hhdet_fec!P133)</f>
        <v>0.87018568556434273</v>
      </c>
      <c r="Q133" s="112">
        <f>IF(RES_hhdet_tes!Q133=0,"",RES_hhdet_tes!Q133/RES_hhdet_fec!Q133)</f>
        <v>0.87299579656900017</v>
      </c>
      <c r="R133" s="112">
        <f>IF(RES_hhdet_tes!R133=0,"",RES_hhdet_tes!R133/RES_hhdet_fec!R133)</f>
        <v>0.87583291983369593</v>
      </c>
      <c r="S133" s="112">
        <f>IF(RES_hhdet_tes!S133=0,"",RES_hhdet_tes!S133/RES_hhdet_fec!S133)</f>
        <v>0.87705829632255994</v>
      </c>
      <c r="T133" s="112">
        <f>IF(RES_hhdet_tes!T133=0,"",RES_hhdet_tes!T133/RES_hhdet_fec!T133)</f>
        <v>0.87953390155591349</v>
      </c>
      <c r="U133" s="112">
        <f>IF(RES_hhdet_tes!U133=0,"",RES_hhdet_tes!U133/RES_hhdet_fec!U133)</f>
        <v>0.88311014922402986</v>
      </c>
      <c r="V133" s="112">
        <f>IF(RES_hhdet_tes!V133=0,"",RES_hhdet_tes!V133/RES_hhdet_fec!V133)</f>
        <v>0.88988251226337634</v>
      </c>
      <c r="W133" s="112">
        <f>IF(RES_hhdet_tes!W133=0,"",RES_hhdet_tes!W133/RES_hhdet_fec!W133)</f>
        <v>0.89869676704432044</v>
      </c>
      <c r="X133" s="112">
        <f>IF(RES_hhdet_tes!X133=0,"",RES_hhdet_tes!X133/RES_hhdet_fec!X133)</f>
        <v>0.90133605794909</v>
      </c>
      <c r="Y133" s="112">
        <f>IF(RES_hhdet_tes!Y133=0,"",RES_hhdet_tes!Y133/RES_hhdet_fec!Y133)</f>
        <v>0.90631842149091835</v>
      </c>
      <c r="DA133" s="131" t="s">
        <v>2032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X134" s="113">
        <f>IF(RES_hhdet_tes!X134=0,"",RES_hhdet_tes!X134/RES_hhdet_fec!X134)</f>
        <v>1</v>
      </c>
      <c r="Y134" s="113">
        <f>IF(RES_hhdet_tes!Y134=0,"",RES_hhdet_tes!Y134/RES_hhdet_fec!Y134)</f>
        <v>1</v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0.68133412192105725</v>
      </c>
      <c r="C135" s="112">
        <f>IF(RES_hhdet_tes!C135=0,"",RES_hhdet_tes!C135/RES_hhdet_fec!C135)</f>
        <v>0.68478233904388197</v>
      </c>
      <c r="D135" s="112">
        <f>IF(RES_hhdet_tes!D135=0,"",RES_hhdet_tes!D135/RES_hhdet_fec!D135)</f>
        <v>0.68867333013332976</v>
      </c>
      <c r="E135" s="112">
        <f>IF(RES_hhdet_tes!E135=0,"",RES_hhdet_tes!E135/RES_hhdet_fec!E135)</f>
        <v>0.69210869629093752</v>
      </c>
      <c r="F135" s="112">
        <f>IF(RES_hhdet_tes!F135=0,"",RES_hhdet_tes!F135/RES_hhdet_fec!F135)</f>
        <v>0.69529711369557445</v>
      </c>
      <c r="G135" s="112">
        <f>IF(RES_hhdet_tes!G135=0,"",RES_hhdet_tes!G135/RES_hhdet_fec!G135)</f>
        <v>0.69836094595268017</v>
      </c>
      <c r="H135" s="112">
        <f>IF(RES_hhdet_tes!H135=0,"",RES_hhdet_tes!H135/RES_hhdet_fec!H135)</f>
        <v>0.70268429035099145</v>
      </c>
      <c r="I135" s="112">
        <f>IF(RES_hhdet_tes!I135=0,"",RES_hhdet_tes!I135/RES_hhdet_fec!I135)</f>
        <v>0.70533987372130369</v>
      </c>
      <c r="J135" s="112">
        <f>IF(RES_hhdet_tes!J135=0,"",RES_hhdet_tes!J135/RES_hhdet_fec!J135)</f>
        <v>0.70631174986379097</v>
      </c>
      <c r="K135" s="112">
        <f>IF(RES_hhdet_tes!K135=0,"",RES_hhdet_tes!K135/RES_hhdet_fec!K135)</f>
        <v>0.707244813967284</v>
      </c>
      <c r="L135" s="112">
        <f>IF(RES_hhdet_tes!L135=0,"",RES_hhdet_tes!L135/RES_hhdet_fec!L135)</f>
        <v>0.70954381485104845</v>
      </c>
      <c r="M135" s="112">
        <f>IF(RES_hhdet_tes!M135=0,"",RES_hhdet_tes!M135/RES_hhdet_fec!M135)</f>
        <v>0.71245385445472675</v>
      </c>
      <c r="N135" s="112">
        <f>IF(RES_hhdet_tes!N135=0,"",RES_hhdet_tes!N135/RES_hhdet_fec!N135)</f>
        <v>0.71648988550290249</v>
      </c>
      <c r="O135" s="112">
        <f>IF(RES_hhdet_tes!O135=0,"",RES_hhdet_tes!O135/RES_hhdet_fec!O135)</f>
        <v>0.72127172551677654</v>
      </c>
      <c r="P135" s="112">
        <f>IF(RES_hhdet_tes!P135=0,"",RES_hhdet_tes!P135/RES_hhdet_fec!P135)</f>
        <v>0.72515418481771943</v>
      </c>
      <c r="Q135" s="112">
        <f>IF(RES_hhdet_tes!Q135=0,"",RES_hhdet_tes!Q135/RES_hhdet_fec!Q135)</f>
        <v>0.73010180564780325</v>
      </c>
      <c r="R135" s="112">
        <f>IF(RES_hhdet_tes!R135=0,"",RES_hhdet_tes!R135/RES_hhdet_fec!R135)</f>
        <v>0.73557280842962791</v>
      </c>
      <c r="S135" s="112">
        <f>IF(RES_hhdet_tes!S135=0,"",RES_hhdet_tes!S135/RES_hhdet_fec!S135)</f>
        <v>0.74541379765452032</v>
      </c>
      <c r="T135" s="112">
        <f>IF(RES_hhdet_tes!T135=0,"",RES_hhdet_tes!T135/RES_hhdet_fec!T135)</f>
        <v>0.7560476229187495</v>
      </c>
      <c r="U135" s="112">
        <f>IF(RES_hhdet_tes!U135=0,"",RES_hhdet_tes!U135/RES_hhdet_fec!U135)</f>
        <v>0.76390839111753506</v>
      </c>
      <c r="V135" s="112">
        <f>IF(RES_hhdet_tes!V135=0,"",RES_hhdet_tes!V135/RES_hhdet_fec!V135)</f>
        <v>0.77001031194275105</v>
      </c>
      <c r="W135" s="112">
        <f>IF(RES_hhdet_tes!W135=0,"",RES_hhdet_tes!W135/RES_hhdet_fec!W135)</f>
        <v>0.7808927415701592</v>
      </c>
      <c r="X135" s="112">
        <f>IF(RES_hhdet_tes!X135=0,"",RES_hhdet_tes!X135/RES_hhdet_fec!X135)</f>
        <v>0.7856150081218447</v>
      </c>
      <c r="Y135" s="112">
        <f>IF(RES_hhdet_tes!Y135=0,"",RES_hhdet_tes!Y135/RES_hhdet_fec!Y135)</f>
        <v>0.78572436227004439</v>
      </c>
      <c r="DA135" s="131" t="s">
        <v>2034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0.85149011446182055</v>
      </c>
      <c r="C136" s="113">
        <f>IF(RES_hhdet_tes!C136=0,"",RES_hhdet_tes!C136/RES_hhdet_fec!C136)</f>
        <v>0.85421126870104458</v>
      </c>
      <c r="D136" s="113">
        <f>IF(RES_hhdet_tes!D136=0,"",RES_hhdet_tes!D136/RES_hhdet_fec!D136)</f>
        <v>0.8559614258333359</v>
      </c>
      <c r="E136" s="113">
        <f>IF(RES_hhdet_tes!E136=0,"",RES_hhdet_tes!E136/RES_hhdet_fec!E136)</f>
        <v>0.85948357186965518</v>
      </c>
      <c r="F136" s="113">
        <f>IF(RES_hhdet_tes!F136=0,"",RES_hhdet_tes!F136/RES_hhdet_fec!F136)</f>
        <v>0.86192913227567813</v>
      </c>
      <c r="G136" s="113">
        <f>IF(RES_hhdet_tes!G136=0,"",RES_hhdet_tes!G136/RES_hhdet_fec!G136)</f>
        <v>0.86393369308814272</v>
      </c>
      <c r="H136" s="113">
        <f>IF(RES_hhdet_tes!H136=0,"",RES_hhdet_tes!H136/RES_hhdet_fec!H136)</f>
        <v>0.88598080337096741</v>
      </c>
      <c r="I136" s="113">
        <f>IF(RES_hhdet_tes!I136=0,"",RES_hhdet_tes!I136/RES_hhdet_fec!I136)</f>
        <v>0.88123061889373244</v>
      </c>
      <c r="J136" s="113">
        <f>IF(RES_hhdet_tes!J136=0,"",RES_hhdet_tes!J136/RES_hhdet_fec!J136)</f>
        <v>0.87269815489050606</v>
      </c>
      <c r="K136" s="113">
        <f>IF(RES_hhdet_tes!K136=0,"",RES_hhdet_tes!K136/RES_hhdet_fec!K136)</f>
        <v>0.87118220263224699</v>
      </c>
      <c r="L136" s="113">
        <f>IF(RES_hhdet_tes!L136=0,"",RES_hhdet_tes!L136/RES_hhdet_fec!L136)</f>
        <v>0.88534439872001769</v>
      </c>
      <c r="M136" s="113">
        <f>IF(RES_hhdet_tes!M136=0,"",RES_hhdet_tes!M136/RES_hhdet_fec!M136)</f>
        <v>0.8751566719491376</v>
      </c>
      <c r="N136" s="113">
        <f>IF(RES_hhdet_tes!N136=0,"",RES_hhdet_tes!N136/RES_hhdet_fec!N136)</f>
        <v>0.88078689321443926</v>
      </c>
      <c r="O136" s="113">
        <f>IF(RES_hhdet_tes!O136=0,"",RES_hhdet_tes!O136/RES_hhdet_fec!O136)</f>
        <v>0.89813342364122661</v>
      </c>
      <c r="P136" s="113">
        <f>IF(RES_hhdet_tes!P136=0,"",RES_hhdet_tes!P136/RES_hhdet_fec!P136)</f>
        <v>0.89862993157877458</v>
      </c>
      <c r="Q136" s="113">
        <f>IF(RES_hhdet_tes!Q136=0,"",RES_hhdet_tes!Q136/RES_hhdet_fec!Q136)</f>
        <v>0.91833428701129227</v>
      </c>
      <c r="R136" s="113">
        <f>IF(RES_hhdet_tes!R136=0,"",RES_hhdet_tes!R136/RES_hhdet_fec!R136)</f>
        <v>0.92594981656482767</v>
      </c>
      <c r="S136" s="113">
        <f>IF(RES_hhdet_tes!S136=0,"",RES_hhdet_tes!S136/RES_hhdet_fec!S136)</f>
        <v>0.92225019806636443</v>
      </c>
      <c r="T136" s="113">
        <f>IF(RES_hhdet_tes!T136=0,"",RES_hhdet_tes!T136/RES_hhdet_fec!T136)</f>
        <v>0.91487711821579154</v>
      </c>
      <c r="U136" s="113">
        <f>IF(RES_hhdet_tes!U136=0,"",RES_hhdet_tes!U136/RES_hhdet_fec!U136)</f>
        <v>0.91635544497727095</v>
      </c>
      <c r="V136" s="113">
        <f>IF(RES_hhdet_tes!V136=0,"",RES_hhdet_tes!V136/RES_hhdet_fec!V136)</f>
        <v>0.91897104363355009</v>
      </c>
      <c r="W136" s="113">
        <f>IF(RES_hhdet_tes!W136=0,"",RES_hhdet_tes!W136/RES_hhdet_fec!W136)</f>
        <v>0.92536939849915922</v>
      </c>
      <c r="X136" s="113">
        <f>IF(RES_hhdet_tes!X136=0,"",RES_hhdet_tes!X136/RES_hhdet_fec!X136)</f>
        <v>0.91568254588704978</v>
      </c>
      <c r="Y136" s="113">
        <f>IF(RES_hhdet_tes!Y136=0,"",RES_hhdet_tes!Y136/RES_hhdet_fec!Y136)</f>
        <v>0.91623381382154612</v>
      </c>
      <c r="DA136" s="132" t="s">
        <v>2035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0.68133412192105725</v>
      </c>
      <c r="C137" s="111">
        <f>IF(RES_hhdet_tes!C137=0,"",RES_hhdet_tes!C137/RES_hhdet_fec!C137)</f>
        <v>0.6850542932899365</v>
      </c>
      <c r="D137" s="111">
        <f>IF(RES_hhdet_tes!D137=0,"",RES_hhdet_tes!D137/RES_hhdet_fec!D137)</f>
        <v>0.68879621953559589</v>
      </c>
      <c r="E137" s="111">
        <f>IF(RES_hhdet_tes!E137=0,"",RES_hhdet_tes!E137/RES_hhdet_fec!E137)</f>
        <v>0.69312761635314324</v>
      </c>
      <c r="F137" s="111">
        <f>IF(RES_hhdet_tes!F137=0,"",RES_hhdet_tes!F137/RES_hhdet_fec!F137)</f>
        <v>0.69717864412636932</v>
      </c>
      <c r="G137" s="111">
        <f>IF(RES_hhdet_tes!G137=0,"",RES_hhdet_tes!G137/RES_hhdet_fec!G137)</f>
        <v>0.70060608994270357</v>
      </c>
      <c r="H137" s="111">
        <f>IF(RES_hhdet_tes!H137=0,"",RES_hhdet_tes!H137/RES_hhdet_fec!H137)</f>
        <v>0.70413205297012627</v>
      </c>
      <c r="I137" s="111">
        <f>IF(RES_hhdet_tes!I137=0,"",RES_hhdet_tes!I137/RES_hhdet_fec!I137)</f>
        <v>0.70583473569225719</v>
      </c>
      <c r="J137" s="111">
        <f>IF(RES_hhdet_tes!J137=0,"",RES_hhdet_tes!J137/RES_hhdet_fec!J137)</f>
        <v>0.70684509834882336</v>
      </c>
      <c r="K137" s="111">
        <f>IF(RES_hhdet_tes!K137=0,"",RES_hhdet_tes!K137/RES_hhdet_fec!K137)</f>
        <v>0.70905641837761857</v>
      </c>
      <c r="L137" s="111">
        <f>IF(RES_hhdet_tes!L137=0,"",RES_hhdet_tes!L137/RES_hhdet_fec!L137)</f>
        <v>0.71037216320520535</v>
      </c>
      <c r="M137" s="111">
        <f>IF(RES_hhdet_tes!M137=0,"",RES_hhdet_tes!M137/RES_hhdet_fec!M137)</f>
        <v>0.71270083846100252</v>
      </c>
      <c r="N137" s="111">
        <f>IF(RES_hhdet_tes!N137=0,"",RES_hhdet_tes!N137/RES_hhdet_fec!N137)</f>
        <v>0.7158461971670369</v>
      </c>
      <c r="O137" s="111">
        <f>IF(RES_hhdet_tes!O137=0,"",RES_hhdet_tes!O137/RES_hhdet_fec!O137)</f>
        <v>0.72051219298680891</v>
      </c>
      <c r="P137" s="111">
        <f>IF(RES_hhdet_tes!P137=0,"",RES_hhdet_tes!P137/RES_hhdet_fec!P137)</f>
        <v>0.72351499045242929</v>
      </c>
      <c r="Q137" s="111">
        <f>IF(RES_hhdet_tes!Q137=0,"",RES_hhdet_tes!Q137/RES_hhdet_fec!Q137)</f>
        <v>0.72805020385805619</v>
      </c>
      <c r="R137" s="111">
        <f>IF(RES_hhdet_tes!R137=0,"",RES_hhdet_tes!R137/RES_hhdet_fec!R137)</f>
        <v>0.73457000996311461</v>
      </c>
      <c r="S137" s="111">
        <f>IF(RES_hhdet_tes!S137=0,"",RES_hhdet_tes!S137/RES_hhdet_fec!S137)</f>
        <v>0.74698576592461496</v>
      </c>
      <c r="T137" s="111">
        <f>IF(RES_hhdet_tes!T137=0,"",RES_hhdet_tes!T137/RES_hhdet_fec!T137)</f>
        <v>0.75617883320505708</v>
      </c>
      <c r="U137" s="111">
        <f>IF(RES_hhdet_tes!U137=0,"",RES_hhdet_tes!U137/RES_hhdet_fec!U137)</f>
        <v>0.76406871430646428</v>
      </c>
      <c r="V137" s="111">
        <f>IF(RES_hhdet_tes!V137=0,"",RES_hhdet_tes!V137/RES_hhdet_fec!V137)</f>
        <v>0.76981611559051244</v>
      </c>
      <c r="W137" s="111">
        <f>IF(RES_hhdet_tes!W137=0,"",RES_hhdet_tes!W137/RES_hhdet_fec!W137)</f>
        <v>0.78034480812312268</v>
      </c>
      <c r="X137" s="111">
        <f>IF(RES_hhdet_tes!X137=0,"",RES_hhdet_tes!X137/RES_hhdet_fec!X137)</f>
        <v>0.78596221398814381</v>
      </c>
      <c r="Y137" s="111">
        <f>IF(RES_hhdet_tes!Y137=0,"",RES_hhdet_tes!Y137/RES_hhdet_fec!Y137)</f>
        <v>0.78607335322109517</v>
      </c>
      <c r="DA137" s="63" t="s">
        <v>2036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>
        <f>IF(RES_hhdet_tes!Y138=0,"",RES_hhdet_tes!Y138/RES_hhdet_fec!Y138)</f>
        <v>1</v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0.75065304009860112</v>
      </c>
      <c r="C139" s="124">
        <f>IF(RES_hhdet_tes!C139=0,"",RES_hhdet_tes!C139/RES_hhdet_fec!C139)</f>
        <v>0.75282683988600996</v>
      </c>
      <c r="D139" s="124">
        <f>IF(RES_hhdet_tes!D139=0,"",RES_hhdet_tes!D139/RES_hhdet_fec!D139)</f>
        <v>0.75539361262659699</v>
      </c>
      <c r="E139" s="124">
        <f>IF(RES_hhdet_tes!E139=0,"",RES_hhdet_tes!E139/RES_hhdet_fec!E139)</f>
        <v>0.7579783809952314</v>
      </c>
      <c r="F139" s="124">
        <f>IF(RES_hhdet_tes!F139=0,"",RES_hhdet_tes!F139/RES_hhdet_fec!F139)</f>
        <v>0.76041207143827017</v>
      </c>
      <c r="G139" s="124">
        <f>IF(RES_hhdet_tes!G139=0,"",RES_hhdet_tes!G139/RES_hhdet_fec!G139)</f>
        <v>0.76269154149165153</v>
      </c>
      <c r="H139" s="124">
        <f>IF(RES_hhdet_tes!H139=0,"",RES_hhdet_tes!H139/RES_hhdet_fec!H139)</f>
        <v>0.76594035871192678</v>
      </c>
      <c r="I139" s="124">
        <f>IF(RES_hhdet_tes!I139=0,"",RES_hhdet_tes!I139/RES_hhdet_fec!I139)</f>
        <v>0.76803898254473335</v>
      </c>
      <c r="J139" s="124">
        <f>IF(RES_hhdet_tes!J139=0,"",RES_hhdet_tes!J139/RES_hhdet_fec!J139)</f>
        <v>0.76942738366932717</v>
      </c>
      <c r="K139" s="124">
        <f>IF(RES_hhdet_tes!K139=0,"",RES_hhdet_tes!K139/RES_hhdet_fec!K139)</f>
        <v>0.77131222544903266</v>
      </c>
      <c r="L139" s="124">
        <f>IF(RES_hhdet_tes!L139=0,"",RES_hhdet_tes!L139/RES_hhdet_fec!L139)</f>
        <v>0.77326909761116569</v>
      </c>
      <c r="M139" s="124">
        <f>IF(RES_hhdet_tes!M139=0,"",RES_hhdet_tes!M139/RES_hhdet_fec!M139)</f>
        <v>0.77556066951397962</v>
      </c>
      <c r="N139" s="124">
        <f>IF(RES_hhdet_tes!N139=0,"",RES_hhdet_tes!N139/RES_hhdet_fec!N139)</f>
        <v>0.77816007336440407</v>
      </c>
      <c r="O139" s="124">
        <f>IF(RES_hhdet_tes!O139=0,"",RES_hhdet_tes!O139/RES_hhdet_fec!O139)</f>
        <v>0.78092711674843174</v>
      </c>
      <c r="P139" s="124">
        <f>IF(RES_hhdet_tes!P139=0,"",RES_hhdet_tes!P139/RES_hhdet_fec!P139)</f>
        <v>0.78372604636064669</v>
      </c>
      <c r="Q139" s="124">
        <f>IF(RES_hhdet_tes!Q139=0,"",RES_hhdet_tes!Q139/RES_hhdet_fec!Q139)</f>
        <v>0.78787397661164715</v>
      </c>
      <c r="R139" s="124">
        <f>IF(RES_hhdet_tes!R139=0,"",RES_hhdet_tes!R139/RES_hhdet_fec!R139)</f>
        <v>0.79382264414978088</v>
      </c>
      <c r="S139" s="124">
        <f>IF(RES_hhdet_tes!S139=0,"",RES_hhdet_tes!S139/RES_hhdet_fec!S139)</f>
        <v>0.80232399871265259</v>
      </c>
      <c r="T139" s="124">
        <f>IF(RES_hhdet_tes!T139=0,"",RES_hhdet_tes!T139/RES_hhdet_fec!T139)</f>
        <v>0.8126292316645054</v>
      </c>
      <c r="U139" s="124">
        <f>IF(RES_hhdet_tes!U139=0,"",RES_hhdet_tes!U139/RES_hhdet_fec!U139)</f>
        <v>0.82407785214163565</v>
      </c>
      <c r="V139" s="124">
        <f>IF(RES_hhdet_tes!V139=0,"",RES_hhdet_tes!V139/RES_hhdet_fec!V139)</f>
        <v>0.8367085512584379</v>
      </c>
      <c r="W139" s="124">
        <f>IF(RES_hhdet_tes!W139=0,"",RES_hhdet_tes!W139/RES_hhdet_fec!W139)</f>
        <v>0.84804272517311174</v>
      </c>
      <c r="X139" s="124">
        <f>IF(RES_hhdet_tes!X139=0,"",RES_hhdet_tes!X139/RES_hhdet_fec!X139)</f>
        <v>0.85996397475146213</v>
      </c>
      <c r="Y139" s="124">
        <f>IF(RES_hhdet_tes!Y139=0,"",RES_hhdet_tes!Y139/RES_hhdet_fec!Y139)</f>
        <v>0.87222171304657059</v>
      </c>
      <c r="DA139" s="130" t="s">
        <v>2038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0.60145569381787189</v>
      </c>
      <c r="C140" s="111">
        <f>IF(RES_hhdet_tes!C140=0,"",RES_hhdet_tes!C140/RES_hhdet_fec!C140)</f>
        <v>0.60235345193297296</v>
      </c>
      <c r="D140" s="111">
        <f>IF(RES_hhdet_tes!D140=0,"",RES_hhdet_tes!D140/RES_hhdet_fec!D140)</f>
        <v>0.60322683313053505</v>
      </c>
      <c r="E140" s="111">
        <f>IF(RES_hhdet_tes!E140=0,"",RES_hhdet_tes!E140/RES_hhdet_fec!E140)</f>
        <v>0.60419106015013091</v>
      </c>
      <c r="F140" s="111">
        <f>IF(RES_hhdet_tes!F140=0,"",RES_hhdet_tes!F140/RES_hhdet_fec!F140)</f>
        <v>0.60530590921800975</v>
      </c>
      <c r="G140" s="111">
        <f>IF(RES_hhdet_tes!G140=0,"",RES_hhdet_tes!G140/RES_hhdet_fec!G140)</f>
        <v>0.60637168022891641</v>
      </c>
      <c r="H140" s="111">
        <f>IF(RES_hhdet_tes!H140=0,"",RES_hhdet_tes!H140/RES_hhdet_fec!H140)</f>
        <v>0.60775321355036349</v>
      </c>
      <c r="I140" s="111">
        <f>IF(RES_hhdet_tes!I140=0,"",RES_hhdet_tes!I140/RES_hhdet_fec!I140)</f>
        <v>0.60845165264368228</v>
      </c>
      <c r="J140" s="111">
        <f>IF(RES_hhdet_tes!J140=0,"",RES_hhdet_tes!J140/RES_hhdet_fec!J140)</f>
        <v>0.60859275580846961</v>
      </c>
      <c r="K140" s="111">
        <f>IF(RES_hhdet_tes!K140=0,"",RES_hhdet_tes!K140/RES_hhdet_fec!K140)</f>
        <v>0.60882840002302208</v>
      </c>
      <c r="L140" s="111">
        <f>IF(RES_hhdet_tes!L140=0,"",RES_hhdet_tes!L140/RES_hhdet_fec!L140)</f>
        <v>0.60903223328689204</v>
      </c>
      <c r="M140" s="111">
        <f>IF(RES_hhdet_tes!M140=0,"",RES_hhdet_tes!M140/RES_hhdet_fec!M140)</f>
        <v>0.60921265440354411</v>
      </c>
      <c r="N140" s="111">
        <f>IF(RES_hhdet_tes!N140=0,"",RES_hhdet_tes!N140/RES_hhdet_fec!N140)</f>
        <v>0.60943048750073936</v>
      </c>
      <c r="O140" s="111">
        <f>IF(RES_hhdet_tes!O140=0,"",RES_hhdet_tes!O140/RES_hhdet_fec!O140)</f>
        <v>0.60970031078699938</v>
      </c>
      <c r="P140" s="111">
        <f>IF(RES_hhdet_tes!P140=0,"",RES_hhdet_tes!P140/RES_hhdet_fec!P140)</f>
        <v>0.60990833785097109</v>
      </c>
      <c r="Q140" s="111">
        <f>IF(RES_hhdet_tes!Q140=0,"",RES_hhdet_tes!Q140/RES_hhdet_fec!Q140)</f>
        <v>0.6102856964078931</v>
      </c>
      <c r="R140" s="111">
        <f>IF(RES_hhdet_tes!R140=0,"",RES_hhdet_tes!R140/RES_hhdet_fec!R140)</f>
        <v>0.61086237597345872</v>
      </c>
      <c r="S140" s="111">
        <f>IF(RES_hhdet_tes!S140=0,"",RES_hhdet_tes!S140/RES_hhdet_fec!S140)</f>
        <v>0.61158725729928132</v>
      </c>
      <c r="T140" s="111">
        <f>IF(RES_hhdet_tes!T140=0,"",RES_hhdet_tes!T140/RES_hhdet_fec!T140)</f>
        <v>0.61212113717093297</v>
      </c>
      <c r="U140" s="111">
        <f>IF(RES_hhdet_tes!U140=0,"",RES_hhdet_tes!U140/RES_hhdet_fec!U140)</f>
        <v>0.6131749072571081</v>
      </c>
      <c r="V140" s="111">
        <f>IF(RES_hhdet_tes!V140=0,"",RES_hhdet_tes!V140/RES_hhdet_fec!V140)</f>
        <v>0.61444247679553299</v>
      </c>
      <c r="W140" s="111">
        <f>IF(RES_hhdet_tes!W140=0,"",RES_hhdet_tes!W140/RES_hhdet_fec!W140)</f>
        <v>0.61624660636405515</v>
      </c>
      <c r="X140" s="111">
        <f>IF(RES_hhdet_tes!X140=0,"",RES_hhdet_tes!X140/RES_hhdet_fec!X140)</f>
        <v>0.61745523065036567</v>
      </c>
      <c r="Y140" s="111">
        <f>IF(RES_hhdet_tes!Y140=0,"",RES_hhdet_tes!Y140/RES_hhdet_fec!Y140)</f>
        <v>0.61902291694534173</v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0.75186575151063773</v>
      </c>
      <c r="C141" s="45">
        <f>IF(RES_hhdet_tes!C141=0,"",RES_hhdet_tes!C141/RES_hhdet_fec!C141)</f>
        <v>0.75401741065136307</v>
      </c>
      <c r="D141" s="45">
        <f>IF(RES_hhdet_tes!D141=0,"",RES_hhdet_tes!D141/RES_hhdet_fec!D141)</f>
        <v>0.75652592975287059</v>
      </c>
      <c r="E141" s="45">
        <f>IF(RES_hhdet_tes!E141=0,"",RES_hhdet_tes!E141/RES_hhdet_fec!E141)</f>
        <v>0.75901568518527995</v>
      </c>
      <c r="F141" s="45">
        <f>IF(RES_hhdet_tes!F141=0,"",RES_hhdet_tes!F141/RES_hhdet_fec!F141)</f>
        <v>0.76146116244898465</v>
      </c>
      <c r="G141" s="45">
        <f>IF(RES_hhdet_tes!G141=0,"",RES_hhdet_tes!G141/RES_hhdet_fec!G141)</f>
        <v>0.76376273885661128</v>
      </c>
      <c r="H141" s="45">
        <f>IF(RES_hhdet_tes!H141=0,"",RES_hhdet_tes!H141/RES_hhdet_fec!H141)</f>
        <v>0.76696367214538408</v>
      </c>
      <c r="I141" s="45">
        <f>IF(RES_hhdet_tes!I141=0,"",RES_hhdet_tes!I141/RES_hhdet_fec!I141)</f>
        <v>0.76900411892100706</v>
      </c>
      <c r="J141" s="45">
        <f>IF(RES_hhdet_tes!J141=0,"",RES_hhdet_tes!J141/RES_hhdet_fec!J141)</f>
        <v>0.77030613364831091</v>
      </c>
      <c r="K141" s="45">
        <f>IF(RES_hhdet_tes!K141=0,"",RES_hhdet_tes!K141/RES_hhdet_fec!K141)</f>
        <v>0.77213826187307588</v>
      </c>
      <c r="L141" s="45">
        <f>IF(RES_hhdet_tes!L141=0,"",RES_hhdet_tes!L141/RES_hhdet_fec!L141)</f>
        <v>0.77403427299166816</v>
      </c>
      <c r="M141" s="45">
        <f>IF(RES_hhdet_tes!M141=0,"",RES_hhdet_tes!M141/RES_hhdet_fec!M141)</f>
        <v>0.77612687716778184</v>
      </c>
      <c r="N141" s="45">
        <f>IF(RES_hhdet_tes!N141=0,"",RES_hhdet_tes!N141/RES_hhdet_fec!N141)</f>
        <v>0.77852256125144881</v>
      </c>
      <c r="O141" s="45">
        <f>IF(RES_hhdet_tes!O141=0,"",RES_hhdet_tes!O141/RES_hhdet_fec!O141)</f>
        <v>0.7812718416155604</v>
      </c>
      <c r="P141" s="45">
        <f>IF(RES_hhdet_tes!P141=0,"",RES_hhdet_tes!P141/RES_hhdet_fec!P141)</f>
        <v>0.78412649371119536</v>
      </c>
      <c r="Q141" s="45">
        <f>IF(RES_hhdet_tes!Q141=0,"",RES_hhdet_tes!Q141/RES_hhdet_fec!Q141)</f>
        <v>0.78842291141081877</v>
      </c>
      <c r="R141" s="45">
        <f>IF(RES_hhdet_tes!R141=0,"",RES_hhdet_tes!R141/RES_hhdet_fec!R141)</f>
        <v>0.79446393191141929</v>
      </c>
      <c r="S141" s="45">
        <f>IF(RES_hhdet_tes!S141=0,"",RES_hhdet_tes!S141/RES_hhdet_fec!S141)</f>
        <v>0.80297342812695638</v>
      </c>
      <c r="T141" s="45">
        <f>IF(RES_hhdet_tes!T141=0,"",RES_hhdet_tes!T141/RES_hhdet_fec!T141)</f>
        <v>0.81324860427369527</v>
      </c>
      <c r="U141" s="45">
        <f>IF(RES_hhdet_tes!U141=0,"",RES_hhdet_tes!U141/RES_hhdet_fec!U141)</f>
        <v>0.82472835985384518</v>
      </c>
      <c r="V141" s="45">
        <f>IF(RES_hhdet_tes!V141=0,"",RES_hhdet_tes!V141/RES_hhdet_fec!V141)</f>
        <v>0.83739275789120082</v>
      </c>
      <c r="W141" s="45">
        <f>IF(RES_hhdet_tes!W141=0,"",RES_hhdet_tes!W141/RES_hhdet_fec!W141)</f>
        <v>0.84906358662706827</v>
      </c>
      <c r="X141" s="45">
        <f>IF(RES_hhdet_tes!X141=0,"",RES_hhdet_tes!X141/RES_hhdet_fec!X141)</f>
        <v>0.86036575491396283</v>
      </c>
      <c r="Y141" s="45">
        <f>IF(RES_hhdet_tes!Y141=0,"",RES_hhdet_tes!Y141/RES_hhdet_fec!Y141)</f>
        <v>0.87263289907327901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1.2204031127949484</v>
      </c>
      <c r="C143" s="119">
        <f>IF(RES_hhdet_tes!C143=0,"",RES_hhdet_tes!C143/RES_hhdet_fec!C143)</f>
        <v>1.4598199853998066</v>
      </c>
      <c r="D143" s="119">
        <f>IF(RES_hhdet_tes!D143=0,"",RES_hhdet_tes!D143/RES_hhdet_fec!D143)</f>
        <v>1.5901504099188999</v>
      </c>
      <c r="E143" s="119">
        <f>IF(RES_hhdet_tes!E143=0,"",RES_hhdet_tes!E143/RES_hhdet_fec!E143)</f>
        <v>1.7091395995307159</v>
      </c>
      <c r="F143" s="119">
        <f>IF(RES_hhdet_tes!F143=0,"",RES_hhdet_tes!F143/RES_hhdet_fec!F143)</f>
        <v>1.7450490529242981</v>
      </c>
      <c r="G143" s="119">
        <f>IF(RES_hhdet_tes!G143=0,"",RES_hhdet_tes!G143/RES_hhdet_fec!G143)</f>
        <v>1.8597285224820699</v>
      </c>
      <c r="H143" s="119">
        <f>IF(RES_hhdet_tes!H143=0,"",RES_hhdet_tes!H143/RES_hhdet_fec!H143)</f>
        <v>1.8119967640300179</v>
      </c>
      <c r="I143" s="119">
        <f>IF(RES_hhdet_tes!I143=0,"",RES_hhdet_tes!I143/RES_hhdet_fec!I143)</f>
        <v>1.8925229123344984</v>
      </c>
      <c r="J143" s="119">
        <f>IF(RES_hhdet_tes!J143=0,"",RES_hhdet_tes!J143/RES_hhdet_fec!J143)</f>
        <v>1.8637476440045482</v>
      </c>
      <c r="K143" s="119">
        <f>IF(RES_hhdet_tes!K143=0,"",RES_hhdet_tes!K143/RES_hhdet_fec!K143)</f>
        <v>1.9602108771094877</v>
      </c>
      <c r="L143" s="119">
        <f>IF(RES_hhdet_tes!L143=0,"",RES_hhdet_tes!L143/RES_hhdet_fec!L143)</f>
        <v>1.9950239510382144</v>
      </c>
      <c r="M143" s="119">
        <f>IF(RES_hhdet_tes!M143=0,"",RES_hhdet_tes!M143/RES_hhdet_fec!M143)</f>
        <v>1.9976920357764674</v>
      </c>
      <c r="N143" s="119">
        <f>IF(RES_hhdet_tes!N143=0,"",RES_hhdet_tes!N143/RES_hhdet_fec!N143)</f>
        <v>2.0106444710645781</v>
      </c>
      <c r="O143" s="119">
        <f>IF(RES_hhdet_tes!O143=0,"",RES_hhdet_tes!O143/RES_hhdet_fec!O143)</f>
        <v>2.0233965697992118</v>
      </c>
      <c r="P143" s="119">
        <f>IF(RES_hhdet_tes!P143=0,"",RES_hhdet_tes!P143/RES_hhdet_fec!P143)</f>
        <v>1.9998738637165645</v>
      </c>
      <c r="Q143" s="119">
        <f>IF(RES_hhdet_tes!Q143=0,"",RES_hhdet_tes!Q143/RES_hhdet_fec!Q143)</f>
        <v>2.1511462244060944</v>
      </c>
      <c r="R143" s="119">
        <f>IF(RES_hhdet_tes!R143=0,"",RES_hhdet_tes!R143/RES_hhdet_fec!R143)</f>
        <v>2.1678494735505476</v>
      </c>
      <c r="S143" s="119">
        <f>IF(RES_hhdet_tes!S143=0,"",RES_hhdet_tes!S143/RES_hhdet_fec!S143)</f>
        <v>2.1827165947216449</v>
      </c>
      <c r="T143" s="119">
        <f>IF(RES_hhdet_tes!T143=0,"",RES_hhdet_tes!T143/RES_hhdet_fec!T143)</f>
        <v>2.2531059705401044</v>
      </c>
      <c r="U143" s="119">
        <f>IF(RES_hhdet_tes!U143=0,"",RES_hhdet_tes!U143/RES_hhdet_fec!U143)</f>
        <v>2.1935104586109535</v>
      </c>
      <c r="V143" s="119">
        <f>IF(RES_hhdet_tes!V143=0,"",RES_hhdet_tes!V143/RES_hhdet_fec!V143)</f>
        <v>2.4323064596533577</v>
      </c>
      <c r="W143" s="119">
        <f>IF(RES_hhdet_tes!W143=0,"",RES_hhdet_tes!W143/RES_hhdet_fec!W143)</f>
        <v>2.4161713375871416</v>
      </c>
      <c r="X143" s="119">
        <f>IF(RES_hhdet_tes!X143=0,"",RES_hhdet_tes!X143/RES_hhdet_fec!X143)</f>
        <v>2.3693929714680482</v>
      </c>
      <c r="Y143" s="119">
        <f>IF(RES_hhdet_tes!Y143=0,"",RES_hhdet_tes!Y143/RES_hhdet_fec!Y143)</f>
        <v>2.4145865007700551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1.5566840833925368</v>
      </c>
      <c r="C144" s="124">
        <f>IF(RES_hhdet_tes!C144=0,"",RES_hhdet_tes!C144/RES_hhdet_fec!C144)</f>
        <v>1.9304911092429839</v>
      </c>
      <c r="D144" s="124">
        <f>IF(RES_hhdet_tes!D144=0,"",RES_hhdet_tes!D144/RES_hhdet_fec!D144)</f>
        <v>2.2833445101379728</v>
      </c>
      <c r="E144" s="124">
        <f>IF(RES_hhdet_tes!E144=0,"",RES_hhdet_tes!E144/RES_hhdet_fec!E144)</f>
        <v>2.5128839306579218</v>
      </c>
      <c r="F144" s="124">
        <f>IF(RES_hhdet_tes!F144=0,"",RES_hhdet_tes!F144/RES_hhdet_fec!F144)</f>
        <v>2.6637223389449951</v>
      </c>
      <c r="G144" s="124">
        <f>IF(RES_hhdet_tes!G144=0,"",RES_hhdet_tes!G144/RES_hhdet_fec!G144)</f>
        <v>2.7908519486324472</v>
      </c>
      <c r="H144" s="124">
        <f>IF(RES_hhdet_tes!H144=0,"",RES_hhdet_tes!H144/RES_hhdet_fec!H144)</f>
        <v>2.8910991224100866</v>
      </c>
      <c r="I144" s="124">
        <f>IF(RES_hhdet_tes!I144=0,"",RES_hhdet_tes!I144/RES_hhdet_fec!I144)</f>
        <v>3.0114953822404837</v>
      </c>
      <c r="J144" s="124">
        <f>IF(RES_hhdet_tes!J144=0,"",RES_hhdet_tes!J144/RES_hhdet_fec!J144)</f>
        <v>3.1030576652064066</v>
      </c>
      <c r="K144" s="124">
        <f>IF(RES_hhdet_tes!K144=0,"",RES_hhdet_tes!K144/RES_hhdet_fec!K144)</f>
        <v>3.2115120595660218</v>
      </c>
      <c r="L144" s="124">
        <f>IF(RES_hhdet_tes!L144=0,"",RES_hhdet_tes!L144/RES_hhdet_fec!L144)</f>
        <v>3.2869783241152355</v>
      </c>
      <c r="M144" s="124">
        <f>IF(RES_hhdet_tes!M144=0,"",RES_hhdet_tes!M144/RES_hhdet_fec!M144)</f>
        <v>3.3633301723450195</v>
      </c>
      <c r="N144" s="124">
        <f>IF(RES_hhdet_tes!N144=0,"",RES_hhdet_tes!N144/RES_hhdet_fec!N144)</f>
        <v>3.4341231108196588</v>
      </c>
      <c r="O144" s="124">
        <f>IF(RES_hhdet_tes!O144=0,"",RES_hhdet_tes!O144/RES_hhdet_fec!O144)</f>
        <v>3.5133435230235608</v>
      </c>
      <c r="P144" s="124">
        <f>IF(RES_hhdet_tes!P144=0,"",RES_hhdet_tes!P144/RES_hhdet_fec!P144)</f>
        <v>3.5848554360933078</v>
      </c>
      <c r="Q144" s="124">
        <f>IF(RES_hhdet_tes!Q144=0,"",RES_hhdet_tes!Q144/RES_hhdet_fec!Q144)</f>
        <v>3.6582459092606521</v>
      </c>
      <c r="R144" s="124">
        <f>IF(RES_hhdet_tes!R144=0,"",RES_hhdet_tes!R144/RES_hhdet_fec!R144)</f>
        <v>3.7316150446402392</v>
      </c>
      <c r="S144" s="124">
        <f>IF(RES_hhdet_tes!S144=0,"",RES_hhdet_tes!S144/RES_hhdet_fec!S144)</f>
        <v>3.811120039312156</v>
      </c>
      <c r="T144" s="124">
        <f>IF(RES_hhdet_tes!T144=0,"",RES_hhdet_tes!T144/RES_hhdet_fec!T144)</f>
        <v>3.8999889364699905</v>
      </c>
      <c r="U144" s="124">
        <f>IF(RES_hhdet_tes!U144=0,"",RES_hhdet_tes!U144/RES_hhdet_fec!U144)</f>
        <v>3.970025711375504</v>
      </c>
      <c r="V144" s="124">
        <f>IF(RES_hhdet_tes!V144=0,"",RES_hhdet_tes!V144/RES_hhdet_fec!V144)</f>
        <v>4.04189490613998</v>
      </c>
      <c r="W144" s="124">
        <f>IF(RES_hhdet_tes!W144=0,"",RES_hhdet_tes!W144/RES_hhdet_fec!W144)</f>
        <v>4.0917500034523657</v>
      </c>
      <c r="X144" s="124">
        <f>IF(RES_hhdet_tes!X144=0,"",RES_hhdet_tes!X144/RES_hhdet_fec!X144)</f>
        <v>4.1405827635237884</v>
      </c>
      <c r="Y144" s="124">
        <f>IF(RES_hhdet_tes!Y144=0,"",RES_hhdet_tes!Y144/RES_hhdet_fec!Y144)</f>
        <v>4.185487784442703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1.5566840833925368</v>
      </c>
      <c r="C145" s="111">
        <f>IF(RES_hhdet_tes!C145=0,"",RES_hhdet_tes!C145/RES_hhdet_fec!C145)</f>
        <v>1.9304911092429839</v>
      </c>
      <c r="D145" s="111">
        <f>IF(RES_hhdet_tes!D145=0,"",RES_hhdet_tes!D145/RES_hhdet_fec!D145)</f>
        <v>2.2833445101379728</v>
      </c>
      <c r="E145" s="111">
        <f>IF(RES_hhdet_tes!E145=0,"",RES_hhdet_tes!E145/RES_hhdet_fec!E145)</f>
        <v>2.5128839306579218</v>
      </c>
      <c r="F145" s="111">
        <f>IF(RES_hhdet_tes!F145=0,"",RES_hhdet_tes!F145/RES_hhdet_fec!F145)</f>
        <v>2.6637223389449951</v>
      </c>
      <c r="G145" s="111">
        <f>IF(RES_hhdet_tes!G145=0,"",RES_hhdet_tes!G145/RES_hhdet_fec!G145)</f>
        <v>2.7908519486324472</v>
      </c>
      <c r="H145" s="111">
        <f>IF(RES_hhdet_tes!H145=0,"",RES_hhdet_tes!H145/RES_hhdet_fec!H145)</f>
        <v>2.8910991224100866</v>
      </c>
      <c r="I145" s="111">
        <f>IF(RES_hhdet_tes!I145=0,"",RES_hhdet_tes!I145/RES_hhdet_fec!I145)</f>
        <v>3.0114953822404837</v>
      </c>
      <c r="J145" s="111">
        <f>IF(RES_hhdet_tes!J145=0,"",RES_hhdet_tes!J145/RES_hhdet_fec!J145)</f>
        <v>3.1030576652064066</v>
      </c>
      <c r="K145" s="111">
        <f>IF(RES_hhdet_tes!K145=0,"",RES_hhdet_tes!K145/RES_hhdet_fec!K145)</f>
        <v>3.2115120595660218</v>
      </c>
      <c r="L145" s="111">
        <f>IF(RES_hhdet_tes!L145=0,"",RES_hhdet_tes!L145/RES_hhdet_fec!L145)</f>
        <v>3.2869783241152355</v>
      </c>
      <c r="M145" s="111">
        <f>IF(RES_hhdet_tes!M145=0,"",RES_hhdet_tes!M145/RES_hhdet_fec!M145)</f>
        <v>3.3633301723450195</v>
      </c>
      <c r="N145" s="111">
        <f>IF(RES_hhdet_tes!N145=0,"",RES_hhdet_tes!N145/RES_hhdet_fec!N145)</f>
        <v>3.4341231108196588</v>
      </c>
      <c r="O145" s="111">
        <f>IF(RES_hhdet_tes!O145=0,"",RES_hhdet_tes!O145/RES_hhdet_fec!O145)</f>
        <v>3.5133435230235608</v>
      </c>
      <c r="P145" s="111">
        <f>IF(RES_hhdet_tes!P145=0,"",RES_hhdet_tes!P145/RES_hhdet_fec!P145)</f>
        <v>3.5848554360933078</v>
      </c>
      <c r="Q145" s="111">
        <f>IF(RES_hhdet_tes!Q145=0,"",RES_hhdet_tes!Q145/RES_hhdet_fec!Q145)</f>
        <v>3.6582459092606521</v>
      </c>
      <c r="R145" s="111">
        <f>IF(RES_hhdet_tes!R145=0,"",RES_hhdet_tes!R145/RES_hhdet_fec!R145)</f>
        <v>3.7316150446402392</v>
      </c>
      <c r="S145" s="111">
        <f>IF(RES_hhdet_tes!S145=0,"",RES_hhdet_tes!S145/RES_hhdet_fec!S145)</f>
        <v>3.811120039312156</v>
      </c>
      <c r="T145" s="111">
        <f>IF(RES_hhdet_tes!T145=0,"",RES_hhdet_tes!T145/RES_hhdet_fec!T145)</f>
        <v>3.8999889364699905</v>
      </c>
      <c r="U145" s="111">
        <f>IF(RES_hhdet_tes!U145=0,"",RES_hhdet_tes!U145/RES_hhdet_fec!U145)</f>
        <v>3.970025711375504</v>
      </c>
      <c r="V145" s="111">
        <f>IF(RES_hhdet_tes!V145=0,"",RES_hhdet_tes!V145/RES_hhdet_fec!V145)</f>
        <v>4.04189490613998</v>
      </c>
      <c r="W145" s="111">
        <f>IF(RES_hhdet_tes!W145=0,"",RES_hhdet_tes!W145/RES_hhdet_fec!W145)</f>
        <v>4.0917500034523657</v>
      </c>
      <c r="X145" s="111">
        <f>IF(RES_hhdet_tes!X145=0,"",RES_hhdet_tes!X145/RES_hhdet_fec!X145)</f>
        <v>4.1405827635237884</v>
      </c>
      <c r="Y145" s="111">
        <f>IF(RES_hhdet_tes!Y145=0,"",RES_hhdet_tes!Y145/RES_hhdet_fec!Y145)</f>
        <v>4.185487784442703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1.8212459755619608</v>
      </c>
      <c r="C146" s="124">
        <f>IF(RES_hhdet_tes!C146=0,"",RES_hhdet_tes!C146/RES_hhdet_fec!C146)</f>
        <v>2.0255847861028022</v>
      </c>
      <c r="D146" s="124">
        <f>IF(RES_hhdet_tes!D146=0,"",RES_hhdet_tes!D146/RES_hhdet_fec!D146)</f>
        <v>2.2110874269981102</v>
      </c>
      <c r="E146" s="124">
        <f>IF(RES_hhdet_tes!E146=0,"",RES_hhdet_tes!E146/RES_hhdet_fec!E146)</f>
        <v>2.3774711359992993</v>
      </c>
      <c r="F146" s="124">
        <f>IF(RES_hhdet_tes!F146=0,"",RES_hhdet_tes!F146/RES_hhdet_fec!F146)</f>
        <v>2.4921068680132681</v>
      </c>
      <c r="G146" s="124">
        <f>IF(RES_hhdet_tes!G146=0,"",RES_hhdet_tes!G146/RES_hhdet_fec!G146)</f>
        <v>2.5846413764622489</v>
      </c>
      <c r="H146" s="124">
        <f>IF(RES_hhdet_tes!H146=0,"",RES_hhdet_tes!H146/RES_hhdet_fec!H146)</f>
        <v>2.6643559043588572</v>
      </c>
      <c r="I146" s="124">
        <f>IF(RES_hhdet_tes!I146=0,"",RES_hhdet_tes!I146/RES_hhdet_fec!I146)</f>
        <v>2.7396715333636452</v>
      </c>
      <c r="J146" s="124">
        <f>IF(RES_hhdet_tes!J146=0,"",RES_hhdet_tes!J146/RES_hhdet_fec!J146)</f>
        <v>2.8148130221472809</v>
      </c>
      <c r="K146" s="124">
        <f>IF(RES_hhdet_tes!K146=0,"",RES_hhdet_tes!K146/RES_hhdet_fec!K146)</f>
        <v>2.9158423386140768</v>
      </c>
      <c r="L146" s="124">
        <f>IF(RES_hhdet_tes!L146=0,"",RES_hhdet_tes!L146/RES_hhdet_fec!L146)</f>
        <v>3.018154187432335</v>
      </c>
      <c r="M146" s="124">
        <f>IF(RES_hhdet_tes!M146=0,"",RES_hhdet_tes!M146/RES_hhdet_fec!M146)</f>
        <v>3.1286372894097911</v>
      </c>
      <c r="N146" s="124">
        <f>IF(RES_hhdet_tes!N146=0,"",RES_hhdet_tes!N146/RES_hhdet_fec!N146)</f>
        <v>3.2317528684527819</v>
      </c>
      <c r="O146" s="124">
        <f>IF(RES_hhdet_tes!O146=0,"",RES_hhdet_tes!O146/RES_hhdet_fec!O146)</f>
        <v>3.3639125468056501</v>
      </c>
      <c r="P146" s="124">
        <f>IF(RES_hhdet_tes!P146=0,"",RES_hhdet_tes!P146/RES_hhdet_fec!P146)</f>
        <v>3.5204746288365918</v>
      </c>
      <c r="Q146" s="124">
        <f>IF(RES_hhdet_tes!Q146=0,"",RES_hhdet_tes!Q146/RES_hhdet_fec!Q146)</f>
        <v>3.7028726180139349</v>
      </c>
      <c r="R146" s="124">
        <f>IF(RES_hhdet_tes!R146=0,"",RES_hhdet_tes!R146/RES_hhdet_fec!R146)</f>
        <v>3.8566448044873725</v>
      </c>
      <c r="S146" s="124">
        <f>IF(RES_hhdet_tes!S146=0,"",RES_hhdet_tes!S146/RES_hhdet_fec!S146)</f>
        <v>3.9640777624043828</v>
      </c>
      <c r="T146" s="124">
        <f>IF(RES_hhdet_tes!T146=0,"",RES_hhdet_tes!T146/RES_hhdet_fec!T146)</f>
        <v>4.0377911254437659</v>
      </c>
      <c r="U146" s="124">
        <f>IF(RES_hhdet_tes!U146=0,"",RES_hhdet_tes!U146/RES_hhdet_fec!U146)</f>
        <v>4.0860435055562174</v>
      </c>
      <c r="V146" s="124">
        <f>IF(RES_hhdet_tes!V146=0,"",RES_hhdet_tes!V146/RES_hhdet_fec!V146)</f>
        <v>4.1184799138022328</v>
      </c>
      <c r="W146" s="124">
        <f>IF(RES_hhdet_tes!W146=0,"",RES_hhdet_tes!W146/RES_hhdet_fec!W146)</f>
        <v>4.1420005874516921</v>
      </c>
      <c r="X146" s="124">
        <f>IF(RES_hhdet_tes!X146=0,"",RES_hhdet_tes!X146/RES_hhdet_fec!X146)</f>
        <v>4.1594771430050121</v>
      </c>
      <c r="Y146" s="124">
        <f>IF(RES_hhdet_tes!Y146=0,"",RES_hhdet_tes!Y146/RES_hhdet_fec!Y146)</f>
        <v>4.1760618672361405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1.8212459755619608</v>
      </c>
      <c r="C147" s="111">
        <f>IF(RES_hhdet_tes!C147=0,"",RES_hhdet_tes!C147/RES_hhdet_fec!C147)</f>
        <v>2.0255847861028022</v>
      </c>
      <c r="D147" s="111">
        <f>IF(RES_hhdet_tes!D147=0,"",RES_hhdet_tes!D147/RES_hhdet_fec!D147)</f>
        <v>2.2110874269981102</v>
      </c>
      <c r="E147" s="111">
        <f>IF(RES_hhdet_tes!E147=0,"",RES_hhdet_tes!E147/RES_hhdet_fec!E147)</f>
        <v>2.3774711359992993</v>
      </c>
      <c r="F147" s="111">
        <f>IF(RES_hhdet_tes!F147=0,"",RES_hhdet_tes!F147/RES_hhdet_fec!F147)</f>
        <v>2.4921068680132681</v>
      </c>
      <c r="G147" s="111">
        <f>IF(RES_hhdet_tes!G147=0,"",RES_hhdet_tes!G147/RES_hhdet_fec!G147)</f>
        <v>2.5846413764622489</v>
      </c>
      <c r="H147" s="111">
        <f>IF(RES_hhdet_tes!H147=0,"",RES_hhdet_tes!H147/RES_hhdet_fec!H147)</f>
        <v>2.6643559043588572</v>
      </c>
      <c r="I147" s="111">
        <f>IF(RES_hhdet_tes!I147=0,"",RES_hhdet_tes!I147/RES_hhdet_fec!I147)</f>
        <v>2.7396715333636452</v>
      </c>
      <c r="J147" s="111">
        <f>IF(RES_hhdet_tes!J147=0,"",RES_hhdet_tes!J147/RES_hhdet_fec!J147)</f>
        <v>2.8148130221472809</v>
      </c>
      <c r="K147" s="111">
        <f>IF(RES_hhdet_tes!K147=0,"",RES_hhdet_tes!K147/RES_hhdet_fec!K147)</f>
        <v>2.9158423386140768</v>
      </c>
      <c r="L147" s="111">
        <f>IF(RES_hhdet_tes!L147=0,"",RES_hhdet_tes!L147/RES_hhdet_fec!L147)</f>
        <v>3.018154187432335</v>
      </c>
      <c r="M147" s="111">
        <f>IF(RES_hhdet_tes!M147=0,"",RES_hhdet_tes!M147/RES_hhdet_fec!M147)</f>
        <v>3.1286372894097911</v>
      </c>
      <c r="N147" s="111">
        <f>IF(RES_hhdet_tes!N147=0,"",RES_hhdet_tes!N147/RES_hhdet_fec!N147)</f>
        <v>3.2317528684527819</v>
      </c>
      <c r="O147" s="111">
        <f>IF(RES_hhdet_tes!O147=0,"",RES_hhdet_tes!O147/RES_hhdet_fec!O147)</f>
        <v>3.3639125468056501</v>
      </c>
      <c r="P147" s="111">
        <f>IF(RES_hhdet_tes!P147=0,"",RES_hhdet_tes!P147/RES_hhdet_fec!P147)</f>
        <v>3.5204746288365918</v>
      </c>
      <c r="Q147" s="111">
        <f>IF(RES_hhdet_tes!Q147=0,"",RES_hhdet_tes!Q147/RES_hhdet_fec!Q147)</f>
        <v>3.7028726180139349</v>
      </c>
      <c r="R147" s="111">
        <f>IF(RES_hhdet_tes!R147=0,"",RES_hhdet_tes!R147/RES_hhdet_fec!R147)</f>
        <v>3.8566448044873725</v>
      </c>
      <c r="S147" s="111">
        <f>IF(RES_hhdet_tes!S147=0,"",RES_hhdet_tes!S147/RES_hhdet_fec!S147)</f>
        <v>3.9640777624043828</v>
      </c>
      <c r="T147" s="111">
        <f>IF(RES_hhdet_tes!T147=0,"",RES_hhdet_tes!T147/RES_hhdet_fec!T147)</f>
        <v>4.0377911254437659</v>
      </c>
      <c r="U147" s="111">
        <f>IF(RES_hhdet_tes!U147=0,"",RES_hhdet_tes!U147/RES_hhdet_fec!U147)</f>
        <v>4.0860435055562174</v>
      </c>
      <c r="V147" s="111">
        <f>IF(RES_hhdet_tes!V147=0,"",RES_hhdet_tes!V147/RES_hhdet_fec!V147)</f>
        <v>4.1184799138022328</v>
      </c>
      <c r="W147" s="111">
        <f>IF(RES_hhdet_tes!W147=0,"",RES_hhdet_tes!W147/RES_hhdet_fec!W147)</f>
        <v>4.1420005874516921</v>
      </c>
      <c r="X147" s="111">
        <f>IF(RES_hhdet_tes!X147=0,"",RES_hhdet_tes!X147/RES_hhdet_fec!X147)</f>
        <v>4.1594771430050121</v>
      </c>
      <c r="Y147" s="111">
        <f>IF(RES_hhdet_tes!Y147=0,"",RES_hhdet_tes!Y147/RES_hhdet_fec!Y147)</f>
        <v>4.1760618672361405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0.71178557262055409</v>
      </c>
      <c r="C148" s="124">
        <f>IF(RES_hhdet_tes!C148=0,"",RES_hhdet_tes!C148/RES_hhdet_fec!C148)</f>
        <v>0.72427457058334022</v>
      </c>
      <c r="D148" s="124">
        <f>IF(RES_hhdet_tes!D148=0,"",RES_hhdet_tes!D148/RES_hhdet_fec!D148)</f>
        <v>0.72967699932384411</v>
      </c>
      <c r="E148" s="124">
        <f>IF(RES_hhdet_tes!E148=0,"",RES_hhdet_tes!E148/RES_hhdet_fec!E148)</f>
        <v>0.73678496030195295</v>
      </c>
      <c r="F148" s="124">
        <f>IF(RES_hhdet_tes!F148=0,"",RES_hhdet_tes!F148/RES_hhdet_fec!F148)</f>
        <v>0.74297992555354442</v>
      </c>
      <c r="G148" s="124">
        <f>IF(RES_hhdet_tes!G148=0,"",RES_hhdet_tes!G148/RES_hhdet_fec!G148)</f>
        <v>0.75001888321520715</v>
      </c>
      <c r="H148" s="124">
        <f>IF(RES_hhdet_tes!H148=0,"",RES_hhdet_tes!H148/RES_hhdet_fec!H148)</f>
        <v>0.76034503598594239</v>
      </c>
      <c r="I148" s="124">
        <f>IF(RES_hhdet_tes!I148=0,"",RES_hhdet_tes!I148/RES_hhdet_fec!I148)</f>
        <v>0.75917103741297454</v>
      </c>
      <c r="J148" s="124">
        <f>IF(RES_hhdet_tes!J148=0,"",RES_hhdet_tes!J148/RES_hhdet_fec!J148)</f>
        <v>0.76107126948362858</v>
      </c>
      <c r="K148" s="124">
        <f>IF(RES_hhdet_tes!K148=0,"",RES_hhdet_tes!K148/RES_hhdet_fec!K148)</f>
        <v>0.78370092007339853</v>
      </c>
      <c r="L148" s="124">
        <f>IF(RES_hhdet_tes!L148=0,"",RES_hhdet_tes!L148/RES_hhdet_fec!L148)</f>
        <v>0.79137973926510052</v>
      </c>
      <c r="M148" s="124">
        <f>IF(RES_hhdet_tes!M148=0,"",RES_hhdet_tes!M148/RES_hhdet_fec!M148)</f>
        <v>0.7892642340854541</v>
      </c>
      <c r="N148" s="124">
        <f>IF(RES_hhdet_tes!N148=0,"",RES_hhdet_tes!N148/RES_hhdet_fec!N148)</f>
        <v>0.79208933881111787</v>
      </c>
      <c r="O148" s="124">
        <f>IF(RES_hhdet_tes!O148=0,"",RES_hhdet_tes!O148/RES_hhdet_fec!O148)</f>
        <v>0.80148750674186331</v>
      </c>
      <c r="P148" s="124">
        <f>IF(RES_hhdet_tes!P148=0,"",RES_hhdet_tes!P148/RES_hhdet_fec!P148)</f>
        <v>0.80316709173601564</v>
      </c>
      <c r="Q148" s="124">
        <f>IF(RES_hhdet_tes!Q148=0,"",RES_hhdet_tes!Q148/RES_hhdet_fec!Q148)</f>
        <v>0.81502165909288127</v>
      </c>
      <c r="R148" s="124">
        <f>IF(RES_hhdet_tes!R148=0,"",RES_hhdet_tes!R148/RES_hhdet_fec!R148)</f>
        <v>0.82179422124320634</v>
      </c>
      <c r="S148" s="124">
        <f>IF(RES_hhdet_tes!S148=0,"",RES_hhdet_tes!S148/RES_hhdet_fec!S148)</f>
        <v>0.82296215391968386</v>
      </c>
      <c r="T148" s="124">
        <f>IF(RES_hhdet_tes!T148=0,"",RES_hhdet_tes!T148/RES_hhdet_fec!T148)</f>
        <v>0.8255227799603122</v>
      </c>
      <c r="U148" s="124">
        <f>IF(RES_hhdet_tes!U148=0,"",RES_hhdet_tes!U148/RES_hhdet_fec!U148)</f>
        <v>0.83192709622963523</v>
      </c>
      <c r="V148" s="124">
        <f>IF(RES_hhdet_tes!V148=0,"",RES_hhdet_tes!V148/RES_hhdet_fec!V148)</f>
        <v>0.83805718610285551</v>
      </c>
      <c r="W148" s="124">
        <f>IF(RES_hhdet_tes!W148=0,"",RES_hhdet_tes!W148/RES_hhdet_fec!W148)</f>
        <v>0.84258068553098575</v>
      </c>
      <c r="X148" s="124">
        <f>IF(RES_hhdet_tes!X148=0,"",RES_hhdet_tes!X148/RES_hhdet_fec!X148)</f>
        <v>0.84528171593969781</v>
      </c>
      <c r="Y148" s="124">
        <f>IF(RES_hhdet_tes!Y148=0,"",RES_hhdet_tes!Y148/RES_hhdet_fec!Y148)</f>
        <v>0.85015975355791595</v>
      </c>
      <c r="DA148" s="130" t="s">
        <v>2046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0.60394781810321463</v>
      </c>
      <c r="C149" s="111">
        <f>IF(RES_hhdet_tes!C149=0,"",RES_hhdet_tes!C149/RES_hhdet_fec!C149)</f>
        <v>0.60607057874198522</v>
      </c>
      <c r="D149" s="111">
        <f>IF(RES_hhdet_tes!D149=0,"",RES_hhdet_tes!D149/RES_hhdet_fec!D149)</f>
        <v>0.61326345099826329</v>
      </c>
      <c r="E149" s="111">
        <f>IF(RES_hhdet_tes!E149=0,"",RES_hhdet_tes!E149/RES_hhdet_fec!E149)</f>
        <v>0.62143946310932552</v>
      </c>
      <c r="F149" s="111">
        <f>IF(RES_hhdet_tes!F149=0,"",RES_hhdet_tes!F149/RES_hhdet_fec!F149)</f>
        <v>0.62747301241541242</v>
      </c>
      <c r="G149" s="111">
        <f>IF(RES_hhdet_tes!G149=0,"",RES_hhdet_tes!G149/RES_hhdet_fec!G149)</f>
        <v>0.63127022025238277</v>
      </c>
      <c r="H149" s="111">
        <f>IF(RES_hhdet_tes!H149=0,"",RES_hhdet_tes!H149/RES_hhdet_fec!H149)</f>
        <v>0.63350544711765466</v>
      </c>
      <c r="I149" s="111">
        <f>IF(RES_hhdet_tes!I149=0,"",RES_hhdet_tes!I149/RES_hhdet_fec!I149)</f>
        <v>0.63499425905656393</v>
      </c>
      <c r="J149" s="111">
        <f>IF(RES_hhdet_tes!J149=0,"",RES_hhdet_tes!J149/RES_hhdet_fec!J149)</f>
        <v>0.63547365030931635</v>
      </c>
      <c r="K149" s="111">
        <f>IF(RES_hhdet_tes!K149=0,"",RES_hhdet_tes!K149/RES_hhdet_fec!K149)</f>
        <v>0.637988952206612</v>
      </c>
      <c r="L149" s="111">
        <f>IF(RES_hhdet_tes!L149=0,"",RES_hhdet_tes!L149/RES_hhdet_fec!L149)</f>
        <v>0.64030882171966341</v>
      </c>
      <c r="M149" s="111">
        <f>IF(RES_hhdet_tes!M149=0,"",RES_hhdet_tes!M149/RES_hhdet_fec!M149)</f>
        <v>0.64224137749464083</v>
      </c>
      <c r="N149" s="111">
        <f>IF(RES_hhdet_tes!N149=0,"",RES_hhdet_tes!N149/RES_hhdet_fec!N149)</f>
        <v>0.65000597539431082</v>
      </c>
      <c r="O149" s="111">
        <f>IF(RES_hhdet_tes!O149=0,"",RES_hhdet_tes!O149/RES_hhdet_fec!O149)</f>
        <v>0.6645483169809776</v>
      </c>
      <c r="P149" s="111">
        <f>IF(RES_hhdet_tes!P149=0,"",RES_hhdet_tes!P149/RES_hhdet_fec!P149)</f>
        <v>0.67937479698886338</v>
      </c>
      <c r="Q149" s="111">
        <f>IF(RES_hhdet_tes!Q149=0,"",RES_hhdet_tes!Q149/RES_hhdet_fec!Q149)</f>
        <v>0.69357771666300028</v>
      </c>
      <c r="R149" s="111">
        <f>IF(RES_hhdet_tes!R149=0,"",RES_hhdet_tes!R149/RES_hhdet_fec!R149)</f>
        <v>0.70213830177259429</v>
      </c>
      <c r="S149" s="111">
        <f>IF(RES_hhdet_tes!S149=0,"",RES_hhdet_tes!S149/RES_hhdet_fec!S149)</f>
        <v>0.7204289382841943</v>
      </c>
      <c r="T149" s="111">
        <f>IF(RES_hhdet_tes!T149=0,"",RES_hhdet_tes!T149/RES_hhdet_fec!T149)</f>
        <v>0.73910670068092321</v>
      </c>
      <c r="U149" s="111">
        <f>IF(RES_hhdet_tes!U149=0,"",RES_hhdet_tes!U149/RES_hhdet_fec!U149)</f>
        <v>0.7583797593528796</v>
      </c>
      <c r="V149" s="111">
        <f>IF(RES_hhdet_tes!V149=0,"",RES_hhdet_tes!V149/RES_hhdet_fec!V149)</f>
        <v>0.77950672387846265</v>
      </c>
      <c r="W149" s="111">
        <f>IF(RES_hhdet_tes!W149=0,"",RES_hhdet_tes!W149/RES_hhdet_fec!W149)</f>
        <v>0.79420340539436352</v>
      </c>
      <c r="X149" s="111">
        <f>IF(RES_hhdet_tes!X149=0,"",RES_hhdet_tes!X149/RES_hhdet_fec!X149)</f>
        <v>0.80280565354021394</v>
      </c>
      <c r="Y149" s="111">
        <f>IF(RES_hhdet_tes!Y149=0,"",RES_hhdet_tes!Y149/RES_hhdet_fec!Y149)</f>
        <v>0.80739265930988369</v>
      </c>
      <c r="DA149" s="63" t="s">
        <v>2047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0.80335132779925311</v>
      </c>
      <c r="C150" s="111">
        <f>IF(RES_hhdet_tes!C150=0,"",RES_hhdet_tes!C150/RES_hhdet_fec!C150)</f>
        <v>0.8040903765377897</v>
      </c>
      <c r="D150" s="111">
        <f>IF(RES_hhdet_tes!D150=0,"",RES_hhdet_tes!D150/RES_hhdet_fec!D150)</f>
        <v>0.80381604114214145</v>
      </c>
      <c r="E150" s="111">
        <f>IF(RES_hhdet_tes!E150=0,"",RES_hhdet_tes!E150/RES_hhdet_fec!E150)</f>
        <v>0.81381715670957744</v>
      </c>
      <c r="F150" s="111">
        <f>IF(RES_hhdet_tes!F150=0,"",RES_hhdet_tes!F150/RES_hhdet_fec!F150)</f>
        <v>0.82376865733209792</v>
      </c>
      <c r="G150" s="111">
        <f>IF(RES_hhdet_tes!G150=0,"",RES_hhdet_tes!G150/RES_hhdet_fec!G150)</f>
        <v>0.82408848764901177</v>
      </c>
      <c r="H150" s="111">
        <f>IF(RES_hhdet_tes!H150=0,"",RES_hhdet_tes!H150/RES_hhdet_fec!H150)</f>
        <v>0.85021960363797855</v>
      </c>
      <c r="I150" s="111">
        <f>IF(RES_hhdet_tes!I150=0,"",RES_hhdet_tes!I150/RES_hhdet_fec!I150)</f>
        <v>0.8433127104211402</v>
      </c>
      <c r="J150" s="111">
        <f>IF(RES_hhdet_tes!J150=0,"",RES_hhdet_tes!J150/RES_hhdet_fec!J150)</f>
        <v>0.83203214527305491</v>
      </c>
      <c r="K150" s="111">
        <f>IF(RES_hhdet_tes!K150=0,"",RES_hhdet_tes!K150/RES_hhdet_fec!K150)</f>
        <v>0.82989909483399793</v>
      </c>
      <c r="L150" s="111">
        <f>IF(RES_hhdet_tes!L150=0,"",RES_hhdet_tes!L150/RES_hhdet_fec!L150)</f>
        <v>0.84798627591211151</v>
      </c>
      <c r="M150" s="111">
        <f>IF(RES_hhdet_tes!M150=0,"",RES_hhdet_tes!M150/RES_hhdet_fec!M150)</f>
        <v>0.83400038201541049</v>
      </c>
      <c r="N150" s="111">
        <f>IF(RES_hhdet_tes!N150=0,"",RES_hhdet_tes!N150/RES_hhdet_fec!N150)</f>
        <v>0.84511777066284866</v>
      </c>
      <c r="O150" s="111">
        <f>IF(RES_hhdet_tes!O150=0,"",RES_hhdet_tes!O150/RES_hhdet_fec!O150)</f>
        <v>0.87441134624804617</v>
      </c>
      <c r="P150" s="111">
        <f>IF(RES_hhdet_tes!P150=0,"",RES_hhdet_tes!P150/RES_hhdet_fec!P150)</f>
        <v>0.88093565239602167</v>
      </c>
      <c r="Q150" s="111">
        <f>IF(RES_hhdet_tes!Q150=0,"",RES_hhdet_tes!Q150/RES_hhdet_fec!Q150)</f>
        <v>0.90998229396743657</v>
      </c>
      <c r="R150" s="111">
        <f>IF(RES_hhdet_tes!R150=0,"",RES_hhdet_tes!R150/RES_hhdet_fec!R150)</f>
        <v>0.91548512502337209</v>
      </c>
      <c r="S150" s="111">
        <f>IF(RES_hhdet_tes!S150=0,"",RES_hhdet_tes!S150/RES_hhdet_fec!S150)</f>
        <v>0.90590928539124493</v>
      </c>
      <c r="T150" s="111">
        <f>IF(RES_hhdet_tes!T150=0,"",RES_hhdet_tes!T150/RES_hhdet_fec!T150)</f>
        <v>0.89488939294501024</v>
      </c>
      <c r="U150" s="111">
        <f>IF(RES_hhdet_tes!U150=0,"",RES_hhdet_tes!U150/RES_hhdet_fec!U150)</f>
        <v>0.91238575552051593</v>
      </c>
      <c r="V150" s="111">
        <f>IF(RES_hhdet_tes!V150=0,"",RES_hhdet_tes!V150/RES_hhdet_fec!V150)</f>
        <v>0.92183434678239251</v>
      </c>
      <c r="W150" s="111">
        <f>IF(RES_hhdet_tes!W150=0,"",RES_hhdet_tes!W150/RES_hhdet_fec!W150)</f>
        <v>0.93172745956845138</v>
      </c>
      <c r="X150" s="111">
        <f>IF(RES_hhdet_tes!X150=0,"",RES_hhdet_tes!X150/RES_hhdet_fec!X150)</f>
        <v>0.92611825688766891</v>
      </c>
      <c r="Y150" s="111">
        <f>IF(RES_hhdet_tes!Y150=0,"",RES_hhdet_tes!Y150/RES_hhdet_fec!Y150)</f>
        <v>0.92772825472180986</v>
      </c>
      <c r="DA150" s="63" t="s">
        <v>2048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0.60394781810321463</v>
      </c>
      <c r="C151" s="112">
        <f>IF(RES_hhdet_tes!C151=0,"",RES_hhdet_tes!C151/RES_hhdet_fec!C151)</f>
        <v>0.60394781810321463</v>
      </c>
      <c r="D151" s="112">
        <f>IF(RES_hhdet_tes!D151=0,"",RES_hhdet_tes!D151/RES_hhdet_fec!D151)</f>
        <v>0.60394781810321463</v>
      </c>
      <c r="E151" s="112">
        <f>IF(RES_hhdet_tes!E151=0,"",RES_hhdet_tes!E151/RES_hhdet_fec!E151)</f>
        <v>0.6170823186785388</v>
      </c>
      <c r="F151" s="112">
        <f>IF(RES_hhdet_tes!F151=0,"",RES_hhdet_tes!F151/RES_hhdet_fec!F151)</f>
        <v>0.63233254251444515</v>
      </c>
      <c r="G151" s="112">
        <f>IF(RES_hhdet_tes!G151=0,"",RES_hhdet_tes!G151/RES_hhdet_fec!G151)</f>
        <v>0.63387527568911772</v>
      </c>
      <c r="H151" s="112">
        <f>IF(RES_hhdet_tes!H151=0,"",RES_hhdet_tes!H151/RES_hhdet_fec!H151)</f>
        <v>0.63454572941518816</v>
      </c>
      <c r="I151" s="112">
        <f>IF(RES_hhdet_tes!I151=0,"",RES_hhdet_tes!I151/RES_hhdet_fec!I151)</f>
        <v>0.63542315304666563</v>
      </c>
      <c r="J151" s="112">
        <f>IF(RES_hhdet_tes!J151=0,"",RES_hhdet_tes!J151/RES_hhdet_fec!J151)</f>
        <v>0.63648097888989674</v>
      </c>
      <c r="K151" s="112">
        <f>IF(RES_hhdet_tes!K151=0,"",RES_hhdet_tes!K151/RES_hhdet_fec!K151)</f>
        <v>0.63648097888989674</v>
      </c>
      <c r="L151" s="112">
        <f>IF(RES_hhdet_tes!L151=0,"",RES_hhdet_tes!L151/RES_hhdet_fec!L151)</f>
        <v>0.63738501673600567</v>
      </c>
      <c r="M151" s="112">
        <f>IF(RES_hhdet_tes!M151=0,"",RES_hhdet_tes!M151/RES_hhdet_fec!M151)</f>
        <v>0.6400764348235688</v>
      </c>
      <c r="N151" s="112">
        <f>IF(RES_hhdet_tes!N151=0,"",RES_hhdet_tes!N151/RES_hhdet_fec!N151)</f>
        <v>0.64963768260596566</v>
      </c>
      <c r="O151" s="112">
        <f>IF(RES_hhdet_tes!O151=0,"",RES_hhdet_tes!O151/RES_hhdet_fec!O151)</f>
        <v>0.66714419731444252</v>
      </c>
      <c r="P151" s="112">
        <f>IF(RES_hhdet_tes!P151=0,"",RES_hhdet_tes!P151/RES_hhdet_fec!P151)</f>
        <v>0.68500650480313152</v>
      </c>
      <c r="Q151" s="112">
        <f>IF(RES_hhdet_tes!Q151=0,"",RES_hhdet_tes!Q151/RES_hhdet_fec!Q151)</f>
        <v>0.7056050004193769</v>
      </c>
      <c r="R151" s="112">
        <f>IF(RES_hhdet_tes!R151=0,"",RES_hhdet_tes!R151/RES_hhdet_fec!R151)</f>
        <v>0.70560500041937713</v>
      </c>
      <c r="S151" s="112">
        <f>IF(RES_hhdet_tes!S151=0,"",RES_hhdet_tes!S151/RES_hhdet_fec!S151)</f>
        <v>0.7056050004193769</v>
      </c>
      <c r="T151" s="112">
        <f>IF(RES_hhdet_tes!T151=0,"",RES_hhdet_tes!T151/RES_hhdet_fec!T151)</f>
        <v>0.70973891568473169</v>
      </c>
      <c r="U151" s="112">
        <f>IF(RES_hhdet_tes!U151=0,"",RES_hhdet_tes!U151/RES_hhdet_fec!U151)</f>
        <v>0.75139493829424153</v>
      </c>
      <c r="V151" s="112">
        <f>IF(RES_hhdet_tes!V151=0,"",RES_hhdet_tes!V151/RES_hhdet_fec!V151)</f>
        <v>0.77378840641272539</v>
      </c>
      <c r="W151" s="112">
        <f>IF(RES_hhdet_tes!W151=0,"",RES_hhdet_tes!W151/RES_hhdet_fec!W151)</f>
        <v>0.79573287508446033</v>
      </c>
      <c r="X151" s="112">
        <f>IF(RES_hhdet_tes!X151=0,"",RES_hhdet_tes!X151/RES_hhdet_fec!X151)</f>
        <v>0.80636971870134611</v>
      </c>
      <c r="Y151" s="112">
        <f>IF(RES_hhdet_tes!Y151=0,"",RES_hhdet_tes!Y151/RES_hhdet_fec!Y151)</f>
        <v>0.8109046245580761</v>
      </c>
      <c r="DA151" s="131" t="s">
        <v>2049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X152" s="113">
        <f>IF(RES_hhdet_tes!X152=0,"",RES_hhdet_tes!X152/RES_hhdet_fec!X152)</f>
        <v>1</v>
      </c>
      <c r="Y152" s="113">
        <f>IF(RES_hhdet_tes!Y152=0,"",RES_hhdet_tes!Y152/RES_hhdet_fec!Y152)</f>
        <v>1</v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0.68133412192105725</v>
      </c>
      <c r="C153" s="112">
        <f>IF(RES_hhdet_tes!C153=0,"",RES_hhdet_tes!C153/RES_hhdet_fec!C153)</f>
        <v>0.69096578067971648</v>
      </c>
      <c r="D153" s="112">
        <f>IF(RES_hhdet_tes!D153=0,"",RES_hhdet_tes!D153/RES_hhdet_fec!D153)</f>
        <v>0.69712949044789607</v>
      </c>
      <c r="E153" s="112">
        <f>IF(RES_hhdet_tes!E153=0,"",RES_hhdet_tes!E153/RES_hhdet_fec!E153)</f>
        <v>0.69989929252923411</v>
      </c>
      <c r="F153" s="112">
        <f>IF(RES_hhdet_tes!F153=0,"",RES_hhdet_tes!F153/RES_hhdet_fec!F153)</f>
        <v>0.70160648531082592</v>
      </c>
      <c r="G153" s="112">
        <f>IF(RES_hhdet_tes!G153=0,"",RES_hhdet_tes!G153/RES_hhdet_fec!G153)</f>
        <v>0.70296954310979809</v>
      </c>
      <c r="H153" s="112">
        <f>IF(RES_hhdet_tes!H153=0,"",RES_hhdet_tes!H153/RES_hhdet_fec!H153)</f>
        <v>0.70434785902500685</v>
      </c>
      <c r="I153" s="112">
        <f>IF(RES_hhdet_tes!I153=0,"",RES_hhdet_tes!I153/RES_hhdet_fec!I153)</f>
        <v>0.70573655501554189</v>
      </c>
      <c r="J153" s="112">
        <f>IF(RES_hhdet_tes!J153=0,"",RES_hhdet_tes!J153/RES_hhdet_fec!J153)</f>
        <v>0.7068114075101124</v>
      </c>
      <c r="K153" s="112">
        <f>IF(RES_hhdet_tes!K153=0,"",RES_hhdet_tes!K153/RES_hhdet_fec!K153)</f>
        <v>0.70766788844035278</v>
      </c>
      <c r="L153" s="112">
        <f>IF(RES_hhdet_tes!L153=0,"",RES_hhdet_tes!L153/RES_hhdet_fec!L153)</f>
        <v>0.70972846935018008</v>
      </c>
      <c r="M153" s="112">
        <f>IF(RES_hhdet_tes!M153=0,"",RES_hhdet_tes!M153/RES_hhdet_fec!M153)</f>
        <v>0.71189481169694968</v>
      </c>
      <c r="N153" s="112">
        <f>IF(RES_hhdet_tes!N153=0,"",RES_hhdet_tes!N153/RES_hhdet_fec!N153)</f>
        <v>0.7147365172343958</v>
      </c>
      <c r="O153" s="112">
        <f>IF(RES_hhdet_tes!O153=0,"",RES_hhdet_tes!O153/RES_hhdet_fec!O153)</f>
        <v>0.71908699821575006</v>
      </c>
      <c r="P153" s="112">
        <f>IF(RES_hhdet_tes!P153=0,"",RES_hhdet_tes!P153/RES_hhdet_fec!P153)</f>
        <v>0.72674432074421913</v>
      </c>
      <c r="Q153" s="112">
        <f>IF(RES_hhdet_tes!Q153=0,"",RES_hhdet_tes!Q153/RES_hhdet_fec!Q153)</f>
        <v>0.735399594308763</v>
      </c>
      <c r="R153" s="112">
        <f>IF(RES_hhdet_tes!R153=0,"",RES_hhdet_tes!R153/RES_hhdet_fec!R153)</f>
        <v>0.74265642565878209</v>
      </c>
      <c r="S153" s="112">
        <f>IF(RES_hhdet_tes!S153=0,"",RES_hhdet_tes!S153/RES_hhdet_fec!S153)</f>
        <v>0.74975351341839902</v>
      </c>
      <c r="T153" s="112">
        <f>IF(RES_hhdet_tes!T153=0,"",RES_hhdet_tes!T153/RES_hhdet_fec!T153)</f>
        <v>0.75995465003330409</v>
      </c>
      <c r="U153" s="112">
        <f>IF(RES_hhdet_tes!U153=0,"",RES_hhdet_tes!U153/RES_hhdet_fec!U153)</f>
        <v>0.76862967007544913</v>
      </c>
      <c r="V153" s="112">
        <f>IF(RES_hhdet_tes!V153=0,"",RES_hhdet_tes!V153/RES_hhdet_fec!V153)</f>
        <v>0.77862065126853885</v>
      </c>
      <c r="W153" s="112">
        <f>IF(RES_hhdet_tes!W153=0,"",RES_hhdet_tes!W153/RES_hhdet_fec!W153)</f>
        <v>0.78677906709692791</v>
      </c>
      <c r="X153" s="112">
        <f>IF(RES_hhdet_tes!X153=0,"",RES_hhdet_tes!X153/RES_hhdet_fec!X153)</f>
        <v>0.79506974786376461</v>
      </c>
      <c r="Y153" s="112">
        <f>IF(RES_hhdet_tes!Y153=0,"",RES_hhdet_tes!Y153/RES_hhdet_fec!Y153)</f>
        <v>0.80382485806568815</v>
      </c>
      <c r="DA153" s="131" t="s">
        <v>2051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0.85149011446182055</v>
      </c>
      <c r="C154" s="113">
        <f>IF(RES_hhdet_tes!C154=0,"",RES_hhdet_tes!C154/RES_hhdet_fec!C154)</f>
        <v>0.85787648045492271</v>
      </c>
      <c r="D154" s="113">
        <f>IF(RES_hhdet_tes!D154=0,"",RES_hhdet_tes!D154/RES_hhdet_fec!D154)</f>
        <v>0.8607488566310415</v>
      </c>
      <c r="E154" s="113">
        <f>IF(RES_hhdet_tes!E154=0,"",RES_hhdet_tes!E154/RES_hhdet_fec!E154)</f>
        <v>0.86364641377945439</v>
      </c>
      <c r="F154" s="113">
        <f>IF(RES_hhdet_tes!F154=0,"",RES_hhdet_tes!F154/RES_hhdet_fec!F154)</f>
        <v>0.86490626725115149</v>
      </c>
      <c r="G154" s="113">
        <f>IF(RES_hhdet_tes!G154=0,"",RES_hhdet_tes!G154/RES_hhdet_fec!G154)</f>
        <v>0.86586939990296685</v>
      </c>
      <c r="H154" s="113">
        <f>IF(RES_hhdet_tes!H154=0,"",RES_hhdet_tes!H154/RES_hhdet_fec!H154)</f>
        <v>0.88649607378985074</v>
      </c>
      <c r="I154" s="113">
        <f>IF(RES_hhdet_tes!I154=0,"",RES_hhdet_tes!I154/RES_hhdet_fec!I154)</f>
        <v>0.88137279501224841</v>
      </c>
      <c r="J154" s="113">
        <f>IF(RES_hhdet_tes!J154=0,"",RES_hhdet_tes!J154/RES_hhdet_fec!J154)</f>
        <v>0.87290774979463592</v>
      </c>
      <c r="K154" s="113">
        <f>IF(RES_hhdet_tes!K154=0,"",RES_hhdet_tes!K154/RES_hhdet_fec!K154)</f>
        <v>0.8714500274248117</v>
      </c>
      <c r="L154" s="113">
        <f>IF(RES_hhdet_tes!L154=0,"",RES_hhdet_tes!L154/RES_hhdet_fec!L154)</f>
        <v>0.88545930102953518</v>
      </c>
      <c r="M154" s="113">
        <f>IF(RES_hhdet_tes!M154=0,"",RES_hhdet_tes!M154/RES_hhdet_fec!M154)</f>
        <v>0.87489012837157176</v>
      </c>
      <c r="N154" s="113">
        <f>IF(RES_hhdet_tes!N154=0,"",RES_hhdet_tes!N154/RES_hhdet_fec!N154)</f>
        <v>0.87994548208124357</v>
      </c>
      <c r="O154" s="113">
        <f>IF(RES_hhdet_tes!O154=0,"",RES_hhdet_tes!O154/RES_hhdet_fec!O154)</f>
        <v>0.89700337749548786</v>
      </c>
      <c r="P154" s="113">
        <f>IF(RES_hhdet_tes!P154=0,"",RES_hhdet_tes!P154/RES_hhdet_fec!P154)</f>
        <v>0.89867306485138632</v>
      </c>
      <c r="Q154" s="113">
        <f>IF(RES_hhdet_tes!Q154=0,"",RES_hhdet_tes!Q154/RES_hhdet_fec!Q154)</f>
        <v>0.91970436093722896</v>
      </c>
      <c r="R154" s="113">
        <f>IF(RES_hhdet_tes!R154=0,"",RES_hhdet_tes!R154/RES_hhdet_fec!R154)</f>
        <v>0.92812247620111232</v>
      </c>
      <c r="S154" s="113">
        <f>IF(RES_hhdet_tes!S154=0,"",RES_hhdet_tes!S154/RES_hhdet_fec!S154)</f>
        <v>0.9238270390503619</v>
      </c>
      <c r="T154" s="113">
        <f>IF(RES_hhdet_tes!T154=0,"",RES_hhdet_tes!T154/RES_hhdet_fec!T154)</f>
        <v>0.91649243692766957</v>
      </c>
      <c r="U154" s="113">
        <f>IF(RES_hhdet_tes!U154=0,"",RES_hhdet_tes!U154/RES_hhdet_fec!U154)</f>
        <v>0.918392795346057</v>
      </c>
      <c r="V154" s="113">
        <f>IF(RES_hhdet_tes!V154=0,"",RES_hhdet_tes!V154/RES_hhdet_fec!V154)</f>
        <v>0.92225570712979654</v>
      </c>
      <c r="W154" s="113">
        <f>IF(RES_hhdet_tes!W154=0,"",RES_hhdet_tes!W154/RES_hhdet_fec!W154)</f>
        <v>0.927139681861052</v>
      </c>
      <c r="X154" s="113">
        <f>IF(RES_hhdet_tes!X154=0,"",RES_hhdet_tes!X154/RES_hhdet_fec!X154)</f>
        <v>0.91920396369755852</v>
      </c>
      <c r="Y154" s="113">
        <f>IF(RES_hhdet_tes!Y154=0,"",RES_hhdet_tes!Y154/RES_hhdet_fec!Y154)</f>
        <v>0.92319469700817658</v>
      </c>
      <c r="DA154" s="132" t="s">
        <v>2052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0.68133412192105725</v>
      </c>
      <c r="C155" s="111">
        <f>IF(RES_hhdet_tes!C155=0,"",RES_hhdet_tes!C155/RES_hhdet_fec!C155)</f>
        <v>0.69143601767412055</v>
      </c>
      <c r="D155" s="111">
        <f>IF(RES_hhdet_tes!D155=0,"",RES_hhdet_tes!D155/RES_hhdet_fec!D155)</f>
        <v>0.69717408419254479</v>
      </c>
      <c r="E155" s="111">
        <f>IF(RES_hhdet_tes!E155=0,"",RES_hhdet_tes!E155/RES_hhdet_fec!E155)</f>
        <v>0.70050145604279523</v>
      </c>
      <c r="F155" s="111">
        <f>IF(RES_hhdet_tes!F155=0,"",RES_hhdet_tes!F155/RES_hhdet_fec!F155)</f>
        <v>0.70248197977217763</v>
      </c>
      <c r="G155" s="111">
        <f>IF(RES_hhdet_tes!G155=0,"",RES_hhdet_tes!G155/RES_hhdet_fec!G155)</f>
        <v>0.70406942923111393</v>
      </c>
      <c r="H155" s="111">
        <f>IF(RES_hhdet_tes!H155=0,"",RES_hhdet_tes!H155/RES_hhdet_fec!H155)</f>
        <v>0.70519567659935023</v>
      </c>
      <c r="I155" s="111">
        <f>IF(RES_hhdet_tes!I155=0,"",RES_hhdet_tes!I155/RES_hhdet_fec!I155)</f>
        <v>0.70611685349014053</v>
      </c>
      <c r="J155" s="111">
        <f>IF(RES_hhdet_tes!J155=0,"",RES_hhdet_tes!J155/RES_hhdet_fec!J155)</f>
        <v>0.70723615464820155</v>
      </c>
      <c r="K155" s="111">
        <f>IF(RES_hhdet_tes!K155=0,"",RES_hhdet_tes!K155/RES_hhdet_fec!K155)</f>
        <v>0.70954893802014518</v>
      </c>
      <c r="L155" s="111">
        <f>IF(RES_hhdet_tes!L155=0,"",RES_hhdet_tes!L155/RES_hhdet_fec!L155)</f>
        <v>0.71060509753355405</v>
      </c>
      <c r="M155" s="111">
        <f>IF(RES_hhdet_tes!M155=0,"",RES_hhdet_tes!M155/RES_hhdet_fec!M155)</f>
        <v>0.71220150965932694</v>
      </c>
      <c r="N155" s="111">
        <f>IF(RES_hhdet_tes!N155=0,"",RES_hhdet_tes!N155/RES_hhdet_fec!N155)</f>
        <v>0.71421835250289145</v>
      </c>
      <c r="O155" s="111">
        <f>IF(RES_hhdet_tes!O155=0,"",RES_hhdet_tes!O155/RES_hhdet_fec!O155)</f>
        <v>0.71803034000529364</v>
      </c>
      <c r="P155" s="111">
        <f>IF(RES_hhdet_tes!P155=0,"",RES_hhdet_tes!P155/RES_hhdet_fec!P155)</f>
        <v>0.72360971813787922</v>
      </c>
      <c r="Q155" s="111">
        <f>IF(RES_hhdet_tes!Q155=0,"",RES_hhdet_tes!Q155/RES_hhdet_fec!Q155)</f>
        <v>0.73167986295825227</v>
      </c>
      <c r="R155" s="111">
        <f>IF(RES_hhdet_tes!R155=0,"",RES_hhdet_tes!R155/RES_hhdet_fec!R155)</f>
        <v>0.74078589484276391</v>
      </c>
      <c r="S155" s="111">
        <f>IF(RES_hhdet_tes!S155=0,"",RES_hhdet_tes!S155/RES_hhdet_fec!S155)</f>
        <v>0.75115805336814945</v>
      </c>
      <c r="T155" s="111">
        <f>IF(RES_hhdet_tes!T155=0,"",RES_hhdet_tes!T155/RES_hhdet_fec!T155)</f>
        <v>0.76001570237616856</v>
      </c>
      <c r="U155" s="111">
        <f>IF(RES_hhdet_tes!U155=0,"",RES_hhdet_tes!U155/RES_hhdet_fec!U155)</f>
        <v>0.7688798052638931</v>
      </c>
      <c r="V155" s="111">
        <f>IF(RES_hhdet_tes!V155=0,"",RES_hhdet_tes!V155/RES_hhdet_fec!V155)</f>
        <v>0.77768435496672239</v>
      </c>
      <c r="W155" s="111">
        <f>IF(RES_hhdet_tes!W155=0,"",RES_hhdet_tes!W155/RES_hhdet_fec!W155)</f>
        <v>0.7847549872927726</v>
      </c>
      <c r="X155" s="111">
        <f>IF(RES_hhdet_tes!X155=0,"",RES_hhdet_tes!X155/RES_hhdet_fec!X155)</f>
        <v>0.7936805623721771</v>
      </c>
      <c r="Y155" s="111">
        <f>IF(RES_hhdet_tes!Y155=0,"",RES_hhdet_tes!Y155/RES_hhdet_fec!Y155)</f>
        <v>0.80150721555405313</v>
      </c>
      <c r="DA155" s="63" t="s">
        <v>2053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0.75065253892259021</v>
      </c>
      <c r="C157" s="124">
        <f>IF(RES_hhdet_tes!C157=0,"",RES_hhdet_tes!C157/RES_hhdet_fec!C157)</f>
        <v>0.75674276324195244</v>
      </c>
      <c r="D157" s="124">
        <f>IF(RES_hhdet_tes!D157=0,"",RES_hhdet_tes!D157/RES_hhdet_fec!D157)</f>
        <v>0.76097022042609996</v>
      </c>
      <c r="E157" s="124">
        <f>IF(RES_hhdet_tes!E157=0,"",RES_hhdet_tes!E157/RES_hhdet_fec!E157)</f>
        <v>0.76324751577399585</v>
      </c>
      <c r="F157" s="124">
        <f>IF(RES_hhdet_tes!F157=0,"",RES_hhdet_tes!F157/RES_hhdet_fec!F157)</f>
        <v>0.76468378351783828</v>
      </c>
      <c r="G157" s="124">
        <f>IF(RES_hhdet_tes!G157=0,"",RES_hhdet_tes!G157/RES_hhdet_fec!G157)</f>
        <v>0.76593552561026701</v>
      </c>
      <c r="H157" s="124">
        <f>IF(RES_hhdet_tes!H157=0,"",RES_hhdet_tes!H157/RES_hhdet_fec!H157)</f>
        <v>0.76716845895019847</v>
      </c>
      <c r="I157" s="124">
        <f>IF(RES_hhdet_tes!I157=0,"",RES_hhdet_tes!I157/RES_hhdet_fec!I157)</f>
        <v>0.76854155492675913</v>
      </c>
      <c r="J157" s="124">
        <f>IF(RES_hhdet_tes!J157=0,"",RES_hhdet_tes!J157/RES_hhdet_fec!J157)</f>
        <v>0.76988733841329759</v>
      </c>
      <c r="K157" s="124">
        <f>IF(RES_hhdet_tes!K157=0,"",RES_hhdet_tes!K157/RES_hhdet_fec!K157)</f>
        <v>0.77182802320434307</v>
      </c>
      <c r="L157" s="124">
        <f>IF(RES_hhdet_tes!L157=0,"",RES_hhdet_tes!L157/RES_hhdet_fec!L157)</f>
        <v>0.77353521490312038</v>
      </c>
      <c r="M157" s="124">
        <f>IF(RES_hhdet_tes!M157=0,"",RES_hhdet_tes!M157/RES_hhdet_fec!M157)</f>
        <v>0.77548531091674688</v>
      </c>
      <c r="N157" s="124">
        <f>IF(RES_hhdet_tes!N157=0,"",RES_hhdet_tes!N157/RES_hhdet_fec!N157)</f>
        <v>0.77759912985836133</v>
      </c>
      <c r="O157" s="124">
        <f>IF(RES_hhdet_tes!O157=0,"",RES_hhdet_tes!O157/RES_hhdet_fec!O157)</f>
        <v>0.78041304619866969</v>
      </c>
      <c r="P157" s="124">
        <f>IF(RES_hhdet_tes!P157=0,"",RES_hhdet_tes!P157/RES_hhdet_fec!P157)</f>
        <v>0.78450274992467384</v>
      </c>
      <c r="Q157" s="124">
        <f>IF(RES_hhdet_tes!Q157=0,"",RES_hhdet_tes!Q157/RES_hhdet_fec!Q157)</f>
        <v>0.78981470340318671</v>
      </c>
      <c r="R157" s="124">
        <f>IF(RES_hhdet_tes!R157=0,"",RES_hhdet_tes!R157/RES_hhdet_fec!R157)</f>
        <v>0.79621900148296498</v>
      </c>
      <c r="S157" s="124">
        <f>IF(RES_hhdet_tes!S157=0,"",RES_hhdet_tes!S157/RES_hhdet_fec!S157)</f>
        <v>0.80465762539835806</v>
      </c>
      <c r="T157" s="124">
        <f>IF(RES_hhdet_tes!T157=0,"",RES_hhdet_tes!T157/RES_hhdet_fec!T157)</f>
        <v>0.81644542246584462</v>
      </c>
      <c r="U157" s="124">
        <f>IF(RES_hhdet_tes!U157=0,"",RES_hhdet_tes!U157/RES_hhdet_fec!U157)</f>
        <v>0.82881806748923448</v>
      </c>
      <c r="V157" s="124">
        <f>IF(RES_hhdet_tes!V157=0,"",RES_hhdet_tes!V157/RES_hhdet_fec!V157)</f>
        <v>0.84372921516803256</v>
      </c>
      <c r="W157" s="124">
        <f>IF(RES_hhdet_tes!W157=0,"",RES_hhdet_tes!W157/RES_hhdet_fec!W157)</f>
        <v>0.85584950370283197</v>
      </c>
      <c r="X157" s="124">
        <f>IF(RES_hhdet_tes!X157=0,"",RES_hhdet_tes!X157/RES_hhdet_fec!X157)</f>
        <v>0.8685784569852637</v>
      </c>
      <c r="Y157" s="124">
        <f>IF(RES_hhdet_tes!Y157=0,"",RES_hhdet_tes!Y157/RES_hhdet_fec!Y157)</f>
        <v>0.87885097312966698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0.60145569381787189</v>
      </c>
      <c r="C158" s="111">
        <f>IF(RES_hhdet_tes!C158=0,"",RES_hhdet_tes!C158/RES_hhdet_fec!C158)</f>
        <v>0.60410100333964023</v>
      </c>
      <c r="D158" s="111">
        <f>IF(RES_hhdet_tes!D158=0,"",RES_hhdet_tes!D158/RES_hhdet_fec!D158)</f>
        <v>0.60575001801258965</v>
      </c>
      <c r="E158" s="111">
        <f>IF(RES_hhdet_tes!E158=0,"",RES_hhdet_tes!E158/RES_hhdet_fec!E158)</f>
        <v>0.60674333423546667</v>
      </c>
      <c r="F158" s="111">
        <f>IF(RES_hhdet_tes!F158=0,"",RES_hhdet_tes!F158/RES_hhdet_fec!F158)</f>
        <v>0.60741737635590365</v>
      </c>
      <c r="G158" s="111">
        <f>IF(RES_hhdet_tes!G158=0,"",RES_hhdet_tes!G158/RES_hhdet_fec!G158)</f>
        <v>0.60793173340290219</v>
      </c>
      <c r="H158" s="111">
        <f>IF(RES_hhdet_tes!H158=0,"",RES_hhdet_tes!H158/RES_hhdet_fec!H158)</f>
        <v>0.60829786442876388</v>
      </c>
      <c r="I158" s="111">
        <f>IF(RES_hhdet_tes!I158=0,"",RES_hhdet_tes!I158/RES_hhdet_fec!I158)</f>
        <v>0.60852433369962644</v>
      </c>
      <c r="J158" s="111">
        <f>IF(RES_hhdet_tes!J158=0,"",RES_hhdet_tes!J158/RES_hhdet_fec!J158)</f>
        <v>0.60865575202201527</v>
      </c>
      <c r="K158" s="111">
        <f>IF(RES_hhdet_tes!K158=0,"",RES_hhdet_tes!K158/RES_hhdet_fec!K158)</f>
        <v>0.60889275828879619</v>
      </c>
      <c r="L158" s="111">
        <f>IF(RES_hhdet_tes!L158=0,"",RES_hhdet_tes!L158/RES_hhdet_fec!L158)</f>
        <v>0.60906369362156831</v>
      </c>
      <c r="M158" s="111">
        <f>IF(RES_hhdet_tes!M158=0,"",RES_hhdet_tes!M158/RES_hhdet_fec!M158)</f>
        <v>0.60921509723224965</v>
      </c>
      <c r="N158" s="111">
        <f>IF(RES_hhdet_tes!N158=0,"",RES_hhdet_tes!N158/RES_hhdet_fec!N158)</f>
        <v>0.60938453053656227</v>
      </c>
      <c r="O158" s="111">
        <f>IF(RES_hhdet_tes!O158=0,"",RES_hhdet_tes!O158/RES_hhdet_fec!O158)</f>
        <v>0.60964390323116735</v>
      </c>
      <c r="P158" s="111">
        <f>IF(RES_hhdet_tes!P158=0,"",RES_hhdet_tes!P158/RES_hhdet_fec!P158)</f>
        <v>0.60993660191415788</v>
      </c>
      <c r="Q158" s="111">
        <f>IF(RES_hhdet_tes!Q158=0,"",RES_hhdet_tes!Q158/RES_hhdet_fec!Q158)</f>
        <v>0.61036705721136086</v>
      </c>
      <c r="R158" s="111">
        <f>IF(RES_hhdet_tes!R158=0,"",RES_hhdet_tes!R158/RES_hhdet_fec!R158)</f>
        <v>0.61093334011323841</v>
      </c>
      <c r="S158" s="111">
        <f>IF(RES_hhdet_tes!S158=0,"",RES_hhdet_tes!S158/RES_hhdet_fec!S158)</f>
        <v>0.6115807583072026</v>
      </c>
      <c r="T158" s="111">
        <f>IF(RES_hhdet_tes!T158=0,"",RES_hhdet_tes!T158/RES_hhdet_fec!T158)</f>
        <v>0.61219074365789705</v>
      </c>
      <c r="U158" s="111">
        <f>IF(RES_hhdet_tes!U158=0,"",RES_hhdet_tes!U158/RES_hhdet_fec!U158)</f>
        <v>0.61350331587881268</v>
      </c>
      <c r="V158" s="111">
        <f>IF(RES_hhdet_tes!V158=0,"",RES_hhdet_tes!V158/RES_hhdet_fec!V158)</f>
        <v>0.61533890348573383</v>
      </c>
      <c r="W158" s="111">
        <f>IF(RES_hhdet_tes!W158=0,"",RES_hhdet_tes!W158/RES_hhdet_fec!W158)</f>
        <v>0.61747923281013273</v>
      </c>
      <c r="X158" s="111">
        <f>IF(RES_hhdet_tes!X158=0,"",RES_hhdet_tes!X158/RES_hhdet_fec!X158)</f>
        <v>0.61862985568383155</v>
      </c>
      <c r="Y158" s="111">
        <f>IF(RES_hhdet_tes!Y158=0,"",RES_hhdet_tes!Y158/RES_hhdet_fec!Y158)</f>
        <v>0.61994359645466723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0.75186575151063773</v>
      </c>
      <c r="C159" s="45">
        <f>IF(RES_hhdet_tes!C159=0,"",RES_hhdet_tes!C159/RES_hhdet_fec!C159)</f>
        <v>0.75788017864437562</v>
      </c>
      <c r="D159" s="45">
        <f>IF(RES_hhdet_tes!D159=0,"",RES_hhdet_tes!D159/RES_hhdet_fec!D159)</f>
        <v>0.76197615078315917</v>
      </c>
      <c r="E159" s="45">
        <f>IF(RES_hhdet_tes!E159=0,"",RES_hhdet_tes!E159/RES_hhdet_fec!E159)</f>
        <v>0.76417069275143501</v>
      </c>
      <c r="F159" s="45">
        <f>IF(RES_hhdet_tes!F159=0,"",RES_hhdet_tes!F159/RES_hhdet_fec!F159)</f>
        <v>0.76566115369195908</v>
      </c>
      <c r="G159" s="45">
        <f>IF(RES_hhdet_tes!G159=0,"",RES_hhdet_tes!G159/RES_hhdet_fec!G159)</f>
        <v>0.76698345677893076</v>
      </c>
      <c r="H159" s="45">
        <f>IF(RES_hhdet_tes!H159=0,"",RES_hhdet_tes!H159/RES_hhdet_fec!H159)</f>
        <v>0.76819551412056786</v>
      </c>
      <c r="I159" s="45">
        <f>IF(RES_hhdet_tes!I159=0,"",RES_hhdet_tes!I159/RES_hhdet_fec!I159)</f>
        <v>0.76950018305256807</v>
      </c>
      <c r="J159" s="45">
        <f>IF(RES_hhdet_tes!J159=0,"",RES_hhdet_tes!J159/RES_hhdet_fec!J159)</f>
        <v>0.77075843765213004</v>
      </c>
      <c r="K159" s="45">
        <f>IF(RES_hhdet_tes!K159=0,"",RES_hhdet_tes!K159/RES_hhdet_fec!K159)</f>
        <v>0.77263303750288137</v>
      </c>
      <c r="L159" s="45">
        <f>IF(RES_hhdet_tes!L159=0,"",RES_hhdet_tes!L159/RES_hhdet_fec!L159)</f>
        <v>0.77428489358170094</v>
      </c>
      <c r="M159" s="45">
        <f>IF(RES_hhdet_tes!M159=0,"",RES_hhdet_tes!M159/RES_hhdet_fec!M159)</f>
        <v>0.77605343037331653</v>
      </c>
      <c r="N159" s="45">
        <f>IF(RES_hhdet_tes!N159=0,"",RES_hhdet_tes!N159/RES_hhdet_fec!N159)</f>
        <v>0.77798770264283124</v>
      </c>
      <c r="O159" s="45">
        <f>IF(RES_hhdet_tes!O159=0,"",RES_hhdet_tes!O159/RES_hhdet_fec!O159)</f>
        <v>0.78078088998031958</v>
      </c>
      <c r="P159" s="45">
        <f>IF(RES_hhdet_tes!P159=0,"",RES_hhdet_tes!P159/RES_hhdet_fec!P159)</f>
        <v>0.78494097309257604</v>
      </c>
      <c r="Q159" s="45">
        <f>IF(RES_hhdet_tes!Q159=0,"",RES_hhdet_tes!Q159/RES_hhdet_fec!Q159)</f>
        <v>0.79044787426340457</v>
      </c>
      <c r="R159" s="45">
        <f>IF(RES_hhdet_tes!R159=0,"",RES_hhdet_tes!R159/RES_hhdet_fec!R159)</f>
        <v>0.79694381061846054</v>
      </c>
      <c r="S159" s="45">
        <f>IF(RES_hhdet_tes!S159=0,"",RES_hhdet_tes!S159/RES_hhdet_fec!S159)</f>
        <v>0.80538658740896951</v>
      </c>
      <c r="T159" s="45">
        <f>IF(RES_hhdet_tes!T159=0,"",RES_hhdet_tes!T159/RES_hhdet_fec!T159)</f>
        <v>0.81710895090105329</v>
      </c>
      <c r="U159" s="45">
        <f>IF(RES_hhdet_tes!U159=0,"",RES_hhdet_tes!U159/RES_hhdet_fec!U159)</f>
        <v>0.82947963145847659</v>
      </c>
      <c r="V159" s="45">
        <f>IF(RES_hhdet_tes!V159=0,"",RES_hhdet_tes!V159/RES_hhdet_fec!V159)</f>
        <v>0.84439138204739417</v>
      </c>
      <c r="W159" s="45">
        <f>IF(RES_hhdet_tes!W159=0,"",RES_hhdet_tes!W159/RES_hhdet_fec!W159)</f>
        <v>0.85685384610139004</v>
      </c>
      <c r="X159" s="45">
        <f>IF(RES_hhdet_tes!X159=0,"",RES_hhdet_tes!X159/RES_hhdet_fec!X159)</f>
        <v>0.86896006135348769</v>
      </c>
      <c r="Y159" s="45">
        <f>IF(RES_hhdet_tes!Y159=0,"",RES_hhdet_tes!Y159/RES_hhdet_fec!Y159)</f>
        <v>0.87923783349256401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0.71473446722067524</v>
      </c>
      <c r="C161" s="119">
        <f>IF(RES_hhdet_tes!C161=0,"",RES_hhdet_tes!C161/RES_hhdet_fec!C161)</f>
        <v>0.72101596410510305</v>
      </c>
      <c r="D161" s="119">
        <f>IF(RES_hhdet_tes!D161=0,"",RES_hhdet_tes!D161/RES_hhdet_fec!D161)</f>
        <v>0.72632014067282347</v>
      </c>
      <c r="E161" s="119">
        <f>IF(RES_hhdet_tes!E161=0,"",RES_hhdet_tes!E161/RES_hhdet_fec!E161)</f>
        <v>0.73116194493269415</v>
      </c>
      <c r="F161" s="119">
        <f>IF(RES_hhdet_tes!F161=0,"",RES_hhdet_tes!F161/RES_hhdet_fec!F161)</f>
        <v>0.73418269887945842</v>
      </c>
      <c r="G161" s="119">
        <f>IF(RES_hhdet_tes!G161=0,"",RES_hhdet_tes!G161/RES_hhdet_fec!G161)</f>
        <v>0.73722511814626224</v>
      </c>
      <c r="H161" s="119">
        <f>IF(RES_hhdet_tes!H161=0,"",RES_hhdet_tes!H161/RES_hhdet_fec!H161)</f>
        <v>0.7427756236408567</v>
      </c>
      <c r="I161" s="119">
        <f>IF(RES_hhdet_tes!I161=0,"",RES_hhdet_tes!I161/RES_hhdet_fec!I161)</f>
        <v>0.74715328621709276</v>
      </c>
      <c r="J161" s="119">
        <f>IF(RES_hhdet_tes!J161=0,"",RES_hhdet_tes!J161/RES_hhdet_fec!J161)</f>
        <v>0.75183691866281288</v>
      </c>
      <c r="K161" s="119">
        <f>IF(RES_hhdet_tes!K161=0,"",RES_hhdet_tes!K161/RES_hhdet_fec!K161)</f>
        <v>0.76073143825097367</v>
      </c>
      <c r="L161" s="119">
        <f>IF(RES_hhdet_tes!L161=0,"",RES_hhdet_tes!L161/RES_hhdet_fec!L161)</f>
        <v>0.76744152144859423</v>
      </c>
      <c r="M161" s="119">
        <f>IF(RES_hhdet_tes!M161=0,"",RES_hhdet_tes!M161/RES_hhdet_fec!M161)</f>
        <v>0.77314591436076263</v>
      </c>
      <c r="N161" s="119">
        <f>IF(RES_hhdet_tes!N161=0,"",RES_hhdet_tes!N161/RES_hhdet_fec!N161)</f>
        <v>0.77953873437466603</v>
      </c>
      <c r="O161" s="119">
        <f>IF(RES_hhdet_tes!O161=0,"",RES_hhdet_tes!O161/RES_hhdet_fec!O161)</f>
        <v>0.78666090593812987</v>
      </c>
      <c r="P161" s="119">
        <f>IF(RES_hhdet_tes!P161=0,"",RES_hhdet_tes!P161/RES_hhdet_fec!P161)</f>
        <v>0.78860448109505132</v>
      </c>
      <c r="Q161" s="119">
        <f>IF(RES_hhdet_tes!Q161=0,"",RES_hhdet_tes!Q161/RES_hhdet_fec!Q161)</f>
        <v>0.79372180735253473</v>
      </c>
      <c r="R161" s="119">
        <f>IF(RES_hhdet_tes!R161=0,"",RES_hhdet_tes!R161/RES_hhdet_fec!R161)</f>
        <v>0.79941180137489398</v>
      </c>
      <c r="S161" s="119">
        <f>IF(RES_hhdet_tes!S161=0,"",RES_hhdet_tes!S161/RES_hhdet_fec!S161)</f>
        <v>0.80762441894550985</v>
      </c>
      <c r="T161" s="119">
        <f>IF(RES_hhdet_tes!T161=0,"",RES_hhdet_tes!T161/RES_hhdet_fec!T161)</f>
        <v>0.81696004849066517</v>
      </c>
      <c r="U161" s="119">
        <f>IF(RES_hhdet_tes!U161=0,"",RES_hhdet_tes!U161/RES_hhdet_fec!U161)</f>
        <v>0.826545601304565</v>
      </c>
      <c r="V161" s="119">
        <f>IF(RES_hhdet_tes!V161=0,"",RES_hhdet_tes!V161/RES_hhdet_fec!V161)</f>
        <v>0.83538734783352986</v>
      </c>
      <c r="W161" s="119">
        <f>IF(RES_hhdet_tes!W161=0,"",RES_hhdet_tes!W161/RES_hhdet_fec!W161)</f>
        <v>0.85262908480802613</v>
      </c>
      <c r="X161" s="119">
        <f>IF(RES_hhdet_tes!X161=0,"",RES_hhdet_tes!X161/RES_hhdet_fec!X161)</f>
        <v>0.86948122030058395</v>
      </c>
      <c r="Y161" s="119">
        <f>IF(RES_hhdet_tes!Y161=0,"",RES_hhdet_tes!Y161/RES_hhdet_fec!Y161)</f>
        <v>0.88474180298270821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0.7140864877584403</v>
      </c>
      <c r="C162" s="124">
        <f>IF(RES_hhdet_tes!C162=0,"",RES_hhdet_tes!C162/RES_hhdet_fec!C162)</f>
        <v>0.72038305335344943</v>
      </c>
      <c r="D162" s="124">
        <f>IF(RES_hhdet_tes!D162=0,"",RES_hhdet_tes!D162/RES_hhdet_fec!D162)</f>
        <v>0.72597738529266487</v>
      </c>
      <c r="E162" s="124">
        <f>IF(RES_hhdet_tes!E162=0,"",RES_hhdet_tes!E162/RES_hhdet_fec!E162)</f>
        <v>0.73042696895697323</v>
      </c>
      <c r="F162" s="124">
        <f>IF(RES_hhdet_tes!F162=0,"",RES_hhdet_tes!F162/RES_hhdet_fec!F162)</f>
        <v>0.7329903443353295</v>
      </c>
      <c r="G162" s="124">
        <f>IF(RES_hhdet_tes!G162=0,"",RES_hhdet_tes!G162/RES_hhdet_fec!G162)</f>
        <v>0.73523988139794072</v>
      </c>
      <c r="H162" s="124">
        <f>IF(RES_hhdet_tes!H162=0,"",RES_hhdet_tes!H162/RES_hhdet_fec!H162)</f>
        <v>0.7385519660019132</v>
      </c>
      <c r="I162" s="124">
        <f>IF(RES_hhdet_tes!I162=0,"",RES_hhdet_tes!I162/RES_hhdet_fec!I162)</f>
        <v>0.74374253375035371</v>
      </c>
      <c r="J162" s="124">
        <f>IF(RES_hhdet_tes!J162=0,"",RES_hhdet_tes!J162/RES_hhdet_fec!J162)</f>
        <v>0.74906757415374114</v>
      </c>
      <c r="K162" s="124">
        <f>IF(RES_hhdet_tes!K162=0,"",RES_hhdet_tes!K162/RES_hhdet_fec!K162)</f>
        <v>0.7554221607786592</v>
      </c>
      <c r="L162" s="124">
        <f>IF(RES_hhdet_tes!L162=0,"",RES_hhdet_tes!L162/RES_hhdet_fec!L162)</f>
        <v>0.76203574139354535</v>
      </c>
      <c r="M162" s="124">
        <f>IF(RES_hhdet_tes!M162=0,"",RES_hhdet_tes!M162/RES_hhdet_fec!M162)</f>
        <v>0.76925229678196383</v>
      </c>
      <c r="N162" s="124">
        <f>IF(RES_hhdet_tes!N162=0,"",RES_hhdet_tes!N162/RES_hhdet_fec!N162)</f>
        <v>0.77611549561610083</v>
      </c>
      <c r="O162" s="124">
        <f>IF(RES_hhdet_tes!O162=0,"",RES_hhdet_tes!O162/RES_hhdet_fec!O162)</f>
        <v>0.78256133468742028</v>
      </c>
      <c r="P162" s="124">
        <f>IF(RES_hhdet_tes!P162=0,"",RES_hhdet_tes!P162/RES_hhdet_fec!P162)</f>
        <v>0.78443889241733411</v>
      </c>
      <c r="Q162" s="124">
        <f>IF(RES_hhdet_tes!Q162=0,"",RES_hhdet_tes!Q162/RES_hhdet_fec!Q162)</f>
        <v>0.78776938662301854</v>
      </c>
      <c r="R162" s="124">
        <f>IF(RES_hhdet_tes!R162=0,"",RES_hhdet_tes!R162/RES_hhdet_fec!R162)</f>
        <v>0.7941019375174514</v>
      </c>
      <c r="S162" s="124">
        <f>IF(RES_hhdet_tes!S162=0,"",RES_hhdet_tes!S162/RES_hhdet_fec!S162)</f>
        <v>0.80350471129037293</v>
      </c>
      <c r="T162" s="124">
        <f>IF(RES_hhdet_tes!T162=0,"",RES_hhdet_tes!T162/RES_hhdet_fec!T162)</f>
        <v>0.81401922151605999</v>
      </c>
      <c r="U162" s="124">
        <f>IF(RES_hhdet_tes!U162=0,"",RES_hhdet_tes!U162/RES_hhdet_fec!U162)</f>
        <v>0.82414215638602861</v>
      </c>
      <c r="V162" s="124">
        <f>IF(RES_hhdet_tes!V162=0,"",RES_hhdet_tes!V162/RES_hhdet_fec!V162)</f>
        <v>0.83382868675040978</v>
      </c>
      <c r="W162" s="124">
        <f>IF(RES_hhdet_tes!W162=0,"",RES_hhdet_tes!W162/RES_hhdet_fec!W162)</f>
        <v>0.85365311383649278</v>
      </c>
      <c r="X162" s="124">
        <f>IF(RES_hhdet_tes!X162=0,"",RES_hhdet_tes!X162/RES_hhdet_fec!X162)</f>
        <v>0.87354389925368348</v>
      </c>
      <c r="Y162" s="124">
        <f>IF(RES_hhdet_tes!Y162=0,"",RES_hhdet_tes!Y162/RES_hhdet_fec!Y162)</f>
        <v>0.89047529808054449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0.7140864877584403</v>
      </c>
      <c r="C163" s="45">
        <f>IF(RES_hhdet_tes!C163=0,"",RES_hhdet_tes!C163/RES_hhdet_fec!C163)</f>
        <v>0.72038305335344943</v>
      </c>
      <c r="D163" s="45">
        <f>IF(RES_hhdet_tes!D163=0,"",RES_hhdet_tes!D163/RES_hhdet_fec!D163)</f>
        <v>0.72597738529266487</v>
      </c>
      <c r="E163" s="45">
        <f>IF(RES_hhdet_tes!E163=0,"",RES_hhdet_tes!E163/RES_hhdet_fec!E163)</f>
        <v>0.73042696895697323</v>
      </c>
      <c r="F163" s="45">
        <f>IF(RES_hhdet_tes!F163=0,"",RES_hhdet_tes!F163/RES_hhdet_fec!F163)</f>
        <v>0.7329903443353295</v>
      </c>
      <c r="G163" s="45">
        <f>IF(RES_hhdet_tes!G163=0,"",RES_hhdet_tes!G163/RES_hhdet_fec!G163)</f>
        <v>0.73523988139794072</v>
      </c>
      <c r="H163" s="45">
        <f>IF(RES_hhdet_tes!H163=0,"",RES_hhdet_tes!H163/RES_hhdet_fec!H163)</f>
        <v>0.7385519660019132</v>
      </c>
      <c r="I163" s="45">
        <f>IF(RES_hhdet_tes!I163=0,"",RES_hhdet_tes!I163/RES_hhdet_fec!I163)</f>
        <v>0.74374253375035371</v>
      </c>
      <c r="J163" s="45">
        <f>IF(RES_hhdet_tes!J163=0,"",RES_hhdet_tes!J163/RES_hhdet_fec!J163)</f>
        <v>0.74906757415374114</v>
      </c>
      <c r="K163" s="45">
        <f>IF(RES_hhdet_tes!K163=0,"",RES_hhdet_tes!K163/RES_hhdet_fec!K163)</f>
        <v>0.7554221607786592</v>
      </c>
      <c r="L163" s="45">
        <f>IF(RES_hhdet_tes!L163=0,"",RES_hhdet_tes!L163/RES_hhdet_fec!L163)</f>
        <v>0.76203574139354535</v>
      </c>
      <c r="M163" s="45">
        <f>IF(RES_hhdet_tes!M163=0,"",RES_hhdet_tes!M163/RES_hhdet_fec!M163)</f>
        <v>0.76925229678196383</v>
      </c>
      <c r="N163" s="45">
        <f>IF(RES_hhdet_tes!N163=0,"",RES_hhdet_tes!N163/RES_hhdet_fec!N163)</f>
        <v>0.77611549561610083</v>
      </c>
      <c r="O163" s="45">
        <f>IF(RES_hhdet_tes!O163=0,"",RES_hhdet_tes!O163/RES_hhdet_fec!O163)</f>
        <v>0.78256133468742028</v>
      </c>
      <c r="P163" s="45">
        <f>IF(RES_hhdet_tes!P163=0,"",RES_hhdet_tes!P163/RES_hhdet_fec!P163)</f>
        <v>0.78443889241733411</v>
      </c>
      <c r="Q163" s="45">
        <f>IF(RES_hhdet_tes!Q163=0,"",RES_hhdet_tes!Q163/RES_hhdet_fec!Q163)</f>
        <v>0.78776938662301854</v>
      </c>
      <c r="R163" s="45">
        <f>IF(RES_hhdet_tes!R163=0,"",RES_hhdet_tes!R163/RES_hhdet_fec!R163)</f>
        <v>0.7941019375174514</v>
      </c>
      <c r="S163" s="45">
        <f>IF(RES_hhdet_tes!S163=0,"",RES_hhdet_tes!S163/RES_hhdet_fec!S163)</f>
        <v>0.80350471129037293</v>
      </c>
      <c r="T163" s="45">
        <f>IF(RES_hhdet_tes!T163=0,"",RES_hhdet_tes!T163/RES_hhdet_fec!T163)</f>
        <v>0.81401922151605999</v>
      </c>
      <c r="U163" s="45">
        <f>IF(RES_hhdet_tes!U163=0,"",RES_hhdet_tes!U163/RES_hhdet_fec!U163)</f>
        <v>0.82414215638602861</v>
      </c>
      <c r="V163" s="45">
        <f>IF(RES_hhdet_tes!V163=0,"",RES_hhdet_tes!V163/RES_hhdet_fec!V163)</f>
        <v>0.83382868675040978</v>
      </c>
      <c r="W163" s="45">
        <f>IF(RES_hhdet_tes!W163=0,"",RES_hhdet_tes!W163/RES_hhdet_fec!W163)</f>
        <v>0.85365311383649278</v>
      </c>
      <c r="X163" s="45">
        <f>IF(RES_hhdet_tes!X163=0,"",RES_hhdet_tes!X163/RES_hhdet_fec!X163)</f>
        <v>0.87354389925368348</v>
      </c>
      <c r="Y163" s="45">
        <f>IF(RES_hhdet_tes!Y163=0,"",RES_hhdet_tes!Y163/RES_hhdet_fec!Y163)</f>
        <v>0.89047529808054449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1.8212459755619608</v>
      </c>
      <c r="C164" s="124">
        <f>IF(RES_hhdet_tes!C164=0,"",RES_hhdet_tes!C164/RES_hhdet_fec!C164)</f>
        <v>1.9744754270720946</v>
      </c>
      <c r="D164" s="124">
        <f>IF(RES_hhdet_tes!D164=0,"",RES_hhdet_tes!D164/RES_hhdet_fec!D164)</f>
        <v>2.1005182833669065</v>
      </c>
      <c r="E164" s="124">
        <f>IF(RES_hhdet_tes!E164=0,"",RES_hhdet_tes!E164/RES_hhdet_fec!E164)</f>
        <v>2.2403017012485433</v>
      </c>
      <c r="F164" s="124">
        <f>IF(RES_hhdet_tes!F164=0,"",RES_hhdet_tes!F164/RES_hhdet_fec!F164)</f>
        <v>2.348604389989545</v>
      </c>
      <c r="G164" s="124">
        <f>IF(RES_hhdet_tes!G164=0,"",RES_hhdet_tes!G164/RES_hhdet_fec!G164)</f>
        <v>2.4492934584254047</v>
      </c>
      <c r="H164" s="124">
        <f>IF(RES_hhdet_tes!H164=0,"",RES_hhdet_tes!H164/RES_hhdet_fec!H164)</f>
        <v>2.5537713089097052</v>
      </c>
      <c r="I164" s="124">
        <f>IF(RES_hhdet_tes!I164=0,"",RES_hhdet_tes!I164/RES_hhdet_fec!I164)</f>
        <v>2.6441949823568156</v>
      </c>
      <c r="J164" s="124">
        <f>IF(RES_hhdet_tes!J164=0,"",RES_hhdet_tes!J164/RES_hhdet_fec!J164)</f>
        <v>2.7353597889569787</v>
      </c>
      <c r="K164" s="124">
        <f>IF(RES_hhdet_tes!K164=0,"",RES_hhdet_tes!K164/RES_hhdet_fec!K164)</f>
        <v>2.8694562620906616</v>
      </c>
      <c r="L164" s="124">
        <f>IF(RES_hhdet_tes!L164=0,"",RES_hhdet_tes!L164/RES_hhdet_fec!L164)</f>
        <v>3.0093998712955243</v>
      </c>
      <c r="M164" s="124">
        <f>IF(RES_hhdet_tes!M164=0,"",RES_hhdet_tes!M164/RES_hhdet_fec!M164)</f>
        <v>3.151511956517234</v>
      </c>
      <c r="N164" s="124">
        <f>IF(RES_hhdet_tes!N164=0,"",RES_hhdet_tes!N164/RES_hhdet_fec!N164)</f>
        <v>3.2641628716871356</v>
      </c>
      <c r="O164" s="124">
        <f>IF(RES_hhdet_tes!O164=0,"",RES_hhdet_tes!O164/RES_hhdet_fec!O164)</f>
        <v>3.3854663581440874</v>
      </c>
      <c r="P164" s="124">
        <f>IF(RES_hhdet_tes!P164=0,"",RES_hhdet_tes!P164/RES_hhdet_fec!P164)</f>
        <v>3.4838242235504397</v>
      </c>
      <c r="Q164" s="124">
        <f>IF(RES_hhdet_tes!Q164=0,"",RES_hhdet_tes!Q164/RES_hhdet_fec!Q164)</f>
        <v>3.6002145894021504</v>
      </c>
      <c r="R164" s="124">
        <f>IF(RES_hhdet_tes!R164=0,"",RES_hhdet_tes!R164/RES_hhdet_fec!R164)</f>
        <v>3.7427241595489091</v>
      </c>
      <c r="S164" s="124">
        <f>IF(RES_hhdet_tes!S164=0,"",RES_hhdet_tes!S164/RES_hhdet_fec!S164)</f>
        <v>3.8929187990740153</v>
      </c>
      <c r="T164" s="124">
        <f>IF(RES_hhdet_tes!T164=0,"",RES_hhdet_tes!T164/RES_hhdet_fec!T164)</f>
        <v>4.0022784904856881</v>
      </c>
      <c r="U164" s="124">
        <f>IF(RES_hhdet_tes!U164=0,"",RES_hhdet_tes!U164/RES_hhdet_fec!U164)</f>
        <v>4.0737748576964332</v>
      </c>
      <c r="V164" s="124">
        <f>IF(RES_hhdet_tes!V164=0,"",RES_hhdet_tes!V164/RES_hhdet_fec!V164)</f>
        <v>4.114610683508622</v>
      </c>
      <c r="W164" s="124">
        <f>IF(RES_hhdet_tes!W164=0,"",RES_hhdet_tes!W164/RES_hhdet_fec!W164)</f>
        <v>4.1402894435868909</v>
      </c>
      <c r="X164" s="124">
        <f>IF(RES_hhdet_tes!X164=0,"",RES_hhdet_tes!X164/RES_hhdet_fec!X164)</f>
        <v>4.1588609530757221</v>
      </c>
      <c r="Y164" s="124">
        <f>IF(RES_hhdet_tes!Y164=0,"",RES_hhdet_tes!Y164/RES_hhdet_fec!Y164)</f>
        <v>4.1833743488819071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1.8212459755619608</v>
      </c>
      <c r="C165" s="111">
        <f>IF(RES_hhdet_tes!C165=0,"",RES_hhdet_tes!C165/RES_hhdet_fec!C165)</f>
        <v>1.9744754270720946</v>
      </c>
      <c r="D165" s="111">
        <f>IF(RES_hhdet_tes!D165=0,"",RES_hhdet_tes!D165/RES_hhdet_fec!D165)</f>
        <v>2.1005182833669065</v>
      </c>
      <c r="E165" s="111">
        <f>IF(RES_hhdet_tes!E165=0,"",RES_hhdet_tes!E165/RES_hhdet_fec!E165)</f>
        <v>2.2403017012485433</v>
      </c>
      <c r="F165" s="111">
        <f>IF(RES_hhdet_tes!F165=0,"",RES_hhdet_tes!F165/RES_hhdet_fec!F165)</f>
        <v>2.348604389989545</v>
      </c>
      <c r="G165" s="111">
        <f>IF(RES_hhdet_tes!G165=0,"",RES_hhdet_tes!G165/RES_hhdet_fec!G165)</f>
        <v>2.4492934584254047</v>
      </c>
      <c r="H165" s="111">
        <f>IF(RES_hhdet_tes!H165=0,"",RES_hhdet_tes!H165/RES_hhdet_fec!H165)</f>
        <v>2.5537713089097052</v>
      </c>
      <c r="I165" s="111">
        <f>IF(RES_hhdet_tes!I165=0,"",RES_hhdet_tes!I165/RES_hhdet_fec!I165)</f>
        <v>2.6441949823568156</v>
      </c>
      <c r="J165" s="111">
        <f>IF(RES_hhdet_tes!J165=0,"",RES_hhdet_tes!J165/RES_hhdet_fec!J165)</f>
        <v>2.7353597889569787</v>
      </c>
      <c r="K165" s="111">
        <f>IF(RES_hhdet_tes!K165=0,"",RES_hhdet_tes!K165/RES_hhdet_fec!K165)</f>
        <v>2.8694562620906616</v>
      </c>
      <c r="L165" s="111">
        <f>IF(RES_hhdet_tes!L165=0,"",RES_hhdet_tes!L165/RES_hhdet_fec!L165)</f>
        <v>3.0093998712955243</v>
      </c>
      <c r="M165" s="111">
        <f>IF(RES_hhdet_tes!M165=0,"",RES_hhdet_tes!M165/RES_hhdet_fec!M165)</f>
        <v>3.151511956517234</v>
      </c>
      <c r="N165" s="111">
        <f>IF(RES_hhdet_tes!N165=0,"",RES_hhdet_tes!N165/RES_hhdet_fec!N165)</f>
        <v>3.2641628716871356</v>
      </c>
      <c r="O165" s="111">
        <f>IF(RES_hhdet_tes!O165=0,"",RES_hhdet_tes!O165/RES_hhdet_fec!O165)</f>
        <v>3.3854663581440874</v>
      </c>
      <c r="P165" s="111">
        <f>IF(RES_hhdet_tes!P165=0,"",RES_hhdet_tes!P165/RES_hhdet_fec!P165)</f>
        <v>3.4838242235504397</v>
      </c>
      <c r="Q165" s="111">
        <f>IF(RES_hhdet_tes!Q165=0,"",RES_hhdet_tes!Q165/RES_hhdet_fec!Q165)</f>
        <v>3.6002145894021504</v>
      </c>
      <c r="R165" s="111">
        <f>IF(RES_hhdet_tes!R165=0,"",RES_hhdet_tes!R165/RES_hhdet_fec!R165)</f>
        <v>3.7427241595489091</v>
      </c>
      <c r="S165" s="111">
        <f>IF(RES_hhdet_tes!S165=0,"",RES_hhdet_tes!S165/RES_hhdet_fec!S165)</f>
        <v>3.8929187990740153</v>
      </c>
      <c r="T165" s="111">
        <f>IF(RES_hhdet_tes!T165=0,"",RES_hhdet_tes!T165/RES_hhdet_fec!T165)</f>
        <v>4.0022784904856881</v>
      </c>
      <c r="U165" s="111">
        <f>IF(RES_hhdet_tes!U165=0,"",RES_hhdet_tes!U165/RES_hhdet_fec!U165)</f>
        <v>4.0737748576964332</v>
      </c>
      <c r="V165" s="111">
        <f>IF(RES_hhdet_tes!V165=0,"",RES_hhdet_tes!V165/RES_hhdet_fec!V165)</f>
        <v>4.114610683508622</v>
      </c>
      <c r="W165" s="111">
        <f>IF(RES_hhdet_tes!W165=0,"",RES_hhdet_tes!W165/RES_hhdet_fec!W165)</f>
        <v>4.1402894435868909</v>
      </c>
      <c r="X165" s="111">
        <f>IF(RES_hhdet_tes!X165=0,"",RES_hhdet_tes!X165/RES_hhdet_fec!X165)</f>
        <v>4.1588609530757221</v>
      </c>
      <c r="Y165" s="111">
        <f>IF(RES_hhdet_tes!Y165=0,"",RES_hhdet_tes!Y165/RES_hhdet_fec!Y165)</f>
        <v>4.1833743488819071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0.71178492631647816</v>
      </c>
      <c r="C166" s="124">
        <f>IF(RES_hhdet_tes!C166=0,"",RES_hhdet_tes!C166/RES_hhdet_fec!C166)</f>
        <v>0.71792590968934089</v>
      </c>
      <c r="D166" s="124">
        <f>IF(RES_hhdet_tes!D166=0,"",RES_hhdet_tes!D166/RES_hhdet_fec!D166)</f>
        <v>0.72177667240648802</v>
      </c>
      <c r="E166" s="124">
        <f>IF(RES_hhdet_tes!E166=0,"",RES_hhdet_tes!E166/RES_hhdet_fec!E166)</f>
        <v>0.72757646774189211</v>
      </c>
      <c r="F166" s="124">
        <f>IF(RES_hhdet_tes!F166=0,"",RES_hhdet_tes!F166/RES_hhdet_fec!F166)</f>
        <v>0.73320803403917456</v>
      </c>
      <c r="G166" s="124">
        <f>IF(RES_hhdet_tes!G166=0,"",RES_hhdet_tes!G166/RES_hhdet_fec!G166)</f>
        <v>0.74048179939144831</v>
      </c>
      <c r="H166" s="124">
        <f>IF(RES_hhdet_tes!H166=0,"",RES_hhdet_tes!H166/RES_hhdet_fec!H166)</f>
        <v>0.75489277050936121</v>
      </c>
      <c r="I166" s="124">
        <f>IF(RES_hhdet_tes!I166=0,"",RES_hhdet_tes!I166/RES_hhdet_fec!I166)</f>
        <v>0.75686297729081731</v>
      </c>
      <c r="J166" s="124">
        <f>IF(RES_hhdet_tes!J166=0,"",RES_hhdet_tes!J166/RES_hhdet_fec!J166)</f>
        <v>0.75885348709871814</v>
      </c>
      <c r="K166" s="124">
        <f>IF(RES_hhdet_tes!K166=0,"",RES_hhdet_tes!K166/RES_hhdet_fec!K166)</f>
        <v>0.77897701245559581</v>
      </c>
      <c r="L166" s="124">
        <f>IF(RES_hhdet_tes!L166=0,"",RES_hhdet_tes!L166/RES_hhdet_fec!L166)</f>
        <v>0.78850422952993393</v>
      </c>
      <c r="M166" s="124">
        <f>IF(RES_hhdet_tes!M166=0,"",RES_hhdet_tes!M166/RES_hhdet_fec!M166)</f>
        <v>0.78746547167412961</v>
      </c>
      <c r="N166" s="124">
        <f>IF(RES_hhdet_tes!N166=0,"",RES_hhdet_tes!N166/RES_hhdet_fec!N166)</f>
        <v>0.7910465979722151</v>
      </c>
      <c r="O166" s="124">
        <f>IF(RES_hhdet_tes!O166=0,"",RES_hhdet_tes!O166/RES_hhdet_fec!O166)</f>
        <v>0.80089069081397313</v>
      </c>
      <c r="P166" s="124">
        <f>IF(RES_hhdet_tes!P166=0,"",RES_hhdet_tes!P166/RES_hhdet_fec!P166)</f>
        <v>0.80236012040904425</v>
      </c>
      <c r="Q166" s="124">
        <f>IF(RES_hhdet_tes!Q166=0,"",RES_hhdet_tes!Q166/RES_hhdet_fec!Q166)</f>
        <v>0.81436318248862682</v>
      </c>
      <c r="R166" s="124">
        <f>IF(RES_hhdet_tes!R166=0,"",RES_hhdet_tes!R166/RES_hhdet_fec!R166)</f>
        <v>0.8220218213702335</v>
      </c>
      <c r="S166" s="124">
        <f>IF(RES_hhdet_tes!S166=0,"",RES_hhdet_tes!S166/RES_hhdet_fec!S166)</f>
        <v>0.8236862913939943</v>
      </c>
      <c r="T166" s="124">
        <f>IF(RES_hhdet_tes!T166=0,"",RES_hhdet_tes!T166/RES_hhdet_fec!T166)</f>
        <v>0.82662680222258633</v>
      </c>
      <c r="U166" s="124">
        <f>IF(RES_hhdet_tes!U166=0,"",RES_hhdet_tes!U166/RES_hhdet_fec!U166)</f>
        <v>0.83266606156821343</v>
      </c>
      <c r="V166" s="124">
        <f>IF(RES_hhdet_tes!V166=0,"",RES_hhdet_tes!V166/RES_hhdet_fec!V166)</f>
        <v>0.83760734407460824</v>
      </c>
      <c r="W166" s="124">
        <f>IF(RES_hhdet_tes!W166=0,"",RES_hhdet_tes!W166/RES_hhdet_fec!W166)</f>
        <v>0.8424412694852581</v>
      </c>
      <c r="X166" s="124">
        <f>IF(RES_hhdet_tes!X166=0,"",RES_hhdet_tes!X166/RES_hhdet_fec!X166)</f>
        <v>0.845844955088352</v>
      </c>
      <c r="Y166" s="124">
        <f>IF(RES_hhdet_tes!Y166=0,"",RES_hhdet_tes!Y166/RES_hhdet_fec!Y166)</f>
        <v>0.85160842026739703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0.60394781810321463</v>
      </c>
      <c r="C167" s="111">
        <f>IF(RES_hhdet_tes!C167=0,"",RES_hhdet_tes!C167/RES_hhdet_fec!C167)</f>
        <v>0.60466144145911327</v>
      </c>
      <c r="D167" s="111">
        <f>IF(RES_hhdet_tes!D167=0,"",RES_hhdet_tes!D167/RES_hhdet_fec!D167)</f>
        <v>0.60676036568498259</v>
      </c>
      <c r="E167" s="111">
        <f>IF(RES_hhdet_tes!E167=0,"",RES_hhdet_tes!E167/RES_hhdet_fec!E167)</f>
        <v>0.61086806312600672</v>
      </c>
      <c r="F167" s="111">
        <f>IF(RES_hhdet_tes!F167=0,"",RES_hhdet_tes!F167/RES_hhdet_fec!F167)</f>
        <v>0.61674301254636232</v>
      </c>
      <c r="G167" s="111">
        <f>IF(RES_hhdet_tes!G167=0,"",RES_hhdet_tes!G167/RES_hhdet_fec!G167)</f>
        <v>0.62380720370219522</v>
      </c>
      <c r="H167" s="111">
        <f>IF(RES_hhdet_tes!H167=0,"",RES_hhdet_tes!H167/RES_hhdet_fec!H167)</f>
        <v>0.63118638084002909</v>
      </c>
      <c r="I167" s="111">
        <f>IF(RES_hhdet_tes!I167=0,"",RES_hhdet_tes!I167/RES_hhdet_fec!I167)</f>
        <v>0.63470196420657787</v>
      </c>
      <c r="J167" s="111">
        <f>IF(RES_hhdet_tes!J167=0,"",RES_hhdet_tes!J167/RES_hhdet_fec!J167)</f>
        <v>0.63520154447232446</v>
      </c>
      <c r="K167" s="111">
        <f>IF(RES_hhdet_tes!K167=0,"",RES_hhdet_tes!K167/RES_hhdet_fec!K167)</f>
        <v>0.63737052369218794</v>
      </c>
      <c r="L167" s="111">
        <f>IF(RES_hhdet_tes!L167=0,"",RES_hhdet_tes!L167/RES_hhdet_fec!L167)</f>
        <v>0.63971272284495806</v>
      </c>
      <c r="M167" s="111">
        <f>IF(RES_hhdet_tes!M167=0,"",RES_hhdet_tes!M167/RES_hhdet_fec!M167)</f>
        <v>0.6418063171767403</v>
      </c>
      <c r="N167" s="111">
        <f>IF(RES_hhdet_tes!N167=0,"",RES_hhdet_tes!N167/RES_hhdet_fec!N167)</f>
        <v>0.64868244578740752</v>
      </c>
      <c r="O167" s="111">
        <f>IF(RES_hhdet_tes!O167=0,"",RES_hhdet_tes!O167/RES_hhdet_fec!O167)</f>
        <v>0.6612004111777906</v>
      </c>
      <c r="P167" s="111">
        <f>IF(RES_hhdet_tes!P167=0,"",RES_hhdet_tes!P167/RES_hhdet_fec!P167)</f>
        <v>0.67179259101096245</v>
      </c>
      <c r="Q167" s="111">
        <f>IF(RES_hhdet_tes!Q167=0,"",RES_hhdet_tes!Q167/RES_hhdet_fec!Q167)</f>
        <v>0.68568410504192012</v>
      </c>
      <c r="R167" s="111">
        <f>IF(RES_hhdet_tes!R167=0,"",RES_hhdet_tes!R167/RES_hhdet_fec!R167)</f>
        <v>0.69617238781618784</v>
      </c>
      <c r="S167" s="111">
        <f>IF(RES_hhdet_tes!S167=0,"",RES_hhdet_tes!S167/RES_hhdet_fec!S167)</f>
        <v>0.71967952405115665</v>
      </c>
      <c r="T167" s="111">
        <f>IF(RES_hhdet_tes!T167=0,"",RES_hhdet_tes!T167/RES_hhdet_fec!T167)</f>
        <v>0.73951552108151042</v>
      </c>
      <c r="U167" s="111">
        <f>IF(RES_hhdet_tes!U167=0,"",RES_hhdet_tes!U167/RES_hhdet_fec!U167)</f>
        <v>0.75792699309471312</v>
      </c>
      <c r="V167" s="111">
        <f>IF(RES_hhdet_tes!V167=0,"",RES_hhdet_tes!V167/RES_hhdet_fec!V167)</f>
        <v>0.77593271792171314</v>
      </c>
      <c r="W167" s="111">
        <f>IF(RES_hhdet_tes!W167=0,"",RES_hhdet_tes!W167/RES_hhdet_fec!W167)</f>
        <v>0.79329477933498105</v>
      </c>
      <c r="X167" s="111">
        <f>IF(RES_hhdet_tes!X167=0,"",RES_hhdet_tes!X167/RES_hhdet_fec!X167)</f>
        <v>0.80226676413029163</v>
      </c>
      <c r="Y167" s="111">
        <f>IF(RES_hhdet_tes!Y167=0,"",RES_hhdet_tes!Y167/RES_hhdet_fec!Y167)</f>
        <v>0.80775115354794347</v>
      </c>
      <c r="DA167" s="63" t="s">
        <v>2064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0.803351327799253</v>
      </c>
      <c r="C168" s="111">
        <f>IF(RES_hhdet_tes!C168=0,"",RES_hhdet_tes!C168/RES_hhdet_fec!C168)</f>
        <v>0.80409037653778959</v>
      </c>
      <c r="D168" s="111">
        <f>IF(RES_hhdet_tes!D168=0,"",RES_hhdet_tes!D168/RES_hhdet_fec!D168)</f>
        <v>0.80381604114214156</v>
      </c>
      <c r="E168" s="111">
        <f>IF(RES_hhdet_tes!E168=0,"",RES_hhdet_tes!E168/RES_hhdet_fec!E168)</f>
        <v>0.80846833718409172</v>
      </c>
      <c r="F168" s="111">
        <f>IF(RES_hhdet_tes!F168=0,"",RES_hhdet_tes!F168/RES_hhdet_fec!F168)</f>
        <v>0.81397793923603023</v>
      </c>
      <c r="G168" s="111">
        <f>IF(RES_hhdet_tes!G168=0,"",RES_hhdet_tes!G168/RES_hhdet_fec!G168)</f>
        <v>0.8201904786273535</v>
      </c>
      <c r="H168" s="111">
        <f>IF(RES_hhdet_tes!H168=0,"",RES_hhdet_tes!H168/RES_hhdet_fec!H168)</f>
        <v>0.84906077462326024</v>
      </c>
      <c r="I168" s="111">
        <f>IF(RES_hhdet_tes!I168=0,"",RES_hhdet_tes!I168/RES_hhdet_fec!I168)</f>
        <v>0.84343474573256771</v>
      </c>
      <c r="J168" s="111">
        <f>IF(RES_hhdet_tes!J168=0,"",RES_hhdet_tes!J168/RES_hhdet_fec!J168)</f>
        <v>0.83193403158382151</v>
      </c>
      <c r="K168" s="111">
        <f>IF(RES_hhdet_tes!K168=0,"",RES_hhdet_tes!K168/RES_hhdet_fec!K168)</f>
        <v>0.82991641047723097</v>
      </c>
      <c r="L168" s="111">
        <f>IF(RES_hhdet_tes!L168=0,"",RES_hhdet_tes!L168/RES_hhdet_fec!L168)</f>
        <v>0.84816763389312655</v>
      </c>
      <c r="M168" s="111">
        <f>IF(RES_hhdet_tes!M168=0,"",RES_hhdet_tes!M168/RES_hhdet_fec!M168)</f>
        <v>0.8351017140405953</v>
      </c>
      <c r="N168" s="111">
        <f>IF(RES_hhdet_tes!N168=0,"",RES_hhdet_tes!N168/RES_hhdet_fec!N168)</f>
        <v>0.84439581936116559</v>
      </c>
      <c r="O168" s="111">
        <f>IF(RES_hhdet_tes!O168=0,"",RES_hhdet_tes!O168/RES_hhdet_fec!O168)</f>
        <v>0.87184990926628592</v>
      </c>
      <c r="P168" s="111">
        <f>IF(RES_hhdet_tes!P168=0,"",RES_hhdet_tes!P168/RES_hhdet_fec!P168)</f>
        <v>0.87266751471756354</v>
      </c>
      <c r="Q168" s="111">
        <f>IF(RES_hhdet_tes!Q168=0,"",RES_hhdet_tes!Q168/RES_hhdet_fec!Q168)</f>
        <v>0.90512779005343935</v>
      </c>
      <c r="R168" s="111">
        <f>IF(RES_hhdet_tes!R168=0,"",RES_hhdet_tes!R168/RES_hhdet_fec!R168)</f>
        <v>0.91089832220725686</v>
      </c>
      <c r="S168" s="111">
        <f>IF(RES_hhdet_tes!S168=0,"",RES_hhdet_tes!S168/RES_hhdet_fec!S168)</f>
        <v>0.90327624879409696</v>
      </c>
      <c r="T168" s="111">
        <f>IF(RES_hhdet_tes!T168=0,"",RES_hhdet_tes!T168/RES_hhdet_fec!T168)</f>
        <v>0.89458751860577945</v>
      </c>
      <c r="U168" s="111">
        <f>IF(RES_hhdet_tes!U168=0,"",RES_hhdet_tes!U168/RES_hhdet_fec!U168)</f>
        <v>0.90825952108554864</v>
      </c>
      <c r="V168" s="111">
        <f>IF(RES_hhdet_tes!V168=0,"",RES_hhdet_tes!V168/RES_hhdet_fec!V168)</f>
        <v>0.91960190317035884</v>
      </c>
      <c r="W168" s="111">
        <f>IF(RES_hhdet_tes!W168=0,"",RES_hhdet_tes!W168/RES_hhdet_fec!W168)</f>
        <v>0.93246038997087599</v>
      </c>
      <c r="X168" s="111">
        <f>IF(RES_hhdet_tes!X168=0,"",RES_hhdet_tes!X168/RES_hhdet_fec!X168)</f>
        <v>0.92680933747162553</v>
      </c>
      <c r="Y168" s="111">
        <f>IF(RES_hhdet_tes!Y168=0,"",RES_hhdet_tes!Y168/RES_hhdet_fec!Y168)</f>
        <v>0.92863103192079122</v>
      </c>
      <c r="DA168" s="63" t="s">
        <v>2065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0.60394781810321463</v>
      </c>
      <c r="C169" s="112">
        <f>IF(RES_hhdet_tes!C169=0,"",RES_hhdet_tes!C169/RES_hhdet_fec!C169)</f>
        <v>0.60394781810321463</v>
      </c>
      <c r="D169" s="112">
        <f>IF(RES_hhdet_tes!D169=0,"",RES_hhdet_tes!D169/RES_hhdet_fec!D169)</f>
        <v>0.60394781810321463</v>
      </c>
      <c r="E169" s="112">
        <f>IF(RES_hhdet_tes!E169=0,"",RES_hhdet_tes!E169/RES_hhdet_fec!E169)</f>
        <v>0.60879843074225493</v>
      </c>
      <c r="F169" s="112">
        <f>IF(RES_hhdet_tes!F169=0,"",RES_hhdet_tes!F169/RES_hhdet_fec!F169)</f>
        <v>0.61685308646598191</v>
      </c>
      <c r="G169" s="112">
        <f>IF(RES_hhdet_tes!G169=0,"",RES_hhdet_tes!G169/RES_hhdet_fec!G169)</f>
        <v>0.62766669971355993</v>
      </c>
      <c r="H169" s="112">
        <f>IF(RES_hhdet_tes!H169=0,"",RES_hhdet_tes!H169/RES_hhdet_fec!H169)</f>
        <v>0.63243963552410443</v>
      </c>
      <c r="I169" s="112">
        <f>IF(RES_hhdet_tes!I169=0,"",RES_hhdet_tes!I169/RES_hhdet_fec!I169)</f>
        <v>0.63563714557550743</v>
      </c>
      <c r="J169" s="112">
        <f>IF(RES_hhdet_tes!J169=0,"",RES_hhdet_tes!J169/RES_hhdet_fec!J169)</f>
        <v>0.63631856757712402</v>
      </c>
      <c r="K169" s="112">
        <f>IF(RES_hhdet_tes!K169=0,"",RES_hhdet_tes!K169/RES_hhdet_fec!K169)</f>
        <v>0.63650936001361713</v>
      </c>
      <c r="L169" s="112">
        <f>IF(RES_hhdet_tes!L169=0,"",RES_hhdet_tes!L169/RES_hhdet_fec!L169)</f>
        <v>0.6377102847397369</v>
      </c>
      <c r="M169" s="112">
        <f>IF(RES_hhdet_tes!M169=0,"",RES_hhdet_tes!M169/RES_hhdet_fec!M169)</f>
        <v>0.64191194816657626</v>
      </c>
      <c r="N169" s="112">
        <f>IF(RES_hhdet_tes!N169=0,"",RES_hhdet_tes!N169/RES_hhdet_fec!N169)</f>
        <v>0.64838364753695965</v>
      </c>
      <c r="O169" s="112">
        <f>IF(RES_hhdet_tes!O169=0,"",RES_hhdet_tes!O169/RES_hhdet_fec!O169)</f>
        <v>0.661989551716752</v>
      </c>
      <c r="P169" s="112">
        <f>IF(RES_hhdet_tes!P169=0,"",RES_hhdet_tes!P169/RES_hhdet_fec!P169)</f>
        <v>0.6682562368156465</v>
      </c>
      <c r="Q169" s="112">
        <f>IF(RES_hhdet_tes!Q169=0,"",RES_hhdet_tes!Q169/RES_hhdet_fec!Q169)</f>
        <v>0.69344181106178682</v>
      </c>
      <c r="R169" s="112">
        <f>IF(RES_hhdet_tes!R169=0,"",RES_hhdet_tes!R169/RES_hhdet_fec!R169)</f>
        <v>0.69344181106178704</v>
      </c>
      <c r="S169" s="112">
        <f>IF(RES_hhdet_tes!S169=0,"",RES_hhdet_tes!S169/RES_hhdet_fec!S169)</f>
        <v>0.69922767503920213</v>
      </c>
      <c r="T169" s="112">
        <f>IF(RES_hhdet_tes!T169=0,"",RES_hhdet_tes!T169/RES_hhdet_fec!T169)</f>
        <v>0.70907816177423311</v>
      </c>
      <c r="U169" s="112">
        <f>IF(RES_hhdet_tes!U169=0,"",RES_hhdet_tes!U169/RES_hhdet_fec!U169)</f>
        <v>0.74183214355793603</v>
      </c>
      <c r="V169" s="112">
        <f>IF(RES_hhdet_tes!V169=0,"",RES_hhdet_tes!V169/RES_hhdet_fec!V169)</f>
        <v>0.76839005354878176</v>
      </c>
      <c r="W169" s="112">
        <f>IF(RES_hhdet_tes!W169=0,"",RES_hhdet_tes!W169/RES_hhdet_fec!W169)</f>
        <v>0.79760862354251494</v>
      </c>
      <c r="X169" s="112">
        <f>IF(RES_hhdet_tes!X169=0,"",RES_hhdet_tes!X169/RES_hhdet_fec!X169)</f>
        <v>0.80794863164047581</v>
      </c>
      <c r="Y169" s="112">
        <f>IF(RES_hhdet_tes!Y169=0,"",RES_hhdet_tes!Y169/RES_hhdet_fec!Y169)</f>
        <v>0.81297250589204029</v>
      </c>
      <c r="DA169" s="131" t="s">
        <v>2066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X170" s="113">
        <f>IF(RES_hhdet_tes!X170=0,"",RES_hhdet_tes!X170/RES_hhdet_fec!X170)</f>
        <v>1</v>
      </c>
      <c r="Y170" s="113">
        <f>IF(RES_hhdet_tes!Y170=0,"",RES_hhdet_tes!Y170/RES_hhdet_fec!Y170)</f>
        <v>1</v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0.68133412192105725</v>
      </c>
      <c r="C171" s="112">
        <f>IF(RES_hhdet_tes!C171=0,"",RES_hhdet_tes!C171/RES_hhdet_fec!C171)</f>
        <v>0.68577277155732885</v>
      </c>
      <c r="D171" s="112">
        <f>IF(RES_hhdet_tes!D171=0,"",RES_hhdet_tes!D171/RES_hhdet_fec!D171)</f>
        <v>0.68981738374838608</v>
      </c>
      <c r="E171" s="112">
        <f>IF(RES_hhdet_tes!E171=0,"",RES_hhdet_tes!E171/RES_hhdet_fec!E171)</f>
        <v>0.69297010632319023</v>
      </c>
      <c r="F171" s="112">
        <f>IF(RES_hhdet_tes!F171=0,"",RES_hhdet_tes!F171/RES_hhdet_fec!F171)</f>
        <v>0.69567054816376261</v>
      </c>
      <c r="G171" s="112">
        <f>IF(RES_hhdet_tes!G171=0,"",RES_hhdet_tes!G171/RES_hhdet_fec!G171)</f>
        <v>0.69862318289295045</v>
      </c>
      <c r="H171" s="112">
        <f>IF(RES_hhdet_tes!H171=0,"",RES_hhdet_tes!H171/RES_hhdet_fec!H171)</f>
        <v>0.70267027968679729</v>
      </c>
      <c r="I171" s="112">
        <f>IF(RES_hhdet_tes!I171=0,"",RES_hhdet_tes!I171/RES_hhdet_fec!I171)</f>
        <v>0.70516187909291894</v>
      </c>
      <c r="J171" s="112">
        <f>IF(RES_hhdet_tes!J171=0,"",RES_hhdet_tes!J171/RES_hhdet_fec!J171)</f>
        <v>0.70621120746934596</v>
      </c>
      <c r="K171" s="112">
        <f>IF(RES_hhdet_tes!K171=0,"",RES_hhdet_tes!K171/RES_hhdet_fec!K171)</f>
        <v>0.70726240648448391</v>
      </c>
      <c r="L171" s="112">
        <f>IF(RES_hhdet_tes!L171=0,"",RES_hhdet_tes!L171/RES_hhdet_fec!L171)</f>
        <v>0.70941242609284205</v>
      </c>
      <c r="M171" s="112">
        <f>IF(RES_hhdet_tes!M171=0,"",RES_hhdet_tes!M171/RES_hhdet_fec!M171)</f>
        <v>0.71158651626042668</v>
      </c>
      <c r="N171" s="112">
        <f>IF(RES_hhdet_tes!N171=0,"",RES_hhdet_tes!N171/RES_hhdet_fec!N171)</f>
        <v>0.71410611703694504</v>
      </c>
      <c r="O171" s="112">
        <f>IF(RES_hhdet_tes!O171=0,"",RES_hhdet_tes!O171/RES_hhdet_fec!O171)</f>
        <v>0.71771060239643325</v>
      </c>
      <c r="P171" s="112">
        <f>IF(RES_hhdet_tes!P171=0,"",RES_hhdet_tes!P171/RES_hhdet_fec!P171)</f>
        <v>0.72282519726534433</v>
      </c>
      <c r="Q171" s="112">
        <f>IF(RES_hhdet_tes!Q171=0,"",RES_hhdet_tes!Q171/RES_hhdet_fec!Q171)</f>
        <v>0.7313707604062939</v>
      </c>
      <c r="R171" s="112">
        <f>IF(RES_hhdet_tes!R171=0,"",RES_hhdet_tes!R171/RES_hhdet_fec!R171)</f>
        <v>0.74060365195014655</v>
      </c>
      <c r="S171" s="112">
        <f>IF(RES_hhdet_tes!S171=0,"",RES_hhdet_tes!S171/RES_hhdet_fec!S171)</f>
        <v>0.74940827496504203</v>
      </c>
      <c r="T171" s="112">
        <f>IF(RES_hhdet_tes!T171=0,"",RES_hhdet_tes!T171/RES_hhdet_fec!T171)</f>
        <v>0.75996065825865011</v>
      </c>
      <c r="U171" s="112">
        <f>IF(RES_hhdet_tes!U171=0,"",RES_hhdet_tes!U171/RES_hhdet_fec!U171)</f>
        <v>0.76851153840221686</v>
      </c>
      <c r="V171" s="112">
        <f>IF(RES_hhdet_tes!V171=0,"",RES_hhdet_tes!V171/RES_hhdet_fec!V171)</f>
        <v>0.77620532248578633</v>
      </c>
      <c r="W171" s="112">
        <f>IF(RES_hhdet_tes!W171=0,"",RES_hhdet_tes!W171/RES_hhdet_fec!W171)</f>
        <v>0.78598358977697647</v>
      </c>
      <c r="X171" s="112">
        <f>IF(RES_hhdet_tes!X171=0,"",RES_hhdet_tes!X171/RES_hhdet_fec!X171)</f>
        <v>0.79531729418225228</v>
      </c>
      <c r="Y171" s="112">
        <f>IF(RES_hhdet_tes!Y171=0,"",RES_hhdet_tes!Y171/RES_hhdet_fec!Y171)</f>
        <v>0.80600130896828481</v>
      </c>
      <c r="DA171" s="131" t="s">
        <v>2068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0.85149011446182055</v>
      </c>
      <c r="C172" s="113">
        <f>IF(RES_hhdet_tes!C172=0,"",RES_hhdet_tes!C172/RES_hhdet_fec!C172)</f>
        <v>0.8548145103871172</v>
      </c>
      <c r="D172" s="113">
        <f>IF(RES_hhdet_tes!D172=0,"",RES_hhdet_tes!D172/RES_hhdet_fec!D172)</f>
        <v>0.85663533352025667</v>
      </c>
      <c r="E172" s="113">
        <f>IF(RES_hhdet_tes!E172=0,"",RES_hhdet_tes!E172/RES_hhdet_fec!E172)</f>
        <v>0.85990910139687882</v>
      </c>
      <c r="F172" s="113">
        <f>IF(RES_hhdet_tes!F172=0,"",RES_hhdet_tes!F172/RES_hhdet_fec!F172)</f>
        <v>0.8619465235634769</v>
      </c>
      <c r="G172" s="113">
        <f>IF(RES_hhdet_tes!G172=0,"",RES_hhdet_tes!G172/RES_hhdet_fec!G172)</f>
        <v>0.8639731440010584</v>
      </c>
      <c r="H172" s="113">
        <f>IF(RES_hhdet_tes!H172=0,"",RES_hhdet_tes!H172/RES_hhdet_fec!H172)</f>
        <v>0.88596138011674819</v>
      </c>
      <c r="I172" s="113">
        <f>IF(RES_hhdet_tes!I172=0,"",RES_hhdet_tes!I172/RES_hhdet_fec!I172)</f>
        <v>0.88118346854104435</v>
      </c>
      <c r="J172" s="113">
        <f>IF(RES_hhdet_tes!J172=0,"",RES_hhdet_tes!J172/RES_hhdet_fec!J172)</f>
        <v>0.8726894503042798</v>
      </c>
      <c r="K172" s="113">
        <f>IF(RES_hhdet_tes!K172=0,"",RES_hhdet_tes!K172/RES_hhdet_fec!K172)</f>
        <v>0.87120311116413751</v>
      </c>
      <c r="L172" s="113">
        <f>IF(RES_hhdet_tes!L172=0,"",RES_hhdet_tes!L172/RES_hhdet_fec!L172)</f>
        <v>0.88530364197189426</v>
      </c>
      <c r="M172" s="113">
        <f>IF(RES_hhdet_tes!M172=0,"",RES_hhdet_tes!M172/RES_hhdet_fec!M172)</f>
        <v>0.8747548848546508</v>
      </c>
      <c r="N172" s="113">
        <f>IF(RES_hhdet_tes!N172=0,"",RES_hhdet_tes!N172/RES_hhdet_fec!N172)</f>
        <v>0.87972301659767471</v>
      </c>
      <c r="O172" s="113">
        <f>IF(RES_hhdet_tes!O172=0,"",RES_hhdet_tes!O172/RES_hhdet_fec!O172)</f>
        <v>0.89645578598733133</v>
      </c>
      <c r="P172" s="113">
        <f>IF(RES_hhdet_tes!P172=0,"",RES_hhdet_tes!P172/RES_hhdet_fec!P172)</f>
        <v>0.89719015563115823</v>
      </c>
      <c r="Q172" s="113">
        <f>IF(RES_hhdet_tes!Q172=0,"",RES_hhdet_tes!Q172/RES_hhdet_fec!Q172)</f>
        <v>0.91819653572634241</v>
      </c>
      <c r="R172" s="113">
        <f>IF(RES_hhdet_tes!R172=0,"",RES_hhdet_tes!R172/RES_hhdet_fec!R172)</f>
        <v>0.92732268827901165</v>
      </c>
      <c r="S172" s="113">
        <f>IF(RES_hhdet_tes!S172=0,"",RES_hhdet_tes!S172/RES_hhdet_fec!S172)</f>
        <v>0.9237878973830288</v>
      </c>
      <c r="T172" s="113">
        <f>IF(RES_hhdet_tes!T172=0,"",RES_hhdet_tes!T172/RES_hhdet_fec!T172)</f>
        <v>0.91652605790841546</v>
      </c>
      <c r="U172" s="113">
        <f>IF(RES_hhdet_tes!U172=0,"",RES_hhdet_tes!U172/RES_hhdet_fec!U172)</f>
        <v>0.91831092905400802</v>
      </c>
      <c r="V172" s="113">
        <f>IF(RES_hhdet_tes!V172=0,"",RES_hhdet_tes!V172/RES_hhdet_fec!V172)</f>
        <v>0.92129599399537976</v>
      </c>
      <c r="W172" s="113">
        <f>IF(RES_hhdet_tes!W172=0,"",RES_hhdet_tes!W172/RES_hhdet_fec!W172)</f>
        <v>0.92662341317294239</v>
      </c>
      <c r="X172" s="113">
        <f>IF(RES_hhdet_tes!X172=0,"",RES_hhdet_tes!X172/RES_hhdet_fec!X172)</f>
        <v>0.91918195921741475</v>
      </c>
      <c r="Y172" s="113">
        <f>IF(RES_hhdet_tes!Y172=0,"",RES_hhdet_tes!Y172/RES_hhdet_fec!Y172)</f>
        <v>0.92393555748721956</v>
      </c>
      <c r="DA172" s="132" t="s">
        <v>2069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0.68133412192105725</v>
      </c>
      <c r="C173" s="111">
        <f>IF(RES_hhdet_tes!C173=0,"",RES_hhdet_tes!C173/RES_hhdet_fec!C173)</f>
        <v>0.68610026221140619</v>
      </c>
      <c r="D173" s="111">
        <f>IF(RES_hhdet_tes!D173=0,"",RES_hhdet_tes!D173/RES_hhdet_fec!D173)</f>
        <v>0.68996895491442156</v>
      </c>
      <c r="E173" s="111">
        <f>IF(RES_hhdet_tes!E173=0,"",RES_hhdet_tes!E173/RES_hhdet_fec!E173)</f>
        <v>0.69387749443868263</v>
      </c>
      <c r="F173" s="111">
        <f>IF(RES_hhdet_tes!F173=0,"",RES_hhdet_tes!F173/RES_hhdet_fec!F173)</f>
        <v>0.69720949725142189</v>
      </c>
      <c r="G173" s="111">
        <f>IF(RES_hhdet_tes!G173=0,"",RES_hhdet_tes!G173/RES_hhdet_fec!G173)</f>
        <v>0.70067648898067258</v>
      </c>
      <c r="H173" s="111">
        <f>IF(RES_hhdet_tes!H173=0,"",RES_hhdet_tes!H173/RES_hhdet_fec!H173)</f>
        <v>0.70409199798695743</v>
      </c>
      <c r="I173" s="111">
        <f>IF(RES_hhdet_tes!I173=0,"",RES_hhdet_tes!I173/RES_hhdet_fec!I173)</f>
        <v>0.70574120568344267</v>
      </c>
      <c r="J173" s="111">
        <f>IF(RES_hhdet_tes!J173=0,"",RES_hhdet_tes!J173/RES_hhdet_fec!J173)</f>
        <v>0.70682886286845559</v>
      </c>
      <c r="K173" s="111">
        <f>IF(RES_hhdet_tes!K173=0,"",RES_hhdet_tes!K173/RES_hhdet_fec!K173)</f>
        <v>0.70909485465933297</v>
      </c>
      <c r="L173" s="111">
        <f>IF(RES_hhdet_tes!L173=0,"",RES_hhdet_tes!L173/RES_hhdet_fec!L173)</f>
        <v>0.71028956174372482</v>
      </c>
      <c r="M173" s="111">
        <f>IF(RES_hhdet_tes!M173=0,"",RES_hhdet_tes!M173/RES_hhdet_fec!M173)</f>
        <v>0.71194830279706867</v>
      </c>
      <c r="N173" s="111">
        <f>IF(RES_hhdet_tes!N173=0,"",RES_hhdet_tes!N173/RES_hhdet_fec!N173)</f>
        <v>0.71378867544662306</v>
      </c>
      <c r="O173" s="111">
        <f>IF(RES_hhdet_tes!O173=0,"",RES_hhdet_tes!O173/RES_hhdet_fec!O173)</f>
        <v>0.71683160173584926</v>
      </c>
      <c r="P173" s="111">
        <f>IF(RES_hhdet_tes!P173=0,"",RES_hhdet_tes!P173/RES_hhdet_fec!P173)</f>
        <v>0.7203619970793268</v>
      </c>
      <c r="Q173" s="111">
        <f>IF(RES_hhdet_tes!Q173=0,"",RES_hhdet_tes!Q173/RES_hhdet_fec!Q173)</f>
        <v>0.72768666285303607</v>
      </c>
      <c r="R173" s="111">
        <f>IF(RES_hhdet_tes!R173=0,"",RES_hhdet_tes!R173/RES_hhdet_fec!R173)</f>
        <v>0.73848893463786669</v>
      </c>
      <c r="S173" s="111">
        <f>IF(RES_hhdet_tes!S173=0,"",RES_hhdet_tes!S173/RES_hhdet_fec!S173)</f>
        <v>0.75105409462411477</v>
      </c>
      <c r="T173" s="111">
        <f>IF(RES_hhdet_tes!T173=0,"",RES_hhdet_tes!T173/RES_hhdet_fec!T173)</f>
        <v>0.7600958315985199</v>
      </c>
      <c r="U173" s="111">
        <f>IF(RES_hhdet_tes!U173=0,"",RES_hhdet_tes!U173/RES_hhdet_fec!U173)</f>
        <v>0.76868572848380157</v>
      </c>
      <c r="V173" s="111">
        <f>IF(RES_hhdet_tes!V173=0,"",RES_hhdet_tes!V173/RES_hhdet_fec!V173)</f>
        <v>0.77537465607509959</v>
      </c>
      <c r="W173" s="111">
        <f>IF(RES_hhdet_tes!W173=0,"",RES_hhdet_tes!W173/RES_hhdet_fec!W173)</f>
        <v>0.78346544853659683</v>
      </c>
      <c r="X173" s="111">
        <f>IF(RES_hhdet_tes!X173=0,"",RES_hhdet_tes!X173/RES_hhdet_fec!X173)</f>
        <v>0.79363204705141843</v>
      </c>
      <c r="Y173" s="111">
        <f>IF(RES_hhdet_tes!Y173=0,"",RES_hhdet_tes!Y173/RES_hhdet_fec!Y173)</f>
        <v>0.80317161136419535</v>
      </c>
      <c r="DA173" s="63" t="s">
        <v>2070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0.75065267444007955</v>
      </c>
      <c r="C175" s="124">
        <f>IF(RES_hhdet_tes!C175=0,"",RES_hhdet_tes!C175/RES_hhdet_fec!C175)</f>
        <v>0.75345913252503582</v>
      </c>
      <c r="D175" s="124">
        <f>IF(RES_hhdet_tes!D175=0,"",RES_hhdet_tes!D175/RES_hhdet_fec!D175)</f>
        <v>0.75613841816253047</v>
      </c>
      <c r="E175" s="124">
        <f>IF(RES_hhdet_tes!E175=0,"",RES_hhdet_tes!E175/RES_hhdet_fec!E175)</f>
        <v>0.75854016264127744</v>
      </c>
      <c r="F175" s="124">
        <f>IF(RES_hhdet_tes!F175=0,"",RES_hhdet_tes!F175/RES_hhdet_fec!F175)</f>
        <v>0.76059411880110417</v>
      </c>
      <c r="G175" s="124">
        <f>IF(RES_hhdet_tes!G175=0,"",RES_hhdet_tes!G175/RES_hhdet_fec!G175)</f>
        <v>0.76290268691168317</v>
      </c>
      <c r="H175" s="124">
        <f>IF(RES_hhdet_tes!H175=0,"",RES_hhdet_tes!H175/RES_hhdet_fec!H175)</f>
        <v>0.76595087010567164</v>
      </c>
      <c r="I175" s="124">
        <f>IF(RES_hhdet_tes!I175=0,"",RES_hhdet_tes!I175/RES_hhdet_fec!I175)</f>
        <v>0.76791450372437264</v>
      </c>
      <c r="J175" s="124">
        <f>IF(RES_hhdet_tes!J175=0,"",RES_hhdet_tes!J175/RES_hhdet_fec!J175)</f>
        <v>0.76924201220981614</v>
      </c>
      <c r="K175" s="124">
        <f>IF(RES_hhdet_tes!K175=0,"",RES_hhdet_tes!K175/RES_hhdet_fec!K175)</f>
        <v>0.77126640800021984</v>
      </c>
      <c r="L175" s="124">
        <f>IF(RES_hhdet_tes!L175=0,"",RES_hhdet_tes!L175/RES_hhdet_fec!L175)</f>
        <v>0.77315180098219394</v>
      </c>
      <c r="M175" s="124">
        <f>IF(RES_hhdet_tes!M175=0,"",RES_hhdet_tes!M175/RES_hhdet_fec!M175)</f>
        <v>0.77517666475695612</v>
      </c>
      <c r="N175" s="124">
        <f>IF(RES_hhdet_tes!N175=0,"",RES_hhdet_tes!N175/RES_hhdet_fec!N175)</f>
        <v>0.77717118975564459</v>
      </c>
      <c r="O175" s="124">
        <f>IF(RES_hhdet_tes!O175=0,"",RES_hhdet_tes!O175/RES_hhdet_fec!O175)</f>
        <v>0.77958546067086898</v>
      </c>
      <c r="P175" s="124">
        <f>IF(RES_hhdet_tes!P175=0,"",RES_hhdet_tes!P175/RES_hhdet_fec!P175)</f>
        <v>0.78231694012772812</v>
      </c>
      <c r="Q175" s="124">
        <f>IF(RES_hhdet_tes!Q175=0,"",RES_hhdet_tes!Q175/RES_hhdet_fec!Q175)</f>
        <v>0.78739779489501316</v>
      </c>
      <c r="R175" s="124">
        <f>IF(RES_hhdet_tes!R175=0,"",RES_hhdet_tes!R175/RES_hhdet_fec!R175)</f>
        <v>0.7951918483379844</v>
      </c>
      <c r="S175" s="124">
        <f>IF(RES_hhdet_tes!S175=0,"",RES_hhdet_tes!S175/RES_hhdet_fec!S175)</f>
        <v>0.80539742087149246</v>
      </c>
      <c r="T175" s="124">
        <f>IF(RES_hhdet_tes!T175=0,"",RES_hhdet_tes!T175/RES_hhdet_fec!T175)</f>
        <v>0.81674757490936778</v>
      </c>
      <c r="U175" s="124">
        <f>IF(RES_hhdet_tes!U175=0,"",RES_hhdet_tes!U175/RES_hhdet_fec!U175)</f>
        <v>0.82811787829885164</v>
      </c>
      <c r="V175" s="124">
        <f>IF(RES_hhdet_tes!V175=0,"",RES_hhdet_tes!V175/RES_hhdet_fec!V175)</f>
        <v>0.83892752621175337</v>
      </c>
      <c r="W175" s="124">
        <f>IF(RES_hhdet_tes!W175=0,"",RES_hhdet_tes!W175/RES_hhdet_fec!W175)</f>
        <v>0.85351177720603555</v>
      </c>
      <c r="X175" s="124">
        <f>IF(RES_hhdet_tes!X175=0,"",RES_hhdet_tes!X175/RES_hhdet_fec!X175)</f>
        <v>0.86782944701943132</v>
      </c>
      <c r="Y175" s="124">
        <f>IF(RES_hhdet_tes!Y175=0,"",RES_hhdet_tes!Y175/RES_hhdet_fec!Y175)</f>
        <v>0.88026747029925456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0.60145569381787189</v>
      </c>
      <c r="C176" s="111">
        <f>IF(RES_hhdet_tes!C176=0,"",RES_hhdet_tes!C176/RES_hhdet_fec!C176)</f>
        <v>0.60262540045323665</v>
      </c>
      <c r="D176" s="111">
        <f>IF(RES_hhdet_tes!D176=0,"",RES_hhdet_tes!D176/RES_hhdet_fec!D176)</f>
        <v>0.60355984639242821</v>
      </c>
      <c r="E176" s="111">
        <f>IF(RES_hhdet_tes!E176=0,"",RES_hhdet_tes!E176/RES_hhdet_fec!E176)</f>
        <v>0.60447782404136419</v>
      </c>
      <c r="F176" s="111">
        <f>IF(RES_hhdet_tes!F176=0,"",RES_hhdet_tes!F176/RES_hhdet_fec!F176)</f>
        <v>0.60543377937733156</v>
      </c>
      <c r="G176" s="111">
        <f>IF(RES_hhdet_tes!G176=0,"",RES_hhdet_tes!G176/RES_hhdet_fec!G176)</f>
        <v>0.60651128859259817</v>
      </c>
      <c r="H176" s="111">
        <f>IF(RES_hhdet_tes!H176=0,"",RES_hhdet_tes!H176/RES_hhdet_fec!H176)</f>
        <v>0.60779538702827618</v>
      </c>
      <c r="I176" s="111">
        <f>IF(RES_hhdet_tes!I176=0,"",RES_hhdet_tes!I176/RES_hhdet_fec!I176)</f>
        <v>0.60843268875727174</v>
      </c>
      <c r="J176" s="111">
        <f>IF(RES_hhdet_tes!J176=0,"",RES_hhdet_tes!J176/RES_hhdet_fec!J176)</f>
        <v>0.60857137405753337</v>
      </c>
      <c r="K176" s="111">
        <f>IF(RES_hhdet_tes!K176=0,"",RES_hhdet_tes!K176/RES_hhdet_fec!K176)</f>
        <v>0.6088275460526017</v>
      </c>
      <c r="L176" s="111">
        <f>IF(RES_hhdet_tes!L176=0,"",RES_hhdet_tes!L176/RES_hhdet_fec!L176)</f>
        <v>0.60902524318983053</v>
      </c>
      <c r="M176" s="111">
        <f>IF(RES_hhdet_tes!M176=0,"",RES_hhdet_tes!M176/RES_hhdet_fec!M176)</f>
        <v>0.60918562517838193</v>
      </c>
      <c r="N176" s="111">
        <f>IF(RES_hhdet_tes!N176=0,"",RES_hhdet_tes!N176/RES_hhdet_fec!N176)</f>
        <v>0.60936124195104069</v>
      </c>
      <c r="O176" s="111">
        <f>IF(RES_hhdet_tes!O176=0,"",RES_hhdet_tes!O176/RES_hhdet_fec!O176)</f>
        <v>0.60960527438914669</v>
      </c>
      <c r="P176" s="111">
        <f>IF(RES_hhdet_tes!P176=0,"",RES_hhdet_tes!P176/RES_hhdet_fec!P176)</f>
        <v>0.60982649167493619</v>
      </c>
      <c r="Q176" s="111">
        <f>IF(RES_hhdet_tes!Q176=0,"",RES_hhdet_tes!Q176/RES_hhdet_fec!Q176)</f>
        <v>0.61028060923421679</v>
      </c>
      <c r="R176" s="111">
        <f>IF(RES_hhdet_tes!R176=0,"",RES_hhdet_tes!R176/RES_hhdet_fec!R176)</f>
        <v>0.61099796962511577</v>
      </c>
      <c r="S176" s="111">
        <f>IF(RES_hhdet_tes!S176=0,"",RES_hhdet_tes!S176/RES_hhdet_fec!S176)</f>
        <v>0.61182822809393811</v>
      </c>
      <c r="T176" s="111">
        <f>IF(RES_hhdet_tes!T176=0,"",RES_hhdet_tes!T176/RES_hhdet_fec!T176)</f>
        <v>0.6124026229664814</v>
      </c>
      <c r="U176" s="111">
        <f>IF(RES_hhdet_tes!U176=0,"",RES_hhdet_tes!U176/RES_hhdet_fec!U176)</f>
        <v>0.61343964755685021</v>
      </c>
      <c r="V176" s="111">
        <f>IF(RES_hhdet_tes!V176=0,"",RES_hhdet_tes!V176/RES_hhdet_fec!V176)</f>
        <v>0.61463987750733851</v>
      </c>
      <c r="W176" s="111">
        <f>IF(RES_hhdet_tes!W176=0,"",RES_hhdet_tes!W176/RES_hhdet_fec!W176)</f>
        <v>0.61723743971543532</v>
      </c>
      <c r="X176" s="111">
        <f>IF(RES_hhdet_tes!X176=0,"",RES_hhdet_tes!X176/RES_hhdet_fec!X176)</f>
        <v>0.61824176105374118</v>
      </c>
      <c r="Y176" s="111">
        <f>IF(RES_hhdet_tes!Y176=0,"",RES_hhdet_tes!Y176/RES_hhdet_fec!Y176)</f>
        <v>0.61924671490148808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0.75186575151063773</v>
      </c>
      <c r="C177" s="45">
        <f>IF(RES_hhdet_tes!C177=0,"",RES_hhdet_tes!C177/RES_hhdet_fec!C177)</f>
        <v>0.75464298211673053</v>
      </c>
      <c r="D177" s="45">
        <f>IF(RES_hhdet_tes!D177=0,"",RES_hhdet_tes!D177/RES_hhdet_fec!D177)</f>
        <v>0.75725989018192752</v>
      </c>
      <c r="E177" s="45">
        <f>IF(RES_hhdet_tes!E177=0,"",RES_hhdet_tes!E177/RES_hhdet_fec!E177)</f>
        <v>0.75956994834319791</v>
      </c>
      <c r="F177" s="45">
        <f>IF(RES_hhdet_tes!F177=0,"",RES_hhdet_tes!F177/RES_hhdet_fec!F177)</f>
        <v>0.76163494287565636</v>
      </c>
      <c r="G177" s="45">
        <f>IF(RES_hhdet_tes!G177=0,"",RES_hhdet_tes!G177/RES_hhdet_fec!G177)</f>
        <v>0.76397050977534375</v>
      </c>
      <c r="H177" s="45">
        <f>IF(RES_hhdet_tes!H177=0,"",RES_hhdet_tes!H177/RES_hhdet_fec!H177)</f>
        <v>0.76697046736015284</v>
      </c>
      <c r="I177" s="45">
        <f>IF(RES_hhdet_tes!I177=0,"",RES_hhdet_tes!I177/RES_hhdet_fec!I177)</f>
        <v>0.76888386099420258</v>
      </c>
      <c r="J177" s="45">
        <f>IF(RES_hhdet_tes!J177=0,"",RES_hhdet_tes!J177/RES_hhdet_fec!J177)</f>
        <v>0.77013260468869849</v>
      </c>
      <c r="K177" s="45">
        <f>IF(RES_hhdet_tes!K177=0,"",RES_hhdet_tes!K177/RES_hhdet_fec!K177)</f>
        <v>0.77209920987169345</v>
      </c>
      <c r="L177" s="45">
        <f>IF(RES_hhdet_tes!L177=0,"",RES_hhdet_tes!L177/RES_hhdet_fec!L177)</f>
        <v>0.77393547818086195</v>
      </c>
      <c r="M177" s="45">
        <f>IF(RES_hhdet_tes!M177=0,"",RES_hhdet_tes!M177/RES_hhdet_fec!M177)</f>
        <v>0.77577695783598311</v>
      </c>
      <c r="N177" s="45">
        <f>IF(RES_hhdet_tes!N177=0,"",RES_hhdet_tes!N177/RES_hhdet_fec!N177)</f>
        <v>0.77757705776916286</v>
      </c>
      <c r="O177" s="45">
        <f>IF(RES_hhdet_tes!O177=0,"",RES_hhdet_tes!O177/RES_hhdet_fec!O177)</f>
        <v>0.77995377903597052</v>
      </c>
      <c r="P177" s="45">
        <f>IF(RES_hhdet_tes!P177=0,"",RES_hhdet_tes!P177/RES_hhdet_fec!P177)</f>
        <v>0.78272449995216797</v>
      </c>
      <c r="Q177" s="45">
        <f>IF(RES_hhdet_tes!Q177=0,"",RES_hhdet_tes!Q177/RES_hhdet_fec!Q177)</f>
        <v>0.78796291929279905</v>
      </c>
      <c r="R177" s="45">
        <f>IF(RES_hhdet_tes!R177=0,"",RES_hhdet_tes!R177/RES_hhdet_fec!R177)</f>
        <v>0.79586512799936249</v>
      </c>
      <c r="S177" s="45">
        <f>IF(RES_hhdet_tes!S177=0,"",RES_hhdet_tes!S177/RES_hhdet_fec!S177)</f>
        <v>0.80608219328353725</v>
      </c>
      <c r="T177" s="45">
        <f>IF(RES_hhdet_tes!T177=0,"",RES_hhdet_tes!T177/RES_hhdet_fec!T177)</f>
        <v>0.81738720191834791</v>
      </c>
      <c r="U177" s="45">
        <f>IF(RES_hhdet_tes!U177=0,"",RES_hhdet_tes!U177/RES_hhdet_fec!U177)</f>
        <v>0.82876979914038873</v>
      </c>
      <c r="V177" s="45">
        <f>IF(RES_hhdet_tes!V177=0,"",RES_hhdet_tes!V177/RES_hhdet_fec!V177)</f>
        <v>0.83958886848786929</v>
      </c>
      <c r="W177" s="45">
        <f>IF(RES_hhdet_tes!W177=0,"",RES_hhdet_tes!W177/RES_hhdet_fec!W177)</f>
        <v>0.85452444809541339</v>
      </c>
      <c r="X177" s="45">
        <f>IF(RES_hhdet_tes!X177=0,"",RES_hhdet_tes!X177/RES_hhdet_fec!X177)</f>
        <v>0.86819816971138986</v>
      </c>
      <c r="Y177" s="45">
        <f>IF(RES_hhdet_tes!Y177=0,"",RES_hhdet_tes!Y177/RES_hhdet_fec!Y177)</f>
        <v>0.88058083203006399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900.93377429494092</v>
      </c>
      <c r="C3" s="117">
        <f t="shared" si="0"/>
        <v>849.59933504243099</v>
      </c>
      <c r="D3" s="117">
        <f t="shared" si="0"/>
        <v>679.28925300652043</v>
      </c>
      <c r="E3" s="117">
        <f t="shared" si="0"/>
        <v>565.05144825574666</v>
      </c>
      <c r="F3" s="117">
        <f t="shared" si="0"/>
        <v>544.69209578887137</v>
      </c>
      <c r="G3" s="117">
        <f t="shared" si="0"/>
        <v>391.91735659898376</v>
      </c>
      <c r="H3" s="117">
        <f t="shared" si="0"/>
        <v>373.8526762906817</v>
      </c>
      <c r="I3" s="117">
        <f t="shared" si="0"/>
        <v>320.25234835713013</v>
      </c>
      <c r="J3" s="117">
        <f t="shared" si="0"/>
        <v>327.54344932853326</v>
      </c>
      <c r="K3" s="117">
        <f t="shared" si="0"/>
        <v>235.87703906381762</v>
      </c>
      <c r="L3" s="117">
        <f t="shared" si="0"/>
        <v>259.50585685941883</v>
      </c>
      <c r="M3" s="117">
        <f t="shared" si="0"/>
        <v>169.0327522027595</v>
      </c>
      <c r="N3" s="117">
        <f t="shared" si="0"/>
        <v>177.00571644113737</v>
      </c>
      <c r="O3" s="117">
        <f t="shared" si="0"/>
        <v>132.41899915286081</v>
      </c>
      <c r="P3" s="117">
        <f t="shared" si="0"/>
        <v>110.6226952968708</v>
      </c>
      <c r="Q3" s="117">
        <f t="shared" si="0"/>
        <v>90.329380086640015</v>
      </c>
      <c r="R3" s="117">
        <f t="shared" ref="R3:V3" si="1">R4+R7+R9+R19</f>
        <v>86.636548057341813</v>
      </c>
      <c r="S3" s="117">
        <f t="shared" si="1"/>
        <v>92.482787912988968</v>
      </c>
      <c r="T3" s="117">
        <f t="shared" si="1"/>
        <v>78.529746433779707</v>
      </c>
      <c r="U3" s="117">
        <f t="shared" si="1"/>
        <v>81.633974053210153</v>
      </c>
      <c r="V3" s="117">
        <f t="shared" si="1"/>
        <v>56.82146892704931</v>
      </c>
      <c r="W3" s="117">
        <f t="shared" ref="W3:Y3" si="2">W4+W7+W9+W19</f>
        <v>39.115921378139639</v>
      </c>
      <c r="X3" s="117">
        <f t="shared" si="2"/>
        <v>34.125397472550596</v>
      </c>
      <c r="Y3" s="117">
        <f t="shared" si="2"/>
        <v>30.749016704144729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877.31818542579697</v>
      </c>
      <c r="C4" s="122">
        <f t="shared" si="3"/>
        <v>826.29362596925591</v>
      </c>
      <c r="D4" s="122">
        <f t="shared" si="3"/>
        <v>656.76051950497595</v>
      </c>
      <c r="E4" s="122">
        <f t="shared" si="3"/>
        <v>544.93378666781496</v>
      </c>
      <c r="F4" s="122">
        <f t="shared" si="3"/>
        <v>523.26126704864703</v>
      </c>
      <c r="G4" s="122">
        <f t="shared" si="3"/>
        <v>376.31803556230051</v>
      </c>
      <c r="H4" s="122">
        <f t="shared" si="3"/>
        <v>356.87865061538861</v>
      </c>
      <c r="I4" s="122">
        <f t="shared" si="3"/>
        <v>304.02084242120725</v>
      </c>
      <c r="J4" s="122">
        <f t="shared" si="3"/>
        <v>309.87959258751005</v>
      </c>
      <c r="K4" s="122">
        <f t="shared" si="3"/>
        <v>221.3695462021501</v>
      </c>
      <c r="L4" s="122">
        <f t="shared" si="3"/>
        <v>243.71537784282566</v>
      </c>
      <c r="M4" s="122">
        <f t="shared" si="3"/>
        <v>157.26442482924162</v>
      </c>
      <c r="N4" s="122">
        <f t="shared" si="3"/>
        <v>169.40194027681633</v>
      </c>
      <c r="O4" s="122">
        <f t="shared" si="3"/>
        <v>124.19404154288117</v>
      </c>
      <c r="P4" s="122">
        <f t="shared" si="3"/>
        <v>101.75001424458698</v>
      </c>
      <c r="Q4" s="122">
        <f t="shared" si="3"/>
        <v>83.378208124140272</v>
      </c>
      <c r="R4" s="122">
        <f t="shared" ref="R4:V4" si="4">SUM(R5:R6)</f>
        <v>82.310547237411072</v>
      </c>
      <c r="S4" s="122">
        <f t="shared" si="4"/>
        <v>88.203841383240089</v>
      </c>
      <c r="T4" s="122">
        <f t="shared" si="4"/>
        <v>75.333411908454352</v>
      </c>
      <c r="U4" s="122">
        <f t="shared" si="4"/>
        <v>78.089837050860552</v>
      </c>
      <c r="V4" s="122">
        <f t="shared" si="4"/>
        <v>53.207501426064603</v>
      </c>
      <c r="W4" s="122">
        <f t="shared" ref="W4:Y4" si="5">SUM(W5:W6)</f>
        <v>37.327280063211269</v>
      </c>
      <c r="X4" s="122">
        <f t="shared" si="5"/>
        <v>32.929594159154242</v>
      </c>
      <c r="Y4" s="122">
        <f t="shared" si="5"/>
        <v>29.693468911639425</v>
      </c>
      <c r="DA4" s="130" t="s">
        <v>2077</v>
      </c>
    </row>
    <row r="5" spans="1:105" ht="12" customHeight="1" x14ac:dyDescent="0.25">
      <c r="A5" s="97" t="s">
        <v>51</v>
      </c>
      <c r="B5" s="98">
        <v>877.31818542579697</v>
      </c>
      <c r="C5" s="98">
        <v>826.29362596925591</v>
      </c>
      <c r="D5" s="98">
        <v>656.76051950497595</v>
      </c>
      <c r="E5" s="98">
        <v>544.93378666781496</v>
      </c>
      <c r="F5" s="98">
        <v>523.26126704864703</v>
      </c>
      <c r="G5" s="98">
        <v>376.31803556230051</v>
      </c>
      <c r="H5" s="98">
        <v>356.87865061538861</v>
      </c>
      <c r="I5" s="98">
        <v>304.02084242120725</v>
      </c>
      <c r="J5" s="98">
        <v>309.87959258751005</v>
      </c>
      <c r="K5" s="98">
        <v>221.3695462021501</v>
      </c>
      <c r="L5" s="98">
        <v>243.71537784282566</v>
      </c>
      <c r="M5" s="98">
        <v>157.26442482924162</v>
      </c>
      <c r="N5" s="98">
        <v>169.40194027681633</v>
      </c>
      <c r="O5" s="98">
        <v>124.19404154288117</v>
      </c>
      <c r="P5" s="98">
        <v>101.75001424458698</v>
      </c>
      <c r="Q5" s="98">
        <v>83.378208124140272</v>
      </c>
      <c r="R5" s="98">
        <v>82.310547237411072</v>
      </c>
      <c r="S5" s="98">
        <v>88.203841383240089</v>
      </c>
      <c r="T5" s="98">
        <v>75.333411908454352</v>
      </c>
      <c r="U5" s="98">
        <v>78.089837050860552</v>
      </c>
      <c r="V5" s="98">
        <v>53.207501426064603</v>
      </c>
      <c r="W5" s="98">
        <v>37.327280063211269</v>
      </c>
      <c r="X5" s="98">
        <v>32.929594159154242</v>
      </c>
      <c r="Y5" s="98">
        <v>29.693468911639425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22.310176786481037</v>
      </c>
      <c r="C9" s="122">
        <v>21.962549659512515</v>
      </c>
      <c r="D9" s="122">
        <v>21.326597794772887</v>
      </c>
      <c r="E9" s="122">
        <v>19.138592646513594</v>
      </c>
      <c r="F9" s="122">
        <v>20.417165658647072</v>
      </c>
      <c r="G9" s="122">
        <v>15.012157567468011</v>
      </c>
      <c r="H9" s="122">
        <v>16.322819587137797</v>
      </c>
      <c r="I9" s="122">
        <v>15.737657901648568</v>
      </c>
      <c r="J9" s="122">
        <v>17.139236508145729</v>
      </c>
      <c r="K9" s="122">
        <v>14.036031588194799</v>
      </c>
      <c r="L9" s="122">
        <v>15.325497332367487</v>
      </c>
      <c r="M9" s="122">
        <v>11.323512363994222</v>
      </c>
      <c r="N9" s="122">
        <v>7.2023266737937224</v>
      </c>
      <c r="O9" s="122">
        <v>7.9460171105512059</v>
      </c>
      <c r="P9" s="122">
        <v>8.7178296021392931</v>
      </c>
      <c r="Q9" s="122">
        <v>6.7413879186802212</v>
      </c>
      <c r="R9" s="122">
        <v>4.0998943106315551</v>
      </c>
      <c r="S9" s="122">
        <v>4.0276877574061904</v>
      </c>
      <c r="T9" s="122">
        <v>2.9680444027308477</v>
      </c>
      <c r="U9" s="122">
        <v>3.3352188596854662</v>
      </c>
      <c r="V9" s="122">
        <v>3.4066980892808325</v>
      </c>
      <c r="W9" s="122">
        <v>1.6453864328553043</v>
      </c>
      <c r="X9" s="122">
        <v>1.1747990561310924</v>
      </c>
      <c r="Y9" s="122">
        <v>1.0406005658968671</v>
      </c>
      <c r="DA9" s="130" t="s">
        <v>2082</v>
      </c>
    </row>
    <row r="10" spans="1:105" ht="12" customHeight="1" x14ac:dyDescent="0.25">
      <c r="A10" s="97" t="s">
        <v>143</v>
      </c>
      <c r="B10" s="98">
        <v>18.717816351816968</v>
      </c>
      <c r="C10" s="98">
        <v>19.231403472954902</v>
      </c>
      <c r="D10" s="98">
        <v>18.881769283238963</v>
      </c>
      <c r="E10" s="98">
        <v>17.322748074857259</v>
      </c>
      <c r="F10" s="98">
        <v>18.876202879504245</v>
      </c>
      <c r="G10" s="98">
        <v>13.530855004917061</v>
      </c>
      <c r="H10" s="98">
        <v>15.136875591286223</v>
      </c>
      <c r="I10" s="98">
        <v>14.680393716288906</v>
      </c>
      <c r="J10" s="98">
        <v>16.071784830648951</v>
      </c>
      <c r="K10" s="98">
        <v>13.438100114090663</v>
      </c>
      <c r="L10" s="98">
        <v>14.853783129062291</v>
      </c>
      <c r="M10" s="98">
        <v>10.954630720799813</v>
      </c>
      <c r="N10" s="98">
        <v>6.9245198610576946</v>
      </c>
      <c r="O10" s="98">
        <v>7.7810456769611509</v>
      </c>
      <c r="P10" s="98">
        <v>8.5619710739233881</v>
      </c>
      <c r="Q10" s="98">
        <v>6.6050611109156296</v>
      </c>
      <c r="R10" s="98">
        <v>3.9850382543168439</v>
      </c>
      <c r="S10" s="98">
        <v>3.907613812283488</v>
      </c>
      <c r="T10" s="98">
        <v>2.8644909806828647</v>
      </c>
      <c r="U10" s="98">
        <v>3.2510980352090857</v>
      </c>
      <c r="V10" s="98">
        <v>3.3569123885737615</v>
      </c>
      <c r="W10" s="98">
        <v>1.6028577511440822</v>
      </c>
      <c r="X10" s="98">
        <v>1.1418416242210785</v>
      </c>
      <c r="Y10" s="98">
        <v>1.008652948031737</v>
      </c>
      <c r="DA10" s="63" t="s">
        <v>2083</v>
      </c>
    </row>
    <row r="11" spans="1:105" ht="12" customHeight="1" x14ac:dyDescent="0.25">
      <c r="A11" s="97" t="s">
        <v>124</v>
      </c>
      <c r="B11" s="98">
        <v>3.5881370597067703</v>
      </c>
      <c r="C11" s="98">
        <v>2.7278934823283927</v>
      </c>
      <c r="D11" s="98">
        <v>2.4421052691442942</v>
      </c>
      <c r="E11" s="98">
        <v>1.8138460838451396</v>
      </c>
      <c r="F11" s="98">
        <v>1.5389826786909537</v>
      </c>
      <c r="G11" s="98">
        <v>1.4790474087347012</v>
      </c>
      <c r="H11" s="98">
        <v>1.1842123759619028</v>
      </c>
      <c r="I11" s="98">
        <v>1.0555579490436438</v>
      </c>
      <c r="J11" s="98">
        <v>1.0654080689042815</v>
      </c>
      <c r="K11" s="98">
        <v>0.59625988049003453</v>
      </c>
      <c r="L11" s="98">
        <v>0.47055695239387096</v>
      </c>
      <c r="M11" s="98">
        <v>0.36746747630851967</v>
      </c>
      <c r="N11" s="98">
        <v>0.27699258367683338</v>
      </c>
      <c r="O11" s="98">
        <v>0.16475907371428697</v>
      </c>
      <c r="P11" s="98">
        <v>0.15562420828720669</v>
      </c>
      <c r="Q11" s="98">
        <v>0.13613132031944622</v>
      </c>
      <c r="R11" s="98">
        <v>0.11469766779462692</v>
      </c>
      <c r="S11" s="98">
        <v>0.1198868042371378</v>
      </c>
      <c r="T11" s="98">
        <v>0.10334846734154035</v>
      </c>
      <c r="U11" s="98">
        <v>8.4120824476380307E-2</v>
      </c>
      <c r="V11" s="98">
        <v>4.9785700707070869E-2</v>
      </c>
      <c r="W11" s="98">
        <v>4.2528681711221955E-2</v>
      </c>
      <c r="X11" s="98">
        <v>3.2957431910013817E-2</v>
      </c>
      <c r="Y11" s="98">
        <v>3.1947617865130229E-2</v>
      </c>
      <c r="DA11" s="63" t="s">
        <v>2084</v>
      </c>
    </row>
    <row r="12" spans="1:105" ht="12" customHeight="1" x14ac:dyDescent="0.25">
      <c r="A12" s="97" t="s">
        <v>123</v>
      </c>
      <c r="B12" s="98">
        <v>4.2233749572999904E-3</v>
      </c>
      <c r="C12" s="98">
        <v>3.2527042292191566E-3</v>
      </c>
      <c r="D12" s="98">
        <v>2.7232423896268536E-3</v>
      </c>
      <c r="E12" s="98">
        <v>1.9984878111949447E-3</v>
      </c>
      <c r="F12" s="98">
        <v>1.9801004518726728E-3</v>
      </c>
      <c r="G12" s="98">
        <v>2.2551538162482818E-3</v>
      </c>
      <c r="H12" s="98">
        <v>1.7316198896705735E-3</v>
      </c>
      <c r="I12" s="98">
        <v>1.7062363160174929E-3</v>
      </c>
      <c r="J12" s="98">
        <v>2.0436085924948558E-3</v>
      </c>
      <c r="K12" s="98">
        <v>1.6715936141023242E-3</v>
      </c>
      <c r="L12" s="98">
        <v>1.1572509113249158E-3</v>
      </c>
      <c r="M12" s="98">
        <v>1.4141668858905756E-3</v>
      </c>
      <c r="N12" s="98">
        <v>8.1422905919438298E-4</v>
      </c>
      <c r="O12" s="98">
        <v>2.1235987576785471E-4</v>
      </c>
      <c r="P12" s="98">
        <v>2.3431992869768094E-4</v>
      </c>
      <c r="Q12" s="98">
        <v>1.9548744514551829E-4</v>
      </c>
      <c r="R12" s="98">
        <v>1.5838852008463641E-4</v>
      </c>
      <c r="S12" s="98">
        <v>1.87140885564503E-4</v>
      </c>
      <c r="T12" s="98">
        <v>2.0495470644266338E-4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4.2233749572999904E-3</v>
      </c>
      <c r="C13" s="101">
        <v>3.2527042292191566E-3</v>
      </c>
      <c r="D13" s="101">
        <v>2.7232423896268536E-3</v>
      </c>
      <c r="E13" s="101">
        <v>1.9984878111949447E-3</v>
      </c>
      <c r="F13" s="101">
        <v>1.9801004518726728E-3</v>
      </c>
      <c r="G13" s="101">
        <v>2.2551538162482818E-3</v>
      </c>
      <c r="H13" s="101">
        <v>1.7316198896705735E-3</v>
      </c>
      <c r="I13" s="101">
        <v>1.7062363160174929E-3</v>
      </c>
      <c r="J13" s="101">
        <v>2.0436085924948558E-3</v>
      </c>
      <c r="K13" s="101">
        <v>1.6715936141023242E-3</v>
      </c>
      <c r="L13" s="101">
        <v>1.1572509113249158E-3</v>
      </c>
      <c r="M13" s="101">
        <v>1.4141668858905756E-3</v>
      </c>
      <c r="N13" s="101">
        <v>8.1422905919438298E-4</v>
      </c>
      <c r="O13" s="101">
        <v>2.1235987576785471E-4</v>
      </c>
      <c r="P13" s="101">
        <v>2.3431992869768094E-4</v>
      </c>
      <c r="Q13" s="101">
        <v>1.9548744514551829E-4</v>
      </c>
      <c r="R13" s="101">
        <v>1.5838852008463641E-4</v>
      </c>
      <c r="S13" s="101">
        <v>1.87140885564503E-4</v>
      </c>
      <c r="T13" s="101">
        <v>2.0495470644266338E-4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1.3054120826629099</v>
      </c>
      <c r="C19" s="122">
        <v>1.3431594136625631</v>
      </c>
      <c r="D19" s="122">
        <v>1.2021357067716769</v>
      </c>
      <c r="E19" s="122">
        <v>0.97906894141809431</v>
      </c>
      <c r="F19" s="122">
        <v>1.0136630815773158</v>
      </c>
      <c r="G19" s="122">
        <v>0.58716346921523166</v>
      </c>
      <c r="H19" s="122">
        <v>0.65120608815526659</v>
      </c>
      <c r="I19" s="122">
        <v>0.49384803427434149</v>
      </c>
      <c r="J19" s="122">
        <v>0.52462023287750514</v>
      </c>
      <c r="K19" s="122">
        <v>0.47146127347272765</v>
      </c>
      <c r="L19" s="122">
        <v>0.46498168422569502</v>
      </c>
      <c r="M19" s="122">
        <v>0.44481500952366188</v>
      </c>
      <c r="N19" s="122">
        <v>0.40144949052730261</v>
      </c>
      <c r="O19" s="122">
        <v>0.27894049942844645</v>
      </c>
      <c r="P19" s="122">
        <v>0.15485145014453966</v>
      </c>
      <c r="Q19" s="122">
        <v>0.20978404381952201</v>
      </c>
      <c r="R19" s="122">
        <v>0.22610650929918522</v>
      </c>
      <c r="S19" s="122">
        <v>0.25125877234269883</v>
      </c>
      <c r="T19" s="122">
        <v>0.22829012259450415</v>
      </c>
      <c r="U19" s="122">
        <v>0.20891814266413489</v>
      </c>
      <c r="V19" s="122">
        <v>0.20726941170387311</v>
      </c>
      <c r="W19" s="122">
        <v>0.14325488207306455</v>
      </c>
      <c r="X19" s="122">
        <v>2.1004257265258348E-2</v>
      </c>
      <c r="Y19" s="122">
        <v>1.4947226608437008E-2</v>
      </c>
      <c r="DA19" s="130" t="s">
        <v>2092</v>
      </c>
    </row>
    <row r="20" spans="1:105" ht="12" customHeight="1" x14ac:dyDescent="0.25">
      <c r="A20" s="97" t="s">
        <v>51</v>
      </c>
      <c r="B20" s="98">
        <v>1.1997917345345213</v>
      </c>
      <c r="C20" s="98">
        <v>1.2327633644547309</v>
      </c>
      <c r="D20" s="98">
        <v>1.1030932790088384</v>
      </c>
      <c r="E20" s="98">
        <v>0.90031868516787061</v>
      </c>
      <c r="F20" s="98">
        <v>0.94069200939702602</v>
      </c>
      <c r="G20" s="98">
        <v>0.53773054865041225</v>
      </c>
      <c r="H20" s="98">
        <v>0.6046507646400725</v>
      </c>
      <c r="I20" s="98">
        <v>0.46041822820337164</v>
      </c>
      <c r="J20" s="98">
        <v>0.4923955851609661</v>
      </c>
      <c r="K20" s="98">
        <v>0.43710109693414645</v>
      </c>
      <c r="L20" s="98">
        <v>0.43571633609898314</v>
      </c>
      <c r="M20" s="98">
        <v>0.42682472184195624</v>
      </c>
      <c r="N20" s="98">
        <v>0.39308975652183581</v>
      </c>
      <c r="O20" s="98">
        <v>0.27546945661968036</v>
      </c>
      <c r="P20" s="98">
        <v>0.15053311155873911</v>
      </c>
      <c r="Q20" s="98">
        <v>0.20374608136575537</v>
      </c>
      <c r="R20" s="98">
        <v>0.2175522511821342</v>
      </c>
      <c r="S20" s="98">
        <v>0.24319537439317096</v>
      </c>
      <c r="T20" s="98">
        <v>0.22199707946209318</v>
      </c>
      <c r="U20" s="98">
        <v>0.20440887795373347</v>
      </c>
      <c r="V20" s="98">
        <v>0.20473124953552913</v>
      </c>
      <c r="W20" s="98">
        <v>0.14037570706486088</v>
      </c>
      <c r="X20" s="98">
        <v>1.9941416945561168E-2</v>
      </c>
      <c r="Y20" s="98">
        <v>1.3435436406934818E-2</v>
      </c>
      <c r="DA20" s="63" t="s">
        <v>2093</v>
      </c>
    </row>
    <row r="21" spans="1:105" ht="12" customHeight="1" x14ac:dyDescent="0.25">
      <c r="A21" s="97" t="s">
        <v>50</v>
      </c>
      <c r="B21" s="98">
        <v>0.10562034812838869</v>
      </c>
      <c r="C21" s="98">
        <v>0.11039604920783209</v>
      </c>
      <c r="D21" s="98">
        <v>9.9042427762838475E-2</v>
      </c>
      <c r="E21" s="98">
        <v>7.8750256250223707E-2</v>
      </c>
      <c r="F21" s="98">
        <v>7.2971072180289698E-2</v>
      </c>
      <c r="G21" s="98">
        <v>4.9432920564819391E-2</v>
      </c>
      <c r="H21" s="98">
        <v>4.6555323515194043E-2</v>
      </c>
      <c r="I21" s="98">
        <v>3.3429806070969868E-2</v>
      </c>
      <c r="J21" s="98">
        <v>3.2224647716539039E-2</v>
      </c>
      <c r="K21" s="98">
        <v>3.43601765385812E-2</v>
      </c>
      <c r="L21" s="98">
        <v>2.9265348126711881E-2</v>
      </c>
      <c r="M21" s="98">
        <v>1.7990287681705651E-2</v>
      </c>
      <c r="N21" s="98">
        <v>8.359734005466822E-3</v>
      </c>
      <c r="O21" s="98">
        <v>3.4710428087661089E-3</v>
      </c>
      <c r="P21" s="98">
        <v>4.3183385858005414E-3</v>
      </c>
      <c r="Q21" s="98">
        <v>6.037962453766651E-3</v>
      </c>
      <c r="R21" s="98">
        <v>8.5542581170510168E-3</v>
      </c>
      <c r="S21" s="98">
        <v>8.0633979495278955E-3</v>
      </c>
      <c r="T21" s="98">
        <v>6.2930431324109684E-3</v>
      </c>
      <c r="U21" s="98">
        <v>4.5092647104014059E-3</v>
      </c>
      <c r="V21" s="98">
        <v>2.5381621683439829E-3</v>
      </c>
      <c r="W21" s="98">
        <v>2.8791750082036698E-3</v>
      </c>
      <c r="X21" s="98">
        <v>1.0628403196971808E-3</v>
      </c>
      <c r="Y21" s="98">
        <v>1.5117902015021911E-3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128.00713594590897</v>
      </c>
      <c r="C24" s="117">
        <f t="shared" si="7"/>
        <v>108.75466739992223</v>
      </c>
      <c r="D24" s="117">
        <f t="shared" si="7"/>
        <v>97.806851654041225</v>
      </c>
      <c r="E24" s="117">
        <f t="shared" si="7"/>
        <v>85.476760561869014</v>
      </c>
      <c r="F24" s="117">
        <f t="shared" si="7"/>
        <v>85.05063397461204</v>
      </c>
      <c r="G24" s="117">
        <f t="shared" si="7"/>
        <v>108.52694003407308</v>
      </c>
      <c r="H24" s="117">
        <f t="shared" si="7"/>
        <v>105.63360487709616</v>
      </c>
      <c r="I24" s="117">
        <f t="shared" si="7"/>
        <v>109.9220228921947</v>
      </c>
      <c r="J24" s="117">
        <f t="shared" si="7"/>
        <v>113.73373932914592</v>
      </c>
      <c r="K24" s="117">
        <f t="shared" si="7"/>
        <v>78.080559414866713</v>
      </c>
      <c r="L24" s="117">
        <f t="shared" si="7"/>
        <v>83.916140922328637</v>
      </c>
      <c r="M24" s="117">
        <f t="shared" si="7"/>
        <v>57.580544838435799</v>
      </c>
      <c r="N24" s="117">
        <f t="shared" si="7"/>
        <v>61.132834606256061</v>
      </c>
      <c r="O24" s="117">
        <f t="shared" si="7"/>
        <v>71.43900176755551</v>
      </c>
      <c r="P24" s="117">
        <f t="shared" si="7"/>
        <v>59.264678734291557</v>
      </c>
      <c r="Q24" s="117">
        <f t="shared" si="7"/>
        <v>59.928405380159717</v>
      </c>
      <c r="R24" s="117">
        <f t="shared" ref="R24:V24" si="8">R25+R28+R30+R39</f>
        <v>61.555248386369769</v>
      </c>
      <c r="S24" s="117">
        <f t="shared" si="8"/>
        <v>76.28118257394452</v>
      </c>
      <c r="T24" s="117">
        <f t="shared" si="8"/>
        <v>70.272359148248484</v>
      </c>
      <c r="U24" s="117">
        <f t="shared" si="8"/>
        <v>71.787927195629251</v>
      </c>
      <c r="V24" s="117">
        <f t="shared" si="8"/>
        <v>73.674860588556328</v>
      </c>
      <c r="W24" s="117">
        <f t="shared" ref="W24:Y24" si="9">W25+W28+W30+W39</f>
        <v>75.373055812169426</v>
      </c>
      <c r="X24" s="117">
        <f t="shared" si="9"/>
        <v>60.015432814046761</v>
      </c>
      <c r="Y24" s="117">
        <f t="shared" si="9"/>
        <v>58.562426785585714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127.27179679359763</v>
      </c>
      <c r="C25" s="122">
        <f t="shared" si="10"/>
        <v>108.19060365864075</v>
      </c>
      <c r="D25" s="122">
        <f t="shared" si="10"/>
        <v>97.290951538700341</v>
      </c>
      <c r="E25" s="122">
        <f t="shared" si="10"/>
        <v>85.06099224816127</v>
      </c>
      <c r="F25" s="122">
        <f t="shared" si="10"/>
        <v>84.606448563710757</v>
      </c>
      <c r="G25" s="122">
        <f t="shared" si="10"/>
        <v>107.89376721542084</v>
      </c>
      <c r="H25" s="122">
        <f t="shared" si="10"/>
        <v>104.99015794853513</v>
      </c>
      <c r="I25" s="122">
        <f t="shared" si="10"/>
        <v>109.24849020814857</v>
      </c>
      <c r="J25" s="122">
        <f t="shared" si="10"/>
        <v>113.06759135809278</v>
      </c>
      <c r="K25" s="122">
        <f t="shared" si="10"/>
        <v>77.698004746482184</v>
      </c>
      <c r="L25" s="122">
        <f t="shared" si="10"/>
        <v>83.594804279999991</v>
      </c>
      <c r="M25" s="122">
        <f t="shared" si="10"/>
        <v>57.285713600000008</v>
      </c>
      <c r="N25" s="122">
        <f t="shared" si="10"/>
        <v>60.883680647999995</v>
      </c>
      <c r="O25" s="122">
        <f t="shared" si="10"/>
        <v>71.250021240000038</v>
      </c>
      <c r="P25" s="122">
        <f t="shared" si="10"/>
        <v>59.088124716000017</v>
      </c>
      <c r="Q25" s="122">
        <f t="shared" si="10"/>
        <v>59.754591963999978</v>
      </c>
      <c r="R25" s="122">
        <f t="shared" ref="R25:V25" si="11">SUM(R26:R27)</f>
        <v>61.410338488000008</v>
      </c>
      <c r="S25" s="122">
        <f t="shared" si="11"/>
        <v>76.124180740000014</v>
      </c>
      <c r="T25" s="122">
        <f t="shared" si="11"/>
        <v>70.12938543200012</v>
      </c>
      <c r="U25" s="122">
        <f t="shared" si="11"/>
        <v>71.648419496000017</v>
      </c>
      <c r="V25" s="122">
        <f t="shared" si="11"/>
        <v>73.560344447999981</v>
      </c>
      <c r="W25" s="122">
        <f t="shared" ref="W25:Y25" si="12">SUM(W26:W27)</f>
        <v>75.248284592000019</v>
      </c>
      <c r="X25" s="122">
        <f t="shared" si="12"/>
        <v>59.92048691199993</v>
      </c>
      <c r="Y25" s="122">
        <f t="shared" si="12"/>
        <v>58.477087032</v>
      </c>
      <c r="DA25" s="130" t="s">
        <v>2097</v>
      </c>
    </row>
    <row r="26" spans="1:105" ht="12" customHeight="1" x14ac:dyDescent="0.25">
      <c r="A26" s="97" t="s">
        <v>74</v>
      </c>
      <c r="B26" s="98">
        <v>127.27179679359763</v>
      </c>
      <c r="C26" s="98">
        <v>108.19060365864075</v>
      </c>
      <c r="D26" s="98">
        <v>97.290951538700341</v>
      </c>
      <c r="E26" s="98">
        <v>85.06099224816127</v>
      </c>
      <c r="F26" s="98">
        <v>84.606448563710757</v>
      </c>
      <c r="G26" s="98">
        <v>107.89376721542084</v>
      </c>
      <c r="H26" s="98">
        <v>104.99015794853513</v>
      </c>
      <c r="I26" s="98">
        <v>109.24849020814857</v>
      </c>
      <c r="J26" s="98">
        <v>113.06759135809278</v>
      </c>
      <c r="K26" s="98">
        <v>77.698004746482184</v>
      </c>
      <c r="L26" s="98">
        <v>83.594804279999991</v>
      </c>
      <c r="M26" s="98">
        <v>57.285713600000008</v>
      </c>
      <c r="N26" s="98">
        <v>60.883680647999995</v>
      </c>
      <c r="O26" s="98">
        <v>71.250021240000038</v>
      </c>
      <c r="P26" s="98">
        <v>59.088124716000017</v>
      </c>
      <c r="Q26" s="98">
        <v>59.754591963999978</v>
      </c>
      <c r="R26" s="98">
        <v>61.410338488000008</v>
      </c>
      <c r="S26" s="98">
        <v>76.124180740000014</v>
      </c>
      <c r="T26" s="98">
        <v>70.12938543200012</v>
      </c>
      <c r="U26" s="98">
        <v>71.648419496000017</v>
      </c>
      <c r="V26" s="98">
        <v>73.560344447999981</v>
      </c>
      <c r="W26" s="98">
        <v>75.248284592000019</v>
      </c>
      <c r="X26" s="98">
        <v>59.92048691199993</v>
      </c>
      <c r="Y26" s="98">
        <v>58.477087032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0.71590751556367316</v>
      </c>
      <c r="C30" s="122">
        <v>0.54405444709206896</v>
      </c>
      <c r="D30" s="122">
        <v>0.49734082453344547</v>
      </c>
      <c r="E30" s="122">
        <v>0.3998368051913046</v>
      </c>
      <c r="F30" s="122">
        <v>0.42689838400633812</v>
      </c>
      <c r="G30" s="122">
        <v>0.61743333303622638</v>
      </c>
      <c r="H30" s="122">
        <v>0.6250974580501707</v>
      </c>
      <c r="I30" s="122">
        <v>0.6579706726432496</v>
      </c>
      <c r="J30" s="122">
        <v>0.65091628109211741</v>
      </c>
      <c r="K30" s="122">
        <v>0.36522201659746711</v>
      </c>
      <c r="L30" s="122">
        <v>0.30580379634319138</v>
      </c>
      <c r="M30" s="122">
        <v>0.28379360536253406</v>
      </c>
      <c r="N30" s="122">
        <v>0.24336462635658118</v>
      </c>
      <c r="O30" s="122">
        <v>0.18512090858936797</v>
      </c>
      <c r="P30" s="122">
        <v>0.17266645047198098</v>
      </c>
      <c r="Q30" s="122">
        <v>0.16904521821534985</v>
      </c>
      <c r="R30" s="122">
        <v>0.13936798802992295</v>
      </c>
      <c r="S30" s="122">
        <v>0.15102620970041125</v>
      </c>
      <c r="T30" s="122">
        <v>0.13726782732636925</v>
      </c>
      <c r="U30" s="122">
        <v>0.13437700171967643</v>
      </c>
      <c r="V30" s="122">
        <v>0.11015037192384151</v>
      </c>
      <c r="W30" s="122">
        <v>0.11917365192807848</v>
      </c>
      <c r="X30" s="122">
        <v>9.2806319931527992E-2</v>
      </c>
      <c r="Y30" s="122">
        <v>8.3216450681696683E-2</v>
      </c>
      <c r="DA30" s="130" t="s">
        <v>2102</v>
      </c>
    </row>
    <row r="31" spans="1:105" ht="12" customHeight="1" x14ac:dyDescent="0.25">
      <c r="A31" s="97" t="s">
        <v>141</v>
      </c>
      <c r="B31" s="98">
        <v>0.71506284057221314</v>
      </c>
      <c r="C31" s="98">
        <v>0.54330382303917224</v>
      </c>
      <c r="D31" s="98">
        <v>0.49679617605552012</v>
      </c>
      <c r="E31" s="98">
        <v>0.39933718323850587</v>
      </c>
      <c r="F31" s="98">
        <v>0.42664801319261914</v>
      </c>
      <c r="G31" s="98">
        <v>0.61631721588874644</v>
      </c>
      <c r="H31" s="98">
        <v>0.62445481471015984</v>
      </c>
      <c r="I31" s="98">
        <v>0.65724231266172672</v>
      </c>
      <c r="J31" s="98">
        <v>0.65004390327276362</v>
      </c>
      <c r="K31" s="98">
        <v>0.36450844492955004</v>
      </c>
      <c r="L31" s="98">
        <v>0.30511166447614124</v>
      </c>
      <c r="M31" s="98">
        <v>0.28294781646967299</v>
      </c>
      <c r="N31" s="98">
        <v>0.24336462635658118</v>
      </c>
      <c r="O31" s="98">
        <v>0.18512090858936797</v>
      </c>
      <c r="P31" s="98">
        <v>0.17266645047198098</v>
      </c>
      <c r="Q31" s="98">
        <v>0.16904521821534985</v>
      </c>
      <c r="R31" s="98">
        <v>0.13936798802992295</v>
      </c>
      <c r="S31" s="98">
        <v>0.15102620970041125</v>
      </c>
      <c r="T31" s="98">
        <v>0.13726782732636925</v>
      </c>
      <c r="U31" s="98">
        <v>0.13437700171967643</v>
      </c>
      <c r="V31" s="98">
        <v>0.11015037192384151</v>
      </c>
      <c r="W31" s="98">
        <v>0.11917365192807848</v>
      </c>
      <c r="X31" s="98">
        <v>9.2806319931527992E-2</v>
      </c>
      <c r="Y31" s="98">
        <v>8.3216450681696683E-2</v>
      </c>
      <c r="DA31" s="63" t="s">
        <v>2103</v>
      </c>
    </row>
    <row r="32" spans="1:105" ht="12" customHeight="1" x14ac:dyDescent="0.25">
      <c r="A32" s="97" t="s">
        <v>140</v>
      </c>
      <c r="B32" s="98">
        <v>8.446749914599981E-4</v>
      </c>
      <c r="C32" s="98">
        <v>7.5062405289672842E-4</v>
      </c>
      <c r="D32" s="98">
        <v>5.4464847792537073E-4</v>
      </c>
      <c r="E32" s="98">
        <v>4.9962195279873618E-4</v>
      </c>
      <c r="F32" s="98">
        <v>2.503708137189938E-4</v>
      </c>
      <c r="G32" s="98">
        <v>1.1161171474799469E-3</v>
      </c>
      <c r="H32" s="98">
        <v>6.4264334001079755E-4</v>
      </c>
      <c r="I32" s="98">
        <v>7.2835998152286422E-4</v>
      </c>
      <c r="J32" s="98">
        <v>8.723778193537523E-4</v>
      </c>
      <c r="K32" s="98">
        <v>7.1357166791708598E-4</v>
      </c>
      <c r="L32" s="98">
        <v>6.9213186705015879E-4</v>
      </c>
      <c r="M32" s="98">
        <v>8.457888928610597E-4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2104</v>
      </c>
    </row>
    <row r="33" spans="1:105" ht="12" customHeight="1" x14ac:dyDescent="0.25">
      <c r="A33" s="100" t="s">
        <v>50</v>
      </c>
      <c r="B33" s="101">
        <v>8.446749914599981E-4</v>
      </c>
      <c r="C33" s="101">
        <v>7.5062405289672842E-4</v>
      </c>
      <c r="D33" s="101">
        <v>5.4464847792537073E-4</v>
      </c>
      <c r="E33" s="101">
        <v>4.9962195279873618E-4</v>
      </c>
      <c r="F33" s="101">
        <v>2.503708137189938E-4</v>
      </c>
      <c r="G33" s="101">
        <v>1.1161171474799469E-3</v>
      </c>
      <c r="H33" s="101">
        <v>6.4264334001079755E-4</v>
      </c>
      <c r="I33" s="101">
        <v>7.2835998152286422E-4</v>
      </c>
      <c r="J33" s="101">
        <v>8.723778193537523E-4</v>
      </c>
      <c r="K33" s="101">
        <v>7.1357166791708598E-4</v>
      </c>
      <c r="L33" s="101">
        <v>6.9213186705015879E-4</v>
      </c>
      <c r="M33" s="101">
        <v>8.457888928610597E-4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1.9431636747656082E-2</v>
      </c>
      <c r="C39" s="122">
        <v>2.0009294189410415E-2</v>
      </c>
      <c r="D39" s="122">
        <v>1.8559290807429768E-2</v>
      </c>
      <c r="E39" s="122">
        <v>1.5931508516450404E-2</v>
      </c>
      <c r="F39" s="122">
        <v>1.7287026894947394E-2</v>
      </c>
      <c r="G39" s="122">
        <v>1.5739485616016537E-2</v>
      </c>
      <c r="H39" s="122">
        <v>1.8349470510854206E-2</v>
      </c>
      <c r="I39" s="122">
        <v>1.5562011402886173E-2</v>
      </c>
      <c r="J39" s="122">
        <v>1.5231689961015732E-2</v>
      </c>
      <c r="K39" s="122">
        <v>1.7332651787051394E-2</v>
      </c>
      <c r="L39" s="122">
        <v>1.5532845985462741E-2</v>
      </c>
      <c r="M39" s="122">
        <v>1.1037633073257051E-2</v>
      </c>
      <c r="N39" s="122">
        <v>5.7893318994874056E-3</v>
      </c>
      <c r="O39" s="122">
        <v>3.8596189661017763E-3</v>
      </c>
      <c r="P39" s="122">
        <v>3.8875678195615443E-3</v>
      </c>
      <c r="Q39" s="122">
        <v>4.7681979443860503E-3</v>
      </c>
      <c r="R39" s="122">
        <v>5.5419103398353913E-3</v>
      </c>
      <c r="S39" s="122">
        <v>5.9756242440957728E-3</v>
      </c>
      <c r="T39" s="122">
        <v>5.7058889219877128E-3</v>
      </c>
      <c r="U39" s="122">
        <v>5.1306979095637976E-3</v>
      </c>
      <c r="V39" s="122">
        <v>4.3657686325053397E-3</v>
      </c>
      <c r="W39" s="122">
        <v>5.5975682413205302E-3</v>
      </c>
      <c r="X39" s="122">
        <v>2.1395821153021759E-3</v>
      </c>
      <c r="Y39" s="122">
        <v>2.1233029040178199E-3</v>
      </c>
      <c r="DA39" s="130" t="s">
        <v>2111</v>
      </c>
    </row>
    <row r="40" spans="1:105" ht="12" customHeight="1" x14ac:dyDescent="0.25">
      <c r="A40" s="97" t="s">
        <v>50</v>
      </c>
      <c r="B40" s="98">
        <v>1.9431636747656082E-2</v>
      </c>
      <c r="C40" s="98">
        <v>2.0009294189410415E-2</v>
      </c>
      <c r="D40" s="98">
        <v>1.8559290807429768E-2</v>
      </c>
      <c r="E40" s="98">
        <v>1.5931508516450404E-2</v>
      </c>
      <c r="F40" s="98">
        <v>1.7287026894947394E-2</v>
      </c>
      <c r="G40" s="98">
        <v>1.5739485616016537E-2</v>
      </c>
      <c r="H40" s="98">
        <v>1.8349470510854206E-2</v>
      </c>
      <c r="I40" s="98">
        <v>1.5562011402886173E-2</v>
      </c>
      <c r="J40" s="98">
        <v>1.5231689961015732E-2</v>
      </c>
      <c r="K40" s="98">
        <v>1.7332651787051394E-2</v>
      </c>
      <c r="L40" s="98">
        <v>1.5532845985462741E-2</v>
      </c>
      <c r="M40" s="98">
        <v>1.1037633073257051E-2</v>
      </c>
      <c r="N40" s="98">
        <v>5.7893318994874056E-3</v>
      </c>
      <c r="O40" s="98">
        <v>3.8596189661017763E-3</v>
      </c>
      <c r="P40" s="98">
        <v>3.8875678195615443E-3</v>
      </c>
      <c r="Q40" s="98">
        <v>4.7681979443860503E-3</v>
      </c>
      <c r="R40" s="98">
        <v>5.5419103398353913E-3</v>
      </c>
      <c r="S40" s="98">
        <v>5.9756242440957728E-3</v>
      </c>
      <c r="T40" s="98">
        <v>5.7058889219877128E-3</v>
      </c>
      <c r="U40" s="98">
        <v>5.1306979095637976E-3</v>
      </c>
      <c r="V40" s="98">
        <v>4.3657686325053397E-3</v>
      </c>
      <c r="W40" s="98">
        <v>5.5975682413205302E-3</v>
      </c>
      <c r="X40" s="98">
        <v>2.1395821153021759E-3</v>
      </c>
      <c r="Y40" s="98">
        <v>2.1233029040178199E-3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5236.4251270736477</v>
      </c>
      <c r="C43" s="117">
        <f t="shared" si="14"/>
        <v>5197.7483473905022</v>
      </c>
      <c r="D43" s="117">
        <f t="shared" si="14"/>
        <v>5035.0025311163936</v>
      </c>
      <c r="E43" s="117">
        <f t="shared" si="14"/>
        <v>5085.9597355225897</v>
      </c>
      <c r="F43" s="117">
        <f t="shared" si="14"/>
        <v>4846.3990593674353</v>
      </c>
      <c r="G43" s="117">
        <f t="shared" si="14"/>
        <v>4596.4575005491861</v>
      </c>
      <c r="H43" s="117">
        <f t="shared" si="14"/>
        <v>4415.326369084828</v>
      </c>
      <c r="I43" s="117">
        <f t="shared" si="14"/>
        <v>3820.4650738322948</v>
      </c>
      <c r="J43" s="117">
        <f t="shared" si="14"/>
        <v>3877.4982174166753</v>
      </c>
      <c r="K43" s="117">
        <f t="shared" si="14"/>
        <v>3650.4558904839632</v>
      </c>
      <c r="L43" s="117">
        <f t="shared" si="14"/>
        <v>4031.6496140213417</v>
      </c>
      <c r="M43" s="117">
        <f t="shared" si="14"/>
        <v>3482.0857226010712</v>
      </c>
      <c r="N43" s="117">
        <f t="shared" si="14"/>
        <v>3160.7143111755026</v>
      </c>
      <c r="O43" s="117">
        <f t="shared" si="14"/>
        <v>3394.3043635407848</v>
      </c>
      <c r="P43" s="117">
        <f t="shared" si="14"/>
        <v>2959.226851003566</v>
      </c>
      <c r="Q43" s="117">
        <f t="shared" si="14"/>
        <v>3085.556095160834</v>
      </c>
      <c r="R43" s="117">
        <f t="shared" ref="R43:V43" si="15">R44+R47+R49+R58</f>
        <v>3067.4119059589361</v>
      </c>
      <c r="S43" s="117">
        <f t="shared" si="15"/>
        <v>3089.1246631688509</v>
      </c>
      <c r="T43" s="117">
        <f t="shared" si="15"/>
        <v>2744.5117939538059</v>
      </c>
      <c r="U43" s="117">
        <f t="shared" si="15"/>
        <v>2760.076768444319</v>
      </c>
      <c r="V43" s="117">
        <f t="shared" si="15"/>
        <v>2828.9159444529287</v>
      </c>
      <c r="W43" s="117">
        <f t="shared" ref="W43:Y43" si="16">W44+W47+W49+W58</f>
        <v>2965.644333144513</v>
      </c>
      <c r="X43" s="117">
        <f t="shared" si="16"/>
        <v>2513.4719427360951</v>
      </c>
      <c r="Y43" s="117">
        <f t="shared" si="16"/>
        <v>2025.6132669853218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4762.6365992868241</v>
      </c>
      <c r="C44" s="122">
        <f t="shared" si="17"/>
        <v>4730.1936605109213</v>
      </c>
      <c r="D44" s="122">
        <f t="shared" si="17"/>
        <v>4531.3937094153853</v>
      </c>
      <c r="E44" s="122">
        <f t="shared" si="17"/>
        <v>4574.30667165869</v>
      </c>
      <c r="F44" s="122">
        <f t="shared" si="17"/>
        <v>4345.6356138854126</v>
      </c>
      <c r="G44" s="122">
        <f t="shared" si="17"/>
        <v>4162.69217301341</v>
      </c>
      <c r="H44" s="122">
        <f t="shared" si="17"/>
        <v>3969.6867415212369</v>
      </c>
      <c r="I44" s="122">
        <f t="shared" si="17"/>
        <v>3421.0920226753396</v>
      </c>
      <c r="J44" s="122">
        <f t="shared" si="17"/>
        <v>3477.6741752155658</v>
      </c>
      <c r="K44" s="122">
        <f t="shared" si="17"/>
        <v>3250.1530079535678</v>
      </c>
      <c r="L44" s="122">
        <f t="shared" si="17"/>
        <v>3623.5111455944716</v>
      </c>
      <c r="M44" s="122">
        <f t="shared" si="17"/>
        <v>3080.3522669476706</v>
      </c>
      <c r="N44" s="122">
        <f t="shared" si="17"/>
        <v>2824.2219459675593</v>
      </c>
      <c r="O44" s="122">
        <f t="shared" si="17"/>
        <v>3028.6257338507221</v>
      </c>
      <c r="P44" s="122">
        <f t="shared" si="17"/>
        <v>2602.4869517400011</v>
      </c>
      <c r="Q44" s="122">
        <f t="shared" si="17"/>
        <v>2752.3311418200005</v>
      </c>
      <c r="R44" s="122">
        <f t="shared" ref="R44:V44" si="18">SUM(R45:R46)</f>
        <v>2749.1600323200014</v>
      </c>
      <c r="S44" s="122">
        <f t="shared" si="18"/>
        <v>2774.0350318200012</v>
      </c>
      <c r="T44" s="122">
        <f t="shared" si="18"/>
        <v>2464.4644830000002</v>
      </c>
      <c r="U44" s="122">
        <f t="shared" si="18"/>
        <v>2478.9068990399978</v>
      </c>
      <c r="V44" s="122">
        <f t="shared" si="18"/>
        <v>2543.9631274199983</v>
      </c>
      <c r="W44" s="122">
        <f t="shared" ref="W44:Y44" si="19">SUM(W45:W46)</f>
        <v>2650.3222412407495</v>
      </c>
      <c r="X44" s="122">
        <f t="shared" si="19"/>
        <v>2230.7350915200013</v>
      </c>
      <c r="Y44" s="122">
        <f t="shared" si="19"/>
        <v>1797.502150079999</v>
      </c>
      <c r="DA44" s="130" t="s">
        <v>2115</v>
      </c>
    </row>
    <row r="45" spans="1:105" ht="12" customHeight="1" x14ac:dyDescent="0.25">
      <c r="A45" s="97" t="s">
        <v>211</v>
      </c>
      <c r="B45" s="98">
        <v>4762.6365992868241</v>
      </c>
      <c r="C45" s="98">
        <v>4730.1936605109213</v>
      </c>
      <c r="D45" s="98">
        <v>4531.3937094153853</v>
      </c>
      <c r="E45" s="98">
        <v>4574.30667165869</v>
      </c>
      <c r="F45" s="98">
        <v>4345.6356138854126</v>
      </c>
      <c r="G45" s="98">
        <v>4162.69217301341</v>
      </c>
      <c r="H45" s="98">
        <v>3969.6867415212369</v>
      </c>
      <c r="I45" s="98">
        <v>3421.0920226753396</v>
      </c>
      <c r="J45" s="98">
        <v>3477.6741752155658</v>
      </c>
      <c r="K45" s="98">
        <v>3250.1530079535678</v>
      </c>
      <c r="L45" s="98">
        <v>3623.5111455944716</v>
      </c>
      <c r="M45" s="98">
        <v>3080.3522669476706</v>
      </c>
      <c r="N45" s="98">
        <v>2824.2219459675593</v>
      </c>
      <c r="O45" s="98">
        <v>3028.6257338507221</v>
      </c>
      <c r="P45" s="98">
        <v>2602.4869517400011</v>
      </c>
      <c r="Q45" s="98">
        <v>2752.3311418200005</v>
      </c>
      <c r="R45" s="98">
        <v>2749.1600323200014</v>
      </c>
      <c r="S45" s="98">
        <v>2774.0350318200012</v>
      </c>
      <c r="T45" s="98">
        <v>2464.4644830000002</v>
      </c>
      <c r="U45" s="98">
        <v>2478.9068990399978</v>
      </c>
      <c r="V45" s="98">
        <v>2543.9631274199983</v>
      </c>
      <c r="W45" s="98">
        <v>2650.3222412407495</v>
      </c>
      <c r="X45" s="98">
        <v>2230.7350915200013</v>
      </c>
      <c r="Y45" s="98">
        <v>1797.502150079999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473.18395315317491</v>
      </c>
      <c r="C49" s="122">
        <v>466.87470128907938</v>
      </c>
      <c r="D49" s="122">
        <v>502.92704614461371</v>
      </c>
      <c r="E49" s="122">
        <v>511.03383794131048</v>
      </c>
      <c r="F49" s="122">
        <v>500.1332898345857</v>
      </c>
      <c r="G49" s="122">
        <v>433.26666002658976</v>
      </c>
      <c r="H49" s="122">
        <v>445.11699659876189</v>
      </c>
      <c r="I49" s="122">
        <v>398.96284128466039</v>
      </c>
      <c r="J49" s="122">
        <v>399.42712466443362</v>
      </c>
      <c r="K49" s="122">
        <v>399.84709720643019</v>
      </c>
      <c r="L49" s="122">
        <v>407.72165120552955</v>
      </c>
      <c r="M49" s="122">
        <v>401.43406361232832</v>
      </c>
      <c r="N49" s="122">
        <v>336.30566111244332</v>
      </c>
      <c r="O49" s="122">
        <v>365.52581542927641</v>
      </c>
      <c r="P49" s="122">
        <v>356.56808849999987</v>
      </c>
      <c r="Q49" s="122">
        <v>333.01288409999984</v>
      </c>
      <c r="R49" s="122">
        <v>318.01497000000057</v>
      </c>
      <c r="S49" s="122">
        <v>314.86223730000017</v>
      </c>
      <c r="T49" s="122">
        <v>279.84902400000038</v>
      </c>
      <c r="U49" s="122">
        <v>280.97312100000039</v>
      </c>
      <c r="V49" s="122">
        <v>284.76711509999927</v>
      </c>
      <c r="W49" s="122">
        <v>315.08755571925383</v>
      </c>
      <c r="X49" s="122">
        <v>282.64748459999953</v>
      </c>
      <c r="Y49" s="122">
        <v>228.02333579999978</v>
      </c>
      <c r="DA49" s="130" t="s">
        <v>2120</v>
      </c>
    </row>
    <row r="50" spans="1:105" ht="12" customHeight="1" x14ac:dyDescent="0.25">
      <c r="A50" s="97" t="s">
        <v>138</v>
      </c>
      <c r="B50" s="98">
        <v>472.66502986890225</v>
      </c>
      <c r="C50" s="98">
        <v>466.37645101730192</v>
      </c>
      <c r="D50" s="98">
        <v>502.37511310871218</v>
      </c>
      <c r="E50" s="98">
        <v>510.42964504059074</v>
      </c>
      <c r="F50" s="98">
        <v>499.47628557010052</v>
      </c>
      <c r="G50" s="98">
        <v>432.58861353889233</v>
      </c>
      <c r="H50" s="98">
        <v>444.41044925953463</v>
      </c>
      <c r="I50" s="98">
        <v>398.29543685520923</v>
      </c>
      <c r="J50" s="98">
        <v>398.65773501004259</v>
      </c>
      <c r="K50" s="98">
        <v>398.83807747685574</v>
      </c>
      <c r="L50" s="98">
        <v>406.71910018637942</v>
      </c>
      <c r="M50" s="98">
        <v>400.255266530737</v>
      </c>
      <c r="N50" s="98">
        <v>335.42536981177932</v>
      </c>
      <c r="O50" s="98">
        <v>364.64224733939324</v>
      </c>
      <c r="P50" s="98">
        <v>355.70537928998851</v>
      </c>
      <c r="Q50" s="98">
        <v>332.37818568750077</v>
      </c>
      <c r="R50" s="98">
        <v>317.46564892642226</v>
      </c>
      <c r="S50" s="98">
        <v>314.25762614211271</v>
      </c>
      <c r="T50" s="98">
        <v>279.2769901243957</v>
      </c>
      <c r="U50" s="98">
        <v>280.39431779920199</v>
      </c>
      <c r="V50" s="98">
        <v>284.16336164901168</v>
      </c>
      <c r="W50" s="98">
        <v>314.44731164506794</v>
      </c>
      <c r="X50" s="98">
        <v>282.01965704642299</v>
      </c>
      <c r="Y50" s="98">
        <v>227.53966455340685</v>
      </c>
      <c r="DA50" s="63" t="s">
        <v>2121</v>
      </c>
    </row>
    <row r="51" spans="1:105" ht="12" customHeight="1" x14ac:dyDescent="0.25">
      <c r="A51" s="97" t="s">
        <v>137</v>
      </c>
      <c r="B51" s="98">
        <v>0.51892328427267687</v>
      </c>
      <c r="C51" s="98">
        <v>0.49825027177747028</v>
      </c>
      <c r="D51" s="98">
        <v>0.55193303590149967</v>
      </c>
      <c r="E51" s="98">
        <v>0.60419290071975196</v>
      </c>
      <c r="F51" s="98">
        <v>0.65700426448516747</v>
      </c>
      <c r="G51" s="98">
        <v>0.67804648769745479</v>
      </c>
      <c r="H51" s="98">
        <v>0.70654733922727553</v>
      </c>
      <c r="I51" s="98">
        <v>0.66740442945113454</v>
      </c>
      <c r="J51" s="98">
        <v>0.76938965439101925</v>
      </c>
      <c r="K51" s="98">
        <v>1.0090197295744625</v>
      </c>
      <c r="L51" s="98">
        <v>1.0025510191501501</v>
      </c>
      <c r="M51" s="98">
        <v>1.178797081591296</v>
      </c>
      <c r="N51" s="98">
        <v>0.8802913006639782</v>
      </c>
      <c r="O51" s="98">
        <v>0.88356808988314561</v>
      </c>
      <c r="P51" s="98">
        <v>0.8627092100113638</v>
      </c>
      <c r="Q51" s="98">
        <v>0.63469841249903569</v>
      </c>
      <c r="R51" s="98">
        <v>0.54932107357829008</v>
      </c>
      <c r="S51" s="98">
        <v>0.6046111578874539</v>
      </c>
      <c r="T51" s="98">
        <v>0.57203387560466479</v>
      </c>
      <c r="U51" s="98">
        <v>0.57880320079840564</v>
      </c>
      <c r="V51" s="98">
        <v>0.60375345098760025</v>
      </c>
      <c r="W51" s="98">
        <v>0.64024407418589036</v>
      </c>
      <c r="X51" s="98">
        <v>0.62782755357651099</v>
      </c>
      <c r="Y51" s="98">
        <v>0.48367124659292193</v>
      </c>
      <c r="DA51" s="63" t="s">
        <v>2122</v>
      </c>
    </row>
    <row r="52" spans="1:105" ht="12" customHeight="1" x14ac:dyDescent="0.25">
      <c r="A52" s="100" t="s">
        <v>211</v>
      </c>
      <c r="B52" s="101">
        <v>0.51892328427267687</v>
      </c>
      <c r="C52" s="101">
        <v>0.49825027177747028</v>
      </c>
      <c r="D52" s="101">
        <v>0.55193303590149967</v>
      </c>
      <c r="E52" s="101">
        <v>0.60419290071975196</v>
      </c>
      <c r="F52" s="101">
        <v>0.65700426448516747</v>
      </c>
      <c r="G52" s="101">
        <v>0.67804648769745479</v>
      </c>
      <c r="H52" s="101">
        <v>0.70654733922727553</v>
      </c>
      <c r="I52" s="101">
        <v>0.66740442945113454</v>
      </c>
      <c r="J52" s="101">
        <v>0.76938965439101925</v>
      </c>
      <c r="K52" s="101">
        <v>1.0090197295744625</v>
      </c>
      <c r="L52" s="101">
        <v>1.0025510191501501</v>
      </c>
      <c r="M52" s="101">
        <v>1.178797081591296</v>
      </c>
      <c r="N52" s="101">
        <v>0.8802913006639782</v>
      </c>
      <c r="O52" s="101">
        <v>0.88356808988314561</v>
      </c>
      <c r="P52" s="101">
        <v>0.8627092100113638</v>
      </c>
      <c r="Q52" s="101">
        <v>0.63469841249903569</v>
      </c>
      <c r="R52" s="101">
        <v>0.54932107357829008</v>
      </c>
      <c r="S52" s="101">
        <v>0.6046111578874539</v>
      </c>
      <c r="T52" s="101">
        <v>0.57203387560466479</v>
      </c>
      <c r="U52" s="101">
        <v>0.57880320079840564</v>
      </c>
      <c r="V52" s="101">
        <v>0.60375345098760025</v>
      </c>
      <c r="W52" s="101">
        <v>0.64024407418589036</v>
      </c>
      <c r="X52" s="101">
        <v>0.62782755357651099</v>
      </c>
      <c r="Y52" s="101">
        <v>0.48367124659292193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0.60457463364884811</v>
      </c>
      <c r="C58" s="122">
        <v>0.67998559050192864</v>
      </c>
      <c r="D58" s="122">
        <v>0.68177555639432952</v>
      </c>
      <c r="E58" s="122">
        <v>0.61922592258936615</v>
      </c>
      <c r="F58" s="122">
        <v>0.63015564743764974</v>
      </c>
      <c r="G58" s="122">
        <v>0.49866750918634745</v>
      </c>
      <c r="H58" s="122">
        <v>0.52263096482960758</v>
      </c>
      <c r="I58" s="122">
        <v>0.4102098722946107</v>
      </c>
      <c r="J58" s="122">
        <v>0.3969175366761592</v>
      </c>
      <c r="K58" s="122">
        <v>0.45578532396538668</v>
      </c>
      <c r="L58" s="122">
        <v>0.41681722134054155</v>
      </c>
      <c r="M58" s="122">
        <v>0.29939204107225798</v>
      </c>
      <c r="N58" s="122">
        <v>0.18670409549982675</v>
      </c>
      <c r="O58" s="122">
        <v>0.15281426078642726</v>
      </c>
      <c r="P58" s="122">
        <v>0.17181076356511249</v>
      </c>
      <c r="Q58" s="122">
        <v>0.21206924083335643</v>
      </c>
      <c r="R58" s="122">
        <v>0.23690363893424715</v>
      </c>
      <c r="S58" s="122">
        <v>0.22739404884958608</v>
      </c>
      <c r="T58" s="122">
        <v>0.19828695380521932</v>
      </c>
      <c r="U58" s="122">
        <v>0.19674840432085797</v>
      </c>
      <c r="V58" s="122">
        <v>0.1857019329307481</v>
      </c>
      <c r="W58" s="122">
        <v>0.23453618450939734</v>
      </c>
      <c r="X58" s="122">
        <v>8.9366616094274903E-2</v>
      </c>
      <c r="Y58" s="122">
        <v>8.7781105322977976E-2</v>
      </c>
      <c r="DA58" s="130" t="s">
        <v>2129</v>
      </c>
    </row>
    <row r="59" spans="1:105" ht="12" customHeight="1" x14ac:dyDescent="0.25">
      <c r="A59" s="97" t="s">
        <v>50</v>
      </c>
      <c r="B59" s="98">
        <v>0.60457463364884811</v>
      </c>
      <c r="C59" s="98">
        <v>0.67998559050192864</v>
      </c>
      <c r="D59" s="98">
        <v>0.68177555639432952</v>
      </c>
      <c r="E59" s="98">
        <v>0.61922592258936615</v>
      </c>
      <c r="F59" s="98">
        <v>0.63015564743764974</v>
      </c>
      <c r="G59" s="98">
        <v>0.49866750918634745</v>
      </c>
      <c r="H59" s="98">
        <v>0.52263096482960758</v>
      </c>
      <c r="I59" s="98">
        <v>0.4102098722946107</v>
      </c>
      <c r="J59" s="98">
        <v>0.3969175366761592</v>
      </c>
      <c r="K59" s="98">
        <v>0.45578532396538668</v>
      </c>
      <c r="L59" s="98">
        <v>0.41681722134054155</v>
      </c>
      <c r="M59" s="98">
        <v>0.29939204107225798</v>
      </c>
      <c r="N59" s="98">
        <v>0.18670409549982675</v>
      </c>
      <c r="O59" s="98">
        <v>0.15281426078642726</v>
      </c>
      <c r="P59" s="98">
        <v>0.17181076356511249</v>
      </c>
      <c r="Q59" s="98">
        <v>0.21206924083335643</v>
      </c>
      <c r="R59" s="98">
        <v>0.23690363893424715</v>
      </c>
      <c r="S59" s="98">
        <v>0.22739404884958608</v>
      </c>
      <c r="T59" s="98">
        <v>0.19828695380521932</v>
      </c>
      <c r="U59" s="98">
        <v>0.19674840432085797</v>
      </c>
      <c r="V59" s="98">
        <v>0.1857019329307481</v>
      </c>
      <c r="W59" s="98">
        <v>0.23453618450939734</v>
      </c>
      <c r="X59" s="98">
        <v>8.9366616094274903E-2</v>
      </c>
      <c r="Y59" s="98">
        <v>8.7781105322977976E-2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2664.2563200000018</v>
      </c>
      <c r="C62" s="117">
        <f t="shared" si="21"/>
        <v>2979.2634300000009</v>
      </c>
      <c r="D62" s="117">
        <f t="shared" si="21"/>
        <v>2785.5332999999978</v>
      </c>
      <c r="E62" s="117">
        <f t="shared" si="21"/>
        <v>2942.6581800000017</v>
      </c>
      <c r="F62" s="117">
        <f t="shared" si="21"/>
        <v>2872.0226700000012</v>
      </c>
      <c r="G62" s="117">
        <f t="shared" si="21"/>
        <v>3686.4867560399998</v>
      </c>
      <c r="H62" s="117">
        <f t="shared" si="21"/>
        <v>3561.7841305200004</v>
      </c>
      <c r="I62" s="117">
        <f t="shared" si="21"/>
        <v>3231.0247463999995</v>
      </c>
      <c r="J62" s="117">
        <f t="shared" si="21"/>
        <v>3318.8476582799972</v>
      </c>
      <c r="K62" s="117">
        <f t="shared" si="21"/>
        <v>3387.6047383199998</v>
      </c>
      <c r="L62" s="117">
        <f t="shared" si="21"/>
        <v>3672.8094189599983</v>
      </c>
      <c r="M62" s="117">
        <f t="shared" si="21"/>
        <v>3263.7921505199993</v>
      </c>
      <c r="N62" s="117">
        <f t="shared" si="21"/>
        <v>3322.2516940799969</v>
      </c>
      <c r="O62" s="117">
        <f t="shared" si="21"/>
        <v>3356.5194590400006</v>
      </c>
      <c r="P62" s="117">
        <f t="shared" si="21"/>
        <v>2939.6045448000009</v>
      </c>
      <c r="Q62" s="117">
        <f t="shared" si="21"/>
        <v>3188.6725226399967</v>
      </c>
      <c r="R62" s="117">
        <f t="shared" ref="R62:V62" si="22">R63+R66+R68+R77</f>
        <v>3524.1496923600007</v>
      </c>
      <c r="S62" s="117">
        <f t="shared" si="22"/>
        <v>3449.9388844799969</v>
      </c>
      <c r="T62" s="117">
        <f t="shared" si="22"/>
        <v>3157.3434776400009</v>
      </c>
      <c r="U62" s="117">
        <f t="shared" si="22"/>
        <v>3344.8208828241786</v>
      </c>
      <c r="V62" s="117">
        <f t="shared" si="22"/>
        <v>3375.3589714244704</v>
      </c>
      <c r="W62" s="117">
        <f t="shared" ref="W62:Y62" si="23">W63+W66+W68+W77</f>
        <v>3656.7632078376923</v>
      </c>
      <c r="X62" s="117">
        <f t="shared" si="23"/>
        <v>3047.9372759385278</v>
      </c>
      <c r="Y62" s="117">
        <f t="shared" si="23"/>
        <v>2768.6281330375491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2365.6531603485505</v>
      </c>
      <c r="C63" s="122">
        <f t="shared" si="24"/>
        <v>2647.6795475540412</v>
      </c>
      <c r="D63" s="122">
        <f t="shared" si="24"/>
        <v>2444.0590302798119</v>
      </c>
      <c r="E63" s="122">
        <f t="shared" si="24"/>
        <v>2582.5364151171057</v>
      </c>
      <c r="F63" s="122">
        <f t="shared" si="24"/>
        <v>2511.664644534128</v>
      </c>
      <c r="G63" s="122">
        <f t="shared" si="24"/>
        <v>3265.5778993647232</v>
      </c>
      <c r="H63" s="122">
        <f t="shared" si="24"/>
        <v>3128.0928471902685</v>
      </c>
      <c r="I63" s="122">
        <f t="shared" si="24"/>
        <v>2829.2470066658038</v>
      </c>
      <c r="J63" s="122">
        <f t="shared" si="24"/>
        <v>2913.8090081121322</v>
      </c>
      <c r="K63" s="122">
        <f t="shared" si="24"/>
        <v>2948.7859023127562</v>
      </c>
      <c r="L63" s="122">
        <f t="shared" si="24"/>
        <v>3238.4891782876516</v>
      </c>
      <c r="M63" s="122">
        <f t="shared" si="24"/>
        <v>2810.1563430608517</v>
      </c>
      <c r="N63" s="122">
        <f t="shared" si="24"/>
        <v>2875.3326931357287</v>
      </c>
      <c r="O63" s="122">
        <f t="shared" si="24"/>
        <v>2929.6471013008945</v>
      </c>
      <c r="P63" s="122">
        <f t="shared" si="24"/>
        <v>2493.7417439360561</v>
      </c>
      <c r="Q63" s="122">
        <f t="shared" si="24"/>
        <v>2768.1297061732193</v>
      </c>
      <c r="R63" s="122">
        <f t="shared" ref="R63:V63" si="25">SUM(R64:R65)</f>
        <v>3096.8853413254615</v>
      </c>
      <c r="S63" s="122">
        <f t="shared" si="25"/>
        <v>3025.9076882974159</v>
      </c>
      <c r="T63" s="122">
        <f t="shared" si="25"/>
        <v>2765.0211193990976</v>
      </c>
      <c r="U63" s="122">
        <f t="shared" si="25"/>
        <v>2956.8396835787644</v>
      </c>
      <c r="V63" s="122">
        <f t="shared" si="25"/>
        <v>2976.8891289439539</v>
      </c>
      <c r="W63" s="122">
        <f t="shared" ref="W63:Y63" si="26">SUM(W64:W65)</f>
        <v>3192.0900432184785</v>
      </c>
      <c r="X63" s="122">
        <f t="shared" si="26"/>
        <v>2709.7159603903683</v>
      </c>
      <c r="Y63" s="122">
        <f t="shared" si="26"/>
        <v>2460.1070898306571</v>
      </c>
      <c r="DA63" s="130" t="s">
        <v>2133</v>
      </c>
    </row>
    <row r="64" spans="1:105" ht="12" customHeight="1" x14ac:dyDescent="0.25">
      <c r="A64" s="97" t="s">
        <v>212</v>
      </c>
      <c r="B64" s="98">
        <v>2365.6531603485505</v>
      </c>
      <c r="C64" s="98">
        <v>2647.6795475540412</v>
      </c>
      <c r="D64" s="98">
        <v>2444.0590302798119</v>
      </c>
      <c r="E64" s="98">
        <v>2582.5364151171057</v>
      </c>
      <c r="F64" s="98">
        <v>2511.664644534128</v>
      </c>
      <c r="G64" s="98">
        <v>3265.5778993647232</v>
      </c>
      <c r="H64" s="98">
        <v>3128.0928471902685</v>
      </c>
      <c r="I64" s="98">
        <v>2829.2470066658038</v>
      </c>
      <c r="J64" s="98">
        <v>2913.8090081121322</v>
      </c>
      <c r="K64" s="98">
        <v>2948.7859023127562</v>
      </c>
      <c r="L64" s="98">
        <v>3238.4891782876516</v>
      </c>
      <c r="M64" s="98">
        <v>2810.1563430608517</v>
      </c>
      <c r="N64" s="98">
        <v>2875.3326931357287</v>
      </c>
      <c r="O64" s="98">
        <v>2929.6471013008945</v>
      </c>
      <c r="P64" s="98">
        <v>2493.7417439360561</v>
      </c>
      <c r="Q64" s="98">
        <v>2768.1297061732193</v>
      </c>
      <c r="R64" s="98">
        <v>3096.8853413254615</v>
      </c>
      <c r="S64" s="98">
        <v>3025.9076882974159</v>
      </c>
      <c r="T64" s="98">
        <v>2765.0211193990976</v>
      </c>
      <c r="U64" s="98">
        <v>2956.8396835787644</v>
      </c>
      <c r="V64" s="98">
        <v>2976.8891289439539</v>
      </c>
      <c r="W64" s="98">
        <v>3192.0900432184785</v>
      </c>
      <c r="X64" s="98">
        <v>2709.7159603903683</v>
      </c>
      <c r="Y64" s="98">
        <v>2460.1070898306571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285.69235500802938</v>
      </c>
      <c r="C68" s="122">
        <v>315.56585196593556</v>
      </c>
      <c r="D68" s="122">
        <v>324.5585111509285</v>
      </c>
      <c r="E68" s="122">
        <v>342.17321708473054</v>
      </c>
      <c r="F68" s="122">
        <v>340.9579983908277</v>
      </c>
      <c r="G68" s="122">
        <v>400.36126433937756</v>
      </c>
      <c r="H68" s="122">
        <v>409.92008659040238</v>
      </c>
      <c r="I68" s="122">
        <v>382.29399833498576</v>
      </c>
      <c r="J68" s="122">
        <v>383.69918813152952</v>
      </c>
      <c r="K68" s="122">
        <v>411.59058495298262</v>
      </c>
      <c r="L68" s="122">
        <v>407.1941889887089</v>
      </c>
      <c r="M68" s="122">
        <v>426.56204195953757</v>
      </c>
      <c r="N68" s="122">
        <v>421.28125713824272</v>
      </c>
      <c r="O68" s="122">
        <v>401.85781573034882</v>
      </c>
      <c r="P68" s="122">
        <v>421.27236436264303</v>
      </c>
      <c r="Q68" s="122">
        <v>397.62718410747476</v>
      </c>
      <c r="R68" s="122">
        <v>405.32879588460605</v>
      </c>
      <c r="S68" s="122">
        <v>402.13096310267446</v>
      </c>
      <c r="T68" s="122">
        <v>371.61983336468563</v>
      </c>
      <c r="U68" s="122">
        <v>366.3407734643074</v>
      </c>
      <c r="V68" s="122">
        <v>376.11805337242339</v>
      </c>
      <c r="W68" s="122">
        <v>439.44426261908711</v>
      </c>
      <c r="X68" s="122">
        <v>324.71969446074598</v>
      </c>
      <c r="Y68" s="122">
        <v>296.11004429593447</v>
      </c>
      <c r="DA68" s="130" t="s">
        <v>2138</v>
      </c>
    </row>
    <row r="69" spans="1:105" ht="12" customHeight="1" x14ac:dyDescent="0.25">
      <c r="A69" s="97" t="s">
        <v>134</v>
      </c>
      <c r="B69" s="98">
        <v>285.39157029313282</v>
      </c>
      <c r="C69" s="98">
        <v>315.21687961085848</v>
      </c>
      <c r="D69" s="98">
        <v>324.20932849691417</v>
      </c>
      <c r="E69" s="98">
        <v>341.78315579181299</v>
      </c>
      <c r="F69" s="98">
        <v>340.54986746962044</v>
      </c>
      <c r="G69" s="98">
        <v>399.6862090761274</v>
      </c>
      <c r="H69" s="98">
        <v>409.26506890897031</v>
      </c>
      <c r="I69" s="98">
        <v>381.67065758977151</v>
      </c>
      <c r="J69" s="98">
        <v>382.97566453333724</v>
      </c>
      <c r="K69" s="98">
        <v>410.53869846861778</v>
      </c>
      <c r="L69" s="98">
        <v>406.23822329038597</v>
      </c>
      <c r="M69" s="98">
        <v>425.34272159367868</v>
      </c>
      <c r="N69" s="98">
        <v>420.14971612036533</v>
      </c>
      <c r="O69" s="98">
        <v>400.93463660165941</v>
      </c>
      <c r="P69" s="98">
        <v>420.2630657270555</v>
      </c>
      <c r="Q69" s="98">
        <v>396.88119137395682</v>
      </c>
      <c r="R69" s="98">
        <v>404.6199786231229</v>
      </c>
      <c r="S69" s="98">
        <v>401.35840284119394</v>
      </c>
      <c r="T69" s="98">
        <v>370.84327419366576</v>
      </c>
      <c r="U69" s="98">
        <v>365.58780482720209</v>
      </c>
      <c r="V69" s="98">
        <v>375.31077290717019</v>
      </c>
      <c r="W69" s="98">
        <v>438.48848350978466</v>
      </c>
      <c r="X69" s="98">
        <v>323.90820009113992</v>
      </c>
      <c r="Y69" s="98">
        <v>295.39776954386616</v>
      </c>
      <c r="DA69" s="63" t="s">
        <v>2139</v>
      </c>
    </row>
    <row r="70" spans="1:105" ht="12" customHeight="1" x14ac:dyDescent="0.25">
      <c r="A70" s="97" t="s">
        <v>133</v>
      </c>
      <c r="B70" s="98">
        <v>0.30078471489656955</v>
      </c>
      <c r="C70" s="98">
        <v>0.34897235507708674</v>
      </c>
      <c r="D70" s="98">
        <v>0.34918265401435017</v>
      </c>
      <c r="E70" s="98">
        <v>0.39006129291753122</v>
      </c>
      <c r="F70" s="98">
        <v>0.40813092120723526</v>
      </c>
      <c r="G70" s="98">
        <v>0.67505526325013376</v>
      </c>
      <c r="H70" s="98">
        <v>0.65501768143208683</v>
      </c>
      <c r="I70" s="98">
        <v>0.62334074521424909</v>
      </c>
      <c r="J70" s="98">
        <v>0.72352359819230982</v>
      </c>
      <c r="K70" s="98">
        <v>1.0518864843648363</v>
      </c>
      <c r="L70" s="98">
        <v>0.95596569832295486</v>
      </c>
      <c r="M70" s="98">
        <v>1.2193203658588649</v>
      </c>
      <c r="N70" s="98">
        <v>1.131541017877403</v>
      </c>
      <c r="O70" s="98">
        <v>0.92317912868938512</v>
      </c>
      <c r="P70" s="98">
        <v>1.0092986355875369</v>
      </c>
      <c r="Q70" s="98">
        <v>0.74599273351793327</v>
      </c>
      <c r="R70" s="98">
        <v>0.70881726148317303</v>
      </c>
      <c r="S70" s="98">
        <v>0.77256026148051149</v>
      </c>
      <c r="T70" s="98">
        <v>0.77655917101985206</v>
      </c>
      <c r="U70" s="98">
        <v>0.75296863710531892</v>
      </c>
      <c r="V70" s="98">
        <v>0.80728046525322239</v>
      </c>
      <c r="W70" s="98">
        <v>0.95577910930244259</v>
      </c>
      <c r="X70" s="98">
        <v>0.81149436960605181</v>
      </c>
      <c r="Y70" s="98">
        <v>0.7122747520683268</v>
      </c>
      <c r="DA70" s="63" t="s">
        <v>2140</v>
      </c>
    </row>
    <row r="71" spans="1:105" ht="12" customHeight="1" x14ac:dyDescent="0.25">
      <c r="A71" s="100" t="s">
        <v>212</v>
      </c>
      <c r="B71" s="101">
        <v>0.30078471489656955</v>
      </c>
      <c r="C71" s="101">
        <v>0.34897235507708674</v>
      </c>
      <c r="D71" s="101">
        <v>0.34918265401435017</v>
      </c>
      <c r="E71" s="101">
        <v>0.39006129291753122</v>
      </c>
      <c r="F71" s="101">
        <v>0.40813092120723526</v>
      </c>
      <c r="G71" s="101">
        <v>0.67505526325013376</v>
      </c>
      <c r="H71" s="101">
        <v>0.65501768143208683</v>
      </c>
      <c r="I71" s="101">
        <v>0.62334074521424909</v>
      </c>
      <c r="J71" s="101">
        <v>0.72352359819230982</v>
      </c>
      <c r="K71" s="101">
        <v>1.0518864843648363</v>
      </c>
      <c r="L71" s="101">
        <v>0.95596569832295486</v>
      </c>
      <c r="M71" s="101">
        <v>1.2193203658588649</v>
      </c>
      <c r="N71" s="101">
        <v>1.131541017877403</v>
      </c>
      <c r="O71" s="101">
        <v>0.92317912868938512</v>
      </c>
      <c r="P71" s="101">
        <v>1.0092986355875369</v>
      </c>
      <c r="Q71" s="101">
        <v>0.74599273351793327</v>
      </c>
      <c r="R71" s="101">
        <v>0.70881726148317303</v>
      </c>
      <c r="S71" s="101">
        <v>0.77256026148051149</v>
      </c>
      <c r="T71" s="101">
        <v>0.77655917101985206</v>
      </c>
      <c r="U71" s="101">
        <v>0.75296863710531892</v>
      </c>
      <c r="V71" s="101">
        <v>0.80728046525322239</v>
      </c>
      <c r="W71" s="101">
        <v>0.95577910930244259</v>
      </c>
      <c r="X71" s="101">
        <v>0.81149436960605181</v>
      </c>
      <c r="Y71" s="101">
        <v>0.7122747520683268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12.910804643421447</v>
      </c>
      <c r="C77" s="122">
        <v>16.018030480024098</v>
      </c>
      <c r="D77" s="122">
        <v>16.915758569257601</v>
      </c>
      <c r="E77" s="122">
        <v>17.948547798165833</v>
      </c>
      <c r="F77" s="122">
        <v>19.400027075045823</v>
      </c>
      <c r="G77" s="122">
        <v>20.54759233589893</v>
      </c>
      <c r="H77" s="122">
        <v>23.771196739329632</v>
      </c>
      <c r="I77" s="122">
        <v>19.483741399210135</v>
      </c>
      <c r="J77" s="122">
        <v>21.339462036335433</v>
      </c>
      <c r="K77" s="122">
        <v>27.228251054260703</v>
      </c>
      <c r="L77" s="122">
        <v>27.126051683637723</v>
      </c>
      <c r="M77" s="122">
        <v>27.073765499610097</v>
      </c>
      <c r="N77" s="122">
        <v>25.637743806025536</v>
      </c>
      <c r="O77" s="122">
        <v>25.014542008757324</v>
      </c>
      <c r="P77" s="122">
        <v>24.590436501301713</v>
      </c>
      <c r="Q77" s="122">
        <v>22.915632359302517</v>
      </c>
      <c r="R77" s="122">
        <v>21.935555149932796</v>
      </c>
      <c r="S77" s="122">
        <v>21.900233079906638</v>
      </c>
      <c r="T77" s="122">
        <v>20.702524876217666</v>
      </c>
      <c r="U77" s="122">
        <v>21.640425781107041</v>
      </c>
      <c r="V77" s="122">
        <v>22.351789108093051</v>
      </c>
      <c r="W77" s="122">
        <v>25.228902000126901</v>
      </c>
      <c r="X77" s="122">
        <v>13.50162108741362</v>
      </c>
      <c r="Y77" s="122">
        <v>12.410998910957504</v>
      </c>
      <c r="DA77" s="130" t="s">
        <v>2147</v>
      </c>
    </row>
    <row r="78" spans="1:105" ht="12" customHeight="1" x14ac:dyDescent="0.25">
      <c r="A78" s="97" t="s">
        <v>189</v>
      </c>
      <c r="B78" s="98">
        <v>12.910804643421447</v>
      </c>
      <c r="C78" s="98">
        <v>16.018030480024098</v>
      </c>
      <c r="D78" s="98">
        <v>16.915758569257601</v>
      </c>
      <c r="E78" s="98">
        <v>17.948547798165833</v>
      </c>
      <c r="F78" s="98">
        <v>19.400027075045823</v>
      </c>
      <c r="G78" s="98">
        <v>20.54759233589893</v>
      </c>
      <c r="H78" s="98">
        <v>23.771196739329632</v>
      </c>
      <c r="I78" s="98">
        <v>19.483741399210135</v>
      </c>
      <c r="J78" s="98">
        <v>21.339462036335433</v>
      </c>
      <c r="K78" s="98">
        <v>27.228251054260703</v>
      </c>
      <c r="L78" s="98">
        <v>27.126051683637723</v>
      </c>
      <c r="M78" s="98">
        <v>27.073765499610097</v>
      </c>
      <c r="N78" s="98">
        <v>25.637743806025536</v>
      </c>
      <c r="O78" s="98">
        <v>25.014542008757324</v>
      </c>
      <c r="P78" s="98">
        <v>24.590436501301713</v>
      </c>
      <c r="Q78" s="98">
        <v>22.915632359302517</v>
      </c>
      <c r="R78" s="98">
        <v>21.935555149932796</v>
      </c>
      <c r="S78" s="98">
        <v>21.900233079906638</v>
      </c>
      <c r="T78" s="98">
        <v>20.702524876217666</v>
      </c>
      <c r="U78" s="98">
        <v>21.640425781107041</v>
      </c>
      <c r="V78" s="98">
        <v>22.351789108093051</v>
      </c>
      <c r="W78" s="98">
        <v>25.228902000126901</v>
      </c>
      <c r="X78" s="98">
        <v>13.50162108741362</v>
      </c>
      <c r="Y78" s="98">
        <v>12.410998910957504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8.8418649191348546</v>
      </c>
      <c r="C81" s="117">
        <f t="shared" si="28"/>
        <v>6.9817192144880593</v>
      </c>
      <c r="D81" s="117">
        <f t="shared" si="28"/>
        <v>6.6440450502944532</v>
      </c>
      <c r="E81" s="117">
        <f t="shared" si="28"/>
        <v>5.6810508392760681</v>
      </c>
      <c r="F81" s="117">
        <f t="shared" si="28"/>
        <v>6.0910781360960016</v>
      </c>
      <c r="G81" s="117">
        <f t="shared" si="28"/>
        <v>8.1973030029639453</v>
      </c>
      <c r="H81" s="117">
        <f t="shared" si="28"/>
        <v>8.5945044043644963</v>
      </c>
      <c r="I81" s="117">
        <f t="shared" si="28"/>
        <v>9.3014960552973598</v>
      </c>
      <c r="J81" s="117">
        <f t="shared" si="28"/>
        <v>9.5875640086256837</v>
      </c>
      <c r="K81" s="117">
        <f t="shared" si="28"/>
        <v>6.6010150847845939</v>
      </c>
      <c r="L81" s="117">
        <f t="shared" si="28"/>
        <v>6.3652086348168968</v>
      </c>
      <c r="M81" s="117">
        <f t="shared" si="28"/>
        <v>6.2043745553241356</v>
      </c>
      <c r="N81" s="117">
        <f t="shared" si="28"/>
        <v>5.9675526015492437</v>
      </c>
      <c r="O81" s="117">
        <f t="shared" si="28"/>
        <v>5.3986167317309635</v>
      </c>
      <c r="P81" s="117">
        <f t="shared" si="28"/>
        <v>5.4132917144051351</v>
      </c>
      <c r="Q81" s="117">
        <f t="shared" si="28"/>
        <v>5.3293349863166037</v>
      </c>
      <c r="R81" s="117">
        <f t="shared" ref="R81:V81" si="29">R82+R85+R87+R100</f>
        <v>4.3956389611865072</v>
      </c>
      <c r="S81" s="117">
        <f t="shared" si="29"/>
        <v>4.2374186565145742</v>
      </c>
      <c r="T81" s="117">
        <f t="shared" si="29"/>
        <v>3.6732369793959752</v>
      </c>
      <c r="U81" s="117">
        <f t="shared" si="29"/>
        <v>3.5290546843971047</v>
      </c>
      <c r="V81" s="117">
        <f t="shared" si="29"/>
        <v>3.2939543227761905</v>
      </c>
      <c r="W81" s="117">
        <f t="shared" ref="W81:Y81" si="30">W82+W85+W87+W100</f>
        <v>4.2228561816780994</v>
      </c>
      <c r="X81" s="117">
        <f t="shared" si="30"/>
        <v>3.5030258662441569</v>
      </c>
      <c r="Y81" s="117">
        <f t="shared" si="30"/>
        <v>3.3652041287121883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8.3884600616895462</v>
      </c>
      <c r="C87" s="122">
        <v>6.4668964602537615</v>
      </c>
      <c r="D87" s="122">
        <v>6.1294694081093839</v>
      </c>
      <c r="E87" s="122">
        <v>5.2122868684616952</v>
      </c>
      <c r="F87" s="122">
        <v>5.5808554708109925</v>
      </c>
      <c r="G87" s="122">
        <v>7.7519566914117375</v>
      </c>
      <c r="H87" s="122">
        <v>8.069688208643667</v>
      </c>
      <c r="I87" s="122">
        <v>8.84576870696832</v>
      </c>
      <c r="J87" s="122">
        <v>9.1150335558592452</v>
      </c>
      <c r="K87" s="122">
        <v>6.0124481619008865</v>
      </c>
      <c r="L87" s="122">
        <v>5.7851583093764285</v>
      </c>
      <c r="M87" s="122">
        <v>5.756596031109404</v>
      </c>
      <c r="N87" s="122">
        <v>5.6648708699137007</v>
      </c>
      <c r="O87" s="122">
        <v>5.1289875784151757</v>
      </c>
      <c r="P87" s="122">
        <v>5.0964723735462512</v>
      </c>
      <c r="Q87" s="122">
        <v>4.9290803416685769</v>
      </c>
      <c r="R87" s="122">
        <v>3.9321090352759156</v>
      </c>
      <c r="S87" s="122">
        <v>3.7893553274615837</v>
      </c>
      <c r="T87" s="122">
        <v>3.274472703225352</v>
      </c>
      <c r="U87" s="122">
        <v>3.1282101405717779</v>
      </c>
      <c r="V87" s="122">
        <v>2.9051270283619965</v>
      </c>
      <c r="W87" s="122">
        <v>3.703111508658981</v>
      </c>
      <c r="X87" s="122">
        <v>3.3183664448080901</v>
      </c>
      <c r="Y87" s="122">
        <v>3.1863725132261624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8.3786055201225125</v>
      </c>
      <c r="C92" s="101">
        <v>6.4593902197247939</v>
      </c>
      <c r="D92" s="101">
        <v>6.1229336263742793</v>
      </c>
      <c r="E92" s="101">
        <v>5.2068245113938172</v>
      </c>
      <c r="F92" s="101">
        <v>5.5742636083041077</v>
      </c>
      <c r="G92" s="101">
        <v>7.7372343315504546</v>
      </c>
      <c r="H92" s="101">
        <v>8.0566016908752847</v>
      </c>
      <c r="I92" s="101">
        <v>8.8292866845418914</v>
      </c>
      <c r="J92" s="101">
        <v>9.094449652688807</v>
      </c>
      <c r="K92" s="101">
        <v>5.9982300349859727</v>
      </c>
      <c r="L92" s="101">
        <v>5.7727720258194344</v>
      </c>
      <c r="M92" s="101">
        <v>5.7412712847734317</v>
      </c>
      <c r="N92" s="101">
        <v>5.6501259569861269</v>
      </c>
      <c r="O92" s="101">
        <v>5.1172986415949273</v>
      </c>
      <c r="P92" s="101">
        <v>5.0834404573948504</v>
      </c>
      <c r="Q92" s="101">
        <v>4.917847243775161</v>
      </c>
      <c r="R92" s="101">
        <v>3.923659245807503</v>
      </c>
      <c r="S92" s="101">
        <v>3.7804842886499102</v>
      </c>
      <c r="T92" s="101">
        <v>3.2658140012571324</v>
      </c>
      <c r="U92" s="101">
        <v>3.1205452104235296</v>
      </c>
      <c r="V92" s="101">
        <v>2.8986605874941436</v>
      </c>
      <c r="W92" s="101">
        <v>3.6944661816675497</v>
      </c>
      <c r="X92" s="101">
        <v>3.3106860933803786</v>
      </c>
      <c r="Y92" s="101">
        <v>3.1787185754587011</v>
      </c>
      <c r="DA92" s="131" t="s">
        <v>2161</v>
      </c>
    </row>
    <row r="93" spans="1:105" ht="12" customHeight="1" x14ac:dyDescent="0.25">
      <c r="A93" s="107" t="s">
        <v>123</v>
      </c>
      <c r="B93" s="104">
        <v>9.8545415670333106E-3</v>
      </c>
      <c r="C93" s="104">
        <v>7.506240528967284E-3</v>
      </c>
      <c r="D93" s="104">
        <v>6.5357817351044487E-3</v>
      </c>
      <c r="E93" s="104">
        <v>5.4623570678781763E-3</v>
      </c>
      <c r="F93" s="104">
        <v>6.5918625068845998E-3</v>
      </c>
      <c r="G93" s="104">
        <v>1.4722359861282666E-2</v>
      </c>
      <c r="H93" s="104">
        <v>1.3086517768381937E-2</v>
      </c>
      <c r="I93" s="104">
        <v>1.6482022426428822E-2</v>
      </c>
      <c r="J93" s="104">
        <v>2.0583903170437921E-2</v>
      </c>
      <c r="K93" s="104">
        <v>1.4218126914913871E-2</v>
      </c>
      <c r="L93" s="104">
        <v>1.2386283556994275E-2</v>
      </c>
      <c r="M93" s="104">
        <v>1.5324746335972094E-2</v>
      </c>
      <c r="N93" s="104">
        <v>1.4744912927573959E-2</v>
      </c>
      <c r="O93" s="104">
        <v>1.1688936820248373E-2</v>
      </c>
      <c r="P93" s="104">
        <v>1.303191615140087E-2</v>
      </c>
      <c r="Q93" s="104">
        <v>1.1233097893415632E-2</v>
      </c>
      <c r="R93" s="104">
        <v>8.4497894684127384E-3</v>
      </c>
      <c r="S93" s="104">
        <v>8.8710388116733391E-3</v>
      </c>
      <c r="T93" s="104">
        <v>8.6587019682197817E-3</v>
      </c>
      <c r="U93" s="104">
        <v>7.6649301482481849E-3</v>
      </c>
      <c r="V93" s="104">
        <v>6.4664408678530468E-3</v>
      </c>
      <c r="W93" s="104">
        <v>8.6453269914311785E-3</v>
      </c>
      <c r="X93" s="104">
        <v>7.6803514277116154E-3</v>
      </c>
      <c r="Y93" s="104">
        <v>7.6539377674612833E-3</v>
      </c>
      <c r="DA93" s="132" t="s">
        <v>2162</v>
      </c>
    </row>
    <row r="94" spans="1:105" ht="12" customHeight="1" x14ac:dyDescent="0.25">
      <c r="A94" s="108" t="s">
        <v>50</v>
      </c>
      <c r="B94" s="98">
        <v>9.8545415670333106E-3</v>
      </c>
      <c r="C94" s="98">
        <v>7.506240528967284E-3</v>
      </c>
      <c r="D94" s="98">
        <v>6.5357817351044487E-3</v>
      </c>
      <c r="E94" s="98">
        <v>5.4623570678781763E-3</v>
      </c>
      <c r="F94" s="98">
        <v>6.5918625068845998E-3</v>
      </c>
      <c r="G94" s="98">
        <v>1.4722359861282666E-2</v>
      </c>
      <c r="H94" s="98">
        <v>1.3086517768381937E-2</v>
      </c>
      <c r="I94" s="98">
        <v>1.6482022426428822E-2</v>
      </c>
      <c r="J94" s="98">
        <v>2.0583903170437921E-2</v>
      </c>
      <c r="K94" s="98">
        <v>1.4218126914913871E-2</v>
      </c>
      <c r="L94" s="98">
        <v>1.2386283556994275E-2</v>
      </c>
      <c r="M94" s="98">
        <v>1.5324746335972094E-2</v>
      </c>
      <c r="N94" s="98">
        <v>1.4744912927573959E-2</v>
      </c>
      <c r="O94" s="98">
        <v>1.1688936820248373E-2</v>
      </c>
      <c r="P94" s="98">
        <v>1.303191615140087E-2</v>
      </c>
      <c r="Q94" s="98">
        <v>1.1233097893415632E-2</v>
      </c>
      <c r="R94" s="98">
        <v>8.4497894684127384E-3</v>
      </c>
      <c r="S94" s="98">
        <v>8.8710388116733391E-3</v>
      </c>
      <c r="T94" s="98">
        <v>8.6587019682197817E-3</v>
      </c>
      <c r="U94" s="98">
        <v>7.6649301482481849E-3</v>
      </c>
      <c r="V94" s="98">
        <v>6.4664408678530468E-3</v>
      </c>
      <c r="W94" s="98">
        <v>8.6453269914311785E-3</v>
      </c>
      <c r="X94" s="98">
        <v>7.6803514277116154E-3</v>
      </c>
      <c r="Y94" s="98">
        <v>7.6539377674612833E-3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0.45340485744530856</v>
      </c>
      <c r="C100" s="122">
        <v>0.51482275423429813</v>
      </c>
      <c r="D100" s="122">
        <v>0.51457564218506935</v>
      </c>
      <c r="E100" s="122">
        <v>0.46876397081437304</v>
      </c>
      <c r="F100" s="122">
        <v>0.51022266528500948</v>
      </c>
      <c r="G100" s="122">
        <v>0.44534631155220744</v>
      </c>
      <c r="H100" s="122">
        <v>0.52481619572083016</v>
      </c>
      <c r="I100" s="122">
        <v>0.45572734832903938</v>
      </c>
      <c r="J100" s="122">
        <v>0.47253045276643896</v>
      </c>
      <c r="K100" s="122">
        <v>0.58856692288370704</v>
      </c>
      <c r="L100" s="122">
        <v>0.58005032544046831</v>
      </c>
      <c r="M100" s="122">
        <v>0.44777852421473124</v>
      </c>
      <c r="N100" s="122">
        <v>0.30268173163554279</v>
      </c>
      <c r="O100" s="122">
        <v>0.26962915331578791</v>
      </c>
      <c r="P100" s="122">
        <v>0.31681934085888402</v>
      </c>
      <c r="Q100" s="122">
        <v>0.40025464464802724</v>
      </c>
      <c r="R100" s="122">
        <v>0.46352992591059167</v>
      </c>
      <c r="S100" s="122">
        <v>0.44806332905299057</v>
      </c>
      <c r="T100" s="122">
        <v>0.39876427617062304</v>
      </c>
      <c r="U100" s="122">
        <v>0.4008445438253268</v>
      </c>
      <c r="V100" s="122">
        <v>0.388827294414194</v>
      </c>
      <c r="W100" s="122">
        <v>0.51974467301911809</v>
      </c>
      <c r="X100" s="122">
        <v>0.18465942143606665</v>
      </c>
      <c r="Y100" s="122">
        <v>0.178831615486026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0.45340485744530856</v>
      </c>
      <c r="C102" s="98">
        <v>0.51482275423429813</v>
      </c>
      <c r="D102" s="98">
        <v>0.51457564218506935</v>
      </c>
      <c r="E102" s="98">
        <v>0.46876397081437304</v>
      </c>
      <c r="F102" s="98">
        <v>0.51022266528500948</v>
      </c>
      <c r="G102" s="98">
        <v>0.44534631155220744</v>
      </c>
      <c r="H102" s="98">
        <v>0.52481619572083016</v>
      </c>
      <c r="I102" s="98">
        <v>0.45572734832903938</v>
      </c>
      <c r="J102" s="98">
        <v>0.47253045276643896</v>
      </c>
      <c r="K102" s="98">
        <v>0.58856692288370704</v>
      </c>
      <c r="L102" s="98">
        <v>0.58005032544046831</v>
      </c>
      <c r="M102" s="98">
        <v>0.44777852421473124</v>
      </c>
      <c r="N102" s="98">
        <v>0.30268173163554279</v>
      </c>
      <c r="O102" s="98">
        <v>0.26962915331578791</v>
      </c>
      <c r="P102" s="98">
        <v>0.31681934085888402</v>
      </c>
      <c r="Q102" s="98">
        <v>0.40025464464802724</v>
      </c>
      <c r="R102" s="98">
        <v>0.46352992591059167</v>
      </c>
      <c r="S102" s="98">
        <v>0.44806332905299057</v>
      </c>
      <c r="T102" s="98">
        <v>0.39876427617062304</v>
      </c>
      <c r="U102" s="98">
        <v>0.4008445438253268</v>
      </c>
      <c r="V102" s="98">
        <v>0.388827294414194</v>
      </c>
      <c r="W102" s="98">
        <v>0.51974467301911809</v>
      </c>
      <c r="X102" s="98">
        <v>0.18465942143606665</v>
      </c>
      <c r="Y102" s="98">
        <v>0.178831615486026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0.30244402357238903</v>
      </c>
      <c r="C124" s="117">
        <f t="shared" si="42"/>
        <v>0.34357531892999615</v>
      </c>
      <c r="D124" s="117">
        <f t="shared" si="42"/>
        <v>0.35001879926009694</v>
      </c>
      <c r="E124" s="117">
        <f t="shared" si="42"/>
        <v>0.3230033748265444</v>
      </c>
      <c r="F124" s="117">
        <f t="shared" si="42"/>
        <v>0.34216688756341912</v>
      </c>
      <c r="G124" s="117">
        <f t="shared" si="42"/>
        <v>0.25932856730524356</v>
      </c>
      <c r="H124" s="117">
        <f t="shared" si="42"/>
        <v>0.27194046746273481</v>
      </c>
      <c r="I124" s="117">
        <f t="shared" si="42"/>
        <v>0.22494318414336423</v>
      </c>
      <c r="J124" s="117">
        <f t="shared" si="42"/>
        <v>0.22662817007285965</v>
      </c>
      <c r="K124" s="117">
        <f t="shared" si="42"/>
        <v>0.27498837733543074</v>
      </c>
      <c r="L124" s="117">
        <f t="shared" si="42"/>
        <v>0.26328823103385202</v>
      </c>
      <c r="M124" s="117">
        <f t="shared" si="42"/>
        <v>0.20111913084555608</v>
      </c>
      <c r="N124" s="117">
        <f t="shared" si="42"/>
        <v>0.1401295737907062</v>
      </c>
      <c r="O124" s="117">
        <f t="shared" si="42"/>
        <v>0.13711392811289155</v>
      </c>
      <c r="P124" s="117">
        <f t="shared" si="42"/>
        <v>0.17108109983339403</v>
      </c>
      <c r="Q124" s="117">
        <f t="shared" si="42"/>
        <v>0.22650949170584539</v>
      </c>
      <c r="R124" s="117">
        <f t="shared" ref="R124:V124" si="43">R125+R128+R130+R139</f>
        <v>0.26575255276022547</v>
      </c>
      <c r="S124" s="117">
        <f t="shared" si="43"/>
        <v>0.26095667843081177</v>
      </c>
      <c r="T124" s="117">
        <f t="shared" si="43"/>
        <v>0.23340609849795924</v>
      </c>
      <c r="U124" s="117">
        <f t="shared" si="43"/>
        <v>0.23339757887445359</v>
      </c>
      <c r="V124" s="117">
        <f t="shared" si="43"/>
        <v>0.22362157596073087</v>
      </c>
      <c r="W124" s="117">
        <f t="shared" ref="W124:Y124" si="44">W125+W128+W130+W139</f>
        <v>0.29007456734305942</v>
      </c>
      <c r="X124" s="117">
        <f t="shared" si="44"/>
        <v>0.10915194763813667</v>
      </c>
      <c r="Y124" s="117">
        <f t="shared" si="44"/>
        <v>0.10643184409517778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0.30244402357238903</v>
      </c>
      <c r="C139" s="122">
        <v>0.34357531892999615</v>
      </c>
      <c r="D139" s="122">
        <v>0.35001879926009694</v>
      </c>
      <c r="E139" s="122">
        <v>0.3230033748265444</v>
      </c>
      <c r="F139" s="122">
        <v>0.34216688756341912</v>
      </c>
      <c r="G139" s="122">
        <v>0.25932856730524356</v>
      </c>
      <c r="H139" s="122">
        <v>0.27194046746273481</v>
      </c>
      <c r="I139" s="122">
        <v>0.22494318414336423</v>
      </c>
      <c r="J139" s="122">
        <v>0.22662817007285965</v>
      </c>
      <c r="K139" s="122">
        <v>0.27498837733543074</v>
      </c>
      <c r="L139" s="122">
        <v>0.26328823103385202</v>
      </c>
      <c r="M139" s="122">
        <v>0.20111913084555608</v>
      </c>
      <c r="N139" s="122">
        <v>0.1401295737907062</v>
      </c>
      <c r="O139" s="122">
        <v>0.13711392811289155</v>
      </c>
      <c r="P139" s="122">
        <v>0.17108109983339403</v>
      </c>
      <c r="Q139" s="122">
        <v>0.22650949170584539</v>
      </c>
      <c r="R139" s="122">
        <v>0.26575255276022547</v>
      </c>
      <c r="S139" s="122">
        <v>0.26095667843081177</v>
      </c>
      <c r="T139" s="122">
        <v>0.23340609849795924</v>
      </c>
      <c r="U139" s="122">
        <v>0.23339757887445359</v>
      </c>
      <c r="V139" s="122">
        <v>0.22362157596073087</v>
      </c>
      <c r="W139" s="122">
        <v>0.29007456734305942</v>
      </c>
      <c r="X139" s="122">
        <v>0.10915194763813667</v>
      </c>
      <c r="Y139" s="122">
        <v>0.10643184409517778</v>
      </c>
      <c r="DA139" s="130" t="s">
        <v>2206</v>
      </c>
    </row>
    <row r="140" spans="1:105" ht="12" customHeight="1" x14ac:dyDescent="0.25">
      <c r="A140" s="97" t="s">
        <v>50</v>
      </c>
      <c r="B140" s="98">
        <v>0.30244402357238903</v>
      </c>
      <c r="C140" s="98">
        <v>0.34357531892999615</v>
      </c>
      <c r="D140" s="98">
        <v>0.35001879926009694</v>
      </c>
      <c r="E140" s="98">
        <v>0.3230033748265444</v>
      </c>
      <c r="F140" s="98">
        <v>0.34216688756341912</v>
      </c>
      <c r="G140" s="98">
        <v>0.25932856730524356</v>
      </c>
      <c r="H140" s="98">
        <v>0.27194046746273481</v>
      </c>
      <c r="I140" s="98">
        <v>0.22494318414336423</v>
      </c>
      <c r="J140" s="98">
        <v>0.22662817007285965</v>
      </c>
      <c r="K140" s="98">
        <v>0.27498837733543074</v>
      </c>
      <c r="L140" s="98">
        <v>0.26328823103385202</v>
      </c>
      <c r="M140" s="98">
        <v>0.20111913084555608</v>
      </c>
      <c r="N140" s="98">
        <v>0.1401295737907062</v>
      </c>
      <c r="O140" s="98">
        <v>0.13711392811289155</v>
      </c>
      <c r="P140" s="98">
        <v>0.17108109983339403</v>
      </c>
      <c r="Q140" s="98">
        <v>0.22650949170584539</v>
      </c>
      <c r="R140" s="98">
        <v>0.26575255276022547</v>
      </c>
      <c r="S140" s="98">
        <v>0.26095667843081177</v>
      </c>
      <c r="T140" s="98">
        <v>0.23340609849795924</v>
      </c>
      <c r="U140" s="98">
        <v>0.23339757887445359</v>
      </c>
      <c r="V140" s="98">
        <v>0.22362157596073087</v>
      </c>
      <c r="W140" s="98">
        <v>0.29007456734305942</v>
      </c>
      <c r="X140" s="98">
        <v>0.10915194763813667</v>
      </c>
      <c r="Y140" s="98">
        <v>0.10643184409517778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0.36677451129361521</v>
      </c>
      <c r="C143" s="117">
        <f t="shared" si="49"/>
        <v>0.31239350860739368</v>
      </c>
      <c r="D143" s="117">
        <f t="shared" si="49"/>
        <v>0.40867453005974497</v>
      </c>
      <c r="E143" s="117">
        <f t="shared" si="49"/>
        <v>0.55357798648278855</v>
      </c>
      <c r="F143" s="117">
        <f t="shared" si="49"/>
        <v>0.88349830740362556</v>
      </c>
      <c r="G143" s="117">
        <f t="shared" si="49"/>
        <v>1.4839977511028106</v>
      </c>
      <c r="H143" s="117">
        <f t="shared" si="49"/>
        <v>1.6553474688556695</v>
      </c>
      <c r="I143" s="117">
        <f t="shared" si="49"/>
        <v>1.9733577775247264</v>
      </c>
      <c r="J143" s="117">
        <f t="shared" si="49"/>
        <v>2.0435010157950693</v>
      </c>
      <c r="K143" s="117">
        <f t="shared" si="49"/>
        <v>1.4972223988872226</v>
      </c>
      <c r="L143" s="117">
        <f t="shared" si="49"/>
        <v>1.4818500295483996</v>
      </c>
      <c r="M143" s="117">
        <f t="shared" si="49"/>
        <v>1.4655494408222991</v>
      </c>
      <c r="N143" s="117">
        <f t="shared" si="49"/>
        <v>1.479038043569034</v>
      </c>
      <c r="O143" s="117">
        <f t="shared" si="49"/>
        <v>1.510522967224855</v>
      </c>
      <c r="P143" s="117">
        <f t="shared" si="49"/>
        <v>1.7487450412060435</v>
      </c>
      <c r="Q143" s="117">
        <f t="shared" si="49"/>
        <v>1.8451698152457325</v>
      </c>
      <c r="R143" s="117">
        <f t="shared" ref="R143:V143" si="50">R144+R146+R148+R157</f>
        <v>1.5383402609317272</v>
      </c>
      <c r="S143" s="117">
        <f t="shared" si="50"/>
        <v>1.6027973674991063</v>
      </c>
      <c r="T143" s="117">
        <f t="shared" si="50"/>
        <v>1.5824529977484005</v>
      </c>
      <c r="U143" s="117">
        <f t="shared" si="50"/>
        <v>1.7753498486091421</v>
      </c>
      <c r="V143" s="117">
        <f t="shared" si="50"/>
        <v>1.9411883387065991</v>
      </c>
      <c r="W143" s="117">
        <f t="shared" ref="W143:Y143" si="51">W144+W146+W148+W157</f>
        <v>2.6738590181171875</v>
      </c>
      <c r="X143" s="117">
        <f t="shared" si="51"/>
        <v>2.3375623885311754</v>
      </c>
      <c r="Y143" s="117">
        <f t="shared" si="51"/>
        <v>2.2633189798248656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0.35705869291978715</v>
      </c>
      <c r="C148" s="122">
        <v>0.29618303133529322</v>
      </c>
      <c r="D148" s="122">
        <v>0.38415647280635928</v>
      </c>
      <c r="E148" s="122">
        <v>0.52263434419603627</v>
      </c>
      <c r="F148" s="122">
        <v>0.84067910303040416</v>
      </c>
      <c r="G148" s="122">
        <v>1.4403016947429779</v>
      </c>
      <c r="H148" s="122">
        <v>1.600204161214128</v>
      </c>
      <c r="I148" s="122">
        <v>1.9214034235210093</v>
      </c>
      <c r="J148" s="122">
        <v>1.9871427596419811</v>
      </c>
      <c r="K148" s="122">
        <v>1.4219847762468587</v>
      </c>
      <c r="L148" s="122">
        <v>1.4068388217626853</v>
      </c>
      <c r="M148" s="122">
        <v>1.4064680998456645</v>
      </c>
      <c r="N148" s="122">
        <v>1.4360960184929519</v>
      </c>
      <c r="O148" s="122">
        <v>1.4685874359196172</v>
      </c>
      <c r="P148" s="122">
        <v>1.6920086524968105</v>
      </c>
      <c r="Q148" s="122">
        <v>1.7609354095219851</v>
      </c>
      <c r="R148" s="122">
        <v>1.4371209461449985</v>
      </c>
      <c r="S148" s="122">
        <v>1.5006406991013845</v>
      </c>
      <c r="T148" s="122">
        <v>1.4864614049166145</v>
      </c>
      <c r="U148" s="122">
        <v>1.6741495808381488</v>
      </c>
      <c r="V148" s="122">
        <v>1.8338201479591594</v>
      </c>
      <c r="W148" s="122">
        <v>2.5150500505873388</v>
      </c>
      <c r="X148" s="122">
        <v>2.2730500396703253</v>
      </c>
      <c r="Y148" s="122">
        <v>2.1955523884849164</v>
      </c>
      <c r="DA148" s="130" t="s">
        <v>2214</v>
      </c>
    </row>
    <row r="149" spans="1:105" ht="12" customHeight="1" x14ac:dyDescent="0.25">
      <c r="A149" s="97" t="s">
        <v>124</v>
      </c>
      <c r="B149" s="98">
        <v>0.35677713458930049</v>
      </c>
      <c r="C149" s="98">
        <v>0.29593282331766096</v>
      </c>
      <c r="D149" s="98">
        <v>0.38388414856739661</v>
      </c>
      <c r="E149" s="98">
        <v>0.52214535661830852</v>
      </c>
      <c r="F149" s="98">
        <v>0.83972478374258031</v>
      </c>
      <c r="G149" s="98">
        <v>1.4378193761091544</v>
      </c>
      <c r="H149" s="98">
        <v>1.5978465933685688</v>
      </c>
      <c r="I149" s="98">
        <v>1.9182522873367092</v>
      </c>
      <c r="J149" s="98">
        <v>1.9827985575416902</v>
      </c>
      <c r="K149" s="98">
        <v>1.4184313851934618</v>
      </c>
      <c r="L149" s="98">
        <v>1.4040895422657766</v>
      </c>
      <c r="M149" s="98">
        <v>1.4033974816004031</v>
      </c>
      <c r="N149" s="98">
        <v>1.4328715932482141</v>
      </c>
      <c r="O149" s="98">
        <v>1.4662483104152055</v>
      </c>
      <c r="P149" s="98">
        <v>1.6892936961619192</v>
      </c>
      <c r="Q149" s="98">
        <v>1.7585657427623289</v>
      </c>
      <c r="R149" s="98">
        <v>1.4352009864725177</v>
      </c>
      <c r="S149" s="98">
        <v>1.4983722079685411</v>
      </c>
      <c r="T149" s="98">
        <v>1.4841865527331264</v>
      </c>
      <c r="U149" s="98">
        <v>1.6721389234225081</v>
      </c>
      <c r="V149" s="98">
        <v>1.8312698701857759</v>
      </c>
      <c r="W149" s="98">
        <v>2.511538291960751</v>
      </c>
      <c r="X149" s="98">
        <v>2.2695510683619471</v>
      </c>
      <c r="Y149" s="98">
        <v>2.192177580239536</v>
      </c>
      <c r="DA149" s="63" t="s">
        <v>2215</v>
      </c>
    </row>
    <row r="150" spans="1:105" ht="12" customHeight="1" x14ac:dyDescent="0.25">
      <c r="A150" s="97" t="s">
        <v>123</v>
      </c>
      <c r="B150" s="98">
        <v>2.8155833048666603E-4</v>
      </c>
      <c r="C150" s="98">
        <v>2.5020801763224281E-4</v>
      </c>
      <c r="D150" s="98">
        <v>2.7232423896268536E-4</v>
      </c>
      <c r="E150" s="98">
        <v>4.889875777277854E-4</v>
      </c>
      <c r="F150" s="98">
        <v>9.5431928782388638E-4</v>
      </c>
      <c r="G150" s="98">
        <v>2.4823186338234914E-3</v>
      </c>
      <c r="H150" s="98">
        <v>2.357567845559282E-3</v>
      </c>
      <c r="I150" s="98">
        <v>3.1511361843002302E-3</v>
      </c>
      <c r="J150" s="98">
        <v>4.3442021002908825E-3</v>
      </c>
      <c r="K150" s="98">
        <v>3.5533910533968468E-3</v>
      </c>
      <c r="L150" s="98">
        <v>2.7492794969087141E-3</v>
      </c>
      <c r="M150" s="98">
        <v>3.0706182452613692E-3</v>
      </c>
      <c r="N150" s="98">
        <v>3.2244252447376602E-3</v>
      </c>
      <c r="O150" s="98">
        <v>2.33912550441167E-3</v>
      </c>
      <c r="P150" s="98">
        <v>2.7149563348912893E-3</v>
      </c>
      <c r="Q150" s="98">
        <v>2.3696667596561404E-3</v>
      </c>
      <c r="R150" s="98">
        <v>1.9199596724807707E-3</v>
      </c>
      <c r="S150" s="98">
        <v>2.2684911328433883E-3</v>
      </c>
      <c r="T150" s="98">
        <v>2.2748521834881591E-3</v>
      </c>
      <c r="U150" s="98">
        <v>2.010657415640727E-3</v>
      </c>
      <c r="V150" s="98">
        <v>2.5502777733833861E-3</v>
      </c>
      <c r="W150" s="98">
        <v>3.511758626587755E-3</v>
      </c>
      <c r="X150" s="98">
        <v>3.498971308377956E-3</v>
      </c>
      <c r="Y150" s="98">
        <v>3.3748082453805639E-3</v>
      </c>
      <c r="DA150" s="63" t="s">
        <v>2216</v>
      </c>
    </row>
    <row r="151" spans="1:105" ht="12" customHeight="1" x14ac:dyDescent="0.25">
      <c r="A151" s="100" t="s">
        <v>50</v>
      </c>
      <c r="B151" s="101">
        <v>2.8155833048666603E-4</v>
      </c>
      <c r="C151" s="101">
        <v>2.5020801763224281E-4</v>
      </c>
      <c r="D151" s="101">
        <v>2.7232423896268536E-4</v>
      </c>
      <c r="E151" s="101">
        <v>4.889875777277854E-4</v>
      </c>
      <c r="F151" s="101">
        <v>9.5431928782388638E-4</v>
      </c>
      <c r="G151" s="101">
        <v>2.4823186338234914E-3</v>
      </c>
      <c r="H151" s="101">
        <v>2.357567845559282E-3</v>
      </c>
      <c r="I151" s="101">
        <v>3.1511361843002302E-3</v>
      </c>
      <c r="J151" s="101">
        <v>4.3442021002908825E-3</v>
      </c>
      <c r="K151" s="101">
        <v>3.5533910533968468E-3</v>
      </c>
      <c r="L151" s="101">
        <v>2.7492794969087141E-3</v>
      </c>
      <c r="M151" s="101">
        <v>3.0706182452613692E-3</v>
      </c>
      <c r="N151" s="101">
        <v>3.2244252447376602E-3</v>
      </c>
      <c r="O151" s="101">
        <v>2.33912550441167E-3</v>
      </c>
      <c r="P151" s="101">
        <v>2.7149563348912893E-3</v>
      </c>
      <c r="Q151" s="101">
        <v>2.3696667596561404E-3</v>
      </c>
      <c r="R151" s="101">
        <v>1.9199596724807707E-3</v>
      </c>
      <c r="S151" s="101">
        <v>2.2684911328433883E-3</v>
      </c>
      <c r="T151" s="101">
        <v>2.2748521834881591E-3</v>
      </c>
      <c r="U151" s="101">
        <v>2.010657415640727E-3</v>
      </c>
      <c r="V151" s="101">
        <v>2.5502777733833861E-3</v>
      </c>
      <c r="W151" s="101">
        <v>3.511758626587755E-3</v>
      </c>
      <c r="X151" s="101">
        <v>3.498971308377956E-3</v>
      </c>
      <c r="Y151" s="101">
        <v>3.3748082453805639E-3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9.7158183738280408E-3</v>
      </c>
      <c r="C157" s="122">
        <v>1.6210477272100447E-2</v>
      </c>
      <c r="D157" s="122">
        <v>2.4518057253385701E-2</v>
      </c>
      <c r="E157" s="122">
        <v>3.0943642286752244E-2</v>
      </c>
      <c r="F157" s="122">
        <v>4.2819204373221398E-2</v>
      </c>
      <c r="G157" s="122">
        <v>4.3696056359832813E-2</v>
      </c>
      <c r="H157" s="122">
        <v>5.5143307641541475E-2</v>
      </c>
      <c r="I157" s="122">
        <v>5.1954354003717111E-2</v>
      </c>
      <c r="J157" s="122">
        <v>5.635825615308826E-2</v>
      </c>
      <c r="K157" s="122">
        <v>7.5237622640363974E-2</v>
      </c>
      <c r="L157" s="122">
        <v>7.5011207785714282E-2</v>
      </c>
      <c r="M157" s="122">
        <v>5.9081340976634637E-2</v>
      </c>
      <c r="N157" s="122">
        <v>4.294202507608217E-2</v>
      </c>
      <c r="O157" s="122">
        <v>4.1935531305237965E-2</v>
      </c>
      <c r="P157" s="122">
        <v>5.6736388709232831E-2</v>
      </c>
      <c r="Q157" s="122">
        <v>8.4234405723747338E-2</v>
      </c>
      <c r="R157" s="122">
        <v>0.10121931478672858</v>
      </c>
      <c r="S157" s="122">
        <v>0.10215666839772165</v>
      </c>
      <c r="T157" s="122">
        <v>9.5991592831786071E-2</v>
      </c>
      <c r="U157" s="122">
        <v>0.1012002677709934</v>
      </c>
      <c r="V157" s="122">
        <v>0.10736819074743964</v>
      </c>
      <c r="W157" s="122">
        <v>0.15880896752984863</v>
      </c>
      <c r="X157" s="122">
        <v>6.4512348860849889E-2</v>
      </c>
      <c r="Y157" s="122">
        <v>6.7766591339949098E-2</v>
      </c>
      <c r="DA157" s="130" t="s">
        <v>2223</v>
      </c>
    </row>
    <row r="158" spans="1:105" ht="12" customHeight="1" x14ac:dyDescent="0.25">
      <c r="A158" s="97" t="s">
        <v>50</v>
      </c>
      <c r="B158" s="98">
        <v>9.7158183738280408E-3</v>
      </c>
      <c r="C158" s="98">
        <v>1.6210477272100447E-2</v>
      </c>
      <c r="D158" s="98">
        <v>2.4518057253385701E-2</v>
      </c>
      <c r="E158" s="98">
        <v>3.0943642286752244E-2</v>
      </c>
      <c r="F158" s="98">
        <v>4.2819204373221398E-2</v>
      </c>
      <c r="G158" s="98">
        <v>4.3696056359832813E-2</v>
      </c>
      <c r="H158" s="98">
        <v>5.5143307641541475E-2</v>
      </c>
      <c r="I158" s="98">
        <v>5.1954354003717111E-2</v>
      </c>
      <c r="J158" s="98">
        <v>5.635825615308826E-2</v>
      </c>
      <c r="K158" s="98">
        <v>7.5237622640363974E-2</v>
      </c>
      <c r="L158" s="98">
        <v>7.5011207785714282E-2</v>
      </c>
      <c r="M158" s="98">
        <v>5.9081340976634637E-2</v>
      </c>
      <c r="N158" s="98">
        <v>4.294202507608217E-2</v>
      </c>
      <c r="O158" s="98">
        <v>4.1935531305237965E-2</v>
      </c>
      <c r="P158" s="98">
        <v>5.6736388709232831E-2</v>
      </c>
      <c r="Q158" s="98">
        <v>8.4234405723747338E-2</v>
      </c>
      <c r="R158" s="98">
        <v>0.10121931478672858</v>
      </c>
      <c r="S158" s="98">
        <v>0.10215666839772165</v>
      </c>
      <c r="T158" s="98">
        <v>9.5991592831786071E-2</v>
      </c>
      <c r="U158" s="98">
        <v>0.1012002677709934</v>
      </c>
      <c r="V158" s="98">
        <v>0.10736819074743964</v>
      </c>
      <c r="W158" s="98">
        <v>0.15880896752984863</v>
      </c>
      <c r="X158" s="98">
        <v>6.4512348860849889E-2</v>
      </c>
      <c r="Y158" s="98">
        <v>6.7766591339949098E-2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6.2119009036488881</v>
      </c>
      <c r="C161" s="117">
        <f t="shared" si="54"/>
        <v>4.8978157717849609</v>
      </c>
      <c r="D161" s="117">
        <f t="shared" si="54"/>
        <v>4.7660877506534289</v>
      </c>
      <c r="E161" s="117">
        <f t="shared" si="54"/>
        <v>4.1400855270496475</v>
      </c>
      <c r="F161" s="117">
        <f t="shared" si="54"/>
        <v>4.0768322355641526</v>
      </c>
      <c r="G161" s="117">
        <f t="shared" si="54"/>
        <v>4.703851772252821</v>
      </c>
      <c r="H161" s="117">
        <f t="shared" si="54"/>
        <v>4.4051374580245524</v>
      </c>
      <c r="I161" s="117">
        <f t="shared" si="54"/>
        <v>4.6348853471145581</v>
      </c>
      <c r="J161" s="117">
        <f t="shared" si="54"/>
        <v>4.5825416944710025</v>
      </c>
      <c r="K161" s="117">
        <f t="shared" si="54"/>
        <v>3.1033826695179294</v>
      </c>
      <c r="L161" s="117">
        <f t="shared" si="54"/>
        <v>2.884978689499754</v>
      </c>
      <c r="M161" s="117">
        <f t="shared" si="54"/>
        <v>2.671183662623835</v>
      </c>
      <c r="N161" s="117">
        <f t="shared" si="54"/>
        <v>2.4472508925936181</v>
      </c>
      <c r="O161" s="117">
        <f t="shared" si="54"/>
        <v>2.1701217081905675</v>
      </c>
      <c r="P161" s="117">
        <f t="shared" si="54"/>
        <v>2.2770085398970545</v>
      </c>
      <c r="Q161" s="117">
        <f t="shared" si="54"/>
        <v>2.2650707955203648</v>
      </c>
      <c r="R161" s="117">
        <f t="shared" ref="R161:V161" si="55">R162+R164+R166+R175</f>
        <v>1.8393093653857748</v>
      </c>
      <c r="S161" s="117">
        <f t="shared" si="55"/>
        <v>1.8694454516891879</v>
      </c>
      <c r="T161" s="117">
        <f t="shared" si="55"/>
        <v>1.7542915571237012</v>
      </c>
      <c r="U161" s="117">
        <f t="shared" si="55"/>
        <v>1.8714947189824163</v>
      </c>
      <c r="V161" s="117">
        <f t="shared" si="55"/>
        <v>1.8017037781939671</v>
      </c>
      <c r="W161" s="117">
        <f t="shared" ref="W161:Y161" si="56">W162+W164+W166+W175</f>
        <v>2.6348393794634388</v>
      </c>
      <c r="X161" s="117">
        <f t="shared" si="56"/>
        <v>2.4285750952157135</v>
      </c>
      <c r="Y161" s="117">
        <f t="shared" si="56"/>
        <v>2.4222991083924432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6.0473588182856712</v>
      </c>
      <c r="C166" s="122">
        <v>4.7010081496833216</v>
      </c>
      <c r="D166" s="122">
        <v>4.5607332289344615</v>
      </c>
      <c r="E166" s="122">
        <v>3.9493600766210637</v>
      </c>
      <c r="F166" s="122">
        <v>3.879561185157328</v>
      </c>
      <c r="G166" s="122">
        <v>4.5491267988363635</v>
      </c>
      <c r="H166" s="122">
        <v>4.24095363592716</v>
      </c>
      <c r="I166" s="122">
        <v>4.4992794058155026</v>
      </c>
      <c r="J166" s="122">
        <v>4.4489505925819186</v>
      </c>
      <c r="K166" s="122">
        <v>2.9451387212967473</v>
      </c>
      <c r="L166" s="122">
        <v>2.7352736692125053</v>
      </c>
      <c r="M166" s="122">
        <v>2.5581530204879783</v>
      </c>
      <c r="N166" s="122">
        <v>2.3713923205007297</v>
      </c>
      <c r="O166" s="122">
        <v>2.1055420434857779</v>
      </c>
      <c r="P166" s="122">
        <v>2.2042749112690392</v>
      </c>
      <c r="Q166" s="122">
        <v>2.1687438508294941</v>
      </c>
      <c r="R166" s="122">
        <v>1.7218201022344508</v>
      </c>
      <c r="S166" s="122">
        <v>1.7521660546139166</v>
      </c>
      <c r="T166" s="122">
        <v>1.647987662483684</v>
      </c>
      <c r="U166" s="122">
        <v>1.762753384394012</v>
      </c>
      <c r="V166" s="122">
        <v>1.6955665030479314</v>
      </c>
      <c r="W166" s="122">
        <v>2.46996915911439</v>
      </c>
      <c r="X166" s="122">
        <v>2.3614572356800418</v>
      </c>
      <c r="Y166" s="122">
        <v>2.360375429742096</v>
      </c>
      <c r="DA166" s="130" t="s">
        <v>2231</v>
      </c>
    </row>
    <row r="167" spans="1:105" ht="12" customHeight="1" x14ac:dyDescent="0.25">
      <c r="A167" s="97" t="s">
        <v>124</v>
      </c>
      <c r="B167" s="98">
        <v>6.0403198600235042</v>
      </c>
      <c r="C167" s="98">
        <v>4.6957537813130443</v>
      </c>
      <c r="D167" s="98">
        <v>4.5561037168720961</v>
      </c>
      <c r="E167" s="98">
        <v>3.9453965854115816</v>
      </c>
      <c r="F167" s="98">
        <v>3.875397812594807</v>
      </c>
      <c r="G167" s="98">
        <v>4.5421451354535449</v>
      </c>
      <c r="H167" s="98">
        <v>4.2349151811412646</v>
      </c>
      <c r="I167" s="98">
        <v>4.4917437520596861</v>
      </c>
      <c r="J167" s="98">
        <v>4.4390667550883967</v>
      </c>
      <c r="K167" s="98">
        <v>2.9377714346076909</v>
      </c>
      <c r="L167" s="98">
        <v>2.7288317755631213</v>
      </c>
      <c r="M167" s="98">
        <v>2.5508996870904062</v>
      </c>
      <c r="N167" s="98">
        <v>2.3654513236802512</v>
      </c>
      <c r="O167" s="98">
        <v>2.1018917288182126</v>
      </c>
      <c r="P167" s="98">
        <v>2.2005290832317512</v>
      </c>
      <c r="Q167" s="98">
        <v>2.1657490020182877</v>
      </c>
      <c r="R167" s="98">
        <v>1.7193936053781893</v>
      </c>
      <c r="S167" s="98">
        <v>1.7496844471744346</v>
      </c>
      <c r="T167" s="98">
        <v>1.6458867477354731</v>
      </c>
      <c r="U167" s="98">
        <v>1.7606917217005589</v>
      </c>
      <c r="V167" s="98">
        <v>1.6934796590012382</v>
      </c>
      <c r="W167" s="98">
        <v>2.4666501357704562</v>
      </c>
      <c r="X167" s="98">
        <v>2.3579659912233746</v>
      </c>
      <c r="Y167" s="98">
        <v>2.3567998146989448</v>
      </c>
      <c r="DA167" s="63" t="s">
        <v>2232</v>
      </c>
    </row>
    <row r="168" spans="1:105" ht="12" customHeight="1" x14ac:dyDescent="0.25">
      <c r="A168" s="97" t="s">
        <v>123</v>
      </c>
      <c r="B168" s="98">
        <v>7.0389582621666509E-3</v>
      </c>
      <c r="C168" s="98">
        <v>5.2543683702770986E-3</v>
      </c>
      <c r="D168" s="98">
        <v>4.6295120623656514E-3</v>
      </c>
      <c r="E168" s="98">
        <v>3.9634912094819678E-3</v>
      </c>
      <c r="F168" s="98">
        <v>4.1633725625207793E-3</v>
      </c>
      <c r="G168" s="98">
        <v>6.9816633828183976E-3</v>
      </c>
      <c r="H168" s="98">
        <v>6.0384547858953154E-3</v>
      </c>
      <c r="I168" s="98">
        <v>7.5356537558166183E-3</v>
      </c>
      <c r="J168" s="98">
        <v>9.8838374935217924E-3</v>
      </c>
      <c r="K168" s="98">
        <v>7.3672866890566128E-3</v>
      </c>
      <c r="L168" s="98">
        <v>6.4418936493838745E-3</v>
      </c>
      <c r="M168" s="98">
        <v>7.2533333975720177E-3</v>
      </c>
      <c r="N168" s="98">
        <v>5.9409968204782908E-3</v>
      </c>
      <c r="O168" s="98">
        <v>3.6503146675653212E-3</v>
      </c>
      <c r="P168" s="98">
        <v>3.7458280372880104E-3</v>
      </c>
      <c r="Q168" s="98">
        <v>2.9948488112062524E-3</v>
      </c>
      <c r="R168" s="98">
        <v>2.4264968562614916E-3</v>
      </c>
      <c r="S168" s="98">
        <v>2.481607439481994E-3</v>
      </c>
      <c r="T168" s="98">
        <v>2.1009147482109088E-3</v>
      </c>
      <c r="U168" s="98">
        <v>2.0616626934530221E-3</v>
      </c>
      <c r="V168" s="98">
        <v>2.086844046693129E-3</v>
      </c>
      <c r="W168" s="98">
        <v>3.3190233439338445E-3</v>
      </c>
      <c r="X168" s="98">
        <v>3.4912444566674067E-3</v>
      </c>
      <c r="Y168" s="98">
        <v>3.5756150431512741E-3</v>
      </c>
      <c r="DA168" s="63" t="s">
        <v>2233</v>
      </c>
    </row>
    <row r="169" spans="1:105" ht="12" customHeight="1" x14ac:dyDescent="0.25">
      <c r="A169" s="100" t="s">
        <v>50</v>
      </c>
      <c r="B169" s="101">
        <v>7.0389582621666509E-3</v>
      </c>
      <c r="C169" s="101">
        <v>5.2543683702770986E-3</v>
      </c>
      <c r="D169" s="101">
        <v>4.6295120623656514E-3</v>
      </c>
      <c r="E169" s="101">
        <v>3.9634912094819678E-3</v>
      </c>
      <c r="F169" s="101">
        <v>4.1633725625207793E-3</v>
      </c>
      <c r="G169" s="101">
        <v>6.9816633828183976E-3</v>
      </c>
      <c r="H169" s="101">
        <v>6.0384547858953154E-3</v>
      </c>
      <c r="I169" s="101">
        <v>7.5356537558166183E-3</v>
      </c>
      <c r="J169" s="101">
        <v>9.8838374935217924E-3</v>
      </c>
      <c r="K169" s="101">
        <v>7.3672866890566128E-3</v>
      </c>
      <c r="L169" s="101">
        <v>6.4418936493838745E-3</v>
      </c>
      <c r="M169" s="101">
        <v>7.2533333975720177E-3</v>
      </c>
      <c r="N169" s="101">
        <v>5.9409968204782908E-3</v>
      </c>
      <c r="O169" s="101">
        <v>3.6503146675653212E-3</v>
      </c>
      <c r="P169" s="101">
        <v>3.7458280372880104E-3</v>
      </c>
      <c r="Q169" s="101">
        <v>2.9948488112062524E-3</v>
      </c>
      <c r="R169" s="101">
        <v>2.4264968562614916E-3</v>
      </c>
      <c r="S169" s="101">
        <v>2.481607439481994E-3</v>
      </c>
      <c r="T169" s="101">
        <v>2.1009147482109088E-3</v>
      </c>
      <c r="U169" s="101">
        <v>2.0616626934530221E-3</v>
      </c>
      <c r="V169" s="101">
        <v>2.086844046693129E-3</v>
      </c>
      <c r="W169" s="101">
        <v>3.3190233439338445E-3</v>
      </c>
      <c r="X169" s="101">
        <v>3.4912444566674067E-3</v>
      </c>
      <c r="Y169" s="101">
        <v>3.5756150431512741E-3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0.16454208536321682</v>
      </c>
      <c r="C175" s="122">
        <v>0.19680762210163888</v>
      </c>
      <c r="D175" s="122">
        <v>0.20535452171896706</v>
      </c>
      <c r="E175" s="122">
        <v>0.19072545042858374</v>
      </c>
      <c r="F175" s="122">
        <v>0.19727105040682436</v>
      </c>
      <c r="G175" s="122">
        <v>0.15472497341645752</v>
      </c>
      <c r="H175" s="122">
        <v>0.16418382209739271</v>
      </c>
      <c r="I175" s="122">
        <v>0.1356059412990552</v>
      </c>
      <c r="J175" s="122">
        <v>0.13359110188908374</v>
      </c>
      <c r="K175" s="122">
        <v>0.15824394822118218</v>
      </c>
      <c r="L175" s="122">
        <v>0.14970502028724864</v>
      </c>
      <c r="M175" s="122">
        <v>0.11303064213585666</v>
      </c>
      <c r="N175" s="122">
        <v>7.5858572092888474E-2</v>
      </c>
      <c r="O175" s="122">
        <v>6.457966470478943E-2</v>
      </c>
      <c r="P175" s="122">
        <v>7.2733628628015454E-2</v>
      </c>
      <c r="Q175" s="122">
        <v>9.6326944690870969E-2</v>
      </c>
      <c r="R175" s="122">
        <v>0.1174892631513241</v>
      </c>
      <c r="S175" s="122">
        <v>0.11727939707527131</v>
      </c>
      <c r="T175" s="122">
        <v>0.1063038946400172</v>
      </c>
      <c r="U175" s="122">
        <v>0.10874133458840433</v>
      </c>
      <c r="V175" s="122">
        <v>0.10613727514603576</v>
      </c>
      <c r="W175" s="122">
        <v>0.16487022034904877</v>
      </c>
      <c r="X175" s="122">
        <v>6.7117859535671565E-2</v>
      </c>
      <c r="Y175" s="122">
        <v>6.1923678650347244E-2</v>
      </c>
      <c r="DA175" s="130" t="s">
        <v>2240</v>
      </c>
    </row>
    <row r="176" spans="1:105" ht="12" customHeight="1" x14ac:dyDescent="0.25">
      <c r="A176" s="97" t="s">
        <v>50</v>
      </c>
      <c r="B176" s="98">
        <v>0.16454208536321682</v>
      </c>
      <c r="C176" s="98">
        <v>0.19680762210163888</v>
      </c>
      <c r="D176" s="98">
        <v>0.20535452171896706</v>
      </c>
      <c r="E176" s="98">
        <v>0.19072545042858374</v>
      </c>
      <c r="F176" s="98">
        <v>0.19727105040682436</v>
      </c>
      <c r="G176" s="98">
        <v>0.15472497341645752</v>
      </c>
      <c r="H176" s="98">
        <v>0.16418382209739271</v>
      </c>
      <c r="I176" s="98">
        <v>0.1356059412990552</v>
      </c>
      <c r="J176" s="98">
        <v>0.13359110188908374</v>
      </c>
      <c r="K176" s="98">
        <v>0.15824394822118218</v>
      </c>
      <c r="L176" s="98">
        <v>0.14970502028724864</v>
      </c>
      <c r="M176" s="98">
        <v>0.11303064213585666</v>
      </c>
      <c r="N176" s="98">
        <v>7.5858572092888474E-2</v>
      </c>
      <c r="O176" s="98">
        <v>6.457966470478943E-2</v>
      </c>
      <c r="P176" s="98">
        <v>7.2733628628015454E-2</v>
      </c>
      <c r="Q176" s="98">
        <v>9.6326944690870969E-2</v>
      </c>
      <c r="R176" s="98">
        <v>0.1174892631513241</v>
      </c>
      <c r="S176" s="98">
        <v>0.11727939707527131</v>
      </c>
      <c r="T176" s="98">
        <v>0.1063038946400172</v>
      </c>
      <c r="U176" s="98">
        <v>0.10874133458840433</v>
      </c>
      <c r="V176" s="98">
        <v>0.10613727514603576</v>
      </c>
      <c r="W176" s="98">
        <v>0.16487022034904877</v>
      </c>
      <c r="X176" s="98">
        <v>6.7117859535671565E-2</v>
      </c>
      <c r="Y176" s="98">
        <v>6.1923678650347244E-2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17883.06930734362</v>
      </c>
      <c r="C3" s="117">
        <f t="shared" si="0"/>
        <v>18396.740302571892</v>
      </c>
      <c r="D3" s="117">
        <f t="shared" si="0"/>
        <v>17258.736295692819</v>
      </c>
      <c r="E3" s="117">
        <f t="shared" si="0"/>
        <v>16932.703249322429</v>
      </c>
      <c r="F3" s="117">
        <f t="shared" si="0"/>
        <v>18404.241716333196</v>
      </c>
      <c r="G3" s="117">
        <f t="shared" si="0"/>
        <v>16088.341682931848</v>
      </c>
      <c r="H3" s="117">
        <f t="shared" si="0"/>
        <v>17034.076677053508</v>
      </c>
      <c r="I3" s="117">
        <f t="shared" si="0"/>
        <v>16680.259397357197</v>
      </c>
      <c r="J3" s="117">
        <f t="shared" si="0"/>
        <v>18426.783651991125</v>
      </c>
      <c r="K3" s="117">
        <f t="shared" si="0"/>
        <v>16428.098044506234</v>
      </c>
      <c r="L3" s="117">
        <f t="shared" si="0"/>
        <v>20077.655340834994</v>
      </c>
      <c r="M3" s="117">
        <f t="shared" si="0"/>
        <v>16276.346646498156</v>
      </c>
      <c r="N3" s="117">
        <f t="shared" si="0"/>
        <v>18653.237070476331</v>
      </c>
      <c r="O3" s="117">
        <f t="shared" si="0"/>
        <v>17012.278762415732</v>
      </c>
      <c r="P3" s="117">
        <f t="shared" si="0"/>
        <v>16209.867739266529</v>
      </c>
      <c r="Q3" s="117">
        <f t="shared" si="0"/>
        <v>15751.839625836286</v>
      </c>
      <c r="R3" s="117">
        <f t="shared" ref="R3:V3" si="1">R4+R7+R9+R19</f>
        <v>16546.26009989317</v>
      </c>
      <c r="S3" s="117">
        <f t="shared" si="1"/>
        <v>18500.268004212252</v>
      </c>
      <c r="T3" s="117">
        <f t="shared" si="1"/>
        <v>17099.499789799887</v>
      </c>
      <c r="U3" s="117">
        <f t="shared" si="1"/>
        <v>19335.895541680646</v>
      </c>
      <c r="V3" s="117">
        <f t="shared" si="1"/>
        <v>17368.984904331122</v>
      </c>
      <c r="W3" s="117">
        <f t="shared" ref="W3:Y3" si="2">W4+W7+W9+W19</f>
        <v>16904.79143457118</v>
      </c>
      <c r="X3" s="117">
        <f t="shared" si="2"/>
        <v>18531.549306719</v>
      </c>
      <c r="Y3" s="117">
        <f t="shared" si="2"/>
        <v>17200.389393985948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14898.475548681687</v>
      </c>
      <c r="C4" s="122">
        <f t="shared" si="3"/>
        <v>15267.746578610955</v>
      </c>
      <c r="D4" s="122">
        <f t="shared" si="3"/>
        <v>14001.08240212388</v>
      </c>
      <c r="E4" s="122">
        <f t="shared" si="3"/>
        <v>13670.709351501548</v>
      </c>
      <c r="F4" s="122">
        <f t="shared" si="3"/>
        <v>15053.995733747728</v>
      </c>
      <c r="G4" s="122">
        <f t="shared" si="3"/>
        <v>13125.162008811514</v>
      </c>
      <c r="H4" s="122">
        <f t="shared" si="3"/>
        <v>13925.954475721132</v>
      </c>
      <c r="I4" s="122">
        <f t="shared" si="3"/>
        <v>13619.79914673253</v>
      </c>
      <c r="J4" s="122">
        <f t="shared" si="3"/>
        <v>15255.042235454535</v>
      </c>
      <c r="K4" s="122">
        <f t="shared" si="3"/>
        <v>13061.83941818255</v>
      </c>
      <c r="L4" s="122">
        <f t="shared" si="3"/>
        <v>16490.094201398515</v>
      </c>
      <c r="M4" s="122">
        <f t="shared" si="3"/>
        <v>12842.417405807357</v>
      </c>
      <c r="N4" s="122">
        <f t="shared" si="3"/>
        <v>15353.547963133477</v>
      </c>
      <c r="O4" s="122">
        <f t="shared" si="3"/>
        <v>13593.301028661226</v>
      </c>
      <c r="P4" s="122">
        <f t="shared" si="3"/>
        <v>12646.886739124524</v>
      </c>
      <c r="Q4" s="122">
        <f t="shared" si="3"/>
        <v>12327.831422042602</v>
      </c>
      <c r="R4" s="122">
        <f t="shared" ref="R4:V4" si="4">SUM(R5:R6)</f>
        <v>13326.725944973492</v>
      </c>
      <c r="S4" s="122">
        <f t="shared" si="4"/>
        <v>15204.788707269303</v>
      </c>
      <c r="T4" s="122">
        <f t="shared" si="4"/>
        <v>14006.764406462871</v>
      </c>
      <c r="U4" s="122">
        <f t="shared" si="4"/>
        <v>16106.104607104235</v>
      </c>
      <c r="V4" s="122">
        <f t="shared" si="4"/>
        <v>14111.584234620979</v>
      </c>
      <c r="W4" s="122">
        <f t="shared" ref="W4:Y4" si="5">SUM(W5:W6)</f>
        <v>13756.801239287539</v>
      </c>
      <c r="X4" s="122">
        <f t="shared" si="5"/>
        <v>15374.284139401301</v>
      </c>
      <c r="Y4" s="122">
        <f t="shared" si="5"/>
        <v>14141.308187336641</v>
      </c>
      <c r="DA4" s="130" t="s">
        <v>2245</v>
      </c>
    </row>
    <row r="5" spans="1:105" ht="12" customHeight="1" x14ac:dyDescent="0.25">
      <c r="A5" s="97" t="s">
        <v>51</v>
      </c>
      <c r="B5" s="98">
        <v>14793.196776666327</v>
      </c>
      <c r="C5" s="98">
        <v>15162.404793303012</v>
      </c>
      <c r="D5" s="98">
        <v>13906.730002356699</v>
      </c>
      <c r="E5" s="98">
        <v>13580.455699851374</v>
      </c>
      <c r="F5" s="98">
        <v>14957.119755514739</v>
      </c>
      <c r="G5" s="98">
        <v>13049.887353176216</v>
      </c>
      <c r="H5" s="98">
        <v>13845.741103627319</v>
      </c>
      <c r="I5" s="98">
        <v>13543.999583372899</v>
      </c>
      <c r="J5" s="98">
        <v>15171.232992809111</v>
      </c>
      <c r="K5" s="98">
        <v>12990.747564936244</v>
      </c>
      <c r="L5" s="98">
        <v>16399.723318660017</v>
      </c>
      <c r="M5" s="98">
        <v>12771.247795803931</v>
      </c>
      <c r="N5" s="98">
        <v>15264.995931651749</v>
      </c>
      <c r="O5" s="98">
        <v>13511.426870616246</v>
      </c>
      <c r="P5" s="98">
        <v>12571.295018474826</v>
      </c>
      <c r="Q5" s="98">
        <v>12254.695914495473</v>
      </c>
      <c r="R5" s="98">
        <v>13248.110806768065</v>
      </c>
      <c r="S5" s="98">
        <v>15115.62525228061</v>
      </c>
      <c r="T5" s="98">
        <v>13924.830474384395</v>
      </c>
      <c r="U5" s="98">
        <v>16012.531876138421</v>
      </c>
      <c r="V5" s="98">
        <v>14029.816344399078</v>
      </c>
      <c r="W5" s="98">
        <v>13676.159952484913</v>
      </c>
      <c r="X5" s="98">
        <v>15284.974046244864</v>
      </c>
      <c r="Y5" s="98">
        <v>14059.070775610213</v>
      </c>
      <c r="DA5" s="63" t="s">
        <v>2246</v>
      </c>
    </row>
    <row r="6" spans="1:105" ht="12" customHeight="1" x14ac:dyDescent="0.25">
      <c r="A6" s="97" t="s">
        <v>53</v>
      </c>
      <c r="B6" s="98">
        <v>105.27877201535921</v>
      </c>
      <c r="C6" s="98">
        <v>105.3417853079432</v>
      </c>
      <c r="D6" s="98">
        <v>94.352399767181652</v>
      </c>
      <c r="E6" s="98">
        <v>90.25365165017358</v>
      </c>
      <c r="F6" s="98">
        <v>96.875978232988572</v>
      </c>
      <c r="G6" s="98">
        <v>75.274655635298501</v>
      </c>
      <c r="H6" s="98">
        <v>80.213372093813121</v>
      </c>
      <c r="I6" s="98">
        <v>75.799563359631932</v>
      </c>
      <c r="J6" s="98">
        <v>83.809242645423936</v>
      </c>
      <c r="K6" s="98">
        <v>71.091853246305433</v>
      </c>
      <c r="L6" s="98">
        <v>90.370882738497556</v>
      </c>
      <c r="M6" s="98">
        <v>71.169610003425447</v>
      </c>
      <c r="N6" s="98">
        <v>88.552031481726999</v>
      </c>
      <c r="O6" s="98">
        <v>81.874158044980661</v>
      </c>
      <c r="P6" s="98">
        <v>75.591720649697763</v>
      </c>
      <c r="Q6" s="98">
        <v>73.135507547128682</v>
      </c>
      <c r="R6" s="98">
        <v>78.615138205426831</v>
      </c>
      <c r="S6" s="98">
        <v>89.163454988693616</v>
      </c>
      <c r="T6" s="98">
        <v>81.933932078477369</v>
      </c>
      <c r="U6" s="98">
        <v>93.572730965814898</v>
      </c>
      <c r="V6" s="98">
        <v>81.767890221901155</v>
      </c>
      <c r="W6" s="98">
        <v>80.641286802625601</v>
      </c>
      <c r="X6" s="98">
        <v>89.310093156437475</v>
      </c>
      <c r="Y6" s="98">
        <v>82.237411726427851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0.43948858765840382</v>
      </c>
      <c r="C7" s="122">
        <f t="shared" si="6"/>
        <v>0.53415127374574922</v>
      </c>
      <c r="D7" s="122">
        <f t="shared" si="6"/>
        <v>0.63406023419577928</v>
      </c>
      <c r="E7" s="122">
        <f t="shared" si="6"/>
        <v>1.0545509670835529</v>
      </c>
      <c r="F7" s="122">
        <f t="shared" si="6"/>
        <v>0.60415729725116429</v>
      </c>
      <c r="G7" s="122">
        <f t="shared" si="6"/>
        <v>0.60071986878778605</v>
      </c>
      <c r="H7" s="122">
        <f t="shared" si="6"/>
        <v>0.58462522476330803</v>
      </c>
      <c r="I7" s="122">
        <f t="shared" si="6"/>
        <v>0.48208754041110191</v>
      </c>
      <c r="J7" s="122">
        <f t="shared" si="6"/>
        <v>0.3614133442333729</v>
      </c>
      <c r="K7" s="122">
        <f t="shared" si="6"/>
        <v>0.26308512989389488</v>
      </c>
      <c r="L7" s="122">
        <f t="shared" si="6"/>
        <v>0.2906381273455898</v>
      </c>
      <c r="M7" s="122">
        <f t="shared" si="6"/>
        <v>0.48371912446465309</v>
      </c>
      <c r="N7" s="122">
        <f t="shared" si="6"/>
        <v>0.95603160354532624</v>
      </c>
      <c r="O7" s="122">
        <f t="shared" si="6"/>
        <v>1.9331830709843274</v>
      </c>
      <c r="P7" s="122">
        <f t="shared" si="6"/>
        <v>1.7366866367502858</v>
      </c>
      <c r="Q7" s="122">
        <f t="shared" si="6"/>
        <v>3.730360020369142</v>
      </c>
      <c r="R7" s="122">
        <f t="shared" si="6"/>
        <v>2.3597021131579607</v>
      </c>
      <c r="S7" s="122">
        <f t="shared" si="6"/>
        <v>2.1251926159994623</v>
      </c>
      <c r="T7" s="122">
        <f t="shared" si="6"/>
        <v>1.6870434649948063</v>
      </c>
      <c r="U7" s="122">
        <f t="shared" si="6"/>
        <v>1.3965392097149412</v>
      </c>
      <c r="V7" s="122">
        <f t="shared" si="6"/>
        <v>0.98839473545197232</v>
      </c>
      <c r="W7" s="122">
        <f t="shared" si="6"/>
        <v>0.64029387613099953</v>
      </c>
      <c r="X7" s="122">
        <f t="shared" si="6"/>
        <v>0.42428589392951183</v>
      </c>
      <c r="Y7" s="122">
        <f t="shared" si="6"/>
        <v>0.3379709607980188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0.43948858765840382</v>
      </c>
      <c r="C8" s="98">
        <f>IF(RES_hhdet_fec!C8=0,0,RES_hhdet_fec!C8*1000*11630/RES_hhdet_num!C3)</f>
        <v>0.53415127374574922</v>
      </c>
      <c r="D8" s="98">
        <f>IF(RES_hhdet_fec!D8=0,0,RES_hhdet_fec!D8*1000*11630/RES_hhdet_num!D3)</f>
        <v>0.63406023419577928</v>
      </c>
      <c r="E8" s="98">
        <f>IF(RES_hhdet_fec!E8=0,0,RES_hhdet_fec!E8*1000*11630/RES_hhdet_num!E3)</f>
        <v>1.0545509670835529</v>
      </c>
      <c r="F8" s="98">
        <f>IF(RES_hhdet_fec!F8=0,0,RES_hhdet_fec!F8*1000*11630/RES_hhdet_num!F3)</f>
        <v>0.60415729725116429</v>
      </c>
      <c r="G8" s="98">
        <f>IF(RES_hhdet_fec!G8=0,0,RES_hhdet_fec!G8*1000*11630/RES_hhdet_num!G3)</f>
        <v>0.60071986878778605</v>
      </c>
      <c r="H8" s="98">
        <f>IF(RES_hhdet_fec!H8=0,0,RES_hhdet_fec!H8*1000*11630/RES_hhdet_num!H3)</f>
        <v>0.58462522476330803</v>
      </c>
      <c r="I8" s="98">
        <f>IF(RES_hhdet_fec!I8=0,0,RES_hhdet_fec!I8*1000*11630/RES_hhdet_num!I3)</f>
        <v>0.48208754041110191</v>
      </c>
      <c r="J8" s="98">
        <f>IF(RES_hhdet_fec!J8=0,0,RES_hhdet_fec!J8*1000*11630/RES_hhdet_num!J3)</f>
        <v>0.3614133442333729</v>
      </c>
      <c r="K8" s="98">
        <f>IF(RES_hhdet_fec!K8=0,0,RES_hhdet_fec!K8*1000*11630/RES_hhdet_num!K3)</f>
        <v>0.26308512989389488</v>
      </c>
      <c r="L8" s="98">
        <f>IF(RES_hhdet_fec!L8=0,0,RES_hhdet_fec!L8*1000*11630/RES_hhdet_num!L3)</f>
        <v>0.2906381273455898</v>
      </c>
      <c r="M8" s="98">
        <f>IF(RES_hhdet_fec!M8=0,0,RES_hhdet_fec!M8*1000*11630/RES_hhdet_num!M3)</f>
        <v>0.48371912446465309</v>
      </c>
      <c r="N8" s="98">
        <f>IF(RES_hhdet_fec!N8=0,0,RES_hhdet_fec!N8*1000*11630/RES_hhdet_num!N3)</f>
        <v>0.95603160354532624</v>
      </c>
      <c r="O8" s="98">
        <f>IF(RES_hhdet_fec!O8=0,0,RES_hhdet_fec!O8*1000*11630/RES_hhdet_num!O3)</f>
        <v>1.9331830709843274</v>
      </c>
      <c r="P8" s="98">
        <f>IF(RES_hhdet_fec!P8=0,0,RES_hhdet_fec!P8*1000*11630/RES_hhdet_num!P3)</f>
        <v>1.7366866367502858</v>
      </c>
      <c r="Q8" s="98">
        <f>IF(RES_hhdet_fec!Q8=0,0,RES_hhdet_fec!Q8*1000*11630/RES_hhdet_num!Q3)</f>
        <v>3.730360020369142</v>
      </c>
      <c r="R8" s="98">
        <f>IF(RES_hhdet_fec!R8=0,0,RES_hhdet_fec!R8*1000*11630/RES_hhdet_num!R3)</f>
        <v>2.3597021131579607</v>
      </c>
      <c r="S8" s="98">
        <f>IF(RES_hhdet_fec!S8=0,0,RES_hhdet_fec!S8*1000*11630/RES_hhdet_num!S3)</f>
        <v>2.1251926159994623</v>
      </c>
      <c r="T8" s="98">
        <f>IF(RES_hhdet_fec!T8=0,0,RES_hhdet_fec!T8*1000*11630/RES_hhdet_num!T3)</f>
        <v>1.6870434649948063</v>
      </c>
      <c r="U8" s="98">
        <f>IF(RES_hhdet_fec!U8=0,0,RES_hhdet_fec!U8*1000*11630/RES_hhdet_num!U3)</f>
        <v>1.3965392097149412</v>
      </c>
      <c r="V8" s="98">
        <f>IF(RES_hhdet_fec!V8=0,0,RES_hhdet_fec!V8*1000*11630/RES_hhdet_num!V3)</f>
        <v>0.98839473545197232</v>
      </c>
      <c r="W8" s="98">
        <f>IF(RES_hhdet_fec!W8=0,0,RES_hhdet_fec!W8*1000*11630/RES_hhdet_num!W3)</f>
        <v>0.64029387613099953</v>
      </c>
      <c r="X8" s="98">
        <f>IF(RES_hhdet_fec!X8=0,0,RES_hhdet_fec!X8*1000*11630/RES_hhdet_num!X3)</f>
        <v>0.42428589392951183</v>
      </c>
      <c r="Y8" s="98">
        <f>IF(RES_hhdet_fec!Y8=0,0,RES_hhdet_fec!Y8*1000*11630/RES_hhdet_num!Y3)</f>
        <v>0.3379709607980188</v>
      </c>
      <c r="DA8" s="63" t="s">
        <v>2249</v>
      </c>
    </row>
    <row r="9" spans="1:105" ht="12" customHeight="1" x14ac:dyDescent="0.25">
      <c r="A9" s="121" t="s">
        <v>55</v>
      </c>
      <c r="B9" s="122">
        <v>2612.5004343178075</v>
      </c>
      <c r="C9" s="122">
        <v>2701.3490003102484</v>
      </c>
      <c r="D9" s="122">
        <v>2810.0900543975176</v>
      </c>
      <c r="E9" s="122">
        <v>2816.3600381407896</v>
      </c>
      <c r="F9" s="122">
        <v>2874.5683465900502</v>
      </c>
      <c r="G9" s="122">
        <v>2581.8879316654466</v>
      </c>
      <c r="H9" s="122">
        <v>2665.3412660477434</v>
      </c>
      <c r="I9" s="122">
        <v>2675.1386921299431</v>
      </c>
      <c r="J9" s="122">
        <v>2752.980084977758</v>
      </c>
      <c r="K9" s="122">
        <v>2842.9892317973486</v>
      </c>
      <c r="L9" s="122">
        <v>3056.2034236143941</v>
      </c>
      <c r="M9" s="122">
        <v>2907.2343962200907</v>
      </c>
      <c r="N9" s="122">
        <v>2759.3996210691444</v>
      </c>
      <c r="O9" s="122">
        <v>2896.2307238335752</v>
      </c>
      <c r="P9" s="122">
        <v>3029.5358700827687</v>
      </c>
      <c r="Q9" s="122">
        <v>2901.8759797785538</v>
      </c>
      <c r="R9" s="122">
        <v>2692.1684473289088</v>
      </c>
      <c r="S9" s="122">
        <v>2767.6837251473162</v>
      </c>
      <c r="T9" s="122">
        <v>2576.5359858397678</v>
      </c>
      <c r="U9" s="122">
        <v>2708.5120650517497</v>
      </c>
      <c r="V9" s="122">
        <v>2747.8512853954676</v>
      </c>
      <c r="W9" s="122">
        <v>2669.1367836041004</v>
      </c>
      <c r="X9" s="122">
        <v>2693.6949480155477</v>
      </c>
      <c r="Y9" s="122">
        <v>2580.7110326040874</v>
      </c>
      <c r="DA9" s="130" t="s">
        <v>2250</v>
      </c>
    </row>
    <row r="10" spans="1:105" ht="12" customHeight="1" x14ac:dyDescent="0.25">
      <c r="A10" s="97" t="s">
        <v>143</v>
      </c>
      <c r="B10" s="98">
        <v>2773.9621322989351</v>
      </c>
      <c r="C10" s="98">
        <v>2902.2342735544662</v>
      </c>
      <c r="D10" s="98">
        <v>2982.3918452888174</v>
      </c>
      <c r="E10" s="98">
        <v>2906.026507080428</v>
      </c>
      <c r="F10" s="98">
        <v>3273.3921402907085</v>
      </c>
      <c r="G10" s="98">
        <v>2566.8409006458664</v>
      </c>
      <c r="H10" s="98">
        <v>2881.7726429939316</v>
      </c>
      <c r="I10" s="98">
        <v>2886.9853812773858</v>
      </c>
      <c r="J10" s="98">
        <v>3143.3028489667913</v>
      </c>
      <c r="K10" s="98">
        <v>2867.4088650137469</v>
      </c>
      <c r="L10" s="98">
        <v>3462.3752719633881</v>
      </c>
      <c r="M10" s="98">
        <v>3083.0498866213165</v>
      </c>
      <c r="N10" s="98">
        <v>2368.0418313570485</v>
      </c>
      <c r="O10" s="98">
        <v>2941.4167303685713</v>
      </c>
      <c r="P10" s="98">
        <v>3445.7978860531052</v>
      </c>
      <c r="Q10" s="98">
        <v>3068.078133437612</v>
      </c>
      <c r="R10" s="98">
        <v>2363.7958190148911</v>
      </c>
      <c r="S10" s="98">
        <v>2825.0319284802026</v>
      </c>
      <c r="T10" s="98">
        <v>2388.4514435695523</v>
      </c>
      <c r="U10" s="98">
        <v>2831.8546029780923</v>
      </c>
      <c r="V10" s="98">
        <v>3277.0943175161083</v>
      </c>
      <c r="W10" s="98">
        <v>2263.7633384012065</v>
      </c>
      <c r="X10" s="98">
        <v>2482.5724730085863</v>
      </c>
      <c r="Y10" s="98">
        <v>2391.9097517228374</v>
      </c>
      <c r="DA10" s="63" t="s">
        <v>2251</v>
      </c>
    </row>
    <row r="11" spans="1:105" ht="12" customHeight="1" x14ac:dyDescent="0.25">
      <c r="A11" s="97" t="s">
        <v>124</v>
      </c>
      <c r="B11" s="98">
        <v>3320.5040359488112</v>
      </c>
      <c r="C11" s="98">
        <v>2963.6445289511494</v>
      </c>
      <c r="D11" s="98">
        <v>3218.7411615547217</v>
      </c>
      <c r="E11" s="98">
        <v>2976.1025982187994</v>
      </c>
      <c r="F11" s="98">
        <v>2966.2364836988022</v>
      </c>
      <c r="G11" s="98">
        <v>3385.8752331341911</v>
      </c>
      <c r="H11" s="98">
        <v>3123.4991982220731</v>
      </c>
      <c r="I11" s="98">
        <v>3312.0169412952782</v>
      </c>
      <c r="J11" s="98">
        <v>3632.9371058043535</v>
      </c>
      <c r="K11" s="98">
        <v>2926.249049580043</v>
      </c>
      <c r="L11" s="98">
        <v>3226.6013140851692</v>
      </c>
      <c r="M11" s="98">
        <v>3501.4269583286609</v>
      </c>
      <c r="N11" s="98">
        <v>3483.9205050792816</v>
      </c>
      <c r="O11" s="98">
        <v>3195.152744408198</v>
      </c>
      <c r="P11" s="98">
        <v>3442.6448204928201</v>
      </c>
      <c r="Q11" s="98">
        <v>3546.0062120134862</v>
      </c>
      <c r="R11" s="98">
        <v>3078.7815774694882</v>
      </c>
      <c r="S11" s="98">
        <v>3218.0713990444515</v>
      </c>
      <c r="T11" s="98">
        <v>2993.1507626649759</v>
      </c>
      <c r="U11" s="98">
        <v>2939.0103498960352</v>
      </c>
      <c r="V11" s="98">
        <v>2672.7535285686067</v>
      </c>
      <c r="W11" s="98">
        <v>3284.5449154952189</v>
      </c>
      <c r="X11" s="98">
        <v>2844.7973018943039</v>
      </c>
      <c r="Y11" s="98">
        <v>2757.6328566139982</v>
      </c>
      <c r="DA11" s="63" t="s">
        <v>2252</v>
      </c>
    </row>
    <row r="12" spans="1:105" ht="12" customHeight="1" x14ac:dyDescent="0.25">
      <c r="A12" s="97" t="s">
        <v>123</v>
      </c>
      <c r="B12" s="98">
        <v>2496.3065325452822</v>
      </c>
      <c r="C12" s="98">
        <v>2226.7220121749006</v>
      </c>
      <c r="D12" s="98">
        <v>2420.1559657491243</v>
      </c>
      <c r="E12" s="98">
        <v>2237.0204197763878</v>
      </c>
      <c r="F12" s="98">
        <v>2233.1227481039382</v>
      </c>
      <c r="G12" s="98">
        <v>2558.7338793289291</v>
      </c>
      <c r="H12" s="98">
        <v>2317.457418230983</v>
      </c>
      <c r="I12" s="98">
        <v>2496.1245732387906</v>
      </c>
      <c r="J12" s="98">
        <v>2778.3543021736195</v>
      </c>
      <c r="K12" s="98">
        <v>2244.1165707110058</v>
      </c>
      <c r="L12" s="98">
        <v>2426.6147330069139</v>
      </c>
      <c r="M12" s="98">
        <v>2689.553520195409</v>
      </c>
      <c r="N12" s="98">
        <v>2701.1221487366288</v>
      </c>
      <c r="O12" s="98">
        <v>2497.3071515260094</v>
      </c>
      <c r="P12" s="98">
        <v>2705.7216308621778</v>
      </c>
      <c r="Q12" s="98">
        <v>2731.4175043323794</v>
      </c>
      <c r="R12" s="98">
        <v>2355.2239407190486</v>
      </c>
      <c r="S12" s="98">
        <v>2503.1219773445482</v>
      </c>
      <c r="T12" s="98">
        <v>2415.1602047110373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1239.4714319715881</v>
      </c>
      <c r="C13" s="101">
        <v>1101.4616025367263</v>
      </c>
      <c r="D13" s="101">
        <v>1198.8212667841403</v>
      </c>
      <c r="E13" s="101">
        <v>1099.7137541792924</v>
      </c>
      <c r="F13" s="101">
        <v>1089.5956879912135</v>
      </c>
      <c r="G13" s="101">
        <v>1240.9501101912094</v>
      </c>
      <c r="H13" s="101">
        <v>952.86355964439895</v>
      </c>
      <c r="I13" s="101">
        <v>1073.0236183542704</v>
      </c>
      <c r="J13" s="101">
        <v>1285.191427373315</v>
      </c>
      <c r="K13" s="101">
        <v>1051.2373997574548</v>
      </c>
      <c r="L13" s="101">
        <v>1018.8861695060007</v>
      </c>
      <c r="M13" s="101">
        <v>1245.0844214567489</v>
      </c>
      <c r="N13" s="101">
        <v>1194.7952385901024</v>
      </c>
      <c r="O13" s="101">
        <v>934.84713755878965</v>
      </c>
      <c r="P13" s="101">
        <v>1031.5193198524428</v>
      </c>
      <c r="Q13" s="101">
        <v>860.57160215494935</v>
      </c>
      <c r="R13" s="101">
        <v>697.2553270145994</v>
      </c>
      <c r="S13" s="101">
        <v>823.82851542746505</v>
      </c>
      <c r="T13" s="101">
        <v>902.2482234665581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1256.8351005736943</v>
      </c>
      <c r="C14" s="104">
        <v>1125.2604096381738</v>
      </c>
      <c r="D14" s="104">
        <v>1221.3346989649842</v>
      </c>
      <c r="E14" s="104">
        <v>1137.3066655970952</v>
      </c>
      <c r="F14" s="104">
        <v>1143.5270601127245</v>
      </c>
      <c r="G14" s="104">
        <v>1317.7837691377194</v>
      </c>
      <c r="H14" s="104">
        <v>1364.5938585865842</v>
      </c>
      <c r="I14" s="104">
        <v>1423.1009548845207</v>
      </c>
      <c r="J14" s="104">
        <v>1493.1628748003041</v>
      </c>
      <c r="K14" s="104">
        <v>1192.8791709535508</v>
      </c>
      <c r="L14" s="104">
        <v>1407.7285635009134</v>
      </c>
      <c r="M14" s="104">
        <v>1444.4690987386605</v>
      </c>
      <c r="N14" s="104">
        <v>1506.3269101465264</v>
      </c>
      <c r="O14" s="104">
        <v>1562.4600139672195</v>
      </c>
      <c r="P14" s="104">
        <v>1674.202311009735</v>
      </c>
      <c r="Q14" s="104">
        <v>1870.8459021774299</v>
      </c>
      <c r="R14" s="104">
        <v>1657.9686137044489</v>
      </c>
      <c r="S14" s="104">
        <v>1679.2934619170831</v>
      </c>
      <c r="T14" s="104">
        <v>1512.911981244479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2699.6076083421599</v>
      </c>
      <c r="C15" s="101">
        <v>2802.4274602960263</v>
      </c>
      <c r="D15" s="101">
        <v>2912.9935014877428</v>
      </c>
      <c r="E15" s="101">
        <v>2942.718364043149</v>
      </c>
      <c r="F15" s="101">
        <v>2950.0441241037843</v>
      </c>
      <c r="G15" s="101">
        <v>2730.3483517371037</v>
      </c>
      <c r="H15" s="101">
        <v>2820.6891964826159</v>
      </c>
      <c r="I15" s="101">
        <v>2823.8215364431394</v>
      </c>
      <c r="J15" s="101">
        <v>2820.202174269059</v>
      </c>
      <c r="K15" s="101">
        <v>3088.4809815464491</v>
      </c>
      <c r="L15" s="101">
        <v>3165.1282650357102</v>
      </c>
      <c r="M15" s="101">
        <v>3087.7492924650078</v>
      </c>
      <c r="N15" s="101">
        <v>3159.2105804756266</v>
      </c>
      <c r="O15" s="101">
        <v>3161.6568310413045</v>
      </c>
      <c r="P15" s="101">
        <v>3122.4310207556609</v>
      </c>
      <c r="Q15" s="101">
        <v>3125.6685095879993</v>
      </c>
      <c r="R15" s="101">
        <v>3126.9650885881888</v>
      </c>
      <c r="S15" s="101">
        <v>3036.4987673706651</v>
      </c>
      <c r="T15" s="101">
        <v>2872.0239034199421</v>
      </c>
      <c r="U15" s="101">
        <v>2898.5459986743431</v>
      </c>
      <c r="V15" s="101">
        <v>2748.7827531647185</v>
      </c>
      <c r="W15" s="101">
        <v>3013.7901869571137</v>
      </c>
      <c r="X15" s="101">
        <v>2934.4833762008188</v>
      </c>
      <c r="Y15" s="101">
        <v>2803.3434103711052</v>
      </c>
      <c r="DA15" s="131" t="s">
        <v>2256</v>
      </c>
    </row>
    <row r="16" spans="1:105" ht="12" customHeight="1" x14ac:dyDescent="0.25">
      <c r="A16" s="107" t="s">
        <v>121</v>
      </c>
      <c r="B16" s="104">
        <v>2160.1363869312236</v>
      </c>
      <c r="C16" s="104">
        <v>2243.4366482633818</v>
      </c>
      <c r="D16" s="104">
        <v>2334.6672247611491</v>
      </c>
      <c r="E16" s="104">
        <v>2357.8860248084356</v>
      </c>
      <c r="F16" s="104">
        <v>2366.5198098071633</v>
      </c>
      <c r="G16" s="104">
        <v>2194.7503146613367</v>
      </c>
      <c r="H16" s="104">
        <v>2232.3149153523213</v>
      </c>
      <c r="I16" s="104">
        <v>2261.4550439266891</v>
      </c>
      <c r="J16" s="104">
        <v>2283.074223705461</v>
      </c>
      <c r="K16" s="104">
        <v>2510.7688144875051</v>
      </c>
      <c r="L16" s="104">
        <v>2535.3785780634494</v>
      </c>
      <c r="M16" s="104">
        <v>2508.7624572245504</v>
      </c>
      <c r="N16" s="104">
        <v>2567.6659770775018</v>
      </c>
      <c r="O16" s="104">
        <v>2540.8389818842302</v>
      </c>
      <c r="P16" s="104">
        <v>2510.8773333200106</v>
      </c>
      <c r="Q16" s="104">
        <v>2464.925192989102</v>
      </c>
      <c r="R16" s="104">
        <v>2454.6619999067998</v>
      </c>
      <c r="S16" s="104">
        <v>2416.525823745746</v>
      </c>
      <c r="T16" s="104">
        <v>2343.739864622451</v>
      </c>
      <c r="U16" s="104">
        <v>2403.7390759072273</v>
      </c>
      <c r="V16" s="104">
        <v>2320.1559667703109</v>
      </c>
      <c r="W16" s="104">
        <v>2555.636175924375</v>
      </c>
      <c r="X16" s="104">
        <v>2523.0202595864234</v>
      </c>
      <c r="Y16" s="104">
        <v>2408.2098158897902</v>
      </c>
      <c r="DA16" s="132" t="s">
        <v>2257</v>
      </c>
    </row>
    <row r="17" spans="1:105" ht="12" customHeight="1" x14ac:dyDescent="0.25">
      <c r="A17" s="108" t="s">
        <v>53</v>
      </c>
      <c r="B17" s="98">
        <v>1006.7020965782241</v>
      </c>
      <c r="C17" s="98">
        <v>1040.1980688080741</v>
      </c>
      <c r="D17" s="98">
        <v>1084.7637888644788</v>
      </c>
      <c r="E17" s="98">
        <v>1085.9955485576825</v>
      </c>
      <c r="F17" s="98">
        <v>1084.9925959756895</v>
      </c>
      <c r="G17" s="98">
        <v>1001.1644986056619</v>
      </c>
      <c r="H17" s="98">
        <v>860.88582897099684</v>
      </c>
      <c r="I17" s="98">
        <v>912.79122608753232</v>
      </c>
      <c r="J17" s="98">
        <v>991.72733427589105</v>
      </c>
      <c r="K17" s="98">
        <v>1113.6814505693919</v>
      </c>
      <c r="L17" s="98">
        <v>1005.9764345520236</v>
      </c>
      <c r="M17" s="98">
        <v>1092.7369879309056</v>
      </c>
      <c r="N17" s="98">
        <v>1077.1820667567829</v>
      </c>
      <c r="O17" s="98">
        <v>923.5466263474035</v>
      </c>
      <c r="P17" s="98">
        <v>920.06858361321986</v>
      </c>
      <c r="Q17" s="98">
        <v>742.529127953988</v>
      </c>
      <c r="R17" s="98">
        <v>691.00281338019568</v>
      </c>
      <c r="S17" s="98">
        <v>755.11235852416894</v>
      </c>
      <c r="T17" s="98">
        <v>829.27020712806404</v>
      </c>
      <c r="U17" s="98">
        <v>856.93556101267097</v>
      </c>
      <c r="V17" s="98">
        <v>811.9592258406974</v>
      </c>
      <c r="W17" s="98">
        <v>863.23219632895234</v>
      </c>
      <c r="X17" s="98">
        <v>992.0559856944858</v>
      </c>
      <c r="Y17" s="98">
        <v>941.20972411685182</v>
      </c>
      <c r="DA17" s="63" t="s">
        <v>2258</v>
      </c>
    </row>
    <row r="18" spans="1:105" ht="12" customHeight="1" x14ac:dyDescent="0.25">
      <c r="A18" s="108" t="s">
        <v>52</v>
      </c>
      <c r="B18" s="98">
        <v>1153.4342903529991</v>
      </c>
      <c r="C18" s="98">
        <v>1203.2385794553077</v>
      </c>
      <c r="D18" s="98">
        <v>1249.9034358966705</v>
      </c>
      <c r="E18" s="98">
        <v>1271.8904762507534</v>
      </c>
      <c r="F18" s="98">
        <v>1281.5272138314738</v>
      </c>
      <c r="G18" s="98">
        <v>1193.5858160556747</v>
      </c>
      <c r="H18" s="98">
        <v>1371.4290863813244</v>
      </c>
      <c r="I18" s="98">
        <v>1348.6638178391572</v>
      </c>
      <c r="J18" s="98">
        <v>1291.3468894295697</v>
      </c>
      <c r="K18" s="98">
        <v>1397.0873639181134</v>
      </c>
      <c r="L18" s="98">
        <v>1529.4021435114259</v>
      </c>
      <c r="M18" s="98">
        <v>1416.0254692936448</v>
      </c>
      <c r="N18" s="98">
        <v>1490.4839103207187</v>
      </c>
      <c r="O18" s="98">
        <v>1617.292355536827</v>
      </c>
      <c r="P18" s="98">
        <v>1590.8087497067904</v>
      </c>
      <c r="Q18" s="98">
        <v>1722.3960650351137</v>
      </c>
      <c r="R18" s="98">
        <v>1763.6591865266039</v>
      </c>
      <c r="S18" s="98">
        <v>1661.4134652215773</v>
      </c>
      <c r="T18" s="98">
        <v>1514.4696574943871</v>
      </c>
      <c r="U18" s="98">
        <v>1546.8035148945567</v>
      </c>
      <c r="V18" s="98">
        <v>1508.196740929614</v>
      </c>
      <c r="W18" s="98">
        <v>1692.4039795954227</v>
      </c>
      <c r="X18" s="98">
        <v>1530.9642738919381</v>
      </c>
      <c r="Y18" s="98">
        <v>1467.000091772939</v>
      </c>
      <c r="DA18" s="63" t="s">
        <v>2259</v>
      </c>
    </row>
    <row r="19" spans="1:105" ht="12" customHeight="1" x14ac:dyDescent="0.25">
      <c r="A19" s="121" t="s">
        <v>54</v>
      </c>
      <c r="B19" s="122">
        <v>371.65383575646757</v>
      </c>
      <c r="C19" s="122">
        <v>427.1105723769424</v>
      </c>
      <c r="D19" s="122">
        <v>446.92977893722343</v>
      </c>
      <c r="E19" s="122">
        <v>444.57930871300744</v>
      </c>
      <c r="F19" s="122">
        <v>475.07347869816709</v>
      </c>
      <c r="G19" s="122">
        <v>380.69102258609973</v>
      </c>
      <c r="H19" s="122">
        <v>442.19631005986929</v>
      </c>
      <c r="I19" s="122">
        <v>384.83947095431267</v>
      </c>
      <c r="J19" s="122">
        <v>418.39991821459967</v>
      </c>
      <c r="K19" s="122">
        <v>523.00630939644282</v>
      </c>
      <c r="L19" s="122">
        <v>531.0670776947386</v>
      </c>
      <c r="M19" s="122">
        <v>526.21112534624501</v>
      </c>
      <c r="N19" s="122">
        <v>539.33345467016431</v>
      </c>
      <c r="O19" s="122">
        <v>520.81382684994594</v>
      </c>
      <c r="P19" s="122">
        <v>531.70844342248529</v>
      </c>
      <c r="Q19" s="122">
        <v>518.40186399476329</v>
      </c>
      <c r="R19" s="122">
        <v>525.00600547761189</v>
      </c>
      <c r="S19" s="122">
        <v>525.67037917963069</v>
      </c>
      <c r="T19" s="122">
        <v>514.51235403225348</v>
      </c>
      <c r="U19" s="122">
        <v>519.88233031494815</v>
      </c>
      <c r="V19" s="122">
        <v>508.56098957922353</v>
      </c>
      <c r="W19" s="122">
        <v>478.21311780341102</v>
      </c>
      <c r="X19" s="122">
        <v>463.14593340821989</v>
      </c>
      <c r="Y19" s="122">
        <v>478.03220308442081</v>
      </c>
      <c r="DA19" s="130" t="s">
        <v>2260</v>
      </c>
    </row>
    <row r="20" spans="1:105" ht="12" customHeight="1" x14ac:dyDescent="0.25">
      <c r="A20" s="97" t="s">
        <v>51</v>
      </c>
      <c r="B20" s="98">
        <v>479.30619549881885</v>
      </c>
      <c r="C20" s="98">
        <v>535.89645500679887</v>
      </c>
      <c r="D20" s="98">
        <v>551.90564668603611</v>
      </c>
      <c r="E20" s="98">
        <v>528.00093838548491</v>
      </c>
      <c r="F20" s="98">
        <v>629.84777961400061</v>
      </c>
      <c r="G20" s="98">
        <v>435.81622299314921</v>
      </c>
      <c r="H20" s="98">
        <v>548.66357143782727</v>
      </c>
      <c r="I20" s="98">
        <v>480.76937575908426</v>
      </c>
      <c r="J20" s="98">
        <v>566.64780388393615</v>
      </c>
      <c r="K20" s="98">
        <v>590.44060491807386</v>
      </c>
      <c r="L20" s="98">
        <v>649.39737362835035</v>
      </c>
      <c r="M20" s="98">
        <v>700.72751322751321</v>
      </c>
      <c r="N20" s="98">
        <v>745.43378995433829</v>
      </c>
      <c r="O20" s="98">
        <v>666.61869123009058</v>
      </c>
      <c r="P20" s="98">
        <v>472.59929612870775</v>
      </c>
      <c r="Q20" s="98">
        <v>668.31032215647622</v>
      </c>
      <c r="R20" s="98">
        <v>693.00269127258787</v>
      </c>
      <c r="S20" s="98">
        <v>746.56543745480883</v>
      </c>
      <c r="T20" s="98">
        <v>703.68317319536891</v>
      </c>
      <c r="U20" s="98">
        <v>686.48899496154934</v>
      </c>
      <c r="V20" s="98">
        <v>796.37410519763523</v>
      </c>
      <c r="W20" s="98">
        <v>796.53254917678271</v>
      </c>
      <c r="X20" s="98">
        <v>275.08090614886726</v>
      </c>
      <c r="Y20" s="98">
        <v>604.83870967741939</v>
      </c>
      <c r="DA20" s="63" t="s">
        <v>2261</v>
      </c>
    </row>
    <row r="21" spans="1:105" ht="12" customHeight="1" x14ac:dyDescent="0.25">
      <c r="A21" s="97" t="s">
        <v>50</v>
      </c>
      <c r="B21" s="98">
        <v>459.90123837814275</v>
      </c>
      <c r="C21" s="98">
        <v>530.54985197817632</v>
      </c>
      <c r="D21" s="98">
        <v>559.69568628310401</v>
      </c>
      <c r="E21" s="98">
        <v>535.81619373624187</v>
      </c>
      <c r="F21" s="98">
        <v>581.94211719098655</v>
      </c>
      <c r="G21" s="98">
        <v>485.74282684659198</v>
      </c>
      <c r="H21" s="98">
        <v>553.90561141800322</v>
      </c>
      <c r="I21" s="98">
        <v>482.50537746154032</v>
      </c>
      <c r="J21" s="98">
        <v>515.85022517631205</v>
      </c>
      <c r="K21" s="98">
        <v>669.29115766091331</v>
      </c>
      <c r="L21" s="98">
        <v>719.72867121719332</v>
      </c>
      <c r="M21" s="98">
        <v>665.51720409209395</v>
      </c>
      <c r="N21" s="98">
        <v>566.1705070954273</v>
      </c>
      <c r="O21" s="98">
        <v>565.93212302082861</v>
      </c>
      <c r="P21" s="98">
        <v>633.67062654818062</v>
      </c>
      <c r="Q21" s="98">
        <v>699.47943644714269</v>
      </c>
      <c r="R21" s="98">
        <v>738.38066259343987</v>
      </c>
      <c r="S21" s="98">
        <v>709.93114540657643</v>
      </c>
      <c r="T21" s="98">
        <v>659.59834607985215</v>
      </c>
      <c r="U21" s="98">
        <v>661.68702095459946</v>
      </c>
      <c r="V21" s="98">
        <v>657.26209262815075</v>
      </c>
      <c r="W21" s="98">
        <v>905.33261898588444</v>
      </c>
      <c r="X21" s="98">
        <v>467.88181004454162</v>
      </c>
      <c r="Y21" s="98">
        <v>665.51778548256323</v>
      </c>
      <c r="DA21" s="63" t="s">
        <v>2262</v>
      </c>
    </row>
    <row r="22" spans="1:105" ht="12" customHeight="1" x14ac:dyDescent="0.25">
      <c r="A22" s="109" t="s">
        <v>120</v>
      </c>
      <c r="B22" s="33">
        <v>366.30771354617491</v>
      </c>
      <c r="C22" s="33">
        <v>421.62519604807557</v>
      </c>
      <c r="D22" s="33">
        <v>441.55453597677786</v>
      </c>
      <c r="E22" s="33">
        <v>440.29654791567901</v>
      </c>
      <c r="F22" s="33">
        <v>467.49040506649953</v>
      </c>
      <c r="G22" s="33">
        <v>377.59885944259537</v>
      </c>
      <c r="H22" s="33">
        <v>436.80828953551151</v>
      </c>
      <c r="I22" s="33">
        <v>380.04390792089771</v>
      </c>
      <c r="J22" s="33">
        <v>411.28368405700814</v>
      </c>
      <c r="K22" s="33">
        <v>519.19143436443619</v>
      </c>
      <c r="L22" s="33">
        <v>524.58062643594599</v>
      </c>
      <c r="M22" s="33">
        <v>516.58032833681568</v>
      </c>
      <c r="N22" s="33">
        <v>528.96869789199525</v>
      </c>
      <c r="O22" s="33">
        <v>513.89321369938148</v>
      </c>
      <c r="P22" s="33">
        <v>533.99131597870269</v>
      </c>
      <c r="Q22" s="33">
        <v>510.971900439835</v>
      </c>
      <c r="R22" s="33">
        <v>515.36772987283689</v>
      </c>
      <c r="S22" s="33">
        <v>511.9751731811063</v>
      </c>
      <c r="T22" s="33">
        <v>502.34451524465157</v>
      </c>
      <c r="U22" s="33">
        <v>508.69227620488812</v>
      </c>
      <c r="V22" s="33">
        <v>487.33812860152733</v>
      </c>
      <c r="W22" s="33">
        <v>455.38645155536739</v>
      </c>
      <c r="X22" s="33">
        <v>469.69758204504063</v>
      </c>
      <c r="Y22" s="33">
        <v>476.36006514302505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22560.519410118453</v>
      </c>
      <c r="C24" s="117">
        <f t="shared" si="7"/>
        <v>21501.475414898974</v>
      </c>
      <c r="D24" s="117">
        <f t="shared" si="7"/>
        <v>21326.239826378678</v>
      </c>
      <c r="E24" s="117">
        <f t="shared" si="7"/>
        <v>20070.460464811604</v>
      </c>
      <c r="F24" s="117">
        <f t="shared" si="7"/>
        <v>19506.404296199802</v>
      </c>
      <c r="G24" s="117">
        <f t="shared" si="7"/>
        <v>21712.368823088793</v>
      </c>
      <c r="H24" s="117">
        <f t="shared" si="7"/>
        <v>20040.106119015683</v>
      </c>
      <c r="I24" s="117">
        <f t="shared" si="7"/>
        <v>20217.34728416552</v>
      </c>
      <c r="J24" s="117">
        <f t="shared" si="7"/>
        <v>21714.325354705496</v>
      </c>
      <c r="K24" s="117">
        <f t="shared" si="7"/>
        <v>18543.753969957586</v>
      </c>
      <c r="L24" s="117">
        <f t="shared" si="7"/>
        <v>22377.3995636156</v>
      </c>
      <c r="M24" s="117">
        <f t="shared" si="7"/>
        <v>18480.270988308741</v>
      </c>
      <c r="N24" s="117">
        <f t="shared" si="7"/>
        <v>19934.380714394603</v>
      </c>
      <c r="O24" s="117">
        <f t="shared" si="7"/>
        <v>22385.24136455595</v>
      </c>
      <c r="P24" s="117">
        <f t="shared" si="7"/>
        <v>19119.390850795477</v>
      </c>
      <c r="Q24" s="117">
        <f t="shared" si="7"/>
        <v>19285.461246276045</v>
      </c>
      <c r="R24" s="117">
        <f t="shared" ref="R24:V24" si="8">R25+R28+R30+R39</f>
        <v>19318.436790800355</v>
      </c>
      <c r="S24" s="117">
        <f t="shared" si="8"/>
        <v>21482.224485992883</v>
      </c>
      <c r="T24" s="117">
        <f t="shared" si="8"/>
        <v>19144.719747088104</v>
      </c>
      <c r="U24" s="117">
        <f t="shared" si="8"/>
        <v>19233.186004933137</v>
      </c>
      <c r="V24" s="117">
        <f t="shared" si="8"/>
        <v>19900.359994520131</v>
      </c>
      <c r="W24" s="117">
        <f t="shared" ref="W24:Y24" si="9">W25+W28+W30+W39</f>
        <v>21282.710170944265</v>
      </c>
      <c r="X24" s="117">
        <f t="shared" si="9"/>
        <v>18425.881670474941</v>
      </c>
      <c r="Y24" s="117">
        <f t="shared" si="9"/>
        <v>18053.476757443786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19601.392867216982</v>
      </c>
      <c r="C25" s="122">
        <f t="shared" si="10"/>
        <v>18404.4781634336</v>
      </c>
      <c r="D25" s="122">
        <f t="shared" si="10"/>
        <v>18104.55211321768</v>
      </c>
      <c r="E25" s="122">
        <f t="shared" si="10"/>
        <v>16843.897640758078</v>
      </c>
      <c r="F25" s="122">
        <f t="shared" si="10"/>
        <v>16275.556377223975</v>
      </c>
      <c r="G25" s="122">
        <f t="shared" si="10"/>
        <v>18799.173224877504</v>
      </c>
      <c r="H25" s="122">
        <f t="shared" si="10"/>
        <v>17024.188058319622</v>
      </c>
      <c r="I25" s="122">
        <f t="shared" si="10"/>
        <v>17235.102219551358</v>
      </c>
      <c r="J25" s="122">
        <f t="shared" si="10"/>
        <v>18691.0074313363</v>
      </c>
      <c r="K25" s="122">
        <f t="shared" si="10"/>
        <v>15197.302138475687</v>
      </c>
      <c r="L25" s="122">
        <f t="shared" si="10"/>
        <v>18966.944250452929</v>
      </c>
      <c r="M25" s="122">
        <f t="shared" si="10"/>
        <v>15123.674453804906</v>
      </c>
      <c r="N25" s="122">
        <f t="shared" si="10"/>
        <v>16487.184865425181</v>
      </c>
      <c r="O25" s="122">
        <f t="shared" si="10"/>
        <v>18968.897958832833</v>
      </c>
      <c r="P25" s="122">
        <f t="shared" si="10"/>
        <v>15732.663157880457</v>
      </c>
      <c r="Q25" s="122">
        <f t="shared" si="10"/>
        <v>15957.374273936031</v>
      </c>
      <c r="R25" s="122">
        <f t="shared" ref="R25:V25" si="11">SUM(R26:R27)</f>
        <v>16009.994452888841</v>
      </c>
      <c r="S25" s="122">
        <f t="shared" si="11"/>
        <v>18261.030198447748</v>
      </c>
      <c r="T25" s="122">
        <f t="shared" si="11"/>
        <v>16047.555277101445</v>
      </c>
      <c r="U25" s="122">
        <f t="shared" si="11"/>
        <v>16080.187339829698</v>
      </c>
      <c r="V25" s="122">
        <f t="shared" si="11"/>
        <v>16868.958424266712</v>
      </c>
      <c r="W25" s="122">
        <f t="shared" ref="W25:Y25" si="12">SUM(W26:W27)</f>
        <v>18039.402537528164</v>
      </c>
      <c r="X25" s="122">
        <f t="shared" si="12"/>
        <v>15248.275132235725</v>
      </c>
      <c r="Y25" s="122">
        <f t="shared" si="12"/>
        <v>15014.948119202561</v>
      </c>
      <c r="DA25" s="130" t="s">
        <v>2265</v>
      </c>
    </row>
    <row r="26" spans="1:105" ht="12" customHeight="1" x14ac:dyDescent="0.25">
      <c r="A26" s="97" t="s">
        <v>74</v>
      </c>
      <c r="B26" s="98">
        <v>19334.453782092325</v>
      </c>
      <c r="C26" s="98">
        <v>18159.716644781591</v>
      </c>
      <c r="D26" s="98">
        <v>17869.351631748861</v>
      </c>
      <c r="E26" s="98">
        <v>16629.100946935367</v>
      </c>
      <c r="F26" s="98">
        <v>16069.944791090182</v>
      </c>
      <c r="G26" s="98">
        <v>18582.478871486284</v>
      </c>
      <c r="H26" s="98">
        <v>16823.27882646225</v>
      </c>
      <c r="I26" s="98">
        <v>17035.595591294183</v>
      </c>
      <c r="J26" s="98">
        <v>18475.345500911091</v>
      </c>
      <c r="K26" s="98">
        <v>15022.217627370886</v>
      </c>
      <c r="L26" s="98">
        <v>18748.709326812033</v>
      </c>
      <c r="M26" s="98">
        <v>14950.333306984954</v>
      </c>
      <c r="N26" s="98">
        <v>16295.059176394288</v>
      </c>
      <c r="O26" s="98">
        <v>18742.495767353859</v>
      </c>
      <c r="P26" s="98">
        <v>15546.065423539725</v>
      </c>
      <c r="Q26" s="98">
        <v>15768.53361574018</v>
      </c>
      <c r="R26" s="98">
        <v>15818.582666926724</v>
      </c>
      <c r="S26" s="98">
        <v>18037.171597562359</v>
      </c>
      <c r="T26" s="98">
        <v>15845.73331736502</v>
      </c>
      <c r="U26" s="98">
        <v>15873.653190180619</v>
      </c>
      <c r="V26" s="98">
        <v>16646.590928562855</v>
      </c>
      <c r="W26" s="98">
        <v>17792.284646876979</v>
      </c>
      <c r="X26" s="98">
        <v>15037.109666958009</v>
      </c>
      <c r="Y26" s="98">
        <v>14804.006364176583</v>
      </c>
      <c r="DA26" s="63" t="s">
        <v>2266</v>
      </c>
    </row>
    <row r="27" spans="1:105" ht="12" customHeight="1" x14ac:dyDescent="0.25">
      <c r="A27" s="97" t="s">
        <v>53</v>
      </c>
      <c r="B27" s="98">
        <v>266.93908512465555</v>
      </c>
      <c r="C27" s="98">
        <v>244.76151865200811</v>
      </c>
      <c r="D27" s="98">
        <v>235.2004814688184</v>
      </c>
      <c r="E27" s="98">
        <v>214.79669382271143</v>
      </c>
      <c r="F27" s="98">
        <v>205.61158613379334</v>
      </c>
      <c r="G27" s="98">
        <v>216.69435339122165</v>
      </c>
      <c r="H27" s="98">
        <v>200.909231857371</v>
      </c>
      <c r="I27" s="98">
        <v>199.50662825717501</v>
      </c>
      <c r="J27" s="98">
        <v>215.6619304252086</v>
      </c>
      <c r="K27" s="98">
        <v>175.08451110480067</v>
      </c>
      <c r="L27" s="98">
        <v>218.2349236408968</v>
      </c>
      <c r="M27" s="98">
        <v>173.34114681995152</v>
      </c>
      <c r="N27" s="98">
        <v>192.12568903089127</v>
      </c>
      <c r="O27" s="98">
        <v>226.40219147897523</v>
      </c>
      <c r="P27" s="98">
        <v>186.59773434073142</v>
      </c>
      <c r="Q27" s="98">
        <v>188.84065819585072</v>
      </c>
      <c r="R27" s="98">
        <v>191.41178596211611</v>
      </c>
      <c r="S27" s="98">
        <v>223.85860088538814</v>
      </c>
      <c r="T27" s="98">
        <v>201.82195973642402</v>
      </c>
      <c r="U27" s="98">
        <v>206.5341496490791</v>
      </c>
      <c r="V27" s="98">
        <v>222.36749570385837</v>
      </c>
      <c r="W27" s="98">
        <v>247.11789065118327</v>
      </c>
      <c r="X27" s="98">
        <v>211.16546527771644</v>
      </c>
      <c r="Y27" s="98">
        <v>210.94175502597895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0.43851896287673742</v>
      </c>
      <c r="C28" s="122">
        <f t="shared" si="13"/>
        <v>0.53926543782093572</v>
      </c>
      <c r="D28" s="122">
        <f t="shared" si="13"/>
        <v>0.61013822744378776</v>
      </c>
      <c r="E28" s="122">
        <f t="shared" si="13"/>
        <v>0.9447560304232171</v>
      </c>
      <c r="F28" s="122">
        <f t="shared" si="13"/>
        <v>0.55454958665645249</v>
      </c>
      <c r="G28" s="122">
        <f t="shared" si="13"/>
        <v>0.63188645410400246</v>
      </c>
      <c r="H28" s="122">
        <f t="shared" si="13"/>
        <v>0.9683405498758646</v>
      </c>
      <c r="I28" s="122">
        <f t="shared" si="13"/>
        <v>1.2020704209451849</v>
      </c>
      <c r="J28" s="122">
        <f t="shared" si="13"/>
        <v>1.2570102753791375</v>
      </c>
      <c r="K28" s="122">
        <f t="shared" si="13"/>
        <v>1.577843843551431</v>
      </c>
      <c r="L28" s="122">
        <f t="shared" si="13"/>
        <v>1.9715784647914518</v>
      </c>
      <c r="M28" s="122">
        <f t="shared" si="13"/>
        <v>1.9126632043569207</v>
      </c>
      <c r="N28" s="122">
        <f t="shared" si="13"/>
        <v>1.9264773706945246</v>
      </c>
      <c r="O28" s="122">
        <f t="shared" si="13"/>
        <v>1.8912131549210598</v>
      </c>
      <c r="P28" s="122">
        <f t="shared" si="13"/>
        <v>0.95849255230236141</v>
      </c>
      <c r="Q28" s="122">
        <f t="shared" si="13"/>
        <v>1.2695266332245192</v>
      </c>
      <c r="R28" s="122">
        <f t="shared" si="13"/>
        <v>0.62866409612377705</v>
      </c>
      <c r="S28" s="122">
        <f t="shared" si="13"/>
        <v>0.64871924951476678</v>
      </c>
      <c r="T28" s="122">
        <f t="shared" si="13"/>
        <v>0.7243900431096052</v>
      </c>
      <c r="U28" s="122">
        <f t="shared" si="13"/>
        <v>0.99157354919779428</v>
      </c>
      <c r="V28" s="122">
        <f t="shared" si="13"/>
        <v>1.2330810799322338</v>
      </c>
      <c r="W28" s="122">
        <f t="shared" si="13"/>
        <v>1.3639786999967256</v>
      </c>
      <c r="X28" s="122">
        <f t="shared" si="13"/>
        <v>1.389766974134848</v>
      </c>
      <c r="Y28" s="122">
        <f t="shared" si="13"/>
        <v>1.3891404285086077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0.43851896287673742</v>
      </c>
      <c r="C29" s="98">
        <f>IF(RES_hhdet_fec!C29=0,0,RES_hhdet_fec!C29*1000*11630/RES_hhdet_num!C24)</f>
        <v>0.53926543782093572</v>
      </c>
      <c r="D29" s="98">
        <f>IF(RES_hhdet_fec!D29=0,0,RES_hhdet_fec!D29*1000*11630/RES_hhdet_num!D24)</f>
        <v>0.61013822744378776</v>
      </c>
      <c r="E29" s="98">
        <f>IF(RES_hhdet_fec!E29=0,0,RES_hhdet_fec!E29*1000*11630/RES_hhdet_num!E24)</f>
        <v>0.9447560304232171</v>
      </c>
      <c r="F29" s="98">
        <f>IF(RES_hhdet_fec!F29=0,0,RES_hhdet_fec!F29*1000*11630/RES_hhdet_num!F24)</f>
        <v>0.55454958665645249</v>
      </c>
      <c r="G29" s="98">
        <f>IF(RES_hhdet_fec!G29=0,0,RES_hhdet_fec!G29*1000*11630/RES_hhdet_num!G24)</f>
        <v>0.63188645410400246</v>
      </c>
      <c r="H29" s="98">
        <f>IF(RES_hhdet_fec!H29=0,0,RES_hhdet_fec!H29*1000*11630/RES_hhdet_num!H24)</f>
        <v>0.9683405498758646</v>
      </c>
      <c r="I29" s="98">
        <f>IF(RES_hhdet_fec!I29=0,0,RES_hhdet_fec!I29*1000*11630/RES_hhdet_num!I24)</f>
        <v>1.2020704209451849</v>
      </c>
      <c r="J29" s="98">
        <f>IF(RES_hhdet_fec!J29=0,0,RES_hhdet_fec!J29*1000*11630/RES_hhdet_num!J24)</f>
        <v>1.2570102753791375</v>
      </c>
      <c r="K29" s="98">
        <f>IF(RES_hhdet_fec!K29=0,0,RES_hhdet_fec!K29*1000*11630/RES_hhdet_num!K24)</f>
        <v>1.577843843551431</v>
      </c>
      <c r="L29" s="98">
        <f>IF(RES_hhdet_fec!L29=0,0,RES_hhdet_fec!L29*1000*11630/RES_hhdet_num!L24)</f>
        <v>1.9715784647914518</v>
      </c>
      <c r="M29" s="98">
        <f>IF(RES_hhdet_fec!M29=0,0,RES_hhdet_fec!M29*1000*11630/RES_hhdet_num!M24)</f>
        <v>1.9126632043569207</v>
      </c>
      <c r="N29" s="98">
        <f>IF(RES_hhdet_fec!N29=0,0,RES_hhdet_fec!N29*1000*11630/RES_hhdet_num!N24)</f>
        <v>1.9264773706945246</v>
      </c>
      <c r="O29" s="98">
        <f>IF(RES_hhdet_fec!O29=0,0,RES_hhdet_fec!O29*1000*11630/RES_hhdet_num!O24)</f>
        <v>1.8912131549210598</v>
      </c>
      <c r="P29" s="98">
        <f>IF(RES_hhdet_fec!P29=0,0,RES_hhdet_fec!P29*1000*11630/RES_hhdet_num!P24)</f>
        <v>0.95849255230236141</v>
      </c>
      <c r="Q29" s="98">
        <f>IF(RES_hhdet_fec!Q29=0,0,RES_hhdet_fec!Q29*1000*11630/RES_hhdet_num!Q24)</f>
        <v>1.2695266332245192</v>
      </c>
      <c r="R29" s="98">
        <f>IF(RES_hhdet_fec!R29=0,0,RES_hhdet_fec!R29*1000*11630/RES_hhdet_num!R24)</f>
        <v>0.62866409612377705</v>
      </c>
      <c r="S29" s="98">
        <f>IF(RES_hhdet_fec!S29=0,0,RES_hhdet_fec!S29*1000*11630/RES_hhdet_num!S24)</f>
        <v>0.64871924951476678</v>
      </c>
      <c r="T29" s="98">
        <f>IF(RES_hhdet_fec!T29=0,0,RES_hhdet_fec!T29*1000*11630/RES_hhdet_num!T24)</f>
        <v>0.7243900431096052</v>
      </c>
      <c r="U29" s="98">
        <f>IF(RES_hhdet_fec!U29=0,0,RES_hhdet_fec!U29*1000*11630/RES_hhdet_num!U24)</f>
        <v>0.99157354919779428</v>
      </c>
      <c r="V29" s="98">
        <f>IF(RES_hhdet_fec!V29=0,0,RES_hhdet_fec!V29*1000*11630/RES_hhdet_num!V24)</f>
        <v>1.2330810799322338</v>
      </c>
      <c r="W29" s="98">
        <f>IF(RES_hhdet_fec!W29=0,0,RES_hhdet_fec!W29*1000*11630/RES_hhdet_num!W24)</f>
        <v>1.3639786999967256</v>
      </c>
      <c r="X29" s="98">
        <f>IF(RES_hhdet_fec!X29=0,0,RES_hhdet_fec!X29*1000*11630/RES_hhdet_num!X24)</f>
        <v>1.389766974134848</v>
      </c>
      <c r="Y29" s="98">
        <f>IF(RES_hhdet_fec!Y29=0,0,RES_hhdet_fec!Y29*1000*11630/RES_hhdet_num!Y24)</f>
        <v>1.3891404285086077</v>
      </c>
      <c r="DA29" s="63" t="s">
        <v>2269</v>
      </c>
    </row>
    <row r="30" spans="1:105" ht="12" customHeight="1" x14ac:dyDescent="0.25">
      <c r="A30" s="121" t="s">
        <v>55</v>
      </c>
      <c r="B30" s="122">
        <v>2591.7795651505544</v>
      </c>
      <c r="C30" s="122">
        <v>2674.0443974247173</v>
      </c>
      <c r="D30" s="122">
        <v>2779.0885956972784</v>
      </c>
      <c r="E30" s="122">
        <v>2785.6717126757417</v>
      </c>
      <c r="F30" s="122">
        <v>2763.8661376022078</v>
      </c>
      <c r="G30" s="122">
        <v>2536.2062262931868</v>
      </c>
      <c r="H30" s="122">
        <v>2578.5101798316609</v>
      </c>
      <c r="I30" s="122">
        <v>2600.719960890528</v>
      </c>
      <c r="J30" s="122">
        <v>2610.5823130828421</v>
      </c>
      <c r="K30" s="122">
        <v>2824.88616214484</v>
      </c>
      <c r="L30" s="122">
        <v>2882.5238812656607</v>
      </c>
      <c r="M30" s="122">
        <v>2836.4741385532784</v>
      </c>
      <c r="N30" s="122">
        <v>2914.8835693239366</v>
      </c>
      <c r="O30" s="122">
        <v>2899.6623329179679</v>
      </c>
      <c r="P30" s="122">
        <v>2851.0632267009501</v>
      </c>
      <c r="Q30" s="122">
        <v>2813.7586864522459</v>
      </c>
      <c r="R30" s="122">
        <v>2784.5249214809796</v>
      </c>
      <c r="S30" s="122">
        <v>2699.325383373905</v>
      </c>
      <c r="T30" s="122">
        <v>2585.0758588542835</v>
      </c>
      <c r="U30" s="122">
        <v>2634.4252563704117</v>
      </c>
      <c r="V30" s="122">
        <v>2530.193291843259</v>
      </c>
      <c r="W30" s="122">
        <v>2775.4799537134304</v>
      </c>
      <c r="X30" s="122">
        <v>2695.9104307943148</v>
      </c>
      <c r="Y30" s="122">
        <v>2555.243574047443</v>
      </c>
      <c r="DA30" s="130" t="s">
        <v>2270</v>
      </c>
    </row>
    <row r="31" spans="1:105" ht="12" customHeight="1" x14ac:dyDescent="0.25">
      <c r="A31" s="97" t="s">
        <v>141</v>
      </c>
      <c r="B31" s="98">
        <v>3320.5040359488112</v>
      </c>
      <c r="C31" s="98">
        <v>2963.7213333803124</v>
      </c>
      <c r="D31" s="98">
        <v>3216.158706842547</v>
      </c>
      <c r="E31" s="98">
        <v>2964.5118924170633</v>
      </c>
      <c r="F31" s="98">
        <v>2934.6606823977254</v>
      </c>
      <c r="G31" s="98">
        <v>3333.0976266322486</v>
      </c>
      <c r="H31" s="98">
        <v>3099.1709934629298</v>
      </c>
      <c r="I31" s="98">
        <v>3302.8553117958354</v>
      </c>
      <c r="J31" s="98">
        <v>3622.2943471102935</v>
      </c>
      <c r="K31" s="98">
        <v>2917.5146467011637</v>
      </c>
      <c r="L31" s="98">
        <v>3221.0012705751005</v>
      </c>
      <c r="M31" s="98">
        <v>3498.8432702692476</v>
      </c>
      <c r="N31" s="98">
        <v>3512.5761917877071</v>
      </c>
      <c r="O31" s="98">
        <v>3246.7577934321516</v>
      </c>
      <c r="P31" s="98">
        <v>3423.9161997175656</v>
      </c>
      <c r="Q31" s="98">
        <v>3493.7467958170132</v>
      </c>
      <c r="R31" s="98">
        <v>3022.283029385831</v>
      </c>
      <c r="S31" s="98">
        <v>3121.3384311943109</v>
      </c>
      <c r="T31" s="98">
        <v>2905.1834721369137</v>
      </c>
      <c r="U31" s="98">
        <v>2871.6127061477646</v>
      </c>
      <c r="V31" s="98">
        <v>2649.7385132801969</v>
      </c>
      <c r="W31" s="98">
        <v>3258.5359138352824</v>
      </c>
      <c r="X31" s="98">
        <v>2798.2907446663617</v>
      </c>
      <c r="Y31" s="98">
        <v>2693.632975775583</v>
      </c>
      <c r="DA31" s="63" t="s">
        <v>2271</v>
      </c>
    </row>
    <row r="32" spans="1:105" ht="12" customHeight="1" x14ac:dyDescent="0.25">
      <c r="A32" s="97" t="s">
        <v>140</v>
      </c>
      <c r="B32" s="98">
        <v>2496.3065325452826</v>
      </c>
      <c r="C32" s="98">
        <v>2226.7220121749001</v>
      </c>
      <c r="D32" s="98">
        <v>2420.1559657491243</v>
      </c>
      <c r="E32" s="98">
        <v>2237.0204197763878</v>
      </c>
      <c r="F32" s="98">
        <v>2245.7053208936445</v>
      </c>
      <c r="G32" s="98">
        <v>2542.1418682739218</v>
      </c>
      <c r="H32" s="98">
        <v>2302.1099624138687</v>
      </c>
      <c r="I32" s="98">
        <v>2486.1615795064613</v>
      </c>
      <c r="J32" s="98">
        <v>2767.2723436397469</v>
      </c>
      <c r="K32" s="98">
        <v>2235.1666046269302</v>
      </c>
      <c r="L32" s="98">
        <v>2417.6901567513178</v>
      </c>
      <c r="M32" s="98">
        <v>2679.758212199999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2272</v>
      </c>
    </row>
    <row r="33" spans="1:105" ht="12" customHeight="1" x14ac:dyDescent="0.25">
      <c r="A33" s="100" t="s">
        <v>50</v>
      </c>
      <c r="B33" s="101">
        <v>1239.4714319715883</v>
      </c>
      <c r="C33" s="101">
        <v>1101.4616025367266</v>
      </c>
      <c r="D33" s="101">
        <v>1198.8212667841403</v>
      </c>
      <c r="E33" s="101">
        <v>1099.7137541792924</v>
      </c>
      <c r="F33" s="101">
        <v>1102.1782607809198</v>
      </c>
      <c r="G33" s="101">
        <v>1228.3381179344369</v>
      </c>
      <c r="H33" s="101">
        <v>943.01129895345059</v>
      </c>
      <c r="I33" s="101">
        <v>1068.7914267812173</v>
      </c>
      <c r="J33" s="101">
        <v>1280.1224091004171</v>
      </c>
      <c r="K33" s="101">
        <v>1047.0911368155864</v>
      </c>
      <c r="L33" s="101">
        <v>1015.6304910638004</v>
      </c>
      <c r="M33" s="101">
        <v>1241.105964754739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2273</v>
      </c>
    </row>
    <row r="34" spans="1:105" ht="12" customHeight="1" x14ac:dyDescent="0.25">
      <c r="A34" s="103" t="s">
        <v>52</v>
      </c>
      <c r="B34" s="104">
        <v>1256.8351005736943</v>
      </c>
      <c r="C34" s="104">
        <v>1125.260409638174</v>
      </c>
      <c r="D34" s="104">
        <v>1221.334698964984</v>
      </c>
      <c r="E34" s="104">
        <v>1137.3066655970952</v>
      </c>
      <c r="F34" s="104">
        <v>1143.5270601127245</v>
      </c>
      <c r="G34" s="104">
        <v>1313.8037503394848</v>
      </c>
      <c r="H34" s="104">
        <v>1359.0986634604185</v>
      </c>
      <c r="I34" s="104">
        <v>1417.370152725244</v>
      </c>
      <c r="J34" s="104">
        <v>1487.1499345393295</v>
      </c>
      <c r="K34" s="104">
        <v>1188.0754678113437</v>
      </c>
      <c r="L34" s="104">
        <v>1402.0596656875175</v>
      </c>
      <c r="M34" s="104">
        <v>1438.6522474452595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2274</v>
      </c>
    </row>
    <row r="35" spans="1:105" ht="12" customHeight="1" x14ac:dyDescent="0.25">
      <c r="A35" s="106" t="s">
        <v>122</v>
      </c>
      <c r="B35" s="101">
        <v>2699.6076083421599</v>
      </c>
      <c r="C35" s="101">
        <v>2802.909709553167</v>
      </c>
      <c r="D35" s="101">
        <v>2907.9908364435983</v>
      </c>
      <c r="E35" s="101">
        <v>2930.5074012756154</v>
      </c>
      <c r="F35" s="101">
        <v>2929.8149518561395</v>
      </c>
      <c r="G35" s="101">
        <v>2705.2980108080587</v>
      </c>
      <c r="H35" s="101">
        <v>2803.903474023748</v>
      </c>
      <c r="I35" s="101">
        <v>2814.8869942091246</v>
      </c>
      <c r="J35" s="101">
        <v>2810.094529481426</v>
      </c>
      <c r="K35" s="101">
        <v>3077.4530520040535</v>
      </c>
      <c r="L35" s="101">
        <v>3158.8131079266818</v>
      </c>
      <c r="M35" s="101">
        <v>3087.7984238320173</v>
      </c>
      <c r="N35" s="101">
        <v>3173.6089116406688</v>
      </c>
      <c r="O35" s="101">
        <v>3183.127506794458</v>
      </c>
      <c r="P35" s="101">
        <v>3118.8695840249743</v>
      </c>
      <c r="Q35" s="101">
        <v>3100.2763407748926</v>
      </c>
      <c r="R35" s="101">
        <v>3079.3562668705595</v>
      </c>
      <c r="S35" s="101">
        <v>2968.3302433583149</v>
      </c>
      <c r="T35" s="101">
        <v>2816.2241741660214</v>
      </c>
      <c r="U35" s="101">
        <v>2858.5999066741629</v>
      </c>
      <c r="V35" s="101">
        <v>2730.499731127135</v>
      </c>
      <c r="W35" s="101">
        <v>2976.1248069636131</v>
      </c>
      <c r="X35" s="101">
        <v>2872.685139812038</v>
      </c>
      <c r="Y35" s="101">
        <v>2709.4869520974275</v>
      </c>
      <c r="DA35" s="131" t="s">
        <v>2275</v>
      </c>
    </row>
    <row r="36" spans="1:105" ht="12" customHeight="1" x14ac:dyDescent="0.25">
      <c r="A36" s="107" t="s">
        <v>121</v>
      </c>
      <c r="B36" s="104">
        <v>2160.1363869312236</v>
      </c>
      <c r="C36" s="104">
        <v>2243.6308577468508</v>
      </c>
      <c r="D36" s="104">
        <v>2332.9067233943065</v>
      </c>
      <c r="E36" s="104">
        <v>2352.5007536675375</v>
      </c>
      <c r="F36" s="104">
        <v>2357.0194724873318</v>
      </c>
      <c r="G36" s="104">
        <v>2183.4446333878768</v>
      </c>
      <c r="H36" s="104">
        <v>2225.1406360520086</v>
      </c>
      <c r="I36" s="104">
        <v>2255.0198903617788</v>
      </c>
      <c r="J36" s="104">
        <v>2275.5260700088779</v>
      </c>
      <c r="K36" s="104">
        <v>2501.9952914361693</v>
      </c>
      <c r="L36" s="104">
        <v>2529.5716527657082</v>
      </c>
      <c r="M36" s="104">
        <v>2507.6917965789712</v>
      </c>
      <c r="N36" s="104">
        <v>2575.4341551056805</v>
      </c>
      <c r="O36" s="104">
        <v>2553.862450373369</v>
      </c>
      <c r="P36" s="104">
        <v>2517.3545986468553</v>
      </c>
      <c r="Q36" s="104">
        <v>2466.5959868551058</v>
      </c>
      <c r="R36" s="104">
        <v>2447.4958061492762</v>
      </c>
      <c r="S36" s="104">
        <v>2396.7551907893553</v>
      </c>
      <c r="T36" s="104">
        <v>2320.3401779826095</v>
      </c>
      <c r="U36" s="104">
        <v>2379.9668591841396</v>
      </c>
      <c r="V36" s="104">
        <v>2297.458470470815</v>
      </c>
      <c r="W36" s="104">
        <v>2519.4733497150332</v>
      </c>
      <c r="X36" s="104">
        <v>2476.8203737477752</v>
      </c>
      <c r="Y36" s="104">
        <v>2350.1918776730531</v>
      </c>
      <c r="DA36" s="132" t="s">
        <v>2276</v>
      </c>
    </row>
    <row r="37" spans="1:105" ht="12" customHeight="1" x14ac:dyDescent="0.25">
      <c r="A37" s="108" t="s">
        <v>53</v>
      </c>
      <c r="B37" s="98">
        <v>1006.7020965782243</v>
      </c>
      <c r="C37" s="98">
        <v>1040.3922782915424</v>
      </c>
      <c r="D37" s="98">
        <v>1083.0032874976359</v>
      </c>
      <c r="E37" s="98">
        <v>1080.6769563379357</v>
      </c>
      <c r="F37" s="98">
        <v>1076.2393045571605</v>
      </c>
      <c r="G37" s="98">
        <v>991.77318187123603</v>
      </c>
      <c r="H37" s="98">
        <v>856.82706972885808</v>
      </c>
      <c r="I37" s="98">
        <v>910.03683946094452</v>
      </c>
      <c r="J37" s="98">
        <v>988.21231509494726</v>
      </c>
      <c r="K37" s="98">
        <v>1109.5687340317347</v>
      </c>
      <c r="L37" s="98">
        <v>1003.9011440277898</v>
      </c>
      <c r="M37" s="98">
        <v>1093.0783075446554</v>
      </c>
      <c r="N37" s="98">
        <v>1082.1803467557784</v>
      </c>
      <c r="O37" s="98">
        <v>928.86826572174925</v>
      </c>
      <c r="P37" s="98">
        <v>919.12041603291789</v>
      </c>
      <c r="Q37" s="98">
        <v>737.15747665731419</v>
      </c>
      <c r="R37" s="98">
        <v>680.38406350350783</v>
      </c>
      <c r="S37" s="98">
        <v>737.32773179725893</v>
      </c>
      <c r="T37" s="98">
        <v>812.20016501864052</v>
      </c>
      <c r="U37" s="98">
        <v>844.5495555975856</v>
      </c>
      <c r="V37" s="98">
        <v>805.91689948901603</v>
      </c>
      <c r="W37" s="98">
        <v>854.00267214430278</v>
      </c>
      <c r="X37" s="98">
        <v>973.40678268711588</v>
      </c>
      <c r="Y37" s="98">
        <v>913.28658575891961</v>
      </c>
      <c r="DA37" s="63" t="s">
        <v>2277</v>
      </c>
    </row>
    <row r="38" spans="1:105" ht="12" customHeight="1" x14ac:dyDescent="0.25">
      <c r="A38" s="108" t="s">
        <v>52</v>
      </c>
      <c r="B38" s="98">
        <v>1153.4342903529989</v>
      </c>
      <c r="C38" s="98">
        <v>1203.2385794553079</v>
      </c>
      <c r="D38" s="98">
        <v>1249.9034358966708</v>
      </c>
      <c r="E38" s="98">
        <v>1271.8237973296023</v>
      </c>
      <c r="F38" s="98">
        <v>1280.7801679301713</v>
      </c>
      <c r="G38" s="98">
        <v>1191.6714515166409</v>
      </c>
      <c r="H38" s="98">
        <v>1368.3135663231506</v>
      </c>
      <c r="I38" s="98">
        <v>1344.9830509008343</v>
      </c>
      <c r="J38" s="98">
        <v>1287.3137549139303</v>
      </c>
      <c r="K38" s="98">
        <v>1392.4265574044343</v>
      </c>
      <c r="L38" s="98">
        <v>1525.6705087379187</v>
      </c>
      <c r="M38" s="98">
        <v>1414.6134890343153</v>
      </c>
      <c r="N38" s="98">
        <v>1493.2538083499023</v>
      </c>
      <c r="O38" s="98">
        <v>1624.9941846516197</v>
      </c>
      <c r="P38" s="98">
        <v>1598.2341826139375</v>
      </c>
      <c r="Q38" s="98">
        <v>1729.4385101977916</v>
      </c>
      <c r="R38" s="98">
        <v>1767.1117426457686</v>
      </c>
      <c r="S38" s="98">
        <v>1659.4274589920965</v>
      </c>
      <c r="T38" s="98">
        <v>1508.1400129639692</v>
      </c>
      <c r="U38" s="98">
        <v>1535.4173035865542</v>
      </c>
      <c r="V38" s="98">
        <v>1491.5415709817992</v>
      </c>
      <c r="W38" s="98">
        <v>1665.4706775707305</v>
      </c>
      <c r="X38" s="98">
        <v>1503.413591060659</v>
      </c>
      <c r="Y38" s="98">
        <v>1436.9052919141334</v>
      </c>
      <c r="DA38" s="63" t="s">
        <v>2278</v>
      </c>
    </row>
    <row r="39" spans="1:105" ht="12" customHeight="1" x14ac:dyDescent="0.25">
      <c r="A39" s="121" t="s">
        <v>54</v>
      </c>
      <c r="B39" s="122">
        <v>366.9084587880393</v>
      </c>
      <c r="C39" s="122">
        <v>422.41358860283663</v>
      </c>
      <c r="D39" s="122">
        <v>441.98897923627896</v>
      </c>
      <c r="E39" s="122">
        <v>439.94635534736278</v>
      </c>
      <c r="F39" s="122">
        <v>466.42723178696286</v>
      </c>
      <c r="G39" s="122">
        <v>376.35748546399986</v>
      </c>
      <c r="H39" s="122">
        <v>436.43954031452563</v>
      </c>
      <c r="I39" s="122">
        <v>380.323033302689</v>
      </c>
      <c r="J39" s="122">
        <v>411.47860001097416</v>
      </c>
      <c r="K39" s="122">
        <v>519.98782549350619</v>
      </c>
      <c r="L39" s="122">
        <v>525.95985343221673</v>
      </c>
      <c r="M39" s="122">
        <v>518.20973274619985</v>
      </c>
      <c r="N39" s="122">
        <v>530.38580227479315</v>
      </c>
      <c r="O39" s="122">
        <v>514.78985965022707</v>
      </c>
      <c r="P39" s="122">
        <v>534.70597366176639</v>
      </c>
      <c r="Q39" s="122">
        <v>513.05875925454052</v>
      </c>
      <c r="R39" s="122">
        <v>523.28875233441204</v>
      </c>
      <c r="S39" s="122">
        <v>521.22018492171446</v>
      </c>
      <c r="T39" s="122">
        <v>511.36422108926405</v>
      </c>
      <c r="U39" s="122">
        <v>517.58183518383294</v>
      </c>
      <c r="V39" s="122">
        <v>499.97519733023125</v>
      </c>
      <c r="W39" s="122">
        <v>466.46370100267313</v>
      </c>
      <c r="X39" s="122">
        <v>480.30634047076325</v>
      </c>
      <c r="Y39" s="122">
        <v>481.89592376527253</v>
      </c>
      <c r="DA39" s="130" t="s">
        <v>2279</v>
      </c>
    </row>
    <row r="40" spans="1:105" ht="12" customHeight="1" x14ac:dyDescent="0.25">
      <c r="A40" s="97" t="s">
        <v>50</v>
      </c>
      <c r="B40" s="98">
        <v>459.90123837814275</v>
      </c>
      <c r="C40" s="98">
        <v>530.63002642928848</v>
      </c>
      <c r="D40" s="98">
        <v>559.59865375891491</v>
      </c>
      <c r="E40" s="98">
        <v>535.36964618711772</v>
      </c>
      <c r="F40" s="98">
        <v>580.92110127668002</v>
      </c>
      <c r="G40" s="98">
        <v>484.53219307596675</v>
      </c>
      <c r="H40" s="98">
        <v>553.27216441655401</v>
      </c>
      <c r="I40" s="98">
        <v>482.44246169127467</v>
      </c>
      <c r="J40" s="98">
        <v>515.78995357442841</v>
      </c>
      <c r="K40" s="98">
        <v>669.31152117262548</v>
      </c>
      <c r="L40" s="98">
        <v>719.77303201373184</v>
      </c>
      <c r="M40" s="98">
        <v>665.6121370765793</v>
      </c>
      <c r="N40" s="98">
        <v>566.34891701271783</v>
      </c>
      <c r="O40" s="98">
        <v>566.35836210920002</v>
      </c>
      <c r="P40" s="98">
        <v>633.84395719798476</v>
      </c>
      <c r="Q40" s="98">
        <v>699.68274114956432</v>
      </c>
      <c r="R40" s="98">
        <v>739.28806552521928</v>
      </c>
      <c r="S40" s="98">
        <v>710.96741481129766</v>
      </c>
      <c r="T40" s="98">
        <v>661.00973600658381</v>
      </c>
      <c r="U40" s="98">
        <v>664.30216452303591</v>
      </c>
      <c r="V40" s="98">
        <v>662.72119188439854</v>
      </c>
      <c r="W40" s="98">
        <v>912.64897988699897</v>
      </c>
      <c r="X40" s="98">
        <v>470.94165242608199</v>
      </c>
      <c r="Y40" s="98">
        <v>667.65492667780404</v>
      </c>
      <c r="DA40" s="63" t="s">
        <v>2280</v>
      </c>
    </row>
    <row r="41" spans="1:105" ht="12" customHeight="1" x14ac:dyDescent="0.25">
      <c r="A41" s="109" t="s">
        <v>120</v>
      </c>
      <c r="B41" s="33">
        <v>366.30771354617497</v>
      </c>
      <c r="C41" s="33">
        <v>421.724285480194</v>
      </c>
      <c r="D41" s="33">
        <v>441.26817441383315</v>
      </c>
      <c r="E41" s="33">
        <v>439.38797543491313</v>
      </c>
      <c r="F41" s="33">
        <v>465.77641616155478</v>
      </c>
      <c r="G41" s="33">
        <v>375.74887771373392</v>
      </c>
      <c r="H41" s="33">
        <v>435.81533849511993</v>
      </c>
      <c r="I41" s="33">
        <v>379.80678285478479</v>
      </c>
      <c r="J41" s="33">
        <v>410.9728196982947</v>
      </c>
      <c r="K41" s="33">
        <v>519.23642839320087</v>
      </c>
      <c r="L41" s="33">
        <v>525.01723059060294</v>
      </c>
      <c r="M41" s="33">
        <v>517.56904352225706</v>
      </c>
      <c r="N41" s="33">
        <v>530.28714104433482</v>
      </c>
      <c r="O41" s="33">
        <v>514.69724934949261</v>
      </c>
      <c r="P41" s="33">
        <v>534.54573866892122</v>
      </c>
      <c r="Q41" s="33">
        <v>512.72254021437413</v>
      </c>
      <c r="R41" s="33">
        <v>522.87086071599742</v>
      </c>
      <c r="S41" s="33">
        <v>520.84155006539299</v>
      </c>
      <c r="T41" s="33">
        <v>511.07177935273251</v>
      </c>
      <c r="U41" s="33">
        <v>517.33034843259611</v>
      </c>
      <c r="V41" s="33">
        <v>499.73221782847713</v>
      </c>
      <c r="W41" s="33">
        <v>465.8156991453294</v>
      </c>
      <c r="X41" s="33">
        <v>480.31702953370655</v>
      </c>
      <c r="Y41" s="33">
        <v>481.74624744637902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23411.420813837041</v>
      </c>
      <c r="C43" s="117">
        <f t="shared" si="14"/>
        <v>23287.586744805303</v>
      </c>
      <c r="D43" s="117">
        <f t="shared" si="14"/>
        <v>22403.548228713174</v>
      </c>
      <c r="E43" s="117">
        <f t="shared" si="14"/>
        <v>22533.257682611169</v>
      </c>
      <c r="F43" s="117">
        <f t="shared" si="14"/>
        <v>22404.558268095636</v>
      </c>
      <c r="G43" s="117">
        <f t="shared" si="14"/>
        <v>21970.788483437667</v>
      </c>
      <c r="H43" s="117">
        <f t="shared" si="14"/>
        <v>22109.857894708603</v>
      </c>
      <c r="I43" s="117">
        <f t="shared" si="14"/>
        <v>20392.023500348125</v>
      </c>
      <c r="J43" s="117">
        <f t="shared" si="14"/>
        <v>21420.64366622466</v>
      </c>
      <c r="K43" s="117">
        <f t="shared" si="14"/>
        <v>21291.319742876403</v>
      </c>
      <c r="L43" s="117">
        <f t="shared" si="14"/>
        <v>24100.284819713932</v>
      </c>
      <c r="M43" s="117">
        <f t="shared" si="14"/>
        <v>21927.887508525135</v>
      </c>
      <c r="N43" s="117">
        <f t="shared" si="14"/>
        <v>20939.556625334721</v>
      </c>
      <c r="O43" s="117">
        <f t="shared" si="14"/>
        <v>22546.15361433927</v>
      </c>
      <c r="P43" s="117">
        <f t="shared" si="14"/>
        <v>20019.593593532019</v>
      </c>
      <c r="Q43" s="117">
        <f t="shared" si="14"/>
        <v>20967.341730245997</v>
      </c>
      <c r="R43" s="117">
        <f t="shared" ref="R43:V43" si="15">R44+R47+R49+R58</f>
        <v>21273.496811068795</v>
      </c>
      <c r="S43" s="117">
        <f t="shared" si="15"/>
        <v>21634.884297315395</v>
      </c>
      <c r="T43" s="117">
        <f t="shared" si="15"/>
        <v>19679.435995004354</v>
      </c>
      <c r="U43" s="117">
        <f t="shared" si="15"/>
        <v>20163.68766910717</v>
      </c>
      <c r="V43" s="117">
        <f t="shared" si="15"/>
        <v>21140.336960870747</v>
      </c>
      <c r="W43" s="117">
        <f t="shared" ref="W43:Y43" si="16">W44+W47+W49+W58</f>
        <v>23282.085361556805</v>
      </c>
      <c r="X43" s="117">
        <f t="shared" si="16"/>
        <v>21129.406675043239</v>
      </c>
      <c r="Y43" s="117">
        <f t="shared" si="16"/>
        <v>18489.509003171504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19986.994048330293</v>
      </c>
      <c r="C44" s="122">
        <f t="shared" si="17"/>
        <v>19779.907810531589</v>
      </c>
      <c r="D44" s="122">
        <f t="shared" si="17"/>
        <v>18704.374349107173</v>
      </c>
      <c r="E44" s="122">
        <f t="shared" si="17"/>
        <v>18789.14962522811</v>
      </c>
      <c r="F44" s="122">
        <f t="shared" si="17"/>
        <v>18625.487874792951</v>
      </c>
      <c r="G44" s="122">
        <f t="shared" si="17"/>
        <v>18577.424080855046</v>
      </c>
      <c r="H44" s="122">
        <f t="shared" si="17"/>
        <v>18491.737143968312</v>
      </c>
      <c r="I44" s="122">
        <f t="shared" si="17"/>
        <v>16925.417691849412</v>
      </c>
      <c r="J44" s="122">
        <f t="shared" si="17"/>
        <v>17853.124027308892</v>
      </c>
      <c r="K44" s="122">
        <f t="shared" si="17"/>
        <v>17448.487596071442</v>
      </c>
      <c r="L44" s="122">
        <f t="shared" si="17"/>
        <v>20127.365098627881</v>
      </c>
      <c r="M44" s="122">
        <f t="shared" si="17"/>
        <v>17938.33711585707</v>
      </c>
      <c r="N44" s="122">
        <f t="shared" si="17"/>
        <v>17175.207428583672</v>
      </c>
      <c r="O44" s="122">
        <f t="shared" si="17"/>
        <v>18600.952157893953</v>
      </c>
      <c r="P44" s="122">
        <f t="shared" si="17"/>
        <v>16088.077649896037</v>
      </c>
      <c r="Q44" s="122">
        <f t="shared" si="17"/>
        <v>17189.688028314406</v>
      </c>
      <c r="R44" s="122">
        <f t="shared" ref="R44:V44" si="18">SUM(R45:R46)</f>
        <v>17548.622632583658</v>
      </c>
      <c r="S44" s="122">
        <f t="shared" si="18"/>
        <v>17950.811287883065</v>
      </c>
      <c r="T44" s="122">
        <f t="shared" si="18"/>
        <v>16258.437367391763</v>
      </c>
      <c r="U44" s="122">
        <f t="shared" si="18"/>
        <v>16700.729442899312</v>
      </c>
      <c r="V44" s="122">
        <f t="shared" si="18"/>
        <v>17703.127157740586</v>
      </c>
      <c r="W44" s="122">
        <f t="shared" ref="W44:Y44" si="19">SUM(W45:W46)</f>
        <v>19523.155404344507</v>
      </c>
      <c r="X44" s="122">
        <f t="shared" si="19"/>
        <v>17564.084163370659</v>
      </c>
      <c r="Y44" s="122">
        <f t="shared" si="19"/>
        <v>15278.698920571271</v>
      </c>
      <c r="DA44" s="130" t="s">
        <v>2283</v>
      </c>
    </row>
    <row r="45" spans="1:105" ht="12" customHeight="1" x14ac:dyDescent="0.25">
      <c r="A45" s="97" t="s">
        <v>211</v>
      </c>
      <c r="B45" s="98">
        <v>19728.099778563348</v>
      </c>
      <c r="C45" s="98">
        <v>19527.514489589368</v>
      </c>
      <c r="D45" s="98">
        <v>18468.881889763215</v>
      </c>
      <c r="E45" s="98">
        <v>18555.018650695216</v>
      </c>
      <c r="F45" s="98">
        <v>18397.862560138932</v>
      </c>
      <c r="G45" s="98">
        <v>18373.455460747042</v>
      </c>
      <c r="H45" s="98">
        <v>18286.126914357152</v>
      </c>
      <c r="I45" s="98">
        <v>16742.077292767892</v>
      </c>
      <c r="J45" s="98">
        <v>17659.879175088026</v>
      </c>
      <c r="K45" s="98">
        <v>17258.803115089009</v>
      </c>
      <c r="L45" s="98">
        <v>19906.608414131879</v>
      </c>
      <c r="M45" s="98">
        <v>17740.454332282312</v>
      </c>
      <c r="N45" s="98">
        <v>16982.494850404117</v>
      </c>
      <c r="O45" s="98">
        <v>18387.222899848606</v>
      </c>
      <c r="P45" s="98">
        <v>15902.885725090802</v>
      </c>
      <c r="Q45" s="98">
        <v>16990.746168976719</v>
      </c>
      <c r="R45" s="98">
        <v>17343.34161497885</v>
      </c>
      <c r="S45" s="98">
        <v>17737.032753962179</v>
      </c>
      <c r="T45" s="98">
        <v>16061.133141750797</v>
      </c>
      <c r="U45" s="98">
        <v>16495.806119361579</v>
      </c>
      <c r="V45" s="98">
        <v>17483.580608599845</v>
      </c>
      <c r="W45" s="98">
        <v>19275.280050164984</v>
      </c>
      <c r="X45" s="98">
        <v>17340.345876237243</v>
      </c>
      <c r="Y45" s="98">
        <v>15081.390230546209</v>
      </c>
      <c r="DA45" s="63" t="s">
        <v>2284</v>
      </c>
    </row>
    <row r="46" spans="1:105" ht="12" customHeight="1" x14ac:dyDescent="0.25">
      <c r="A46" s="97" t="s">
        <v>53</v>
      </c>
      <c r="B46" s="98">
        <v>258.89426976694608</v>
      </c>
      <c r="C46" s="98">
        <v>252.39332094222132</v>
      </c>
      <c r="D46" s="98">
        <v>235.49245934395611</v>
      </c>
      <c r="E46" s="98">
        <v>234.13097453289285</v>
      </c>
      <c r="F46" s="98">
        <v>227.62531465401833</v>
      </c>
      <c r="G46" s="98">
        <v>203.96862010800459</v>
      </c>
      <c r="H46" s="98">
        <v>205.61022961116103</v>
      </c>
      <c r="I46" s="98">
        <v>183.34039908152175</v>
      </c>
      <c r="J46" s="98">
        <v>193.24485222086665</v>
      </c>
      <c r="K46" s="98">
        <v>189.68448098243385</v>
      </c>
      <c r="L46" s="98">
        <v>220.75668449600028</v>
      </c>
      <c r="M46" s="98">
        <v>197.88278357475821</v>
      </c>
      <c r="N46" s="98">
        <v>192.71257817955615</v>
      </c>
      <c r="O46" s="98">
        <v>213.72925804534682</v>
      </c>
      <c r="P46" s="98">
        <v>185.19192480523526</v>
      </c>
      <c r="Q46" s="98">
        <v>198.94185933768611</v>
      </c>
      <c r="R46" s="98">
        <v>205.28101760480763</v>
      </c>
      <c r="S46" s="98">
        <v>213.77853392088426</v>
      </c>
      <c r="T46" s="98">
        <v>197.30422564096631</v>
      </c>
      <c r="U46" s="98">
        <v>204.92332353773321</v>
      </c>
      <c r="V46" s="98">
        <v>219.54654914074143</v>
      </c>
      <c r="W46" s="98">
        <v>247.87535417952307</v>
      </c>
      <c r="X46" s="98">
        <v>223.73828713341589</v>
      </c>
      <c r="Y46" s="98">
        <v>197.30869002506185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0.4393793954591233</v>
      </c>
      <c r="C47" s="122">
        <f t="shared" si="20"/>
        <v>0.55422141469983011</v>
      </c>
      <c r="D47" s="122">
        <f t="shared" si="20"/>
        <v>0.61896228079342275</v>
      </c>
      <c r="E47" s="122">
        <f t="shared" si="20"/>
        <v>1.1278649260991791</v>
      </c>
      <c r="F47" s="122">
        <f t="shared" si="20"/>
        <v>0.73525975478970362</v>
      </c>
      <c r="G47" s="122">
        <f t="shared" si="20"/>
        <v>0.81879731935120337</v>
      </c>
      <c r="H47" s="122">
        <f t="shared" si="20"/>
        <v>1.0229961399228025</v>
      </c>
      <c r="I47" s="122">
        <f t="shared" si="20"/>
        <v>1.0511420589282447</v>
      </c>
      <c r="J47" s="122">
        <f t="shared" si="20"/>
        <v>0.94457451658474023</v>
      </c>
      <c r="K47" s="122">
        <f t="shared" si="20"/>
        <v>0.96238759105980376</v>
      </c>
      <c r="L47" s="122">
        <f t="shared" si="20"/>
        <v>1.1018488293565578</v>
      </c>
      <c r="M47" s="122">
        <f t="shared" si="20"/>
        <v>1.0510689268224569</v>
      </c>
      <c r="N47" s="122">
        <f t="shared" si="20"/>
        <v>1.2719745338016364</v>
      </c>
      <c r="O47" s="122">
        <f t="shared" si="20"/>
        <v>1.6461883760670026</v>
      </c>
      <c r="P47" s="122">
        <f t="shared" si="20"/>
        <v>1.085800318789929</v>
      </c>
      <c r="Q47" s="122">
        <f t="shared" si="20"/>
        <v>1.8972188592762136</v>
      </c>
      <c r="R47" s="122">
        <f t="shared" si="20"/>
        <v>1.1257762275499268</v>
      </c>
      <c r="S47" s="122">
        <f t="shared" si="20"/>
        <v>1.0791613396380153</v>
      </c>
      <c r="T47" s="122">
        <f t="shared" si="20"/>
        <v>0.95946395265331197</v>
      </c>
      <c r="U47" s="122">
        <f t="shared" si="20"/>
        <v>1.0176658434619779</v>
      </c>
      <c r="V47" s="122">
        <f t="shared" si="20"/>
        <v>1.0143344392900653</v>
      </c>
      <c r="W47" s="122">
        <f t="shared" si="20"/>
        <v>1.0179802705207648</v>
      </c>
      <c r="X47" s="122">
        <f t="shared" si="20"/>
        <v>0.96649159262468642</v>
      </c>
      <c r="Y47" s="122">
        <f t="shared" si="20"/>
        <v>0.96719055586714708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0.4393793954591233</v>
      </c>
      <c r="C48" s="98">
        <f>IF(RES_hhdet_fec!C48=0,0,RES_hhdet_fec!C48*1000*11630/RES_hhdet_num!C43)</f>
        <v>0.55422141469983011</v>
      </c>
      <c r="D48" s="98">
        <f>IF(RES_hhdet_fec!D48=0,0,RES_hhdet_fec!D48*1000*11630/RES_hhdet_num!D43)</f>
        <v>0.61896228079342275</v>
      </c>
      <c r="E48" s="98">
        <f>IF(RES_hhdet_fec!E48=0,0,RES_hhdet_fec!E48*1000*11630/RES_hhdet_num!E43)</f>
        <v>1.1278649260991791</v>
      </c>
      <c r="F48" s="98">
        <f>IF(RES_hhdet_fec!F48=0,0,RES_hhdet_fec!F48*1000*11630/RES_hhdet_num!F43)</f>
        <v>0.73525975478970362</v>
      </c>
      <c r="G48" s="98">
        <f>IF(RES_hhdet_fec!G48=0,0,RES_hhdet_fec!G48*1000*11630/RES_hhdet_num!G43)</f>
        <v>0.81879731935120337</v>
      </c>
      <c r="H48" s="98">
        <f>IF(RES_hhdet_fec!H48=0,0,RES_hhdet_fec!H48*1000*11630/RES_hhdet_num!H43)</f>
        <v>1.0229961399228025</v>
      </c>
      <c r="I48" s="98">
        <f>IF(RES_hhdet_fec!I48=0,0,RES_hhdet_fec!I48*1000*11630/RES_hhdet_num!I43)</f>
        <v>1.0511420589282447</v>
      </c>
      <c r="J48" s="98">
        <f>IF(RES_hhdet_fec!J48=0,0,RES_hhdet_fec!J48*1000*11630/RES_hhdet_num!J43)</f>
        <v>0.94457451658474023</v>
      </c>
      <c r="K48" s="98">
        <f>IF(RES_hhdet_fec!K48=0,0,RES_hhdet_fec!K48*1000*11630/RES_hhdet_num!K43)</f>
        <v>0.96238759105980376</v>
      </c>
      <c r="L48" s="98">
        <f>IF(RES_hhdet_fec!L48=0,0,RES_hhdet_fec!L48*1000*11630/RES_hhdet_num!L43)</f>
        <v>1.1018488293565578</v>
      </c>
      <c r="M48" s="98">
        <f>IF(RES_hhdet_fec!M48=0,0,RES_hhdet_fec!M48*1000*11630/RES_hhdet_num!M43)</f>
        <v>1.0510689268224569</v>
      </c>
      <c r="N48" s="98">
        <f>IF(RES_hhdet_fec!N48=0,0,RES_hhdet_fec!N48*1000*11630/RES_hhdet_num!N43)</f>
        <v>1.2719745338016364</v>
      </c>
      <c r="O48" s="98">
        <f>IF(RES_hhdet_fec!O48=0,0,RES_hhdet_fec!O48*1000*11630/RES_hhdet_num!O43)</f>
        <v>1.6461883760670026</v>
      </c>
      <c r="P48" s="98">
        <f>IF(RES_hhdet_fec!P48=0,0,RES_hhdet_fec!P48*1000*11630/RES_hhdet_num!P43)</f>
        <v>1.085800318789929</v>
      </c>
      <c r="Q48" s="98">
        <f>IF(RES_hhdet_fec!Q48=0,0,RES_hhdet_fec!Q48*1000*11630/RES_hhdet_num!Q43)</f>
        <v>1.8972188592762136</v>
      </c>
      <c r="R48" s="98">
        <f>IF(RES_hhdet_fec!R48=0,0,RES_hhdet_fec!R48*1000*11630/RES_hhdet_num!R43)</f>
        <v>1.1257762275499268</v>
      </c>
      <c r="S48" s="98">
        <f>IF(RES_hhdet_fec!S48=0,0,RES_hhdet_fec!S48*1000*11630/RES_hhdet_num!S43)</f>
        <v>1.0791613396380153</v>
      </c>
      <c r="T48" s="98">
        <f>IF(RES_hhdet_fec!T48=0,0,RES_hhdet_fec!T48*1000*11630/RES_hhdet_num!T43)</f>
        <v>0.95946395265331197</v>
      </c>
      <c r="U48" s="98">
        <f>IF(RES_hhdet_fec!U48=0,0,RES_hhdet_fec!U48*1000*11630/RES_hhdet_num!U43)</f>
        <v>1.0176658434619779</v>
      </c>
      <c r="V48" s="98">
        <f>IF(RES_hhdet_fec!V48=0,0,RES_hhdet_fec!V48*1000*11630/RES_hhdet_num!V43)</f>
        <v>1.0143344392900653</v>
      </c>
      <c r="W48" s="98">
        <f>IF(RES_hhdet_fec!W48=0,0,RES_hhdet_fec!W48*1000*11630/RES_hhdet_num!W43)</f>
        <v>1.0179802705207648</v>
      </c>
      <c r="X48" s="98">
        <f>IF(RES_hhdet_fec!X48=0,0,RES_hhdet_fec!X48*1000*11630/RES_hhdet_num!X43)</f>
        <v>0.96649159262468642</v>
      </c>
      <c r="Y48" s="98">
        <f>IF(RES_hhdet_fec!Y48=0,0,RES_hhdet_fec!Y48*1000*11630/RES_hhdet_num!Y43)</f>
        <v>0.96719055586714708</v>
      </c>
      <c r="DA48" s="63" t="s">
        <v>2287</v>
      </c>
    </row>
    <row r="49" spans="1:105" ht="12" customHeight="1" x14ac:dyDescent="0.25">
      <c r="A49" s="121" t="s">
        <v>55</v>
      </c>
      <c r="B49" s="122">
        <v>3057.0775283306243</v>
      </c>
      <c r="C49" s="122">
        <v>3085.3692514259701</v>
      </c>
      <c r="D49" s="122">
        <v>3257.8040720535287</v>
      </c>
      <c r="E49" s="122">
        <v>3304.3575421859209</v>
      </c>
      <c r="F49" s="122">
        <v>3312.4753597773602</v>
      </c>
      <c r="G49" s="122">
        <v>3015.9368111582558</v>
      </c>
      <c r="H49" s="122">
        <v>3180.0476323317657</v>
      </c>
      <c r="I49" s="122">
        <v>3084.6954832449496</v>
      </c>
      <c r="J49" s="122">
        <v>3154.8222365263218</v>
      </c>
      <c r="K49" s="122">
        <v>3322.4797946762819</v>
      </c>
      <c r="L49" s="122">
        <v>3447.4446583573426</v>
      </c>
      <c r="M49" s="122">
        <v>3472.2469399012325</v>
      </c>
      <c r="N49" s="122">
        <v>3233.1658683887645</v>
      </c>
      <c r="O49" s="122">
        <v>3427.3855391145512</v>
      </c>
      <c r="P49" s="122">
        <v>3393.3488135417738</v>
      </c>
      <c r="Q49" s="122">
        <v>3260.6495139581029</v>
      </c>
      <c r="R49" s="122">
        <v>3199.7733121403644</v>
      </c>
      <c r="S49" s="122">
        <v>3162.1979593285405</v>
      </c>
      <c r="T49" s="122">
        <v>2910.0038861042744</v>
      </c>
      <c r="U49" s="122">
        <v>2945.1252369702115</v>
      </c>
      <c r="V49" s="122">
        <v>2934.7039454671949</v>
      </c>
      <c r="W49" s="122">
        <v>3288.4112446866411</v>
      </c>
      <c r="X49" s="122">
        <v>3081.6295138444848</v>
      </c>
      <c r="Y49" s="122">
        <v>2725.7649806792283</v>
      </c>
      <c r="DA49" s="130" t="s">
        <v>2288</v>
      </c>
    </row>
    <row r="50" spans="1:105" ht="12" customHeight="1" x14ac:dyDescent="0.25">
      <c r="A50" s="97" t="s">
        <v>138</v>
      </c>
      <c r="B50" s="98">
        <v>3424.4133301778979</v>
      </c>
      <c r="C50" s="98">
        <v>3418.9812418023498</v>
      </c>
      <c r="D50" s="98">
        <v>3655.5105295038961</v>
      </c>
      <c r="E50" s="98">
        <v>3741.7663016049423</v>
      </c>
      <c r="F50" s="98">
        <v>3735.4967065213236</v>
      </c>
      <c r="G50" s="98">
        <v>3390.3565616832757</v>
      </c>
      <c r="H50" s="98">
        <v>3634.4501092722726</v>
      </c>
      <c r="I50" s="98">
        <v>3454.7764449076076</v>
      </c>
      <c r="J50" s="98">
        <v>3581.109129411986</v>
      </c>
      <c r="K50" s="98">
        <v>3726.5534791108794</v>
      </c>
      <c r="L50" s="98">
        <v>3912.7187699830815</v>
      </c>
      <c r="M50" s="98">
        <v>3981.8021821107577</v>
      </c>
      <c r="N50" s="98">
        <v>3515.311785808221</v>
      </c>
      <c r="O50" s="98">
        <v>3845.5599100357044</v>
      </c>
      <c r="P50" s="98">
        <v>3839.0160316584715</v>
      </c>
      <c r="Q50" s="98">
        <v>3639.1896190835901</v>
      </c>
      <c r="R50" s="98">
        <v>3545.8717362126231</v>
      </c>
      <c r="S50" s="98">
        <v>3529.2627209738848</v>
      </c>
      <c r="T50" s="98">
        <v>3167.8072733803529</v>
      </c>
      <c r="U50" s="98">
        <v>3173.2892248328822</v>
      </c>
      <c r="V50" s="98">
        <v>3190.7736176830958</v>
      </c>
      <c r="W50" s="98">
        <v>3572.3611106869907</v>
      </c>
      <c r="X50" s="98">
        <v>3264.5965823500724</v>
      </c>
      <c r="Y50" s="98">
        <v>2802.8890666239863</v>
      </c>
      <c r="DA50" s="63" t="s">
        <v>2289</v>
      </c>
    </row>
    <row r="51" spans="1:105" ht="12" customHeight="1" x14ac:dyDescent="0.25">
      <c r="A51" s="97" t="s">
        <v>137</v>
      </c>
      <c r="B51" s="98">
        <v>2445.8113398567393</v>
      </c>
      <c r="C51" s="98">
        <v>2443.0838225646212</v>
      </c>
      <c r="D51" s="98">
        <v>2617.4597545447095</v>
      </c>
      <c r="E51" s="98">
        <v>2674.2508294734375</v>
      </c>
      <c r="F51" s="98">
        <v>2668.5964269343258</v>
      </c>
      <c r="G51" s="98">
        <v>2418.3518110456062</v>
      </c>
      <c r="H51" s="98">
        <v>2494.0271201344581</v>
      </c>
      <c r="I51" s="98">
        <v>2402.9179893052092</v>
      </c>
      <c r="J51" s="98">
        <v>2547.5056801097194</v>
      </c>
      <c r="K51" s="98">
        <v>2669.9970783644512</v>
      </c>
      <c r="L51" s="98">
        <v>2753.3801711947408</v>
      </c>
      <c r="M51" s="98">
        <v>2891.1136720482373</v>
      </c>
      <c r="N51" s="98">
        <v>2571.264187460526</v>
      </c>
      <c r="O51" s="98">
        <v>2771.3753129238444</v>
      </c>
      <c r="P51" s="98">
        <v>2788.4599266912037</v>
      </c>
      <c r="Q51" s="98">
        <v>2577.0018779365764</v>
      </c>
      <c r="R51" s="98">
        <v>2515.0235241140467</v>
      </c>
      <c r="S51" s="98">
        <v>2576.7777013821874</v>
      </c>
      <c r="T51" s="98">
        <v>2399.824692688403</v>
      </c>
      <c r="U51" s="98">
        <v>2439.6237842825622</v>
      </c>
      <c r="V51" s="98">
        <v>2478.2644468752328</v>
      </c>
      <c r="W51" s="98">
        <v>2801.856846310221</v>
      </c>
      <c r="X51" s="98">
        <v>2646.5528888902268</v>
      </c>
      <c r="Y51" s="98">
        <v>2298.4708947238546</v>
      </c>
      <c r="DA51" s="63" t="s">
        <v>2290</v>
      </c>
    </row>
    <row r="52" spans="1:105" ht="12" customHeight="1" x14ac:dyDescent="0.25">
      <c r="A52" s="100" t="s">
        <v>211</v>
      </c>
      <c r="B52" s="101">
        <v>1277.0674838955022</v>
      </c>
      <c r="C52" s="101">
        <v>1269.7868576038875</v>
      </c>
      <c r="D52" s="101">
        <v>1361.2218120478758</v>
      </c>
      <c r="E52" s="101">
        <v>1377.9273142569564</v>
      </c>
      <c r="F52" s="101">
        <v>1369.3558770845452</v>
      </c>
      <c r="G52" s="101">
        <v>1235.2161483956202</v>
      </c>
      <c r="H52" s="101">
        <v>1096.5245729762401</v>
      </c>
      <c r="I52" s="101">
        <v>1101.8298342278101</v>
      </c>
      <c r="J52" s="101">
        <v>1244.8976698490037</v>
      </c>
      <c r="K52" s="101">
        <v>1318.7399848067525</v>
      </c>
      <c r="L52" s="101">
        <v>1224.5454567487598</v>
      </c>
      <c r="M52" s="101">
        <v>1402.6052421663908</v>
      </c>
      <c r="N52" s="101">
        <v>1202.7074000561788</v>
      </c>
      <c r="O52" s="101">
        <v>1126.0241034770836</v>
      </c>
      <c r="P52" s="101">
        <v>1146.8183077563326</v>
      </c>
      <c r="Q52" s="101">
        <v>875.05932205500187</v>
      </c>
      <c r="R52" s="101">
        <v>793.84475492120055</v>
      </c>
      <c r="S52" s="101">
        <v>889.17166244774376</v>
      </c>
      <c r="T52" s="101">
        <v>928.30151590557716</v>
      </c>
      <c r="U52" s="101">
        <v>944.6027817099108</v>
      </c>
      <c r="V52" s="101">
        <v>946.98045692522294</v>
      </c>
      <c r="W52" s="101">
        <v>1038.9936155233497</v>
      </c>
      <c r="X52" s="101">
        <v>1120.1949502880639</v>
      </c>
      <c r="Y52" s="101">
        <v>960.85457250717809</v>
      </c>
      <c r="DA52" s="131" t="s">
        <v>2291</v>
      </c>
    </row>
    <row r="53" spans="1:105" ht="12" customHeight="1" x14ac:dyDescent="0.25">
      <c r="A53" s="103" t="s">
        <v>52</v>
      </c>
      <c r="B53" s="104">
        <v>1168.7438559612372</v>
      </c>
      <c r="C53" s="104">
        <v>1173.2969649607335</v>
      </c>
      <c r="D53" s="104">
        <v>1256.2379424968335</v>
      </c>
      <c r="E53" s="104">
        <v>1296.3235152164814</v>
      </c>
      <c r="F53" s="104">
        <v>1299.2405498497808</v>
      </c>
      <c r="G53" s="104">
        <v>1183.135662649986</v>
      </c>
      <c r="H53" s="104">
        <v>1397.5025471582182</v>
      </c>
      <c r="I53" s="104">
        <v>1301.0881550773988</v>
      </c>
      <c r="J53" s="104">
        <v>1302.6080102607154</v>
      </c>
      <c r="K53" s="104">
        <v>1351.2570935576991</v>
      </c>
      <c r="L53" s="104">
        <v>1528.8347144459808</v>
      </c>
      <c r="M53" s="104">
        <v>1488.508429881847</v>
      </c>
      <c r="N53" s="104">
        <v>1368.556787404347</v>
      </c>
      <c r="O53" s="104">
        <v>1645.3512094467605</v>
      </c>
      <c r="P53" s="104">
        <v>1641.6416189348708</v>
      </c>
      <c r="Q53" s="104">
        <v>1701.9425558815749</v>
      </c>
      <c r="R53" s="104">
        <v>1721.1787691928457</v>
      </c>
      <c r="S53" s="104">
        <v>1687.6060389344439</v>
      </c>
      <c r="T53" s="104">
        <v>1471.5231767828257</v>
      </c>
      <c r="U53" s="104">
        <v>1495.0210025726515</v>
      </c>
      <c r="V53" s="104">
        <v>1531.2839899500093</v>
      </c>
      <c r="W53" s="104">
        <v>1762.8632307868713</v>
      </c>
      <c r="X53" s="104">
        <v>1526.3579386021631</v>
      </c>
      <c r="Y53" s="104">
        <v>1337.6163222166765</v>
      </c>
      <c r="DA53" s="132" t="s">
        <v>2292</v>
      </c>
    </row>
    <row r="54" spans="1:105" ht="12" customHeight="1" x14ac:dyDescent="0.25">
      <c r="A54" s="106" t="s">
        <v>122</v>
      </c>
      <c r="B54" s="101">
        <v>2699.6076083421599</v>
      </c>
      <c r="C54" s="101">
        <v>2793.8632539852024</v>
      </c>
      <c r="D54" s="101">
        <v>2891.8992052896774</v>
      </c>
      <c r="E54" s="101">
        <v>2911.8962095018455</v>
      </c>
      <c r="F54" s="101">
        <v>2919.2758298868239</v>
      </c>
      <c r="G54" s="101">
        <v>2702.5306330610838</v>
      </c>
      <c r="H54" s="101">
        <v>2806.4263963280191</v>
      </c>
      <c r="I54" s="101">
        <v>2819.207325473305</v>
      </c>
      <c r="J54" s="101">
        <v>2812.8883909620845</v>
      </c>
      <c r="K54" s="101">
        <v>3077.2758079258156</v>
      </c>
      <c r="L54" s="101">
        <v>3148.9731635343182</v>
      </c>
      <c r="M54" s="101">
        <v>3073.1044112359709</v>
      </c>
      <c r="N54" s="101">
        <v>3168.5107322070276</v>
      </c>
      <c r="O54" s="101">
        <v>3192.6214135976597</v>
      </c>
      <c r="P54" s="101">
        <v>3118.3562507558618</v>
      </c>
      <c r="Q54" s="101">
        <v>3088.621068969956</v>
      </c>
      <c r="R54" s="101">
        <v>3057.6210702684098</v>
      </c>
      <c r="S54" s="101">
        <v>2946.1836446682605</v>
      </c>
      <c r="T54" s="101">
        <v>2793.8888063112008</v>
      </c>
      <c r="U54" s="101">
        <v>2846.7907901003159</v>
      </c>
      <c r="V54" s="101">
        <v>2739.7963785175407</v>
      </c>
      <c r="W54" s="101">
        <v>3003.5747211467624</v>
      </c>
      <c r="X54" s="101">
        <v>2898.9890603612216</v>
      </c>
      <c r="Y54" s="101">
        <v>2728.630044192776</v>
      </c>
      <c r="DA54" s="131" t="s">
        <v>2293</v>
      </c>
    </row>
    <row r="55" spans="1:105" ht="12" customHeight="1" x14ac:dyDescent="0.25">
      <c r="A55" s="107" t="s">
        <v>121</v>
      </c>
      <c r="B55" s="104">
        <v>2160.1363869312236</v>
      </c>
      <c r="C55" s="104">
        <v>2239.8561687289066</v>
      </c>
      <c r="D55" s="104">
        <v>2326.2630933580335</v>
      </c>
      <c r="E55" s="104">
        <v>2344.4262517621369</v>
      </c>
      <c r="F55" s="104">
        <v>2354.1959992023144</v>
      </c>
      <c r="G55" s="104">
        <v>2184.1579229841213</v>
      </c>
      <c r="H55" s="104">
        <v>2225.8832082118902</v>
      </c>
      <c r="I55" s="104">
        <v>2255.8320376655756</v>
      </c>
      <c r="J55" s="104">
        <v>2275.5472732312046</v>
      </c>
      <c r="K55" s="104">
        <v>2497.4854625077828</v>
      </c>
      <c r="L55" s="104">
        <v>2522.6753073866071</v>
      </c>
      <c r="M55" s="104">
        <v>2499.1198913720427</v>
      </c>
      <c r="N55" s="104">
        <v>2572.0317549229944</v>
      </c>
      <c r="O55" s="104">
        <v>2557.8674550989404</v>
      </c>
      <c r="P55" s="104">
        <v>2517.2727093031112</v>
      </c>
      <c r="Q55" s="104">
        <v>2459.5853593169882</v>
      </c>
      <c r="R55" s="104">
        <v>2435.7877359313329</v>
      </c>
      <c r="S55" s="104">
        <v>2382.6868881849559</v>
      </c>
      <c r="T55" s="104">
        <v>2306.8135388258061</v>
      </c>
      <c r="U55" s="104">
        <v>2370.7896315573862</v>
      </c>
      <c r="V55" s="104">
        <v>2296.5693486876889</v>
      </c>
      <c r="W55" s="104">
        <v>2526.9689730659975</v>
      </c>
      <c r="X55" s="104">
        <v>2487.3686112076302</v>
      </c>
      <c r="Y55" s="104">
        <v>2359.5775414538648</v>
      </c>
      <c r="DA55" s="132" t="s">
        <v>2294</v>
      </c>
    </row>
    <row r="56" spans="1:105" ht="12" customHeight="1" x14ac:dyDescent="0.25">
      <c r="A56" s="108" t="s">
        <v>53</v>
      </c>
      <c r="B56" s="98">
        <v>1006.7020965782244</v>
      </c>
      <c r="C56" s="98">
        <v>1036.7944879283723</v>
      </c>
      <c r="D56" s="98">
        <v>1076.8968420948988</v>
      </c>
      <c r="E56" s="98">
        <v>1073.7633588608187</v>
      </c>
      <c r="F56" s="98">
        <v>1074.3287233239721</v>
      </c>
      <c r="G56" s="98">
        <v>992.81262464559893</v>
      </c>
      <c r="H56" s="98">
        <v>857.80061317041009</v>
      </c>
      <c r="I56" s="98">
        <v>910.90831426432089</v>
      </c>
      <c r="J56" s="98">
        <v>988.45653309996101</v>
      </c>
      <c r="K56" s="98">
        <v>1106.2793364510351</v>
      </c>
      <c r="L56" s="98">
        <v>999.1537553293598</v>
      </c>
      <c r="M56" s="98">
        <v>1087.0792685604424</v>
      </c>
      <c r="N56" s="98">
        <v>1081.0167681257456</v>
      </c>
      <c r="O56" s="98">
        <v>934.64822258406195</v>
      </c>
      <c r="P56" s="98">
        <v>923.88277445496919</v>
      </c>
      <c r="Q56" s="98">
        <v>738.39788486110842</v>
      </c>
      <c r="R56" s="98">
        <v>678.28726131330927</v>
      </c>
      <c r="S56" s="98">
        <v>732.15144149231526</v>
      </c>
      <c r="T56" s="98">
        <v>805.91842638790058</v>
      </c>
      <c r="U56" s="98">
        <v>841.11093180818796</v>
      </c>
      <c r="V56" s="98">
        <v>808.11939939619992</v>
      </c>
      <c r="W56" s="98">
        <v>861.10487491915831</v>
      </c>
      <c r="X56" s="98">
        <v>982.09128761503973</v>
      </c>
      <c r="Y56" s="98">
        <v>920.16673987156946</v>
      </c>
      <c r="DA56" s="63" t="s">
        <v>2295</v>
      </c>
    </row>
    <row r="57" spans="1:105" ht="12" customHeight="1" x14ac:dyDescent="0.25">
      <c r="A57" s="108" t="s">
        <v>52</v>
      </c>
      <c r="B57" s="98">
        <v>1153.4342903529989</v>
      </c>
      <c r="C57" s="98">
        <v>1203.0616808005345</v>
      </c>
      <c r="D57" s="98">
        <v>1249.3662512631345</v>
      </c>
      <c r="E57" s="98">
        <v>1270.6628929013179</v>
      </c>
      <c r="F57" s="98">
        <v>1279.8672758783418</v>
      </c>
      <c r="G57" s="98">
        <v>1191.3452983385223</v>
      </c>
      <c r="H57" s="98">
        <v>1368.0825950414803</v>
      </c>
      <c r="I57" s="98">
        <v>1344.9237234012551</v>
      </c>
      <c r="J57" s="98">
        <v>1287.0907401312438</v>
      </c>
      <c r="K57" s="98">
        <v>1391.2061260567482</v>
      </c>
      <c r="L57" s="98">
        <v>1523.5215520572474</v>
      </c>
      <c r="M57" s="98">
        <v>1412.0406228116001</v>
      </c>
      <c r="N57" s="98">
        <v>1491.0149867972486</v>
      </c>
      <c r="O57" s="98">
        <v>1623.2192325148787</v>
      </c>
      <c r="P57" s="98">
        <v>1593.389934848142</v>
      </c>
      <c r="Q57" s="98">
        <v>1721.1874744558797</v>
      </c>
      <c r="R57" s="98">
        <v>1757.5004746180236</v>
      </c>
      <c r="S57" s="98">
        <v>1650.535446692641</v>
      </c>
      <c r="T57" s="98">
        <v>1500.8951124379055</v>
      </c>
      <c r="U57" s="98">
        <v>1529.6786997491986</v>
      </c>
      <c r="V57" s="98">
        <v>1488.4499492914888</v>
      </c>
      <c r="W57" s="98">
        <v>1665.8640981468393</v>
      </c>
      <c r="X57" s="98">
        <v>1505.2773235925904</v>
      </c>
      <c r="Y57" s="98">
        <v>1439.4108015822953</v>
      </c>
      <c r="DA57" s="63" t="s">
        <v>2296</v>
      </c>
    </row>
    <row r="58" spans="1:105" ht="12" customHeight="1" x14ac:dyDescent="0.25">
      <c r="A58" s="121" t="s">
        <v>54</v>
      </c>
      <c r="B58" s="122">
        <v>366.90985778066494</v>
      </c>
      <c r="C58" s="122">
        <v>421.75546143304257</v>
      </c>
      <c r="D58" s="122">
        <v>440.75084527167928</v>
      </c>
      <c r="E58" s="122">
        <v>438.6226502710378</v>
      </c>
      <c r="F58" s="122">
        <v>465.8597737705357</v>
      </c>
      <c r="G58" s="122">
        <v>376.60879410501201</v>
      </c>
      <c r="H58" s="122">
        <v>437.05012226860106</v>
      </c>
      <c r="I58" s="122">
        <v>380.8591831948371</v>
      </c>
      <c r="J58" s="122">
        <v>411.75282787286454</v>
      </c>
      <c r="K58" s="122">
        <v>519.38996453762331</v>
      </c>
      <c r="L58" s="122">
        <v>524.3732138993505</v>
      </c>
      <c r="M58" s="122">
        <v>516.25238384000761</v>
      </c>
      <c r="N58" s="122">
        <v>529.91135382848506</v>
      </c>
      <c r="O58" s="122">
        <v>516.1697289546978</v>
      </c>
      <c r="P58" s="122">
        <v>537.08132977541834</v>
      </c>
      <c r="Q58" s="122">
        <v>515.1069691142103</v>
      </c>
      <c r="R58" s="122">
        <v>523.97509011722195</v>
      </c>
      <c r="S58" s="122">
        <v>520.79588876415005</v>
      </c>
      <c r="T58" s="122">
        <v>510.03527755566415</v>
      </c>
      <c r="U58" s="122">
        <v>516.81532339418538</v>
      </c>
      <c r="V58" s="122">
        <v>501.49152322367831</v>
      </c>
      <c r="W58" s="122">
        <v>469.5007322551362</v>
      </c>
      <c r="X58" s="122">
        <v>482.72650623547162</v>
      </c>
      <c r="Y58" s="122">
        <v>484.07791136513816</v>
      </c>
      <c r="DA58" s="130" t="s">
        <v>2297</v>
      </c>
    </row>
    <row r="59" spans="1:105" ht="12" customHeight="1" x14ac:dyDescent="0.25">
      <c r="A59" s="97" t="s">
        <v>50</v>
      </c>
      <c r="B59" s="98">
        <v>459.90123837814281</v>
      </c>
      <c r="C59" s="98">
        <v>530.18443768876023</v>
      </c>
      <c r="D59" s="98">
        <v>558.79744805016094</v>
      </c>
      <c r="E59" s="98">
        <v>534.49924091628088</v>
      </c>
      <c r="F59" s="98">
        <v>580.46888112031047</v>
      </c>
      <c r="G59" s="98">
        <v>484.59732283723292</v>
      </c>
      <c r="H59" s="98">
        <v>553.45619463103412</v>
      </c>
      <c r="I59" s="98">
        <v>482.58127321805995</v>
      </c>
      <c r="J59" s="98">
        <v>515.88539240385001</v>
      </c>
      <c r="K59" s="98">
        <v>669.26305035279529</v>
      </c>
      <c r="L59" s="98">
        <v>719.5709361640952</v>
      </c>
      <c r="M59" s="98">
        <v>665.30979210106943</v>
      </c>
      <c r="N59" s="98">
        <v>566.05074753388806</v>
      </c>
      <c r="O59" s="98">
        <v>566.25960841921005</v>
      </c>
      <c r="P59" s="98">
        <v>633.98365932041668</v>
      </c>
      <c r="Q59" s="98">
        <v>699.82586900341573</v>
      </c>
      <c r="R59" s="98">
        <v>739.11643258733682</v>
      </c>
      <c r="S59" s="98">
        <v>710.45445420856254</v>
      </c>
      <c r="T59" s="98">
        <v>660.28407937762609</v>
      </c>
      <c r="U59" s="98">
        <v>663.18727091070161</v>
      </c>
      <c r="V59" s="98">
        <v>661.93844689094647</v>
      </c>
      <c r="W59" s="98">
        <v>912.07713570219528</v>
      </c>
      <c r="X59" s="98">
        <v>471.14759437424624</v>
      </c>
      <c r="Y59" s="98">
        <v>668.56147400166378</v>
      </c>
      <c r="DA59" s="63" t="s">
        <v>2298</v>
      </c>
    </row>
    <row r="60" spans="1:105" ht="12" customHeight="1" x14ac:dyDescent="0.25">
      <c r="A60" s="109" t="s">
        <v>120</v>
      </c>
      <c r="B60" s="33">
        <v>366.30771354617491</v>
      </c>
      <c r="C60" s="33">
        <v>421.07288862006538</v>
      </c>
      <c r="D60" s="33">
        <v>440.05376922834029</v>
      </c>
      <c r="E60" s="33">
        <v>438.0874284665087</v>
      </c>
      <c r="F60" s="33">
        <v>465.23414190527529</v>
      </c>
      <c r="G60" s="33">
        <v>376.02779757996348</v>
      </c>
      <c r="H60" s="33">
        <v>436.45058162793811</v>
      </c>
      <c r="I60" s="33">
        <v>380.35857024397336</v>
      </c>
      <c r="J60" s="33">
        <v>411.27163901647691</v>
      </c>
      <c r="K60" s="33">
        <v>518.74981615263653</v>
      </c>
      <c r="L60" s="33">
        <v>523.64027177180412</v>
      </c>
      <c r="M60" s="33">
        <v>515.79712566937178</v>
      </c>
      <c r="N60" s="33">
        <v>529.82696134925538</v>
      </c>
      <c r="O60" s="33">
        <v>516.07315259940901</v>
      </c>
      <c r="P60" s="33">
        <v>536.89251840937027</v>
      </c>
      <c r="Q60" s="33">
        <v>514.70028730938543</v>
      </c>
      <c r="R60" s="33">
        <v>523.46301127512572</v>
      </c>
      <c r="S60" s="33">
        <v>520.33899190923137</v>
      </c>
      <c r="T60" s="33">
        <v>509.68916601104178</v>
      </c>
      <c r="U60" s="33">
        <v>516.4751948535137</v>
      </c>
      <c r="V60" s="33">
        <v>501.12742123068443</v>
      </c>
      <c r="W60" s="33">
        <v>468.52661273371791</v>
      </c>
      <c r="X60" s="33">
        <v>482.74658963888515</v>
      </c>
      <c r="Y60" s="33">
        <v>483.83894301975408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20435.267506066204</v>
      </c>
      <c r="C62" s="117">
        <f t="shared" si="21"/>
        <v>22187.089342671683</v>
      </c>
      <c r="D62" s="117">
        <f t="shared" si="21"/>
        <v>20378.77068542688</v>
      </c>
      <c r="E62" s="117">
        <f t="shared" si="21"/>
        <v>20376.465022933015</v>
      </c>
      <c r="F62" s="117">
        <f t="shared" si="21"/>
        <v>18787.836044445303</v>
      </c>
      <c r="G62" s="117">
        <f t="shared" si="21"/>
        <v>21478.082774044156</v>
      </c>
      <c r="H62" s="117">
        <f t="shared" si="21"/>
        <v>20216.600552643788</v>
      </c>
      <c r="I62" s="117">
        <f t="shared" si="21"/>
        <v>18491.040119424295</v>
      </c>
      <c r="J62" s="117">
        <f t="shared" si="21"/>
        <v>19160.32543530783</v>
      </c>
      <c r="K62" s="117">
        <f t="shared" si="21"/>
        <v>19850.546131845495</v>
      </c>
      <c r="L62" s="117">
        <f t="shared" si="21"/>
        <v>21688.98028773769</v>
      </c>
      <c r="M62" s="117">
        <f t="shared" si="21"/>
        <v>19788.122606734356</v>
      </c>
      <c r="N62" s="117">
        <f t="shared" si="21"/>
        <v>20431.915532935913</v>
      </c>
      <c r="O62" s="117">
        <f t="shared" si="21"/>
        <v>20790.636451568913</v>
      </c>
      <c r="P62" s="117">
        <f t="shared" si="21"/>
        <v>18172.935113305342</v>
      </c>
      <c r="Q62" s="117">
        <f t="shared" si="21"/>
        <v>19148.586869490602</v>
      </c>
      <c r="R62" s="117">
        <f t="shared" ref="R62:V62" si="22">R63+R66+R68+R77</f>
        <v>20365.697319991927</v>
      </c>
      <c r="S62" s="117">
        <f t="shared" si="22"/>
        <v>19593.510353608242</v>
      </c>
      <c r="T62" s="117">
        <f t="shared" si="22"/>
        <v>17751.707993524738</v>
      </c>
      <c r="U62" s="117">
        <f t="shared" si="22"/>
        <v>18461.520204377986</v>
      </c>
      <c r="V62" s="117">
        <f t="shared" si="22"/>
        <v>18532.887867780206</v>
      </c>
      <c r="W62" s="117">
        <f t="shared" ref="W62:Y62" si="23">W63+W66+W68+W77</f>
        <v>20063.713670263354</v>
      </c>
      <c r="X62" s="117">
        <f t="shared" si="23"/>
        <v>17185.896793660228</v>
      </c>
      <c r="Y62" s="117">
        <f t="shared" si="23"/>
        <v>15808.268960001024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17095.33354650639</v>
      </c>
      <c r="C63" s="122">
        <f t="shared" si="24"/>
        <v>18602.024249285074</v>
      </c>
      <c r="D63" s="122">
        <f t="shared" si="24"/>
        <v>16736.149000252219</v>
      </c>
      <c r="E63" s="122">
        <f t="shared" si="24"/>
        <v>16737.244871804385</v>
      </c>
      <c r="F63" s="122">
        <f t="shared" si="24"/>
        <v>15275.034218163497</v>
      </c>
      <c r="G63" s="122">
        <f t="shared" si="24"/>
        <v>17988.337021546417</v>
      </c>
      <c r="H63" s="122">
        <f t="shared" si="24"/>
        <v>16661.802685060266</v>
      </c>
      <c r="I63" s="122">
        <f t="shared" si="24"/>
        <v>15138.411321293075</v>
      </c>
      <c r="J63" s="122">
        <f t="shared" si="24"/>
        <v>15745.888123720069</v>
      </c>
      <c r="K63" s="122">
        <f t="shared" si="24"/>
        <v>16093.352237507592</v>
      </c>
      <c r="L63" s="122">
        <f t="shared" si="24"/>
        <v>17940.576502198568</v>
      </c>
      <c r="M63" s="122">
        <f t="shared" si="24"/>
        <v>15972.418425268204</v>
      </c>
      <c r="N63" s="122">
        <f t="shared" si="24"/>
        <v>16616.995061390786</v>
      </c>
      <c r="O63" s="122">
        <f t="shared" si="24"/>
        <v>17091.574565914812</v>
      </c>
      <c r="P63" s="122">
        <f t="shared" si="24"/>
        <v>14382.031870581735</v>
      </c>
      <c r="Q63" s="122">
        <f t="shared" si="24"/>
        <v>15555.635012498318</v>
      </c>
      <c r="R63" s="122">
        <f t="shared" ref="R63:V63" si="25">SUM(R64:R65)</f>
        <v>16793.162949109876</v>
      </c>
      <c r="S63" s="122">
        <f t="shared" si="25"/>
        <v>16101.538207669413</v>
      </c>
      <c r="T63" s="122">
        <f t="shared" si="25"/>
        <v>14493.036420291131</v>
      </c>
      <c r="U63" s="122">
        <f t="shared" si="25"/>
        <v>15234.864827913163</v>
      </c>
      <c r="V63" s="122">
        <f t="shared" si="25"/>
        <v>15306.326320402022</v>
      </c>
      <c r="W63" s="122">
        <f t="shared" ref="W63:Y63" si="26">SUM(W64:W65)</f>
        <v>16420.835201506645</v>
      </c>
      <c r="X63" s="122">
        <f t="shared" si="26"/>
        <v>14058.674586192739</v>
      </c>
      <c r="Y63" s="122">
        <f t="shared" si="26"/>
        <v>12766.78443718587</v>
      </c>
      <c r="DA63" s="130" t="s">
        <v>2301</v>
      </c>
    </row>
    <row r="64" spans="1:105" ht="12" customHeight="1" x14ac:dyDescent="0.25">
      <c r="A64" s="97" t="s">
        <v>212</v>
      </c>
      <c r="B64" s="98">
        <v>16851.47015887688</v>
      </c>
      <c r="C64" s="98">
        <v>18340.272904784564</v>
      </c>
      <c r="D64" s="98">
        <v>16503.831496400853</v>
      </c>
      <c r="E64" s="98">
        <v>16506.621292977175</v>
      </c>
      <c r="F64" s="98">
        <v>15067.138256712777</v>
      </c>
      <c r="G64" s="98">
        <v>17766.670539935451</v>
      </c>
      <c r="H64" s="98">
        <v>16453.439072247325</v>
      </c>
      <c r="I64" s="98">
        <v>14953.947081152151</v>
      </c>
      <c r="J64" s="98">
        <v>15554.834603075378</v>
      </c>
      <c r="K64" s="98">
        <v>15898.014495851099</v>
      </c>
      <c r="L64" s="98">
        <v>17722.361341492855</v>
      </c>
      <c r="M64" s="98">
        <v>15778.580706559689</v>
      </c>
      <c r="N64" s="98">
        <v>16413.949292759331</v>
      </c>
      <c r="O64" s="98">
        <v>16880.506694088777</v>
      </c>
      <c r="P64" s="98">
        <v>14203.654430766735</v>
      </c>
      <c r="Q64" s="98">
        <v>15360.554541237239</v>
      </c>
      <c r="R64" s="98">
        <v>16578.217923464814</v>
      </c>
      <c r="S64" s="98">
        <v>15890.58242752664</v>
      </c>
      <c r="T64" s="98">
        <v>14298.070041161074</v>
      </c>
      <c r="U64" s="98">
        <v>15025.291009953218</v>
      </c>
      <c r="V64" s="98">
        <v>15090.730933268171</v>
      </c>
      <c r="W64" s="98">
        <v>16181.145933840402</v>
      </c>
      <c r="X64" s="98">
        <v>13851.578161017474</v>
      </c>
      <c r="Y64" s="98">
        <v>12575.559345301363</v>
      </c>
      <c r="DA64" s="63" t="s">
        <v>2302</v>
      </c>
    </row>
    <row r="65" spans="1:105" ht="12" customHeight="1" x14ac:dyDescent="0.25">
      <c r="A65" s="97" t="s">
        <v>53</v>
      </c>
      <c r="B65" s="98">
        <v>243.86338762950959</v>
      </c>
      <c r="C65" s="98">
        <v>261.75134450050882</v>
      </c>
      <c r="D65" s="98">
        <v>232.31750385136721</v>
      </c>
      <c r="E65" s="98">
        <v>230.62357882721133</v>
      </c>
      <c r="F65" s="98">
        <v>207.89596145072065</v>
      </c>
      <c r="G65" s="98">
        <v>221.66648161096597</v>
      </c>
      <c r="H65" s="98">
        <v>208.36361281294057</v>
      </c>
      <c r="I65" s="98">
        <v>184.46424014092415</v>
      </c>
      <c r="J65" s="98">
        <v>191.05352064469182</v>
      </c>
      <c r="K65" s="98">
        <v>195.3377416564918</v>
      </c>
      <c r="L65" s="98">
        <v>218.21516070571263</v>
      </c>
      <c r="M65" s="98">
        <v>193.83771870851547</v>
      </c>
      <c r="N65" s="98">
        <v>203.04576863145346</v>
      </c>
      <c r="O65" s="98">
        <v>211.06787182603387</v>
      </c>
      <c r="P65" s="98">
        <v>178.37743981499992</v>
      </c>
      <c r="Q65" s="98">
        <v>195.08047126107925</v>
      </c>
      <c r="R65" s="98">
        <v>214.94502564506058</v>
      </c>
      <c r="S65" s="98">
        <v>210.95578014277237</v>
      </c>
      <c r="T65" s="98">
        <v>194.96637913005648</v>
      </c>
      <c r="U65" s="98">
        <v>209.57381795994394</v>
      </c>
      <c r="V65" s="98">
        <v>215.59538713385118</v>
      </c>
      <c r="W65" s="98">
        <v>239.68926766624281</v>
      </c>
      <c r="X65" s="98">
        <v>207.09642517526441</v>
      </c>
      <c r="Y65" s="98">
        <v>191.22509188450815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0.43940260799302544</v>
      </c>
      <c r="C66" s="122">
        <f t="shared" si="27"/>
        <v>0.56007227238610013</v>
      </c>
      <c r="D66" s="122">
        <f t="shared" si="27"/>
        <v>0.62443228494884506</v>
      </c>
      <c r="E66" s="122">
        <f t="shared" si="27"/>
        <v>1.162338033047938</v>
      </c>
      <c r="F66" s="122">
        <f t="shared" si="27"/>
        <v>0.77291796010481528</v>
      </c>
      <c r="G66" s="122">
        <f t="shared" si="27"/>
        <v>0.90073901427694403</v>
      </c>
      <c r="H66" s="122">
        <f t="shared" si="27"/>
        <v>1.2687939799164298</v>
      </c>
      <c r="I66" s="122">
        <f t="shared" si="27"/>
        <v>1.406443617884251</v>
      </c>
      <c r="J66" s="122">
        <f t="shared" si="27"/>
        <v>1.2971248448937225</v>
      </c>
      <c r="K66" s="122">
        <f t="shared" si="27"/>
        <v>1.3421968727965408</v>
      </c>
      <c r="L66" s="122">
        <f t="shared" si="27"/>
        <v>1.4970125645002863</v>
      </c>
      <c r="M66" s="122">
        <f t="shared" si="27"/>
        <v>1.3333037843792663</v>
      </c>
      <c r="N66" s="122">
        <f t="shared" si="27"/>
        <v>1.4313924959821811</v>
      </c>
      <c r="O66" s="122">
        <f t="shared" si="27"/>
        <v>1.6477391361446603</v>
      </c>
      <c r="P66" s="122">
        <f t="shared" si="27"/>
        <v>0.94746971536819835</v>
      </c>
      <c r="Q66" s="122">
        <f t="shared" si="27"/>
        <v>1.5295963576060172</v>
      </c>
      <c r="R66" s="122">
        <f t="shared" si="27"/>
        <v>0.91621820618278704</v>
      </c>
      <c r="S66" s="122">
        <f t="shared" si="27"/>
        <v>0.96685238388819073</v>
      </c>
      <c r="T66" s="122">
        <f t="shared" si="27"/>
        <v>0.94715694142380913</v>
      </c>
      <c r="U66" s="122">
        <f t="shared" si="27"/>
        <v>1.0946109713354666</v>
      </c>
      <c r="V66" s="122">
        <f t="shared" si="27"/>
        <v>1.2037606724767906</v>
      </c>
      <c r="W66" s="122">
        <f t="shared" si="27"/>
        <v>1.2601655609414817</v>
      </c>
      <c r="X66" s="122">
        <f t="shared" si="27"/>
        <v>1.2212355835099233</v>
      </c>
      <c r="Y66" s="122">
        <f t="shared" si="27"/>
        <v>1.207556238860314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0.43940260799302544</v>
      </c>
      <c r="C67" s="98">
        <f>IF(RES_hhdet_fec!C67=0,0,RES_hhdet_fec!C67*1000*11630/RES_hhdet_num!C62)</f>
        <v>0.56007227238610013</v>
      </c>
      <c r="D67" s="98">
        <f>IF(RES_hhdet_fec!D67=0,0,RES_hhdet_fec!D67*1000*11630/RES_hhdet_num!D62)</f>
        <v>0.62443228494884506</v>
      </c>
      <c r="E67" s="98">
        <f>IF(RES_hhdet_fec!E67=0,0,RES_hhdet_fec!E67*1000*11630/RES_hhdet_num!E62)</f>
        <v>1.162338033047938</v>
      </c>
      <c r="F67" s="98">
        <f>IF(RES_hhdet_fec!F67=0,0,RES_hhdet_fec!F67*1000*11630/RES_hhdet_num!F62)</f>
        <v>0.77291796010481528</v>
      </c>
      <c r="G67" s="98">
        <f>IF(RES_hhdet_fec!G67=0,0,RES_hhdet_fec!G67*1000*11630/RES_hhdet_num!G62)</f>
        <v>0.90073901427694403</v>
      </c>
      <c r="H67" s="98">
        <f>IF(RES_hhdet_fec!H67=0,0,RES_hhdet_fec!H67*1000*11630/RES_hhdet_num!H62)</f>
        <v>1.2687939799164298</v>
      </c>
      <c r="I67" s="98">
        <f>IF(RES_hhdet_fec!I67=0,0,RES_hhdet_fec!I67*1000*11630/RES_hhdet_num!I62)</f>
        <v>1.406443617884251</v>
      </c>
      <c r="J67" s="98">
        <f>IF(RES_hhdet_fec!J67=0,0,RES_hhdet_fec!J67*1000*11630/RES_hhdet_num!J62)</f>
        <v>1.2971248448937225</v>
      </c>
      <c r="K67" s="98">
        <f>IF(RES_hhdet_fec!K67=0,0,RES_hhdet_fec!K67*1000*11630/RES_hhdet_num!K62)</f>
        <v>1.3421968727965408</v>
      </c>
      <c r="L67" s="98">
        <f>IF(RES_hhdet_fec!L67=0,0,RES_hhdet_fec!L67*1000*11630/RES_hhdet_num!L62)</f>
        <v>1.4970125645002863</v>
      </c>
      <c r="M67" s="98">
        <f>IF(RES_hhdet_fec!M67=0,0,RES_hhdet_fec!M67*1000*11630/RES_hhdet_num!M62)</f>
        <v>1.3333037843792663</v>
      </c>
      <c r="N67" s="98">
        <f>IF(RES_hhdet_fec!N67=0,0,RES_hhdet_fec!N67*1000*11630/RES_hhdet_num!N62)</f>
        <v>1.4313924959821811</v>
      </c>
      <c r="O67" s="98">
        <f>IF(RES_hhdet_fec!O67=0,0,RES_hhdet_fec!O67*1000*11630/RES_hhdet_num!O62)</f>
        <v>1.6477391361446603</v>
      </c>
      <c r="P67" s="98">
        <f>IF(RES_hhdet_fec!P67=0,0,RES_hhdet_fec!P67*1000*11630/RES_hhdet_num!P62)</f>
        <v>0.94746971536819835</v>
      </c>
      <c r="Q67" s="98">
        <f>IF(RES_hhdet_fec!Q67=0,0,RES_hhdet_fec!Q67*1000*11630/RES_hhdet_num!Q62)</f>
        <v>1.5295963576060172</v>
      </c>
      <c r="R67" s="98">
        <f>IF(RES_hhdet_fec!R67=0,0,RES_hhdet_fec!R67*1000*11630/RES_hhdet_num!R62)</f>
        <v>0.91621820618278704</v>
      </c>
      <c r="S67" s="98">
        <f>IF(RES_hhdet_fec!S67=0,0,RES_hhdet_fec!S67*1000*11630/RES_hhdet_num!S62)</f>
        <v>0.96685238388819073</v>
      </c>
      <c r="T67" s="98">
        <f>IF(RES_hhdet_fec!T67=0,0,RES_hhdet_fec!T67*1000*11630/RES_hhdet_num!T62)</f>
        <v>0.94715694142380913</v>
      </c>
      <c r="U67" s="98">
        <f>IF(RES_hhdet_fec!U67=0,0,RES_hhdet_fec!U67*1000*11630/RES_hhdet_num!U62)</f>
        <v>1.0946109713354666</v>
      </c>
      <c r="V67" s="98">
        <f>IF(RES_hhdet_fec!V67=0,0,RES_hhdet_fec!V67*1000*11630/RES_hhdet_num!V62)</f>
        <v>1.2037606724767906</v>
      </c>
      <c r="W67" s="98">
        <f>IF(RES_hhdet_fec!W67=0,0,RES_hhdet_fec!W67*1000*11630/RES_hhdet_num!W62)</f>
        <v>1.2601655609414817</v>
      </c>
      <c r="X67" s="98">
        <f>IF(RES_hhdet_fec!X67=0,0,RES_hhdet_fec!X67*1000*11630/RES_hhdet_num!X62)</f>
        <v>1.2212355835099233</v>
      </c>
      <c r="Y67" s="98">
        <f>IF(RES_hhdet_fec!Y67=0,0,RES_hhdet_fec!Y67*1000*11630/RES_hhdet_num!Y62)</f>
        <v>1.207556238860314</v>
      </c>
      <c r="DA67" s="63" t="s">
        <v>2305</v>
      </c>
    </row>
    <row r="68" spans="1:105" ht="12" customHeight="1" x14ac:dyDescent="0.25">
      <c r="A68" s="121" t="s">
        <v>55</v>
      </c>
      <c r="B68" s="122">
        <v>2956.6402215087437</v>
      </c>
      <c r="C68" s="122">
        <v>3139.7328474394099</v>
      </c>
      <c r="D68" s="122">
        <v>3180.0070810083648</v>
      </c>
      <c r="E68" s="122">
        <v>3178.5454728573691</v>
      </c>
      <c r="F68" s="122">
        <v>3031.1034575541316</v>
      </c>
      <c r="G68" s="122">
        <v>3083.1633272893141</v>
      </c>
      <c r="H68" s="122">
        <v>3087.4441713304359</v>
      </c>
      <c r="I68" s="122">
        <v>2951.4661499994022</v>
      </c>
      <c r="J68" s="122">
        <v>2978.4777815201328</v>
      </c>
      <c r="K68" s="122">
        <v>3205.2830251361029</v>
      </c>
      <c r="L68" s="122">
        <v>3191.4530031869199</v>
      </c>
      <c r="M68" s="122">
        <v>3262.6965085493598</v>
      </c>
      <c r="N68" s="122">
        <v>3254.2161334042639</v>
      </c>
      <c r="O68" s="122">
        <v>3148.6383258503342</v>
      </c>
      <c r="P68" s="122">
        <v>3222.9226906990839</v>
      </c>
      <c r="Q68" s="122">
        <v>3048.72791358529</v>
      </c>
      <c r="R68" s="122">
        <v>3024.239872136327</v>
      </c>
      <c r="S68" s="122">
        <v>2944.1595185941351</v>
      </c>
      <c r="T68" s="122">
        <v>2724.5905620864637</v>
      </c>
      <c r="U68" s="122">
        <v>2684.7133276088816</v>
      </c>
      <c r="V68" s="122">
        <v>2693.8625126526172</v>
      </c>
      <c r="W68" s="122">
        <v>3120.510389442436</v>
      </c>
      <c r="X68" s="122">
        <v>2637.5527134734962</v>
      </c>
      <c r="Y68" s="122">
        <v>2544.007780422839</v>
      </c>
      <c r="DA68" s="130" t="s">
        <v>2306</v>
      </c>
    </row>
    <row r="69" spans="1:105" ht="12" customHeight="1" x14ac:dyDescent="0.25">
      <c r="A69" s="97" t="s">
        <v>134</v>
      </c>
      <c r="B69" s="98">
        <v>3176.4689290893293</v>
      </c>
      <c r="C69" s="98">
        <v>3412.6713817115087</v>
      </c>
      <c r="D69" s="98">
        <v>3422.115881045715</v>
      </c>
      <c r="E69" s="98">
        <v>3415.4969782967405</v>
      </c>
      <c r="F69" s="98">
        <v>3194.1088065502563</v>
      </c>
      <c r="G69" s="98">
        <v>3409.8978045421877</v>
      </c>
      <c r="H69" s="98">
        <v>3383.5393065854232</v>
      </c>
      <c r="I69" s="98">
        <v>3158.4229974932646</v>
      </c>
      <c r="J69" s="98">
        <v>3201.9348322844539</v>
      </c>
      <c r="K69" s="98">
        <v>3436.2203440250364</v>
      </c>
      <c r="L69" s="98">
        <v>3380.4722641753137</v>
      </c>
      <c r="M69" s="98">
        <v>3487.2088299286711</v>
      </c>
      <c r="N69" s="98">
        <v>3424.3769898566106</v>
      </c>
      <c r="O69" s="98">
        <v>3269.9025067802681</v>
      </c>
      <c r="P69" s="98">
        <v>3398.7023289277145</v>
      </c>
      <c r="Q69" s="98">
        <v>3178.4194708171585</v>
      </c>
      <c r="R69" s="98">
        <v>3159.4596749355801</v>
      </c>
      <c r="S69" s="98">
        <v>3076.1822186527479</v>
      </c>
      <c r="T69" s="98">
        <v>2807.3326848260608</v>
      </c>
      <c r="U69" s="98">
        <v>2723.090422934652</v>
      </c>
      <c r="V69" s="98">
        <v>2777.0435962310121</v>
      </c>
      <c r="W69" s="98">
        <v>3296.1722616321017</v>
      </c>
      <c r="X69" s="98">
        <v>2622.7714229213902</v>
      </c>
      <c r="Y69" s="98">
        <v>2561.147696842771</v>
      </c>
      <c r="DA69" s="63" t="s">
        <v>2307</v>
      </c>
    </row>
    <row r="70" spans="1:105" ht="12" customHeight="1" x14ac:dyDescent="0.25">
      <c r="A70" s="97" t="s">
        <v>133</v>
      </c>
      <c r="B70" s="98">
        <v>2306.9330553984591</v>
      </c>
      <c r="C70" s="98">
        <v>2482.1484544313339</v>
      </c>
      <c r="D70" s="98">
        <v>2506.7199410058579</v>
      </c>
      <c r="E70" s="98">
        <v>2506.7389878391036</v>
      </c>
      <c r="F70" s="98">
        <v>2356.1271075962441</v>
      </c>
      <c r="G70" s="98">
        <v>2514.7816442315238</v>
      </c>
      <c r="H70" s="98">
        <v>2429.9866719705324</v>
      </c>
      <c r="I70" s="98">
        <v>2306.3157966461654</v>
      </c>
      <c r="J70" s="98">
        <v>2390.8628380828259</v>
      </c>
      <c r="K70" s="98">
        <v>2585.4236381542341</v>
      </c>
      <c r="L70" s="98">
        <v>2523.0961476326343</v>
      </c>
      <c r="M70" s="98">
        <v>2680.8578669652766</v>
      </c>
      <c r="N70" s="98">
        <v>2662.3030368863188</v>
      </c>
      <c r="O70" s="98">
        <v>2525.9532863769059</v>
      </c>
      <c r="P70" s="98">
        <v>2646.440203099105</v>
      </c>
      <c r="Q70" s="98">
        <v>2445.209951637717</v>
      </c>
      <c r="R70" s="98">
        <v>2452.2419498257991</v>
      </c>
      <c r="S70" s="98">
        <v>2460.9792511042797</v>
      </c>
      <c r="T70" s="98">
        <v>2321.3689134006399</v>
      </c>
      <c r="U70" s="98">
        <v>2294.3609036967041</v>
      </c>
      <c r="V70" s="98">
        <v>2367.720293792906</v>
      </c>
      <c r="W70" s="98">
        <v>2834.0118434938422</v>
      </c>
      <c r="X70" s="98">
        <v>2303.2688160031416</v>
      </c>
      <c r="Y70" s="98">
        <v>2264.9402990967806</v>
      </c>
      <c r="DA70" s="63" t="s">
        <v>2308</v>
      </c>
    </row>
    <row r="71" spans="1:105" ht="12" customHeight="1" x14ac:dyDescent="0.25">
      <c r="A71" s="100" t="s">
        <v>212</v>
      </c>
      <c r="B71" s="101">
        <v>1183.8856586083152</v>
      </c>
      <c r="C71" s="101">
        <v>1261.2613724083785</v>
      </c>
      <c r="D71" s="101">
        <v>1272.2364755285989</v>
      </c>
      <c r="E71" s="101">
        <v>1252.5155323405565</v>
      </c>
      <c r="F71" s="101">
        <v>1165.4269165843566</v>
      </c>
      <c r="G71" s="101">
        <v>1225.7131000865766</v>
      </c>
      <c r="H71" s="101">
        <v>1008.1765706214117</v>
      </c>
      <c r="I71" s="101">
        <v>997.56187874385182</v>
      </c>
      <c r="J71" s="101">
        <v>1103.3979948984486</v>
      </c>
      <c r="K71" s="101">
        <v>1201.8931722349801</v>
      </c>
      <c r="L71" s="101">
        <v>1046.6343087727419</v>
      </c>
      <c r="M71" s="101">
        <v>1217.4375909411983</v>
      </c>
      <c r="N71" s="101">
        <v>1163.169463494223</v>
      </c>
      <c r="O71" s="101">
        <v>954.20551644182603</v>
      </c>
      <c r="P71" s="101">
        <v>1008.638234711878</v>
      </c>
      <c r="Q71" s="101">
        <v>759.64435758499087</v>
      </c>
      <c r="R71" s="101">
        <v>702.23006834951741</v>
      </c>
      <c r="S71" s="101">
        <v>775.75073223666027</v>
      </c>
      <c r="T71" s="101">
        <v>824.59408426916855</v>
      </c>
      <c r="U71" s="101">
        <v>816.61109780956156</v>
      </c>
      <c r="V71" s="101">
        <v>828.35785506479692</v>
      </c>
      <c r="W71" s="101">
        <v>959.76551201727955</v>
      </c>
      <c r="X71" s="101">
        <v>899.35843085547253</v>
      </c>
      <c r="Y71" s="101">
        <v>875.04409013205134</v>
      </c>
      <c r="DA71" s="131" t="s">
        <v>2309</v>
      </c>
    </row>
    <row r="72" spans="1:105" ht="12" customHeight="1" x14ac:dyDescent="0.25">
      <c r="A72" s="103" t="s">
        <v>52</v>
      </c>
      <c r="B72" s="104">
        <v>1123.0473967901437</v>
      </c>
      <c r="C72" s="104">
        <v>1220.8870820229549</v>
      </c>
      <c r="D72" s="104">
        <v>1234.4834654772594</v>
      </c>
      <c r="E72" s="104">
        <v>1254.2234554985471</v>
      </c>
      <c r="F72" s="104">
        <v>1190.7001910118879</v>
      </c>
      <c r="G72" s="104">
        <v>1289.0685441449475</v>
      </c>
      <c r="H72" s="104">
        <v>1421.8101013491207</v>
      </c>
      <c r="I72" s="104">
        <v>1308.753917902314</v>
      </c>
      <c r="J72" s="104">
        <v>1287.4648431843777</v>
      </c>
      <c r="K72" s="104">
        <v>1383.5304659192543</v>
      </c>
      <c r="L72" s="104">
        <v>1476.4618388598919</v>
      </c>
      <c r="M72" s="104">
        <v>1463.4202760240782</v>
      </c>
      <c r="N72" s="104">
        <v>1499.1335733920957</v>
      </c>
      <c r="O72" s="104">
        <v>1571.74776993508</v>
      </c>
      <c r="P72" s="104">
        <v>1637.8019683872274</v>
      </c>
      <c r="Q72" s="104">
        <v>1685.5655940527263</v>
      </c>
      <c r="R72" s="104">
        <v>1750.0118814762816</v>
      </c>
      <c r="S72" s="104">
        <v>1685.2285188676196</v>
      </c>
      <c r="T72" s="104">
        <v>1496.7748291314717</v>
      </c>
      <c r="U72" s="104">
        <v>1477.7498058871429</v>
      </c>
      <c r="V72" s="104">
        <v>1539.3624387281088</v>
      </c>
      <c r="W72" s="104">
        <v>1874.2463314765623</v>
      </c>
      <c r="X72" s="104">
        <v>1403.9103851476693</v>
      </c>
      <c r="Y72" s="104">
        <v>1389.8962089647291</v>
      </c>
      <c r="DA72" s="132" t="s">
        <v>2310</v>
      </c>
    </row>
    <row r="73" spans="1:105" ht="12" customHeight="1" x14ac:dyDescent="0.25">
      <c r="A73" s="106" t="s">
        <v>122</v>
      </c>
      <c r="B73" s="101">
        <v>2699.6076083421599</v>
      </c>
      <c r="C73" s="101">
        <v>2793.5407389326301</v>
      </c>
      <c r="D73" s="101">
        <v>2891.2869047527925</v>
      </c>
      <c r="E73" s="101">
        <v>2909.5971980040958</v>
      </c>
      <c r="F73" s="101">
        <v>2912.2149420337355</v>
      </c>
      <c r="G73" s="101">
        <v>2694.1874323811285</v>
      </c>
      <c r="H73" s="101">
        <v>2799.7810692021249</v>
      </c>
      <c r="I73" s="101">
        <v>2814.4709790132174</v>
      </c>
      <c r="J73" s="101">
        <v>2808.6974476465912</v>
      </c>
      <c r="K73" s="101">
        <v>3073.8310271227524</v>
      </c>
      <c r="L73" s="101">
        <v>3149.1003337714178</v>
      </c>
      <c r="M73" s="101">
        <v>3075.8620316109495</v>
      </c>
      <c r="N73" s="101">
        <v>3169.390206410701</v>
      </c>
      <c r="O73" s="101">
        <v>3190.0603568928072</v>
      </c>
      <c r="P73" s="101">
        <v>3106.0314671761007</v>
      </c>
      <c r="Q73" s="101">
        <v>3066.5569105882028</v>
      </c>
      <c r="R73" s="101">
        <v>3030.3181492347844</v>
      </c>
      <c r="S73" s="101">
        <v>2924.1016544367603</v>
      </c>
      <c r="T73" s="101">
        <v>2777.1787790828898</v>
      </c>
      <c r="U73" s="101">
        <v>2829.492702270682</v>
      </c>
      <c r="V73" s="101">
        <v>2718.0656204910156</v>
      </c>
      <c r="W73" s="101">
        <v>2959.5868725531041</v>
      </c>
      <c r="X73" s="101">
        <v>2839.9630788525005</v>
      </c>
      <c r="Y73" s="101">
        <v>2666.7068893768974</v>
      </c>
      <c r="DA73" s="131" t="s">
        <v>2311</v>
      </c>
    </row>
    <row r="74" spans="1:105" ht="12" customHeight="1" x14ac:dyDescent="0.25">
      <c r="A74" s="107" t="s">
        <v>121</v>
      </c>
      <c r="B74" s="104">
        <v>2160.1363869312231</v>
      </c>
      <c r="C74" s="104">
        <v>2239.7250375678827</v>
      </c>
      <c r="D74" s="104">
        <v>2326.023526240167</v>
      </c>
      <c r="E74" s="104">
        <v>2343.2764326983797</v>
      </c>
      <c r="F74" s="104">
        <v>2350.167934951975</v>
      </c>
      <c r="G74" s="104">
        <v>2179.4118282646027</v>
      </c>
      <c r="H74" s="104">
        <v>2222.1732104406956</v>
      </c>
      <c r="I74" s="104">
        <v>2252.6120859889993</v>
      </c>
      <c r="J74" s="104">
        <v>2272.7734240498157</v>
      </c>
      <c r="K74" s="104">
        <v>2495.5191361575771</v>
      </c>
      <c r="L74" s="104">
        <v>2521.52293931229</v>
      </c>
      <c r="M74" s="104">
        <v>2498.8529835747977</v>
      </c>
      <c r="N74" s="104">
        <v>2571.1528256992528</v>
      </c>
      <c r="O74" s="104">
        <v>2555.8062710643048</v>
      </c>
      <c r="P74" s="104">
        <v>2511.1987134260467</v>
      </c>
      <c r="Q74" s="104">
        <v>2449.6006252390316</v>
      </c>
      <c r="R74" s="104">
        <v>2422.7964426610129</v>
      </c>
      <c r="S74" s="104">
        <v>2371.5311740946872</v>
      </c>
      <c r="T74" s="104">
        <v>2296.9489224485974</v>
      </c>
      <c r="U74" s="104">
        <v>2360.4457945936761</v>
      </c>
      <c r="V74" s="104">
        <v>2284.4239117577658</v>
      </c>
      <c r="W74" s="104">
        <v>2504.987021725477</v>
      </c>
      <c r="X74" s="104">
        <v>2456.476248684929</v>
      </c>
      <c r="Y74" s="104">
        <v>2326.3967572466076</v>
      </c>
      <c r="DA74" s="132" t="s">
        <v>2312</v>
      </c>
    </row>
    <row r="75" spans="1:105" ht="12" customHeight="1" x14ac:dyDescent="0.25">
      <c r="A75" s="108" t="s">
        <v>53</v>
      </c>
      <c r="B75" s="98">
        <v>1006.7020965782244</v>
      </c>
      <c r="C75" s="98">
        <v>1036.6671942396231</v>
      </c>
      <c r="D75" s="98">
        <v>1076.6681194564467</v>
      </c>
      <c r="E75" s="98">
        <v>1072.7459246981114</v>
      </c>
      <c r="F75" s="98">
        <v>1070.8791054103642</v>
      </c>
      <c r="G75" s="98">
        <v>989.25495625982876</v>
      </c>
      <c r="H75" s="98">
        <v>855.80304786868658</v>
      </c>
      <c r="I75" s="98">
        <v>909.39741096121713</v>
      </c>
      <c r="J75" s="98">
        <v>987.16578023978013</v>
      </c>
      <c r="K75" s="98">
        <v>1105.7132826348111</v>
      </c>
      <c r="L75" s="98">
        <v>999.24836740731143</v>
      </c>
      <c r="M75" s="98">
        <v>1087.7532999981636</v>
      </c>
      <c r="N75" s="98">
        <v>1081.0648329192672</v>
      </c>
      <c r="O75" s="98">
        <v>933.50848411399204</v>
      </c>
      <c r="P75" s="98">
        <v>920.38355554177963</v>
      </c>
      <c r="Q75" s="98">
        <v>733.21492839670339</v>
      </c>
      <c r="R75" s="98">
        <v>671.91702847635122</v>
      </c>
      <c r="S75" s="98">
        <v>726.67813913048917</v>
      </c>
      <c r="T75" s="98">
        <v>801.09564243640204</v>
      </c>
      <c r="U75" s="98">
        <v>836.10923718785352</v>
      </c>
      <c r="V75" s="98">
        <v>802.14549070730823</v>
      </c>
      <c r="W75" s="98">
        <v>850.47215171054268</v>
      </c>
      <c r="X75" s="98">
        <v>962.54111937592097</v>
      </c>
      <c r="Y75" s="98">
        <v>899.10459480585814</v>
      </c>
      <c r="DA75" s="63" t="s">
        <v>2313</v>
      </c>
    </row>
    <row r="76" spans="1:105" ht="12" customHeight="1" x14ac:dyDescent="0.25">
      <c r="A76" s="108" t="s">
        <v>52</v>
      </c>
      <c r="B76" s="98">
        <v>1153.4342903529987</v>
      </c>
      <c r="C76" s="98">
        <v>1203.0578433282599</v>
      </c>
      <c r="D76" s="98">
        <v>1249.3554067837204</v>
      </c>
      <c r="E76" s="98">
        <v>1270.5305080002688</v>
      </c>
      <c r="F76" s="98">
        <v>1279.288829541611</v>
      </c>
      <c r="G76" s="98">
        <v>1190.1568720047737</v>
      </c>
      <c r="H76" s="98">
        <v>1366.3701625720093</v>
      </c>
      <c r="I76" s="98">
        <v>1343.2146750277823</v>
      </c>
      <c r="J76" s="98">
        <v>1285.6076438100358</v>
      </c>
      <c r="K76" s="98">
        <v>1389.805853522766</v>
      </c>
      <c r="L76" s="98">
        <v>1522.2745719049785</v>
      </c>
      <c r="M76" s="98">
        <v>1411.0996835766343</v>
      </c>
      <c r="N76" s="98">
        <v>1490.0879927799856</v>
      </c>
      <c r="O76" s="98">
        <v>1622.2977869503129</v>
      </c>
      <c r="P76" s="98">
        <v>1590.8151578842674</v>
      </c>
      <c r="Q76" s="98">
        <v>1716.3856968423283</v>
      </c>
      <c r="R76" s="98">
        <v>1750.8794141846613</v>
      </c>
      <c r="S76" s="98">
        <v>1644.8530349641981</v>
      </c>
      <c r="T76" s="98">
        <v>1495.8532800121948</v>
      </c>
      <c r="U76" s="98">
        <v>1524.3365574058225</v>
      </c>
      <c r="V76" s="98">
        <v>1482.2784210504576</v>
      </c>
      <c r="W76" s="98">
        <v>1654.5148700149336</v>
      </c>
      <c r="X76" s="98">
        <v>1493.9351293090081</v>
      </c>
      <c r="Y76" s="98">
        <v>1427.2921624407495</v>
      </c>
      <c r="DA76" s="63" t="s">
        <v>2314</v>
      </c>
    </row>
    <row r="77" spans="1:105" ht="12" customHeight="1" x14ac:dyDescent="0.25">
      <c r="A77" s="121" t="s">
        <v>54</v>
      </c>
      <c r="B77" s="122">
        <v>382.85433544307597</v>
      </c>
      <c r="C77" s="122">
        <v>444.77217367481376</v>
      </c>
      <c r="D77" s="122">
        <v>461.99017188135014</v>
      </c>
      <c r="E77" s="122">
        <v>459.5123402382128</v>
      </c>
      <c r="F77" s="122">
        <v>480.92545076757028</v>
      </c>
      <c r="G77" s="122">
        <v>405.68168619415331</v>
      </c>
      <c r="H77" s="122">
        <v>466.08490227316634</v>
      </c>
      <c r="I77" s="122">
        <v>399.75620451393161</v>
      </c>
      <c r="J77" s="122">
        <v>434.6624052227362</v>
      </c>
      <c r="K77" s="122">
        <v>550.56867232900254</v>
      </c>
      <c r="L77" s="122">
        <v>555.45376978769787</v>
      </c>
      <c r="M77" s="122">
        <v>551.6743691324109</v>
      </c>
      <c r="N77" s="122">
        <v>559.27294564488125</v>
      </c>
      <c r="O77" s="122">
        <v>548.77582066762216</v>
      </c>
      <c r="P77" s="122">
        <v>567.03308230915809</v>
      </c>
      <c r="Q77" s="122">
        <v>542.69434704938669</v>
      </c>
      <c r="R77" s="122">
        <v>547.3782805395399</v>
      </c>
      <c r="S77" s="122">
        <v>546.84577496080692</v>
      </c>
      <c r="T77" s="122">
        <v>533.13385420571967</v>
      </c>
      <c r="U77" s="122">
        <v>540.84743788460753</v>
      </c>
      <c r="V77" s="122">
        <v>531.49527405309152</v>
      </c>
      <c r="W77" s="122">
        <v>521.10791375333145</v>
      </c>
      <c r="X77" s="122">
        <v>488.44825841048458</v>
      </c>
      <c r="Y77" s="122">
        <v>496.26918615345534</v>
      </c>
      <c r="DA77" s="130" t="s">
        <v>2315</v>
      </c>
    </row>
    <row r="78" spans="1:105" ht="12" customHeight="1" x14ac:dyDescent="0.25">
      <c r="A78" s="97" t="s">
        <v>189</v>
      </c>
      <c r="B78" s="98">
        <v>446.67085934800406</v>
      </c>
      <c r="C78" s="98">
        <v>536.10435178536261</v>
      </c>
      <c r="D78" s="98">
        <v>545.39156882892246</v>
      </c>
      <c r="E78" s="98">
        <v>540.24093879752991</v>
      </c>
      <c r="F78" s="98">
        <v>540.64916746954964</v>
      </c>
      <c r="G78" s="98">
        <v>515.15945219172909</v>
      </c>
      <c r="H78" s="98">
        <v>574.1277258510255</v>
      </c>
      <c r="I78" s="98">
        <v>469.54769278808675</v>
      </c>
      <c r="J78" s="98">
        <v>518.11455708367464</v>
      </c>
      <c r="K78" s="98">
        <v>662.34358786090024</v>
      </c>
      <c r="L78" s="98">
        <v>665.71073479553411</v>
      </c>
      <c r="M78" s="98">
        <v>674.41578477701876</v>
      </c>
      <c r="N78" s="98">
        <v>663.69661972076494</v>
      </c>
      <c r="O78" s="98">
        <v>668.29134159689204</v>
      </c>
      <c r="P78" s="98">
        <v>687.48249526785003</v>
      </c>
      <c r="Q78" s="98">
        <v>665.74547522870603</v>
      </c>
      <c r="R78" s="98">
        <v>665.7891464714728</v>
      </c>
      <c r="S78" s="98">
        <v>682.63278451436202</v>
      </c>
      <c r="T78" s="98">
        <v>655.89648225631561</v>
      </c>
      <c r="U78" s="98">
        <v>665.38196597093236</v>
      </c>
      <c r="V78" s="98">
        <v>688.09541545617935</v>
      </c>
      <c r="W78" s="98">
        <v>805.49567812029056</v>
      </c>
      <c r="X78" s="98">
        <v>547.60035546250856</v>
      </c>
      <c r="Y78" s="98">
        <v>645.92265422643527</v>
      </c>
      <c r="DA78" s="63" t="s">
        <v>2316</v>
      </c>
    </row>
    <row r="79" spans="1:105" ht="12" customHeight="1" x14ac:dyDescent="0.25">
      <c r="A79" s="109" t="s">
        <v>120</v>
      </c>
      <c r="B79" s="33">
        <v>366.30771354617491</v>
      </c>
      <c r="C79" s="33">
        <v>420.9362237773783</v>
      </c>
      <c r="D79" s="33">
        <v>439.89518672573905</v>
      </c>
      <c r="E79" s="33">
        <v>437.74787291577701</v>
      </c>
      <c r="F79" s="33">
        <v>464.54314903707683</v>
      </c>
      <c r="G79" s="33">
        <v>375.34061095902973</v>
      </c>
      <c r="H79" s="33">
        <v>436.00426526276436</v>
      </c>
      <c r="I79" s="33">
        <v>380.14939845933105</v>
      </c>
      <c r="J79" s="33">
        <v>411.14272434642982</v>
      </c>
      <c r="K79" s="33">
        <v>518.74161715313392</v>
      </c>
      <c r="L79" s="33">
        <v>523.81219517824934</v>
      </c>
      <c r="M79" s="33">
        <v>515.95750450179764</v>
      </c>
      <c r="N79" s="33">
        <v>529.73192104786506</v>
      </c>
      <c r="O79" s="33">
        <v>515.91152423781148</v>
      </c>
      <c r="P79" s="33">
        <v>536.21560414836244</v>
      </c>
      <c r="Q79" s="33">
        <v>513.64183504617904</v>
      </c>
      <c r="R79" s="33">
        <v>522.02208921065312</v>
      </c>
      <c r="S79" s="33">
        <v>519.33323227437495</v>
      </c>
      <c r="T79" s="33">
        <v>509.18853562591499</v>
      </c>
      <c r="U79" s="33">
        <v>516.1908584574843</v>
      </c>
      <c r="V79" s="33">
        <v>500.62470222692917</v>
      </c>
      <c r="W79" s="33">
        <v>467.4337127309484</v>
      </c>
      <c r="X79" s="33">
        <v>479.91775370639999</v>
      </c>
      <c r="Y79" s="33">
        <v>479.96925909085797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22861.93578268421</v>
      </c>
      <c r="C81" s="117">
        <f t="shared" si="28"/>
        <v>23942.715495124801</v>
      </c>
      <c r="D81" s="117">
        <f t="shared" si="28"/>
        <v>22405.523703290532</v>
      </c>
      <c r="E81" s="117">
        <f t="shared" si="28"/>
        <v>22029.068386582359</v>
      </c>
      <c r="F81" s="117">
        <f t="shared" si="28"/>
        <v>20851.690137325088</v>
      </c>
      <c r="G81" s="117">
        <f t="shared" si="28"/>
        <v>20379.059067257782</v>
      </c>
      <c r="H81" s="117">
        <f t="shared" si="28"/>
        <v>20082.031191700185</v>
      </c>
      <c r="I81" s="117">
        <f t="shared" si="28"/>
        <v>19251.621730011244</v>
      </c>
      <c r="J81" s="117">
        <f t="shared" si="28"/>
        <v>18775.687274148619</v>
      </c>
      <c r="K81" s="117">
        <f t="shared" si="28"/>
        <v>18757.544549491988</v>
      </c>
      <c r="L81" s="117">
        <f t="shared" si="28"/>
        <v>20138.117903818773</v>
      </c>
      <c r="M81" s="117">
        <f t="shared" si="28"/>
        <v>18600.603223880396</v>
      </c>
      <c r="N81" s="117">
        <f t="shared" si="28"/>
        <v>19140.038112619135</v>
      </c>
      <c r="O81" s="117">
        <f t="shared" si="28"/>
        <v>19258.482472061805</v>
      </c>
      <c r="P81" s="117">
        <f t="shared" si="28"/>
        <v>16900.191553300556</v>
      </c>
      <c r="Q81" s="117">
        <f t="shared" si="28"/>
        <v>17947.210845436504</v>
      </c>
      <c r="R81" s="117">
        <f t="shared" ref="R81:V81" si="29">R82+R85+R87+R100</f>
        <v>18445.938967834987</v>
      </c>
      <c r="S81" s="117">
        <f t="shared" si="29"/>
        <v>18666.439728460715</v>
      </c>
      <c r="T81" s="117">
        <f t="shared" si="29"/>
        <v>17318.420199355649</v>
      </c>
      <c r="U81" s="117">
        <f t="shared" si="29"/>
        <v>17761.958503162219</v>
      </c>
      <c r="V81" s="117">
        <f t="shared" si="29"/>
        <v>17640.641296476191</v>
      </c>
      <c r="W81" s="117">
        <f t="shared" ref="W81:Y81" si="30">W82+W85+W87+W100</f>
        <v>21268.394603885961</v>
      </c>
      <c r="X81" s="117">
        <f t="shared" si="30"/>
        <v>18381.069294169109</v>
      </c>
      <c r="Y81" s="117">
        <f t="shared" si="30"/>
        <v>17567.256674660417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19270.069819795837</v>
      </c>
      <c r="C82" s="122">
        <f t="shared" si="31"/>
        <v>20190.207234279045</v>
      </c>
      <c r="D82" s="122">
        <f t="shared" si="31"/>
        <v>18538.295331391691</v>
      </c>
      <c r="E82" s="122">
        <f t="shared" si="31"/>
        <v>18204.118095114096</v>
      </c>
      <c r="F82" s="122">
        <f t="shared" si="31"/>
        <v>17084.185502030028</v>
      </c>
      <c r="G82" s="122">
        <f t="shared" si="31"/>
        <v>17012.877219951224</v>
      </c>
      <c r="H82" s="122">
        <f t="shared" si="31"/>
        <v>16551.899616512015</v>
      </c>
      <c r="I82" s="122">
        <f t="shared" si="31"/>
        <v>15802.844399161229</v>
      </c>
      <c r="J82" s="122">
        <f t="shared" si="31"/>
        <v>15401.41754798251</v>
      </c>
      <c r="K82" s="122">
        <f t="shared" si="31"/>
        <v>15130.327707722252</v>
      </c>
      <c r="L82" s="122">
        <f t="shared" si="31"/>
        <v>16514.824715286872</v>
      </c>
      <c r="M82" s="122">
        <f t="shared" si="31"/>
        <v>15026.954755934843</v>
      </c>
      <c r="N82" s="122">
        <f t="shared" si="31"/>
        <v>15515.577816862808</v>
      </c>
      <c r="O82" s="122">
        <f t="shared" si="31"/>
        <v>15780.688017510412</v>
      </c>
      <c r="P82" s="122">
        <f t="shared" si="31"/>
        <v>13317.525005256533</v>
      </c>
      <c r="Q82" s="122">
        <f t="shared" si="31"/>
        <v>14462.005614710144</v>
      </c>
      <c r="R82" s="122">
        <f t="shared" ref="R82:V82" si="32">SUM(R83:R84)</f>
        <v>15078.323469245268</v>
      </c>
      <c r="S82" s="122">
        <f t="shared" si="32"/>
        <v>15349.82530885577</v>
      </c>
      <c r="T82" s="122">
        <f t="shared" si="32"/>
        <v>14124.926282174238</v>
      </c>
      <c r="U82" s="122">
        <f t="shared" si="32"/>
        <v>14529.143415684037</v>
      </c>
      <c r="V82" s="122">
        <f t="shared" si="32"/>
        <v>14449.79210319589</v>
      </c>
      <c r="W82" s="122">
        <f t="shared" ref="W82:Y82" si="33">SUM(W83:W84)</f>
        <v>17801.026907247855</v>
      </c>
      <c r="X82" s="122">
        <f t="shared" si="33"/>
        <v>15266.383353973712</v>
      </c>
      <c r="Y82" s="122">
        <f t="shared" si="33"/>
        <v>14525.481915615248</v>
      </c>
      <c r="DA82" s="130" t="s">
        <v>2319</v>
      </c>
    </row>
    <row r="83" spans="1:105" ht="12" customHeight="1" x14ac:dyDescent="0.25">
      <c r="A83" s="97" t="s">
        <v>199</v>
      </c>
      <c r="B83" s="98">
        <v>19169.514268504019</v>
      </c>
      <c r="C83" s="98">
        <v>20085.204947968243</v>
      </c>
      <c r="D83" s="98">
        <v>18442.245881641174</v>
      </c>
      <c r="E83" s="98">
        <v>18109.664857389496</v>
      </c>
      <c r="F83" s="98">
        <v>16995.569110758835</v>
      </c>
      <c r="G83" s="98">
        <v>16931.764020186565</v>
      </c>
      <c r="H83" s="98">
        <v>16469.831213227822</v>
      </c>
      <c r="I83" s="98">
        <v>15724.615377866476</v>
      </c>
      <c r="J83" s="98">
        <v>15323.841670754166</v>
      </c>
      <c r="K83" s="98">
        <v>15052.557789238343</v>
      </c>
      <c r="L83" s="98">
        <v>16428.050811918347</v>
      </c>
      <c r="M83" s="98">
        <v>14946.760085457208</v>
      </c>
      <c r="N83" s="98">
        <v>15431.069600466215</v>
      </c>
      <c r="O83" s="98">
        <v>15693.269765037172</v>
      </c>
      <c r="P83" s="98">
        <v>13243.828107599238</v>
      </c>
      <c r="Q83" s="98">
        <v>14382.03657448428</v>
      </c>
      <c r="R83" s="98">
        <v>14994.597623316753</v>
      </c>
      <c r="S83" s="98">
        <v>15264.032102671254</v>
      </c>
      <c r="T83" s="98">
        <v>14045.083242107046</v>
      </c>
      <c r="U83" s="98">
        <v>14446.374151970944</v>
      </c>
      <c r="V83" s="98">
        <v>14366.279604489064</v>
      </c>
      <c r="W83" s="98">
        <v>17695.1957608677</v>
      </c>
      <c r="X83" s="98">
        <v>15174.936727789527</v>
      </c>
      <c r="Y83" s="98">
        <v>14436.945461945461</v>
      </c>
      <c r="DA83" s="63" t="s">
        <v>2320</v>
      </c>
    </row>
    <row r="84" spans="1:105" ht="12" customHeight="1" x14ac:dyDescent="0.25">
      <c r="A84" s="97" t="s">
        <v>53</v>
      </c>
      <c r="B84" s="98">
        <v>100.55555129181819</v>
      </c>
      <c r="C84" s="98">
        <v>105.00228631080319</v>
      </c>
      <c r="D84" s="98">
        <v>96.049449750515549</v>
      </c>
      <c r="E84" s="98">
        <v>94.45323772459983</v>
      </c>
      <c r="F84" s="98">
        <v>88.616391271192654</v>
      </c>
      <c r="G84" s="98">
        <v>81.11319976466001</v>
      </c>
      <c r="H84" s="98">
        <v>82.06840328419176</v>
      </c>
      <c r="I84" s="98">
        <v>78.229021294753309</v>
      </c>
      <c r="J84" s="98">
        <v>77.57587722834424</v>
      </c>
      <c r="K84" s="98">
        <v>77.769918483909763</v>
      </c>
      <c r="L84" s="98">
        <v>86.773903368524856</v>
      </c>
      <c r="M84" s="98">
        <v>80.194670477634418</v>
      </c>
      <c r="N84" s="98">
        <v>84.50821639659334</v>
      </c>
      <c r="O84" s="98">
        <v>87.418252473240557</v>
      </c>
      <c r="P84" s="98">
        <v>73.696897657295708</v>
      </c>
      <c r="Q84" s="98">
        <v>79.969040225863111</v>
      </c>
      <c r="R84" s="98">
        <v>83.725845928514701</v>
      </c>
      <c r="S84" s="98">
        <v>85.793206184516052</v>
      </c>
      <c r="T84" s="98">
        <v>79.843040067191922</v>
      </c>
      <c r="U84" s="98">
        <v>82.769263713093153</v>
      </c>
      <c r="V84" s="98">
        <v>83.51249870682733</v>
      </c>
      <c r="W84" s="98">
        <v>105.83114638015596</v>
      </c>
      <c r="X84" s="98">
        <v>91.446626184183643</v>
      </c>
      <c r="Y84" s="98">
        <v>88.536453669787463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0.43944133331048768</v>
      </c>
      <c r="C85" s="122">
        <f t="shared" si="34"/>
        <v>0.55697919187506684</v>
      </c>
      <c r="D85" s="122">
        <f t="shared" si="34"/>
        <v>0.62294868229327982</v>
      </c>
      <c r="E85" s="122">
        <f t="shared" si="34"/>
        <v>1.1382167257610529</v>
      </c>
      <c r="F85" s="122">
        <f t="shared" si="34"/>
        <v>0.73827834429794181</v>
      </c>
      <c r="G85" s="122">
        <f t="shared" si="34"/>
        <v>0.83870329318517434</v>
      </c>
      <c r="H85" s="122">
        <f t="shared" si="34"/>
        <v>1.1331322019514398</v>
      </c>
      <c r="I85" s="122">
        <f t="shared" si="34"/>
        <v>1.2521682402449035</v>
      </c>
      <c r="J85" s="122">
        <f t="shared" si="34"/>
        <v>1.1978704829419173</v>
      </c>
      <c r="K85" s="122">
        <f t="shared" si="34"/>
        <v>1.3021907571119553</v>
      </c>
      <c r="L85" s="122">
        <f t="shared" si="34"/>
        <v>1.5149701160721472</v>
      </c>
      <c r="M85" s="122">
        <f t="shared" si="34"/>
        <v>1.419247975662083</v>
      </c>
      <c r="N85" s="122">
        <f t="shared" si="34"/>
        <v>1.6266622952976053</v>
      </c>
      <c r="O85" s="122">
        <f t="shared" si="34"/>
        <v>2.0225737926708649</v>
      </c>
      <c r="P85" s="122">
        <f t="shared" si="34"/>
        <v>1.2109740296268277</v>
      </c>
      <c r="Q85" s="122">
        <f t="shared" si="34"/>
        <v>1.9706365722787009</v>
      </c>
      <c r="R85" s="122">
        <f t="shared" si="34"/>
        <v>1.0980529836962174</v>
      </c>
      <c r="S85" s="122">
        <f t="shared" si="34"/>
        <v>1.0072111907465009</v>
      </c>
      <c r="T85" s="122">
        <f t="shared" si="34"/>
        <v>0.86761184270450042</v>
      </c>
      <c r="U85" s="122">
        <f t="shared" si="34"/>
        <v>0.91102952012304372</v>
      </c>
      <c r="V85" s="122">
        <f t="shared" si="34"/>
        <v>0.9705807310349055</v>
      </c>
      <c r="W85" s="122">
        <f t="shared" si="34"/>
        <v>1.0232834061886418</v>
      </c>
      <c r="X85" s="122">
        <f t="shared" si="34"/>
        <v>1.012981644526818</v>
      </c>
      <c r="Y85" s="122">
        <f t="shared" si="34"/>
        <v>1.0296052350109532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0.43944133331048768</v>
      </c>
      <c r="C86" s="98">
        <f>IF(RES_hhdet_fec!C86=0,0,RES_hhdet_fec!C86*1000*11630/RES_hhdet_num!C81)</f>
        <v>0.55697919187506684</v>
      </c>
      <c r="D86" s="98">
        <f>IF(RES_hhdet_fec!D86=0,0,RES_hhdet_fec!D86*1000*11630/RES_hhdet_num!D81)</f>
        <v>0.62294868229327982</v>
      </c>
      <c r="E86" s="98">
        <f>IF(RES_hhdet_fec!E86=0,0,RES_hhdet_fec!E86*1000*11630/RES_hhdet_num!E81)</f>
        <v>1.1382167257610529</v>
      </c>
      <c r="F86" s="98">
        <f>IF(RES_hhdet_fec!F86=0,0,RES_hhdet_fec!F86*1000*11630/RES_hhdet_num!F81)</f>
        <v>0.73827834429794181</v>
      </c>
      <c r="G86" s="98">
        <f>IF(RES_hhdet_fec!G86=0,0,RES_hhdet_fec!G86*1000*11630/RES_hhdet_num!G81)</f>
        <v>0.83870329318517434</v>
      </c>
      <c r="H86" s="98">
        <f>IF(RES_hhdet_fec!H86=0,0,RES_hhdet_fec!H86*1000*11630/RES_hhdet_num!H81)</f>
        <v>1.1331322019514398</v>
      </c>
      <c r="I86" s="98">
        <f>IF(RES_hhdet_fec!I86=0,0,RES_hhdet_fec!I86*1000*11630/RES_hhdet_num!I81)</f>
        <v>1.2521682402449035</v>
      </c>
      <c r="J86" s="98">
        <f>IF(RES_hhdet_fec!J86=0,0,RES_hhdet_fec!J86*1000*11630/RES_hhdet_num!J81)</f>
        <v>1.1978704829419173</v>
      </c>
      <c r="K86" s="98">
        <f>IF(RES_hhdet_fec!K86=0,0,RES_hhdet_fec!K86*1000*11630/RES_hhdet_num!K81)</f>
        <v>1.3021907571119553</v>
      </c>
      <c r="L86" s="98">
        <f>IF(RES_hhdet_fec!L86=0,0,RES_hhdet_fec!L86*1000*11630/RES_hhdet_num!L81)</f>
        <v>1.5149701160721472</v>
      </c>
      <c r="M86" s="98">
        <f>IF(RES_hhdet_fec!M86=0,0,RES_hhdet_fec!M86*1000*11630/RES_hhdet_num!M81)</f>
        <v>1.419247975662083</v>
      </c>
      <c r="N86" s="98">
        <f>IF(RES_hhdet_fec!N86=0,0,RES_hhdet_fec!N86*1000*11630/RES_hhdet_num!N81)</f>
        <v>1.6266622952976053</v>
      </c>
      <c r="O86" s="98">
        <f>IF(RES_hhdet_fec!O86=0,0,RES_hhdet_fec!O86*1000*11630/RES_hhdet_num!O81)</f>
        <v>2.0225737926708649</v>
      </c>
      <c r="P86" s="98">
        <f>IF(RES_hhdet_fec!P86=0,0,RES_hhdet_fec!P86*1000*11630/RES_hhdet_num!P81)</f>
        <v>1.2109740296268277</v>
      </c>
      <c r="Q86" s="98">
        <f>IF(RES_hhdet_fec!Q86=0,0,RES_hhdet_fec!Q86*1000*11630/RES_hhdet_num!Q81)</f>
        <v>1.9706365722787009</v>
      </c>
      <c r="R86" s="98">
        <f>IF(RES_hhdet_fec!R86=0,0,RES_hhdet_fec!R86*1000*11630/RES_hhdet_num!R81)</f>
        <v>1.0980529836962174</v>
      </c>
      <c r="S86" s="98">
        <f>IF(RES_hhdet_fec!S86=0,0,RES_hhdet_fec!S86*1000*11630/RES_hhdet_num!S81)</f>
        <v>1.0072111907465009</v>
      </c>
      <c r="T86" s="98">
        <f>IF(RES_hhdet_fec!T86=0,0,RES_hhdet_fec!T86*1000*11630/RES_hhdet_num!T81)</f>
        <v>0.86761184270450042</v>
      </c>
      <c r="U86" s="98">
        <f>IF(RES_hhdet_fec!U86=0,0,RES_hhdet_fec!U86*1000*11630/RES_hhdet_num!U81)</f>
        <v>0.91102952012304372</v>
      </c>
      <c r="V86" s="98">
        <f>IF(RES_hhdet_fec!V86=0,0,RES_hhdet_fec!V86*1000*11630/RES_hhdet_num!V81)</f>
        <v>0.9705807310349055</v>
      </c>
      <c r="W86" s="98">
        <f>IF(RES_hhdet_fec!W86=0,0,RES_hhdet_fec!W86*1000*11630/RES_hhdet_num!W81)</f>
        <v>1.0232834061886418</v>
      </c>
      <c r="X86" s="98">
        <f>IF(RES_hhdet_fec!X86=0,0,RES_hhdet_fec!X86*1000*11630/RES_hhdet_num!X81)</f>
        <v>1.012981644526818</v>
      </c>
      <c r="Y86" s="98">
        <f>IF(RES_hhdet_fec!Y86=0,0,RES_hhdet_fec!Y86*1000*11630/RES_hhdet_num!Y81)</f>
        <v>1.0296052350109532</v>
      </c>
      <c r="DA86" s="63" t="s">
        <v>2323</v>
      </c>
    </row>
    <row r="87" spans="1:105" ht="12" customHeight="1" x14ac:dyDescent="0.25">
      <c r="A87" s="121" t="s">
        <v>55</v>
      </c>
      <c r="B87" s="122">
        <v>3210.8500402386785</v>
      </c>
      <c r="C87" s="122">
        <v>3313.5232206816586</v>
      </c>
      <c r="D87" s="122">
        <v>3407.9765330077435</v>
      </c>
      <c r="E87" s="122">
        <v>3368.3523197394761</v>
      </c>
      <c r="F87" s="122">
        <v>3284.7111637957132</v>
      </c>
      <c r="G87" s="122">
        <v>2975.1679906689778</v>
      </c>
      <c r="H87" s="122">
        <v>3073.7185163343956</v>
      </c>
      <c r="I87" s="122">
        <v>3049.8487889023349</v>
      </c>
      <c r="J87" s="122">
        <v>2944.7808436962709</v>
      </c>
      <c r="K87" s="122">
        <v>3085.9579185713701</v>
      </c>
      <c r="L87" s="122">
        <v>3077.2013443477413</v>
      </c>
      <c r="M87" s="122">
        <v>3031.3507814697909</v>
      </c>
      <c r="N87" s="122">
        <v>3065.796483460691</v>
      </c>
      <c r="O87" s="122">
        <v>2935.8803558197642</v>
      </c>
      <c r="P87" s="122">
        <v>3019.5984570646983</v>
      </c>
      <c r="Q87" s="122">
        <v>2947.2654979971944</v>
      </c>
      <c r="R87" s="122">
        <v>2828.8146858920386</v>
      </c>
      <c r="S87" s="122">
        <v>2776.1736651396295</v>
      </c>
      <c r="T87" s="122">
        <v>2665.8819941188262</v>
      </c>
      <c r="U87" s="122">
        <v>2697.716535073474</v>
      </c>
      <c r="V87" s="122">
        <v>2670.0685092802109</v>
      </c>
      <c r="W87" s="122">
        <v>2964.3095866649824</v>
      </c>
      <c r="X87" s="122">
        <v>2625.7156488081641</v>
      </c>
      <c r="Y87" s="122">
        <v>2547.39770563825</v>
      </c>
      <c r="DA87" s="130" t="s">
        <v>2324</v>
      </c>
    </row>
    <row r="88" spans="1:105" ht="12" customHeight="1" x14ac:dyDescent="0.25">
      <c r="A88" s="97" t="s">
        <v>132</v>
      </c>
      <c r="B88" s="98">
        <v>3688.6426196224279</v>
      </c>
      <c r="C88" s="98">
        <v>3815.5361778063148</v>
      </c>
      <c r="D88" s="98">
        <v>3908.0241339553845</v>
      </c>
      <c r="E88" s="98">
        <v>3836.1763551512472</v>
      </c>
      <c r="F88" s="98">
        <v>3699.7279152821543</v>
      </c>
      <c r="G88" s="98">
        <v>3320.2259123659201</v>
      </c>
      <c r="H88" s="98">
        <v>3459.2394764570004</v>
      </c>
      <c r="I88" s="98">
        <v>3397.8700399030226</v>
      </c>
      <c r="J88" s="98">
        <v>3211.5675022952209</v>
      </c>
      <c r="K88" s="98">
        <v>3332.5910100715496</v>
      </c>
      <c r="L88" s="98">
        <v>3277.8146866976645</v>
      </c>
      <c r="M88" s="98">
        <v>3232.7307484546773</v>
      </c>
      <c r="N88" s="98">
        <v>3224.4596668254931</v>
      </c>
      <c r="O88" s="98">
        <v>2992.4603387566485</v>
      </c>
      <c r="P88" s="98">
        <v>3182.6883975079049</v>
      </c>
      <c r="Q88" s="98">
        <v>3083.2630389580531</v>
      </c>
      <c r="R88" s="98">
        <v>2893.0107250032793</v>
      </c>
      <c r="S88" s="98">
        <v>2850.718164311309</v>
      </c>
      <c r="T88" s="98">
        <v>2737.6899256052175</v>
      </c>
      <c r="U88" s="98">
        <v>2749.612456047947</v>
      </c>
      <c r="V88" s="98">
        <v>2777.3176740622853</v>
      </c>
      <c r="W88" s="98">
        <v>3122.710849471353</v>
      </c>
      <c r="X88" s="98">
        <v>2582.6704207159014</v>
      </c>
      <c r="Y88" s="98">
        <v>2570.5709668258633</v>
      </c>
      <c r="DA88" s="63" t="s">
        <v>2325</v>
      </c>
    </row>
    <row r="89" spans="1:105" ht="12" customHeight="1" x14ac:dyDescent="0.25">
      <c r="A89" s="97" t="s">
        <v>131</v>
      </c>
      <c r="B89" s="98">
        <v>2514.5780696256957</v>
      </c>
      <c r="C89" s="98">
        <v>2613.1310131916139</v>
      </c>
      <c r="D89" s="98">
        <v>2704.5048481650047</v>
      </c>
      <c r="E89" s="98">
        <v>2659.1943824506034</v>
      </c>
      <c r="F89" s="98">
        <v>2574.3312583987495</v>
      </c>
      <c r="G89" s="98">
        <v>2315.7341968040537</v>
      </c>
      <c r="H89" s="98">
        <v>2361.8021381086137</v>
      </c>
      <c r="I89" s="98">
        <v>2401.2310813539507</v>
      </c>
      <c r="J89" s="98">
        <v>2367.8177312915</v>
      </c>
      <c r="K89" s="98">
        <v>2507.2271479001984</v>
      </c>
      <c r="L89" s="98">
        <v>2492.8233065873892</v>
      </c>
      <c r="M89" s="98">
        <v>2562.566511639382</v>
      </c>
      <c r="N89" s="98">
        <v>2616.7372717075323</v>
      </c>
      <c r="O89" s="98">
        <v>2435.6683220582267</v>
      </c>
      <c r="P89" s="98">
        <v>2601.6190318344543</v>
      </c>
      <c r="Q89" s="98">
        <v>2484.5938041967452</v>
      </c>
      <c r="R89" s="98">
        <v>2335.5542745478697</v>
      </c>
      <c r="S89" s="98">
        <v>2346.1949321981629</v>
      </c>
      <c r="T89" s="98">
        <v>2304.7145478084244</v>
      </c>
      <c r="U89" s="98">
        <v>2343.2590176301251</v>
      </c>
      <c r="V89" s="98">
        <v>2387.2402645486595</v>
      </c>
      <c r="W89" s="98">
        <v>2706.2807418277066</v>
      </c>
      <c r="X89" s="98">
        <v>2288.9679875262582</v>
      </c>
      <c r="Y89" s="98">
        <v>2302.1091387516949</v>
      </c>
      <c r="DA89" s="63" t="s">
        <v>2326</v>
      </c>
    </row>
    <row r="90" spans="1:105" ht="12" customHeight="1" x14ac:dyDescent="0.25">
      <c r="A90" s="100" t="s">
        <v>199</v>
      </c>
      <c r="B90" s="101">
        <v>1375.0765746264269</v>
      </c>
      <c r="C90" s="101">
        <v>1408.4754605523806</v>
      </c>
      <c r="D90" s="101">
        <v>1448.6850125370613</v>
      </c>
      <c r="E90" s="101">
        <v>1394.0439820023237</v>
      </c>
      <c r="F90" s="101">
        <v>1321.9187581909378</v>
      </c>
      <c r="G90" s="101">
        <v>1155.2661071832558</v>
      </c>
      <c r="H90" s="101">
        <v>985.51752850626508</v>
      </c>
      <c r="I90" s="101">
        <v>1033.7532026973572</v>
      </c>
      <c r="J90" s="101">
        <v>1076.0171148038592</v>
      </c>
      <c r="K90" s="101">
        <v>1132.0640922957505</v>
      </c>
      <c r="L90" s="101">
        <v>994.37472769205635</v>
      </c>
      <c r="M90" s="101">
        <v>1115.2946130854414</v>
      </c>
      <c r="N90" s="101">
        <v>1089.7385314592545</v>
      </c>
      <c r="O90" s="101">
        <v>871.71561931504118</v>
      </c>
      <c r="P90" s="101">
        <v>943.6733090594779</v>
      </c>
      <c r="Q90" s="101">
        <v>734.95340925679204</v>
      </c>
      <c r="R90" s="101">
        <v>640.82118018405288</v>
      </c>
      <c r="S90" s="101">
        <v>715.45735104790822</v>
      </c>
      <c r="T90" s="101">
        <v>797.72449596374281</v>
      </c>
      <c r="U90" s="101">
        <v>818.23503686311949</v>
      </c>
      <c r="V90" s="101">
        <v>825.70879967266217</v>
      </c>
      <c r="W90" s="101">
        <v>908.9577659985431</v>
      </c>
      <c r="X90" s="101">
        <v>886.58298050208191</v>
      </c>
      <c r="Y90" s="101">
        <v>879.13799036391015</v>
      </c>
      <c r="DA90" s="131" t="s">
        <v>2327</v>
      </c>
    </row>
    <row r="91" spans="1:105" ht="12" customHeight="1" x14ac:dyDescent="0.25">
      <c r="A91" s="103" t="s">
        <v>52</v>
      </c>
      <c r="B91" s="104">
        <v>1139.5014949992685</v>
      </c>
      <c r="C91" s="104">
        <v>1204.6555526392331</v>
      </c>
      <c r="D91" s="104">
        <v>1255.8198356279429</v>
      </c>
      <c r="E91" s="104">
        <v>1265.1504004482797</v>
      </c>
      <c r="F91" s="104">
        <v>1252.4125002078122</v>
      </c>
      <c r="G91" s="104">
        <v>1160.4680896207974</v>
      </c>
      <c r="H91" s="104">
        <v>1376.2846096023486</v>
      </c>
      <c r="I91" s="104">
        <v>1367.4778786565939</v>
      </c>
      <c r="J91" s="104">
        <v>1291.8006164876408</v>
      </c>
      <c r="K91" s="104">
        <v>1375.1630556044474</v>
      </c>
      <c r="L91" s="104">
        <v>1498.4485788953327</v>
      </c>
      <c r="M91" s="104">
        <v>1447.2718985539404</v>
      </c>
      <c r="N91" s="104">
        <v>1526.998740248278</v>
      </c>
      <c r="O91" s="104">
        <v>1563.9527027431855</v>
      </c>
      <c r="P91" s="104">
        <v>1657.9457227749765</v>
      </c>
      <c r="Q91" s="104">
        <v>1749.6403949399532</v>
      </c>
      <c r="R91" s="104">
        <v>1694.7330943638165</v>
      </c>
      <c r="S91" s="104">
        <v>1630.7375811502548</v>
      </c>
      <c r="T91" s="104">
        <v>1506.9900518446814</v>
      </c>
      <c r="U91" s="104">
        <v>1525.0239807670055</v>
      </c>
      <c r="V91" s="104">
        <v>1561.5314648759979</v>
      </c>
      <c r="W91" s="104">
        <v>1797.3229758291632</v>
      </c>
      <c r="X91" s="104">
        <v>1402.3850070241763</v>
      </c>
      <c r="Y91" s="104">
        <v>1422.9711483877848</v>
      </c>
      <c r="DA91" s="132" t="s">
        <v>2328</v>
      </c>
    </row>
    <row r="92" spans="1:105" ht="12" customHeight="1" x14ac:dyDescent="0.25">
      <c r="A92" s="106" t="s">
        <v>124</v>
      </c>
      <c r="B92" s="101">
        <v>3320.5040359488103</v>
      </c>
      <c r="C92" s="101">
        <v>2962.0230141222014</v>
      </c>
      <c r="D92" s="101">
        <v>3209.6067251222321</v>
      </c>
      <c r="E92" s="101">
        <v>2952.2664686987155</v>
      </c>
      <c r="F92" s="101">
        <v>2925.4805897003489</v>
      </c>
      <c r="G92" s="101">
        <v>3328.5180473478481</v>
      </c>
      <c r="H92" s="101">
        <v>3094.5501171574947</v>
      </c>
      <c r="I92" s="101">
        <v>3297.2633194289951</v>
      </c>
      <c r="J92" s="101">
        <v>3615.2642268476261</v>
      </c>
      <c r="K92" s="101">
        <v>2904.5549650528187</v>
      </c>
      <c r="L92" s="101">
        <v>3197.7855370870097</v>
      </c>
      <c r="M92" s="101">
        <v>3468.8621495052507</v>
      </c>
      <c r="N92" s="101">
        <v>3494.3651538011623</v>
      </c>
      <c r="O92" s="101">
        <v>3274.7910390530988</v>
      </c>
      <c r="P92" s="101">
        <v>3446.5174215918778</v>
      </c>
      <c r="Q92" s="101">
        <v>3498.0232523026866</v>
      </c>
      <c r="R92" s="101">
        <v>3002.897761620955</v>
      </c>
      <c r="S92" s="101">
        <v>3087.0683534157415</v>
      </c>
      <c r="T92" s="101">
        <v>2868.4581913226289</v>
      </c>
      <c r="U92" s="101">
        <v>2845.321578977806</v>
      </c>
      <c r="V92" s="101">
        <v>2632.1030860379005</v>
      </c>
      <c r="W92" s="101">
        <v>3241.7217467544219</v>
      </c>
      <c r="X92" s="101">
        <v>2769.1901268671791</v>
      </c>
      <c r="Y92" s="101">
        <v>2657.292519941825</v>
      </c>
      <c r="DA92" s="131" t="s">
        <v>2329</v>
      </c>
    </row>
    <row r="93" spans="1:105" ht="12" customHeight="1" x14ac:dyDescent="0.25">
      <c r="A93" s="107" t="s">
        <v>123</v>
      </c>
      <c r="B93" s="104">
        <v>2496.3065325452826</v>
      </c>
      <c r="C93" s="104">
        <v>2226.7220121749001</v>
      </c>
      <c r="D93" s="104">
        <v>2420.1559657491248</v>
      </c>
      <c r="E93" s="104">
        <v>2229.978433531182</v>
      </c>
      <c r="F93" s="104">
        <v>2216.4450040189431</v>
      </c>
      <c r="G93" s="104">
        <v>2535.9365122307954</v>
      </c>
      <c r="H93" s="104">
        <v>2303.0952318317068</v>
      </c>
      <c r="I93" s="104">
        <v>2483.4230518625213</v>
      </c>
      <c r="J93" s="104">
        <v>2762.0217884194499</v>
      </c>
      <c r="K93" s="104">
        <v>2229.792217419968</v>
      </c>
      <c r="L93" s="104">
        <v>2409.5271695493307</v>
      </c>
      <c r="M93" s="104">
        <v>2661.8008793184094</v>
      </c>
      <c r="N93" s="104">
        <v>2674.4970667472157</v>
      </c>
      <c r="O93" s="104">
        <v>2481.6198845709664</v>
      </c>
      <c r="P93" s="104">
        <v>2657.5598470293453</v>
      </c>
      <c r="Q93" s="104">
        <v>2665.3453773824608</v>
      </c>
      <c r="R93" s="104">
        <v>2294.6904340942638</v>
      </c>
      <c r="S93" s="104">
        <v>2432.5802846744405</v>
      </c>
      <c r="T93" s="104">
        <v>2334.1357255118523</v>
      </c>
      <c r="U93" s="104">
        <v>2348.8770219076</v>
      </c>
      <c r="V93" s="104">
        <v>2210.8655713275157</v>
      </c>
      <c r="W93" s="104">
        <v>2765.6221389486705</v>
      </c>
      <c r="X93" s="104">
        <v>2398.5520409852143</v>
      </c>
      <c r="Y93" s="104">
        <v>2319.6169662245848</v>
      </c>
      <c r="DA93" s="132" t="s">
        <v>2330</v>
      </c>
    </row>
    <row r="94" spans="1:105" ht="12" customHeight="1" x14ac:dyDescent="0.25">
      <c r="A94" s="108" t="s">
        <v>50</v>
      </c>
      <c r="B94" s="98">
        <v>1239.4714319715881</v>
      </c>
      <c r="C94" s="98">
        <v>1101.4616025367261</v>
      </c>
      <c r="D94" s="98">
        <v>1198.8212667841403</v>
      </c>
      <c r="E94" s="98">
        <v>1093.0135482955898</v>
      </c>
      <c r="F94" s="98">
        <v>1074.7625277801581</v>
      </c>
      <c r="G94" s="98">
        <v>1222.8401775892864</v>
      </c>
      <c r="H94" s="98">
        <v>944.4139732796076</v>
      </c>
      <c r="I94" s="98">
        <v>1067.013042532137</v>
      </c>
      <c r="J94" s="98">
        <v>1276.2551908835069</v>
      </c>
      <c r="K94" s="98">
        <v>1043.1800577356539</v>
      </c>
      <c r="L94" s="98">
        <v>1009.753572045342</v>
      </c>
      <c r="M94" s="98">
        <v>1226.5880945726753</v>
      </c>
      <c r="N94" s="98">
        <v>1180.1784026936525</v>
      </c>
      <c r="O94" s="98">
        <v>935.57899280029869</v>
      </c>
      <c r="P94" s="98">
        <v>1006.4716848006404</v>
      </c>
      <c r="Q94" s="98">
        <v>824.16930015669084</v>
      </c>
      <c r="R94" s="98">
        <v>664.24149344174782</v>
      </c>
      <c r="S94" s="98">
        <v>781.03881067734949</v>
      </c>
      <c r="T94" s="98">
        <v>847.04877308405037</v>
      </c>
      <c r="U94" s="98">
        <v>843.56072242562345</v>
      </c>
      <c r="V94" s="98">
        <v>769.36376168399534</v>
      </c>
      <c r="W94" s="98">
        <v>928.25160211897241</v>
      </c>
      <c r="X94" s="98">
        <v>913.79232969637007</v>
      </c>
      <c r="Y94" s="98">
        <v>886.68522157594487</v>
      </c>
      <c r="DA94" s="63" t="s">
        <v>2331</v>
      </c>
    </row>
    <row r="95" spans="1:105" ht="12" customHeight="1" x14ac:dyDescent="0.25">
      <c r="A95" s="108" t="s">
        <v>52</v>
      </c>
      <c r="B95" s="98">
        <v>1256.8351005736943</v>
      </c>
      <c r="C95" s="98">
        <v>1125.2604096381738</v>
      </c>
      <c r="D95" s="98">
        <v>1221.3346989649842</v>
      </c>
      <c r="E95" s="98">
        <v>1136.9648852355926</v>
      </c>
      <c r="F95" s="98">
        <v>1141.6824762387851</v>
      </c>
      <c r="G95" s="98">
        <v>1313.0963346415085</v>
      </c>
      <c r="H95" s="98">
        <v>1358.6812585520995</v>
      </c>
      <c r="I95" s="98">
        <v>1416.4100093303841</v>
      </c>
      <c r="J95" s="98">
        <v>1485.7665975359423</v>
      </c>
      <c r="K95" s="98">
        <v>1186.6121596843138</v>
      </c>
      <c r="L95" s="98">
        <v>1399.7735975039886</v>
      </c>
      <c r="M95" s="98">
        <v>1435.2127847457343</v>
      </c>
      <c r="N95" s="98">
        <v>1494.3186640535632</v>
      </c>
      <c r="O95" s="98">
        <v>1546.0408917706677</v>
      </c>
      <c r="P95" s="98">
        <v>1651.0881622287045</v>
      </c>
      <c r="Q95" s="98">
        <v>1841.1760772257699</v>
      </c>
      <c r="R95" s="98">
        <v>1630.4489406525156</v>
      </c>
      <c r="S95" s="98">
        <v>1651.5414739970906</v>
      </c>
      <c r="T95" s="98">
        <v>1487.0869524278019</v>
      </c>
      <c r="U95" s="98">
        <v>1505.3162994819768</v>
      </c>
      <c r="V95" s="98">
        <v>1441.5018096435206</v>
      </c>
      <c r="W95" s="98">
        <v>1837.370536829698</v>
      </c>
      <c r="X95" s="98">
        <v>1484.7597112888443</v>
      </c>
      <c r="Y95" s="98">
        <v>1432.93174464864</v>
      </c>
      <c r="DA95" s="63" t="s">
        <v>2332</v>
      </c>
    </row>
    <row r="96" spans="1:105" ht="12" customHeight="1" x14ac:dyDescent="0.25">
      <c r="A96" s="106" t="s">
        <v>122</v>
      </c>
      <c r="B96" s="101">
        <v>2699.6076083421603</v>
      </c>
      <c r="C96" s="101">
        <v>2794.0379148266829</v>
      </c>
      <c r="D96" s="101">
        <v>2892.49557524895</v>
      </c>
      <c r="E96" s="101">
        <v>2912.6891143825464</v>
      </c>
      <c r="F96" s="101">
        <v>2915.9692907306899</v>
      </c>
      <c r="G96" s="101">
        <v>2697.61507062803</v>
      </c>
      <c r="H96" s="101">
        <v>2800.2052545728893</v>
      </c>
      <c r="I96" s="101">
        <v>2812.1916258821861</v>
      </c>
      <c r="J96" s="101">
        <v>2805.0636541622125</v>
      </c>
      <c r="K96" s="101">
        <v>3069.3840784376912</v>
      </c>
      <c r="L96" s="101">
        <v>3142.6546938365868</v>
      </c>
      <c r="M96" s="101">
        <v>3067.8064124488974</v>
      </c>
      <c r="N96" s="101">
        <v>3163.4993809025509</v>
      </c>
      <c r="O96" s="101">
        <v>3189.1743362786465</v>
      </c>
      <c r="P96" s="101">
        <v>3114.4187395443637</v>
      </c>
      <c r="Q96" s="101">
        <v>3087.6971843975452</v>
      </c>
      <c r="R96" s="101">
        <v>3056.3125414233436</v>
      </c>
      <c r="S96" s="101">
        <v>2951.2541064564998</v>
      </c>
      <c r="T96" s="101">
        <v>2802.1437176684099</v>
      </c>
      <c r="U96" s="101">
        <v>2850.825926726578</v>
      </c>
      <c r="V96" s="101">
        <v>2725.1341793385677</v>
      </c>
      <c r="W96" s="101">
        <v>2961.9567719013703</v>
      </c>
      <c r="X96" s="101">
        <v>2844.3136478420256</v>
      </c>
      <c r="Y96" s="101">
        <v>2670.0036350210621</v>
      </c>
      <c r="DA96" s="131" t="s">
        <v>2333</v>
      </c>
    </row>
    <row r="97" spans="1:105" ht="12" customHeight="1" x14ac:dyDescent="0.25">
      <c r="A97" s="107" t="s">
        <v>121</v>
      </c>
      <c r="B97" s="104">
        <v>2160.1363869312236</v>
      </c>
      <c r="C97" s="104">
        <v>2239.9268002704462</v>
      </c>
      <c r="D97" s="104">
        <v>2326.4928814837745</v>
      </c>
      <c r="E97" s="104">
        <v>2344.7237519458808</v>
      </c>
      <c r="F97" s="104">
        <v>2351.7856572039354</v>
      </c>
      <c r="G97" s="104">
        <v>2180.6826688984816</v>
      </c>
      <c r="H97" s="104">
        <v>2222.0681457400674</v>
      </c>
      <c r="I97" s="104">
        <v>2251.7047370401201</v>
      </c>
      <c r="J97" s="104">
        <v>2271.0212893242374</v>
      </c>
      <c r="K97" s="104">
        <v>2492.6637284980402</v>
      </c>
      <c r="L97" s="104">
        <v>2518.4158250135783</v>
      </c>
      <c r="M97" s="104">
        <v>2495.0334845916532</v>
      </c>
      <c r="N97" s="104">
        <v>2568.1585699014063</v>
      </c>
      <c r="O97" s="104">
        <v>2554.8698873030512</v>
      </c>
      <c r="P97" s="104">
        <v>2513.874320409258</v>
      </c>
      <c r="Q97" s="104">
        <v>2458.3651531208166</v>
      </c>
      <c r="R97" s="104">
        <v>2435.3250807583249</v>
      </c>
      <c r="S97" s="104">
        <v>2386.0106200495356</v>
      </c>
      <c r="T97" s="104">
        <v>2311.3795040200484</v>
      </c>
      <c r="U97" s="104">
        <v>2373.8373873600558</v>
      </c>
      <c r="V97" s="104">
        <v>2292.4775353195387</v>
      </c>
      <c r="W97" s="104">
        <v>2511.0766400996913</v>
      </c>
      <c r="X97" s="104">
        <v>2461.1250641686174</v>
      </c>
      <c r="Y97" s="104">
        <v>2327.8063007292167</v>
      </c>
      <c r="DA97" s="132" t="s">
        <v>2334</v>
      </c>
    </row>
    <row r="98" spans="1:105" ht="12" customHeight="1" x14ac:dyDescent="0.25">
      <c r="A98" s="108" t="s">
        <v>53</v>
      </c>
      <c r="B98" s="98">
        <v>1006.7020965782244</v>
      </c>
      <c r="C98" s="98">
        <v>1036.8630541762775</v>
      </c>
      <c r="D98" s="98">
        <v>1077.1142377684744</v>
      </c>
      <c r="E98" s="98">
        <v>1074.0621376202873</v>
      </c>
      <c r="F98" s="98">
        <v>1072.3283440611985</v>
      </c>
      <c r="G98" s="98">
        <v>990.3366368726621</v>
      </c>
      <c r="H98" s="98">
        <v>855.77698346107422</v>
      </c>
      <c r="I98" s="98">
        <v>908.81654546202833</v>
      </c>
      <c r="J98" s="98">
        <v>986.00533967955164</v>
      </c>
      <c r="K98" s="98">
        <v>1103.7840891242668</v>
      </c>
      <c r="L98" s="98">
        <v>997.28586874743246</v>
      </c>
      <c r="M98" s="98">
        <v>1085.0783826673128</v>
      </c>
      <c r="N98" s="98">
        <v>1079.0336854478762</v>
      </c>
      <c r="O98" s="98">
        <v>933.07235904632921</v>
      </c>
      <c r="P98" s="98">
        <v>921.92141765561223</v>
      </c>
      <c r="Q98" s="98">
        <v>737.51081128180851</v>
      </c>
      <c r="R98" s="98">
        <v>677.52493544017398</v>
      </c>
      <c r="S98" s="98">
        <v>733.6352996963484</v>
      </c>
      <c r="T98" s="98">
        <v>808.36716730170065</v>
      </c>
      <c r="U98" s="98">
        <v>842.33354653150229</v>
      </c>
      <c r="V98" s="98">
        <v>804.64235724342655</v>
      </c>
      <c r="W98" s="98">
        <v>851.45107163493606</v>
      </c>
      <c r="X98" s="98">
        <v>964.2722121419522</v>
      </c>
      <c r="Y98" s="98">
        <v>900.31785703316643</v>
      </c>
      <c r="DA98" s="63" t="s">
        <v>2335</v>
      </c>
    </row>
    <row r="99" spans="1:105" ht="12" customHeight="1" x14ac:dyDescent="0.25">
      <c r="A99" s="108" t="s">
        <v>52</v>
      </c>
      <c r="B99" s="98">
        <v>1153.4342903529989</v>
      </c>
      <c r="C99" s="98">
        <v>1203.0637460941691</v>
      </c>
      <c r="D99" s="98">
        <v>1249.3786437153001</v>
      </c>
      <c r="E99" s="98">
        <v>1270.661614325594</v>
      </c>
      <c r="F99" s="98">
        <v>1279.4573131427369</v>
      </c>
      <c r="G99" s="98">
        <v>1190.3460320258198</v>
      </c>
      <c r="H99" s="98">
        <v>1366.2911622789929</v>
      </c>
      <c r="I99" s="98">
        <v>1342.8881915780919</v>
      </c>
      <c r="J99" s="98">
        <v>1285.0159496446859</v>
      </c>
      <c r="K99" s="98">
        <v>1388.8796393737734</v>
      </c>
      <c r="L99" s="98">
        <v>1521.1299562661461</v>
      </c>
      <c r="M99" s="98">
        <v>1409.9551019243411</v>
      </c>
      <c r="N99" s="98">
        <v>1489.1248844535303</v>
      </c>
      <c r="O99" s="98">
        <v>1621.7975282567224</v>
      </c>
      <c r="P99" s="98">
        <v>1591.9529027536457</v>
      </c>
      <c r="Q99" s="98">
        <v>1720.8543418390082</v>
      </c>
      <c r="R99" s="98">
        <v>1757.8001453181512</v>
      </c>
      <c r="S99" s="98">
        <v>1652.3753203531871</v>
      </c>
      <c r="T99" s="98">
        <v>1503.012336718348</v>
      </c>
      <c r="U99" s="98">
        <v>1531.5038408285536</v>
      </c>
      <c r="V99" s="98">
        <v>1487.8351780761127</v>
      </c>
      <c r="W99" s="98">
        <v>1659.6255684647551</v>
      </c>
      <c r="X99" s="98">
        <v>1496.8528520266655</v>
      </c>
      <c r="Y99" s="98">
        <v>1427.4884436960501</v>
      </c>
      <c r="DA99" s="63" t="s">
        <v>2336</v>
      </c>
    </row>
    <row r="100" spans="1:105" ht="12" customHeight="1" x14ac:dyDescent="0.25">
      <c r="A100" s="121" t="s">
        <v>54</v>
      </c>
      <c r="B100" s="122">
        <v>380.57648131638524</v>
      </c>
      <c r="C100" s="122">
        <v>438.42806097222405</v>
      </c>
      <c r="D100" s="122">
        <v>458.62889020880669</v>
      </c>
      <c r="E100" s="122">
        <v>455.4597550030249</v>
      </c>
      <c r="F100" s="122">
        <v>482.05519315504841</v>
      </c>
      <c r="G100" s="122">
        <v>390.1751533443919</v>
      </c>
      <c r="H100" s="122">
        <v>455.27992665182461</v>
      </c>
      <c r="I100" s="122">
        <v>397.67637370743387</v>
      </c>
      <c r="J100" s="122">
        <v>428.29101198689597</v>
      </c>
      <c r="K100" s="122">
        <v>539.95673244125157</v>
      </c>
      <c r="L100" s="122">
        <v>544.5768740680852</v>
      </c>
      <c r="M100" s="122">
        <v>540.87843850010006</v>
      </c>
      <c r="N100" s="122">
        <v>557.03715000033947</v>
      </c>
      <c r="O100" s="122">
        <v>539.89152493895892</v>
      </c>
      <c r="P100" s="122">
        <v>561.85711694969802</v>
      </c>
      <c r="Q100" s="122">
        <v>535.9690961568848</v>
      </c>
      <c r="R100" s="122">
        <v>537.70275971398496</v>
      </c>
      <c r="S100" s="122">
        <v>539.43354327456677</v>
      </c>
      <c r="T100" s="122">
        <v>526.74431121988221</v>
      </c>
      <c r="U100" s="122">
        <v>534.18752288458711</v>
      </c>
      <c r="V100" s="122">
        <v>519.81010326905232</v>
      </c>
      <c r="W100" s="122">
        <v>502.03482656693603</v>
      </c>
      <c r="X100" s="122">
        <v>487.95730974270384</v>
      </c>
      <c r="Y100" s="122">
        <v>493.34744817190693</v>
      </c>
      <c r="DA100" s="130" t="s">
        <v>2337</v>
      </c>
    </row>
    <row r="101" spans="1:105" ht="12" customHeight="1" x14ac:dyDescent="0.25">
      <c r="A101" s="97" t="s">
        <v>202</v>
      </c>
      <c r="B101" s="98">
        <v>465.9380344319344</v>
      </c>
      <c r="C101" s="98">
        <v>543.03309093154633</v>
      </c>
      <c r="D101" s="98">
        <v>570.15691274874519</v>
      </c>
      <c r="E101" s="98">
        <v>560.13531029205114</v>
      </c>
      <c r="F101" s="98">
        <v>584.06548900037831</v>
      </c>
      <c r="G101" s="98">
        <v>476.40643754322122</v>
      </c>
      <c r="H101" s="98">
        <v>570.71674287541032</v>
      </c>
      <c r="I101" s="98">
        <v>504.23496030610846</v>
      </c>
      <c r="J101" s="98">
        <v>534.18005226599485</v>
      </c>
      <c r="K101" s="98">
        <v>670.76730683744177</v>
      </c>
      <c r="L101" s="98">
        <v>671.19798319186725</v>
      </c>
      <c r="M101" s="98">
        <v>691.0628971120683</v>
      </c>
      <c r="N101" s="98">
        <v>722.00259552954844</v>
      </c>
      <c r="O101" s="98">
        <v>688.54942466960745</v>
      </c>
      <c r="P101" s="98">
        <v>733.04068777207647</v>
      </c>
      <c r="Q101" s="98">
        <v>696.01545015773593</v>
      </c>
      <c r="R101" s="98">
        <v>658.28943014621586</v>
      </c>
      <c r="S101" s="98">
        <v>704.84527257064985</v>
      </c>
      <c r="T101" s="98">
        <v>679.23536846889078</v>
      </c>
      <c r="U101" s="98">
        <v>690.37922534978497</v>
      </c>
      <c r="V101" s="98">
        <v>699.65216492892898</v>
      </c>
      <c r="W101" s="98">
        <v>832.22993364326567</v>
      </c>
      <c r="X101" s="98">
        <v>587.7006225320722</v>
      </c>
      <c r="Y101" s="98">
        <v>692.22117766244605</v>
      </c>
      <c r="DA101" s="63" t="s">
        <v>2338</v>
      </c>
    </row>
    <row r="102" spans="1:105" ht="12" customHeight="1" x14ac:dyDescent="0.25">
      <c r="A102" s="97" t="s">
        <v>50</v>
      </c>
      <c r="B102" s="98">
        <v>459.90123837814281</v>
      </c>
      <c r="C102" s="98">
        <v>530.13900008577616</v>
      </c>
      <c r="D102" s="98">
        <v>558.77069382958211</v>
      </c>
      <c r="E102" s="98">
        <v>534.46905199380365</v>
      </c>
      <c r="F102" s="98">
        <v>580.2360603910538</v>
      </c>
      <c r="G102" s="98">
        <v>484.31229667328842</v>
      </c>
      <c r="H102" s="98">
        <v>553.24166389298546</v>
      </c>
      <c r="I102" s="98">
        <v>482.49047752980647</v>
      </c>
      <c r="J102" s="98">
        <v>515.78620242660725</v>
      </c>
      <c r="K102" s="98">
        <v>669.15795107521842</v>
      </c>
      <c r="L102" s="98">
        <v>719.49505831704585</v>
      </c>
      <c r="M102" s="98">
        <v>665.2727719688138</v>
      </c>
      <c r="N102" s="98">
        <v>566.0410023849264</v>
      </c>
      <c r="O102" s="98">
        <v>566.29628113744161</v>
      </c>
      <c r="P102" s="98">
        <v>633.95312246651133</v>
      </c>
      <c r="Q102" s="98">
        <v>699.75948596767694</v>
      </c>
      <c r="R102" s="98">
        <v>739.05968262344436</v>
      </c>
      <c r="S102" s="98">
        <v>710.5392602660163</v>
      </c>
      <c r="T102" s="98">
        <v>660.433976738821</v>
      </c>
      <c r="U102" s="98">
        <v>663.38016168479635</v>
      </c>
      <c r="V102" s="98">
        <v>661.90606852772112</v>
      </c>
      <c r="W102" s="98">
        <v>911.55833264778175</v>
      </c>
      <c r="X102" s="98">
        <v>470.97604578655091</v>
      </c>
      <c r="Y102" s="98">
        <v>668.2933649678647</v>
      </c>
      <c r="DA102" s="63" t="s">
        <v>2339</v>
      </c>
    </row>
    <row r="103" spans="1:105" ht="12" customHeight="1" x14ac:dyDescent="0.25">
      <c r="A103" s="109" t="s">
        <v>120</v>
      </c>
      <c r="B103" s="33">
        <v>366.30771354617491</v>
      </c>
      <c r="C103" s="33">
        <v>421.00633814778098</v>
      </c>
      <c r="D103" s="33">
        <v>440.03170719029356</v>
      </c>
      <c r="E103" s="33">
        <v>438.05636921772873</v>
      </c>
      <c r="F103" s="33">
        <v>464.91956155533967</v>
      </c>
      <c r="G103" s="33">
        <v>375.61502085886593</v>
      </c>
      <c r="H103" s="33">
        <v>436.00186016765167</v>
      </c>
      <c r="I103" s="33">
        <v>379.95677179555179</v>
      </c>
      <c r="J103" s="33">
        <v>410.81548539366054</v>
      </c>
      <c r="K103" s="33">
        <v>518.29265556076678</v>
      </c>
      <c r="L103" s="33">
        <v>523.38561243801155</v>
      </c>
      <c r="M103" s="33">
        <v>515.65474684931542</v>
      </c>
      <c r="N103" s="33">
        <v>529.68433782223474</v>
      </c>
      <c r="O103" s="33">
        <v>516.11340733405143</v>
      </c>
      <c r="P103" s="33">
        <v>536.35362093661467</v>
      </c>
      <c r="Q103" s="33">
        <v>513.93468511617016</v>
      </c>
      <c r="R103" s="33">
        <v>522.69741304622585</v>
      </c>
      <c r="S103" s="33">
        <v>520.37891748275524</v>
      </c>
      <c r="T103" s="33">
        <v>510.18143162774669</v>
      </c>
      <c r="U103" s="33">
        <v>517.05925554604914</v>
      </c>
      <c r="V103" s="33">
        <v>500.61743222209486</v>
      </c>
      <c r="W103" s="33">
        <v>467.11906181618281</v>
      </c>
      <c r="X103" s="33">
        <v>479.60198213968141</v>
      </c>
      <c r="Y103" s="33">
        <v>479.80021391132908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13972.157477445988</v>
      </c>
      <c r="C124" s="117">
        <f t="shared" si="42"/>
        <v>14964.100969114575</v>
      </c>
      <c r="D124" s="117">
        <f t="shared" si="42"/>
        <v>13803.700662911682</v>
      </c>
      <c r="E124" s="117">
        <f t="shared" si="42"/>
        <v>14499.412034701241</v>
      </c>
      <c r="F124" s="117">
        <f t="shared" si="42"/>
        <v>15626.71146919491</v>
      </c>
      <c r="G124" s="117">
        <f t="shared" si="42"/>
        <v>13294.004335700927</v>
      </c>
      <c r="H124" s="117">
        <f t="shared" si="42"/>
        <v>12801.887479991186</v>
      </c>
      <c r="I124" s="117">
        <f t="shared" si="42"/>
        <v>13841.980515216521</v>
      </c>
      <c r="J124" s="117">
        <f t="shared" si="42"/>
        <v>13975.162655850327</v>
      </c>
      <c r="K124" s="117">
        <f t="shared" si="42"/>
        <v>14171.111495086971</v>
      </c>
      <c r="L124" s="117">
        <f t="shared" si="42"/>
        <v>15292.093509674443</v>
      </c>
      <c r="M124" s="117">
        <f t="shared" si="42"/>
        <v>14481.377620646777</v>
      </c>
      <c r="N124" s="117">
        <f t="shared" si="42"/>
        <v>15124.854261134831</v>
      </c>
      <c r="O124" s="117">
        <f t="shared" si="42"/>
        <v>15813.981586123662</v>
      </c>
      <c r="P124" s="117">
        <f t="shared" si="42"/>
        <v>14191.403945597474</v>
      </c>
      <c r="Q124" s="117">
        <f t="shared" si="42"/>
        <v>15017.721359807605</v>
      </c>
      <c r="R124" s="117">
        <f t="shared" ref="R124:V124" si="43">R125+R128+R130+R139</f>
        <v>15441.144127352751</v>
      </c>
      <c r="S124" s="117">
        <f t="shared" si="43"/>
        <v>15892.320768899715</v>
      </c>
      <c r="T124" s="117">
        <f t="shared" si="43"/>
        <v>14925.998170375318</v>
      </c>
      <c r="U124" s="117">
        <f t="shared" si="43"/>
        <v>14901.905102405723</v>
      </c>
      <c r="V124" s="117">
        <f t="shared" si="43"/>
        <v>16177.238372529413</v>
      </c>
      <c r="W124" s="117">
        <f t="shared" ref="W124:Y124" si="44">W125+W128+W130+W139</f>
        <v>17744.985028203038</v>
      </c>
      <c r="X124" s="117">
        <f t="shared" si="44"/>
        <v>15823.209543286746</v>
      </c>
      <c r="Y124" s="117">
        <f t="shared" si="44"/>
        <v>15134.284504160058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11341.770198638838</v>
      </c>
      <c r="C125" s="122">
        <f t="shared" si="45"/>
        <v>12157.254459803829</v>
      </c>
      <c r="D125" s="122">
        <f t="shared" si="45"/>
        <v>10954.173191184065</v>
      </c>
      <c r="E125" s="122">
        <f t="shared" si="45"/>
        <v>11544.151165669211</v>
      </c>
      <c r="F125" s="122">
        <f t="shared" si="45"/>
        <v>12422.708444576698</v>
      </c>
      <c r="G125" s="122">
        <f t="shared" si="45"/>
        <v>10727.16883857279</v>
      </c>
      <c r="H125" s="122">
        <f t="shared" si="45"/>
        <v>10140.100440105716</v>
      </c>
      <c r="I125" s="122">
        <f t="shared" si="45"/>
        <v>11008.383233597749</v>
      </c>
      <c r="J125" s="122">
        <f t="shared" si="45"/>
        <v>11134.866861618089</v>
      </c>
      <c r="K125" s="122">
        <f t="shared" si="45"/>
        <v>11077.734622739868</v>
      </c>
      <c r="L125" s="122">
        <f t="shared" si="45"/>
        <v>12188.821322864682</v>
      </c>
      <c r="M125" s="122">
        <f t="shared" si="45"/>
        <v>11325.791210391169</v>
      </c>
      <c r="N125" s="122">
        <f t="shared" si="45"/>
        <v>11901.792917167844</v>
      </c>
      <c r="O125" s="122">
        <f t="shared" si="45"/>
        <v>12720.453175551806</v>
      </c>
      <c r="P125" s="122">
        <f t="shared" si="45"/>
        <v>10931.538113498285</v>
      </c>
      <c r="Q125" s="122">
        <f t="shared" si="45"/>
        <v>11847.542891560823</v>
      </c>
      <c r="R125" s="122">
        <f t="shared" ref="R125:V125" si="46">SUM(R126:R127)</f>
        <v>12278.516821463245</v>
      </c>
      <c r="S125" s="122">
        <f t="shared" si="46"/>
        <v>12844.371549189436</v>
      </c>
      <c r="T125" s="122">
        <f t="shared" si="46"/>
        <v>11996.398252507397</v>
      </c>
      <c r="U125" s="122">
        <f t="shared" si="46"/>
        <v>11991.701167083555</v>
      </c>
      <c r="V125" s="122">
        <f t="shared" si="46"/>
        <v>13318.709505237857</v>
      </c>
      <c r="W125" s="122">
        <f t="shared" ref="W125:Y125" si="47">SUM(W126:W127)</f>
        <v>14437.667365800076</v>
      </c>
      <c r="X125" s="122">
        <f t="shared" si="47"/>
        <v>12888.294557990623</v>
      </c>
      <c r="Y125" s="122">
        <f t="shared" si="47"/>
        <v>12302.703146007942</v>
      </c>
      <c r="DA125" s="130" t="s">
        <v>2360</v>
      </c>
    </row>
    <row r="126" spans="1:105" ht="12" customHeight="1" x14ac:dyDescent="0.25">
      <c r="A126" s="97" t="s">
        <v>198</v>
      </c>
      <c r="B126" s="98">
        <v>11291.317539323276</v>
      </c>
      <c r="C126" s="98">
        <v>12104.290206199106</v>
      </c>
      <c r="D126" s="98">
        <v>10907.393611860587</v>
      </c>
      <c r="E126" s="98">
        <v>11495.690270562058</v>
      </c>
      <c r="F126" s="98">
        <v>12371.743317557526</v>
      </c>
      <c r="G126" s="98">
        <v>10687.919623909551</v>
      </c>
      <c r="H126" s="98">
        <v>10102.755841025175</v>
      </c>
      <c r="I126" s="98">
        <v>10969.053276195233</v>
      </c>
      <c r="J126" s="98">
        <v>11095.418819469185</v>
      </c>
      <c r="K126" s="98">
        <v>11038.672922106725</v>
      </c>
      <c r="L126" s="98">
        <v>12146.00705760088</v>
      </c>
      <c r="M126" s="98">
        <v>11286.366131896271</v>
      </c>
      <c r="N126" s="98">
        <v>11860.523129720508</v>
      </c>
      <c r="O126" s="98">
        <v>12676.507005875008</v>
      </c>
      <c r="P126" s="98">
        <v>10893.979597499589</v>
      </c>
      <c r="Q126" s="98">
        <v>11807.044038685553</v>
      </c>
      <c r="R126" s="98">
        <v>12236.661415262195</v>
      </c>
      <c r="S126" s="98">
        <v>12800.683187694654</v>
      </c>
      <c r="T126" s="98">
        <v>11955.553143925248</v>
      </c>
      <c r="U126" s="98">
        <v>11951.037161404134</v>
      </c>
      <c r="V126" s="98">
        <v>13273.539838332867</v>
      </c>
      <c r="W126" s="98">
        <v>14388.017527586671</v>
      </c>
      <c r="X126" s="98">
        <v>12844.212295763222</v>
      </c>
      <c r="Y126" s="98">
        <v>12260.356330978957</v>
      </c>
      <c r="DA126" s="63" t="s">
        <v>2361</v>
      </c>
    </row>
    <row r="127" spans="1:105" ht="12" customHeight="1" x14ac:dyDescent="0.25">
      <c r="A127" s="97" t="s">
        <v>53</v>
      </c>
      <c r="B127" s="98">
        <v>50.452659315561782</v>
      </c>
      <c r="C127" s="98">
        <v>52.964253604723304</v>
      </c>
      <c r="D127" s="98">
        <v>46.779579323477286</v>
      </c>
      <c r="E127" s="98">
        <v>48.460895107152574</v>
      </c>
      <c r="F127" s="98">
        <v>50.965127019170929</v>
      </c>
      <c r="G127" s="98">
        <v>39.249214663239762</v>
      </c>
      <c r="H127" s="98">
        <v>37.344599080541656</v>
      </c>
      <c r="I127" s="98">
        <v>39.329957402516783</v>
      </c>
      <c r="J127" s="98">
        <v>39.448042148904619</v>
      </c>
      <c r="K127" s="98">
        <v>39.061700633143957</v>
      </c>
      <c r="L127" s="98">
        <v>42.814265263801296</v>
      </c>
      <c r="M127" s="98">
        <v>39.425078494897619</v>
      </c>
      <c r="N127" s="98">
        <v>41.269787447335922</v>
      </c>
      <c r="O127" s="98">
        <v>43.946169676798334</v>
      </c>
      <c r="P127" s="98">
        <v>37.558515998697246</v>
      </c>
      <c r="Q127" s="98">
        <v>40.498852875268547</v>
      </c>
      <c r="R127" s="98">
        <v>41.855406201049526</v>
      </c>
      <c r="S127" s="98">
        <v>43.68836149478188</v>
      </c>
      <c r="T127" s="98">
        <v>40.845108582148789</v>
      </c>
      <c r="U127" s="98">
        <v>40.664005679420455</v>
      </c>
      <c r="V127" s="98">
        <v>45.169666904989988</v>
      </c>
      <c r="W127" s="98">
        <v>49.649838213405644</v>
      </c>
      <c r="X127" s="98">
        <v>44.082262227400697</v>
      </c>
      <c r="Y127" s="98">
        <v>42.346815028984075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0.43942969342598021</v>
      </c>
      <c r="C128" s="122">
        <f t="shared" si="48"/>
        <v>0.55716318048019853</v>
      </c>
      <c r="D128" s="122">
        <f t="shared" si="48"/>
        <v>0.61978996737033387</v>
      </c>
      <c r="E128" s="122">
        <f t="shared" si="48"/>
        <v>1.1513162792696552</v>
      </c>
      <c r="F128" s="122">
        <f t="shared" si="48"/>
        <v>0.76237564476837627</v>
      </c>
      <c r="G128" s="122">
        <f t="shared" si="48"/>
        <v>0.88118952454171606</v>
      </c>
      <c r="H128" s="122">
        <f t="shared" si="48"/>
        <v>1.0925338482508973</v>
      </c>
      <c r="I128" s="122">
        <f t="shared" si="48"/>
        <v>1.0522605230768554</v>
      </c>
      <c r="J128" s="122">
        <f t="shared" si="48"/>
        <v>0.94871073083856272</v>
      </c>
      <c r="K128" s="122">
        <f t="shared" si="48"/>
        <v>1.0110945740522754</v>
      </c>
      <c r="L128" s="122">
        <f t="shared" si="48"/>
        <v>1.1979461685851982</v>
      </c>
      <c r="M128" s="122">
        <f t="shared" si="48"/>
        <v>1.1392357274959393</v>
      </c>
      <c r="N128" s="122">
        <f t="shared" si="48"/>
        <v>1.347926462578614</v>
      </c>
      <c r="O128" s="122">
        <f t="shared" si="48"/>
        <v>1.8440179572290785</v>
      </c>
      <c r="P128" s="122">
        <f t="shared" si="48"/>
        <v>1.2238737226110563</v>
      </c>
      <c r="Q128" s="122">
        <f t="shared" si="48"/>
        <v>2.146953763347685</v>
      </c>
      <c r="R128" s="122">
        <f t="shared" si="48"/>
        <v>1.2673911791510111</v>
      </c>
      <c r="S128" s="122">
        <f t="shared" si="48"/>
        <v>1.194366268553102</v>
      </c>
      <c r="T128" s="122">
        <f t="shared" si="48"/>
        <v>1.0404668581019936</v>
      </c>
      <c r="U128" s="122">
        <f t="shared" si="48"/>
        <v>1.0684087708978987</v>
      </c>
      <c r="V128" s="122">
        <f t="shared" si="48"/>
        <v>1.0114347795320682</v>
      </c>
      <c r="W128" s="122">
        <f t="shared" si="48"/>
        <v>0.98495017574871457</v>
      </c>
      <c r="X128" s="122">
        <f t="shared" si="48"/>
        <v>0.90685266037606438</v>
      </c>
      <c r="Y128" s="122">
        <f t="shared" si="48"/>
        <v>0.85875247450129721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0.43942969342598021</v>
      </c>
      <c r="C129" s="98">
        <f>IF(RES_hhdet_fec!C129=0,0,RES_hhdet_fec!C129*1000*11630/RES_hhdet_num!C124)</f>
        <v>0.55716318048019853</v>
      </c>
      <c r="D129" s="98">
        <f>IF(RES_hhdet_fec!D129=0,0,RES_hhdet_fec!D129*1000*11630/RES_hhdet_num!D124)</f>
        <v>0.61978996737033387</v>
      </c>
      <c r="E129" s="98">
        <f>IF(RES_hhdet_fec!E129=0,0,RES_hhdet_fec!E129*1000*11630/RES_hhdet_num!E124)</f>
        <v>1.1513162792696552</v>
      </c>
      <c r="F129" s="98">
        <f>IF(RES_hhdet_fec!F129=0,0,RES_hhdet_fec!F129*1000*11630/RES_hhdet_num!F124)</f>
        <v>0.76237564476837627</v>
      </c>
      <c r="G129" s="98">
        <f>IF(RES_hhdet_fec!G129=0,0,RES_hhdet_fec!G129*1000*11630/RES_hhdet_num!G124)</f>
        <v>0.88118952454171606</v>
      </c>
      <c r="H129" s="98">
        <f>IF(RES_hhdet_fec!H129=0,0,RES_hhdet_fec!H129*1000*11630/RES_hhdet_num!H124)</f>
        <v>1.0925338482508973</v>
      </c>
      <c r="I129" s="98">
        <f>IF(RES_hhdet_fec!I129=0,0,RES_hhdet_fec!I129*1000*11630/RES_hhdet_num!I124)</f>
        <v>1.0522605230768554</v>
      </c>
      <c r="J129" s="98">
        <f>IF(RES_hhdet_fec!J129=0,0,RES_hhdet_fec!J129*1000*11630/RES_hhdet_num!J124)</f>
        <v>0.94871073083856272</v>
      </c>
      <c r="K129" s="98">
        <f>IF(RES_hhdet_fec!K129=0,0,RES_hhdet_fec!K129*1000*11630/RES_hhdet_num!K124)</f>
        <v>1.0110945740522754</v>
      </c>
      <c r="L129" s="98">
        <f>IF(RES_hhdet_fec!L129=0,0,RES_hhdet_fec!L129*1000*11630/RES_hhdet_num!L124)</f>
        <v>1.1979461685851982</v>
      </c>
      <c r="M129" s="98">
        <f>IF(RES_hhdet_fec!M129=0,0,RES_hhdet_fec!M129*1000*11630/RES_hhdet_num!M124)</f>
        <v>1.1392357274959393</v>
      </c>
      <c r="N129" s="98">
        <f>IF(RES_hhdet_fec!N129=0,0,RES_hhdet_fec!N129*1000*11630/RES_hhdet_num!N124)</f>
        <v>1.347926462578614</v>
      </c>
      <c r="O129" s="98">
        <f>IF(RES_hhdet_fec!O129=0,0,RES_hhdet_fec!O129*1000*11630/RES_hhdet_num!O124)</f>
        <v>1.8440179572290785</v>
      </c>
      <c r="P129" s="98">
        <f>IF(RES_hhdet_fec!P129=0,0,RES_hhdet_fec!P129*1000*11630/RES_hhdet_num!P124)</f>
        <v>1.2238737226110563</v>
      </c>
      <c r="Q129" s="98">
        <f>IF(RES_hhdet_fec!Q129=0,0,RES_hhdet_fec!Q129*1000*11630/RES_hhdet_num!Q124)</f>
        <v>2.146953763347685</v>
      </c>
      <c r="R129" s="98">
        <f>IF(RES_hhdet_fec!R129=0,0,RES_hhdet_fec!R129*1000*11630/RES_hhdet_num!R124)</f>
        <v>1.2673911791510111</v>
      </c>
      <c r="S129" s="98">
        <f>IF(RES_hhdet_fec!S129=0,0,RES_hhdet_fec!S129*1000*11630/RES_hhdet_num!S124)</f>
        <v>1.194366268553102</v>
      </c>
      <c r="T129" s="98">
        <f>IF(RES_hhdet_fec!T129=0,0,RES_hhdet_fec!T129*1000*11630/RES_hhdet_num!T124)</f>
        <v>1.0404668581019936</v>
      </c>
      <c r="U129" s="98">
        <f>IF(RES_hhdet_fec!U129=0,0,RES_hhdet_fec!U129*1000*11630/RES_hhdet_num!U124)</f>
        <v>1.0684087708978987</v>
      </c>
      <c r="V129" s="98">
        <f>IF(RES_hhdet_fec!V129=0,0,RES_hhdet_fec!V129*1000*11630/RES_hhdet_num!V124)</f>
        <v>1.0114347795320682</v>
      </c>
      <c r="W129" s="98">
        <f>IF(RES_hhdet_fec!W129=0,0,RES_hhdet_fec!W129*1000*11630/RES_hhdet_num!W124)</f>
        <v>0.98495017574871457</v>
      </c>
      <c r="X129" s="98">
        <f>IF(RES_hhdet_fec!X129=0,0,RES_hhdet_fec!X129*1000*11630/RES_hhdet_num!X124)</f>
        <v>0.90685266037606438</v>
      </c>
      <c r="Y129" s="98">
        <f>IF(RES_hhdet_fec!Y129=0,0,RES_hhdet_fec!Y129*1000*11630/RES_hhdet_num!Y124)</f>
        <v>0.85875247450129721</v>
      </c>
      <c r="DA129" s="63" t="s">
        <v>2364</v>
      </c>
    </row>
    <row r="130" spans="1:105" ht="12" customHeight="1" x14ac:dyDescent="0.25">
      <c r="A130" s="121" t="s">
        <v>55</v>
      </c>
      <c r="B130" s="122">
        <v>2263.0381015092307</v>
      </c>
      <c r="C130" s="122">
        <v>2384.6049225029947</v>
      </c>
      <c r="D130" s="122">
        <v>2408.3416120531306</v>
      </c>
      <c r="E130" s="122">
        <v>2515.7123824601094</v>
      </c>
      <c r="F130" s="122">
        <v>2737.716372272359</v>
      </c>
      <c r="G130" s="122">
        <v>2189.3834799826977</v>
      </c>
      <c r="H130" s="122">
        <v>2223.5931517031604</v>
      </c>
      <c r="I130" s="122">
        <v>2451.7847392510166</v>
      </c>
      <c r="J130" s="122">
        <v>2427.857005784686</v>
      </c>
      <c r="K130" s="122">
        <v>2573.4577551339785</v>
      </c>
      <c r="L130" s="122">
        <v>2578.2322723999932</v>
      </c>
      <c r="M130" s="122">
        <v>2638.7985247546967</v>
      </c>
      <c r="N130" s="122">
        <v>2692.4231341573854</v>
      </c>
      <c r="O130" s="122">
        <v>2575.7698456230137</v>
      </c>
      <c r="P130" s="122">
        <v>2722.0770776226163</v>
      </c>
      <c r="Q130" s="122">
        <v>2653.7219799245422</v>
      </c>
      <c r="R130" s="122">
        <v>2638.2197719237947</v>
      </c>
      <c r="S130" s="122">
        <v>2526.4454046124474</v>
      </c>
      <c r="T130" s="122">
        <v>2418.5659681146408</v>
      </c>
      <c r="U130" s="122">
        <v>2392.0746492965495</v>
      </c>
      <c r="V130" s="122">
        <v>2356.0980489087069</v>
      </c>
      <c r="W130" s="122">
        <v>2836.955879407571</v>
      </c>
      <c r="X130" s="122">
        <v>2452.506780409683</v>
      </c>
      <c r="Y130" s="122">
        <v>2348.9873759431816</v>
      </c>
      <c r="DA130" s="130" t="s">
        <v>2365</v>
      </c>
    </row>
    <row r="131" spans="1:105" ht="12" customHeight="1" x14ac:dyDescent="0.25">
      <c r="A131" s="97" t="s">
        <v>128</v>
      </c>
      <c r="B131" s="98">
        <v>2212.8296056351014</v>
      </c>
      <c r="C131" s="98">
        <v>2339.576476141192</v>
      </c>
      <c r="D131" s="98">
        <v>2350.9685603941839</v>
      </c>
      <c r="E131" s="98">
        <v>2474.569976987063</v>
      </c>
      <c r="F131" s="98">
        <v>2736.4734549182767</v>
      </c>
      <c r="G131" s="98">
        <v>2129.8893694763328</v>
      </c>
      <c r="H131" s="98">
        <v>2158.7511064435125</v>
      </c>
      <c r="I131" s="98">
        <v>2425.13889199099</v>
      </c>
      <c r="J131" s="98">
        <v>2398.335115527047</v>
      </c>
      <c r="K131" s="98">
        <v>2537.9054604638541</v>
      </c>
      <c r="L131" s="98">
        <v>2534.962668146226</v>
      </c>
      <c r="M131" s="98">
        <v>2614.9812668896202</v>
      </c>
      <c r="N131" s="98">
        <v>2656.706866350894</v>
      </c>
      <c r="O131" s="98">
        <v>2501.2825654307303</v>
      </c>
      <c r="P131" s="98">
        <v>2701.2848668111783</v>
      </c>
      <c r="Q131" s="98">
        <v>2625.6353512070245</v>
      </c>
      <c r="R131" s="98">
        <v>2612.1644546530283</v>
      </c>
      <c r="S131" s="98">
        <v>2490.1074303355385</v>
      </c>
      <c r="T131" s="98">
        <v>2382.0771699827551</v>
      </c>
      <c r="U131" s="98">
        <v>2336.6678740152888</v>
      </c>
      <c r="V131" s="98">
        <v>2322.6564692775041</v>
      </c>
      <c r="W131" s="98">
        <v>2846.3842932954863</v>
      </c>
      <c r="X131" s="98">
        <v>2442.0450747752202</v>
      </c>
      <c r="Y131" s="98">
        <v>2340.3432550379939</v>
      </c>
      <c r="DA131" s="63" t="s">
        <v>2366</v>
      </c>
    </row>
    <row r="132" spans="1:105" ht="12" customHeight="1" x14ac:dyDescent="0.25">
      <c r="A132" s="97" t="s">
        <v>127</v>
      </c>
      <c r="B132" s="98">
        <v>1961.9751577362406</v>
      </c>
      <c r="C132" s="98">
        <v>2076.373892541887</v>
      </c>
      <c r="D132" s="98">
        <v>2092.4155851251471</v>
      </c>
      <c r="E132" s="98">
        <v>2202.6367491460023</v>
      </c>
      <c r="F132" s="98">
        <v>2435.0867799316738</v>
      </c>
      <c r="G132" s="98">
        <v>1895.8181008485412</v>
      </c>
      <c r="H132" s="98">
        <v>1900.4720804247622</v>
      </c>
      <c r="I132" s="98">
        <v>2147.5915747724075</v>
      </c>
      <c r="J132" s="98">
        <v>2143.2003530633147</v>
      </c>
      <c r="K132" s="98">
        <v>2277.1337632354903</v>
      </c>
      <c r="L132" s="98">
        <v>2269.8518730117839</v>
      </c>
      <c r="M132" s="98">
        <v>2367.3293241696847</v>
      </c>
      <c r="N132" s="98">
        <v>2414.1542855260454</v>
      </c>
      <c r="O132" s="98">
        <v>2267.1328679666312</v>
      </c>
      <c r="P132" s="98">
        <v>2454.6280541216065</v>
      </c>
      <c r="Q132" s="98">
        <v>2372.9195024763544</v>
      </c>
      <c r="R132" s="98">
        <v>2363.1436886134379</v>
      </c>
      <c r="S132" s="98">
        <v>2270.1633417743064</v>
      </c>
      <c r="T132" s="98">
        <v>2191.0573436291461</v>
      </c>
      <c r="U132" s="98">
        <v>2158.2618507360676</v>
      </c>
      <c r="V132" s="98">
        <v>2151.7693825627593</v>
      </c>
      <c r="W132" s="98">
        <v>2643.2509552878155</v>
      </c>
      <c r="X132" s="98">
        <v>2293.6934846478393</v>
      </c>
      <c r="Y132" s="98">
        <v>2207.5095577438215</v>
      </c>
      <c r="DA132" s="63" t="s">
        <v>2367</v>
      </c>
    </row>
    <row r="133" spans="1:105" ht="12" customHeight="1" x14ac:dyDescent="0.25">
      <c r="A133" s="100" t="s">
        <v>198</v>
      </c>
      <c r="B133" s="101">
        <v>824.8888056239623</v>
      </c>
      <c r="C133" s="101">
        <v>867.70813085549867</v>
      </c>
      <c r="D133" s="101">
        <v>875.30528748357233</v>
      </c>
      <c r="E133" s="101">
        <v>911.43556591601919</v>
      </c>
      <c r="F133" s="101">
        <v>1004.3275372636939</v>
      </c>
      <c r="G133" s="101">
        <v>777.90698032622777</v>
      </c>
      <c r="H133" s="101">
        <v>651.94540096958519</v>
      </c>
      <c r="I133" s="101">
        <v>776.47235926725602</v>
      </c>
      <c r="J133" s="101">
        <v>836.49336439595061</v>
      </c>
      <c r="K133" s="101">
        <v>903.54213116661151</v>
      </c>
      <c r="L133" s="101">
        <v>796.06037787388243</v>
      </c>
      <c r="M133" s="101">
        <v>923.28218164134444</v>
      </c>
      <c r="N133" s="101">
        <v>905.45479536759171</v>
      </c>
      <c r="O133" s="101">
        <v>727.99778429605385</v>
      </c>
      <c r="P133" s="101">
        <v>801.62593540886644</v>
      </c>
      <c r="Q133" s="101">
        <v>626.35411928804047</v>
      </c>
      <c r="R133" s="101">
        <v>579.05523297298953</v>
      </c>
      <c r="S133" s="101">
        <v>622.9998624473784</v>
      </c>
      <c r="T133" s="101">
        <v>691.19088833953811</v>
      </c>
      <c r="U133" s="101">
        <v>692.46627035013944</v>
      </c>
      <c r="V133" s="101">
        <v>688.4668652170908</v>
      </c>
      <c r="W133" s="101">
        <v>826.91665517651177</v>
      </c>
      <c r="X133" s="101">
        <v>831.31388909644954</v>
      </c>
      <c r="Y133" s="101">
        <v>792.12853086500252</v>
      </c>
      <c r="DA133" s="131" t="s">
        <v>2368</v>
      </c>
    </row>
    <row r="134" spans="1:105" ht="12" customHeight="1" x14ac:dyDescent="0.25">
      <c r="A134" s="103" t="s">
        <v>52</v>
      </c>
      <c r="B134" s="104">
        <v>1137.0863521122783</v>
      </c>
      <c r="C134" s="104">
        <v>1208.6657616863881</v>
      </c>
      <c r="D134" s="104">
        <v>1217.1102976415748</v>
      </c>
      <c r="E134" s="104">
        <v>1291.2011832299831</v>
      </c>
      <c r="F134" s="104">
        <v>1430.7592426679805</v>
      </c>
      <c r="G134" s="104">
        <v>1117.9111205223135</v>
      </c>
      <c r="H134" s="104">
        <v>1248.5266794551771</v>
      </c>
      <c r="I134" s="104">
        <v>1371.1192155051519</v>
      </c>
      <c r="J134" s="104">
        <v>1306.7069886673642</v>
      </c>
      <c r="K134" s="104">
        <v>1373.5916320688782</v>
      </c>
      <c r="L134" s="104">
        <v>1473.7914951379014</v>
      </c>
      <c r="M134" s="104">
        <v>1444.0471425283397</v>
      </c>
      <c r="N134" s="104">
        <v>1508.699490158454</v>
      </c>
      <c r="O134" s="104">
        <v>1539.1350836705774</v>
      </c>
      <c r="P134" s="104">
        <v>1653.00211871274</v>
      </c>
      <c r="Q134" s="104">
        <v>1746.5653831883139</v>
      </c>
      <c r="R134" s="104">
        <v>1784.0884556404483</v>
      </c>
      <c r="S134" s="104">
        <v>1647.1634793269279</v>
      </c>
      <c r="T134" s="104">
        <v>1499.8664552896084</v>
      </c>
      <c r="U134" s="104">
        <v>1465.7955803859281</v>
      </c>
      <c r="V134" s="104">
        <v>1463.3025173456685</v>
      </c>
      <c r="W134" s="104">
        <v>1816.3343001113037</v>
      </c>
      <c r="X134" s="104">
        <v>1462.3795955513897</v>
      </c>
      <c r="Y134" s="104">
        <v>1415.3810268788191</v>
      </c>
      <c r="DA134" s="132" t="s">
        <v>2369</v>
      </c>
    </row>
    <row r="135" spans="1:105" ht="12" customHeight="1" x14ac:dyDescent="0.25">
      <c r="A135" s="106" t="s">
        <v>122</v>
      </c>
      <c r="B135" s="101">
        <v>2699.6076083421608</v>
      </c>
      <c r="C135" s="101">
        <v>2794.0497827785025</v>
      </c>
      <c r="D135" s="101">
        <v>2890.7522416554998</v>
      </c>
      <c r="E135" s="101">
        <v>2910.4497302187733</v>
      </c>
      <c r="F135" s="101">
        <v>2915.0821081043778</v>
      </c>
      <c r="G135" s="101">
        <v>2700.9192555349564</v>
      </c>
      <c r="H135" s="101">
        <v>2805.1667323324364</v>
      </c>
      <c r="I135" s="101">
        <v>2816.1290619585329</v>
      </c>
      <c r="J135" s="101">
        <v>2808.1098228545593</v>
      </c>
      <c r="K135" s="101">
        <v>3071.4080766437596</v>
      </c>
      <c r="L135" s="101">
        <v>3140.5665568753975</v>
      </c>
      <c r="M135" s="101">
        <v>3059.939912479384</v>
      </c>
      <c r="N135" s="101">
        <v>3149.3324596433799</v>
      </c>
      <c r="O135" s="101">
        <v>3172.0452461927193</v>
      </c>
      <c r="P135" s="101">
        <v>3109.9983506425538</v>
      </c>
      <c r="Q135" s="101">
        <v>3088.0955802083681</v>
      </c>
      <c r="R135" s="101">
        <v>3061.564208616559</v>
      </c>
      <c r="S135" s="101">
        <v>2939.1975181081866</v>
      </c>
      <c r="T135" s="101">
        <v>2781.8872058956745</v>
      </c>
      <c r="U135" s="101">
        <v>2833.9466987007695</v>
      </c>
      <c r="V135" s="101">
        <v>2734.622101041321</v>
      </c>
      <c r="W135" s="101">
        <v>2990.070322850328</v>
      </c>
      <c r="X135" s="101">
        <v>2892.7538815471539</v>
      </c>
      <c r="Y135" s="101">
        <v>2763.1990344935984</v>
      </c>
      <c r="DA135" s="131" t="s">
        <v>2370</v>
      </c>
    </row>
    <row r="136" spans="1:105" ht="12" customHeight="1" x14ac:dyDescent="0.25">
      <c r="A136" s="107" t="s">
        <v>121</v>
      </c>
      <c r="B136" s="104">
        <v>2160.1363869312231</v>
      </c>
      <c r="C136" s="104">
        <v>2239.9299950601812</v>
      </c>
      <c r="D136" s="104">
        <v>2325.8311527641868</v>
      </c>
      <c r="E136" s="104">
        <v>2343.8196223352579</v>
      </c>
      <c r="F136" s="104">
        <v>2351.7546234810065</v>
      </c>
      <c r="G136" s="104">
        <v>2184.5536672469839</v>
      </c>
      <c r="H136" s="104">
        <v>2225.5664246363017</v>
      </c>
      <c r="I136" s="104">
        <v>2254.4864665927266</v>
      </c>
      <c r="J136" s="104">
        <v>2272.8424032436769</v>
      </c>
      <c r="K136" s="104">
        <v>2491.8785692673223</v>
      </c>
      <c r="L136" s="104">
        <v>2516.3697131689564</v>
      </c>
      <c r="M136" s="104">
        <v>2490.8000433017969</v>
      </c>
      <c r="N136" s="104">
        <v>2561.6807300913847</v>
      </c>
      <c r="O136" s="104">
        <v>2546.8579597692392</v>
      </c>
      <c r="P136" s="104">
        <v>2508.6646372486503</v>
      </c>
      <c r="Q136" s="104">
        <v>2453.3410424693816</v>
      </c>
      <c r="R136" s="104">
        <v>2431.2260069090648</v>
      </c>
      <c r="S136" s="104">
        <v>2376.4757570988886</v>
      </c>
      <c r="T136" s="104">
        <v>2299.3559891907917</v>
      </c>
      <c r="U136" s="104">
        <v>2363.0129614774301</v>
      </c>
      <c r="V136" s="104">
        <v>2291.0411059664066</v>
      </c>
      <c r="W136" s="104">
        <v>2520.2618177865215</v>
      </c>
      <c r="X136" s="104">
        <v>2479.2229142204528</v>
      </c>
      <c r="Y136" s="104">
        <v>2366.1080296394998</v>
      </c>
      <c r="DA136" s="132" t="s">
        <v>2371</v>
      </c>
    </row>
    <row r="137" spans="1:105" ht="12" customHeight="1" x14ac:dyDescent="0.25">
      <c r="A137" s="108" t="s">
        <v>53</v>
      </c>
      <c r="B137" s="98">
        <v>1006.7020965782244</v>
      </c>
      <c r="C137" s="98">
        <v>1036.8661811253853</v>
      </c>
      <c r="D137" s="98">
        <v>1076.4952870965562</v>
      </c>
      <c r="E137" s="98">
        <v>1073.2316723924193</v>
      </c>
      <c r="F137" s="98">
        <v>1072.2784085089802</v>
      </c>
      <c r="G137" s="98">
        <v>992.81962581057928</v>
      </c>
      <c r="H137" s="98">
        <v>857.67078971875799</v>
      </c>
      <c r="I137" s="98">
        <v>910.2501037292808</v>
      </c>
      <c r="J137" s="98">
        <v>986.97661184016977</v>
      </c>
      <c r="K137" s="98">
        <v>1103.3008764481049</v>
      </c>
      <c r="L137" s="98">
        <v>996.16074787224602</v>
      </c>
      <c r="M137" s="98">
        <v>1082.3552886450723</v>
      </c>
      <c r="N137" s="98">
        <v>1074.7205048190597</v>
      </c>
      <c r="O137" s="98">
        <v>928.26840500250535</v>
      </c>
      <c r="P137" s="98">
        <v>919.77321425106175</v>
      </c>
      <c r="Q137" s="98">
        <v>736.73100064817527</v>
      </c>
      <c r="R137" s="98">
        <v>678.26823848714128</v>
      </c>
      <c r="S137" s="98">
        <v>730.27717230909991</v>
      </c>
      <c r="T137" s="98">
        <v>802.75150275328258</v>
      </c>
      <c r="U137" s="98">
        <v>837.75734572337933</v>
      </c>
      <c r="V137" s="98">
        <v>806.48856146179241</v>
      </c>
      <c r="W137" s="98">
        <v>856.29050601471351</v>
      </c>
      <c r="X137" s="98">
        <v>976.65822563674976</v>
      </c>
      <c r="Y137" s="98">
        <v>926.48507660646123</v>
      </c>
      <c r="DA137" s="63" t="s">
        <v>2372</v>
      </c>
    </row>
    <row r="138" spans="1:105" ht="12" customHeight="1" x14ac:dyDescent="0.25">
      <c r="A138" s="108" t="s">
        <v>52</v>
      </c>
      <c r="B138" s="98">
        <v>1153.4342903529989</v>
      </c>
      <c r="C138" s="98">
        <v>1203.0638139347964</v>
      </c>
      <c r="D138" s="98">
        <v>1249.3358656676307</v>
      </c>
      <c r="E138" s="98">
        <v>1270.5879499428386</v>
      </c>
      <c r="F138" s="98">
        <v>1279.4762149720266</v>
      </c>
      <c r="G138" s="98">
        <v>1191.7340414364046</v>
      </c>
      <c r="H138" s="98">
        <v>1367.8956349175432</v>
      </c>
      <c r="I138" s="98">
        <v>1344.2363628634459</v>
      </c>
      <c r="J138" s="98">
        <v>1285.865791403507</v>
      </c>
      <c r="K138" s="98">
        <v>1388.5776928192176</v>
      </c>
      <c r="L138" s="98">
        <v>1520.2089652967106</v>
      </c>
      <c r="M138" s="98">
        <v>1408.4447546567251</v>
      </c>
      <c r="N138" s="98">
        <v>1486.9602252723246</v>
      </c>
      <c r="O138" s="98">
        <v>1618.589554766734</v>
      </c>
      <c r="P138" s="98">
        <v>1588.891422997589</v>
      </c>
      <c r="Q138" s="98">
        <v>1716.6100418212063</v>
      </c>
      <c r="R138" s="98">
        <v>1752.9577684219239</v>
      </c>
      <c r="S138" s="98">
        <v>1646.1985847897881</v>
      </c>
      <c r="T138" s="98">
        <v>1496.6044864375085</v>
      </c>
      <c r="U138" s="98">
        <v>1525.2556157540505</v>
      </c>
      <c r="V138" s="98">
        <v>1484.5525445046144</v>
      </c>
      <c r="W138" s="98">
        <v>1663.9713117718077</v>
      </c>
      <c r="X138" s="98">
        <v>1502.5646885837036</v>
      </c>
      <c r="Y138" s="98">
        <v>1439.622953033039</v>
      </c>
      <c r="DA138" s="63" t="s">
        <v>2373</v>
      </c>
    </row>
    <row r="139" spans="1:105" ht="12" customHeight="1" x14ac:dyDescent="0.25">
      <c r="A139" s="121" t="s">
        <v>54</v>
      </c>
      <c r="B139" s="122">
        <v>366.9097476044924</v>
      </c>
      <c r="C139" s="122">
        <v>421.68442362727126</v>
      </c>
      <c r="D139" s="122">
        <v>440.56606970711579</v>
      </c>
      <c r="E139" s="122">
        <v>438.39717029265262</v>
      </c>
      <c r="F139" s="122">
        <v>465.52427670108517</v>
      </c>
      <c r="G139" s="122">
        <v>376.57082762089732</v>
      </c>
      <c r="H139" s="122">
        <v>437.10135433405986</v>
      </c>
      <c r="I139" s="122">
        <v>380.76028184467924</v>
      </c>
      <c r="J139" s="122">
        <v>411.49007771671319</v>
      </c>
      <c r="K139" s="122">
        <v>518.90802263906971</v>
      </c>
      <c r="L139" s="122">
        <v>523.84196824118226</v>
      </c>
      <c r="M139" s="122">
        <v>515.64864977341483</v>
      </c>
      <c r="N139" s="122">
        <v>529.29028334702321</v>
      </c>
      <c r="O139" s="122">
        <v>515.91454699161284</v>
      </c>
      <c r="P139" s="122">
        <v>536.56488075396146</v>
      </c>
      <c r="Q139" s="122">
        <v>514.30953455889153</v>
      </c>
      <c r="R139" s="122">
        <v>523.14014278655804</v>
      </c>
      <c r="S139" s="122">
        <v>520.30944882927963</v>
      </c>
      <c r="T139" s="122">
        <v>509.99348289517866</v>
      </c>
      <c r="U139" s="122">
        <v>517.06087725472037</v>
      </c>
      <c r="V139" s="122">
        <v>501.41938360331818</v>
      </c>
      <c r="W139" s="122">
        <v>469.37683281964127</v>
      </c>
      <c r="X139" s="122">
        <v>481.50135222606275</v>
      </c>
      <c r="Y139" s="122">
        <v>481.73522973443312</v>
      </c>
      <c r="DA139" s="130" t="s">
        <v>2374</v>
      </c>
    </row>
    <row r="140" spans="1:105" ht="12" customHeight="1" x14ac:dyDescent="0.25">
      <c r="A140" s="97" t="s">
        <v>50</v>
      </c>
      <c r="B140" s="98">
        <v>459.90123837814281</v>
      </c>
      <c r="C140" s="98">
        <v>530.13725697956102</v>
      </c>
      <c r="D140" s="98">
        <v>558.68273272115357</v>
      </c>
      <c r="E140" s="98">
        <v>534.35555115261832</v>
      </c>
      <c r="F140" s="98">
        <v>580.23167213551312</v>
      </c>
      <c r="G140" s="98">
        <v>484.5551509605944</v>
      </c>
      <c r="H140" s="98">
        <v>553.45900796385069</v>
      </c>
      <c r="I140" s="98">
        <v>482.57366951805483</v>
      </c>
      <c r="J140" s="98">
        <v>515.85252692811457</v>
      </c>
      <c r="K140" s="98">
        <v>669.18147745997067</v>
      </c>
      <c r="L140" s="98">
        <v>719.45568089851315</v>
      </c>
      <c r="M140" s="98">
        <v>665.18656342986128</v>
      </c>
      <c r="N140" s="98">
        <v>565.94137176361232</v>
      </c>
      <c r="O140" s="98">
        <v>566.22952122782237</v>
      </c>
      <c r="P140" s="98">
        <v>633.94814136476145</v>
      </c>
      <c r="Q140" s="98">
        <v>699.74480219783379</v>
      </c>
      <c r="R140" s="98">
        <v>739.03442724457523</v>
      </c>
      <c r="S140" s="98">
        <v>710.43857734609628</v>
      </c>
      <c r="T140" s="98">
        <v>660.34477611886541</v>
      </c>
      <c r="U140" s="98">
        <v>663.30469121696353</v>
      </c>
      <c r="V140" s="98">
        <v>662.01964232579178</v>
      </c>
      <c r="W140" s="98">
        <v>912.11533514155974</v>
      </c>
      <c r="X140" s="98">
        <v>471.08519708893385</v>
      </c>
      <c r="Y140" s="98">
        <v>668.37732687849996</v>
      </c>
      <c r="DA140" s="63" t="s">
        <v>2375</v>
      </c>
    </row>
    <row r="141" spans="1:105" ht="12" customHeight="1" x14ac:dyDescent="0.25">
      <c r="A141" s="109" t="s">
        <v>120</v>
      </c>
      <c r="B141" s="33">
        <v>366.30771354617497</v>
      </c>
      <c r="C141" s="33">
        <v>421.00297478934363</v>
      </c>
      <c r="D141" s="33">
        <v>439.8740435938887</v>
      </c>
      <c r="E141" s="33">
        <v>437.86679876299331</v>
      </c>
      <c r="F141" s="33">
        <v>464.90264076292772</v>
      </c>
      <c r="G141" s="33">
        <v>375.99663607904722</v>
      </c>
      <c r="H141" s="33">
        <v>436.50769283594877</v>
      </c>
      <c r="I141" s="33">
        <v>380.27507222807986</v>
      </c>
      <c r="J141" s="33">
        <v>411.03573449881736</v>
      </c>
      <c r="K141" s="33">
        <v>518.31629441541884</v>
      </c>
      <c r="L141" s="33">
        <v>523.17923905815746</v>
      </c>
      <c r="M141" s="33">
        <v>515.25438528807388</v>
      </c>
      <c r="N141" s="33">
        <v>529.21665395848527</v>
      </c>
      <c r="O141" s="33">
        <v>515.8222673944548</v>
      </c>
      <c r="P141" s="33">
        <v>536.37505700041015</v>
      </c>
      <c r="Q141" s="33">
        <v>513.88858690965276</v>
      </c>
      <c r="R141" s="33">
        <v>522.60502889767815</v>
      </c>
      <c r="S141" s="33">
        <v>519.83576792602264</v>
      </c>
      <c r="T141" s="33">
        <v>509.63504345499877</v>
      </c>
      <c r="U141" s="33">
        <v>516.70949430576923</v>
      </c>
      <c r="V141" s="33">
        <v>501.04521582467294</v>
      </c>
      <c r="W141" s="33">
        <v>468.37556004952296</v>
      </c>
      <c r="X141" s="33">
        <v>481.51899157251961</v>
      </c>
      <c r="Y141" s="33">
        <v>481.51686821203555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7387.746289955976</v>
      </c>
      <c r="C143" s="117">
        <f t="shared" si="49"/>
        <v>7805.7435163821638</v>
      </c>
      <c r="D143" s="117">
        <f t="shared" si="49"/>
        <v>7070.9063200173723</v>
      </c>
      <c r="E143" s="117">
        <f t="shared" si="49"/>
        <v>6977.2967834923193</v>
      </c>
      <c r="F143" s="117">
        <f t="shared" si="49"/>
        <v>6646.7485250004411</v>
      </c>
      <c r="G143" s="117">
        <f t="shared" si="49"/>
        <v>6339.4424862598489</v>
      </c>
      <c r="H143" s="117">
        <f t="shared" si="49"/>
        <v>5977.237045774199</v>
      </c>
      <c r="I143" s="117">
        <f t="shared" si="49"/>
        <v>6037.849726186294</v>
      </c>
      <c r="J143" s="117">
        <f t="shared" si="49"/>
        <v>5718.1130977244629</v>
      </c>
      <c r="K143" s="117">
        <f t="shared" si="49"/>
        <v>6378.9065724379061</v>
      </c>
      <c r="L143" s="117">
        <f t="shared" si="49"/>
        <v>6460.2859549193963</v>
      </c>
      <c r="M143" s="117">
        <f t="shared" si="49"/>
        <v>6196.9564327518119</v>
      </c>
      <c r="N143" s="117">
        <f t="shared" si="49"/>
        <v>6291.9185027220919</v>
      </c>
      <c r="O143" s="117">
        <f t="shared" si="49"/>
        <v>6157.6855007666318</v>
      </c>
      <c r="P143" s="117">
        <f t="shared" si="49"/>
        <v>5886.4819280038964</v>
      </c>
      <c r="Q143" s="117">
        <f t="shared" si="49"/>
        <v>6204.4208005710843</v>
      </c>
      <c r="R143" s="117">
        <f t="shared" ref="R143:V143" si="50">R144+R146+R148+R157</f>
        <v>6081.2877838027589</v>
      </c>
      <c r="S143" s="117">
        <f t="shared" si="50"/>
        <v>5855.3575083947117</v>
      </c>
      <c r="T143" s="117">
        <f t="shared" si="50"/>
        <v>5717.8882911735373</v>
      </c>
      <c r="U143" s="117">
        <f t="shared" si="50"/>
        <v>5515.1186231800511</v>
      </c>
      <c r="V143" s="117">
        <f t="shared" si="50"/>
        <v>5988.426845396627</v>
      </c>
      <c r="W143" s="117">
        <f t="shared" ref="W143:Y143" si="51">W144+W146+W148+W157</f>
        <v>6254.0687353348549</v>
      </c>
      <c r="X143" s="117">
        <f t="shared" si="51"/>
        <v>5858.236809078533</v>
      </c>
      <c r="Y143" s="117">
        <f t="shared" si="51"/>
        <v>5663.8204783509964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4424.6781371904099</v>
      </c>
      <c r="C144" s="122">
        <f t="shared" si="52"/>
        <v>4744.3516914904294</v>
      </c>
      <c r="D144" s="122">
        <f t="shared" si="52"/>
        <v>3903.878021463875</v>
      </c>
      <c r="E144" s="122">
        <f t="shared" si="52"/>
        <v>3807.2243866565364</v>
      </c>
      <c r="F144" s="122">
        <f t="shared" si="52"/>
        <v>3458.3232155790351</v>
      </c>
      <c r="G144" s="122">
        <f t="shared" si="52"/>
        <v>3439.5415769161195</v>
      </c>
      <c r="H144" s="122">
        <f t="shared" si="52"/>
        <v>2942.7601895280168</v>
      </c>
      <c r="I144" s="122">
        <f t="shared" si="52"/>
        <v>3030.9576192125223</v>
      </c>
      <c r="J144" s="122">
        <f t="shared" si="52"/>
        <v>2685.7178007643038</v>
      </c>
      <c r="K144" s="122">
        <f t="shared" si="52"/>
        <v>3088.6923119634125</v>
      </c>
      <c r="L144" s="122">
        <f t="shared" si="52"/>
        <v>3113.7754214963879</v>
      </c>
      <c r="M144" s="122">
        <f t="shared" si="52"/>
        <v>2906.6780209504368</v>
      </c>
      <c r="N144" s="122">
        <f t="shared" si="52"/>
        <v>2898.8745061930904</v>
      </c>
      <c r="O144" s="122">
        <f t="shared" si="52"/>
        <v>2771.1992383317261</v>
      </c>
      <c r="P144" s="122">
        <f t="shared" si="52"/>
        <v>2531.3786098030942</v>
      </c>
      <c r="Q144" s="122">
        <f t="shared" si="52"/>
        <v>2911.5515019001473</v>
      </c>
      <c r="R144" s="122">
        <f t="shared" si="52"/>
        <v>2811.8654405383063</v>
      </c>
      <c r="S144" s="122">
        <f t="shared" si="52"/>
        <v>2661.6377813523959</v>
      </c>
      <c r="T144" s="122">
        <f t="shared" si="52"/>
        <v>2651.1312949797666</v>
      </c>
      <c r="U144" s="122">
        <f t="shared" si="52"/>
        <v>2387.748859058594</v>
      </c>
      <c r="V144" s="122">
        <f t="shared" si="52"/>
        <v>2973.5103210494567</v>
      </c>
      <c r="W144" s="122">
        <f t="shared" si="52"/>
        <v>3020.9312367682928</v>
      </c>
      <c r="X144" s="122">
        <f t="shared" si="52"/>
        <v>2700.4034374152643</v>
      </c>
      <c r="Y144" s="122">
        <f t="shared" si="52"/>
        <v>2647.0195476393137</v>
      </c>
      <c r="DA144" s="130" t="s">
        <v>2378</v>
      </c>
    </row>
    <row r="145" spans="1:105" ht="12" customHeight="1" x14ac:dyDescent="0.25">
      <c r="A145" s="97" t="s">
        <v>53</v>
      </c>
      <c r="B145" s="98">
        <v>4424.6781371904099</v>
      </c>
      <c r="C145" s="98">
        <v>4744.3516914904294</v>
      </c>
      <c r="D145" s="98">
        <v>3903.878021463875</v>
      </c>
      <c r="E145" s="98">
        <v>3807.2243866565364</v>
      </c>
      <c r="F145" s="98">
        <v>3458.3232155790351</v>
      </c>
      <c r="G145" s="98">
        <v>3439.5415769161195</v>
      </c>
      <c r="H145" s="98">
        <v>2942.7601895280168</v>
      </c>
      <c r="I145" s="98">
        <v>3030.9576192125223</v>
      </c>
      <c r="J145" s="98">
        <v>2685.7178007643038</v>
      </c>
      <c r="K145" s="98">
        <v>3088.6923119634125</v>
      </c>
      <c r="L145" s="98">
        <v>3113.7754214963879</v>
      </c>
      <c r="M145" s="98">
        <v>2906.6780209504368</v>
      </c>
      <c r="N145" s="98">
        <v>2898.8745061930904</v>
      </c>
      <c r="O145" s="98">
        <v>2771.1992383317261</v>
      </c>
      <c r="P145" s="98">
        <v>2531.3786098030942</v>
      </c>
      <c r="Q145" s="98">
        <v>2911.5515019001473</v>
      </c>
      <c r="R145" s="98">
        <v>2811.8654405383063</v>
      </c>
      <c r="S145" s="98">
        <v>2661.6377813523959</v>
      </c>
      <c r="T145" s="98">
        <v>2651.1312949797666</v>
      </c>
      <c r="U145" s="98">
        <v>2387.748859058594</v>
      </c>
      <c r="V145" s="98">
        <v>2973.5103210494567</v>
      </c>
      <c r="W145" s="98">
        <v>3020.9312367682928</v>
      </c>
      <c r="X145" s="98">
        <v>2700.4034374152643</v>
      </c>
      <c r="Y145" s="98">
        <v>2647.0195476393137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4.3919532210047398</v>
      </c>
      <c r="C146" s="122">
        <f t="shared" si="53"/>
        <v>3.9521130257021486</v>
      </c>
      <c r="D146" s="122">
        <f t="shared" si="53"/>
        <v>3.586355010410061</v>
      </c>
      <c r="E146" s="122">
        <f t="shared" si="53"/>
        <v>6.6303559486136265</v>
      </c>
      <c r="F146" s="122">
        <f t="shared" si="53"/>
        <v>4.5200541634486795</v>
      </c>
      <c r="G146" s="122">
        <f t="shared" si="53"/>
        <v>5.1465199661530443</v>
      </c>
      <c r="H146" s="122">
        <f t="shared" si="53"/>
        <v>6.6678275316198956</v>
      </c>
      <c r="I146" s="122">
        <f t="shared" si="53"/>
        <v>6.4342759630462272</v>
      </c>
      <c r="J146" s="122">
        <f t="shared" si="53"/>
        <v>5.6911286102634158</v>
      </c>
      <c r="K146" s="122">
        <f t="shared" si="53"/>
        <v>5.7417897817317121</v>
      </c>
      <c r="L146" s="122">
        <f t="shared" si="53"/>
        <v>6.510178436197954</v>
      </c>
      <c r="M146" s="122">
        <f t="shared" si="53"/>
        <v>5.8559820162954859</v>
      </c>
      <c r="N146" s="122">
        <f t="shared" si="53"/>
        <v>6.4763465952342525</v>
      </c>
      <c r="O146" s="122">
        <f t="shared" si="53"/>
        <v>7.7730960114205994</v>
      </c>
      <c r="P146" s="122">
        <f t="shared" si="53"/>
        <v>4.7440301186577356</v>
      </c>
      <c r="Q146" s="122">
        <f t="shared" si="53"/>
        <v>8.5245917330580898</v>
      </c>
      <c r="R146" s="122">
        <f t="shared" si="53"/>
        <v>5.6227581399872495</v>
      </c>
      <c r="S146" s="122">
        <f t="shared" si="53"/>
        <v>5.7148325784176803</v>
      </c>
      <c r="T146" s="122">
        <f t="shared" si="53"/>
        <v>5.1538375551487716</v>
      </c>
      <c r="U146" s="122">
        <f t="shared" si="53"/>
        <v>5.5009512212396192</v>
      </c>
      <c r="V146" s="122">
        <f t="shared" si="53"/>
        <v>5.3591287401824248</v>
      </c>
      <c r="W146" s="122">
        <f t="shared" si="53"/>
        <v>5.9574216103016289</v>
      </c>
      <c r="X146" s="122">
        <f t="shared" si="53"/>
        <v>5.6893878700031504</v>
      </c>
      <c r="Y146" s="122">
        <f t="shared" si="53"/>
        <v>5.4831491764547255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4.3919532210047398</v>
      </c>
      <c r="C147" s="98">
        <f>IF(RES_hhdet_fec!C147=0,0,RES_hhdet_fec!C147*1000*11630/RES_hhdet_num!C143)</f>
        <v>3.9521130257021486</v>
      </c>
      <c r="D147" s="98">
        <f>IF(RES_hhdet_fec!D147=0,0,RES_hhdet_fec!D147*1000*11630/RES_hhdet_num!D143)</f>
        <v>3.586355010410061</v>
      </c>
      <c r="E147" s="98">
        <f>IF(RES_hhdet_fec!E147=0,0,RES_hhdet_fec!E147*1000*11630/RES_hhdet_num!E143)</f>
        <v>6.6303559486136265</v>
      </c>
      <c r="F147" s="98">
        <f>IF(RES_hhdet_fec!F147=0,0,RES_hhdet_fec!F147*1000*11630/RES_hhdet_num!F143)</f>
        <v>4.5200541634486795</v>
      </c>
      <c r="G147" s="98">
        <f>IF(RES_hhdet_fec!G147=0,0,RES_hhdet_fec!G147*1000*11630/RES_hhdet_num!G143)</f>
        <v>5.1465199661530443</v>
      </c>
      <c r="H147" s="98">
        <f>IF(RES_hhdet_fec!H147=0,0,RES_hhdet_fec!H147*1000*11630/RES_hhdet_num!H143)</f>
        <v>6.6678275316198956</v>
      </c>
      <c r="I147" s="98">
        <f>IF(RES_hhdet_fec!I147=0,0,RES_hhdet_fec!I147*1000*11630/RES_hhdet_num!I143)</f>
        <v>6.4342759630462272</v>
      </c>
      <c r="J147" s="98">
        <f>IF(RES_hhdet_fec!J147=0,0,RES_hhdet_fec!J147*1000*11630/RES_hhdet_num!J143)</f>
        <v>5.6911286102634158</v>
      </c>
      <c r="K147" s="98">
        <f>IF(RES_hhdet_fec!K147=0,0,RES_hhdet_fec!K147*1000*11630/RES_hhdet_num!K143)</f>
        <v>5.7417897817317121</v>
      </c>
      <c r="L147" s="98">
        <f>IF(RES_hhdet_fec!L147=0,0,RES_hhdet_fec!L147*1000*11630/RES_hhdet_num!L143)</f>
        <v>6.510178436197954</v>
      </c>
      <c r="M147" s="98">
        <f>IF(RES_hhdet_fec!M147=0,0,RES_hhdet_fec!M147*1000*11630/RES_hhdet_num!M143)</f>
        <v>5.8559820162954859</v>
      </c>
      <c r="N147" s="98">
        <f>IF(RES_hhdet_fec!N147=0,0,RES_hhdet_fec!N147*1000*11630/RES_hhdet_num!N143)</f>
        <v>6.4763465952342525</v>
      </c>
      <c r="O147" s="98">
        <f>IF(RES_hhdet_fec!O147=0,0,RES_hhdet_fec!O147*1000*11630/RES_hhdet_num!O143)</f>
        <v>7.7730960114205994</v>
      </c>
      <c r="P147" s="98">
        <f>IF(RES_hhdet_fec!P147=0,0,RES_hhdet_fec!P147*1000*11630/RES_hhdet_num!P143)</f>
        <v>4.7440301186577356</v>
      </c>
      <c r="Q147" s="98">
        <f>IF(RES_hhdet_fec!Q147=0,0,RES_hhdet_fec!Q147*1000*11630/RES_hhdet_num!Q143)</f>
        <v>8.5245917330580898</v>
      </c>
      <c r="R147" s="98">
        <f>IF(RES_hhdet_fec!R147=0,0,RES_hhdet_fec!R147*1000*11630/RES_hhdet_num!R143)</f>
        <v>5.6227581399872495</v>
      </c>
      <c r="S147" s="98">
        <f>IF(RES_hhdet_fec!S147=0,0,RES_hhdet_fec!S147*1000*11630/RES_hhdet_num!S143)</f>
        <v>5.7148325784176803</v>
      </c>
      <c r="T147" s="98">
        <f>IF(RES_hhdet_fec!T147=0,0,RES_hhdet_fec!T147*1000*11630/RES_hhdet_num!T143)</f>
        <v>5.1538375551487716</v>
      </c>
      <c r="U147" s="98">
        <f>IF(RES_hhdet_fec!U147=0,0,RES_hhdet_fec!U147*1000*11630/RES_hhdet_num!U143)</f>
        <v>5.5009512212396192</v>
      </c>
      <c r="V147" s="98">
        <f>IF(RES_hhdet_fec!V147=0,0,RES_hhdet_fec!V147*1000*11630/RES_hhdet_num!V143)</f>
        <v>5.3591287401824248</v>
      </c>
      <c r="W147" s="98">
        <f>IF(RES_hhdet_fec!W147=0,0,RES_hhdet_fec!W147*1000*11630/RES_hhdet_num!W143)</f>
        <v>5.9574216103016289</v>
      </c>
      <c r="X147" s="98">
        <f>IF(RES_hhdet_fec!X147=0,0,RES_hhdet_fec!X147*1000*11630/RES_hhdet_num!X143)</f>
        <v>5.6893878700031504</v>
      </c>
      <c r="Y147" s="98">
        <f>IF(RES_hhdet_fec!Y147=0,0,RES_hhdet_fec!Y147*1000*11630/RES_hhdet_num!Y143)</f>
        <v>5.4831491764547255</v>
      </c>
      <c r="DA147" s="63" t="s">
        <v>2381</v>
      </c>
    </row>
    <row r="148" spans="1:105" ht="12" customHeight="1" x14ac:dyDescent="0.25">
      <c r="A148" s="121" t="s">
        <v>55</v>
      </c>
      <c r="B148" s="122">
        <v>2591.7662027289857</v>
      </c>
      <c r="C148" s="122">
        <v>2637.9383153876479</v>
      </c>
      <c r="D148" s="122">
        <v>2726.1087173073647</v>
      </c>
      <c r="E148" s="122">
        <v>2728.0626869467878</v>
      </c>
      <c r="F148" s="122">
        <v>2720.979888765783</v>
      </c>
      <c r="G148" s="122">
        <v>2519.7800013953274</v>
      </c>
      <c r="H148" s="122">
        <v>2591.4074101503088</v>
      </c>
      <c r="I148" s="122">
        <v>2619.9466123172074</v>
      </c>
      <c r="J148" s="122">
        <v>2615.4597530505644</v>
      </c>
      <c r="K148" s="122">
        <v>2765.9122699314566</v>
      </c>
      <c r="L148" s="122">
        <v>2816.3417695954008</v>
      </c>
      <c r="M148" s="122">
        <v>2768.7236001036867</v>
      </c>
      <c r="N148" s="122">
        <v>2856.9086517128653</v>
      </c>
      <c r="O148" s="122">
        <v>2862.4683127172925</v>
      </c>
      <c r="P148" s="122">
        <v>2814.3330751012131</v>
      </c>
      <c r="Q148" s="122">
        <v>2771.2902468308607</v>
      </c>
      <c r="R148" s="122">
        <v>2742.2212669596429</v>
      </c>
      <c r="S148" s="122">
        <v>2669.1988686899153</v>
      </c>
      <c r="T148" s="122">
        <v>2553.9948568182785</v>
      </c>
      <c r="U148" s="122">
        <v>2607.7646292509639</v>
      </c>
      <c r="V148" s="122">
        <v>2512.3080455814697</v>
      </c>
      <c r="W148" s="122">
        <v>2762.1064225671971</v>
      </c>
      <c r="X148" s="122">
        <v>2675.3975251537081</v>
      </c>
      <c r="Y148" s="122">
        <v>2533.2155966875989</v>
      </c>
      <c r="DA148" s="130" t="s">
        <v>2382</v>
      </c>
    </row>
    <row r="149" spans="1:105" ht="12" customHeight="1" x14ac:dyDescent="0.25">
      <c r="A149" s="97" t="s">
        <v>124</v>
      </c>
      <c r="B149" s="98">
        <v>3320.5040359488112</v>
      </c>
      <c r="C149" s="98">
        <v>2954.0829634666779</v>
      </c>
      <c r="D149" s="98">
        <v>3170.5974825737676</v>
      </c>
      <c r="E149" s="98">
        <v>2894.9366053327653</v>
      </c>
      <c r="F149" s="98">
        <v>2876.7490842519001</v>
      </c>
      <c r="G149" s="98">
        <v>3300.0754478915383</v>
      </c>
      <c r="H149" s="98">
        <v>3091.8742337173753</v>
      </c>
      <c r="I149" s="98">
        <v>3301.2113117885669</v>
      </c>
      <c r="J149" s="98">
        <v>3618.8404063603925</v>
      </c>
      <c r="K149" s="98">
        <v>2902.9266460614631</v>
      </c>
      <c r="L149" s="98">
        <v>3194.3461455431848</v>
      </c>
      <c r="M149" s="98">
        <v>3463.0118910289889</v>
      </c>
      <c r="N149" s="98">
        <v>3486.8787512813878</v>
      </c>
      <c r="O149" s="98">
        <v>3271.5124653307525</v>
      </c>
      <c r="P149" s="98">
        <v>3441.2683050406345</v>
      </c>
      <c r="Q149" s="98">
        <v>3473.0951397807385</v>
      </c>
      <c r="R149" s="98">
        <v>2975.9859055324964</v>
      </c>
      <c r="S149" s="98">
        <v>3043.889887086616</v>
      </c>
      <c r="T149" s="98">
        <v>2811.386199717605</v>
      </c>
      <c r="U149" s="98">
        <v>2781.9585600848932</v>
      </c>
      <c r="V149" s="98">
        <v>2592.1498313380198</v>
      </c>
      <c r="W149" s="98">
        <v>3229.9890113382021</v>
      </c>
      <c r="X149" s="98">
        <v>2769.1186881887893</v>
      </c>
      <c r="Y149" s="98">
        <v>2663.6400594948909</v>
      </c>
      <c r="DA149" s="63" t="s">
        <v>2383</v>
      </c>
    </row>
    <row r="150" spans="1:105" ht="12" customHeight="1" x14ac:dyDescent="0.25">
      <c r="A150" s="97" t="s">
        <v>123</v>
      </c>
      <c r="B150" s="98">
        <v>2496.3065325452822</v>
      </c>
      <c r="C150" s="98">
        <v>2226.7220121749001</v>
      </c>
      <c r="D150" s="98">
        <v>2420.1559657491243</v>
      </c>
      <c r="E150" s="98">
        <v>2213.6131846316644</v>
      </c>
      <c r="F150" s="98">
        <v>2191.158994753458</v>
      </c>
      <c r="G150" s="98">
        <v>2527.0739636066364</v>
      </c>
      <c r="H150" s="98">
        <v>2302.0657326176506</v>
      </c>
      <c r="I150" s="98">
        <v>2482.8316728723639</v>
      </c>
      <c r="J150" s="98">
        <v>2759.2297688483227</v>
      </c>
      <c r="K150" s="98">
        <v>2228.6424632902808</v>
      </c>
      <c r="L150" s="98">
        <v>2405.8510377139178</v>
      </c>
      <c r="M150" s="98">
        <v>2664.4309782528389</v>
      </c>
      <c r="N150" s="98">
        <v>2675.808356571843</v>
      </c>
      <c r="O150" s="98">
        <v>2481.0453718707668</v>
      </c>
      <c r="P150" s="98">
        <v>2634.9330925200579</v>
      </c>
      <c r="Q150" s="98">
        <v>2624.3064745013735</v>
      </c>
      <c r="R150" s="98">
        <v>2264.7181993741051</v>
      </c>
      <c r="S150" s="98">
        <v>2403.5077996245773</v>
      </c>
      <c r="T150" s="98">
        <v>2304.5298883316809</v>
      </c>
      <c r="U150" s="98">
        <v>2283.2253693774423</v>
      </c>
      <c r="V150" s="98">
        <v>2166.024000360283</v>
      </c>
      <c r="W150" s="98">
        <v>2720.7979357076347</v>
      </c>
      <c r="X150" s="98">
        <v>2374.6288669123869</v>
      </c>
      <c r="Y150" s="98">
        <v>2286.5499094740144</v>
      </c>
      <c r="DA150" s="63" t="s">
        <v>2384</v>
      </c>
    </row>
    <row r="151" spans="1:105" ht="12" customHeight="1" x14ac:dyDescent="0.25">
      <c r="A151" s="100" t="s">
        <v>50</v>
      </c>
      <c r="B151" s="101">
        <v>1239.4714319715883</v>
      </c>
      <c r="C151" s="101">
        <v>1101.4616025367263</v>
      </c>
      <c r="D151" s="101">
        <v>1198.8212667841403</v>
      </c>
      <c r="E151" s="101">
        <v>1076.306519034569</v>
      </c>
      <c r="F151" s="101">
        <v>1050.2721515934652</v>
      </c>
      <c r="G151" s="101">
        <v>1214.1802321532991</v>
      </c>
      <c r="H151" s="101">
        <v>943.49511179916487</v>
      </c>
      <c r="I151" s="101">
        <v>1067.0676664026134</v>
      </c>
      <c r="J151" s="101">
        <v>1274.9316488498216</v>
      </c>
      <c r="K151" s="101">
        <v>1042.8452935953649</v>
      </c>
      <c r="L151" s="101">
        <v>1008.5693992885755</v>
      </c>
      <c r="M151" s="101">
        <v>1228.8568110828446</v>
      </c>
      <c r="N151" s="101">
        <v>1182.8759628813978</v>
      </c>
      <c r="O151" s="101">
        <v>936.11451456389148</v>
      </c>
      <c r="P151" s="101">
        <v>995.97799454543383</v>
      </c>
      <c r="Q151" s="101">
        <v>802.43906689156415</v>
      </c>
      <c r="R151" s="101">
        <v>650.15498140272882</v>
      </c>
      <c r="S151" s="101">
        <v>768.17801510402285</v>
      </c>
      <c r="T151" s="101">
        <v>834.5263923696067</v>
      </c>
      <c r="U151" s="101">
        <v>804.66207864729984</v>
      </c>
      <c r="V151" s="101">
        <v>748.45271273797778</v>
      </c>
      <c r="W151" s="101">
        <v>909.37681307493915</v>
      </c>
      <c r="X151" s="101">
        <v>906.06551183875456</v>
      </c>
      <c r="Y151" s="101">
        <v>873.91324212541645</v>
      </c>
      <c r="DA151" s="131" t="s">
        <v>2385</v>
      </c>
    </row>
    <row r="152" spans="1:105" ht="12" customHeight="1" x14ac:dyDescent="0.25">
      <c r="A152" s="103" t="s">
        <v>52</v>
      </c>
      <c r="B152" s="104">
        <v>1256.8351005736943</v>
      </c>
      <c r="C152" s="104">
        <v>1125.2604096381742</v>
      </c>
      <c r="D152" s="104">
        <v>1221.334698964984</v>
      </c>
      <c r="E152" s="104">
        <v>1137.3066655970952</v>
      </c>
      <c r="F152" s="104">
        <v>1140.8868431599928</v>
      </c>
      <c r="G152" s="104">
        <v>1312.8937314533373</v>
      </c>
      <c r="H152" s="104">
        <v>1358.5706208184858</v>
      </c>
      <c r="I152" s="104">
        <v>1415.7640064697503</v>
      </c>
      <c r="J152" s="104">
        <v>1484.2981199985009</v>
      </c>
      <c r="K152" s="104">
        <v>1185.7971696949164</v>
      </c>
      <c r="L152" s="104">
        <v>1397.281638425342</v>
      </c>
      <c r="M152" s="104">
        <v>1435.5741671699946</v>
      </c>
      <c r="N152" s="104">
        <v>1492.9323936904455</v>
      </c>
      <c r="O152" s="104">
        <v>1544.9308573068759</v>
      </c>
      <c r="P152" s="104">
        <v>1638.9550979746243</v>
      </c>
      <c r="Q152" s="104">
        <v>1821.8674076098093</v>
      </c>
      <c r="R152" s="104">
        <v>1614.5632179713766</v>
      </c>
      <c r="S152" s="104">
        <v>1635.3297845205541</v>
      </c>
      <c r="T152" s="104">
        <v>1470.0034959620743</v>
      </c>
      <c r="U152" s="104">
        <v>1478.5632907301431</v>
      </c>
      <c r="V152" s="104">
        <v>1417.5712876223051</v>
      </c>
      <c r="W152" s="104">
        <v>1811.4211226326956</v>
      </c>
      <c r="X152" s="104">
        <v>1468.5633550736327</v>
      </c>
      <c r="Y152" s="104">
        <v>1412.6366673485979</v>
      </c>
      <c r="DA152" s="132" t="s">
        <v>2386</v>
      </c>
    </row>
    <row r="153" spans="1:105" ht="12" customHeight="1" x14ac:dyDescent="0.25">
      <c r="A153" s="106" t="s">
        <v>122</v>
      </c>
      <c r="B153" s="101">
        <v>2699.6076083421599</v>
      </c>
      <c r="C153" s="101">
        <v>2768.494735393504</v>
      </c>
      <c r="D153" s="101">
        <v>2854.2691250874082</v>
      </c>
      <c r="E153" s="101">
        <v>2876.3475343416299</v>
      </c>
      <c r="F153" s="101">
        <v>2887.4317856630173</v>
      </c>
      <c r="G153" s="101">
        <v>2681.232861330644</v>
      </c>
      <c r="H153" s="101">
        <v>2797.7089198528874</v>
      </c>
      <c r="I153" s="101">
        <v>2814.3192052130184</v>
      </c>
      <c r="J153" s="101">
        <v>2806.5913498567206</v>
      </c>
      <c r="K153" s="101">
        <v>3070.888972017131</v>
      </c>
      <c r="L153" s="101">
        <v>3144.117045158906</v>
      </c>
      <c r="M153" s="101">
        <v>3069.0870897881518</v>
      </c>
      <c r="N153" s="101">
        <v>3166.3127910634721</v>
      </c>
      <c r="O153" s="101">
        <v>3192.8323328426727</v>
      </c>
      <c r="P153" s="101">
        <v>3108.637454186091</v>
      </c>
      <c r="Q153" s="101">
        <v>3069.3756377628597</v>
      </c>
      <c r="R153" s="101">
        <v>3036.6481961764166</v>
      </c>
      <c r="S153" s="101">
        <v>2929.0770854901784</v>
      </c>
      <c r="T153" s="101">
        <v>2774.2716494394972</v>
      </c>
      <c r="U153" s="101">
        <v>2822.902157804609</v>
      </c>
      <c r="V153" s="101">
        <v>2704.8768574516439</v>
      </c>
      <c r="W153" s="101">
        <v>2954.9500138018598</v>
      </c>
      <c r="X153" s="101">
        <v>2844.565007456491</v>
      </c>
      <c r="Y153" s="101">
        <v>2679.2296890109278</v>
      </c>
      <c r="DA153" s="131" t="s">
        <v>2387</v>
      </c>
    </row>
    <row r="154" spans="1:105" ht="12" customHeight="1" x14ac:dyDescent="0.25">
      <c r="A154" s="107" t="s">
        <v>121</v>
      </c>
      <c r="B154" s="104">
        <v>2160.1363869312236</v>
      </c>
      <c r="C154" s="104">
        <v>2229.9041416855512</v>
      </c>
      <c r="D154" s="104">
        <v>2311.7780229857326</v>
      </c>
      <c r="E154" s="104">
        <v>2331.1477543765795</v>
      </c>
      <c r="F154" s="104">
        <v>2342.6787855503085</v>
      </c>
      <c r="G154" s="104">
        <v>2177.2847232382519</v>
      </c>
      <c r="H154" s="104">
        <v>2223.2161110311868</v>
      </c>
      <c r="I154" s="104">
        <v>2253.5425615909758</v>
      </c>
      <c r="J154" s="104">
        <v>2272.5278500822501</v>
      </c>
      <c r="K154" s="104">
        <v>2493.3731149584073</v>
      </c>
      <c r="L154" s="104">
        <v>2519.9850140542203</v>
      </c>
      <c r="M154" s="104">
        <v>2497.116326498277</v>
      </c>
      <c r="N154" s="104">
        <v>2571.4254029997587</v>
      </c>
      <c r="O154" s="104">
        <v>2559.0408791482882</v>
      </c>
      <c r="P154" s="104">
        <v>2514.5254002537763</v>
      </c>
      <c r="Q154" s="104">
        <v>2453.8243251867621</v>
      </c>
      <c r="R154" s="104">
        <v>2429.7700847800361</v>
      </c>
      <c r="S154" s="104">
        <v>2378.5196792194793</v>
      </c>
      <c r="T154" s="104">
        <v>2301.212640283512</v>
      </c>
      <c r="U154" s="104">
        <v>2363.194006731263</v>
      </c>
      <c r="V154" s="104">
        <v>2284.0831629737295</v>
      </c>
      <c r="W154" s="104">
        <v>2507.8393456682343</v>
      </c>
      <c r="X154" s="104">
        <v>2460.9048968323482</v>
      </c>
      <c r="Y154" s="104">
        <v>2332.8906941195269</v>
      </c>
      <c r="DA154" s="132" t="s">
        <v>2388</v>
      </c>
    </row>
    <row r="155" spans="1:105" ht="12" customHeight="1" x14ac:dyDescent="0.25">
      <c r="A155" s="108" t="s">
        <v>53</v>
      </c>
      <c r="B155" s="98">
        <v>1006.7020965782244</v>
      </c>
      <c r="C155" s="98">
        <v>1027.0862544475101</v>
      </c>
      <c r="D155" s="98">
        <v>1063.0455192635411</v>
      </c>
      <c r="E155" s="98">
        <v>1061.3085196321929</v>
      </c>
      <c r="F155" s="98">
        <v>1063.73799317832</v>
      </c>
      <c r="G155" s="98">
        <v>986.85480770462652</v>
      </c>
      <c r="H155" s="98">
        <v>855.97034163150511</v>
      </c>
      <c r="I155" s="98">
        <v>909.65221577790248</v>
      </c>
      <c r="J155" s="98">
        <v>986.53123569357319</v>
      </c>
      <c r="K155" s="98">
        <v>1103.5354574459982</v>
      </c>
      <c r="L155" s="98">
        <v>997.39436474121567</v>
      </c>
      <c r="M155" s="98">
        <v>1085.5300272063298</v>
      </c>
      <c r="N155" s="98">
        <v>1080.2346470632037</v>
      </c>
      <c r="O155" s="98">
        <v>934.75506339298738</v>
      </c>
      <c r="P155" s="98">
        <v>921.84555276136564</v>
      </c>
      <c r="Q155" s="98">
        <v>734.31459342161975</v>
      </c>
      <c r="R155" s="98">
        <v>673.75136468235166</v>
      </c>
      <c r="S155" s="98">
        <v>728.08820657224805</v>
      </c>
      <c r="T155" s="98">
        <v>800.75513941557369</v>
      </c>
      <c r="U155" s="98">
        <v>834.43014213660604</v>
      </c>
      <c r="V155" s="98">
        <v>798.74914037448718</v>
      </c>
      <c r="W155" s="98">
        <v>848.90223596165038</v>
      </c>
      <c r="X155" s="98">
        <v>963.70639464417332</v>
      </c>
      <c r="Y155" s="98">
        <v>902.69466020538835</v>
      </c>
      <c r="DA155" s="63" t="s">
        <v>2389</v>
      </c>
    </row>
    <row r="156" spans="1:105" ht="12" customHeight="1" x14ac:dyDescent="0.25">
      <c r="A156" s="108" t="s">
        <v>52</v>
      </c>
      <c r="B156" s="98">
        <v>1153.4342903529989</v>
      </c>
      <c r="C156" s="98">
        <v>1202.8178872380413</v>
      </c>
      <c r="D156" s="98">
        <v>1248.7325037221915</v>
      </c>
      <c r="E156" s="98">
        <v>1269.8392347443864</v>
      </c>
      <c r="F156" s="98">
        <v>1278.9407923719889</v>
      </c>
      <c r="G156" s="98">
        <v>1190.4299155336255</v>
      </c>
      <c r="H156" s="98">
        <v>1367.2457693996814</v>
      </c>
      <c r="I156" s="98">
        <v>1343.890345813074</v>
      </c>
      <c r="J156" s="98">
        <v>1285.996614388677</v>
      </c>
      <c r="K156" s="98">
        <v>1389.8376575124094</v>
      </c>
      <c r="L156" s="98">
        <v>1522.5906493130049</v>
      </c>
      <c r="M156" s="98">
        <v>1411.5862992919469</v>
      </c>
      <c r="N156" s="98">
        <v>1491.1907559365548</v>
      </c>
      <c r="O156" s="98">
        <v>1624.285815755301</v>
      </c>
      <c r="P156" s="98">
        <v>1592.6798474924103</v>
      </c>
      <c r="Q156" s="98">
        <v>1719.5097317651425</v>
      </c>
      <c r="R156" s="98">
        <v>1756.0187200976848</v>
      </c>
      <c r="S156" s="98">
        <v>1650.4314726472319</v>
      </c>
      <c r="T156" s="98">
        <v>1500.4575008679387</v>
      </c>
      <c r="U156" s="98">
        <v>1528.763864594657</v>
      </c>
      <c r="V156" s="98">
        <v>1485.3340225992422</v>
      </c>
      <c r="W156" s="98">
        <v>1658.9371097065841</v>
      </c>
      <c r="X156" s="98">
        <v>1497.1985021881749</v>
      </c>
      <c r="Y156" s="98">
        <v>1430.1960339141383</v>
      </c>
      <c r="DA156" s="63" t="s">
        <v>2390</v>
      </c>
    </row>
    <row r="157" spans="1:105" ht="12" customHeight="1" x14ac:dyDescent="0.25">
      <c r="A157" s="121" t="s">
        <v>54</v>
      </c>
      <c r="B157" s="122">
        <v>366.90999681557525</v>
      </c>
      <c r="C157" s="122">
        <v>419.50139647838387</v>
      </c>
      <c r="D157" s="122">
        <v>437.33322623572298</v>
      </c>
      <c r="E157" s="122">
        <v>435.37935394038141</v>
      </c>
      <c r="F157" s="122">
        <v>462.92536649217459</v>
      </c>
      <c r="G157" s="122">
        <v>374.97438798224943</v>
      </c>
      <c r="H157" s="122">
        <v>436.40161856425351</v>
      </c>
      <c r="I157" s="122">
        <v>380.51121869351857</v>
      </c>
      <c r="J157" s="122">
        <v>411.24441529933085</v>
      </c>
      <c r="K157" s="122">
        <v>518.5602007613054</v>
      </c>
      <c r="L157" s="122">
        <v>523.65858539140982</v>
      </c>
      <c r="M157" s="122">
        <v>515.69882968139359</v>
      </c>
      <c r="N157" s="122">
        <v>529.65899822090228</v>
      </c>
      <c r="O157" s="122">
        <v>516.24485370619277</v>
      </c>
      <c r="P157" s="122">
        <v>536.02621298093163</v>
      </c>
      <c r="Q157" s="122">
        <v>513.05446010701758</v>
      </c>
      <c r="R157" s="122">
        <v>521.5783181648228</v>
      </c>
      <c r="S157" s="122">
        <v>518.80602577398224</v>
      </c>
      <c r="T157" s="122">
        <v>507.60830182034323</v>
      </c>
      <c r="U157" s="122">
        <v>514.1041836492534</v>
      </c>
      <c r="V157" s="122">
        <v>497.24935002551825</v>
      </c>
      <c r="W157" s="122">
        <v>465.07365438906379</v>
      </c>
      <c r="X157" s="122">
        <v>476.7464586395584</v>
      </c>
      <c r="Y157" s="122">
        <v>478.10218484762936</v>
      </c>
      <c r="DA157" s="130" t="s">
        <v>2391</v>
      </c>
    </row>
    <row r="158" spans="1:105" ht="12" customHeight="1" x14ac:dyDescent="0.25">
      <c r="A158" s="97" t="s">
        <v>50</v>
      </c>
      <c r="B158" s="98">
        <v>459.90123837814275</v>
      </c>
      <c r="C158" s="98">
        <v>528.60366888081637</v>
      </c>
      <c r="D158" s="98">
        <v>556.35560142416762</v>
      </c>
      <c r="E158" s="98">
        <v>532.10777726107563</v>
      </c>
      <c r="F158" s="98">
        <v>578.21470628012503</v>
      </c>
      <c r="G158" s="98">
        <v>483.31170246186929</v>
      </c>
      <c r="H158" s="98">
        <v>552.96345808200249</v>
      </c>
      <c r="I158" s="98">
        <v>482.51603178373784</v>
      </c>
      <c r="J158" s="98">
        <v>515.79913590069646</v>
      </c>
      <c r="K158" s="98">
        <v>669.11074684478137</v>
      </c>
      <c r="L158" s="98">
        <v>719.41851841987</v>
      </c>
      <c r="M158" s="98">
        <v>665.18389616695504</v>
      </c>
      <c r="N158" s="98">
        <v>565.98405244558637</v>
      </c>
      <c r="O158" s="98">
        <v>566.28191184989407</v>
      </c>
      <c r="P158" s="98">
        <v>633.91876462254322</v>
      </c>
      <c r="Q158" s="98">
        <v>699.65152750573407</v>
      </c>
      <c r="R158" s="98">
        <v>738.94858327608711</v>
      </c>
      <c r="S158" s="98">
        <v>710.44612685550044</v>
      </c>
      <c r="T158" s="98">
        <v>660.26969448699469</v>
      </c>
      <c r="U158" s="98">
        <v>662.94962389495618</v>
      </c>
      <c r="V158" s="98">
        <v>661.05521106123797</v>
      </c>
      <c r="W158" s="98">
        <v>910.2945492361788</v>
      </c>
      <c r="X158" s="98">
        <v>470.19072285638356</v>
      </c>
      <c r="Y158" s="98">
        <v>667.3847183365724</v>
      </c>
      <c r="DA158" s="63" t="s">
        <v>2392</v>
      </c>
    </row>
    <row r="159" spans="1:105" ht="12" customHeight="1" x14ac:dyDescent="0.25">
      <c r="A159" s="109" t="s">
        <v>120</v>
      </c>
      <c r="B159" s="33">
        <v>366.30771354617491</v>
      </c>
      <c r="C159" s="33">
        <v>418.85720443961861</v>
      </c>
      <c r="D159" s="33">
        <v>436.72773676970598</v>
      </c>
      <c r="E159" s="33">
        <v>434.91299972044663</v>
      </c>
      <c r="F159" s="33">
        <v>462.35244344571385</v>
      </c>
      <c r="G159" s="33">
        <v>374.41775051919808</v>
      </c>
      <c r="H159" s="33">
        <v>435.80772975540174</v>
      </c>
      <c r="I159" s="33">
        <v>380.0299250174441</v>
      </c>
      <c r="J159" s="33">
        <v>410.79452648947932</v>
      </c>
      <c r="K159" s="33">
        <v>517.98437711631266</v>
      </c>
      <c r="L159" s="33">
        <v>523.00989636443774</v>
      </c>
      <c r="M159" s="33">
        <v>515.30314969198241</v>
      </c>
      <c r="N159" s="33">
        <v>529.58048500907114</v>
      </c>
      <c r="O159" s="33">
        <v>516.14661419765969</v>
      </c>
      <c r="P159" s="33">
        <v>535.81849741237841</v>
      </c>
      <c r="Q159" s="33">
        <v>512.57211136111414</v>
      </c>
      <c r="R159" s="33">
        <v>520.97882004068219</v>
      </c>
      <c r="S159" s="33">
        <v>518.27819727845474</v>
      </c>
      <c r="T159" s="33">
        <v>507.2273254646214</v>
      </c>
      <c r="U159" s="33">
        <v>513.74977467549763</v>
      </c>
      <c r="V159" s="33">
        <v>496.89237008824358</v>
      </c>
      <c r="W159" s="33">
        <v>464.11722922587137</v>
      </c>
      <c r="X159" s="33">
        <v>476.75660725352219</v>
      </c>
      <c r="Y159" s="33">
        <v>477.89965883458495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15253.230274695286</v>
      </c>
      <c r="C161" s="117">
        <f t="shared" si="54"/>
        <v>16700.337992220033</v>
      </c>
      <c r="D161" s="117">
        <f t="shared" si="54"/>
        <v>15986.340957986547</v>
      </c>
      <c r="E161" s="117">
        <f t="shared" si="54"/>
        <v>16465.418590403136</v>
      </c>
      <c r="F161" s="117">
        <f t="shared" si="54"/>
        <v>15792.924879017777</v>
      </c>
      <c r="G161" s="117">
        <f t="shared" si="54"/>
        <v>15165.930124259821</v>
      </c>
      <c r="H161" s="117">
        <f t="shared" si="54"/>
        <v>14835.929376982991</v>
      </c>
      <c r="I161" s="117">
        <f t="shared" si="54"/>
        <v>15159.718534277128</v>
      </c>
      <c r="J161" s="117">
        <f t="shared" si="54"/>
        <v>14980.923078930633</v>
      </c>
      <c r="K161" s="117">
        <f t="shared" si="54"/>
        <v>15437.262212789519</v>
      </c>
      <c r="L161" s="117">
        <f t="shared" si="54"/>
        <v>16764.024735432224</v>
      </c>
      <c r="M161" s="117">
        <f t="shared" si="54"/>
        <v>16315.288520664973</v>
      </c>
      <c r="N161" s="117">
        <f t="shared" si="54"/>
        <v>16322.961634861318</v>
      </c>
      <c r="O161" s="117">
        <f t="shared" si="54"/>
        <v>16601.657513631733</v>
      </c>
      <c r="P161" s="117">
        <f t="shared" si="54"/>
        <v>14608.519728475268</v>
      </c>
      <c r="Q161" s="117">
        <f t="shared" si="54"/>
        <v>15736.80746088516</v>
      </c>
      <c r="R161" s="117">
        <f t="shared" ref="R161:V161" si="55">R162+R164+R166+R175</f>
        <v>16850.879497913666</v>
      </c>
      <c r="S161" s="117">
        <f t="shared" si="55"/>
        <v>16425.863951042633</v>
      </c>
      <c r="T161" s="117">
        <f t="shared" si="55"/>
        <v>15602.344934601091</v>
      </c>
      <c r="U161" s="117">
        <f t="shared" si="55"/>
        <v>15740.761278371958</v>
      </c>
      <c r="V161" s="117">
        <f t="shared" si="55"/>
        <v>16354.15227026964</v>
      </c>
      <c r="W161" s="117">
        <f t="shared" ref="W161:Y161" si="56">W162+W164+W166+W175</f>
        <v>17122.649958883027</v>
      </c>
      <c r="X161" s="117">
        <f t="shared" si="56"/>
        <v>15832.14773939463</v>
      </c>
      <c r="Y161" s="117">
        <f t="shared" si="56"/>
        <v>15818.226970098936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12292.35034541447</v>
      </c>
      <c r="C162" s="122">
        <f t="shared" si="57"/>
        <v>13615.885192541764</v>
      </c>
      <c r="D162" s="122">
        <f t="shared" si="57"/>
        <v>12786.357287521325</v>
      </c>
      <c r="E162" s="122">
        <f t="shared" si="57"/>
        <v>13258.733802877017</v>
      </c>
      <c r="F162" s="122">
        <f t="shared" si="57"/>
        <v>12564.180269798588</v>
      </c>
      <c r="G162" s="122">
        <f t="shared" si="57"/>
        <v>12230.400351648019</v>
      </c>
      <c r="H162" s="122">
        <f t="shared" si="57"/>
        <v>11780.018972953059</v>
      </c>
      <c r="I162" s="122">
        <f t="shared" si="57"/>
        <v>12142.55138572276</v>
      </c>
      <c r="J162" s="122">
        <f t="shared" si="57"/>
        <v>11938.322819371035</v>
      </c>
      <c r="K162" s="122">
        <f t="shared" si="57"/>
        <v>12127.347313555245</v>
      </c>
      <c r="L162" s="122">
        <f t="shared" si="57"/>
        <v>13405.473909526681</v>
      </c>
      <c r="M162" s="122">
        <f t="shared" si="57"/>
        <v>13017.814896528551</v>
      </c>
      <c r="N162" s="122">
        <f t="shared" si="57"/>
        <v>12926.018414086766</v>
      </c>
      <c r="O162" s="122">
        <f t="shared" si="57"/>
        <v>13212.585972114368</v>
      </c>
      <c r="P162" s="122">
        <f t="shared" si="57"/>
        <v>11241.796702450778</v>
      </c>
      <c r="Q162" s="122">
        <f t="shared" si="57"/>
        <v>12431.934224319315</v>
      </c>
      <c r="R162" s="122">
        <f t="shared" si="57"/>
        <v>13574.896423148088</v>
      </c>
      <c r="S162" s="122">
        <f t="shared" si="57"/>
        <v>13230.424129099003</v>
      </c>
      <c r="T162" s="122">
        <f t="shared" si="57"/>
        <v>12533.997507798313</v>
      </c>
      <c r="U162" s="122">
        <f t="shared" si="57"/>
        <v>12609.179864748003</v>
      </c>
      <c r="V162" s="122">
        <f t="shared" si="57"/>
        <v>13325.661700183316</v>
      </c>
      <c r="W162" s="122">
        <f t="shared" si="57"/>
        <v>13884.706312061977</v>
      </c>
      <c r="X162" s="122">
        <f t="shared" si="57"/>
        <v>12676.07540247669</v>
      </c>
      <c r="Y162" s="122">
        <f t="shared" si="57"/>
        <v>12811.144309559299</v>
      </c>
      <c r="DA162" s="130" t="s">
        <v>2395</v>
      </c>
    </row>
    <row r="163" spans="1:105" ht="12" customHeight="1" x14ac:dyDescent="0.25">
      <c r="A163" s="97" t="s">
        <v>53</v>
      </c>
      <c r="B163" s="33">
        <v>12292.35034541447</v>
      </c>
      <c r="C163" s="33">
        <v>13615.885192541764</v>
      </c>
      <c r="D163" s="33">
        <v>12786.357287521325</v>
      </c>
      <c r="E163" s="33">
        <v>13258.733802877017</v>
      </c>
      <c r="F163" s="33">
        <v>12564.180269798588</v>
      </c>
      <c r="G163" s="33">
        <v>12230.400351648019</v>
      </c>
      <c r="H163" s="33">
        <v>11780.018972953059</v>
      </c>
      <c r="I163" s="33">
        <v>12142.55138572276</v>
      </c>
      <c r="J163" s="33">
        <v>11938.322819371035</v>
      </c>
      <c r="K163" s="33">
        <v>12127.347313555245</v>
      </c>
      <c r="L163" s="33">
        <v>13405.473909526681</v>
      </c>
      <c r="M163" s="33">
        <v>13017.814896528551</v>
      </c>
      <c r="N163" s="33">
        <v>12926.018414086766</v>
      </c>
      <c r="O163" s="33">
        <v>13212.585972114368</v>
      </c>
      <c r="P163" s="33">
        <v>11241.796702450778</v>
      </c>
      <c r="Q163" s="33">
        <v>12431.934224319315</v>
      </c>
      <c r="R163" s="33">
        <v>13574.896423148088</v>
      </c>
      <c r="S163" s="33">
        <v>13230.424129099003</v>
      </c>
      <c r="T163" s="33">
        <v>12533.997507798313</v>
      </c>
      <c r="U163" s="33">
        <v>12609.179864748003</v>
      </c>
      <c r="V163" s="33">
        <v>13325.661700183316</v>
      </c>
      <c r="W163" s="33">
        <v>13884.706312061977</v>
      </c>
      <c r="X163" s="33">
        <v>12676.07540247669</v>
      </c>
      <c r="Y163" s="33">
        <v>12811.144309559299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2.1969805166330256</v>
      </c>
      <c r="C164" s="122">
        <f t="shared" si="58"/>
        <v>2.5287816610353469</v>
      </c>
      <c r="D164" s="122">
        <f t="shared" si="58"/>
        <v>2.7546304170294014</v>
      </c>
      <c r="E164" s="122">
        <f t="shared" si="58"/>
        <v>5.0755968449194091</v>
      </c>
      <c r="F164" s="122">
        <f t="shared" si="58"/>
        <v>3.331727821882335</v>
      </c>
      <c r="G164" s="122">
        <f t="shared" si="58"/>
        <v>3.6747430680960438</v>
      </c>
      <c r="H164" s="122">
        <f t="shared" si="58"/>
        <v>4.387404808891346</v>
      </c>
      <c r="I164" s="122">
        <f t="shared" si="58"/>
        <v>4.1915313731859163</v>
      </c>
      <c r="J164" s="122">
        <f t="shared" si="58"/>
        <v>3.7626558307068376</v>
      </c>
      <c r="K164" s="122">
        <f t="shared" si="58"/>
        <v>3.8256723106192783</v>
      </c>
      <c r="L164" s="122">
        <f t="shared" si="58"/>
        <v>4.3993016275939301</v>
      </c>
      <c r="M164" s="122">
        <f t="shared" si="58"/>
        <v>4.1487720919926856</v>
      </c>
      <c r="N164" s="122">
        <f t="shared" si="58"/>
        <v>5.0585761563373204</v>
      </c>
      <c r="O164" s="122">
        <f t="shared" si="58"/>
        <v>6.5583487297507519</v>
      </c>
      <c r="P164" s="122">
        <f t="shared" si="58"/>
        <v>4.2107835424955429</v>
      </c>
      <c r="Q164" s="122">
        <f t="shared" si="58"/>
        <v>7.0570789489555352</v>
      </c>
      <c r="R164" s="122">
        <f t="shared" si="58"/>
        <v>4.1163392843752256</v>
      </c>
      <c r="S164" s="122">
        <f t="shared" si="58"/>
        <v>4.124915918302948</v>
      </c>
      <c r="T164" s="122">
        <f t="shared" si="58"/>
        <v>3.8456021166281436</v>
      </c>
      <c r="U164" s="122">
        <f t="shared" si="58"/>
        <v>4.1587525587804448</v>
      </c>
      <c r="V164" s="122">
        <f t="shared" si="58"/>
        <v>4.0850542867675435</v>
      </c>
      <c r="W164" s="122">
        <f t="shared" si="58"/>
        <v>4.1258530333327617</v>
      </c>
      <c r="X164" s="122">
        <f t="shared" si="58"/>
        <v>3.805809690092488</v>
      </c>
      <c r="Y164" s="122">
        <f t="shared" si="58"/>
        <v>3.7524356704395521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2.1969805166330256</v>
      </c>
      <c r="C165" s="98">
        <f>IF(RES_hhdet_fec!C165=0,0,RES_hhdet_fec!C165*1000*11630/RES_hhdet_num!C161)</f>
        <v>2.5287816610353469</v>
      </c>
      <c r="D165" s="98">
        <f>IF(RES_hhdet_fec!D165=0,0,RES_hhdet_fec!D165*1000*11630/RES_hhdet_num!D161)</f>
        <v>2.7546304170294014</v>
      </c>
      <c r="E165" s="98">
        <f>IF(RES_hhdet_fec!E165=0,0,RES_hhdet_fec!E165*1000*11630/RES_hhdet_num!E161)</f>
        <v>5.0755968449194091</v>
      </c>
      <c r="F165" s="98">
        <f>IF(RES_hhdet_fec!F165=0,0,RES_hhdet_fec!F165*1000*11630/RES_hhdet_num!F161)</f>
        <v>3.331727821882335</v>
      </c>
      <c r="G165" s="98">
        <f>IF(RES_hhdet_fec!G165=0,0,RES_hhdet_fec!G165*1000*11630/RES_hhdet_num!G161)</f>
        <v>3.6747430680960438</v>
      </c>
      <c r="H165" s="98">
        <f>IF(RES_hhdet_fec!H165=0,0,RES_hhdet_fec!H165*1000*11630/RES_hhdet_num!H161)</f>
        <v>4.387404808891346</v>
      </c>
      <c r="I165" s="98">
        <f>IF(RES_hhdet_fec!I165=0,0,RES_hhdet_fec!I165*1000*11630/RES_hhdet_num!I161)</f>
        <v>4.1915313731859163</v>
      </c>
      <c r="J165" s="98">
        <f>IF(RES_hhdet_fec!J165=0,0,RES_hhdet_fec!J165*1000*11630/RES_hhdet_num!J161)</f>
        <v>3.7626558307068376</v>
      </c>
      <c r="K165" s="98">
        <f>IF(RES_hhdet_fec!K165=0,0,RES_hhdet_fec!K165*1000*11630/RES_hhdet_num!K161)</f>
        <v>3.8256723106192783</v>
      </c>
      <c r="L165" s="98">
        <f>IF(RES_hhdet_fec!L165=0,0,RES_hhdet_fec!L165*1000*11630/RES_hhdet_num!L161)</f>
        <v>4.3993016275939301</v>
      </c>
      <c r="M165" s="98">
        <f>IF(RES_hhdet_fec!M165=0,0,RES_hhdet_fec!M165*1000*11630/RES_hhdet_num!M161)</f>
        <v>4.1487720919926856</v>
      </c>
      <c r="N165" s="98">
        <f>IF(RES_hhdet_fec!N165=0,0,RES_hhdet_fec!N165*1000*11630/RES_hhdet_num!N161)</f>
        <v>5.0585761563373204</v>
      </c>
      <c r="O165" s="98">
        <f>IF(RES_hhdet_fec!O165=0,0,RES_hhdet_fec!O165*1000*11630/RES_hhdet_num!O161)</f>
        <v>6.5583487297507519</v>
      </c>
      <c r="P165" s="98">
        <f>IF(RES_hhdet_fec!P165=0,0,RES_hhdet_fec!P165*1000*11630/RES_hhdet_num!P161)</f>
        <v>4.2107835424955429</v>
      </c>
      <c r="Q165" s="98">
        <f>IF(RES_hhdet_fec!Q165=0,0,RES_hhdet_fec!Q165*1000*11630/RES_hhdet_num!Q161)</f>
        <v>7.0570789489555352</v>
      </c>
      <c r="R165" s="98">
        <f>IF(RES_hhdet_fec!R165=0,0,RES_hhdet_fec!R165*1000*11630/RES_hhdet_num!R161)</f>
        <v>4.1163392843752256</v>
      </c>
      <c r="S165" s="98">
        <f>IF(RES_hhdet_fec!S165=0,0,RES_hhdet_fec!S165*1000*11630/RES_hhdet_num!S161)</f>
        <v>4.124915918302948</v>
      </c>
      <c r="T165" s="98">
        <f>IF(RES_hhdet_fec!T165=0,0,RES_hhdet_fec!T165*1000*11630/RES_hhdet_num!T161)</f>
        <v>3.8456021166281436</v>
      </c>
      <c r="U165" s="98">
        <f>IF(RES_hhdet_fec!U165=0,0,RES_hhdet_fec!U165*1000*11630/RES_hhdet_num!U161)</f>
        <v>4.1587525587804448</v>
      </c>
      <c r="V165" s="98">
        <f>IF(RES_hhdet_fec!V165=0,0,RES_hhdet_fec!V165*1000*11630/RES_hhdet_num!V161)</f>
        <v>4.0850542867675435</v>
      </c>
      <c r="W165" s="98">
        <f>IF(RES_hhdet_fec!W165=0,0,RES_hhdet_fec!W165*1000*11630/RES_hhdet_num!W161)</f>
        <v>4.1258530333327617</v>
      </c>
      <c r="X165" s="98">
        <f>IF(RES_hhdet_fec!X165=0,0,RES_hhdet_fec!X165*1000*11630/RES_hhdet_num!X161)</f>
        <v>3.805809690092488</v>
      </c>
      <c r="Y165" s="98">
        <f>IF(RES_hhdet_fec!Y165=0,0,RES_hhdet_fec!Y165*1000*11630/RES_hhdet_num!Y161)</f>
        <v>3.7524356704395521</v>
      </c>
      <c r="DA165" s="63" t="s">
        <v>2398</v>
      </c>
    </row>
    <row r="166" spans="1:105" ht="12" customHeight="1" x14ac:dyDescent="0.25">
      <c r="A166" s="121" t="s">
        <v>55</v>
      </c>
      <c r="B166" s="122">
        <v>2591.7730193350676</v>
      </c>
      <c r="C166" s="122">
        <v>2660.5935966540223</v>
      </c>
      <c r="D166" s="122">
        <v>2757.0973441478995</v>
      </c>
      <c r="E166" s="122">
        <v>2763.5360666880824</v>
      </c>
      <c r="F166" s="122">
        <v>2759.9998654395627</v>
      </c>
      <c r="G166" s="122">
        <v>2555.3885911259758</v>
      </c>
      <c r="H166" s="122">
        <v>2614.4276785194152</v>
      </c>
      <c r="I166" s="122">
        <v>2632.1535763927077</v>
      </c>
      <c r="J166" s="122">
        <v>2627.2485864039472</v>
      </c>
      <c r="K166" s="122">
        <v>2787.1500674089884</v>
      </c>
      <c r="L166" s="122">
        <v>2830.2264709668093</v>
      </c>
      <c r="M166" s="122">
        <v>2777.4196258750976</v>
      </c>
      <c r="N166" s="122">
        <v>2861.9428293177075</v>
      </c>
      <c r="O166" s="122">
        <v>2865.7213141432348</v>
      </c>
      <c r="P166" s="122">
        <v>2824.9832017177578</v>
      </c>
      <c r="Q166" s="122">
        <v>2783.1935311539546</v>
      </c>
      <c r="R166" s="122">
        <v>2749.6227252165854</v>
      </c>
      <c r="S166" s="122">
        <v>2672.9891139678662</v>
      </c>
      <c r="T166" s="122">
        <v>2557.08017485132</v>
      </c>
      <c r="U166" s="122">
        <v>2612.8831862442821</v>
      </c>
      <c r="V166" s="122">
        <v>2524.3108250103146</v>
      </c>
      <c r="W166" s="122">
        <v>2767.4622460851233</v>
      </c>
      <c r="X166" s="122">
        <v>2675.1015473342359</v>
      </c>
      <c r="Y166" s="122">
        <v>2525.9958324029967</v>
      </c>
      <c r="DA166" s="130" t="s">
        <v>2399</v>
      </c>
    </row>
    <row r="167" spans="1:105" ht="12" customHeight="1" x14ac:dyDescent="0.25">
      <c r="A167" s="97" t="s">
        <v>124</v>
      </c>
      <c r="B167" s="98">
        <v>3320.5040359488107</v>
      </c>
      <c r="C167" s="98">
        <v>2961.1187131308739</v>
      </c>
      <c r="D167" s="98">
        <v>3206.0109541693964</v>
      </c>
      <c r="E167" s="98">
        <v>2948.2871638454139</v>
      </c>
      <c r="F167" s="98">
        <v>2931.3079451354865</v>
      </c>
      <c r="G167" s="98">
        <v>3346.5031452245662</v>
      </c>
      <c r="H167" s="98">
        <v>3109.7370579412996</v>
      </c>
      <c r="I167" s="98">
        <v>3309.3690636350802</v>
      </c>
      <c r="J167" s="98">
        <v>3627.5452662368962</v>
      </c>
      <c r="K167" s="98">
        <v>2911.4382904730824</v>
      </c>
      <c r="L167" s="98">
        <v>3202.5641616342828</v>
      </c>
      <c r="M167" s="98">
        <v>3470.1880313098168</v>
      </c>
      <c r="N167" s="98">
        <v>3496.6926618413695</v>
      </c>
      <c r="O167" s="98">
        <v>3289.3398690628383</v>
      </c>
      <c r="P167" s="98">
        <v>3489.6011470031008</v>
      </c>
      <c r="Q167" s="98">
        <v>3524.5931552772786</v>
      </c>
      <c r="R167" s="98">
        <v>3010.7741170981317</v>
      </c>
      <c r="S167" s="98">
        <v>3054.096738234151</v>
      </c>
      <c r="T167" s="98">
        <v>2817.0666624347386</v>
      </c>
      <c r="U167" s="98">
        <v>2792.1066339835597</v>
      </c>
      <c r="V167" s="98">
        <v>2615.7923451454544</v>
      </c>
      <c r="W167" s="98">
        <v>3238.4868732618806</v>
      </c>
      <c r="X167" s="98">
        <v>2772.4890331349129</v>
      </c>
      <c r="Y167" s="98">
        <v>2660.2731325699997</v>
      </c>
      <c r="DA167" s="63" t="s">
        <v>2400</v>
      </c>
    </row>
    <row r="168" spans="1:105" ht="12" customHeight="1" x14ac:dyDescent="0.25">
      <c r="A168" s="97" t="s">
        <v>123</v>
      </c>
      <c r="B168" s="98">
        <v>2496.3065325452831</v>
      </c>
      <c r="C168" s="98">
        <v>2226.7220121749001</v>
      </c>
      <c r="D168" s="98">
        <v>2420.1559657491248</v>
      </c>
      <c r="E168" s="98">
        <v>2227.3376886892306</v>
      </c>
      <c r="F168" s="98">
        <v>2220.5746346522715</v>
      </c>
      <c r="G168" s="98">
        <v>2545.69419285395</v>
      </c>
      <c r="H168" s="98">
        <v>2311.8650743383309</v>
      </c>
      <c r="I168" s="98">
        <v>2490.3826939700029</v>
      </c>
      <c r="J168" s="98">
        <v>2769.2117510488265</v>
      </c>
      <c r="K168" s="98">
        <v>2235.8611802671385</v>
      </c>
      <c r="L168" s="98">
        <v>2416.658614041713</v>
      </c>
      <c r="M168" s="98">
        <v>2666.8962526276732</v>
      </c>
      <c r="N168" s="98">
        <v>2686.2880645117111</v>
      </c>
      <c r="O168" s="98">
        <v>2493.220729506173</v>
      </c>
      <c r="P168" s="98">
        <v>2685.094310966691</v>
      </c>
      <c r="Q168" s="98">
        <v>2662.5450500426728</v>
      </c>
      <c r="R168" s="98">
        <v>2296.9679217719672</v>
      </c>
      <c r="S168" s="98">
        <v>2426.4867734538807</v>
      </c>
      <c r="T168" s="98">
        <v>2320.4283934486084</v>
      </c>
      <c r="U168" s="98">
        <v>2321.8503939973348</v>
      </c>
      <c r="V168" s="98">
        <v>2205.4048560790648</v>
      </c>
      <c r="W168" s="98">
        <v>2736.4777395456185</v>
      </c>
      <c r="X168" s="98">
        <v>2372.2540958897935</v>
      </c>
      <c r="Y168" s="98">
        <v>2291.6190734025226</v>
      </c>
      <c r="DA168" s="63" t="s">
        <v>2401</v>
      </c>
    </row>
    <row r="169" spans="1:105" ht="12" customHeight="1" x14ac:dyDescent="0.25">
      <c r="A169" s="100" t="s">
        <v>50</v>
      </c>
      <c r="B169" s="101">
        <v>1239.4714319715881</v>
      </c>
      <c r="C169" s="101">
        <v>1101.4616025367263</v>
      </c>
      <c r="D169" s="101">
        <v>1198.8212667841406</v>
      </c>
      <c r="E169" s="101">
        <v>1090.5009710892014</v>
      </c>
      <c r="F169" s="101">
        <v>1078.1135251962285</v>
      </c>
      <c r="G169" s="101">
        <v>1229.3825291104765</v>
      </c>
      <c r="H169" s="101">
        <v>949.37092576272778</v>
      </c>
      <c r="I169" s="101">
        <v>1070.1074354038672</v>
      </c>
      <c r="J169" s="101">
        <v>1279.7195930209584</v>
      </c>
      <c r="K169" s="101">
        <v>1046.1983153918243</v>
      </c>
      <c r="L169" s="101">
        <v>1012.7999222360377</v>
      </c>
      <c r="M169" s="101">
        <v>1228.0963261361046</v>
      </c>
      <c r="N169" s="101">
        <v>1188.7890034413649</v>
      </c>
      <c r="O169" s="101">
        <v>945.2561727844901</v>
      </c>
      <c r="P169" s="101">
        <v>1030.613894745997</v>
      </c>
      <c r="Q169" s="101">
        <v>823.99212317481408</v>
      </c>
      <c r="R169" s="101">
        <v>667.6177738877584</v>
      </c>
      <c r="S169" s="101">
        <v>780.32080581402454</v>
      </c>
      <c r="T169" s="101">
        <v>840.78292761646117</v>
      </c>
      <c r="U169" s="101">
        <v>825.07431424107233</v>
      </c>
      <c r="V169" s="101">
        <v>765.55586616376434</v>
      </c>
      <c r="W169" s="101">
        <v>913.18435902388296</v>
      </c>
      <c r="X169" s="101">
        <v>904.06462836958826</v>
      </c>
      <c r="Y169" s="101">
        <v>874.47297136410782</v>
      </c>
      <c r="DA169" s="131" t="s">
        <v>2402</v>
      </c>
    </row>
    <row r="170" spans="1:105" ht="12" customHeight="1" x14ac:dyDescent="0.25">
      <c r="A170" s="103" t="s">
        <v>52</v>
      </c>
      <c r="B170" s="104">
        <v>1256.8351005736945</v>
      </c>
      <c r="C170" s="104">
        <v>1125.260409638174</v>
      </c>
      <c r="D170" s="104">
        <v>1221.3346989649845</v>
      </c>
      <c r="E170" s="104">
        <v>1136.8367176000293</v>
      </c>
      <c r="F170" s="104">
        <v>1142.4611094560428</v>
      </c>
      <c r="G170" s="104">
        <v>1316.3116637434732</v>
      </c>
      <c r="H170" s="104">
        <v>1362.4941485756033</v>
      </c>
      <c r="I170" s="104">
        <v>1420.2752585661356</v>
      </c>
      <c r="J170" s="104">
        <v>1489.4921580278674</v>
      </c>
      <c r="K170" s="104">
        <v>1189.6628648753142</v>
      </c>
      <c r="L170" s="104">
        <v>1403.8586918056753</v>
      </c>
      <c r="M170" s="104">
        <v>1438.7999264915684</v>
      </c>
      <c r="N170" s="104">
        <v>1497.4990610703469</v>
      </c>
      <c r="O170" s="104">
        <v>1547.964556721683</v>
      </c>
      <c r="P170" s="104">
        <v>1654.4804162206942</v>
      </c>
      <c r="Q170" s="104">
        <v>1838.5529268678586</v>
      </c>
      <c r="R170" s="104">
        <v>1629.3501478842088</v>
      </c>
      <c r="S170" s="104">
        <v>1646.1659676398558</v>
      </c>
      <c r="T170" s="104">
        <v>1479.6454658321475</v>
      </c>
      <c r="U170" s="104">
        <v>1496.7760797562626</v>
      </c>
      <c r="V170" s="104">
        <v>1439.8489899153001</v>
      </c>
      <c r="W170" s="104">
        <v>1823.2933805217356</v>
      </c>
      <c r="X170" s="104">
        <v>1468.1894675202059</v>
      </c>
      <c r="Y170" s="104">
        <v>1417.1461020384147</v>
      </c>
      <c r="DA170" s="132" t="s">
        <v>2403</v>
      </c>
    </row>
    <row r="171" spans="1:105" ht="12" customHeight="1" x14ac:dyDescent="0.25">
      <c r="A171" s="106" t="s">
        <v>122</v>
      </c>
      <c r="B171" s="101">
        <v>2699.6076083421599</v>
      </c>
      <c r="C171" s="101">
        <v>2790.0678879189823</v>
      </c>
      <c r="D171" s="101">
        <v>2886.2987451058602</v>
      </c>
      <c r="E171" s="101">
        <v>2907.7629255281636</v>
      </c>
      <c r="F171" s="101">
        <v>2915.2651837393914</v>
      </c>
      <c r="G171" s="101">
        <v>2701.5453592293902</v>
      </c>
      <c r="H171" s="101">
        <v>2808.5706681130514</v>
      </c>
      <c r="I171" s="101">
        <v>2821.2129302671665</v>
      </c>
      <c r="J171" s="101">
        <v>2813.5456314425301</v>
      </c>
      <c r="K171" s="101">
        <v>3077.6577791654054</v>
      </c>
      <c r="L171" s="101">
        <v>3149.4779194515427</v>
      </c>
      <c r="M171" s="101">
        <v>3072.8392498176768</v>
      </c>
      <c r="N171" s="101">
        <v>3170.1720126220771</v>
      </c>
      <c r="O171" s="101">
        <v>3199.6385289766158</v>
      </c>
      <c r="P171" s="101">
        <v>3135.1542581630888</v>
      </c>
      <c r="Q171" s="101">
        <v>3097.7727021979622</v>
      </c>
      <c r="R171" s="101">
        <v>3054.4621402000453</v>
      </c>
      <c r="S171" s="101">
        <v>2937.6779807903135</v>
      </c>
      <c r="T171" s="101">
        <v>2781.7065652317156</v>
      </c>
      <c r="U171" s="101">
        <v>2831.6450649465851</v>
      </c>
      <c r="V171" s="101">
        <v>2725.0949113858583</v>
      </c>
      <c r="W171" s="101">
        <v>2962.4941224843019</v>
      </c>
      <c r="X171" s="101">
        <v>2844.7119139671277</v>
      </c>
      <c r="Y171" s="101">
        <v>2668.2367342062325</v>
      </c>
      <c r="DA171" s="131" t="s">
        <v>2404</v>
      </c>
    </row>
    <row r="172" spans="1:105" ht="12" customHeight="1" x14ac:dyDescent="0.25">
      <c r="A172" s="107" t="s">
        <v>121</v>
      </c>
      <c r="B172" s="104">
        <v>2160.1363869312236</v>
      </c>
      <c r="C172" s="104">
        <v>2238.3969161868363</v>
      </c>
      <c r="D172" s="104">
        <v>2324.2738814359582</v>
      </c>
      <c r="E172" s="104">
        <v>2343.57891448703</v>
      </c>
      <c r="F172" s="104">
        <v>2353.6421977085643</v>
      </c>
      <c r="G172" s="104">
        <v>2185.8302005024598</v>
      </c>
      <c r="H172" s="104">
        <v>2228.7026040371275</v>
      </c>
      <c r="I172" s="104">
        <v>2258.2882060818902</v>
      </c>
      <c r="J172" s="104">
        <v>2277.1354470540778</v>
      </c>
      <c r="K172" s="104">
        <v>2498.2133699851406</v>
      </c>
      <c r="L172" s="104">
        <v>2523.7778750411831</v>
      </c>
      <c r="M172" s="104">
        <v>2499.7406130079339</v>
      </c>
      <c r="N172" s="104">
        <v>2573.4422370773718</v>
      </c>
      <c r="O172" s="104">
        <v>2561.8009720939799</v>
      </c>
      <c r="P172" s="104">
        <v>2525.0329424093125</v>
      </c>
      <c r="Q172" s="104">
        <v>2466.007689198861</v>
      </c>
      <c r="R172" s="104">
        <v>2438.6738490569001</v>
      </c>
      <c r="S172" s="104">
        <v>2383.6332625195137</v>
      </c>
      <c r="T172" s="104">
        <v>2306.5963298910092</v>
      </c>
      <c r="U172" s="104">
        <v>2369.8509365406198</v>
      </c>
      <c r="V172" s="104">
        <v>2295.742514403843</v>
      </c>
      <c r="W172" s="104">
        <v>2514.6439442872793</v>
      </c>
      <c r="X172" s="104">
        <v>2462.885503550795</v>
      </c>
      <c r="Y172" s="104">
        <v>2329.1315630354175</v>
      </c>
      <c r="DA172" s="132" t="s">
        <v>2405</v>
      </c>
    </row>
    <row r="173" spans="1:105" ht="12" customHeight="1" x14ac:dyDescent="0.25">
      <c r="A173" s="108" t="s">
        <v>53</v>
      </c>
      <c r="B173" s="98">
        <v>1006.7020965782242</v>
      </c>
      <c r="C173" s="98">
        <v>1035.3074982286976</v>
      </c>
      <c r="D173" s="98">
        <v>1074.79155749601</v>
      </c>
      <c r="E173" s="98">
        <v>1072.4924502881836</v>
      </c>
      <c r="F173" s="98">
        <v>1073.1132077519935</v>
      </c>
      <c r="G173" s="98">
        <v>993.34532362440063</v>
      </c>
      <c r="H173" s="98">
        <v>858.90941564804655</v>
      </c>
      <c r="I173" s="98">
        <v>911.8571028761254</v>
      </c>
      <c r="J173" s="98">
        <v>988.85370617499075</v>
      </c>
      <c r="K173" s="98">
        <v>1106.0722536393753</v>
      </c>
      <c r="L173" s="98">
        <v>999.16362172313154</v>
      </c>
      <c r="M173" s="98">
        <v>1086.8892769936388</v>
      </c>
      <c r="N173" s="98">
        <v>1081.4591970419149</v>
      </c>
      <c r="O173" s="98">
        <v>936.75590121789332</v>
      </c>
      <c r="P173" s="98">
        <v>928.33678228256326</v>
      </c>
      <c r="Q173" s="98">
        <v>740.79357998199828</v>
      </c>
      <c r="R173" s="98">
        <v>677.73904430506173</v>
      </c>
      <c r="S173" s="98">
        <v>729.72360212179728</v>
      </c>
      <c r="T173" s="98">
        <v>802.57333481495152</v>
      </c>
      <c r="U173" s="98">
        <v>836.91732471827004</v>
      </c>
      <c r="V173" s="98">
        <v>804.37999328833905</v>
      </c>
      <c r="W173" s="98">
        <v>852.1318582651968</v>
      </c>
      <c r="X173" s="98">
        <v>964.51788286333385</v>
      </c>
      <c r="Y173" s="98">
        <v>900.09421460549606</v>
      </c>
      <c r="DA173" s="63" t="s">
        <v>2406</v>
      </c>
    </row>
    <row r="174" spans="1:105" ht="12" customHeight="1" x14ac:dyDescent="0.25">
      <c r="A174" s="115" t="s">
        <v>52</v>
      </c>
      <c r="B174" s="33">
        <v>1153.4342903529989</v>
      </c>
      <c r="C174" s="33">
        <v>1203.0894179581385</v>
      </c>
      <c r="D174" s="33">
        <v>1249.4823239399479</v>
      </c>
      <c r="E174" s="33">
        <v>1271.0864641988467</v>
      </c>
      <c r="F174" s="33">
        <v>1280.5289899565703</v>
      </c>
      <c r="G174" s="33">
        <v>1192.4848768780591</v>
      </c>
      <c r="H174" s="33">
        <v>1369.7931883890806</v>
      </c>
      <c r="I174" s="33">
        <v>1346.4311032057651</v>
      </c>
      <c r="J174" s="33">
        <v>1288.2817408790872</v>
      </c>
      <c r="K174" s="33">
        <v>1392.1411163457653</v>
      </c>
      <c r="L174" s="33">
        <v>1524.6142533180516</v>
      </c>
      <c r="M174" s="33">
        <v>1412.8513360142952</v>
      </c>
      <c r="N174" s="33">
        <v>1491.9830400354572</v>
      </c>
      <c r="O174" s="33">
        <v>1625.0450708760868</v>
      </c>
      <c r="P174" s="33">
        <v>1596.6961601267496</v>
      </c>
      <c r="Q174" s="33">
        <v>1725.2141092168627</v>
      </c>
      <c r="R174" s="33">
        <v>1760.9348047518383</v>
      </c>
      <c r="S174" s="33">
        <v>1653.9096603977164</v>
      </c>
      <c r="T174" s="33">
        <v>1504.0229950760577</v>
      </c>
      <c r="U174" s="33">
        <v>1532.9336118223503</v>
      </c>
      <c r="V174" s="33">
        <v>1491.3625211155043</v>
      </c>
      <c r="W174" s="33">
        <v>1662.5120860220827</v>
      </c>
      <c r="X174" s="33">
        <v>1498.3676206874611</v>
      </c>
      <c r="Y174" s="33">
        <v>1429.0373484299214</v>
      </c>
      <c r="DA174" s="60" t="s">
        <v>2407</v>
      </c>
    </row>
    <row r="175" spans="1:105" ht="12" customHeight="1" x14ac:dyDescent="0.25">
      <c r="A175" s="121" t="s">
        <v>54</v>
      </c>
      <c r="B175" s="122">
        <v>366.90992942911561</v>
      </c>
      <c r="C175" s="122">
        <v>421.33042136321245</v>
      </c>
      <c r="D175" s="122">
        <v>440.13169590029338</v>
      </c>
      <c r="E175" s="122">
        <v>438.07312399311587</v>
      </c>
      <c r="F175" s="122">
        <v>465.41301595774581</v>
      </c>
      <c r="G175" s="122">
        <v>376.46643841773238</v>
      </c>
      <c r="H175" s="122">
        <v>437.09532070162635</v>
      </c>
      <c r="I175" s="122">
        <v>380.82204078847445</v>
      </c>
      <c r="J175" s="122">
        <v>411.5890173249453</v>
      </c>
      <c r="K175" s="122">
        <v>518.93915951466636</v>
      </c>
      <c r="L175" s="122">
        <v>523.92505331114023</v>
      </c>
      <c r="M175" s="122">
        <v>515.90522616933254</v>
      </c>
      <c r="N175" s="122">
        <v>529.94181530050651</v>
      </c>
      <c r="O175" s="122">
        <v>516.79187864437938</v>
      </c>
      <c r="P175" s="122">
        <v>537.52904076423761</v>
      </c>
      <c r="Q175" s="122">
        <v>514.62262646293573</v>
      </c>
      <c r="R175" s="122">
        <v>522.24401026461658</v>
      </c>
      <c r="S175" s="122">
        <v>518.32579205746094</v>
      </c>
      <c r="T175" s="122">
        <v>507.42164983483116</v>
      </c>
      <c r="U175" s="122">
        <v>514.53947482089313</v>
      </c>
      <c r="V175" s="122">
        <v>500.09469078924036</v>
      </c>
      <c r="W175" s="122">
        <v>466.35554770259364</v>
      </c>
      <c r="X175" s="122">
        <v>477.16497989361056</v>
      </c>
      <c r="Y175" s="122">
        <v>477.33439246620208</v>
      </c>
      <c r="DA175" s="130" t="s">
        <v>2408</v>
      </c>
    </row>
    <row r="176" spans="1:105" ht="12" customHeight="1" x14ac:dyDescent="0.25">
      <c r="A176" s="97" t="s">
        <v>50</v>
      </c>
      <c r="B176" s="98">
        <v>459.90123837814281</v>
      </c>
      <c r="C176" s="98">
        <v>529.8980203950033</v>
      </c>
      <c r="D176" s="98">
        <v>558.37448034104773</v>
      </c>
      <c r="E176" s="98">
        <v>534.10205322257673</v>
      </c>
      <c r="F176" s="98">
        <v>580.10912476718511</v>
      </c>
      <c r="G176" s="98">
        <v>484.44361478144725</v>
      </c>
      <c r="H176" s="98">
        <v>553.4206047581896</v>
      </c>
      <c r="I176" s="98">
        <v>482.58871057752231</v>
      </c>
      <c r="J176" s="98">
        <v>515.87065106395266</v>
      </c>
      <c r="K176" s="98">
        <v>669.18241608568064</v>
      </c>
      <c r="L176" s="98">
        <v>719.46393846270655</v>
      </c>
      <c r="M176" s="98">
        <v>665.21607738530463</v>
      </c>
      <c r="N176" s="98">
        <v>566.00568324042831</v>
      </c>
      <c r="O176" s="98">
        <v>566.31779542149604</v>
      </c>
      <c r="P176" s="98">
        <v>634.03322496129942</v>
      </c>
      <c r="Q176" s="98">
        <v>699.75063512662723</v>
      </c>
      <c r="R176" s="98">
        <v>738.87041953641278</v>
      </c>
      <c r="S176" s="98">
        <v>710.15876850322672</v>
      </c>
      <c r="T176" s="98">
        <v>660.04125410953566</v>
      </c>
      <c r="U176" s="98">
        <v>663.01843081062805</v>
      </c>
      <c r="V176" s="98">
        <v>661.8070248998705</v>
      </c>
      <c r="W176" s="98">
        <v>910.65114286123105</v>
      </c>
      <c r="X176" s="98">
        <v>470.48588003623496</v>
      </c>
      <c r="Y176" s="98">
        <v>668.13577294516472</v>
      </c>
      <c r="DA176" s="63" t="s">
        <v>2409</v>
      </c>
    </row>
    <row r="177" spans="1:105" ht="12" customHeight="1" x14ac:dyDescent="0.25">
      <c r="A177" s="109" t="s">
        <v>120</v>
      </c>
      <c r="B177" s="33">
        <v>366.30771354617497</v>
      </c>
      <c r="C177" s="33">
        <v>420.65397870231408</v>
      </c>
      <c r="D177" s="33">
        <v>439.44770364646376</v>
      </c>
      <c r="E177" s="33">
        <v>437.54728449684933</v>
      </c>
      <c r="F177" s="33">
        <v>464.79656503724271</v>
      </c>
      <c r="G177" s="33">
        <v>375.89437929620192</v>
      </c>
      <c r="H177" s="33">
        <v>436.50382545950134</v>
      </c>
      <c r="I177" s="33">
        <v>380.33454947051092</v>
      </c>
      <c r="J177" s="33">
        <v>411.12835050148567</v>
      </c>
      <c r="K177" s="33">
        <v>518.34251033221733</v>
      </c>
      <c r="L177" s="33">
        <v>523.24602420420274</v>
      </c>
      <c r="M177" s="33">
        <v>515.48679418909342</v>
      </c>
      <c r="N177" s="33">
        <v>529.86016084208427</v>
      </c>
      <c r="O177" s="33">
        <v>516.69396780368982</v>
      </c>
      <c r="P177" s="33">
        <v>537.33579667632239</v>
      </c>
      <c r="Q177" s="33">
        <v>514.188581609567</v>
      </c>
      <c r="R177" s="33">
        <v>521.68493314744569</v>
      </c>
      <c r="S177" s="33">
        <v>517.83095087890467</v>
      </c>
      <c r="T177" s="33">
        <v>507.05465757970813</v>
      </c>
      <c r="U177" s="33">
        <v>514.18979576923618</v>
      </c>
      <c r="V177" s="33">
        <v>499.73463305115081</v>
      </c>
      <c r="W177" s="33">
        <v>465.38239343586952</v>
      </c>
      <c r="X177" s="33">
        <v>477.17498739650449</v>
      </c>
      <c r="Y177" s="33">
        <v>477.17080065423289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11657.002370699882</v>
      </c>
      <c r="C3" s="117">
        <f t="shared" si="0"/>
        <v>12002.573926792043</v>
      </c>
      <c r="D3" s="117">
        <f t="shared" si="0"/>
        <v>11284.187215311873</v>
      </c>
      <c r="E3" s="117">
        <f t="shared" si="0"/>
        <v>11081.834862855525</v>
      </c>
      <c r="F3" s="117">
        <f t="shared" si="0"/>
        <v>12040.764612848339</v>
      </c>
      <c r="G3" s="117">
        <f t="shared" si="0"/>
        <v>10546.800944517145</v>
      </c>
      <c r="H3" s="117">
        <f t="shared" si="0"/>
        <v>11214.87472551879</v>
      </c>
      <c r="I3" s="117">
        <f t="shared" si="0"/>
        <v>10995.502722979474</v>
      </c>
      <c r="J3" s="117">
        <f t="shared" si="0"/>
        <v>12119.492369563248</v>
      </c>
      <c r="K3" s="117">
        <f t="shared" si="0"/>
        <v>10879.645253263601</v>
      </c>
      <c r="L3" s="117">
        <f t="shared" si="0"/>
        <v>13416.746440931332</v>
      </c>
      <c r="M3" s="117">
        <f t="shared" si="0"/>
        <v>11167.07279243369</v>
      </c>
      <c r="N3" s="117">
        <f t="shared" si="0"/>
        <v>13301.085889335813</v>
      </c>
      <c r="O3" s="117">
        <f t="shared" si="0"/>
        <v>12717.603452188467</v>
      </c>
      <c r="P3" s="117">
        <f t="shared" si="0"/>
        <v>12132.880860653257</v>
      </c>
      <c r="Q3" s="117">
        <f t="shared" si="0"/>
        <v>11813.753247323997</v>
      </c>
      <c r="R3" s="117">
        <f t="shared" ref="R3:V3" si="1">R4+R7+R9+R19</f>
        <v>12408.810490797585</v>
      </c>
      <c r="S3" s="117">
        <f t="shared" si="1"/>
        <v>13862.038641581457</v>
      </c>
      <c r="T3" s="117">
        <f t="shared" si="1"/>
        <v>12834.936089775409</v>
      </c>
      <c r="U3" s="117">
        <f t="shared" si="1"/>
        <v>14527.441652694302</v>
      </c>
      <c r="V3" s="117">
        <f t="shared" si="1"/>
        <v>13123.928763385467</v>
      </c>
      <c r="W3" s="117">
        <f t="shared" ref="W3:Y3" si="2">W4+W7+W9+W19</f>
        <v>12813.899239649036</v>
      </c>
      <c r="X3" s="117">
        <f t="shared" si="2"/>
        <v>14030.864320315681</v>
      </c>
      <c r="Y3" s="117">
        <f t="shared" si="2"/>
        <v>13039.809276544449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9536.2415524242024</v>
      </c>
      <c r="C4" s="122">
        <f t="shared" si="3"/>
        <v>9771.6821595997662</v>
      </c>
      <c r="D4" s="122">
        <f t="shared" si="3"/>
        <v>8960.1746442392632</v>
      </c>
      <c r="E4" s="122">
        <f t="shared" si="3"/>
        <v>8748.0694151981897</v>
      </c>
      <c r="F4" s="122">
        <f t="shared" si="3"/>
        <v>9632.3429801236689</v>
      </c>
      <c r="G4" s="122">
        <f t="shared" si="3"/>
        <v>8394.8423443757765</v>
      </c>
      <c r="H4" s="122">
        <f t="shared" si="3"/>
        <v>8907.1539574749986</v>
      </c>
      <c r="I4" s="122">
        <f t="shared" si="3"/>
        <v>8710.3738137433647</v>
      </c>
      <c r="J4" s="122">
        <f t="shared" si="3"/>
        <v>9755.7777730563757</v>
      </c>
      <c r="K4" s="122">
        <f t="shared" si="3"/>
        <v>8352.956728311503</v>
      </c>
      <c r="L4" s="122">
        <f t="shared" si="3"/>
        <v>10710.778434579457</v>
      </c>
      <c r="M4" s="122">
        <f t="shared" si="3"/>
        <v>8557.6868971105287</v>
      </c>
      <c r="N4" s="122">
        <f t="shared" si="3"/>
        <v>10752.236477382468</v>
      </c>
      <c r="O4" s="122">
        <f t="shared" si="3"/>
        <v>10033.561379837935</v>
      </c>
      <c r="P4" s="122">
        <f t="shared" si="3"/>
        <v>9335.0664233591324</v>
      </c>
      <c r="Q4" s="122">
        <f t="shared" si="3"/>
        <v>9099.4156739719674</v>
      </c>
      <c r="R4" s="122">
        <f t="shared" ref="R4:V4" si="4">SUM(R5:R6)</f>
        <v>9836.6129438048174</v>
      </c>
      <c r="S4" s="122">
        <f t="shared" si="4"/>
        <v>11222.686004492092</v>
      </c>
      <c r="T4" s="122">
        <f t="shared" si="4"/>
        <v>10338.355661462318</v>
      </c>
      <c r="U4" s="122">
        <f t="shared" si="4"/>
        <v>11887.841021409773</v>
      </c>
      <c r="V4" s="122">
        <f t="shared" si="4"/>
        <v>10415.635249821482</v>
      </c>
      <c r="W4" s="122">
        <f t="shared" ref="W4:Y4" si="5">SUM(W5:W6)</f>
        <v>10154.959094291613</v>
      </c>
      <c r="X4" s="122">
        <f t="shared" si="5"/>
        <v>11348.759755064939</v>
      </c>
      <c r="Y4" s="122">
        <f t="shared" si="5"/>
        <v>10438.686536900619</v>
      </c>
      <c r="DA4" s="130" t="s">
        <v>2413</v>
      </c>
    </row>
    <row r="5" spans="1:105" ht="12" customHeight="1" x14ac:dyDescent="0.25">
      <c r="A5" s="97" t="s">
        <v>51</v>
      </c>
      <c r="B5" s="98">
        <v>9430.9627804088432</v>
      </c>
      <c r="C5" s="98">
        <v>9666.3403742918235</v>
      </c>
      <c r="D5" s="98">
        <v>8865.8222444720814</v>
      </c>
      <c r="E5" s="98">
        <v>8657.8157635480165</v>
      </c>
      <c r="F5" s="98">
        <v>9535.46700189068</v>
      </c>
      <c r="G5" s="98">
        <v>8319.5676887404788</v>
      </c>
      <c r="H5" s="98">
        <v>8826.9405853811859</v>
      </c>
      <c r="I5" s="98">
        <v>8634.5742503837337</v>
      </c>
      <c r="J5" s="98">
        <v>9671.9685304109516</v>
      </c>
      <c r="K5" s="98">
        <v>8281.8648750651973</v>
      </c>
      <c r="L5" s="98">
        <v>10620.407551840959</v>
      </c>
      <c r="M5" s="98">
        <v>8486.5172871071027</v>
      </c>
      <c r="N5" s="98">
        <v>10663.684445900741</v>
      </c>
      <c r="O5" s="98">
        <v>9951.687221792954</v>
      </c>
      <c r="P5" s="98">
        <v>9259.4747027094345</v>
      </c>
      <c r="Q5" s="98">
        <v>9026.2801664248382</v>
      </c>
      <c r="R5" s="98">
        <v>9757.9978055993906</v>
      </c>
      <c r="S5" s="98">
        <v>11133.522549503399</v>
      </c>
      <c r="T5" s="98">
        <v>10256.421729383841</v>
      </c>
      <c r="U5" s="98">
        <v>11794.268290443959</v>
      </c>
      <c r="V5" s="98">
        <v>10333.867359599581</v>
      </c>
      <c r="W5" s="98">
        <v>10074.317807488987</v>
      </c>
      <c r="X5" s="98">
        <v>11259.449661908502</v>
      </c>
      <c r="Y5" s="98">
        <v>10356.449125174191</v>
      </c>
      <c r="DA5" s="63" t="s">
        <v>2414</v>
      </c>
    </row>
    <row r="6" spans="1:105" ht="12" customHeight="1" x14ac:dyDescent="0.25">
      <c r="A6" s="97" t="s">
        <v>53</v>
      </c>
      <c r="B6" s="98">
        <v>105.27877201535921</v>
      </c>
      <c r="C6" s="98">
        <v>105.3417853079432</v>
      </c>
      <c r="D6" s="98">
        <v>94.352399767181652</v>
      </c>
      <c r="E6" s="98">
        <v>90.25365165017358</v>
      </c>
      <c r="F6" s="98">
        <v>96.875978232988572</v>
      </c>
      <c r="G6" s="98">
        <v>75.274655635298501</v>
      </c>
      <c r="H6" s="98">
        <v>80.213372093813121</v>
      </c>
      <c r="I6" s="98">
        <v>75.799563359631932</v>
      </c>
      <c r="J6" s="98">
        <v>83.809242645423936</v>
      </c>
      <c r="K6" s="98">
        <v>71.091853246305433</v>
      </c>
      <c r="L6" s="98">
        <v>90.370882738497556</v>
      </c>
      <c r="M6" s="98">
        <v>71.169610003425447</v>
      </c>
      <c r="N6" s="98">
        <v>88.552031481726999</v>
      </c>
      <c r="O6" s="98">
        <v>81.874158044980661</v>
      </c>
      <c r="P6" s="98">
        <v>75.591720649697763</v>
      </c>
      <c r="Q6" s="98">
        <v>73.135507547128682</v>
      </c>
      <c r="R6" s="98">
        <v>78.615138205426831</v>
      </c>
      <c r="S6" s="98">
        <v>89.163454988693616</v>
      </c>
      <c r="T6" s="98">
        <v>81.933932078477369</v>
      </c>
      <c r="U6" s="98">
        <v>93.572730965814898</v>
      </c>
      <c r="V6" s="98">
        <v>81.767890221901155</v>
      </c>
      <c r="W6" s="98">
        <v>80.641286802625601</v>
      </c>
      <c r="X6" s="98">
        <v>89.310093156437475</v>
      </c>
      <c r="Y6" s="98">
        <v>82.237411726427851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0.80041682157827809</v>
      </c>
      <c r="C7" s="122">
        <f t="shared" si="6"/>
        <v>1.0317933192222408</v>
      </c>
      <c r="D7" s="122">
        <f t="shared" si="6"/>
        <v>1.2806683321413763</v>
      </c>
      <c r="E7" s="122">
        <f t="shared" si="6"/>
        <v>2.1784506054241262</v>
      </c>
      <c r="F7" s="122">
        <f t="shared" si="6"/>
        <v>1.2819207868932025</v>
      </c>
      <c r="G7" s="122">
        <f t="shared" si="6"/>
        <v>1.3261834715589369</v>
      </c>
      <c r="H7" s="122">
        <f t="shared" si="6"/>
        <v>1.3820505291282865</v>
      </c>
      <c r="I7" s="122">
        <f t="shared" si="6"/>
        <v>1.2020635226067569</v>
      </c>
      <c r="J7" s="122">
        <f t="shared" si="6"/>
        <v>0.92304230848985724</v>
      </c>
      <c r="K7" s="122">
        <f t="shared" si="6"/>
        <v>0.72061069615432882</v>
      </c>
      <c r="L7" s="122">
        <f t="shared" si="6"/>
        <v>0.88492871728024169</v>
      </c>
      <c r="M7" s="122">
        <f t="shared" si="6"/>
        <v>1.5726754519224544</v>
      </c>
      <c r="N7" s="122">
        <f t="shared" si="6"/>
        <v>3.2650377508126676</v>
      </c>
      <c r="O7" s="122">
        <f t="shared" si="6"/>
        <v>7.0258293551767581</v>
      </c>
      <c r="P7" s="122">
        <f t="shared" si="6"/>
        <v>6.4228646375435039</v>
      </c>
      <c r="Q7" s="122">
        <f t="shared" si="6"/>
        <v>13.892614846376997</v>
      </c>
      <c r="R7" s="122">
        <f t="shared" si="6"/>
        <v>8.819936217206509</v>
      </c>
      <c r="S7" s="122">
        <f t="shared" si="6"/>
        <v>7.9929790083522052</v>
      </c>
      <c r="T7" s="122">
        <f t="shared" si="6"/>
        <v>6.408204775595971</v>
      </c>
      <c r="U7" s="122">
        <f t="shared" si="6"/>
        <v>5.38967325033469</v>
      </c>
      <c r="V7" s="122">
        <f t="shared" si="6"/>
        <v>3.9006015839204577</v>
      </c>
      <c r="W7" s="122">
        <f t="shared" si="6"/>
        <v>2.6017511860600093</v>
      </c>
      <c r="X7" s="122">
        <f t="shared" si="6"/>
        <v>1.7526513114164215</v>
      </c>
      <c r="Y7" s="122">
        <f t="shared" si="6"/>
        <v>1.3994184158289156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0.80041682157827809</v>
      </c>
      <c r="C8" s="98">
        <f>IF(RES_hhdet_tes!C8=0,0,RES_hhdet_tes!C8*1000*11630/RES_hhdet_num!C3)</f>
        <v>1.0317933192222408</v>
      </c>
      <c r="D8" s="98">
        <f>IF(RES_hhdet_tes!D8=0,0,RES_hhdet_tes!D8*1000*11630/RES_hhdet_num!D3)</f>
        <v>1.2806683321413763</v>
      </c>
      <c r="E8" s="98">
        <f>IF(RES_hhdet_tes!E8=0,0,RES_hhdet_tes!E8*1000*11630/RES_hhdet_num!E3)</f>
        <v>2.1784506054241262</v>
      </c>
      <c r="F8" s="98">
        <f>IF(RES_hhdet_tes!F8=0,0,RES_hhdet_tes!F8*1000*11630/RES_hhdet_num!F3)</f>
        <v>1.2819207868932025</v>
      </c>
      <c r="G8" s="98">
        <f>IF(RES_hhdet_tes!G8=0,0,RES_hhdet_tes!G8*1000*11630/RES_hhdet_num!G3)</f>
        <v>1.3261834715589369</v>
      </c>
      <c r="H8" s="98">
        <f>IF(RES_hhdet_tes!H8=0,0,RES_hhdet_tes!H8*1000*11630/RES_hhdet_num!H3)</f>
        <v>1.3820505291282865</v>
      </c>
      <c r="I8" s="98">
        <f>IF(RES_hhdet_tes!I8=0,0,RES_hhdet_tes!I8*1000*11630/RES_hhdet_num!I3)</f>
        <v>1.2020635226067569</v>
      </c>
      <c r="J8" s="98">
        <f>IF(RES_hhdet_tes!J8=0,0,RES_hhdet_tes!J8*1000*11630/RES_hhdet_num!J3)</f>
        <v>0.92304230848985724</v>
      </c>
      <c r="K8" s="98">
        <f>IF(RES_hhdet_tes!K8=0,0,RES_hhdet_tes!K8*1000*11630/RES_hhdet_num!K3)</f>
        <v>0.72061069615432882</v>
      </c>
      <c r="L8" s="98">
        <f>IF(RES_hhdet_tes!L8=0,0,RES_hhdet_tes!L8*1000*11630/RES_hhdet_num!L3)</f>
        <v>0.88492871728024169</v>
      </c>
      <c r="M8" s="98">
        <f>IF(RES_hhdet_tes!M8=0,0,RES_hhdet_tes!M8*1000*11630/RES_hhdet_num!M3)</f>
        <v>1.5726754519224544</v>
      </c>
      <c r="N8" s="98">
        <f>IF(RES_hhdet_tes!N8=0,0,RES_hhdet_tes!N8*1000*11630/RES_hhdet_num!N3)</f>
        <v>3.2650377508126676</v>
      </c>
      <c r="O8" s="98">
        <f>IF(RES_hhdet_tes!O8=0,0,RES_hhdet_tes!O8*1000*11630/RES_hhdet_num!O3)</f>
        <v>7.0258293551767581</v>
      </c>
      <c r="P8" s="98">
        <f>IF(RES_hhdet_tes!P8=0,0,RES_hhdet_tes!P8*1000*11630/RES_hhdet_num!P3)</f>
        <v>6.4228646375435039</v>
      </c>
      <c r="Q8" s="98">
        <f>IF(RES_hhdet_tes!Q8=0,0,RES_hhdet_tes!Q8*1000*11630/RES_hhdet_num!Q3)</f>
        <v>13.892614846376997</v>
      </c>
      <c r="R8" s="98">
        <f>IF(RES_hhdet_tes!R8=0,0,RES_hhdet_tes!R8*1000*11630/RES_hhdet_num!R3)</f>
        <v>8.819936217206509</v>
      </c>
      <c r="S8" s="98">
        <f>IF(RES_hhdet_tes!S8=0,0,RES_hhdet_tes!S8*1000*11630/RES_hhdet_num!S3)</f>
        <v>7.9929790083522052</v>
      </c>
      <c r="T8" s="98">
        <f>IF(RES_hhdet_tes!T8=0,0,RES_hhdet_tes!T8*1000*11630/RES_hhdet_num!T3)</f>
        <v>6.408204775595971</v>
      </c>
      <c r="U8" s="98">
        <f>IF(RES_hhdet_tes!U8=0,0,RES_hhdet_tes!U8*1000*11630/RES_hhdet_num!U3)</f>
        <v>5.38967325033469</v>
      </c>
      <c r="V8" s="98">
        <f>IF(RES_hhdet_tes!V8=0,0,RES_hhdet_tes!V8*1000*11630/RES_hhdet_num!V3)</f>
        <v>3.9006015839204577</v>
      </c>
      <c r="W8" s="98">
        <f>IF(RES_hhdet_tes!W8=0,0,RES_hhdet_tes!W8*1000*11630/RES_hhdet_num!W3)</f>
        <v>2.6017511860600093</v>
      </c>
      <c r="X8" s="98">
        <f>IF(RES_hhdet_tes!X8=0,0,RES_hhdet_tes!X8*1000*11630/RES_hhdet_num!X3)</f>
        <v>1.7526513114164215</v>
      </c>
      <c r="Y8" s="98">
        <f>IF(RES_hhdet_tes!Y8=0,0,RES_hhdet_tes!Y8*1000*11630/RES_hhdet_num!Y3)</f>
        <v>1.3994184158289156</v>
      </c>
      <c r="DA8" s="63" t="s">
        <v>2417</v>
      </c>
    </row>
    <row r="9" spans="1:105" ht="12" customHeight="1" x14ac:dyDescent="0.25">
      <c r="A9" s="121" t="s">
        <v>55</v>
      </c>
      <c r="B9" s="122">
        <v>1844.113768404085</v>
      </c>
      <c r="C9" s="122">
        <v>1912.3200131538158</v>
      </c>
      <c r="D9" s="122">
        <v>1990.0822956378788</v>
      </c>
      <c r="E9" s="122">
        <v>2000.0229822374465</v>
      </c>
      <c r="F9" s="122">
        <v>2052.1854448195195</v>
      </c>
      <c r="G9" s="122">
        <v>1864.5382268731978</v>
      </c>
      <c r="H9" s="122">
        <v>1971.7582715811106</v>
      </c>
      <c r="I9" s="122">
        <v>1991.6155950573263</v>
      </c>
      <c r="J9" s="122">
        <v>2045.1374521359312</v>
      </c>
      <c r="K9" s="122">
        <v>2127.6635389926082</v>
      </c>
      <c r="L9" s="122">
        <v>2300.6063247347188</v>
      </c>
      <c r="M9" s="122">
        <v>2206.7948278892341</v>
      </c>
      <c r="N9" s="122">
        <v>2131.9559133286275</v>
      </c>
      <c r="O9" s="122">
        <v>2274.1369030609649</v>
      </c>
      <c r="P9" s="122">
        <v>2376.1946186932428</v>
      </c>
      <c r="Q9" s="122">
        <v>2295.3460741576168</v>
      </c>
      <c r="R9" s="122">
        <v>2147.9503669735163</v>
      </c>
      <c r="S9" s="122">
        <v>2212.0628082011958</v>
      </c>
      <c r="T9" s="122">
        <v>2075.1401216857571</v>
      </c>
      <c r="U9" s="122">
        <v>2208.797335149055</v>
      </c>
      <c r="V9" s="122">
        <v>2280.6099847644618</v>
      </c>
      <c r="W9" s="122">
        <v>2252.8779456390594</v>
      </c>
      <c r="X9" s="122">
        <v>2274.5967520448244</v>
      </c>
      <c r="Y9" s="122">
        <v>2180.104818078285</v>
      </c>
      <c r="DA9" s="130" t="s">
        <v>2418</v>
      </c>
    </row>
    <row r="10" spans="1:105" ht="12" customHeight="1" x14ac:dyDescent="0.25">
      <c r="A10" s="97" t="s">
        <v>143</v>
      </c>
      <c r="B10" s="98">
        <v>1838.8887465153737</v>
      </c>
      <c r="C10" s="98">
        <v>1930.419119992546</v>
      </c>
      <c r="D10" s="98">
        <v>1988.4701597361686</v>
      </c>
      <c r="E10" s="98">
        <v>1942.0923935753526</v>
      </c>
      <c r="F10" s="98">
        <v>2197.8590810018391</v>
      </c>
      <c r="G10" s="98">
        <v>1727.4816323144503</v>
      </c>
      <c r="H10" s="98">
        <v>1955.938894107474</v>
      </c>
      <c r="I10" s="98">
        <v>1976.0669444839755</v>
      </c>
      <c r="J10" s="98">
        <v>2176.2899564277404</v>
      </c>
      <c r="K10" s="98">
        <v>2003.3985693355744</v>
      </c>
      <c r="L10" s="98">
        <v>2458.3027644062645</v>
      </c>
      <c r="M10" s="98">
        <v>2242.6056334711948</v>
      </c>
      <c r="N10" s="98">
        <v>1768.7398874804558</v>
      </c>
      <c r="O10" s="98">
        <v>2248.0946060814426</v>
      </c>
      <c r="P10" s="98">
        <v>2639.0782719591293</v>
      </c>
      <c r="Q10" s="98">
        <v>2361.1610136927534</v>
      </c>
      <c r="R10" s="98">
        <v>1836.223101857546</v>
      </c>
      <c r="S10" s="98">
        <v>2214.2445371694535</v>
      </c>
      <c r="T10" s="98">
        <v>1887.9460008967142</v>
      </c>
      <c r="U10" s="98">
        <v>2252.7490442085841</v>
      </c>
      <c r="V10" s="98">
        <v>2664.4536909943449</v>
      </c>
      <c r="W10" s="98">
        <v>1901.040864295511</v>
      </c>
      <c r="X10" s="98">
        <v>2129.9053979909086</v>
      </c>
      <c r="Y10" s="98">
        <v>2057.3898155134434</v>
      </c>
      <c r="DA10" s="63" t="s">
        <v>2419</v>
      </c>
    </row>
    <row r="11" spans="1:105" ht="12" customHeight="1" x14ac:dyDescent="0.25">
      <c r="A11" s="97" t="s">
        <v>124</v>
      </c>
      <c r="B11" s="98">
        <v>2005.4111675142028</v>
      </c>
      <c r="C11" s="98">
        <v>1790.5045743523576</v>
      </c>
      <c r="D11" s="98">
        <v>1945.5026238819362</v>
      </c>
      <c r="E11" s="98">
        <v>1801.6608949222004</v>
      </c>
      <c r="F11" s="98">
        <v>1808.91294694984</v>
      </c>
      <c r="G11" s="98">
        <v>2089.2856427727966</v>
      </c>
      <c r="H11" s="98">
        <v>1965.1790010392415</v>
      </c>
      <c r="I11" s="98">
        <v>2103.9418859422021</v>
      </c>
      <c r="J11" s="98">
        <v>2308.4420383634965</v>
      </c>
      <c r="K11" s="98">
        <v>1860.1625826613963</v>
      </c>
      <c r="L11" s="98">
        <v>2054.0186639529761</v>
      </c>
      <c r="M11" s="98">
        <v>2233.1164195515094</v>
      </c>
      <c r="N11" s="98">
        <v>2268.7389774135786</v>
      </c>
      <c r="O11" s="98">
        <v>2164.8884809126625</v>
      </c>
      <c r="P11" s="98">
        <v>2336.7333767230857</v>
      </c>
      <c r="Q11" s="98">
        <v>2413.0664143390877</v>
      </c>
      <c r="R11" s="98">
        <v>2096.156574297981</v>
      </c>
      <c r="S11" s="98">
        <v>2204.3559205159813</v>
      </c>
      <c r="T11" s="98">
        <v>2094.889463410469</v>
      </c>
      <c r="U11" s="98">
        <v>2132.7865384781517</v>
      </c>
      <c r="V11" s="98">
        <v>2051.8542411538619</v>
      </c>
      <c r="W11" s="98">
        <v>2618.9578518773992</v>
      </c>
      <c r="X11" s="98">
        <v>2270.6729632559577</v>
      </c>
      <c r="Y11" s="98">
        <v>2201.0996586400543</v>
      </c>
      <c r="DA11" s="63" t="s">
        <v>2420</v>
      </c>
    </row>
    <row r="12" spans="1:105" ht="12" customHeight="1" x14ac:dyDescent="0.25">
      <c r="A12" s="97" t="s">
        <v>123</v>
      </c>
      <c r="B12" s="98">
        <v>2005.4111675142021</v>
      </c>
      <c r="C12" s="98">
        <v>1790.4857412147003</v>
      </c>
      <c r="D12" s="98">
        <v>1945.3601873349976</v>
      </c>
      <c r="E12" s="98">
        <v>1801.4763879717736</v>
      </c>
      <c r="F12" s="98">
        <v>1809.1852158721572</v>
      </c>
      <c r="G12" s="98">
        <v>2090.2892150650241</v>
      </c>
      <c r="H12" s="98">
        <v>1965.9389547128862</v>
      </c>
      <c r="I12" s="98">
        <v>2104.6542766633775</v>
      </c>
      <c r="J12" s="98">
        <v>2309.4790037886196</v>
      </c>
      <c r="K12" s="98">
        <v>1860.5945217878038</v>
      </c>
      <c r="L12" s="98">
        <v>2055.3819012237655</v>
      </c>
      <c r="M12" s="98">
        <v>2235.9049876899835</v>
      </c>
      <c r="N12" s="98">
        <v>2281.6621227704904</v>
      </c>
      <c r="O12" s="98">
        <v>2194.0693725308197</v>
      </c>
      <c r="P12" s="98">
        <v>2371.1261499801362</v>
      </c>
      <c r="Q12" s="98">
        <v>2452.2725930207289</v>
      </c>
      <c r="R12" s="98">
        <v>2129.0541764208983</v>
      </c>
      <c r="S12" s="98">
        <v>2235.8954766104443</v>
      </c>
      <c r="T12" s="98">
        <v>2122.4965847519406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748.57606694050776</v>
      </c>
      <c r="C13" s="101">
        <v>665.22533157652606</v>
      </c>
      <c r="D13" s="101">
        <v>724.02548837001336</v>
      </c>
      <c r="E13" s="101">
        <v>664.16972237467849</v>
      </c>
      <c r="F13" s="101">
        <v>665.65815575943247</v>
      </c>
      <c r="G13" s="101">
        <v>772.50544592730512</v>
      </c>
      <c r="H13" s="101">
        <v>601.34509612630211</v>
      </c>
      <c r="I13" s="101">
        <v>681.55332177885703</v>
      </c>
      <c r="J13" s="101">
        <v>816.31612898831543</v>
      </c>
      <c r="K13" s="101">
        <v>667.71535083425317</v>
      </c>
      <c r="L13" s="101">
        <v>647.65333772285214</v>
      </c>
      <c r="M13" s="101">
        <v>791.43588895132268</v>
      </c>
      <c r="N13" s="101">
        <v>775.33521262396391</v>
      </c>
      <c r="O13" s="101">
        <v>631.60935856360015</v>
      </c>
      <c r="P13" s="101">
        <v>696.92383897040111</v>
      </c>
      <c r="Q13" s="101">
        <v>581.42669084329884</v>
      </c>
      <c r="R13" s="101">
        <v>471.08556271644926</v>
      </c>
      <c r="S13" s="101">
        <v>556.60201469336118</v>
      </c>
      <c r="T13" s="101">
        <v>609.58460350746191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1256.8351005736943</v>
      </c>
      <c r="C14" s="104">
        <v>1125.2604096381738</v>
      </c>
      <c r="D14" s="104">
        <v>1221.3346989649842</v>
      </c>
      <c r="E14" s="104">
        <v>1137.3066655970952</v>
      </c>
      <c r="F14" s="104">
        <v>1143.5270601127245</v>
      </c>
      <c r="G14" s="104">
        <v>1317.7837691377194</v>
      </c>
      <c r="H14" s="104">
        <v>1364.5938585865842</v>
      </c>
      <c r="I14" s="104">
        <v>1423.1009548845207</v>
      </c>
      <c r="J14" s="104">
        <v>1493.1628748003041</v>
      </c>
      <c r="K14" s="104">
        <v>1192.8791709535508</v>
      </c>
      <c r="L14" s="104">
        <v>1407.7285635009134</v>
      </c>
      <c r="M14" s="104">
        <v>1444.4690987386605</v>
      </c>
      <c r="N14" s="104">
        <v>1506.3269101465264</v>
      </c>
      <c r="O14" s="104">
        <v>1562.4600139672195</v>
      </c>
      <c r="P14" s="104">
        <v>1674.202311009735</v>
      </c>
      <c r="Q14" s="104">
        <v>1870.8459021774299</v>
      </c>
      <c r="R14" s="104">
        <v>1657.9686137044489</v>
      </c>
      <c r="S14" s="104">
        <v>1679.2934619170831</v>
      </c>
      <c r="T14" s="104">
        <v>1512.911981244479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1839.3347793612111</v>
      </c>
      <c r="C15" s="101">
        <v>1913.5736282875575</v>
      </c>
      <c r="D15" s="101">
        <v>1991.69264780808</v>
      </c>
      <c r="E15" s="101">
        <v>2016.1250877657785</v>
      </c>
      <c r="F15" s="101">
        <v>2029.4565392735237</v>
      </c>
      <c r="G15" s="101">
        <v>1888.9139306002362</v>
      </c>
      <c r="H15" s="101">
        <v>1975.6464605882702</v>
      </c>
      <c r="I15" s="101">
        <v>1992.717601194247</v>
      </c>
      <c r="J15" s="101">
        <v>1991.4754071614343</v>
      </c>
      <c r="K15" s="101">
        <v>2182.6840934873476</v>
      </c>
      <c r="L15" s="101">
        <v>2240.2764934289835</v>
      </c>
      <c r="M15" s="101">
        <v>2191.3743635791479</v>
      </c>
      <c r="N15" s="101">
        <v>2261.9210966253527</v>
      </c>
      <c r="O15" s="101">
        <v>2286.6675405021247</v>
      </c>
      <c r="P15" s="101">
        <v>2260.1800477445468</v>
      </c>
      <c r="Q15" s="101">
        <v>2264.9497968876981</v>
      </c>
      <c r="R15" s="101">
        <v>2267.4661550997434</v>
      </c>
      <c r="S15" s="101">
        <v>2211.0405780981919</v>
      </c>
      <c r="T15" s="101">
        <v>2129.0167209298111</v>
      </c>
      <c r="U15" s="101">
        <v>2196.0889274898668</v>
      </c>
      <c r="V15" s="101">
        <v>2139.9886355776584</v>
      </c>
      <c r="W15" s="101">
        <v>2375.1387263158144</v>
      </c>
      <c r="X15" s="101">
        <v>2315.3470287279588</v>
      </c>
      <c r="Y15" s="101">
        <v>2212.1931629973578</v>
      </c>
      <c r="DA15" s="131" t="s">
        <v>2424</v>
      </c>
    </row>
    <row r="16" spans="1:105" ht="12" customHeight="1" x14ac:dyDescent="0.25">
      <c r="A16" s="107" t="s">
        <v>121</v>
      </c>
      <c r="B16" s="104">
        <v>1839.3347793612113</v>
      </c>
      <c r="C16" s="104">
        <v>1913.6513929804598</v>
      </c>
      <c r="D16" s="104">
        <v>1991.7261752208151</v>
      </c>
      <c r="E16" s="104">
        <v>2016.5395724760951</v>
      </c>
      <c r="F16" s="104">
        <v>2030.2951739976172</v>
      </c>
      <c r="G16" s="104">
        <v>1890.2421112956422</v>
      </c>
      <c r="H16" s="104">
        <v>1976.9025670343599</v>
      </c>
      <c r="I16" s="104">
        <v>1993.266088898084</v>
      </c>
      <c r="J16" s="104">
        <v>1991.9602099952788</v>
      </c>
      <c r="K16" s="104">
        <v>2184.1841449999065</v>
      </c>
      <c r="L16" s="104">
        <v>2241.3263583015719</v>
      </c>
      <c r="M16" s="104">
        <v>2191.5728963810684</v>
      </c>
      <c r="N16" s="104">
        <v>2261.641607199098</v>
      </c>
      <c r="O16" s="104">
        <v>2285.5850349440943</v>
      </c>
      <c r="P16" s="104">
        <v>2257.0814851178825</v>
      </c>
      <c r="Q16" s="104">
        <v>2260.5811385239463</v>
      </c>
      <c r="R16" s="104">
        <v>2264.9363104140921</v>
      </c>
      <c r="S16" s="104">
        <v>2211.9619269083737</v>
      </c>
      <c r="T16" s="104">
        <v>2128.7394765031981</v>
      </c>
      <c r="U16" s="104">
        <v>2195.9507019470816</v>
      </c>
      <c r="V16" s="104">
        <v>2138.9327632211507</v>
      </c>
      <c r="W16" s="104">
        <v>2372.0235518508489</v>
      </c>
      <c r="X16" s="104">
        <v>2313.0892547851913</v>
      </c>
      <c r="Y16" s="104">
        <v>2209.1350364006375</v>
      </c>
      <c r="DA16" s="132" t="s">
        <v>2425</v>
      </c>
    </row>
    <row r="17" spans="1:105" ht="12" customHeight="1" x14ac:dyDescent="0.25">
      <c r="A17" s="108" t="s">
        <v>53</v>
      </c>
      <c r="B17" s="98">
        <v>685.90048900821182</v>
      </c>
      <c r="C17" s="98">
        <v>710.41281352515216</v>
      </c>
      <c r="D17" s="98">
        <v>741.82273932414455</v>
      </c>
      <c r="E17" s="98">
        <v>744.64909622534196</v>
      </c>
      <c r="F17" s="98">
        <v>748.76796016614355</v>
      </c>
      <c r="G17" s="98">
        <v>696.65629523996756</v>
      </c>
      <c r="H17" s="98">
        <v>605.47348065303515</v>
      </c>
      <c r="I17" s="98">
        <v>644.60227105892682</v>
      </c>
      <c r="J17" s="98">
        <v>700.61332056570916</v>
      </c>
      <c r="K17" s="98">
        <v>787.09678108179287</v>
      </c>
      <c r="L17" s="98">
        <v>711.92421479014604</v>
      </c>
      <c r="M17" s="98">
        <v>775.54742708742322</v>
      </c>
      <c r="N17" s="98">
        <v>771.15769687837951</v>
      </c>
      <c r="O17" s="98">
        <v>668.29267940726731</v>
      </c>
      <c r="P17" s="98">
        <v>666.27273541109219</v>
      </c>
      <c r="Q17" s="98">
        <v>538.18507348883259</v>
      </c>
      <c r="R17" s="98">
        <v>501.27712388748807</v>
      </c>
      <c r="S17" s="98">
        <v>550.54846168679637</v>
      </c>
      <c r="T17" s="98">
        <v>614.26981900881117</v>
      </c>
      <c r="U17" s="98">
        <v>649.14718705252494</v>
      </c>
      <c r="V17" s="98">
        <v>630.73602229153687</v>
      </c>
      <c r="W17" s="98">
        <v>679.61957225542574</v>
      </c>
      <c r="X17" s="98">
        <v>782.12498089325379</v>
      </c>
      <c r="Y17" s="98">
        <v>742.1349446276987</v>
      </c>
      <c r="DA17" s="63" t="s">
        <v>2426</v>
      </c>
    </row>
    <row r="18" spans="1:105" ht="12" customHeight="1" x14ac:dyDescent="0.25">
      <c r="A18" s="108" t="s">
        <v>52</v>
      </c>
      <c r="B18" s="98">
        <v>1153.4342903529991</v>
      </c>
      <c r="C18" s="98">
        <v>1203.2385794553077</v>
      </c>
      <c r="D18" s="98">
        <v>1249.9034358966705</v>
      </c>
      <c r="E18" s="98">
        <v>1271.8904762507534</v>
      </c>
      <c r="F18" s="98">
        <v>1281.5272138314738</v>
      </c>
      <c r="G18" s="98">
        <v>1193.5858160556747</v>
      </c>
      <c r="H18" s="98">
        <v>1371.4290863813244</v>
      </c>
      <c r="I18" s="98">
        <v>1348.6638178391572</v>
      </c>
      <c r="J18" s="98">
        <v>1291.3468894295697</v>
      </c>
      <c r="K18" s="98">
        <v>1397.0873639181134</v>
      </c>
      <c r="L18" s="98">
        <v>1529.4021435114259</v>
      </c>
      <c r="M18" s="98">
        <v>1416.0254692936448</v>
      </c>
      <c r="N18" s="98">
        <v>1490.4839103207187</v>
      </c>
      <c r="O18" s="98">
        <v>1617.292355536827</v>
      </c>
      <c r="P18" s="98">
        <v>1590.8087497067904</v>
      </c>
      <c r="Q18" s="98">
        <v>1722.3960650351137</v>
      </c>
      <c r="R18" s="98">
        <v>1763.6591865266039</v>
      </c>
      <c r="S18" s="98">
        <v>1661.4134652215773</v>
      </c>
      <c r="T18" s="98">
        <v>1514.4696574943871</v>
      </c>
      <c r="U18" s="98">
        <v>1546.8035148945567</v>
      </c>
      <c r="V18" s="98">
        <v>1508.196740929614</v>
      </c>
      <c r="W18" s="98">
        <v>1692.4039795954227</v>
      </c>
      <c r="X18" s="98">
        <v>1530.9642738919381</v>
      </c>
      <c r="Y18" s="98">
        <v>1467.000091772939</v>
      </c>
      <c r="DA18" s="63" t="s">
        <v>2427</v>
      </c>
    </row>
    <row r="19" spans="1:105" ht="12" customHeight="1" x14ac:dyDescent="0.25">
      <c r="A19" s="121" t="s">
        <v>54</v>
      </c>
      <c r="B19" s="122">
        <v>275.84663305001828</v>
      </c>
      <c r="C19" s="122">
        <v>317.53996071923962</v>
      </c>
      <c r="D19" s="122">
        <v>332.6496071025893</v>
      </c>
      <c r="E19" s="122">
        <v>331.56401481446426</v>
      </c>
      <c r="F19" s="122">
        <v>354.95426711825934</v>
      </c>
      <c r="G19" s="122">
        <v>286.09418979661052</v>
      </c>
      <c r="H19" s="122">
        <v>334.58044593355265</v>
      </c>
      <c r="I19" s="122">
        <v>292.31125065617493</v>
      </c>
      <c r="J19" s="122">
        <v>317.65410206245207</v>
      </c>
      <c r="K19" s="122">
        <v>398.30437526333469</v>
      </c>
      <c r="L19" s="122">
        <v>404.47675289987632</v>
      </c>
      <c r="M19" s="122">
        <v>401.01839198200554</v>
      </c>
      <c r="N19" s="122">
        <v>413.62846087390454</v>
      </c>
      <c r="O19" s="122">
        <v>402.87933993438952</v>
      </c>
      <c r="P19" s="122">
        <v>415.19695396333651</v>
      </c>
      <c r="Q19" s="122">
        <v>405.09888434803753</v>
      </c>
      <c r="R19" s="122">
        <v>415.42724380204339</v>
      </c>
      <c r="S19" s="122">
        <v>419.29684987981904</v>
      </c>
      <c r="T19" s="122">
        <v>415.0321018517364</v>
      </c>
      <c r="U19" s="122">
        <v>425.41362288514085</v>
      </c>
      <c r="V19" s="122">
        <v>423.78292721560359</v>
      </c>
      <c r="W19" s="122">
        <v>403.46044853230279</v>
      </c>
      <c r="X19" s="122">
        <v>405.75516189450059</v>
      </c>
      <c r="Y19" s="122">
        <v>419.61850314971434</v>
      </c>
      <c r="DA19" s="130" t="s">
        <v>2428</v>
      </c>
    </row>
    <row r="20" spans="1:105" ht="12" customHeight="1" x14ac:dyDescent="0.25">
      <c r="A20" s="97" t="s">
        <v>51</v>
      </c>
      <c r="B20" s="98">
        <v>285.48428343009613</v>
      </c>
      <c r="C20" s="98">
        <v>319.45548928628176</v>
      </c>
      <c r="D20" s="98">
        <v>329.18952649243056</v>
      </c>
      <c r="E20" s="98">
        <v>315.20425128534333</v>
      </c>
      <c r="F20" s="98">
        <v>376.6055360893443</v>
      </c>
      <c r="G20" s="98">
        <v>261.11318672743658</v>
      </c>
      <c r="H20" s="98">
        <v>329.79736826344345</v>
      </c>
      <c r="I20" s="98">
        <v>289.44154116603147</v>
      </c>
      <c r="J20" s="98">
        <v>341.15693224584601</v>
      </c>
      <c r="K20" s="98">
        <v>355.50963387897048</v>
      </c>
      <c r="L20" s="98">
        <v>391.07650058364487</v>
      </c>
      <c r="M20" s="98">
        <v>422.07807075633826</v>
      </c>
      <c r="N20" s="98">
        <v>449.11532340525912</v>
      </c>
      <c r="O20" s="98">
        <v>401.71795763948683</v>
      </c>
      <c r="P20" s="98">
        <v>284.80120597330693</v>
      </c>
      <c r="Q20" s="98">
        <v>402.77925820645225</v>
      </c>
      <c r="R20" s="98">
        <v>417.73665552589875</v>
      </c>
      <c r="S20" s="98">
        <v>450.21041230956962</v>
      </c>
      <c r="T20" s="98">
        <v>424.748145390606</v>
      </c>
      <c r="U20" s="98">
        <v>414.86204378808725</v>
      </c>
      <c r="V20" s="98">
        <v>482.00177062869864</v>
      </c>
      <c r="W20" s="98">
        <v>482.67195655677176</v>
      </c>
      <c r="X20" s="98">
        <v>166.85537453648135</v>
      </c>
      <c r="Y20" s="98">
        <v>367.13038413078459</v>
      </c>
      <c r="DA20" s="63" t="s">
        <v>2429</v>
      </c>
    </row>
    <row r="21" spans="1:105" ht="12" customHeight="1" x14ac:dyDescent="0.25">
      <c r="A21" s="97" t="s">
        <v>50</v>
      </c>
      <c r="B21" s="98">
        <v>276.61021841642435</v>
      </c>
      <c r="C21" s="98">
        <v>319.3300067399162</v>
      </c>
      <c r="D21" s="98">
        <v>337.01241558409458</v>
      </c>
      <c r="E21" s="98">
        <v>322.85284694800805</v>
      </c>
      <c r="F21" s="98">
        <v>351.21765985907302</v>
      </c>
      <c r="G21" s="98">
        <v>293.82052105155191</v>
      </c>
      <c r="H21" s="98">
        <v>336.36649065842641</v>
      </c>
      <c r="I21" s="98">
        <v>293.62274674058676</v>
      </c>
      <c r="J21" s="98">
        <v>313.94411095394395</v>
      </c>
      <c r="K21" s="98">
        <v>407.4166882469957</v>
      </c>
      <c r="L21" s="98">
        <v>438.17170008856243</v>
      </c>
      <c r="M21" s="98">
        <v>405.24007198067767</v>
      </c>
      <c r="N21" s="98">
        <v>344.90192609073495</v>
      </c>
      <c r="O21" s="98">
        <v>345.2303150693773</v>
      </c>
      <c r="P21" s="98">
        <v>386.65025718349455</v>
      </c>
      <c r="Q21" s="98">
        <v>427.04424391710802</v>
      </c>
      <c r="R21" s="98">
        <v>451.44832615280524</v>
      </c>
      <c r="S21" s="98">
        <v>434.49518099870181</v>
      </c>
      <c r="T21" s="98">
        <v>404.21099528276551</v>
      </c>
      <c r="U21" s="98">
        <v>406.72179252016667</v>
      </c>
      <c r="V21" s="98">
        <v>406.77298871795301</v>
      </c>
      <c r="W21" s="98">
        <v>562.08797989360085</v>
      </c>
      <c r="X21" s="98">
        <v>290.87401902452132</v>
      </c>
      <c r="Y21" s="98">
        <v>413.74088250445914</v>
      </c>
      <c r="DA21" s="63" t="s">
        <v>2430</v>
      </c>
    </row>
    <row r="22" spans="1:105" ht="12" customHeight="1" x14ac:dyDescent="0.25">
      <c r="A22" s="109" t="s">
        <v>120</v>
      </c>
      <c r="B22" s="33">
        <v>275.41422432953823</v>
      </c>
      <c r="C22" s="33">
        <v>317.443572927182</v>
      </c>
      <c r="D22" s="33">
        <v>332.77611980402139</v>
      </c>
      <c r="E22" s="33">
        <v>332.34776828297834</v>
      </c>
      <c r="F22" s="33">
        <v>354.00530526094161</v>
      </c>
      <c r="G22" s="33">
        <v>287.17222057260574</v>
      </c>
      <c r="H22" s="33">
        <v>334.78554301716838</v>
      </c>
      <c r="I22" s="33">
        <v>292.43309686637684</v>
      </c>
      <c r="J22" s="33">
        <v>316.62334743307758</v>
      </c>
      <c r="K22" s="33">
        <v>400.21184267041485</v>
      </c>
      <c r="L22" s="33">
        <v>404.95866194871519</v>
      </c>
      <c r="M22" s="33">
        <v>399.90277700063757</v>
      </c>
      <c r="N22" s="33">
        <v>412.0071048966829</v>
      </c>
      <c r="O22" s="33">
        <v>402.99741279357869</v>
      </c>
      <c r="P22" s="33">
        <v>420.58589275987379</v>
      </c>
      <c r="Q22" s="33">
        <v>405.16153583209956</v>
      </c>
      <c r="R22" s="33">
        <v>415.19084609473032</v>
      </c>
      <c r="S22" s="33">
        <v>417.41430863456861</v>
      </c>
      <c r="T22" s="33">
        <v>414.45998777874246</v>
      </c>
      <c r="U22" s="33">
        <v>426.14497375970575</v>
      </c>
      <c r="V22" s="33">
        <v>419.57163510761637</v>
      </c>
      <c r="W22" s="33">
        <v>397.68063290410805</v>
      </c>
      <c r="X22" s="33">
        <v>414.28245068970068</v>
      </c>
      <c r="Y22" s="33">
        <v>420.18746066055513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11952.997677813804</v>
      </c>
      <c r="C24" s="117">
        <f t="shared" si="7"/>
        <v>11456.941860048137</v>
      </c>
      <c r="D24" s="117">
        <f t="shared" si="7"/>
        <v>11399.867162305674</v>
      </c>
      <c r="E24" s="117">
        <f t="shared" si="7"/>
        <v>10801.506297220456</v>
      </c>
      <c r="F24" s="117">
        <f t="shared" si="7"/>
        <v>10678.886901093014</v>
      </c>
      <c r="G24" s="117">
        <f t="shared" si="7"/>
        <v>11978.822786673905</v>
      </c>
      <c r="H24" s="117">
        <f t="shared" si="7"/>
        <v>11353.680462119401</v>
      </c>
      <c r="I24" s="117">
        <f t="shared" si="7"/>
        <v>11577.079936626735</v>
      </c>
      <c r="J24" s="117">
        <f t="shared" si="7"/>
        <v>12486.165329266265</v>
      </c>
      <c r="K24" s="117">
        <f t="shared" si="7"/>
        <v>10906.857381844236</v>
      </c>
      <c r="L24" s="117">
        <f t="shared" si="7"/>
        <v>13119.287708266711</v>
      </c>
      <c r="M24" s="117">
        <f t="shared" si="7"/>
        <v>11036.705703609912</v>
      </c>
      <c r="N24" s="117">
        <f t="shared" si="7"/>
        <v>12130.161335659568</v>
      </c>
      <c r="O24" s="117">
        <f t="shared" si="7"/>
        <v>13937.998131252047</v>
      </c>
      <c r="P24" s="117">
        <f t="shared" si="7"/>
        <v>12023.423749142668</v>
      </c>
      <c r="Q24" s="117">
        <f t="shared" si="7"/>
        <v>12195.217268232023</v>
      </c>
      <c r="R24" s="117">
        <f t="shared" ref="R24:V24" si="8">R25+R28+R30+R39</f>
        <v>12381.589574591284</v>
      </c>
      <c r="S24" s="117">
        <f t="shared" si="8"/>
        <v>14034.420768560867</v>
      </c>
      <c r="T24" s="117">
        <f t="shared" si="8"/>
        <v>12844.644080154016</v>
      </c>
      <c r="U24" s="117">
        <f t="shared" si="8"/>
        <v>13229.132056871411</v>
      </c>
      <c r="V24" s="117">
        <f t="shared" si="8"/>
        <v>14003.117528303535</v>
      </c>
      <c r="W24" s="117">
        <f t="shared" ref="W24:Y24" si="9">W25+W28+W30+W39</f>
        <v>15336.790640629484</v>
      </c>
      <c r="X24" s="117">
        <f t="shared" si="9"/>
        <v>13551.22486688676</v>
      </c>
      <c r="Y24" s="117">
        <f t="shared" si="9"/>
        <v>13426.896157875643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9831.9920516609109</v>
      </c>
      <c r="C25" s="122">
        <f t="shared" si="10"/>
        <v>9228.6538759063187</v>
      </c>
      <c r="D25" s="122">
        <f t="shared" si="10"/>
        <v>9075.4447811886857</v>
      </c>
      <c r="E25" s="122">
        <f t="shared" si="10"/>
        <v>8456.768814549383</v>
      </c>
      <c r="F25" s="122">
        <f t="shared" si="10"/>
        <v>8300.9207868105732</v>
      </c>
      <c r="G25" s="122">
        <f t="shared" si="10"/>
        <v>9796.5633044527858</v>
      </c>
      <c r="H25" s="122">
        <f t="shared" si="10"/>
        <v>9044.3915908111867</v>
      </c>
      <c r="I25" s="122">
        <f t="shared" si="10"/>
        <v>9290.0856172528092</v>
      </c>
      <c r="J25" s="122">
        <f t="shared" si="10"/>
        <v>10171.009758134916</v>
      </c>
      <c r="K25" s="122">
        <f t="shared" si="10"/>
        <v>8333.6917015126164</v>
      </c>
      <c r="L25" s="122">
        <f t="shared" si="10"/>
        <v>10477.04289752325</v>
      </c>
      <c r="M25" s="122">
        <f t="shared" si="10"/>
        <v>8441.2669594452327</v>
      </c>
      <c r="N25" s="122">
        <f t="shared" si="10"/>
        <v>9446.6518133669415</v>
      </c>
      <c r="O25" s="122">
        <f t="shared" si="10"/>
        <v>11233.947672139302</v>
      </c>
      <c r="P25" s="122">
        <f t="shared" si="10"/>
        <v>9329.3820808844121</v>
      </c>
      <c r="Q25" s="122">
        <f t="shared" si="10"/>
        <v>9511.4186773032834</v>
      </c>
      <c r="R25" s="122">
        <f t="shared" ref="R25:V25" si="11">SUM(R26:R27)</f>
        <v>9694.9035053483112</v>
      </c>
      <c r="S25" s="122">
        <f t="shared" si="11"/>
        <v>11404.828567443068</v>
      </c>
      <c r="T25" s="122">
        <f t="shared" si="11"/>
        <v>10307.384238011284</v>
      </c>
      <c r="U25" s="122">
        <f t="shared" si="11"/>
        <v>10619.47880545851</v>
      </c>
      <c r="V25" s="122">
        <f t="shared" si="11"/>
        <v>11463.534166160598</v>
      </c>
      <c r="W25" s="122">
        <f t="shared" ref="W25:Y25" si="12">SUM(W26:W27)</f>
        <v>12595.850233822432</v>
      </c>
      <c r="X25" s="122">
        <f t="shared" si="12"/>
        <v>10859.936920317026</v>
      </c>
      <c r="Y25" s="122">
        <f t="shared" si="12"/>
        <v>10836.799298154179</v>
      </c>
      <c r="DA25" s="130" t="s">
        <v>2433</v>
      </c>
    </row>
    <row r="26" spans="1:105" ht="12" customHeight="1" x14ac:dyDescent="0.25">
      <c r="A26" s="97" t="s">
        <v>74</v>
      </c>
      <c r="B26" s="98">
        <v>9565.0529665362556</v>
      </c>
      <c r="C26" s="98">
        <v>8983.8923572543099</v>
      </c>
      <c r="D26" s="98">
        <v>8840.2442997198668</v>
      </c>
      <c r="E26" s="98">
        <v>8241.9721207266721</v>
      </c>
      <c r="F26" s="98">
        <v>8095.3092006767793</v>
      </c>
      <c r="G26" s="98">
        <v>9579.8689510615641</v>
      </c>
      <c r="H26" s="98">
        <v>8843.4823589538155</v>
      </c>
      <c r="I26" s="98">
        <v>9090.5789889956341</v>
      </c>
      <c r="J26" s="98">
        <v>9955.3478277097074</v>
      </c>
      <c r="K26" s="98">
        <v>8158.6071904078153</v>
      </c>
      <c r="L26" s="98">
        <v>10258.807973882353</v>
      </c>
      <c r="M26" s="98">
        <v>8267.9258126252807</v>
      </c>
      <c r="N26" s="98">
        <v>9254.526124336051</v>
      </c>
      <c r="O26" s="98">
        <v>11007.545480660327</v>
      </c>
      <c r="P26" s="98">
        <v>9142.7843465436799</v>
      </c>
      <c r="Q26" s="98">
        <v>9322.5780191074318</v>
      </c>
      <c r="R26" s="98">
        <v>9503.4917193861947</v>
      </c>
      <c r="S26" s="98">
        <v>11180.969966557679</v>
      </c>
      <c r="T26" s="98">
        <v>10105.56227827486</v>
      </c>
      <c r="U26" s="98">
        <v>10412.944655809431</v>
      </c>
      <c r="V26" s="98">
        <v>11241.16667045674</v>
      </c>
      <c r="W26" s="98">
        <v>12348.732343171248</v>
      </c>
      <c r="X26" s="98">
        <v>10648.77145503931</v>
      </c>
      <c r="Y26" s="98">
        <v>10625.857543128201</v>
      </c>
      <c r="DA26" s="63" t="s">
        <v>2434</v>
      </c>
    </row>
    <row r="27" spans="1:105" ht="12" customHeight="1" x14ac:dyDescent="0.25">
      <c r="A27" s="97" t="s">
        <v>53</v>
      </c>
      <c r="B27" s="98">
        <v>266.93908512465555</v>
      </c>
      <c r="C27" s="98">
        <v>244.76151865200811</v>
      </c>
      <c r="D27" s="98">
        <v>235.2004814688184</v>
      </c>
      <c r="E27" s="98">
        <v>214.79669382271143</v>
      </c>
      <c r="F27" s="98">
        <v>205.61158613379334</v>
      </c>
      <c r="G27" s="98">
        <v>216.69435339122165</v>
      </c>
      <c r="H27" s="98">
        <v>200.909231857371</v>
      </c>
      <c r="I27" s="98">
        <v>199.50662825717501</v>
      </c>
      <c r="J27" s="98">
        <v>215.6619304252086</v>
      </c>
      <c r="K27" s="98">
        <v>175.08451110480067</v>
      </c>
      <c r="L27" s="98">
        <v>218.2349236408968</v>
      </c>
      <c r="M27" s="98">
        <v>173.34114681995152</v>
      </c>
      <c r="N27" s="98">
        <v>192.12568903089127</v>
      </c>
      <c r="O27" s="98">
        <v>226.40219147897523</v>
      </c>
      <c r="P27" s="98">
        <v>186.59773434073142</v>
      </c>
      <c r="Q27" s="98">
        <v>188.84065819585072</v>
      </c>
      <c r="R27" s="98">
        <v>191.41178596211611</v>
      </c>
      <c r="S27" s="98">
        <v>223.85860088538814</v>
      </c>
      <c r="T27" s="98">
        <v>201.82195973642402</v>
      </c>
      <c r="U27" s="98">
        <v>206.5341496490791</v>
      </c>
      <c r="V27" s="98">
        <v>222.36749570385837</v>
      </c>
      <c r="W27" s="98">
        <v>247.11789065118327</v>
      </c>
      <c r="X27" s="98">
        <v>211.16546527771644</v>
      </c>
      <c r="Y27" s="98">
        <v>210.94175502597895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0.79865089634686293</v>
      </c>
      <c r="C28" s="122">
        <f t="shared" si="13"/>
        <v>1.0411379817980095</v>
      </c>
      <c r="D28" s="122">
        <f t="shared" si="13"/>
        <v>1.2341167715252985</v>
      </c>
      <c r="E28" s="122">
        <f t="shared" si="13"/>
        <v>1.9637793267617001</v>
      </c>
      <c r="F28" s="122">
        <f t="shared" si="13"/>
        <v>1.2342654898527947</v>
      </c>
      <c r="G28" s="122">
        <f t="shared" si="13"/>
        <v>1.5509255331833602</v>
      </c>
      <c r="H28" s="122">
        <f t="shared" si="13"/>
        <v>2.5988637915909716</v>
      </c>
      <c r="I28" s="122">
        <f t="shared" si="13"/>
        <v>3.3784701830648651</v>
      </c>
      <c r="J28" s="122">
        <f t="shared" si="13"/>
        <v>3.6143163406631427</v>
      </c>
      <c r="K28" s="122">
        <f t="shared" si="13"/>
        <v>4.6270494049352466</v>
      </c>
      <c r="L28" s="122">
        <f t="shared" si="13"/>
        <v>5.8439091484950012</v>
      </c>
      <c r="M28" s="122">
        <f t="shared" si="13"/>
        <v>5.7147964568485303</v>
      </c>
      <c r="N28" s="122">
        <f t="shared" si="13"/>
        <v>5.8396333119750938</v>
      </c>
      <c r="O28" s="122">
        <f t="shared" si="13"/>
        <v>5.9825944702874612</v>
      </c>
      <c r="P28" s="122">
        <f t="shared" si="13"/>
        <v>3.2336793556871184</v>
      </c>
      <c r="Q28" s="122">
        <f t="shared" si="13"/>
        <v>4.5843813212397251</v>
      </c>
      <c r="R28" s="122">
        <f t="shared" si="13"/>
        <v>2.3942262326741539</v>
      </c>
      <c r="S28" s="122">
        <f t="shared" si="13"/>
        <v>2.5733091784154039</v>
      </c>
      <c r="T28" s="122">
        <f t="shared" si="13"/>
        <v>2.9240079727239108</v>
      </c>
      <c r="U28" s="122">
        <f t="shared" si="13"/>
        <v>4.0472047942072571</v>
      </c>
      <c r="V28" s="122">
        <f t="shared" si="13"/>
        <v>5.0774507785441978</v>
      </c>
      <c r="W28" s="122">
        <f t="shared" si="13"/>
        <v>5.644266072295987</v>
      </c>
      <c r="X28" s="122">
        <f t="shared" si="13"/>
        <v>5.7675789375622459</v>
      </c>
      <c r="Y28" s="122">
        <f t="shared" si="13"/>
        <v>5.7778976110746347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0.79865089634686293</v>
      </c>
      <c r="C29" s="98">
        <f>IF(RES_hhdet_tes!C29=0,0,RES_hhdet_tes!C29*1000*11630/RES_hhdet_num!C24)</f>
        <v>1.0411379817980095</v>
      </c>
      <c r="D29" s="98">
        <f>IF(RES_hhdet_tes!D29=0,0,RES_hhdet_tes!D29*1000*11630/RES_hhdet_num!D24)</f>
        <v>1.2341167715252985</v>
      </c>
      <c r="E29" s="98">
        <f>IF(RES_hhdet_tes!E29=0,0,RES_hhdet_tes!E29*1000*11630/RES_hhdet_num!E24)</f>
        <v>1.9637793267617001</v>
      </c>
      <c r="F29" s="98">
        <f>IF(RES_hhdet_tes!F29=0,0,RES_hhdet_tes!F29*1000*11630/RES_hhdet_num!F24)</f>
        <v>1.2342654898527947</v>
      </c>
      <c r="G29" s="98">
        <f>IF(RES_hhdet_tes!G29=0,0,RES_hhdet_tes!G29*1000*11630/RES_hhdet_num!G24)</f>
        <v>1.5509255331833602</v>
      </c>
      <c r="H29" s="98">
        <f>IF(RES_hhdet_tes!H29=0,0,RES_hhdet_tes!H29*1000*11630/RES_hhdet_num!H24)</f>
        <v>2.5988637915909716</v>
      </c>
      <c r="I29" s="98">
        <f>IF(RES_hhdet_tes!I29=0,0,RES_hhdet_tes!I29*1000*11630/RES_hhdet_num!I24)</f>
        <v>3.3784701830648651</v>
      </c>
      <c r="J29" s="98">
        <f>IF(RES_hhdet_tes!J29=0,0,RES_hhdet_tes!J29*1000*11630/RES_hhdet_num!J24)</f>
        <v>3.6143163406631427</v>
      </c>
      <c r="K29" s="98">
        <f>IF(RES_hhdet_tes!K29=0,0,RES_hhdet_tes!K29*1000*11630/RES_hhdet_num!K24)</f>
        <v>4.6270494049352466</v>
      </c>
      <c r="L29" s="98">
        <f>IF(RES_hhdet_tes!L29=0,0,RES_hhdet_tes!L29*1000*11630/RES_hhdet_num!L24)</f>
        <v>5.8439091484950012</v>
      </c>
      <c r="M29" s="98">
        <f>IF(RES_hhdet_tes!M29=0,0,RES_hhdet_tes!M29*1000*11630/RES_hhdet_num!M24)</f>
        <v>5.7147964568485303</v>
      </c>
      <c r="N29" s="98">
        <f>IF(RES_hhdet_tes!N29=0,0,RES_hhdet_tes!N29*1000*11630/RES_hhdet_num!N24)</f>
        <v>5.8396333119750938</v>
      </c>
      <c r="O29" s="98">
        <f>IF(RES_hhdet_tes!O29=0,0,RES_hhdet_tes!O29*1000*11630/RES_hhdet_num!O24)</f>
        <v>5.9825944702874612</v>
      </c>
      <c r="P29" s="98">
        <f>IF(RES_hhdet_tes!P29=0,0,RES_hhdet_tes!P29*1000*11630/RES_hhdet_num!P24)</f>
        <v>3.2336793556871184</v>
      </c>
      <c r="Q29" s="98">
        <f>IF(RES_hhdet_tes!Q29=0,0,RES_hhdet_tes!Q29*1000*11630/RES_hhdet_num!Q24)</f>
        <v>4.5843813212397251</v>
      </c>
      <c r="R29" s="98">
        <f>IF(RES_hhdet_tes!R29=0,0,RES_hhdet_tes!R29*1000*11630/RES_hhdet_num!R24)</f>
        <v>2.3942262326741539</v>
      </c>
      <c r="S29" s="98">
        <f>IF(RES_hhdet_tes!S29=0,0,RES_hhdet_tes!S29*1000*11630/RES_hhdet_num!S24)</f>
        <v>2.5733091784154039</v>
      </c>
      <c r="T29" s="98">
        <f>IF(RES_hhdet_tes!T29=0,0,RES_hhdet_tes!T29*1000*11630/RES_hhdet_num!T24)</f>
        <v>2.9240079727239108</v>
      </c>
      <c r="U29" s="98">
        <f>IF(RES_hhdet_tes!U29=0,0,RES_hhdet_tes!U29*1000*11630/RES_hhdet_num!U24)</f>
        <v>4.0472047942072571</v>
      </c>
      <c r="V29" s="98">
        <f>IF(RES_hhdet_tes!V29=0,0,RES_hhdet_tes!V29*1000*11630/RES_hhdet_num!V24)</f>
        <v>5.0774507785441978</v>
      </c>
      <c r="W29" s="98">
        <f>IF(RES_hhdet_tes!W29=0,0,RES_hhdet_tes!W29*1000*11630/RES_hhdet_num!W24)</f>
        <v>5.644266072295987</v>
      </c>
      <c r="X29" s="98">
        <f>IF(RES_hhdet_tes!X29=0,0,RES_hhdet_tes!X29*1000*11630/RES_hhdet_num!X24)</f>
        <v>5.7675789375622459</v>
      </c>
      <c r="Y29" s="98">
        <f>IF(RES_hhdet_tes!Y29=0,0,RES_hhdet_tes!Y29*1000*11630/RES_hhdet_num!Y24)</f>
        <v>5.7778976110746347</v>
      </c>
      <c r="DA29" s="63" t="s">
        <v>2437</v>
      </c>
    </row>
    <row r="30" spans="1:105" ht="12" customHeight="1" x14ac:dyDescent="0.25">
      <c r="A30" s="121" t="s">
        <v>55</v>
      </c>
      <c r="B30" s="122">
        <v>1844.7850742446913</v>
      </c>
      <c r="C30" s="122">
        <v>1909.7913333230917</v>
      </c>
      <c r="D30" s="122">
        <v>1990.3863393351705</v>
      </c>
      <c r="E30" s="122">
        <v>2010.4811724134465</v>
      </c>
      <c r="F30" s="122">
        <v>2022.7422997359727</v>
      </c>
      <c r="G30" s="122">
        <v>1893.4991410070161</v>
      </c>
      <c r="H30" s="122">
        <v>1971.8960628558175</v>
      </c>
      <c r="I30" s="122">
        <v>1991.1767684669471</v>
      </c>
      <c r="J30" s="122">
        <v>1994.9308356357819</v>
      </c>
      <c r="K30" s="122">
        <v>2168.29071498139</v>
      </c>
      <c r="L30" s="122">
        <v>2231.2814877294345</v>
      </c>
      <c r="M30" s="122">
        <v>2189.7980723829364</v>
      </c>
      <c r="N30" s="122">
        <v>2265.8463768032229</v>
      </c>
      <c r="O30" s="122">
        <v>2295.1740080443797</v>
      </c>
      <c r="P30" s="122">
        <v>2270.2768572089485</v>
      </c>
      <c r="Q30" s="122">
        <v>2274.0133211053035</v>
      </c>
      <c r="R30" s="122">
        <v>2269.03098539761</v>
      </c>
      <c r="S30" s="122">
        <v>2209.5705668196711</v>
      </c>
      <c r="T30" s="122">
        <v>2119.8958362139238</v>
      </c>
      <c r="U30" s="122">
        <v>2179.4943082974478</v>
      </c>
      <c r="V30" s="122">
        <v>2114.9533561285348</v>
      </c>
      <c r="W30" s="122">
        <v>2337.377082738331</v>
      </c>
      <c r="X30" s="122">
        <v>2271.3786174688262</v>
      </c>
      <c r="Y30" s="122">
        <v>2164.1366916329471</v>
      </c>
      <c r="DA30" s="130" t="s">
        <v>2438</v>
      </c>
    </row>
    <row r="31" spans="1:105" ht="12" customHeight="1" x14ac:dyDescent="0.25">
      <c r="A31" s="97" t="s">
        <v>141</v>
      </c>
      <c r="B31" s="98">
        <v>2005.4111675142024</v>
      </c>
      <c r="C31" s="98">
        <v>1790.5045743523572</v>
      </c>
      <c r="D31" s="98">
        <v>1945.5026238819364</v>
      </c>
      <c r="E31" s="98">
        <v>1801.600634549309</v>
      </c>
      <c r="F31" s="98">
        <v>1807.9171782696576</v>
      </c>
      <c r="G31" s="98">
        <v>2085.9266120961975</v>
      </c>
      <c r="H31" s="98">
        <v>1960.6073038154675</v>
      </c>
      <c r="I31" s="98">
        <v>2098.1673007713266</v>
      </c>
      <c r="J31" s="98">
        <v>2301.7347306931279</v>
      </c>
      <c r="K31" s="98">
        <v>1854.4466703178407</v>
      </c>
      <c r="L31" s="98">
        <v>2048.4898200016819</v>
      </c>
      <c r="M31" s="98">
        <v>2227.6466006955584</v>
      </c>
      <c r="N31" s="98">
        <v>2269.7333151465918</v>
      </c>
      <c r="O31" s="98">
        <v>2175.9451082479995</v>
      </c>
      <c r="P31" s="98">
        <v>2348.1527260084567</v>
      </c>
      <c r="Q31" s="98">
        <v>2424.0292321058605</v>
      </c>
      <c r="R31" s="98">
        <v>2104.6426892739455</v>
      </c>
      <c r="S31" s="98">
        <v>2207.5154185123934</v>
      </c>
      <c r="T31" s="98">
        <v>2092.439551536665</v>
      </c>
      <c r="U31" s="98">
        <v>2123.0346413770753</v>
      </c>
      <c r="V31" s="98">
        <v>2032.0088336794761</v>
      </c>
      <c r="W31" s="98">
        <v>2576.2202374016078</v>
      </c>
      <c r="X31" s="98">
        <v>2231.3227656447111</v>
      </c>
      <c r="Y31" s="98">
        <v>2158.0781612880783</v>
      </c>
      <c r="DA31" s="63" t="s">
        <v>2439</v>
      </c>
    </row>
    <row r="32" spans="1:105" ht="12" customHeight="1" x14ac:dyDescent="0.25">
      <c r="A32" s="97" t="s">
        <v>140</v>
      </c>
      <c r="B32" s="98">
        <v>2005.4111675142021</v>
      </c>
      <c r="C32" s="98">
        <v>1790.4857412147001</v>
      </c>
      <c r="D32" s="98">
        <v>1945.3601873349974</v>
      </c>
      <c r="E32" s="98">
        <v>1801.4763879717736</v>
      </c>
      <c r="F32" s="98">
        <v>1809.185215872157</v>
      </c>
      <c r="G32" s="98">
        <v>2083.9760470290048</v>
      </c>
      <c r="H32" s="98">
        <v>1958.0221536117385</v>
      </c>
      <c r="I32" s="98">
        <v>2096.1788714352138</v>
      </c>
      <c r="J32" s="98">
        <v>2300.178773038097</v>
      </c>
      <c r="K32" s="98">
        <v>1853.1019408388545</v>
      </c>
      <c r="L32" s="98">
        <v>2047.1049149725495</v>
      </c>
      <c r="M32" s="98">
        <v>2226.9010381898365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2440</v>
      </c>
    </row>
    <row r="33" spans="1:105" ht="12" customHeight="1" x14ac:dyDescent="0.25">
      <c r="A33" s="100" t="s">
        <v>50</v>
      </c>
      <c r="B33" s="101">
        <v>748.57606694050776</v>
      </c>
      <c r="C33" s="101">
        <v>665.22533157652617</v>
      </c>
      <c r="D33" s="101">
        <v>724.02548837001336</v>
      </c>
      <c r="E33" s="101">
        <v>664.16972237467849</v>
      </c>
      <c r="F33" s="101">
        <v>665.65815575943247</v>
      </c>
      <c r="G33" s="101">
        <v>770.17229668952029</v>
      </c>
      <c r="H33" s="101">
        <v>598.92349015132027</v>
      </c>
      <c r="I33" s="101">
        <v>678.80871870996987</v>
      </c>
      <c r="J33" s="101">
        <v>813.02883849876753</v>
      </c>
      <c r="K33" s="101">
        <v>665.02647302751063</v>
      </c>
      <c r="L33" s="101">
        <v>645.04524928503236</v>
      </c>
      <c r="M33" s="101">
        <v>788.24879074457658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2441</v>
      </c>
    </row>
    <row r="34" spans="1:105" ht="12" customHeight="1" x14ac:dyDescent="0.25">
      <c r="A34" s="103" t="s">
        <v>52</v>
      </c>
      <c r="B34" s="104">
        <v>1256.8351005736943</v>
      </c>
      <c r="C34" s="104">
        <v>1125.260409638174</v>
      </c>
      <c r="D34" s="104">
        <v>1221.334698964984</v>
      </c>
      <c r="E34" s="104">
        <v>1137.3066655970952</v>
      </c>
      <c r="F34" s="104">
        <v>1143.5270601127245</v>
      </c>
      <c r="G34" s="104">
        <v>1313.8037503394848</v>
      </c>
      <c r="H34" s="104">
        <v>1359.0986634604185</v>
      </c>
      <c r="I34" s="104">
        <v>1417.370152725244</v>
      </c>
      <c r="J34" s="104">
        <v>1487.1499345393295</v>
      </c>
      <c r="K34" s="104">
        <v>1188.0754678113437</v>
      </c>
      <c r="L34" s="104">
        <v>1402.0596656875175</v>
      </c>
      <c r="M34" s="104">
        <v>1438.6522474452595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2442</v>
      </c>
    </row>
    <row r="35" spans="1:105" ht="12" customHeight="1" x14ac:dyDescent="0.25">
      <c r="A35" s="106" t="s">
        <v>122</v>
      </c>
      <c r="B35" s="101">
        <v>1839.3347793612111</v>
      </c>
      <c r="C35" s="101">
        <v>1913.5736282875575</v>
      </c>
      <c r="D35" s="101">
        <v>1991.69264780808</v>
      </c>
      <c r="E35" s="101">
        <v>2016.0512544667606</v>
      </c>
      <c r="F35" s="101">
        <v>2028.7425525724154</v>
      </c>
      <c r="G35" s="101">
        <v>1887.0940196011686</v>
      </c>
      <c r="H35" s="101">
        <v>1972.1751432243962</v>
      </c>
      <c r="I35" s="101">
        <v>1987.6746873748311</v>
      </c>
      <c r="J35" s="101">
        <v>1985.5414708008136</v>
      </c>
      <c r="K35" s="101">
        <v>2175.4719195763878</v>
      </c>
      <c r="L35" s="101">
        <v>2234.8035832743667</v>
      </c>
      <c r="M35" s="101">
        <v>2188.6269277617171</v>
      </c>
      <c r="N35" s="101">
        <v>2265.7139599727197</v>
      </c>
      <c r="O35" s="101">
        <v>2297.430530399392</v>
      </c>
      <c r="P35" s="101">
        <v>2270.5927113746498</v>
      </c>
      <c r="Q35" s="101">
        <v>2274.0359478912033</v>
      </c>
      <c r="R35" s="101">
        <v>2272.4653443735788</v>
      </c>
      <c r="S35" s="101">
        <v>2209.8488995574876</v>
      </c>
      <c r="T35" s="101">
        <v>2120.506023169989</v>
      </c>
      <c r="U35" s="101">
        <v>2180.3554078543266</v>
      </c>
      <c r="V35" s="101">
        <v>2116.1139590663292</v>
      </c>
      <c r="W35" s="101">
        <v>2336.1227412306707</v>
      </c>
      <c r="X35" s="101">
        <v>2271.9191546028396</v>
      </c>
      <c r="Y35" s="101">
        <v>2164.4652874924723</v>
      </c>
      <c r="DA35" s="131" t="s">
        <v>2443</v>
      </c>
    </row>
    <row r="36" spans="1:105" ht="12" customHeight="1" x14ac:dyDescent="0.25">
      <c r="A36" s="107" t="s">
        <v>121</v>
      </c>
      <c r="B36" s="104">
        <v>1839.3347793612106</v>
      </c>
      <c r="C36" s="104">
        <v>1913.6513929804603</v>
      </c>
      <c r="D36" s="104">
        <v>1991.7261752208151</v>
      </c>
      <c r="E36" s="104">
        <v>2016.4338552892291</v>
      </c>
      <c r="F36" s="104">
        <v>2029.1116457261933</v>
      </c>
      <c r="G36" s="104">
        <v>1887.210395922205</v>
      </c>
      <c r="H36" s="104">
        <v>1972.4115731785255</v>
      </c>
      <c r="I36" s="104">
        <v>1987.8260764781978</v>
      </c>
      <c r="J36" s="104">
        <v>1985.7389200053672</v>
      </c>
      <c r="K36" s="104">
        <v>2176.8975142901845</v>
      </c>
      <c r="L36" s="104">
        <v>2235.8576779986834</v>
      </c>
      <c r="M36" s="104">
        <v>2189.3875842283742</v>
      </c>
      <c r="N36" s="104">
        <v>2265.8446157570047</v>
      </c>
      <c r="O36" s="104">
        <v>2296.4693907046362</v>
      </c>
      <c r="P36" s="104">
        <v>2267.6168855151927</v>
      </c>
      <c r="Q36" s="104">
        <v>2269.8240873595932</v>
      </c>
      <c r="R36" s="104">
        <v>2269.3701714331464</v>
      </c>
      <c r="S36" s="104">
        <v>2209.3178107637955</v>
      </c>
      <c r="T36" s="104">
        <v>2119.8425242813728</v>
      </c>
      <c r="U36" s="104">
        <v>2179.7860381914338</v>
      </c>
      <c r="V36" s="104">
        <v>2115.312311252505</v>
      </c>
      <c r="W36" s="104">
        <v>2334.2746293111177</v>
      </c>
      <c r="X36" s="104">
        <v>2271.4637319001777</v>
      </c>
      <c r="Y36" s="104">
        <v>2163.8156958263667</v>
      </c>
      <c r="DA36" s="132" t="s">
        <v>2444</v>
      </c>
    </row>
    <row r="37" spans="1:105" ht="12" customHeight="1" x14ac:dyDescent="0.25">
      <c r="A37" s="108" t="s">
        <v>53</v>
      </c>
      <c r="B37" s="98">
        <v>685.90048900821193</v>
      </c>
      <c r="C37" s="98">
        <v>710.41281352515216</v>
      </c>
      <c r="D37" s="98">
        <v>741.82273932414444</v>
      </c>
      <c r="E37" s="98">
        <v>744.61005795962683</v>
      </c>
      <c r="F37" s="98">
        <v>748.33147779602177</v>
      </c>
      <c r="G37" s="98">
        <v>695.53894440556417</v>
      </c>
      <c r="H37" s="98">
        <v>604.09800685537482</v>
      </c>
      <c r="I37" s="98">
        <v>642.84302557736362</v>
      </c>
      <c r="J37" s="98">
        <v>698.42516509143661</v>
      </c>
      <c r="K37" s="98">
        <v>784.47095688575064</v>
      </c>
      <c r="L37" s="98">
        <v>710.18716926076468</v>
      </c>
      <c r="M37" s="98">
        <v>774.77409519405887</v>
      </c>
      <c r="N37" s="98">
        <v>772.59080740710237</v>
      </c>
      <c r="O37" s="98">
        <v>671.47520605301656</v>
      </c>
      <c r="P37" s="98">
        <v>669.38270290125547</v>
      </c>
      <c r="Q37" s="98">
        <v>540.38557716180151</v>
      </c>
      <c r="R37" s="98">
        <v>502.25842878737802</v>
      </c>
      <c r="S37" s="98">
        <v>549.89035177169876</v>
      </c>
      <c r="T37" s="98">
        <v>611.70251131740338</v>
      </c>
      <c r="U37" s="98">
        <v>644.36873460487936</v>
      </c>
      <c r="V37" s="98">
        <v>623.77074027070591</v>
      </c>
      <c r="W37" s="98">
        <v>668.80395174038688</v>
      </c>
      <c r="X37" s="98">
        <v>768.05014083951824</v>
      </c>
      <c r="Y37" s="98">
        <v>726.91040391223339</v>
      </c>
      <c r="DA37" s="63" t="s">
        <v>2445</v>
      </c>
    </row>
    <row r="38" spans="1:105" ht="12" customHeight="1" x14ac:dyDescent="0.25">
      <c r="A38" s="108" t="s">
        <v>52</v>
      </c>
      <c r="B38" s="98">
        <v>1153.4342903529989</v>
      </c>
      <c r="C38" s="98">
        <v>1203.2385794553079</v>
      </c>
      <c r="D38" s="98">
        <v>1249.9034358966708</v>
      </c>
      <c r="E38" s="98">
        <v>1271.8237973296023</v>
      </c>
      <c r="F38" s="98">
        <v>1280.7801679301713</v>
      </c>
      <c r="G38" s="98">
        <v>1191.6714515166409</v>
      </c>
      <c r="H38" s="98">
        <v>1368.3135663231506</v>
      </c>
      <c r="I38" s="98">
        <v>1344.9830509008343</v>
      </c>
      <c r="J38" s="98">
        <v>1287.3137549139303</v>
      </c>
      <c r="K38" s="98">
        <v>1392.4265574044343</v>
      </c>
      <c r="L38" s="98">
        <v>1525.6705087379187</v>
      </c>
      <c r="M38" s="98">
        <v>1414.6134890343153</v>
      </c>
      <c r="N38" s="98">
        <v>1493.2538083499023</v>
      </c>
      <c r="O38" s="98">
        <v>1624.9941846516197</v>
      </c>
      <c r="P38" s="98">
        <v>1598.2341826139375</v>
      </c>
      <c r="Q38" s="98">
        <v>1729.4385101977916</v>
      </c>
      <c r="R38" s="98">
        <v>1767.1117426457686</v>
      </c>
      <c r="S38" s="98">
        <v>1659.4274589920965</v>
      </c>
      <c r="T38" s="98">
        <v>1508.1400129639692</v>
      </c>
      <c r="U38" s="98">
        <v>1535.4173035865542</v>
      </c>
      <c r="V38" s="98">
        <v>1491.5415709817992</v>
      </c>
      <c r="W38" s="98">
        <v>1665.4706775707305</v>
      </c>
      <c r="X38" s="98">
        <v>1503.413591060659</v>
      </c>
      <c r="Y38" s="98">
        <v>1436.9052919141334</v>
      </c>
      <c r="DA38" s="63" t="s">
        <v>2446</v>
      </c>
    </row>
    <row r="39" spans="1:105" ht="12" customHeight="1" x14ac:dyDescent="0.25">
      <c r="A39" s="121" t="s">
        <v>54</v>
      </c>
      <c r="B39" s="122">
        <v>275.42190101185446</v>
      </c>
      <c r="C39" s="122">
        <v>317.45551283692811</v>
      </c>
      <c r="D39" s="122">
        <v>332.80192501029182</v>
      </c>
      <c r="E39" s="122">
        <v>332.29253093086533</v>
      </c>
      <c r="F39" s="122">
        <v>353.98954905661645</v>
      </c>
      <c r="G39" s="122">
        <v>287.20941568091905</v>
      </c>
      <c r="H39" s="122">
        <v>334.79394466080493</v>
      </c>
      <c r="I39" s="122">
        <v>292.43908072391429</v>
      </c>
      <c r="J39" s="122">
        <v>316.61041915490341</v>
      </c>
      <c r="K39" s="122">
        <v>400.24791594529461</v>
      </c>
      <c r="L39" s="122">
        <v>405.11941386553275</v>
      </c>
      <c r="M39" s="122">
        <v>399.92587532489341</v>
      </c>
      <c r="N39" s="122">
        <v>411.82351217742951</v>
      </c>
      <c r="O39" s="122">
        <v>402.89385659807675</v>
      </c>
      <c r="P39" s="122">
        <v>420.53113169361984</v>
      </c>
      <c r="Q39" s="122">
        <v>405.20088850219639</v>
      </c>
      <c r="R39" s="122">
        <v>415.26085761268848</v>
      </c>
      <c r="S39" s="122">
        <v>417.44832511971191</v>
      </c>
      <c r="T39" s="122">
        <v>414.43999795608482</v>
      </c>
      <c r="U39" s="122">
        <v>426.11173832124661</v>
      </c>
      <c r="V39" s="122">
        <v>419.55255523585771</v>
      </c>
      <c r="W39" s="122">
        <v>397.91905799642439</v>
      </c>
      <c r="X39" s="122">
        <v>414.14175016334366</v>
      </c>
      <c r="Y39" s="122">
        <v>420.18227047744239</v>
      </c>
      <c r="DA39" s="130" t="s">
        <v>2447</v>
      </c>
    </row>
    <row r="40" spans="1:105" ht="12" customHeight="1" x14ac:dyDescent="0.25">
      <c r="A40" s="97" t="s">
        <v>50</v>
      </c>
      <c r="B40" s="98">
        <v>276.61021841642429</v>
      </c>
      <c r="C40" s="98">
        <v>319.3300067399162</v>
      </c>
      <c r="D40" s="98">
        <v>337.01241558409458</v>
      </c>
      <c r="E40" s="98">
        <v>322.85284694800805</v>
      </c>
      <c r="F40" s="98">
        <v>351.21765985907308</v>
      </c>
      <c r="G40" s="98">
        <v>293.82052105155185</v>
      </c>
      <c r="H40" s="98">
        <v>336.36649065842653</v>
      </c>
      <c r="I40" s="98">
        <v>293.62274674058676</v>
      </c>
      <c r="J40" s="98">
        <v>313.944110953944</v>
      </c>
      <c r="K40" s="98">
        <v>407.41668824699559</v>
      </c>
      <c r="L40" s="98">
        <v>438.17170008856243</v>
      </c>
      <c r="M40" s="98">
        <v>405.24007198067778</v>
      </c>
      <c r="N40" s="98">
        <v>344.901926090735</v>
      </c>
      <c r="O40" s="98">
        <v>345.23031506937724</v>
      </c>
      <c r="P40" s="98">
        <v>386.65025718349455</v>
      </c>
      <c r="Q40" s="98">
        <v>427.04424391710796</v>
      </c>
      <c r="R40" s="98">
        <v>451.44832615280529</v>
      </c>
      <c r="S40" s="98">
        <v>434.49518099870164</v>
      </c>
      <c r="T40" s="98">
        <v>404.21099528276545</v>
      </c>
      <c r="U40" s="98">
        <v>406.72179252016662</v>
      </c>
      <c r="V40" s="98">
        <v>406.77298871795307</v>
      </c>
      <c r="W40" s="98">
        <v>562.08797989360107</v>
      </c>
      <c r="X40" s="98">
        <v>290.87401902452126</v>
      </c>
      <c r="Y40" s="98">
        <v>413.74088250445919</v>
      </c>
      <c r="DA40" s="63" t="s">
        <v>2448</v>
      </c>
    </row>
    <row r="41" spans="1:105" ht="12" customHeight="1" x14ac:dyDescent="0.25">
      <c r="A41" s="109" t="s">
        <v>120</v>
      </c>
      <c r="B41" s="33">
        <v>275.41422432953817</v>
      </c>
      <c r="C41" s="33">
        <v>317.44357292718189</v>
      </c>
      <c r="D41" s="33">
        <v>332.77611980402139</v>
      </c>
      <c r="E41" s="33">
        <v>332.34776828297839</v>
      </c>
      <c r="F41" s="33">
        <v>354.00530526094161</v>
      </c>
      <c r="G41" s="33">
        <v>287.17222057260574</v>
      </c>
      <c r="H41" s="33">
        <v>334.78554301716844</v>
      </c>
      <c r="I41" s="33">
        <v>292.4330968663769</v>
      </c>
      <c r="J41" s="33">
        <v>316.62334743307753</v>
      </c>
      <c r="K41" s="33">
        <v>400.21184267041514</v>
      </c>
      <c r="L41" s="33">
        <v>404.95866194871564</v>
      </c>
      <c r="M41" s="33">
        <v>399.9027770006378</v>
      </c>
      <c r="N41" s="33">
        <v>412.00710489668216</v>
      </c>
      <c r="O41" s="33">
        <v>402.9974127935788</v>
      </c>
      <c r="P41" s="33">
        <v>420.5858927598739</v>
      </c>
      <c r="Q41" s="33">
        <v>405.1615358320999</v>
      </c>
      <c r="R41" s="33">
        <v>415.19084609472964</v>
      </c>
      <c r="S41" s="33">
        <v>417.4143086345689</v>
      </c>
      <c r="T41" s="33">
        <v>414.45998777874297</v>
      </c>
      <c r="U41" s="33">
        <v>426.14497375970387</v>
      </c>
      <c r="V41" s="33">
        <v>419.57163510761524</v>
      </c>
      <c r="W41" s="33">
        <v>397.6806329041097</v>
      </c>
      <c r="X41" s="33">
        <v>414.28245068969778</v>
      </c>
      <c r="Y41" s="33">
        <v>420.18746066055729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11665.279075498836</v>
      </c>
      <c r="C43" s="117">
        <f t="shared" si="14"/>
        <v>11721.328202693501</v>
      </c>
      <c r="D43" s="117">
        <f t="shared" si="14"/>
        <v>11417.804861922828</v>
      </c>
      <c r="E43" s="117">
        <f t="shared" si="14"/>
        <v>11590.202336025797</v>
      </c>
      <c r="F43" s="117">
        <f t="shared" si="14"/>
        <v>11590.6857847642</v>
      </c>
      <c r="G43" s="117">
        <f t="shared" si="14"/>
        <v>11389.718676260338</v>
      </c>
      <c r="H43" s="117">
        <f t="shared" si="14"/>
        <v>11590.013532889112</v>
      </c>
      <c r="I43" s="117">
        <f t="shared" si="14"/>
        <v>10783.663123579183</v>
      </c>
      <c r="J43" s="117">
        <f t="shared" si="14"/>
        <v>11432.456088014935</v>
      </c>
      <c r="K43" s="117">
        <f t="shared" si="14"/>
        <v>11569.708467222998</v>
      </c>
      <c r="L43" s="117">
        <f t="shared" si="14"/>
        <v>13243.11283722279</v>
      </c>
      <c r="M43" s="117">
        <f t="shared" si="14"/>
        <v>12297.631665401197</v>
      </c>
      <c r="N43" s="117">
        <f t="shared" si="14"/>
        <v>12045.840564181279</v>
      </c>
      <c r="O43" s="117">
        <f t="shared" si="14"/>
        <v>13324.63974743948</v>
      </c>
      <c r="P43" s="117">
        <f t="shared" si="14"/>
        <v>11985.74891702527</v>
      </c>
      <c r="Q43" s="117">
        <f t="shared" si="14"/>
        <v>12676.581324721521</v>
      </c>
      <c r="R43" s="117">
        <f t="shared" ref="R43:V43" si="15">R44+R47+R49+R58</f>
        <v>13045.929459175321</v>
      </c>
      <c r="S43" s="117">
        <f t="shared" si="15"/>
        <v>13539.336156730582</v>
      </c>
      <c r="T43" s="117">
        <f t="shared" si="15"/>
        <v>12579.610823867912</v>
      </c>
      <c r="U43" s="117">
        <f t="shared" si="15"/>
        <v>13107.452104812819</v>
      </c>
      <c r="V43" s="117">
        <f t="shared" si="15"/>
        <v>13892.219926577154</v>
      </c>
      <c r="W43" s="117">
        <f t="shared" ref="W43:Y43" si="16">W44+W47+W49+W58</f>
        <v>15466.204789039946</v>
      </c>
      <c r="X43" s="117">
        <f t="shared" si="16"/>
        <v>14222.408959075037</v>
      </c>
      <c r="Y43" s="117">
        <f t="shared" si="16"/>
        <v>12624.575970275662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9535.6826497719303</v>
      </c>
      <c r="C44" s="122">
        <f t="shared" si="17"/>
        <v>9516.4085122299421</v>
      </c>
      <c r="D44" s="122">
        <f t="shared" si="17"/>
        <v>9086.7110382413575</v>
      </c>
      <c r="E44" s="122">
        <f t="shared" si="17"/>
        <v>9217.9795168731325</v>
      </c>
      <c r="F44" s="122">
        <f t="shared" si="17"/>
        <v>9189.6558046409064</v>
      </c>
      <c r="G44" s="122">
        <f t="shared" si="17"/>
        <v>9221.2439675453752</v>
      </c>
      <c r="H44" s="122">
        <f t="shared" si="17"/>
        <v>9256.0178269962162</v>
      </c>
      <c r="I44" s="122">
        <f t="shared" si="17"/>
        <v>8537.3003365735603</v>
      </c>
      <c r="J44" s="122">
        <f t="shared" si="17"/>
        <v>9113.7794870541929</v>
      </c>
      <c r="K44" s="122">
        <f t="shared" si="17"/>
        <v>9028.6226639593006</v>
      </c>
      <c r="L44" s="122">
        <f t="shared" si="17"/>
        <v>10598.107831656744</v>
      </c>
      <c r="M44" s="122">
        <f t="shared" si="17"/>
        <v>9636.3813986281839</v>
      </c>
      <c r="N44" s="122">
        <f t="shared" si="17"/>
        <v>9475.5086386485891</v>
      </c>
      <c r="O44" s="122">
        <f t="shared" si="17"/>
        <v>10605.123939842937</v>
      </c>
      <c r="P44" s="122">
        <f t="shared" si="17"/>
        <v>9259.0954059902415</v>
      </c>
      <c r="Q44" s="122">
        <f t="shared" si="17"/>
        <v>10020.190221109322</v>
      </c>
      <c r="R44" s="122">
        <f t="shared" ref="R44:V44" si="18">SUM(R45:R46)</f>
        <v>10397.372592052463</v>
      </c>
      <c r="S44" s="122">
        <f t="shared" si="18"/>
        <v>10891.283699281526</v>
      </c>
      <c r="T44" s="122">
        <f t="shared" si="18"/>
        <v>10076.656019596085</v>
      </c>
      <c r="U44" s="122">
        <f t="shared" si="18"/>
        <v>10536.654082390767</v>
      </c>
      <c r="V44" s="122">
        <f t="shared" si="18"/>
        <v>11318.108157719715</v>
      </c>
      <c r="W44" s="122">
        <f t="shared" ref="W44:Y44" si="19">SUM(W45:W46)</f>
        <v>12634.458920289493</v>
      </c>
      <c r="X44" s="122">
        <f t="shared" si="19"/>
        <v>11506.539110138685</v>
      </c>
      <c r="Y44" s="122">
        <f t="shared" si="19"/>
        <v>10136.422129037352</v>
      </c>
      <c r="DA44" s="130" t="s">
        <v>2451</v>
      </c>
    </row>
    <row r="45" spans="1:105" ht="12" customHeight="1" x14ac:dyDescent="0.25">
      <c r="A45" s="97" t="s">
        <v>211</v>
      </c>
      <c r="B45" s="98">
        <v>9276.788380004984</v>
      </c>
      <c r="C45" s="98">
        <v>9264.0151912877209</v>
      </c>
      <c r="D45" s="98">
        <v>8851.218578897402</v>
      </c>
      <c r="E45" s="98">
        <v>8983.8485423402399</v>
      </c>
      <c r="F45" s="98">
        <v>8962.0304899868879</v>
      </c>
      <c r="G45" s="98">
        <v>9017.2753474373712</v>
      </c>
      <c r="H45" s="98">
        <v>9050.4075973850559</v>
      </c>
      <c r="I45" s="98">
        <v>8353.9599374920381</v>
      </c>
      <c r="J45" s="98">
        <v>8920.534634833326</v>
      </c>
      <c r="K45" s="98">
        <v>8838.9381829768663</v>
      </c>
      <c r="L45" s="98">
        <v>10377.351147160743</v>
      </c>
      <c r="M45" s="98">
        <v>9438.498615053426</v>
      </c>
      <c r="N45" s="98">
        <v>9282.7960604690325</v>
      </c>
      <c r="O45" s="98">
        <v>10391.39468179759</v>
      </c>
      <c r="P45" s="98">
        <v>9073.903481185007</v>
      </c>
      <c r="Q45" s="98">
        <v>9821.2483617716352</v>
      </c>
      <c r="R45" s="98">
        <v>10192.091574447655</v>
      </c>
      <c r="S45" s="98">
        <v>10677.505165360642</v>
      </c>
      <c r="T45" s="98">
        <v>9879.3517939551184</v>
      </c>
      <c r="U45" s="98">
        <v>10331.730758853035</v>
      </c>
      <c r="V45" s="98">
        <v>11098.561608578973</v>
      </c>
      <c r="W45" s="98">
        <v>12386.58356610997</v>
      </c>
      <c r="X45" s="98">
        <v>11282.800823005269</v>
      </c>
      <c r="Y45" s="98">
        <v>9939.1134390122897</v>
      </c>
      <c r="DA45" s="63" t="s">
        <v>2452</v>
      </c>
    </row>
    <row r="46" spans="1:105" ht="12" customHeight="1" x14ac:dyDescent="0.25">
      <c r="A46" s="97" t="s">
        <v>53</v>
      </c>
      <c r="B46" s="98">
        <v>258.89426976694608</v>
      </c>
      <c r="C46" s="98">
        <v>252.39332094222132</v>
      </c>
      <c r="D46" s="98">
        <v>235.49245934395611</v>
      </c>
      <c r="E46" s="98">
        <v>234.13097453289285</v>
      </c>
      <c r="F46" s="98">
        <v>227.62531465401833</v>
      </c>
      <c r="G46" s="98">
        <v>203.96862010800459</v>
      </c>
      <c r="H46" s="98">
        <v>205.61022961116103</v>
      </c>
      <c r="I46" s="98">
        <v>183.34039908152175</v>
      </c>
      <c r="J46" s="98">
        <v>193.24485222086665</v>
      </c>
      <c r="K46" s="98">
        <v>189.68448098243385</v>
      </c>
      <c r="L46" s="98">
        <v>220.75668449600028</v>
      </c>
      <c r="M46" s="98">
        <v>197.88278357475821</v>
      </c>
      <c r="N46" s="98">
        <v>192.71257817955615</v>
      </c>
      <c r="O46" s="98">
        <v>213.72925804534682</v>
      </c>
      <c r="P46" s="98">
        <v>185.19192480523526</v>
      </c>
      <c r="Q46" s="98">
        <v>198.94185933768611</v>
      </c>
      <c r="R46" s="98">
        <v>205.28101760480763</v>
      </c>
      <c r="S46" s="98">
        <v>213.77853392088426</v>
      </c>
      <c r="T46" s="98">
        <v>197.30422564096631</v>
      </c>
      <c r="U46" s="98">
        <v>204.92332353773321</v>
      </c>
      <c r="V46" s="98">
        <v>219.54654914074143</v>
      </c>
      <c r="W46" s="98">
        <v>247.87535417952307</v>
      </c>
      <c r="X46" s="98">
        <v>223.73828713341589</v>
      </c>
      <c r="Y46" s="98">
        <v>197.30869002506185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0.80021795572477561</v>
      </c>
      <c r="C47" s="122">
        <f t="shared" si="20"/>
        <v>1.09830470421256</v>
      </c>
      <c r="D47" s="122">
        <f t="shared" si="20"/>
        <v>1.297679800849983</v>
      </c>
      <c r="E47" s="122">
        <f t="shared" si="20"/>
        <v>2.5114621227645673</v>
      </c>
      <c r="F47" s="122">
        <f t="shared" si="20"/>
        <v>1.7152011124512783</v>
      </c>
      <c r="G47" s="122">
        <f t="shared" si="20"/>
        <v>2.0026838927343529</v>
      </c>
      <c r="H47" s="122">
        <f t="shared" si="20"/>
        <v>2.6256136983679723</v>
      </c>
      <c r="I47" s="122">
        <f t="shared" si="20"/>
        <v>2.7951588519262041</v>
      </c>
      <c r="J47" s="122">
        <f t="shared" si="20"/>
        <v>2.5837041996379857</v>
      </c>
      <c r="K47" s="122">
        <f t="shared" si="20"/>
        <v>2.7430298971025455</v>
      </c>
      <c r="L47" s="122">
        <f t="shared" si="20"/>
        <v>3.2776114444377051</v>
      </c>
      <c r="M47" s="122">
        <f t="shared" si="20"/>
        <v>3.2683443432964632</v>
      </c>
      <c r="N47" s="122">
        <f t="shared" si="20"/>
        <v>4.1140688668095837</v>
      </c>
      <c r="O47" s="122">
        <f t="shared" si="20"/>
        <v>5.5978717792490134</v>
      </c>
      <c r="P47" s="122">
        <f t="shared" si="20"/>
        <v>3.8345789573804896</v>
      </c>
      <c r="Q47" s="122">
        <f t="shared" si="20"/>
        <v>6.9163856020050227</v>
      </c>
      <c r="R47" s="122">
        <f t="shared" si="20"/>
        <v>4.2159724411886685</v>
      </c>
      <c r="S47" s="122">
        <f t="shared" si="20"/>
        <v>4.1592933585632288</v>
      </c>
      <c r="T47" s="122">
        <f t="shared" si="20"/>
        <v>3.7907163122142022</v>
      </c>
      <c r="U47" s="122">
        <f t="shared" si="20"/>
        <v>4.1060412902762637</v>
      </c>
      <c r="V47" s="122">
        <f t="shared" si="20"/>
        <v>4.1552658317296114</v>
      </c>
      <c r="W47" s="122">
        <f t="shared" si="20"/>
        <v>4.2031923409349954</v>
      </c>
      <c r="X47" s="122">
        <f t="shared" si="20"/>
        <v>4.0042634029088351</v>
      </c>
      <c r="Y47" s="122">
        <f t="shared" si="20"/>
        <v>4.0159430677779451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0.80021795572477561</v>
      </c>
      <c r="C48" s="98">
        <f>IF(RES_hhdet_tes!C48=0,0,RES_hhdet_tes!C48*1000*11630/RES_hhdet_num!C43)</f>
        <v>1.09830470421256</v>
      </c>
      <c r="D48" s="98">
        <f>IF(RES_hhdet_tes!D48=0,0,RES_hhdet_tes!D48*1000*11630/RES_hhdet_num!D43)</f>
        <v>1.297679800849983</v>
      </c>
      <c r="E48" s="98">
        <f>IF(RES_hhdet_tes!E48=0,0,RES_hhdet_tes!E48*1000*11630/RES_hhdet_num!E43)</f>
        <v>2.5114621227645673</v>
      </c>
      <c r="F48" s="98">
        <f>IF(RES_hhdet_tes!F48=0,0,RES_hhdet_tes!F48*1000*11630/RES_hhdet_num!F43)</f>
        <v>1.7152011124512783</v>
      </c>
      <c r="G48" s="98">
        <f>IF(RES_hhdet_tes!G48=0,0,RES_hhdet_tes!G48*1000*11630/RES_hhdet_num!G43)</f>
        <v>2.0026838927343529</v>
      </c>
      <c r="H48" s="98">
        <f>IF(RES_hhdet_tes!H48=0,0,RES_hhdet_tes!H48*1000*11630/RES_hhdet_num!H43)</f>
        <v>2.6256136983679723</v>
      </c>
      <c r="I48" s="98">
        <f>IF(RES_hhdet_tes!I48=0,0,RES_hhdet_tes!I48*1000*11630/RES_hhdet_num!I43)</f>
        <v>2.7951588519262041</v>
      </c>
      <c r="J48" s="98">
        <f>IF(RES_hhdet_tes!J48=0,0,RES_hhdet_tes!J48*1000*11630/RES_hhdet_num!J43)</f>
        <v>2.5837041996379857</v>
      </c>
      <c r="K48" s="98">
        <f>IF(RES_hhdet_tes!K48=0,0,RES_hhdet_tes!K48*1000*11630/RES_hhdet_num!K43)</f>
        <v>2.7430298971025455</v>
      </c>
      <c r="L48" s="98">
        <f>IF(RES_hhdet_tes!L48=0,0,RES_hhdet_tes!L48*1000*11630/RES_hhdet_num!L43)</f>
        <v>3.2776114444377051</v>
      </c>
      <c r="M48" s="98">
        <f>IF(RES_hhdet_tes!M48=0,0,RES_hhdet_tes!M48*1000*11630/RES_hhdet_num!M43)</f>
        <v>3.2683443432964632</v>
      </c>
      <c r="N48" s="98">
        <f>IF(RES_hhdet_tes!N48=0,0,RES_hhdet_tes!N48*1000*11630/RES_hhdet_num!N43)</f>
        <v>4.1140688668095837</v>
      </c>
      <c r="O48" s="98">
        <f>IF(RES_hhdet_tes!O48=0,0,RES_hhdet_tes!O48*1000*11630/RES_hhdet_num!O43)</f>
        <v>5.5978717792490134</v>
      </c>
      <c r="P48" s="98">
        <f>IF(RES_hhdet_tes!P48=0,0,RES_hhdet_tes!P48*1000*11630/RES_hhdet_num!P43)</f>
        <v>3.8345789573804896</v>
      </c>
      <c r="Q48" s="98">
        <f>IF(RES_hhdet_tes!Q48=0,0,RES_hhdet_tes!Q48*1000*11630/RES_hhdet_num!Q43)</f>
        <v>6.9163856020050227</v>
      </c>
      <c r="R48" s="98">
        <f>IF(RES_hhdet_tes!R48=0,0,RES_hhdet_tes!R48*1000*11630/RES_hhdet_num!R43)</f>
        <v>4.2159724411886685</v>
      </c>
      <c r="S48" s="98">
        <f>IF(RES_hhdet_tes!S48=0,0,RES_hhdet_tes!S48*1000*11630/RES_hhdet_num!S43)</f>
        <v>4.1592933585632288</v>
      </c>
      <c r="T48" s="98">
        <f>IF(RES_hhdet_tes!T48=0,0,RES_hhdet_tes!T48*1000*11630/RES_hhdet_num!T43)</f>
        <v>3.7907163122142022</v>
      </c>
      <c r="U48" s="98">
        <f>IF(RES_hhdet_tes!U48=0,0,RES_hhdet_tes!U48*1000*11630/RES_hhdet_num!U43)</f>
        <v>4.1060412902762637</v>
      </c>
      <c r="V48" s="98">
        <f>IF(RES_hhdet_tes!V48=0,0,RES_hhdet_tes!V48*1000*11630/RES_hhdet_num!V43)</f>
        <v>4.1552658317296114</v>
      </c>
      <c r="W48" s="98">
        <f>IF(RES_hhdet_tes!W48=0,0,RES_hhdet_tes!W48*1000*11630/RES_hhdet_num!W43)</f>
        <v>4.2031923409349954</v>
      </c>
      <c r="X48" s="98">
        <f>IF(RES_hhdet_tes!X48=0,0,RES_hhdet_tes!X48*1000*11630/RES_hhdet_num!X43)</f>
        <v>4.0042634029088351</v>
      </c>
      <c r="Y48" s="98">
        <f>IF(RES_hhdet_tes!Y48=0,0,RES_hhdet_tes!Y48*1000*11630/RES_hhdet_num!Y43)</f>
        <v>4.0159430677779451</v>
      </c>
      <c r="DA48" s="63" t="s">
        <v>2455</v>
      </c>
    </row>
    <row r="49" spans="1:105" ht="12" customHeight="1" x14ac:dyDescent="0.25">
      <c r="A49" s="121" t="s">
        <v>55</v>
      </c>
      <c r="B49" s="122">
        <v>1853.374288882161</v>
      </c>
      <c r="C49" s="122">
        <v>1886.3660118042715</v>
      </c>
      <c r="D49" s="122">
        <v>1996.9951552134323</v>
      </c>
      <c r="E49" s="122">
        <v>2037.4162989781862</v>
      </c>
      <c r="F49" s="122">
        <v>2045.3246084202651</v>
      </c>
      <c r="G49" s="122">
        <v>1879.2642266833884</v>
      </c>
      <c r="H49" s="122">
        <v>1996.5764483492237</v>
      </c>
      <c r="I49" s="122">
        <v>1951.1287052416708</v>
      </c>
      <c r="J49" s="122">
        <v>1999.4818729345841</v>
      </c>
      <c r="K49" s="122">
        <v>2138.1002877411961</v>
      </c>
      <c r="L49" s="122">
        <v>2236.6444880434124</v>
      </c>
      <c r="M49" s="122">
        <v>2258.0628936478302</v>
      </c>
      <c r="N49" s="122">
        <v>2154.3670902695344</v>
      </c>
      <c r="O49" s="122">
        <v>2311.0316871946579</v>
      </c>
      <c r="P49" s="122">
        <v>2302.2990333276352</v>
      </c>
      <c r="Q49" s="122">
        <v>2244.2651104900151</v>
      </c>
      <c r="R49" s="122">
        <v>2229.0639535540272</v>
      </c>
      <c r="S49" s="122">
        <v>2226.4378056813939</v>
      </c>
      <c r="T49" s="122">
        <v>2084.7276553896368</v>
      </c>
      <c r="U49" s="122">
        <v>2140.5920369188343</v>
      </c>
      <c r="V49" s="122">
        <v>2150.4138461093526</v>
      </c>
      <c r="W49" s="122">
        <v>2429.5009743647479</v>
      </c>
      <c r="X49" s="122">
        <v>2297.7968138100014</v>
      </c>
      <c r="Y49" s="122">
        <v>2063.9587771971132</v>
      </c>
      <c r="DA49" s="130" t="s">
        <v>2456</v>
      </c>
    </row>
    <row r="50" spans="1:105" ht="12" customHeight="1" x14ac:dyDescent="0.25">
      <c r="A50" s="97" t="s">
        <v>138</v>
      </c>
      <c r="B50" s="98">
        <v>1863.8180928545423</v>
      </c>
      <c r="C50" s="98">
        <v>1865.5872947289117</v>
      </c>
      <c r="D50" s="98">
        <v>2001.7939126478054</v>
      </c>
      <c r="E50" s="98">
        <v>2055.7911101662712</v>
      </c>
      <c r="F50" s="98">
        <v>2058.9697182922018</v>
      </c>
      <c r="G50" s="98">
        <v>1873.8469401209938</v>
      </c>
      <c r="H50" s="98">
        <v>2015.5830965711671</v>
      </c>
      <c r="I50" s="98">
        <v>1923.2186628547322</v>
      </c>
      <c r="J50" s="98">
        <v>2010.1520606643137</v>
      </c>
      <c r="K50" s="98">
        <v>2110.5515068843092</v>
      </c>
      <c r="L50" s="98">
        <v>2239.640001463868</v>
      </c>
      <c r="M50" s="98">
        <v>2309.9411184271826</v>
      </c>
      <c r="N50" s="98">
        <v>2075.5633213143888</v>
      </c>
      <c r="O50" s="98">
        <v>2323.4042470421455</v>
      </c>
      <c r="P50" s="98">
        <v>2333.5347668878612</v>
      </c>
      <c r="Q50" s="98">
        <v>2232.7555834139748</v>
      </c>
      <c r="R50" s="98">
        <v>2207.7502056888038</v>
      </c>
      <c r="S50" s="98">
        <v>2248.2233486508853</v>
      </c>
      <c r="T50" s="98">
        <v>2066.6212772247568</v>
      </c>
      <c r="U50" s="98">
        <v>2119.2636723486407</v>
      </c>
      <c r="V50" s="98">
        <v>2174.8492045828339</v>
      </c>
      <c r="W50" s="98">
        <v>2481.092392416128</v>
      </c>
      <c r="X50" s="98">
        <v>2308.8843506564713</v>
      </c>
      <c r="Y50" s="98">
        <v>2016.1932357402429</v>
      </c>
      <c r="DA50" s="63" t="s">
        <v>2457</v>
      </c>
    </row>
    <row r="51" spans="1:105" ht="12" customHeight="1" x14ac:dyDescent="0.25">
      <c r="A51" s="97" t="s">
        <v>137</v>
      </c>
      <c r="B51" s="98">
        <v>1863.8180928545421</v>
      </c>
      <c r="C51" s="98">
        <v>1865.5872375723523</v>
      </c>
      <c r="D51" s="98">
        <v>2001.78504090557</v>
      </c>
      <c r="E51" s="98">
        <v>2055.7582931796901</v>
      </c>
      <c r="F51" s="98">
        <v>2058.9198513379133</v>
      </c>
      <c r="G51" s="98">
        <v>1873.7666941123052</v>
      </c>
      <c r="H51" s="98">
        <v>2015.4979752679576</v>
      </c>
      <c r="I51" s="98">
        <v>1923.2097023311119</v>
      </c>
      <c r="J51" s="98">
        <v>2010.1268295054833</v>
      </c>
      <c r="K51" s="98">
        <v>2110.1634618603248</v>
      </c>
      <c r="L51" s="98">
        <v>2239.2934440341269</v>
      </c>
      <c r="M51" s="98">
        <v>2309.6547845511554</v>
      </c>
      <c r="N51" s="98">
        <v>2075.8680333376278</v>
      </c>
      <c r="O51" s="98">
        <v>2323.5547593469914</v>
      </c>
      <c r="P51" s="98">
        <v>2333.8264829875038</v>
      </c>
      <c r="Q51" s="98">
        <v>2233.0418880233065</v>
      </c>
      <c r="R51" s="98">
        <v>2208.0571422643475</v>
      </c>
      <c r="S51" s="98">
        <v>2248.4298979384434</v>
      </c>
      <c r="T51" s="98">
        <v>2067.0117178720288</v>
      </c>
      <c r="U51" s="98">
        <v>2119.4236855366157</v>
      </c>
      <c r="V51" s="98">
        <v>2174.7375033059393</v>
      </c>
      <c r="W51" s="98">
        <v>2481.138732295286</v>
      </c>
      <c r="X51" s="98">
        <v>2309.6512538135844</v>
      </c>
      <c r="Y51" s="98">
        <v>2017.5074471083872</v>
      </c>
      <c r="DA51" s="63" t="s">
        <v>2458</v>
      </c>
    </row>
    <row r="52" spans="1:105" ht="12" customHeight="1" x14ac:dyDescent="0.25">
      <c r="A52" s="100" t="s">
        <v>211</v>
      </c>
      <c r="B52" s="101">
        <v>695.07423689330517</v>
      </c>
      <c r="C52" s="101">
        <v>692.29027261161855</v>
      </c>
      <c r="D52" s="101">
        <v>745.54709840873682</v>
      </c>
      <c r="E52" s="101">
        <v>759.43477796320906</v>
      </c>
      <c r="F52" s="101">
        <v>759.67930148813298</v>
      </c>
      <c r="G52" s="101">
        <v>690.63103146231936</v>
      </c>
      <c r="H52" s="101">
        <v>617.99542810973946</v>
      </c>
      <c r="I52" s="101">
        <v>622.12154725371283</v>
      </c>
      <c r="J52" s="101">
        <v>707.51881924476777</v>
      </c>
      <c r="K52" s="101">
        <v>758.90636830262576</v>
      </c>
      <c r="L52" s="101">
        <v>710.45872958814596</v>
      </c>
      <c r="M52" s="101">
        <v>821.14635466930872</v>
      </c>
      <c r="N52" s="101">
        <v>707.31124593328082</v>
      </c>
      <c r="O52" s="101">
        <v>678.20354990023088</v>
      </c>
      <c r="P52" s="101">
        <v>692.1848640526332</v>
      </c>
      <c r="Q52" s="101">
        <v>531.09933214173191</v>
      </c>
      <c r="R52" s="101">
        <v>486.87837307150187</v>
      </c>
      <c r="S52" s="101">
        <v>560.8238590039997</v>
      </c>
      <c r="T52" s="101">
        <v>595.48854108920341</v>
      </c>
      <c r="U52" s="101">
        <v>624.40268296396414</v>
      </c>
      <c r="V52" s="101">
        <v>643.45351335593034</v>
      </c>
      <c r="W52" s="101">
        <v>718.27550150841523</v>
      </c>
      <c r="X52" s="101">
        <v>783.2933152114208</v>
      </c>
      <c r="Y52" s="101">
        <v>679.89112489171055</v>
      </c>
      <c r="DA52" s="131" t="s">
        <v>2459</v>
      </c>
    </row>
    <row r="53" spans="1:105" ht="12" customHeight="1" x14ac:dyDescent="0.25">
      <c r="A53" s="103" t="s">
        <v>52</v>
      </c>
      <c r="B53" s="104">
        <v>1168.7438559612372</v>
      </c>
      <c r="C53" s="104">
        <v>1173.2969649607335</v>
      </c>
      <c r="D53" s="104">
        <v>1256.2379424968335</v>
      </c>
      <c r="E53" s="104">
        <v>1296.3235152164814</v>
      </c>
      <c r="F53" s="104">
        <v>1299.2405498497808</v>
      </c>
      <c r="G53" s="104">
        <v>1183.135662649986</v>
      </c>
      <c r="H53" s="104">
        <v>1397.5025471582182</v>
      </c>
      <c r="I53" s="104">
        <v>1301.0881550773988</v>
      </c>
      <c r="J53" s="104">
        <v>1302.6080102607154</v>
      </c>
      <c r="K53" s="104">
        <v>1351.2570935576991</v>
      </c>
      <c r="L53" s="104">
        <v>1528.8347144459808</v>
      </c>
      <c r="M53" s="104">
        <v>1488.508429881847</v>
      </c>
      <c r="N53" s="104">
        <v>1368.556787404347</v>
      </c>
      <c r="O53" s="104">
        <v>1645.3512094467605</v>
      </c>
      <c r="P53" s="104">
        <v>1641.6416189348708</v>
      </c>
      <c r="Q53" s="104">
        <v>1701.9425558815749</v>
      </c>
      <c r="R53" s="104">
        <v>1721.1787691928457</v>
      </c>
      <c r="S53" s="104">
        <v>1687.6060389344439</v>
      </c>
      <c r="T53" s="104">
        <v>1471.5231767828257</v>
      </c>
      <c r="U53" s="104">
        <v>1495.0210025726515</v>
      </c>
      <c r="V53" s="104">
        <v>1531.2839899500093</v>
      </c>
      <c r="W53" s="104">
        <v>1762.8632307868713</v>
      </c>
      <c r="X53" s="104">
        <v>1526.3579386021631</v>
      </c>
      <c r="Y53" s="104">
        <v>1337.6163222166765</v>
      </c>
      <c r="DA53" s="132" t="s">
        <v>2460</v>
      </c>
    </row>
    <row r="54" spans="1:105" ht="12" customHeight="1" x14ac:dyDescent="0.25">
      <c r="A54" s="106" t="s">
        <v>122</v>
      </c>
      <c r="B54" s="101">
        <v>1839.3347793612108</v>
      </c>
      <c r="C54" s="101">
        <v>1913.3126348596761</v>
      </c>
      <c r="D54" s="101">
        <v>1990.834476604663</v>
      </c>
      <c r="E54" s="101">
        <v>2014.4506676080923</v>
      </c>
      <c r="F54" s="101">
        <v>2027.2629646868402</v>
      </c>
      <c r="G54" s="101">
        <v>1886.1369381363986</v>
      </c>
      <c r="H54" s="101">
        <v>1971.5868929257103</v>
      </c>
      <c r="I54" s="101">
        <v>1987.6767281482742</v>
      </c>
      <c r="J54" s="101">
        <v>1985.4486742739477</v>
      </c>
      <c r="K54" s="101">
        <v>2174.9703368521164</v>
      </c>
      <c r="L54" s="101">
        <v>2232.4581926704382</v>
      </c>
      <c r="M54" s="101">
        <v>2185.1984822440095</v>
      </c>
      <c r="N54" s="101">
        <v>2262.2909961142223</v>
      </c>
      <c r="O54" s="101">
        <v>2293.8609148876444</v>
      </c>
      <c r="P54" s="101">
        <v>2260.7732197892756</v>
      </c>
      <c r="Q54" s="101">
        <v>2259.833750684154</v>
      </c>
      <c r="R54" s="101">
        <v>2257.4046428194629</v>
      </c>
      <c r="S54" s="101">
        <v>2196.7918900778104</v>
      </c>
      <c r="T54" s="101">
        <v>2109.5119498725758</v>
      </c>
      <c r="U54" s="101">
        <v>2171.4633964528343</v>
      </c>
      <c r="V54" s="101">
        <v>2111.336089813416</v>
      </c>
      <c r="W54" s="101">
        <v>2336.8378671063942</v>
      </c>
      <c r="X54" s="101">
        <v>2274.9994756960036</v>
      </c>
      <c r="Y54" s="101">
        <v>2168.2884948295819</v>
      </c>
      <c r="DA54" s="131" t="s">
        <v>2461</v>
      </c>
    </row>
    <row r="55" spans="1:105" ht="12" customHeight="1" x14ac:dyDescent="0.25">
      <c r="A55" s="107" t="s">
        <v>121</v>
      </c>
      <c r="B55" s="104">
        <v>1839.3347793612113</v>
      </c>
      <c r="C55" s="104">
        <v>1913.3700503083555</v>
      </c>
      <c r="D55" s="104">
        <v>1990.8701693368307</v>
      </c>
      <c r="E55" s="104">
        <v>2014.5932803629983</v>
      </c>
      <c r="F55" s="104">
        <v>2027.6653710726346</v>
      </c>
      <c r="G55" s="104">
        <v>1886.6938779946963</v>
      </c>
      <c r="H55" s="104">
        <v>1972.078630174633</v>
      </c>
      <c r="I55" s="104">
        <v>1987.7383930307096</v>
      </c>
      <c r="J55" s="104">
        <v>1985.3949097498823</v>
      </c>
      <c r="K55" s="104">
        <v>2174.9895113488355</v>
      </c>
      <c r="L55" s="104">
        <v>2232.7083995229923</v>
      </c>
      <c r="M55" s="104">
        <v>2185.405576840802</v>
      </c>
      <c r="N55" s="104">
        <v>2262.4474559892851</v>
      </c>
      <c r="O55" s="104">
        <v>2293.9609981882254</v>
      </c>
      <c r="P55" s="104">
        <v>2260.7437387943733</v>
      </c>
      <c r="Q55" s="104">
        <v>2258.9949080842252</v>
      </c>
      <c r="R55" s="104">
        <v>2257.0271348014307</v>
      </c>
      <c r="S55" s="104">
        <v>2197.4792208692725</v>
      </c>
      <c r="T55" s="104">
        <v>2109.6590876724881</v>
      </c>
      <c r="U55" s="104">
        <v>2171.6391139030584</v>
      </c>
      <c r="V55" s="104">
        <v>2110.9277566745559</v>
      </c>
      <c r="W55" s="104">
        <v>2334.8260359986252</v>
      </c>
      <c r="X55" s="104">
        <v>2274.2795910073573</v>
      </c>
      <c r="Y55" s="104">
        <v>2167.5887079911304</v>
      </c>
      <c r="DA55" s="132" t="s">
        <v>2462</v>
      </c>
    </row>
    <row r="56" spans="1:105" ht="12" customHeight="1" x14ac:dyDescent="0.25">
      <c r="A56" s="108" t="s">
        <v>53</v>
      </c>
      <c r="B56" s="98">
        <v>685.90048900821193</v>
      </c>
      <c r="C56" s="98">
        <v>710.30836950782088</v>
      </c>
      <c r="D56" s="98">
        <v>741.50391807369624</v>
      </c>
      <c r="E56" s="98">
        <v>743.93038746168065</v>
      </c>
      <c r="F56" s="98">
        <v>747.79809519429273</v>
      </c>
      <c r="G56" s="98">
        <v>695.34857965617425</v>
      </c>
      <c r="H56" s="98">
        <v>603.99603513315253</v>
      </c>
      <c r="I56" s="98">
        <v>642.81466962945467</v>
      </c>
      <c r="J56" s="98">
        <v>698.30416961863853</v>
      </c>
      <c r="K56" s="98">
        <v>783.78338529208725</v>
      </c>
      <c r="L56" s="98">
        <v>709.18684746574479</v>
      </c>
      <c r="M56" s="98">
        <v>773.36495402920195</v>
      </c>
      <c r="N56" s="98">
        <v>771.43246919203636</v>
      </c>
      <c r="O56" s="98">
        <v>670.74176567334655</v>
      </c>
      <c r="P56" s="98">
        <v>667.35380394623064</v>
      </c>
      <c r="Q56" s="98">
        <v>537.80743362834528</v>
      </c>
      <c r="R56" s="98">
        <v>499.52666018340705</v>
      </c>
      <c r="S56" s="98">
        <v>546.94377417663156</v>
      </c>
      <c r="T56" s="98">
        <v>608.76397523458252</v>
      </c>
      <c r="U56" s="98">
        <v>641.96041415385969</v>
      </c>
      <c r="V56" s="98">
        <v>622.47780738306665</v>
      </c>
      <c r="W56" s="98">
        <v>668.96193785178616</v>
      </c>
      <c r="X56" s="98">
        <v>769.00226741476672</v>
      </c>
      <c r="Y56" s="98">
        <v>728.17790640883538</v>
      </c>
      <c r="DA56" s="63" t="s">
        <v>2463</v>
      </c>
    </row>
    <row r="57" spans="1:105" ht="12" customHeight="1" x14ac:dyDescent="0.25">
      <c r="A57" s="108" t="s">
        <v>52</v>
      </c>
      <c r="B57" s="98">
        <v>1153.4342903529989</v>
      </c>
      <c r="C57" s="98">
        <v>1203.0616808005345</v>
      </c>
      <c r="D57" s="98">
        <v>1249.3662512631345</v>
      </c>
      <c r="E57" s="98">
        <v>1270.6628929013179</v>
      </c>
      <c r="F57" s="98">
        <v>1279.8672758783418</v>
      </c>
      <c r="G57" s="98">
        <v>1191.3452983385223</v>
      </c>
      <c r="H57" s="98">
        <v>1368.0825950414803</v>
      </c>
      <c r="I57" s="98">
        <v>1344.9237234012551</v>
      </c>
      <c r="J57" s="98">
        <v>1287.0907401312438</v>
      </c>
      <c r="K57" s="98">
        <v>1391.2061260567482</v>
      </c>
      <c r="L57" s="98">
        <v>1523.5215520572474</v>
      </c>
      <c r="M57" s="98">
        <v>1412.0406228116001</v>
      </c>
      <c r="N57" s="98">
        <v>1491.0149867972486</v>
      </c>
      <c r="O57" s="98">
        <v>1623.2192325148787</v>
      </c>
      <c r="P57" s="98">
        <v>1593.389934848142</v>
      </c>
      <c r="Q57" s="98">
        <v>1721.1874744558797</v>
      </c>
      <c r="R57" s="98">
        <v>1757.5004746180236</v>
      </c>
      <c r="S57" s="98">
        <v>1650.535446692641</v>
      </c>
      <c r="T57" s="98">
        <v>1500.8951124379055</v>
      </c>
      <c r="U57" s="98">
        <v>1529.6786997491986</v>
      </c>
      <c r="V57" s="98">
        <v>1488.4499492914888</v>
      </c>
      <c r="W57" s="98">
        <v>1665.8640981468393</v>
      </c>
      <c r="X57" s="98">
        <v>1505.2773235925904</v>
      </c>
      <c r="Y57" s="98">
        <v>1439.4108015822953</v>
      </c>
      <c r="DA57" s="63" t="s">
        <v>2464</v>
      </c>
    </row>
    <row r="58" spans="1:105" ht="12" customHeight="1" x14ac:dyDescent="0.25">
      <c r="A58" s="121" t="s">
        <v>54</v>
      </c>
      <c r="B58" s="122">
        <v>275.42191888901976</v>
      </c>
      <c r="C58" s="122">
        <v>317.45537395507546</v>
      </c>
      <c r="D58" s="122">
        <v>332.80098866719027</v>
      </c>
      <c r="E58" s="122">
        <v>332.29505805171482</v>
      </c>
      <c r="F58" s="122">
        <v>353.99017059057803</v>
      </c>
      <c r="G58" s="122">
        <v>287.20779813883883</v>
      </c>
      <c r="H58" s="122">
        <v>334.79364384530254</v>
      </c>
      <c r="I58" s="122">
        <v>292.43892291202673</v>
      </c>
      <c r="J58" s="122">
        <v>316.61102382651859</v>
      </c>
      <c r="K58" s="122">
        <v>400.24248562539776</v>
      </c>
      <c r="L58" s="122">
        <v>405.08290607819777</v>
      </c>
      <c r="M58" s="122">
        <v>399.91902878188694</v>
      </c>
      <c r="N58" s="122">
        <v>411.85076639634565</v>
      </c>
      <c r="O58" s="122">
        <v>402.88624862263481</v>
      </c>
      <c r="P58" s="122">
        <v>420.51989875001129</v>
      </c>
      <c r="Q58" s="122">
        <v>405.20960752017811</v>
      </c>
      <c r="R58" s="122">
        <v>415.27694112764186</v>
      </c>
      <c r="S58" s="122">
        <v>417.45535840909906</v>
      </c>
      <c r="T58" s="122">
        <v>414.43643256997615</v>
      </c>
      <c r="U58" s="122">
        <v>426.09994421293891</v>
      </c>
      <c r="V58" s="122">
        <v>419.5426569163555</v>
      </c>
      <c r="W58" s="122">
        <v>398.04170204476873</v>
      </c>
      <c r="X58" s="122">
        <v>414.06877172344326</v>
      </c>
      <c r="Y58" s="122">
        <v>420.17912097342025</v>
      </c>
      <c r="DA58" s="130" t="s">
        <v>2465</v>
      </c>
    </row>
    <row r="59" spans="1:105" ht="12" customHeight="1" x14ac:dyDescent="0.25">
      <c r="A59" s="97" t="s">
        <v>50</v>
      </c>
      <c r="B59" s="98">
        <v>276.61021841642435</v>
      </c>
      <c r="C59" s="98">
        <v>319.3300067399162</v>
      </c>
      <c r="D59" s="98">
        <v>337.01241558409458</v>
      </c>
      <c r="E59" s="98">
        <v>322.85284694800811</v>
      </c>
      <c r="F59" s="98">
        <v>351.21765985907314</v>
      </c>
      <c r="G59" s="98">
        <v>293.82052105155174</v>
      </c>
      <c r="H59" s="98">
        <v>336.36649065842659</v>
      </c>
      <c r="I59" s="98">
        <v>293.62274674058671</v>
      </c>
      <c r="J59" s="98">
        <v>313.94411095394361</v>
      </c>
      <c r="K59" s="98">
        <v>407.41668824699519</v>
      </c>
      <c r="L59" s="98">
        <v>438.17170008856294</v>
      </c>
      <c r="M59" s="98">
        <v>405.24007198067727</v>
      </c>
      <c r="N59" s="98">
        <v>344.90192609073569</v>
      </c>
      <c r="O59" s="98">
        <v>345.23031506937713</v>
      </c>
      <c r="P59" s="98">
        <v>386.65025718349426</v>
      </c>
      <c r="Q59" s="98">
        <v>427.04424391710847</v>
      </c>
      <c r="R59" s="98">
        <v>451.44832615280529</v>
      </c>
      <c r="S59" s="98">
        <v>434.49518099870272</v>
      </c>
      <c r="T59" s="98">
        <v>404.21099528276505</v>
      </c>
      <c r="U59" s="98">
        <v>406.72179252016639</v>
      </c>
      <c r="V59" s="98">
        <v>406.77298871795222</v>
      </c>
      <c r="W59" s="98">
        <v>562.08797989359948</v>
      </c>
      <c r="X59" s="98">
        <v>290.87401902452081</v>
      </c>
      <c r="Y59" s="98">
        <v>413.74088250445953</v>
      </c>
      <c r="DA59" s="63" t="s">
        <v>2466</v>
      </c>
    </row>
    <row r="60" spans="1:105" ht="12" customHeight="1" x14ac:dyDescent="0.25">
      <c r="A60" s="109" t="s">
        <v>120</v>
      </c>
      <c r="B60" s="33">
        <v>275.41422432953823</v>
      </c>
      <c r="C60" s="33">
        <v>317.44357292718206</v>
      </c>
      <c r="D60" s="33">
        <v>332.77611980402139</v>
      </c>
      <c r="E60" s="33">
        <v>332.34776828297839</v>
      </c>
      <c r="F60" s="33">
        <v>354.00530526094161</v>
      </c>
      <c r="G60" s="33">
        <v>287.17222057260562</v>
      </c>
      <c r="H60" s="33">
        <v>334.78554301716815</v>
      </c>
      <c r="I60" s="33">
        <v>292.4330968663765</v>
      </c>
      <c r="J60" s="33">
        <v>316.62334743307741</v>
      </c>
      <c r="K60" s="33">
        <v>400.21184267041485</v>
      </c>
      <c r="L60" s="33">
        <v>404.95866194871456</v>
      </c>
      <c r="M60" s="33">
        <v>399.9027770006382</v>
      </c>
      <c r="N60" s="33">
        <v>412.00710489668143</v>
      </c>
      <c r="O60" s="33">
        <v>402.99741279357863</v>
      </c>
      <c r="P60" s="33">
        <v>420.5858927598743</v>
      </c>
      <c r="Q60" s="33">
        <v>405.16153583210001</v>
      </c>
      <c r="R60" s="33">
        <v>415.19084609472986</v>
      </c>
      <c r="S60" s="33">
        <v>417.41430863456702</v>
      </c>
      <c r="T60" s="33">
        <v>414.4599877787432</v>
      </c>
      <c r="U60" s="33">
        <v>426.14497375970655</v>
      </c>
      <c r="V60" s="33">
        <v>419.57163510761421</v>
      </c>
      <c r="W60" s="33">
        <v>397.68063290410981</v>
      </c>
      <c r="X60" s="33">
        <v>414.2824506897</v>
      </c>
      <c r="Y60" s="33">
        <v>420.18746066055616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11064.660861340672</v>
      </c>
      <c r="C62" s="117">
        <f t="shared" si="21"/>
        <v>12120.585147739486</v>
      </c>
      <c r="D62" s="117">
        <f t="shared" si="21"/>
        <v>11272.866050362207</v>
      </c>
      <c r="E62" s="117">
        <f t="shared" si="21"/>
        <v>11411.286355393715</v>
      </c>
      <c r="F62" s="117">
        <f t="shared" si="21"/>
        <v>10679.10320716336</v>
      </c>
      <c r="G62" s="117">
        <f t="shared" si="21"/>
        <v>12303.704848488474</v>
      </c>
      <c r="H62" s="117">
        <f t="shared" si="21"/>
        <v>11743.385035907939</v>
      </c>
      <c r="I62" s="117">
        <f t="shared" si="21"/>
        <v>10836.949854551889</v>
      </c>
      <c r="J62" s="117">
        <f t="shared" si="21"/>
        <v>11315.788841743568</v>
      </c>
      <c r="K62" s="117">
        <f t="shared" si="21"/>
        <v>11868.485480331115</v>
      </c>
      <c r="L62" s="117">
        <f t="shared" si="21"/>
        <v>13070.012966797409</v>
      </c>
      <c r="M62" s="117">
        <f t="shared" si="21"/>
        <v>12089.292735059442</v>
      </c>
      <c r="N62" s="117">
        <f t="shared" si="21"/>
        <v>12670.001927288205</v>
      </c>
      <c r="O62" s="117">
        <f t="shared" si="21"/>
        <v>13121.205143232042</v>
      </c>
      <c r="P62" s="117">
        <f t="shared" si="21"/>
        <v>11649.796804992513</v>
      </c>
      <c r="Q62" s="117">
        <f t="shared" si="21"/>
        <v>12460.224637891122</v>
      </c>
      <c r="R62" s="117">
        <f t="shared" ref="R62:V62" si="22">R63+R66+R68+R77</f>
        <v>13550.966109882096</v>
      </c>
      <c r="S62" s="117">
        <f t="shared" si="22"/>
        <v>13396.690527645591</v>
      </c>
      <c r="T62" s="117">
        <f t="shared" si="22"/>
        <v>12476.446116349352</v>
      </c>
      <c r="U62" s="117">
        <f t="shared" si="22"/>
        <v>13319.994875605218</v>
      </c>
      <c r="V62" s="117">
        <f t="shared" si="22"/>
        <v>13700.81777306235</v>
      </c>
      <c r="W62" s="117">
        <f t="shared" ref="W62:Y62" si="23">W63+W66+W68+W77</f>
        <v>15176.836425090511</v>
      </c>
      <c r="X62" s="117">
        <f t="shared" si="23"/>
        <v>13237.796104373458</v>
      </c>
      <c r="Y62" s="117">
        <f t="shared" si="23"/>
        <v>12369.07582696286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8982.0600371982946</v>
      </c>
      <c r="C63" s="122">
        <f t="shared" si="24"/>
        <v>9869.249763001877</v>
      </c>
      <c r="D63" s="122">
        <f t="shared" si="24"/>
        <v>8964.2022190596181</v>
      </c>
      <c r="E63" s="122">
        <f t="shared" si="24"/>
        <v>9079.8897069407067</v>
      </c>
      <c r="F63" s="122">
        <f t="shared" si="24"/>
        <v>8393.1452519281174</v>
      </c>
      <c r="G63" s="122">
        <f t="shared" si="24"/>
        <v>10021.348898079403</v>
      </c>
      <c r="H63" s="122">
        <f t="shared" si="24"/>
        <v>9379.9677104646598</v>
      </c>
      <c r="I63" s="122">
        <f t="shared" si="24"/>
        <v>8589.6323305190017</v>
      </c>
      <c r="J63" s="122">
        <f t="shared" si="24"/>
        <v>9010.4322954537129</v>
      </c>
      <c r="K63" s="122">
        <f t="shared" si="24"/>
        <v>9297.7071835926981</v>
      </c>
      <c r="L63" s="122">
        <f t="shared" si="24"/>
        <v>10476.094116657881</v>
      </c>
      <c r="M63" s="122">
        <f t="shared" si="24"/>
        <v>9439.3971682209922</v>
      </c>
      <c r="N63" s="122">
        <f t="shared" si="24"/>
        <v>9983.5825605309728</v>
      </c>
      <c r="O63" s="122">
        <f t="shared" si="24"/>
        <v>10473.067472863499</v>
      </c>
      <c r="P63" s="122">
        <f t="shared" si="24"/>
        <v>8918.3895856169547</v>
      </c>
      <c r="Q63" s="122">
        <f t="shared" si="24"/>
        <v>9825.7020265486772</v>
      </c>
      <c r="R63" s="122">
        <f t="shared" ref="R63:V63" si="25">SUM(R64:R65)</f>
        <v>10886.849376118978</v>
      </c>
      <c r="S63" s="122">
        <f t="shared" si="25"/>
        <v>10747.474067665213</v>
      </c>
      <c r="T63" s="122">
        <f t="shared" si="25"/>
        <v>9957.258297421</v>
      </c>
      <c r="U63" s="122">
        <f t="shared" si="25"/>
        <v>10775.771085731294</v>
      </c>
      <c r="V63" s="122">
        <f t="shared" si="25"/>
        <v>11114.417053861887</v>
      </c>
      <c r="W63" s="122">
        <f t="shared" ref="W63:Y63" si="26">SUM(W64:W65)</f>
        <v>12217.20576451562</v>
      </c>
      <c r="X63" s="122">
        <f t="shared" si="26"/>
        <v>10650.672025696364</v>
      </c>
      <c r="Y63" s="122">
        <f t="shared" si="26"/>
        <v>9823.8868889105997</v>
      </c>
      <c r="DA63" s="130" t="s">
        <v>2469</v>
      </c>
    </row>
    <row r="64" spans="1:105" ht="12" customHeight="1" x14ac:dyDescent="0.25">
      <c r="A64" s="97" t="s">
        <v>212</v>
      </c>
      <c r="B64" s="98">
        <v>8738.1966495687848</v>
      </c>
      <c r="C64" s="98">
        <v>9607.4984185013691</v>
      </c>
      <c r="D64" s="98">
        <v>8731.8847152082508</v>
      </c>
      <c r="E64" s="98">
        <v>8849.2661281134951</v>
      </c>
      <c r="F64" s="98">
        <v>8185.2492904773972</v>
      </c>
      <c r="G64" s="98">
        <v>9799.6824164684367</v>
      </c>
      <c r="H64" s="98">
        <v>9171.6040976517197</v>
      </c>
      <c r="I64" s="98">
        <v>8405.168090378078</v>
      </c>
      <c r="J64" s="98">
        <v>8819.3787748090217</v>
      </c>
      <c r="K64" s="98">
        <v>9102.3694419362055</v>
      </c>
      <c r="L64" s="98">
        <v>10257.878955952168</v>
      </c>
      <c r="M64" s="98">
        <v>9245.5594495124769</v>
      </c>
      <c r="N64" s="98">
        <v>9780.5367918995198</v>
      </c>
      <c r="O64" s="98">
        <v>10261.999601037465</v>
      </c>
      <c r="P64" s="98">
        <v>8740.0121458019548</v>
      </c>
      <c r="Q64" s="98">
        <v>9630.6215552875983</v>
      </c>
      <c r="R64" s="98">
        <v>10671.904350473918</v>
      </c>
      <c r="S64" s="98">
        <v>10536.51828752244</v>
      </c>
      <c r="T64" s="98">
        <v>9762.2919182909427</v>
      </c>
      <c r="U64" s="98">
        <v>10566.197267771349</v>
      </c>
      <c r="V64" s="98">
        <v>10898.821666728036</v>
      </c>
      <c r="W64" s="98">
        <v>11977.516496849377</v>
      </c>
      <c r="X64" s="98">
        <v>10443.575600521099</v>
      </c>
      <c r="Y64" s="98">
        <v>9632.6617970260922</v>
      </c>
      <c r="DA64" s="63" t="s">
        <v>2470</v>
      </c>
    </row>
    <row r="65" spans="1:105" ht="12" customHeight="1" x14ac:dyDescent="0.25">
      <c r="A65" s="97" t="s">
        <v>53</v>
      </c>
      <c r="B65" s="98">
        <v>243.86338762950959</v>
      </c>
      <c r="C65" s="98">
        <v>261.75134450050882</v>
      </c>
      <c r="D65" s="98">
        <v>232.31750385136721</v>
      </c>
      <c r="E65" s="98">
        <v>230.62357882721133</v>
      </c>
      <c r="F65" s="98">
        <v>207.89596145072065</v>
      </c>
      <c r="G65" s="98">
        <v>221.66648161096597</v>
      </c>
      <c r="H65" s="98">
        <v>208.36361281294057</v>
      </c>
      <c r="I65" s="98">
        <v>184.46424014092415</v>
      </c>
      <c r="J65" s="98">
        <v>191.05352064469182</v>
      </c>
      <c r="K65" s="98">
        <v>195.3377416564918</v>
      </c>
      <c r="L65" s="98">
        <v>218.21516070571263</v>
      </c>
      <c r="M65" s="98">
        <v>193.83771870851547</v>
      </c>
      <c r="N65" s="98">
        <v>203.04576863145346</v>
      </c>
      <c r="O65" s="98">
        <v>211.06787182603387</v>
      </c>
      <c r="P65" s="98">
        <v>178.37743981499992</v>
      </c>
      <c r="Q65" s="98">
        <v>195.08047126107925</v>
      </c>
      <c r="R65" s="98">
        <v>214.94502564506058</v>
      </c>
      <c r="S65" s="98">
        <v>210.95578014277237</v>
      </c>
      <c r="T65" s="98">
        <v>194.96637913005648</v>
      </c>
      <c r="U65" s="98">
        <v>209.57381795994394</v>
      </c>
      <c r="V65" s="98">
        <v>215.59538713385118</v>
      </c>
      <c r="W65" s="98">
        <v>239.68926766624281</v>
      </c>
      <c r="X65" s="98">
        <v>207.09642517526441</v>
      </c>
      <c r="Y65" s="98">
        <v>191.22509188450815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0.80026023145872738</v>
      </c>
      <c r="C66" s="122">
        <f t="shared" si="27"/>
        <v>1.1171840217808728</v>
      </c>
      <c r="D66" s="122">
        <f t="shared" si="27"/>
        <v>1.317190249060096</v>
      </c>
      <c r="E66" s="122">
        <f t="shared" si="27"/>
        <v>2.6241187730225759</v>
      </c>
      <c r="F66" s="122">
        <f t="shared" si="27"/>
        <v>1.8471999808632884</v>
      </c>
      <c r="G66" s="122">
        <f t="shared" si="27"/>
        <v>2.2776941958869559</v>
      </c>
      <c r="H66" s="122">
        <f t="shared" si="27"/>
        <v>3.3701318790726038</v>
      </c>
      <c r="I66" s="122">
        <f t="shared" si="27"/>
        <v>3.8592972449393934</v>
      </c>
      <c r="J66" s="122">
        <f t="shared" si="27"/>
        <v>3.6356351571322514</v>
      </c>
      <c r="K66" s="122">
        <f t="shared" si="27"/>
        <v>3.8599618408807306</v>
      </c>
      <c r="L66" s="122">
        <f t="shared" si="27"/>
        <v>4.4175512450625343</v>
      </c>
      <c r="M66" s="122">
        <f t="shared" si="27"/>
        <v>4.0572336575643977</v>
      </c>
      <c r="N66" s="122">
        <f t="shared" si="27"/>
        <v>4.5043110632269991</v>
      </c>
      <c r="O66" s="122">
        <f t="shared" si="27"/>
        <v>5.4526013625811993</v>
      </c>
      <c r="P66" s="122">
        <f t="shared" si="27"/>
        <v>3.2928630044825118</v>
      </c>
      <c r="Q66" s="122">
        <f t="shared" si="27"/>
        <v>5.5696136653428407</v>
      </c>
      <c r="R66" s="122">
        <f t="shared" si="27"/>
        <v>3.4705434482522115</v>
      </c>
      <c r="S66" s="122">
        <f t="shared" si="27"/>
        <v>3.7910945562063487</v>
      </c>
      <c r="T66" s="122">
        <f t="shared" si="27"/>
        <v>3.7991912086553215</v>
      </c>
      <c r="U66" s="122">
        <f t="shared" si="27"/>
        <v>4.4595005011846505</v>
      </c>
      <c r="V66" s="122">
        <f t="shared" si="27"/>
        <v>4.9537557419956215</v>
      </c>
      <c r="W66" s="122">
        <f t="shared" si="27"/>
        <v>5.2127724409339251</v>
      </c>
      <c r="X66" s="122">
        <f t="shared" si="27"/>
        <v>5.0669377439237566</v>
      </c>
      <c r="Y66" s="122">
        <f t="shared" si="27"/>
        <v>5.0258967709676421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0.80026023145872738</v>
      </c>
      <c r="C67" s="98">
        <f>IF(RES_hhdet_tes!C67=0,0,RES_hhdet_tes!C67*1000*11630/RES_hhdet_num!C62)</f>
        <v>1.1171840217808728</v>
      </c>
      <c r="D67" s="98">
        <f>IF(RES_hhdet_tes!D67=0,0,RES_hhdet_tes!D67*1000*11630/RES_hhdet_num!D62)</f>
        <v>1.317190249060096</v>
      </c>
      <c r="E67" s="98">
        <f>IF(RES_hhdet_tes!E67=0,0,RES_hhdet_tes!E67*1000*11630/RES_hhdet_num!E62)</f>
        <v>2.6241187730225759</v>
      </c>
      <c r="F67" s="98">
        <f>IF(RES_hhdet_tes!F67=0,0,RES_hhdet_tes!F67*1000*11630/RES_hhdet_num!F62)</f>
        <v>1.8471999808632884</v>
      </c>
      <c r="G67" s="98">
        <f>IF(RES_hhdet_tes!G67=0,0,RES_hhdet_tes!G67*1000*11630/RES_hhdet_num!G62)</f>
        <v>2.2776941958869559</v>
      </c>
      <c r="H67" s="98">
        <f>IF(RES_hhdet_tes!H67=0,0,RES_hhdet_tes!H67*1000*11630/RES_hhdet_num!H62)</f>
        <v>3.3701318790726038</v>
      </c>
      <c r="I67" s="98">
        <f>IF(RES_hhdet_tes!I67=0,0,RES_hhdet_tes!I67*1000*11630/RES_hhdet_num!I62)</f>
        <v>3.8592972449393934</v>
      </c>
      <c r="J67" s="98">
        <f>IF(RES_hhdet_tes!J67=0,0,RES_hhdet_tes!J67*1000*11630/RES_hhdet_num!J62)</f>
        <v>3.6356351571322514</v>
      </c>
      <c r="K67" s="98">
        <f>IF(RES_hhdet_tes!K67=0,0,RES_hhdet_tes!K67*1000*11630/RES_hhdet_num!K62)</f>
        <v>3.8599618408807306</v>
      </c>
      <c r="L67" s="98">
        <f>IF(RES_hhdet_tes!L67=0,0,RES_hhdet_tes!L67*1000*11630/RES_hhdet_num!L62)</f>
        <v>4.4175512450625343</v>
      </c>
      <c r="M67" s="98">
        <f>IF(RES_hhdet_tes!M67=0,0,RES_hhdet_tes!M67*1000*11630/RES_hhdet_num!M62)</f>
        <v>4.0572336575643977</v>
      </c>
      <c r="N67" s="98">
        <f>IF(RES_hhdet_tes!N67=0,0,RES_hhdet_tes!N67*1000*11630/RES_hhdet_num!N62)</f>
        <v>4.5043110632269991</v>
      </c>
      <c r="O67" s="98">
        <f>IF(RES_hhdet_tes!O67=0,0,RES_hhdet_tes!O67*1000*11630/RES_hhdet_num!O62)</f>
        <v>5.4526013625811993</v>
      </c>
      <c r="P67" s="98">
        <f>IF(RES_hhdet_tes!P67=0,0,RES_hhdet_tes!P67*1000*11630/RES_hhdet_num!P62)</f>
        <v>3.2928630044825118</v>
      </c>
      <c r="Q67" s="98">
        <f>IF(RES_hhdet_tes!Q67=0,0,RES_hhdet_tes!Q67*1000*11630/RES_hhdet_num!Q62)</f>
        <v>5.5696136653428407</v>
      </c>
      <c r="R67" s="98">
        <f>IF(RES_hhdet_tes!R67=0,0,RES_hhdet_tes!R67*1000*11630/RES_hhdet_num!R62)</f>
        <v>3.4705434482522115</v>
      </c>
      <c r="S67" s="98">
        <f>IF(RES_hhdet_tes!S67=0,0,RES_hhdet_tes!S67*1000*11630/RES_hhdet_num!S62)</f>
        <v>3.7910945562063487</v>
      </c>
      <c r="T67" s="98">
        <f>IF(RES_hhdet_tes!T67=0,0,RES_hhdet_tes!T67*1000*11630/RES_hhdet_num!T62)</f>
        <v>3.7991912086553215</v>
      </c>
      <c r="U67" s="98">
        <f>IF(RES_hhdet_tes!U67=0,0,RES_hhdet_tes!U67*1000*11630/RES_hhdet_num!U62)</f>
        <v>4.4595005011846505</v>
      </c>
      <c r="V67" s="98">
        <f>IF(RES_hhdet_tes!V67=0,0,RES_hhdet_tes!V67*1000*11630/RES_hhdet_num!V62)</f>
        <v>4.9537557419956215</v>
      </c>
      <c r="W67" s="98">
        <f>IF(RES_hhdet_tes!W67=0,0,RES_hhdet_tes!W67*1000*11630/RES_hhdet_num!W62)</f>
        <v>5.2127724409339251</v>
      </c>
      <c r="X67" s="98">
        <f>IF(RES_hhdet_tes!X67=0,0,RES_hhdet_tes!X67*1000*11630/RES_hhdet_num!X62)</f>
        <v>5.0669377439237566</v>
      </c>
      <c r="Y67" s="98">
        <f>IF(RES_hhdet_tes!Y67=0,0,RES_hhdet_tes!Y67*1000*11630/RES_hhdet_num!Y62)</f>
        <v>5.0258967709676421</v>
      </c>
      <c r="DA67" s="63" t="s">
        <v>2473</v>
      </c>
    </row>
    <row r="68" spans="1:105" ht="12" customHeight="1" x14ac:dyDescent="0.25">
      <c r="A68" s="121" t="s">
        <v>55</v>
      </c>
      <c r="B68" s="122">
        <v>1807.8646134170722</v>
      </c>
      <c r="C68" s="122">
        <v>1931.7134943167605</v>
      </c>
      <c r="D68" s="122">
        <v>1975.4011364210596</v>
      </c>
      <c r="E68" s="122">
        <v>1997.6863237173484</v>
      </c>
      <c r="F68" s="122">
        <v>1935.8471668457123</v>
      </c>
      <c r="G68" s="122">
        <v>1987.4022670475561</v>
      </c>
      <c r="H68" s="122">
        <v>2022.1848056295219</v>
      </c>
      <c r="I68" s="122">
        <v>1952.5254816486577</v>
      </c>
      <c r="J68" s="122">
        <v>1985.3969043945369</v>
      </c>
      <c r="K68" s="122">
        <v>2166.0320025496776</v>
      </c>
      <c r="L68" s="122">
        <v>2184.4082045933142</v>
      </c>
      <c r="M68" s="122">
        <v>2243.4017548806773</v>
      </c>
      <c r="N68" s="122">
        <v>2271.4819728432713</v>
      </c>
      <c r="O68" s="122">
        <v>2238.629040775701</v>
      </c>
      <c r="P68" s="122">
        <v>2307.7021772274775</v>
      </c>
      <c r="Q68" s="122">
        <v>2223.509081431248</v>
      </c>
      <c r="R68" s="122">
        <v>2246.8772518141718</v>
      </c>
      <c r="S68" s="122">
        <v>2227.8286115610372</v>
      </c>
      <c r="T68" s="122">
        <v>2102.6860739826711</v>
      </c>
      <c r="U68" s="122">
        <v>2115.9868107910083</v>
      </c>
      <c r="V68" s="122">
        <v>2160.4813597852522</v>
      </c>
      <c r="W68" s="122">
        <v>2540.0018460082028</v>
      </c>
      <c r="X68" s="122">
        <v>2176.8012109050251</v>
      </c>
      <c r="Y68" s="122">
        <v>2121.4797525905674</v>
      </c>
      <c r="DA68" s="130" t="s">
        <v>2474</v>
      </c>
    </row>
    <row r="69" spans="1:105" ht="12" customHeight="1" x14ac:dyDescent="0.25">
      <c r="A69" s="97" t="s">
        <v>134</v>
      </c>
      <c r="B69" s="98">
        <v>1790.301672530547</v>
      </c>
      <c r="C69" s="98">
        <v>1941.9816461301748</v>
      </c>
      <c r="D69" s="98">
        <v>1966.7846358879435</v>
      </c>
      <c r="E69" s="98">
        <v>1988.3986895753474</v>
      </c>
      <c r="F69" s="98">
        <v>1885.1374853892523</v>
      </c>
      <c r="G69" s="98">
        <v>2044.9051082600806</v>
      </c>
      <c r="H69" s="98">
        <v>2051.7871457397573</v>
      </c>
      <c r="I69" s="98">
        <v>1934.1940382073458</v>
      </c>
      <c r="J69" s="98">
        <v>1986.594696948903</v>
      </c>
      <c r="K69" s="98">
        <v>2162.3936275904771</v>
      </c>
      <c r="L69" s="98">
        <v>2160.7757050269915</v>
      </c>
      <c r="M69" s="98">
        <v>2270.0496544803441</v>
      </c>
      <c r="N69" s="98">
        <v>2275.8028028915787</v>
      </c>
      <c r="O69" s="98">
        <v>2216.7064143156945</v>
      </c>
      <c r="P69" s="98">
        <v>2328.4227471811964</v>
      </c>
      <c r="Q69" s="98">
        <v>2210.8000779121749</v>
      </c>
      <c r="R69" s="98">
        <v>2246.0476323334042</v>
      </c>
      <c r="S69" s="98">
        <v>2245.0062578305892</v>
      </c>
      <c r="T69" s="98">
        <v>2102.7866294480045</v>
      </c>
      <c r="U69" s="98">
        <v>2094.1378909767145</v>
      </c>
      <c r="V69" s="98">
        <v>2186.6532819754507</v>
      </c>
      <c r="W69" s="98">
        <v>2644.4400231065088</v>
      </c>
      <c r="X69" s="98">
        <v>2131.02724593012</v>
      </c>
      <c r="Y69" s="98">
        <v>2102.491731123981</v>
      </c>
      <c r="DA69" s="63" t="s">
        <v>2475</v>
      </c>
    </row>
    <row r="70" spans="1:105" ht="12" customHeight="1" x14ac:dyDescent="0.25">
      <c r="A70" s="97" t="s">
        <v>133</v>
      </c>
      <c r="B70" s="98">
        <v>1790.3016725305472</v>
      </c>
      <c r="C70" s="98">
        <v>1941.975470482887</v>
      </c>
      <c r="D70" s="98">
        <v>1966.7952632589861</v>
      </c>
      <c r="E70" s="98">
        <v>1988.3476516166675</v>
      </c>
      <c r="F70" s="98">
        <v>1885.055404731763</v>
      </c>
      <c r="G70" s="98">
        <v>2044.4243730931</v>
      </c>
      <c r="H70" s="98">
        <v>2051.4381651906642</v>
      </c>
      <c r="I70" s="98">
        <v>1933.9485810461922</v>
      </c>
      <c r="J70" s="98">
        <v>1986.304980169534</v>
      </c>
      <c r="K70" s="98">
        <v>2161.8300094923679</v>
      </c>
      <c r="L70" s="98">
        <v>2160.4171591674417</v>
      </c>
      <c r="M70" s="98">
        <v>2269.6659556107957</v>
      </c>
      <c r="N70" s="98">
        <v>2275.6987324811771</v>
      </c>
      <c r="O70" s="98">
        <v>2216.7652916718994</v>
      </c>
      <c r="P70" s="98">
        <v>2328.3003713903749</v>
      </c>
      <c r="Q70" s="98">
        <v>2210.9056856435827</v>
      </c>
      <c r="R70" s="98">
        <v>2246.1264247263543</v>
      </c>
      <c r="S70" s="98">
        <v>2245.228961081109</v>
      </c>
      <c r="T70" s="98">
        <v>2103.3771298091751</v>
      </c>
      <c r="U70" s="98">
        <v>2094.7050034166864</v>
      </c>
      <c r="V70" s="98">
        <v>2186.577668617258</v>
      </c>
      <c r="W70" s="98">
        <v>2643.5269434866623</v>
      </c>
      <c r="X70" s="98">
        <v>2130.5365833318879</v>
      </c>
      <c r="Y70" s="98">
        <v>2102.5232466752982</v>
      </c>
      <c r="DA70" s="63" t="s">
        <v>2476</v>
      </c>
    </row>
    <row r="71" spans="1:105" ht="12" customHeight="1" x14ac:dyDescent="0.25">
      <c r="A71" s="100" t="s">
        <v>212</v>
      </c>
      <c r="B71" s="101">
        <v>667.25427574040327</v>
      </c>
      <c r="C71" s="101">
        <v>721.08838845993193</v>
      </c>
      <c r="D71" s="101">
        <v>732.31179778172634</v>
      </c>
      <c r="E71" s="101">
        <v>734.12419611812061</v>
      </c>
      <c r="F71" s="101">
        <v>694.35521371987511</v>
      </c>
      <c r="G71" s="101">
        <v>755.35582894815286</v>
      </c>
      <c r="H71" s="101">
        <v>629.62806384154351</v>
      </c>
      <c r="I71" s="101">
        <v>625.19466314387785</v>
      </c>
      <c r="J71" s="101">
        <v>698.84013698515651</v>
      </c>
      <c r="K71" s="101">
        <v>778.29954357311385</v>
      </c>
      <c r="L71" s="101">
        <v>683.95532030754953</v>
      </c>
      <c r="M71" s="101">
        <v>806.2456795867173</v>
      </c>
      <c r="N71" s="101">
        <v>776.56515908908125</v>
      </c>
      <c r="O71" s="101">
        <v>645.0175217368195</v>
      </c>
      <c r="P71" s="101">
        <v>690.49840300314781</v>
      </c>
      <c r="Q71" s="101">
        <v>525.34009159085645</v>
      </c>
      <c r="R71" s="101">
        <v>496.11454325007281</v>
      </c>
      <c r="S71" s="101">
        <v>560.00044221348946</v>
      </c>
      <c r="T71" s="101">
        <v>606.60230067770306</v>
      </c>
      <c r="U71" s="101">
        <v>616.95519752954328</v>
      </c>
      <c r="V71" s="101">
        <v>647.21522988914887</v>
      </c>
      <c r="W71" s="101">
        <v>769.28061201010007</v>
      </c>
      <c r="X71" s="101">
        <v>726.62619818421854</v>
      </c>
      <c r="Y71" s="101">
        <v>712.6270377105684</v>
      </c>
      <c r="DA71" s="131" t="s">
        <v>2477</v>
      </c>
    </row>
    <row r="72" spans="1:105" ht="12" customHeight="1" x14ac:dyDescent="0.25">
      <c r="A72" s="103" t="s">
        <v>52</v>
      </c>
      <c r="B72" s="104">
        <v>1123.0473967901437</v>
      </c>
      <c r="C72" s="104">
        <v>1220.8870820229549</v>
      </c>
      <c r="D72" s="104">
        <v>1234.4834654772594</v>
      </c>
      <c r="E72" s="104">
        <v>1254.2234554985471</v>
      </c>
      <c r="F72" s="104">
        <v>1190.7001910118879</v>
      </c>
      <c r="G72" s="104">
        <v>1289.0685441449475</v>
      </c>
      <c r="H72" s="104">
        <v>1421.8101013491207</v>
      </c>
      <c r="I72" s="104">
        <v>1308.753917902314</v>
      </c>
      <c r="J72" s="104">
        <v>1287.4648431843777</v>
      </c>
      <c r="K72" s="104">
        <v>1383.5304659192543</v>
      </c>
      <c r="L72" s="104">
        <v>1476.4618388598919</v>
      </c>
      <c r="M72" s="104">
        <v>1463.4202760240782</v>
      </c>
      <c r="N72" s="104">
        <v>1499.1335733920957</v>
      </c>
      <c r="O72" s="104">
        <v>1571.74776993508</v>
      </c>
      <c r="P72" s="104">
        <v>1637.8019683872274</v>
      </c>
      <c r="Q72" s="104">
        <v>1685.5655940527263</v>
      </c>
      <c r="R72" s="104">
        <v>1750.0118814762816</v>
      </c>
      <c r="S72" s="104">
        <v>1685.2285188676196</v>
      </c>
      <c r="T72" s="104">
        <v>1496.7748291314717</v>
      </c>
      <c r="U72" s="104">
        <v>1477.7498058871429</v>
      </c>
      <c r="V72" s="104">
        <v>1539.3624387281088</v>
      </c>
      <c r="W72" s="104">
        <v>1874.2463314765623</v>
      </c>
      <c r="X72" s="104">
        <v>1403.9103851476693</v>
      </c>
      <c r="Y72" s="104">
        <v>1389.8962089647291</v>
      </c>
      <c r="DA72" s="132" t="s">
        <v>2478</v>
      </c>
    </row>
    <row r="73" spans="1:105" ht="12" customHeight="1" x14ac:dyDescent="0.25">
      <c r="A73" s="106" t="s">
        <v>122</v>
      </c>
      <c r="B73" s="101">
        <v>1839.3347793612111</v>
      </c>
      <c r="C73" s="101">
        <v>1913.3068756662906</v>
      </c>
      <c r="D73" s="101">
        <v>1990.8168165345044</v>
      </c>
      <c r="E73" s="101">
        <v>2014.2868463302054</v>
      </c>
      <c r="F73" s="101">
        <v>2026.6248819554337</v>
      </c>
      <c r="G73" s="101">
        <v>1884.8945121345673</v>
      </c>
      <c r="H73" s="101">
        <v>1969.6652244358565</v>
      </c>
      <c r="I73" s="101">
        <v>1985.5318352367656</v>
      </c>
      <c r="J73" s="101">
        <v>1983.354726958017</v>
      </c>
      <c r="K73" s="101">
        <v>2172.7258924661196</v>
      </c>
      <c r="L73" s="101">
        <v>2230.7785906622603</v>
      </c>
      <c r="M73" s="101">
        <v>2183.9774027315602</v>
      </c>
      <c r="N73" s="101">
        <v>2261.1846367878247</v>
      </c>
      <c r="O73" s="101">
        <v>2293.0406709776094</v>
      </c>
      <c r="P73" s="101">
        <v>2256.8593118450462</v>
      </c>
      <c r="Q73" s="101">
        <v>2253.1607580324235</v>
      </c>
      <c r="R73" s="101">
        <v>2248.9271970168124</v>
      </c>
      <c r="S73" s="101">
        <v>2189.1548851638022</v>
      </c>
      <c r="T73" s="101">
        <v>2102.3498066048242</v>
      </c>
      <c r="U73" s="101">
        <v>2163.7853227570749</v>
      </c>
      <c r="V73" s="101">
        <v>2102.253879247613</v>
      </c>
      <c r="W73" s="101">
        <v>2318.5258864724542</v>
      </c>
      <c r="X73" s="101">
        <v>2256.4402819857637</v>
      </c>
      <c r="Y73" s="101">
        <v>2149.1500910532532</v>
      </c>
      <c r="DA73" s="131" t="s">
        <v>2479</v>
      </c>
    </row>
    <row r="74" spans="1:105" ht="12" customHeight="1" x14ac:dyDescent="0.25">
      <c r="A74" s="107" t="s">
        <v>121</v>
      </c>
      <c r="B74" s="104">
        <v>1839.3347793612111</v>
      </c>
      <c r="C74" s="104">
        <v>1913.363947126252</v>
      </c>
      <c r="D74" s="104">
        <v>1990.8528886150677</v>
      </c>
      <c r="E74" s="104">
        <v>2014.3833885548997</v>
      </c>
      <c r="F74" s="104">
        <v>2026.7489513562161</v>
      </c>
      <c r="G74" s="104">
        <v>1884.8118067837229</v>
      </c>
      <c r="H74" s="104">
        <v>1969.6101743292763</v>
      </c>
      <c r="I74" s="104">
        <v>1985.2124943433803</v>
      </c>
      <c r="J74" s="104">
        <v>1983.1071674835553</v>
      </c>
      <c r="K74" s="104">
        <v>2172.8003475596606</v>
      </c>
      <c r="L74" s="104">
        <v>2230.8809602877213</v>
      </c>
      <c r="M74" s="104">
        <v>2183.9492916473441</v>
      </c>
      <c r="N74" s="104">
        <v>2261.0408468843157</v>
      </c>
      <c r="O74" s="104">
        <v>2292.6587956608478</v>
      </c>
      <c r="P74" s="104">
        <v>2257.0905772093988</v>
      </c>
      <c r="Q74" s="104">
        <v>2252.6927525435021</v>
      </c>
      <c r="R74" s="104">
        <v>2248.5241993683653</v>
      </c>
      <c r="S74" s="104">
        <v>2189.9138082495674</v>
      </c>
      <c r="T74" s="104">
        <v>2102.5722849323934</v>
      </c>
      <c r="U74" s="104">
        <v>2164.0550341438156</v>
      </c>
      <c r="V74" s="104">
        <v>2102.1752619928939</v>
      </c>
      <c r="W74" s="104">
        <v>2318.9192922490365</v>
      </c>
      <c r="X74" s="104">
        <v>2257.1430005784082</v>
      </c>
      <c r="Y74" s="104">
        <v>2149.3394178436924</v>
      </c>
      <c r="DA74" s="132" t="s">
        <v>2480</v>
      </c>
    </row>
    <row r="75" spans="1:105" ht="12" customHeight="1" x14ac:dyDescent="0.25">
      <c r="A75" s="108" t="s">
        <v>53</v>
      </c>
      <c r="B75" s="98">
        <v>685.90048900821182</v>
      </c>
      <c r="C75" s="98">
        <v>710.30610379799225</v>
      </c>
      <c r="D75" s="98">
        <v>741.49748183134716</v>
      </c>
      <c r="E75" s="98">
        <v>743.85288055463116</v>
      </c>
      <c r="F75" s="98">
        <v>747.46012181460503</v>
      </c>
      <c r="G75" s="98">
        <v>694.65493477894938</v>
      </c>
      <c r="H75" s="98">
        <v>603.24001175726687</v>
      </c>
      <c r="I75" s="98">
        <v>641.99781931559744</v>
      </c>
      <c r="J75" s="98">
        <v>697.49952367351989</v>
      </c>
      <c r="K75" s="98">
        <v>782.99449403689482</v>
      </c>
      <c r="L75" s="98">
        <v>708.60638838274303</v>
      </c>
      <c r="M75" s="98">
        <v>772.84960807070934</v>
      </c>
      <c r="N75" s="98">
        <v>770.95285410433019</v>
      </c>
      <c r="O75" s="98">
        <v>670.36100871053486</v>
      </c>
      <c r="P75" s="98">
        <v>666.27541932513191</v>
      </c>
      <c r="Q75" s="98">
        <v>536.30705570117368</v>
      </c>
      <c r="R75" s="98">
        <v>497.64478518370402</v>
      </c>
      <c r="S75" s="98">
        <v>545.06077328536946</v>
      </c>
      <c r="T75" s="98">
        <v>606.71900492019836</v>
      </c>
      <c r="U75" s="98">
        <v>639.718476737993</v>
      </c>
      <c r="V75" s="98">
        <v>619.89684094243626</v>
      </c>
      <c r="W75" s="98">
        <v>664.40442223410287</v>
      </c>
      <c r="X75" s="98">
        <v>763.20787126940024</v>
      </c>
      <c r="Y75" s="98">
        <v>722.0472554029426</v>
      </c>
      <c r="DA75" s="63" t="s">
        <v>2481</v>
      </c>
    </row>
    <row r="76" spans="1:105" ht="12" customHeight="1" x14ac:dyDescent="0.25">
      <c r="A76" s="108" t="s">
        <v>52</v>
      </c>
      <c r="B76" s="98">
        <v>1153.4342903529987</v>
      </c>
      <c r="C76" s="98">
        <v>1203.0578433282599</v>
      </c>
      <c r="D76" s="98">
        <v>1249.3554067837204</v>
      </c>
      <c r="E76" s="98">
        <v>1270.5305080002688</v>
      </c>
      <c r="F76" s="98">
        <v>1279.288829541611</v>
      </c>
      <c r="G76" s="98">
        <v>1190.1568720047737</v>
      </c>
      <c r="H76" s="98">
        <v>1366.3701625720093</v>
      </c>
      <c r="I76" s="98">
        <v>1343.2146750277823</v>
      </c>
      <c r="J76" s="98">
        <v>1285.6076438100358</v>
      </c>
      <c r="K76" s="98">
        <v>1389.805853522766</v>
      </c>
      <c r="L76" s="98">
        <v>1522.2745719049785</v>
      </c>
      <c r="M76" s="98">
        <v>1411.0996835766343</v>
      </c>
      <c r="N76" s="98">
        <v>1490.0879927799856</v>
      </c>
      <c r="O76" s="98">
        <v>1622.2977869503129</v>
      </c>
      <c r="P76" s="98">
        <v>1590.8151578842674</v>
      </c>
      <c r="Q76" s="98">
        <v>1716.3856968423283</v>
      </c>
      <c r="R76" s="98">
        <v>1750.8794141846613</v>
      </c>
      <c r="S76" s="98">
        <v>1644.8530349641981</v>
      </c>
      <c r="T76" s="98">
        <v>1495.8532800121948</v>
      </c>
      <c r="U76" s="98">
        <v>1524.3365574058225</v>
      </c>
      <c r="V76" s="98">
        <v>1482.2784210504576</v>
      </c>
      <c r="W76" s="98">
        <v>1654.5148700149336</v>
      </c>
      <c r="X76" s="98">
        <v>1493.9351293090081</v>
      </c>
      <c r="Y76" s="98">
        <v>1427.2921624407495</v>
      </c>
      <c r="DA76" s="63" t="s">
        <v>2482</v>
      </c>
    </row>
    <row r="77" spans="1:105" ht="12" customHeight="1" x14ac:dyDescent="0.25">
      <c r="A77" s="121" t="s">
        <v>54</v>
      </c>
      <c r="B77" s="122">
        <v>273.93595049384618</v>
      </c>
      <c r="C77" s="122">
        <v>318.50470639906757</v>
      </c>
      <c r="D77" s="122">
        <v>331.9455046324689</v>
      </c>
      <c r="E77" s="122">
        <v>331.08620596263574</v>
      </c>
      <c r="F77" s="122">
        <v>348.26358840866709</v>
      </c>
      <c r="G77" s="122">
        <v>292.67598916562747</v>
      </c>
      <c r="H77" s="122">
        <v>337.8623879346859</v>
      </c>
      <c r="I77" s="122">
        <v>290.93274513929072</v>
      </c>
      <c r="J77" s="122">
        <v>316.32400673818648</v>
      </c>
      <c r="K77" s="122">
        <v>400.88633234786033</v>
      </c>
      <c r="L77" s="122">
        <v>405.09309430115087</v>
      </c>
      <c r="M77" s="122">
        <v>402.4365783002084</v>
      </c>
      <c r="N77" s="122">
        <v>410.43308285073368</v>
      </c>
      <c r="O77" s="122">
        <v>404.0560282302618</v>
      </c>
      <c r="P77" s="122">
        <v>420.41217914359947</v>
      </c>
      <c r="Q77" s="122">
        <v>405.44391624585438</v>
      </c>
      <c r="R77" s="122">
        <v>413.76893850069246</v>
      </c>
      <c r="S77" s="122">
        <v>417.59675386313302</v>
      </c>
      <c r="T77" s="122">
        <v>412.70255373702662</v>
      </c>
      <c r="U77" s="122">
        <v>423.77747858173007</v>
      </c>
      <c r="V77" s="122">
        <v>420.96560367321553</v>
      </c>
      <c r="W77" s="122">
        <v>414.41604212575311</v>
      </c>
      <c r="X77" s="122">
        <v>405.25593002814412</v>
      </c>
      <c r="Y77" s="122">
        <v>418.68328869072627</v>
      </c>
      <c r="DA77" s="130" t="s">
        <v>2483</v>
      </c>
    </row>
    <row r="78" spans="1:105" ht="12" customHeight="1" x14ac:dyDescent="0.25">
      <c r="A78" s="97" t="s">
        <v>189</v>
      </c>
      <c r="B78" s="98">
        <v>268.2345875110405</v>
      </c>
      <c r="C78" s="98">
        <v>322.57065013826571</v>
      </c>
      <c r="D78" s="98">
        <v>328.8102019768919</v>
      </c>
      <c r="E78" s="98">
        <v>326.40682848889838</v>
      </c>
      <c r="F78" s="98">
        <v>327.33144613039775</v>
      </c>
      <c r="G78" s="98">
        <v>312.53488623708421</v>
      </c>
      <c r="H78" s="98">
        <v>348.91371681727753</v>
      </c>
      <c r="I78" s="98">
        <v>285.59216189098163</v>
      </c>
      <c r="J78" s="98">
        <v>315.26189091869117</v>
      </c>
      <c r="K78" s="98">
        <v>403.2551040204832</v>
      </c>
      <c r="L78" s="98">
        <v>405.56153189824835</v>
      </c>
      <c r="M78" s="98">
        <v>411.14401557634801</v>
      </c>
      <c r="N78" s="98">
        <v>404.86911994299442</v>
      </c>
      <c r="O78" s="98">
        <v>407.90582844275662</v>
      </c>
      <c r="P78" s="98">
        <v>419.73322342262713</v>
      </c>
      <c r="Q78" s="98">
        <v>406.63993084467745</v>
      </c>
      <c r="R78" s="98">
        <v>407.12877289768898</v>
      </c>
      <c r="S78" s="98">
        <v>418.49720469665078</v>
      </c>
      <c r="T78" s="98">
        <v>403.69255786382928</v>
      </c>
      <c r="U78" s="98">
        <v>411.81982258944799</v>
      </c>
      <c r="V78" s="98">
        <v>428.03692310693128</v>
      </c>
      <c r="W78" s="98">
        <v>503.08705210175344</v>
      </c>
      <c r="X78" s="98">
        <v>342.66436660529848</v>
      </c>
      <c r="Y78" s="98">
        <v>404.87313168828803</v>
      </c>
      <c r="DA78" s="63" t="s">
        <v>2484</v>
      </c>
    </row>
    <row r="79" spans="1:105" ht="12" customHeight="1" x14ac:dyDescent="0.25">
      <c r="A79" s="109" t="s">
        <v>120</v>
      </c>
      <c r="B79" s="33">
        <v>275.41422432953829</v>
      </c>
      <c r="C79" s="33">
        <v>317.443572927182</v>
      </c>
      <c r="D79" s="33">
        <v>332.77611980402139</v>
      </c>
      <c r="E79" s="33">
        <v>332.34776828297834</v>
      </c>
      <c r="F79" s="33">
        <v>354.00530526094167</v>
      </c>
      <c r="G79" s="33">
        <v>287.17222057260574</v>
      </c>
      <c r="H79" s="33">
        <v>334.78554301716815</v>
      </c>
      <c r="I79" s="33">
        <v>292.4330968663769</v>
      </c>
      <c r="J79" s="33">
        <v>316.62334743307753</v>
      </c>
      <c r="K79" s="33">
        <v>400.21184267041491</v>
      </c>
      <c r="L79" s="33">
        <v>404.95866194871513</v>
      </c>
      <c r="M79" s="33">
        <v>399.90277700063785</v>
      </c>
      <c r="N79" s="33">
        <v>412.00710489668251</v>
      </c>
      <c r="O79" s="33">
        <v>402.99741279357841</v>
      </c>
      <c r="P79" s="33">
        <v>420.58589275987418</v>
      </c>
      <c r="Q79" s="33">
        <v>405.16153583209916</v>
      </c>
      <c r="R79" s="33">
        <v>415.1908460947306</v>
      </c>
      <c r="S79" s="33">
        <v>417.41430863456776</v>
      </c>
      <c r="T79" s="33">
        <v>414.45998777874109</v>
      </c>
      <c r="U79" s="33">
        <v>426.14497375970626</v>
      </c>
      <c r="V79" s="33">
        <v>419.57163510761654</v>
      </c>
      <c r="W79" s="33">
        <v>397.6806329041089</v>
      </c>
      <c r="X79" s="33">
        <v>414.28245068970239</v>
      </c>
      <c r="Y79" s="33">
        <v>420.1874606605532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11213.187809559033</v>
      </c>
      <c r="C81" s="117">
        <f t="shared" si="28"/>
        <v>11972.185541070947</v>
      </c>
      <c r="D81" s="117">
        <f t="shared" si="28"/>
        <v>11451.896652738404</v>
      </c>
      <c r="E81" s="117">
        <f t="shared" si="28"/>
        <v>11497.11715300472</v>
      </c>
      <c r="F81" s="117">
        <f t="shared" si="28"/>
        <v>11165.887066146284</v>
      </c>
      <c r="G81" s="117">
        <f t="shared" si="28"/>
        <v>11195.131056844224</v>
      </c>
      <c r="H81" s="117">
        <f t="shared" si="28"/>
        <v>11429.036269253267</v>
      </c>
      <c r="I81" s="117">
        <f t="shared" si="28"/>
        <v>11293.310788771954</v>
      </c>
      <c r="J81" s="117">
        <f t="shared" si="28"/>
        <v>11341.91600289352</v>
      </c>
      <c r="K81" s="117">
        <f t="shared" si="28"/>
        <v>11697.268203996759</v>
      </c>
      <c r="L81" s="117">
        <f t="shared" si="28"/>
        <v>12901.065226011515</v>
      </c>
      <c r="M81" s="117">
        <f t="shared" si="28"/>
        <v>12265.671296665538</v>
      </c>
      <c r="N81" s="117">
        <f t="shared" si="28"/>
        <v>12973.767201204781</v>
      </c>
      <c r="O81" s="117">
        <f t="shared" si="28"/>
        <v>13366.370285362254</v>
      </c>
      <c r="P81" s="117">
        <f t="shared" si="28"/>
        <v>11841.962925585816</v>
      </c>
      <c r="Q81" s="117">
        <f t="shared" si="28"/>
        <v>12644.092457794019</v>
      </c>
      <c r="R81" s="117">
        <f t="shared" ref="R81:V81" si="29">R82+R85+R87+R100</f>
        <v>13103.495623056544</v>
      </c>
      <c r="S81" s="117">
        <f t="shared" si="29"/>
        <v>13403.105154616005</v>
      </c>
      <c r="T81" s="117">
        <f t="shared" si="29"/>
        <v>12606.648911572502</v>
      </c>
      <c r="U81" s="117">
        <f t="shared" si="29"/>
        <v>13110.733562249983</v>
      </c>
      <c r="V81" s="117">
        <f t="shared" si="29"/>
        <v>13234.049162860711</v>
      </c>
      <c r="W81" s="117">
        <f t="shared" ref="W81:Y81" si="30">W82+W85+W87+W100</f>
        <v>16179.937454760944</v>
      </c>
      <c r="X81" s="117">
        <f t="shared" si="30"/>
        <v>14222.323457497123</v>
      </c>
      <c r="Y81" s="117">
        <f t="shared" si="30"/>
        <v>13808.325767033111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9108.4081643359423</v>
      </c>
      <c r="C82" s="122">
        <f t="shared" si="31"/>
        <v>9740.1896584630449</v>
      </c>
      <c r="D82" s="122">
        <f t="shared" si="31"/>
        <v>9121.33497792655</v>
      </c>
      <c r="E82" s="122">
        <f t="shared" si="31"/>
        <v>9155.1251943546886</v>
      </c>
      <c r="F82" s="122">
        <f t="shared" si="31"/>
        <v>8811.0952782544337</v>
      </c>
      <c r="G82" s="122">
        <f t="shared" si="31"/>
        <v>9045.9732870949229</v>
      </c>
      <c r="H82" s="122">
        <f t="shared" si="31"/>
        <v>9113.1426595743978</v>
      </c>
      <c r="I82" s="122">
        <f t="shared" si="31"/>
        <v>8989.5507092522676</v>
      </c>
      <c r="J82" s="122">
        <f t="shared" si="31"/>
        <v>9030.1856322878193</v>
      </c>
      <c r="K82" s="122">
        <f t="shared" si="31"/>
        <v>9137.5978286818718</v>
      </c>
      <c r="L82" s="122">
        <f t="shared" si="31"/>
        <v>10284.463587384553</v>
      </c>
      <c r="M82" s="122">
        <f t="shared" si="31"/>
        <v>9642.8922503793092</v>
      </c>
      <c r="N82" s="122">
        <f t="shared" si="31"/>
        <v>10261.225087371202</v>
      </c>
      <c r="O82" s="122">
        <f t="shared" si="31"/>
        <v>10712.982250474586</v>
      </c>
      <c r="P82" s="122">
        <f t="shared" si="31"/>
        <v>9101.068594727185</v>
      </c>
      <c r="Q82" s="122">
        <f t="shared" si="31"/>
        <v>9949.6340760990879</v>
      </c>
      <c r="R82" s="122">
        <f t="shared" ref="R82:V82" si="32">SUM(R83:R84)</f>
        <v>10476.08334210859</v>
      </c>
      <c r="S82" s="122">
        <f t="shared" si="32"/>
        <v>10798.484810279775</v>
      </c>
      <c r="T82" s="122">
        <f t="shared" si="32"/>
        <v>10074.528639933857</v>
      </c>
      <c r="U82" s="122">
        <f t="shared" si="32"/>
        <v>10515.326829991311</v>
      </c>
      <c r="V82" s="122">
        <f t="shared" si="32"/>
        <v>10637.864361804457</v>
      </c>
      <c r="W82" s="122">
        <f t="shared" ref="W82:Y82" si="33">SUM(W83:W84)</f>
        <v>13327.056214056847</v>
      </c>
      <c r="X82" s="122">
        <f t="shared" si="33"/>
        <v>11620.252026360429</v>
      </c>
      <c r="Y82" s="122">
        <f t="shared" si="33"/>
        <v>11238.246286522322</v>
      </c>
      <c r="DA82" s="130" t="s">
        <v>2487</v>
      </c>
    </row>
    <row r="83" spans="1:105" ht="12" customHeight="1" x14ac:dyDescent="0.25">
      <c r="A83" s="97" t="s">
        <v>199</v>
      </c>
      <c r="B83" s="98">
        <v>9007.8526130441242</v>
      </c>
      <c r="C83" s="98">
        <v>9635.1873721522425</v>
      </c>
      <c r="D83" s="98">
        <v>9025.2855281760349</v>
      </c>
      <c r="E83" s="98">
        <v>9060.671956630089</v>
      </c>
      <c r="F83" s="98">
        <v>8722.478886983241</v>
      </c>
      <c r="G83" s="98">
        <v>8964.8600873302621</v>
      </c>
      <c r="H83" s="98">
        <v>9031.0742562902069</v>
      </c>
      <c r="I83" s="98">
        <v>8911.3216879575139</v>
      </c>
      <c r="J83" s="98">
        <v>8952.609755059475</v>
      </c>
      <c r="K83" s="98">
        <v>9059.8279101979624</v>
      </c>
      <c r="L83" s="98">
        <v>10197.689684016028</v>
      </c>
      <c r="M83" s="98">
        <v>9562.6975799016745</v>
      </c>
      <c r="N83" s="98">
        <v>10176.716870974609</v>
      </c>
      <c r="O83" s="98">
        <v>10625.563998001346</v>
      </c>
      <c r="P83" s="98">
        <v>9027.3716970698897</v>
      </c>
      <c r="Q83" s="98">
        <v>9869.665035873224</v>
      </c>
      <c r="R83" s="98">
        <v>10392.357496180075</v>
      </c>
      <c r="S83" s="98">
        <v>10712.691604095258</v>
      </c>
      <c r="T83" s="98">
        <v>9994.6855998666651</v>
      </c>
      <c r="U83" s="98">
        <v>10432.557566278218</v>
      </c>
      <c r="V83" s="98">
        <v>10554.35186309763</v>
      </c>
      <c r="W83" s="98">
        <v>13221.225067676691</v>
      </c>
      <c r="X83" s="98">
        <v>11528.805400176245</v>
      </c>
      <c r="Y83" s="98">
        <v>11149.709832852535</v>
      </c>
      <c r="DA83" s="63" t="s">
        <v>2488</v>
      </c>
    </row>
    <row r="84" spans="1:105" ht="12" customHeight="1" x14ac:dyDescent="0.25">
      <c r="A84" s="97" t="s">
        <v>53</v>
      </c>
      <c r="B84" s="98">
        <v>100.55555129181819</v>
      </c>
      <c r="C84" s="98">
        <v>105.00228631080319</v>
      </c>
      <c r="D84" s="98">
        <v>96.049449750515549</v>
      </c>
      <c r="E84" s="98">
        <v>94.45323772459983</v>
      </c>
      <c r="F84" s="98">
        <v>88.616391271192654</v>
      </c>
      <c r="G84" s="98">
        <v>81.11319976466001</v>
      </c>
      <c r="H84" s="98">
        <v>82.06840328419176</v>
      </c>
      <c r="I84" s="98">
        <v>78.229021294753309</v>
      </c>
      <c r="J84" s="98">
        <v>77.57587722834424</v>
      </c>
      <c r="K84" s="98">
        <v>77.769918483909763</v>
      </c>
      <c r="L84" s="98">
        <v>86.773903368524856</v>
      </c>
      <c r="M84" s="98">
        <v>80.194670477634418</v>
      </c>
      <c r="N84" s="98">
        <v>84.50821639659334</v>
      </c>
      <c r="O84" s="98">
        <v>87.418252473240557</v>
      </c>
      <c r="P84" s="98">
        <v>73.696897657295708</v>
      </c>
      <c r="Q84" s="98">
        <v>79.969040225863111</v>
      </c>
      <c r="R84" s="98">
        <v>83.725845928514701</v>
      </c>
      <c r="S84" s="98">
        <v>85.793206184516052</v>
      </c>
      <c r="T84" s="98">
        <v>79.843040067191922</v>
      </c>
      <c r="U84" s="98">
        <v>82.769263713093153</v>
      </c>
      <c r="V84" s="98">
        <v>83.51249870682733</v>
      </c>
      <c r="W84" s="98">
        <v>105.83114638015596</v>
      </c>
      <c r="X84" s="98">
        <v>91.446626184183643</v>
      </c>
      <c r="Y84" s="98">
        <v>88.536453669787463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0.80033075978730794</v>
      </c>
      <c r="C85" s="122">
        <f t="shared" si="34"/>
        <v>1.1070903115770836</v>
      </c>
      <c r="D85" s="122">
        <f t="shared" si="34"/>
        <v>1.3077791636423095</v>
      </c>
      <c r="E85" s="122">
        <f t="shared" si="34"/>
        <v>2.5387901208619019</v>
      </c>
      <c r="F85" s="122">
        <f t="shared" si="34"/>
        <v>1.737970252157768</v>
      </c>
      <c r="G85" s="122">
        <f t="shared" si="34"/>
        <v>2.0896238660725053</v>
      </c>
      <c r="H85" s="122">
        <f t="shared" si="34"/>
        <v>2.9932051232704535</v>
      </c>
      <c r="I85" s="122">
        <f t="shared" si="34"/>
        <v>3.4515535980138101</v>
      </c>
      <c r="J85" s="122">
        <f t="shared" si="34"/>
        <v>3.4049384892039587</v>
      </c>
      <c r="K85" s="122">
        <f t="shared" si="34"/>
        <v>3.8275894349925057</v>
      </c>
      <c r="L85" s="122">
        <f t="shared" si="34"/>
        <v>4.5863036959671488</v>
      </c>
      <c r="M85" s="122">
        <f t="shared" si="34"/>
        <v>4.4303501626979402</v>
      </c>
      <c r="N85" s="122">
        <f t="shared" si="34"/>
        <v>5.2334044612653869</v>
      </c>
      <c r="O85" s="122">
        <f t="shared" si="34"/>
        <v>6.7755549542594542</v>
      </c>
      <c r="P85" s="122">
        <f t="shared" si="34"/>
        <v>4.2048964174711099</v>
      </c>
      <c r="Q85" s="122">
        <f t="shared" si="34"/>
        <v>7.0856229673046425</v>
      </c>
      <c r="R85" s="122">
        <f t="shared" si="34"/>
        <v>4.0765924219960326</v>
      </c>
      <c r="S85" s="122">
        <f t="shared" si="34"/>
        <v>3.8606591670255135</v>
      </c>
      <c r="T85" s="122">
        <f t="shared" si="34"/>
        <v>3.417869756537756</v>
      </c>
      <c r="U85" s="122">
        <f t="shared" si="34"/>
        <v>3.6743763321377747</v>
      </c>
      <c r="V85" s="122">
        <f t="shared" si="34"/>
        <v>3.9821112229089386</v>
      </c>
      <c r="W85" s="122">
        <f t="shared" si="34"/>
        <v>4.2327522622360316</v>
      </c>
      <c r="X85" s="122">
        <f t="shared" si="34"/>
        <v>4.207841292955667</v>
      </c>
      <c r="Y85" s="122">
        <f t="shared" si="34"/>
        <v>4.2946804925971946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0.80033075978730794</v>
      </c>
      <c r="C86" s="98">
        <f>IF(RES_hhdet_tes!C86=0,0,RES_hhdet_tes!C86*1000*11630/RES_hhdet_num!C81)</f>
        <v>1.1070903115770836</v>
      </c>
      <c r="D86" s="98">
        <f>IF(RES_hhdet_tes!D86=0,0,RES_hhdet_tes!D86*1000*11630/RES_hhdet_num!D81)</f>
        <v>1.3077791636423095</v>
      </c>
      <c r="E86" s="98">
        <f>IF(RES_hhdet_tes!E86=0,0,RES_hhdet_tes!E86*1000*11630/RES_hhdet_num!E81)</f>
        <v>2.5387901208619019</v>
      </c>
      <c r="F86" s="98">
        <f>IF(RES_hhdet_tes!F86=0,0,RES_hhdet_tes!F86*1000*11630/RES_hhdet_num!F81)</f>
        <v>1.737970252157768</v>
      </c>
      <c r="G86" s="98">
        <f>IF(RES_hhdet_tes!G86=0,0,RES_hhdet_tes!G86*1000*11630/RES_hhdet_num!G81)</f>
        <v>2.0896238660725053</v>
      </c>
      <c r="H86" s="98">
        <f>IF(RES_hhdet_tes!H86=0,0,RES_hhdet_tes!H86*1000*11630/RES_hhdet_num!H81)</f>
        <v>2.9932051232704535</v>
      </c>
      <c r="I86" s="98">
        <f>IF(RES_hhdet_tes!I86=0,0,RES_hhdet_tes!I86*1000*11630/RES_hhdet_num!I81)</f>
        <v>3.4515535980138101</v>
      </c>
      <c r="J86" s="98">
        <f>IF(RES_hhdet_tes!J86=0,0,RES_hhdet_tes!J86*1000*11630/RES_hhdet_num!J81)</f>
        <v>3.4049384892039587</v>
      </c>
      <c r="K86" s="98">
        <f>IF(RES_hhdet_tes!K86=0,0,RES_hhdet_tes!K86*1000*11630/RES_hhdet_num!K81)</f>
        <v>3.8275894349925057</v>
      </c>
      <c r="L86" s="98">
        <f>IF(RES_hhdet_tes!L86=0,0,RES_hhdet_tes!L86*1000*11630/RES_hhdet_num!L81)</f>
        <v>4.5863036959671488</v>
      </c>
      <c r="M86" s="98">
        <f>IF(RES_hhdet_tes!M86=0,0,RES_hhdet_tes!M86*1000*11630/RES_hhdet_num!M81)</f>
        <v>4.4303501626979402</v>
      </c>
      <c r="N86" s="98">
        <f>IF(RES_hhdet_tes!N86=0,0,RES_hhdet_tes!N86*1000*11630/RES_hhdet_num!N81)</f>
        <v>5.2334044612653869</v>
      </c>
      <c r="O86" s="98">
        <f>IF(RES_hhdet_tes!O86=0,0,RES_hhdet_tes!O86*1000*11630/RES_hhdet_num!O81)</f>
        <v>6.7755549542594542</v>
      </c>
      <c r="P86" s="98">
        <f>IF(RES_hhdet_tes!P86=0,0,RES_hhdet_tes!P86*1000*11630/RES_hhdet_num!P81)</f>
        <v>4.2048964174711099</v>
      </c>
      <c r="Q86" s="98">
        <f>IF(RES_hhdet_tes!Q86=0,0,RES_hhdet_tes!Q86*1000*11630/RES_hhdet_num!Q81)</f>
        <v>7.0856229673046425</v>
      </c>
      <c r="R86" s="98">
        <f>IF(RES_hhdet_tes!R86=0,0,RES_hhdet_tes!R86*1000*11630/RES_hhdet_num!R81)</f>
        <v>4.0765924219960326</v>
      </c>
      <c r="S86" s="98">
        <f>IF(RES_hhdet_tes!S86=0,0,RES_hhdet_tes!S86*1000*11630/RES_hhdet_num!S81)</f>
        <v>3.8606591670255135</v>
      </c>
      <c r="T86" s="98">
        <f>IF(RES_hhdet_tes!T86=0,0,RES_hhdet_tes!T86*1000*11630/RES_hhdet_num!T81)</f>
        <v>3.417869756537756</v>
      </c>
      <c r="U86" s="98">
        <f>IF(RES_hhdet_tes!U86=0,0,RES_hhdet_tes!U86*1000*11630/RES_hhdet_num!U81)</f>
        <v>3.6743763321377747</v>
      </c>
      <c r="V86" s="98">
        <f>IF(RES_hhdet_tes!V86=0,0,RES_hhdet_tes!V86*1000*11630/RES_hhdet_num!V81)</f>
        <v>3.9821112229089386</v>
      </c>
      <c r="W86" s="98">
        <f>IF(RES_hhdet_tes!W86=0,0,RES_hhdet_tes!W86*1000*11630/RES_hhdet_num!W81)</f>
        <v>4.2327522622360316</v>
      </c>
      <c r="X86" s="98">
        <f>IF(RES_hhdet_tes!X86=0,0,RES_hhdet_tes!X86*1000*11630/RES_hhdet_num!X81)</f>
        <v>4.207841292955667</v>
      </c>
      <c r="Y86" s="98">
        <f>IF(RES_hhdet_tes!Y86=0,0,RES_hhdet_tes!Y86*1000*11630/RES_hhdet_num!Y81)</f>
        <v>4.2946804925971946</v>
      </c>
      <c r="DA86" s="63" t="s">
        <v>2491</v>
      </c>
    </row>
    <row r="87" spans="1:105" ht="12" customHeight="1" x14ac:dyDescent="0.25">
      <c r="A87" s="121" t="s">
        <v>55</v>
      </c>
      <c r="B87" s="122">
        <v>1828.923550451432</v>
      </c>
      <c r="C87" s="122">
        <v>1913.2969410130238</v>
      </c>
      <c r="D87" s="122">
        <v>1996.1614865550014</v>
      </c>
      <c r="E87" s="122">
        <v>2007.5364928096255</v>
      </c>
      <c r="F87" s="122">
        <v>2000.4220992904693</v>
      </c>
      <c r="G87" s="122">
        <v>1860.6879329554454</v>
      </c>
      <c r="H87" s="122">
        <v>1977.7304616215538</v>
      </c>
      <c r="I87" s="122">
        <v>2007.0436434724463</v>
      </c>
      <c r="J87" s="122">
        <v>1991.7803594557836</v>
      </c>
      <c r="K87" s="122">
        <v>2156.0473182883043</v>
      </c>
      <c r="L87" s="122">
        <v>2208.0146848507566</v>
      </c>
      <c r="M87" s="122">
        <v>2217.1214472668166</v>
      </c>
      <c r="N87" s="122">
        <v>2293.2288174826717</v>
      </c>
      <c r="O87" s="122">
        <v>2243.0566995143436</v>
      </c>
      <c r="P87" s="122">
        <v>2314.4162283730329</v>
      </c>
      <c r="Q87" s="122">
        <v>2281.3233752374413</v>
      </c>
      <c r="R87" s="122">
        <v>2210.7644831250068</v>
      </c>
      <c r="S87" s="122">
        <v>2183.2675263167635</v>
      </c>
      <c r="T87" s="122">
        <v>2115.3642211709821</v>
      </c>
      <c r="U87" s="122">
        <v>2167.1734347229772</v>
      </c>
      <c r="V87" s="122">
        <v>2172.9668661083119</v>
      </c>
      <c r="W87" s="122">
        <v>2441.499070450302</v>
      </c>
      <c r="X87" s="122">
        <v>2188.7132314125834</v>
      </c>
      <c r="Y87" s="122">
        <v>2146.0739771756193</v>
      </c>
      <c r="DA87" s="130" t="s">
        <v>2492</v>
      </c>
    </row>
    <row r="88" spans="1:105" ht="12" customHeight="1" x14ac:dyDescent="0.25">
      <c r="A88" s="97" t="s">
        <v>132</v>
      </c>
      <c r="B88" s="98">
        <v>1816.7684422361244</v>
      </c>
      <c r="C88" s="98">
        <v>1915.9062144818745</v>
      </c>
      <c r="D88" s="98">
        <v>2001.0917090122225</v>
      </c>
      <c r="E88" s="98">
        <v>2005.8169883572443</v>
      </c>
      <c r="F88" s="98">
        <v>1983.8659471040526</v>
      </c>
      <c r="G88" s="98">
        <v>1837.4000795316533</v>
      </c>
      <c r="H88" s="98">
        <v>1984.3752409958852</v>
      </c>
      <c r="I88" s="98">
        <v>2022.0101116397009</v>
      </c>
      <c r="J88" s="98">
        <v>1993.2230824010442</v>
      </c>
      <c r="K88" s="98">
        <v>2148.7591059784681</v>
      </c>
      <c r="L88" s="98">
        <v>2193.6623249544673</v>
      </c>
      <c r="M88" s="98">
        <v>2244.0602728388621</v>
      </c>
      <c r="N88" s="98">
        <v>2319.1470747807971</v>
      </c>
      <c r="O88" s="98">
        <v>2205.3743741568537</v>
      </c>
      <c r="P88" s="98">
        <v>2357.896714504715</v>
      </c>
      <c r="Q88" s="98">
        <v>2297.560327463686</v>
      </c>
      <c r="R88" s="98">
        <v>2173.454670394141</v>
      </c>
      <c r="S88" s="98">
        <v>2170.5577500264112</v>
      </c>
      <c r="T88" s="98">
        <v>2117.7000314849074</v>
      </c>
      <c r="U88" s="98">
        <v>2162.7870227885078</v>
      </c>
      <c r="V88" s="98">
        <v>2219.0788104184076</v>
      </c>
      <c r="W88" s="98">
        <v>2530.8297746707299</v>
      </c>
      <c r="X88" s="98">
        <v>2122.5834553274572</v>
      </c>
      <c r="Y88" s="98">
        <v>2143.1001269047961</v>
      </c>
      <c r="DA88" s="63" t="s">
        <v>2493</v>
      </c>
    </row>
    <row r="89" spans="1:105" ht="12" customHeight="1" x14ac:dyDescent="0.25">
      <c r="A89" s="97" t="s">
        <v>131</v>
      </c>
      <c r="B89" s="98">
        <v>1816.7684422361242</v>
      </c>
      <c r="C89" s="98">
        <v>1915.9137764937707</v>
      </c>
      <c r="D89" s="98">
        <v>2001.0987330866844</v>
      </c>
      <c r="E89" s="98">
        <v>2005.8261054117499</v>
      </c>
      <c r="F89" s="98">
        <v>1983.8682225276268</v>
      </c>
      <c r="G89" s="98">
        <v>1837.3299945458716</v>
      </c>
      <c r="H89" s="98">
        <v>1984.3574443314092</v>
      </c>
      <c r="I89" s="98">
        <v>2021.9810041337594</v>
      </c>
      <c r="J89" s="98">
        <v>1993.1811691850835</v>
      </c>
      <c r="K89" s="98">
        <v>2148.4439112153432</v>
      </c>
      <c r="L89" s="98">
        <v>2193.5114171121058</v>
      </c>
      <c r="M89" s="98">
        <v>2243.8864315018682</v>
      </c>
      <c r="N89" s="98">
        <v>2319.1221960259045</v>
      </c>
      <c r="O89" s="98">
        <v>2205.4942430235719</v>
      </c>
      <c r="P89" s="98">
        <v>2357.8139076509729</v>
      </c>
      <c r="Q89" s="98">
        <v>2297.5050227772144</v>
      </c>
      <c r="R89" s="98">
        <v>2173.6047378108888</v>
      </c>
      <c r="S89" s="98">
        <v>2170.8325557695653</v>
      </c>
      <c r="T89" s="98">
        <v>2118.0719215646336</v>
      </c>
      <c r="U89" s="98">
        <v>2163.1102723662043</v>
      </c>
      <c r="V89" s="98">
        <v>2218.9424178094982</v>
      </c>
      <c r="W89" s="98">
        <v>2530.931181292648</v>
      </c>
      <c r="X89" s="98">
        <v>2123.663514501131</v>
      </c>
      <c r="Y89" s="98">
        <v>2145.4460885130538</v>
      </c>
      <c r="DA89" s="63" t="s">
        <v>2494</v>
      </c>
    </row>
    <row r="90" spans="1:105" ht="12" customHeight="1" x14ac:dyDescent="0.25">
      <c r="A90" s="100" t="s">
        <v>199</v>
      </c>
      <c r="B90" s="101">
        <v>677.26694723685557</v>
      </c>
      <c r="C90" s="101">
        <v>711.25822385453739</v>
      </c>
      <c r="D90" s="101">
        <v>745.27889745874143</v>
      </c>
      <c r="E90" s="101">
        <v>740.67570496347025</v>
      </c>
      <c r="F90" s="101">
        <v>731.45572231981441</v>
      </c>
      <c r="G90" s="101">
        <v>676.86190492507444</v>
      </c>
      <c r="H90" s="101">
        <v>608.07283472906045</v>
      </c>
      <c r="I90" s="101">
        <v>654.50312547716567</v>
      </c>
      <c r="J90" s="101">
        <v>701.38055269744234</v>
      </c>
      <c r="K90" s="101">
        <v>773.28085561089517</v>
      </c>
      <c r="L90" s="101">
        <v>695.06283821677323</v>
      </c>
      <c r="M90" s="101">
        <v>796.6145329479275</v>
      </c>
      <c r="N90" s="101">
        <v>792.1234557776263</v>
      </c>
      <c r="O90" s="101">
        <v>641.54154028038658</v>
      </c>
      <c r="P90" s="101">
        <v>699.86818487599635</v>
      </c>
      <c r="Q90" s="101">
        <v>547.86462783726085</v>
      </c>
      <c r="R90" s="101">
        <v>478.87164344707196</v>
      </c>
      <c r="S90" s="101">
        <v>540.09497461931016</v>
      </c>
      <c r="T90" s="101">
        <v>611.0818697199519</v>
      </c>
      <c r="U90" s="101">
        <v>638.08629159919906</v>
      </c>
      <c r="V90" s="101">
        <v>657.41095293350008</v>
      </c>
      <c r="W90" s="101">
        <v>733.60820546348452</v>
      </c>
      <c r="X90" s="101">
        <v>721.2785074769547</v>
      </c>
      <c r="Y90" s="101">
        <v>722.47494012526874</v>
      </c>
      <c r="DA90" s="131" t="s">
        <v>2495</v>
      </c>
    </row>
    <row r="91" spans="1:105" ht="12" customHeight="1" x14ac:dyDescent="0.25">
      <c r="A91" s="103" t="s">
        <v>52</v>
      </c>
      <c r="B91" s="104">
        <v>1139.5014949992685</v>
      </c>
      <c r="C91" s="104">
        <v>1204.6555526392331</v>
      </c>
      <c r="D91" s="104">
        <v>1255.8198356279429</v>
      </c>
      <c r="E91" s="104">
        <v>1265.1504004482797</v>
      </c>
      <c r="F91" s="104">
        <v>1252.4125002078122</v>
      </c>
      <c r="G91" s="104">
        <v>1160.4680896207974</v>
      </c>
      <c r="H91" s="104">
        <v>1376.2846096023486</v>
      </c>
      <c r="I91" s="104">
        <v>1367.4778786565939</v>
      </c>
      <c r="J91" s="104">
        <v>1291.8006164876408</v>
      </c>
      <c r="K91" s="104">
        <v>1375.1630556044474</v>
      </c>
      <c r="L91" s="104">
        <v>1498.4485788953327</v>
      </c>
      <c r="M91" s="104">
        <v>1447.2718985539404</v>
      </c>
      <c r="N91" s="104">
        <v>1526.998740248278</v>
      </c>
      <c r="O91" s="104">
        <v>1563.9527027431855</v>
      </c>
      <c r="P91" s="104">
        <v>1657.9457227749765</v>
      </c>
      <c r="Q91" s="104">
        <v>1749.6403949399532</v>
      </c>
      <c r="R91" s="104">
        <v>1694.7330943638165</v>
      </c>
      <c r="S91" s="104">
        <v>1630.7375811502548</v>
      </c>
      <c r="T91" s="104">
        <v>1506.9900518446814</v>
      </c>
      <c r="U91" s="104">
        <v>1525.0239807670055</v>
      </c>
      <c r="V91" s="104">
        <v>1561.5314648759979</v>
      </c>
      <c r="W91" s="104">
        <v>1797.3229758291632</v>
      </c>
      <c r="X91" s="104">
        <v>1402.3850070241763</v>
      </c>
      <c r="Y91" s="104">
        <v>1422.9711483877848</v>
      </c>
      <c r="DA91" s="132" t="s">
        <v>2496</v>
      </c>
    </row>
    <row r="92" spans="1:105" ht="12" customHeight="1" x14ac:dyDescent="0.25">
      <c r="A92" s="106" t="s">
        <v>124</v>
      </c>
      <c r="B92" s="101">
        <v>2005.4111675142021</v>
      </c>
      <c r="C92" s="101">
        <v>1790.4710023915879</v>
      </c>
      <c r="D92" s="101">
        <v>1945.246776618802</v>
      </c>
      <c r="E92" s="101">
        <v>1800.6988879767066</v>
      </c>
      <c r="F92" s="101">
        <v>1806.4593706217504</v>
      </c>
      <c r="G92" s="101">
        <v>2083.5843856507004</v>
      </c>
      <c r="H92" s="101">
        <v>1957.4727554773997</v>
      </c>
      <c r="I92" s="101">
        <v>2094.5854958855107</v>
      </c>
      <c r="J92" s="101">
        <v>2297.8651934094751</v>
      </c>
      <c r="K92" s="101">
        <v>1850.8063134916952</v>
      </c>
      <c r="L92" s="101">
        <v>2043.726744858983</v>
      </c>
      <c r="M92" s="101">
        <v>2222.2322681783471</v>
      </c>
      <c r="N92" s="101">
        <v>2264.106486660497</v>
      </c>
      <c r="O92" s="101">
        <v>2171.443147705485</v>
      </c>
      <c r="P92" s="101">
        <v>2337.5461158469752</v>
      </c>
      <c r="Q92" s="101">
        <v>2410.6989319140735</v>
      </c>
      <c r="R92" s="101">
        <v>2091.6543563119894</v>
      </c>
      <c r="S92" s="101">
        <v>2195.6902291595989</v>
      </c>
      <c r="T92" s="101">
        <v>2082.202695844001</v>
      </c>
      <c r="U92" s="101">
        <v>2114.8604281732974</v>
      </c>
      <c r="V92" s="101">
        <v>2024.7389825349385</v>
      </c>
      <c r="W92" s="101">
        <v>2565.3166791469325</v>
      </c>
      <c r="X92" s="101">
        <v>2221.8446481001997</v>
      </c>
      <c r="Y92" s="101">
        <v>2146.606673785308</v>
      </c>
      <c r="DA92" s="131" t="s">
        <v>2497</v>
      </c>
    </row>
    <row r="93" spans="1:105" ht="12" customHeight="1" x14ac:dyDescent="0.25">
      <c r="A93" s="107" t="s">
        <v>123</v>
      </c>
      <c r="B93" s="104">
        <v>2005.4111675142015</v>
      </c>
      <c r="C93" s="104">
        <v>1790.4857412147001</v>
      </c>
      <c r="D93" s="104">
        <v>1945.3601873349974</v>
      </c>
      <c r="E93" s="104">
        <v>1800.9350130992402</v>
      </c>
      <c r="F93" s="104">
        <v>1806.2668818942634</v>
      </c>
      <c r="G93" s="104">
        <v>2082.8539331900893</v>
      </c>
      <c r="H93" s="104">
        <v>1957.420807970331</v>
      </c>
      <c r="I93" s="104">
        <v>2094.7588949428459</v>
      </c>
      <c r="J93" s="104">
        <v>2298.0391620027544</v>
      </c>
      <c r="K93" s="104">
        <v>1850.8195444728726</v>
      </c>
      <c r="L93" s="104">
        <v>2043.7670959560028</v>
      </c>
      <c r="M93" s="104">
        <v>2221.5770670425422</v>
      </c>
      <c r="N93" s="104">
        <v>2263.4730032064272</v>
      </c>
      <c r="O93" s="104">
        <v>2171.0129788866548</v>
      </c>
      <c r="P93" s="104">
        <v>2338.3902241909896</v>
      </c>
      <c r="Q93" s="104">
        <v>2413.3818973819289</v>
      </c>
      <c r="R93" s="104">
        <v>2093.7152234632513</v>
      </c>
      <c r="S93" s="104">
        <v>2198.9450890430312</v>
      </c>
      <c r="T93" s="104">
        <v>2086.2660993409991</v>
      </c>
      <c r="U93" s="104">
        <v>2120.8752416326088</v>
      </c>
      <c r="V93" s="104">
        <v>2030.4225766390409</v>
      </c>
      <c r="W93" s="104">
        <v>2571.3577562546939</v>
      </c>
      <c r="X93" s="104">
        <v>2223.4413395508595</v>
      </c>
      <c r="Y93" s="104">
        <v>2151.7732192263238</v>
      </c>
      <c r="DA93" s="132" t="s">
        <v>2498</v>
      </c>
    </row>
    <row r="94" spans="1:105" ht="12" customHeight="1" x14ac:dyDescent="0.25">
      <c r="A94" s="108" t="s">
        <v>50</v>
      </c>
      <c r="B94" s="98">
        <v>748.57606694050764</v>
      </c>
      <c r="C94" s="98">
        <v>665.22533157652617</v>
      </c>
      <c r="D94" s="98">
        <v>724.02548837001325</v>
      </c>
      <c r="E94" s="98">
        <v>663.97012786364746</v>
      </c>
      <c r="F94" s="98">
        <v>664.58440565547846</v>
      </c>
      <c r="G94" s="98">
        <v>769.75759854858109</v>
      </c>
      <c r="H94" s="98">
        <v>598.7395494182316</v>
      </c>
      <c r="I94" s="98">
        <v>678.3488856124618</v>
      </c>
      <c r="J94" s="98">
        <v>812.27256446681224</v>
      </c>
      <c r="K94" s="98">
        <v>664.2073847885589</v>
      </c>
      <c r="L94" s="98">
        <v>643.99349845201459</v>
      </c>
      <c r="M94" s="98">
        <v>786.36428229680814</v>
      </c>
      <c r="N94" s="98">
        <v>769.15433915286428</v>
      </c>
      <c r="O94" s="98">
        <v>624.97208711598716</v>
      </c>
      <c r="P94" s="98">
        <v>687.30206196228482</v>
      </c>
      <c r="Q94" s="98">
        <v>572.20582015615889</v>
      </c>
      <c r="R94" s="98">
        <v>463.26628281073562</v>
      </c>
      <c r="S94" s="98">
        <v>547.40361504594068</v>
      </c>
      <c r="T94" s="98">
        <v>599.17914691319709</v>
      </c>
      <c r="U94" s="98">
        <v>615.55894215063222</v>
      </c>
      <c r="V94" s="98">
        <v>588.92076699552069</v>
      </c>
      <c r="W94" s="98">
        <v>733.98721942499571</v>
      </c>
      <c r="X94" s="98">
        <v>738.68162826201501</v>
      </c>
      <c r="Y94" s="98">
        <v>718.8414745776837</v>
      </c>
      <c r="DA94" s="63" t="s">
        <v>2499</v>
      </c>
    </row>
    <row r="95" spans="1:105" ht="12" customHeight="1" x14ac:dyDescent="0.25">
      <c r="A95" s="108" t="s">
        <v>52</v>
      </c>
      <c r="B95" s="98">
        <v>1256.8351005736943</v>
      </c>
      <c r="C95" s="98">
        <v>1125.2604096381738</v>
      </c>
      <c r="D95" s="98">
        <v>1221.3346989649842</v>
      </c>
      <c r="E95" s="98">
        <v>1136.9648852355926</v>
      </c>
      <c r="F95" s="98">
        <v>1141.6824762387851</v>
      </c>
      <c r="G95" s="98">
        <v>1313.0963346415085</v>
      </c>
      <c r="H95" s="98">
        <v>1358.6812585520995</v>
      </c>
      <c r="I95" s="98">
        <v>1416.4100093303841</v>
      </c>
      <c r="J95" s="98">
        <v>1485.7665975359423</v>
      </c>
      <c r="K95" s="98">
        <v>1186.6121596843138</v>
      </c>
      <c r="L95" s="98">
        <v>1399.7735975039886</v>
      </c>
      <c r="M95" s="98">
        <v>1435.2127847457343</v>
      </c>
      <c r="N95" s="98">
        <v>1494.3186640535632</v>
      </c>
      <c r="O95" s="98">
        <v>1546.0408917706677</v>
      </c>
      <c r="P95" s="98">
        <v>1651.0881622287045</v>
      </c>
      <c r="Q95" s="98">
        <v>1841.1760772257699</v>
      </c>
      <c r="R95" s="98">
        <v>1630.4489406525156</v>
      </c>
      <c r="S95" s="98">
        <v>1651.5414739970906</v>
      </c>
      <c r="T95" s="98">
        <v>1487.0869524278019</v>
      </c>
      <c r="U95" s="98">
        <v>1505.3162994819768</v>
      </c>
      <c r="V95" s="98">
        <v>1441.5018096435206</v>
      </c>
      <c r="W95" s="98">
        <v>1837.370536829698</v>
      </c>
      <c r="X95" s="98">
        <v>1484.7597112888443</v>
      </c>
      <c r="Y95" s="98">
        <v>1432.93174464864</v>
      </c>
      <c r="DA95" s="63" t="s">
        <v>2500</v>
      </c>
    </row>
    <row r="96" spans="1:105" ht="12" customHeight="1" x14ac:dyDescent="0.25">
      <c r="A96" s="106" t="s">
        <v>122</v>
      </c>
      <c r="B96" s="101">
        <v>1839.3347793612108</v>
      </c>
      <c r="C96" s="101">
        <v>1913.3157487162766</v>
      </c>
      <c r="D96" s="101">
        <v>1990.854777240942</v>
      </c>
      <c r="E96" s="101">
        <v>2014.4576269452184</v>
      </c>
      <c r="F96" s="101">
        <v>2026.8661810435128</v>
      </c>
      <c r="G96" s="101">
        <v>1885.2013667242791</v>
      </c>
      <c r="H96" s="101">
        <v>1969.6221609412439</v>
      </c>
      <c r="I96" s="101">
        <v>1984.918364733503</v>
      </c>
      <c r="J96" s="101">
        <v>1982.3504103374726</v>
      </c>
      <c r="K96" s="101">
        <v>2171.4938329219926</v>
      </c>
      <c r="L96" s="101">
        <v>2229.0805853117595</v>
      </c>
      <c r="M96" s="101">
        <v>2182.1748403544066</v>
      </c>
      <c r="N96" s="101">
        <v>2259.8071901131966</v>
      </c>
      <c r="O96" s="101">
        <v>2292.4804156860228</v>
      </c>
      <c r="P96" s="101">
        <v>2259.5387127618751</v>
      </c>
      <c r="Q96" s="101">
        <v>2260.2731539124843</v>
      </c>
      <c r="R96" s="101">
        <v>2258.3133450939899</v>
      </c>
      <c r="S96" s="101">
        <v>2199.0021881237235</v>
      </c>
      <c r="T96" s="101">
        <v>2112.3583209254634</v>
      </c>
      <c r="U96" s="101">
        <v>2173.9410407999258</v>
      </c>
      <c r="V96" s="101">
        <v>2109.7739662145909</v>
      </c>
      <c r="W96" s="101">
        <v>2325.1910499213918</v>
      </c>
      <c r="X96" s="101">
        <v>2260.4972017654777</v>
      </c>
      <c r="Y96" s="101">
        <v>2148.5565029175546</v>
      </c>
      <c r="DA96" s="131" t="s">
        <v>2501</v>
      </c>
    </row>
    <row r="97" spans="1:105" ht="12" customHeight="1" x14ac:dyDescent="0.25">
      <c r="A97" s="107" t="s">
        <v>121</v>
      </c>
      <c r="B97" s="104">
        <v>1839.3347793612108</v>
      </c>
      <c r="C97" s="104">
        <v>1913.3733349869783</v>
      </c>
      <c r="D97" s="104">
        <v>1990.8899167594273</v>
      </c>
      <c r="E97" s="104">
        <v>2014.5912532241912</v>
      </c>
      <c r="F97" s="104">
        <v>2027.0158761929044</v>
      </c>
      <c r="G97" s="104">
        <v>1885.1113732101546</v>
      </c>
      <c r="H97" s="104">
        <v>1969.4962961246999</v>
      </c>
      <c r="I97" s="104">
        <v>1984.729966095608</v>
      </c>
      <c r="J97" s="104">
        <v>1982.194452826084</v>
      </c>
      <c r="K97" s="104">
        <v>2171.3523191032082</v>
      </c>
      <c r="L97" s="104">
        <v>2229.2035354113909</v>
      </c>
      <c r="M97" s="104">
        <v>2182.1778304827985</v>
      </c>
      <c r="N97" s="104">
        <v>2259.5794383791526</v>
      </c>
      <c r="O97" s="104">
        <v>2291.9518215755775</v>
      </c>
      <c r="P97" s="104">
        <v>2258.704839690628</v>
      </c>
      <c r="Q97" s="104">
        <v>2258.5576838443335</v>
      </c>
      <c r="R97" s="104">
        <v>2257.4119795917791</v>
      </c>
      <c r="S97" s="104">
        <v>2199.9287799782114</v>
      </c>
      <c r="T97" s="104">
        <v>2112.6350594155256</v>
      </c>
      <c r="U97" s="104">
        <v>2174.2302121232083</v>
      </c>
      <c r="V97" s="104">
        <v>2110.0558848167484</v>
      </c>
      <c r="W97" s="104">
        <v>2326.0822966117889</v>
      </c>
      <c r="X97" s="104">
        <v>2261.5513027065185</v>
      </c>
      <c r="Y97" s="104">
        <v>2149.6349950563331</v>
      </c>
      <c r="DA97" s="132" t="s">
        <v>2502</v>
      </c>
    </row>
    <row r="98" spans="1:105" ht="12" customHeight="1" x14ac:dyDescent="0.25">
      <c r="A98" s="108" t="s">
        <v>53</v>
      </c>
      <c r="B98" s="98">
        <v>685.90048900821193</v>
      </c>
      <c r="C98" s="98">
        <v>710.30958889280942</v>
      </c>
      <c r="D98" s="98">
        <v>741.51127304412694</v>
      </c>
      <c r="E98" s="98">
        <v>743.9296388985972</v>
      </c>
      <c r="F98" s="98">
        <v>747.55856305016789</v>
      </c>
      <c r="G98" s="98">
        <v>694.76534118433494</v>
      </c>
      <c r="H98" s="98">
        <v>603.20513384570722</v>
      </c>
      <c r="I98" s="98">
        <v>641.84177451751623</v>
      </c>
      <c r="J98" s="98">
        <v>697.1785031813979</v>
      </c>
      <c r="K98" s="98">
        <v>782.47267972943462</v>
      </c>
      <c r="L98" s="98">
        <v>708.0735791452455</v>
      </c>
      <c r="M98" s="98">
        <v>772.22272855845779</v>
      </c>
      <c r="N98" s="98">
        <v>770.45455392562224</v>
      </c>
      <c r="O98" s="98">
        <v>670.15429331885525</v>
      </c>
      <c r="P98" s="98">
        <v>666.75193693698259</v>
      </c>
      <c r="Q98" s="98">
        <v>537.70334200532557</v>
      </c>
      <c r="R98" s="98">
        <v>499.61183427362784</v>
      </c>
      <c r="S98" s="98">
        <v>547.55345962502486</v>
      </c>
      <c r="T98" s="98">
        <v>609.62272269717755</v>
      </c>
      <c r="U98" s="98">
        <v>642.72637129465454</v>
      </c>
      <c r="V98" s="98">
        <v>622.22070674063571</v>
      </c>
      <c r="W98" s="98">
        <v>666.4567281470338</v>
      </c>
      <c r="X98" s="98">
        <v>764.69845067985284</v>
      </c>
      <c r="Y98" s="98">
        <v>722.14655136028318</v>
      </c>
      <c r="DA98" s="63" t="s">
        <v>2503</v>
      </c>
    </row>
    <row r="99" spans="1:105" ht="12" customHeight="1" x14ac:dyDescent="0.25">
      <c r="A99" s="108" t="s">
        <v>52</v>
      </c>
      <c r="B99" s="98">
        <v>1153.4342903529989</v>
      </c>
      <c r="C99" s="98">
        <v>1203.0637460941691</v>
      </c>
      <c r="D99" s="98">
        <v>1249.3786437153001</v>
      </c>
      <c r="E99" s="98">
        <v>1270.661614325594</v>
      </c>
      <c r="F99" s="98">
        <v>1279.4573131427369</v>
      </c>
      <c r="G99" s="98">
        <v>1190.3460320258198</v>
      </c>
      <c r="H99" s="98">
        <v>1366.2911622789929</v>
      </c>
      <c r="I99" s="98">
        <v>1342.8881915780919</v>
      </c>
      <c r="J99" s="98">
        <v>1285.0159496446859</v>
      </c>
      <c r="K99" s="98">
        <v>1388.8796393737734</v>
      </c>
      <c r="L99" s="98">
        <v>1521.1299562661461</v>
      </c>
      <c r="M99" s="98">
        <v>1409.9551019243411</v>
      </c>
      <c r="N99" s="98">
        <v>1489.1248844535303</v>
      </c>
      <c r="O99" s="98">
        <v>1621.7975282567224</v>
      </c>
      <c r="P99" s="98">
        <v>1591.9529027536457</v>
      </c>
      <c r="Q99" s="98">
        <v>1720.8543418390082</v>
      </c>
      <c r="R99" s="98">
        <v>1757.8001453181512</v>
      </c>
      <c r="S99" s="98">
        <v>1652.3753203531871</v>
      </c>
      <c r="T99" s="98">
        <v>1503.012336718348</v>
      </c>
      <c r="U99" s="98">
        <v>1531.5038408285536</v>
      </c>
      <c r="V99" s="98">
        <v>1487.8351780761127</v>
      </c>
      <c r="W99" s="98">
        <v>1659.6255684647551</v>
      </c>
      <c r="X99" s="98">
        <v>1496.8528520266655</v>
      </c>
      <c r="Y99" s="98">
        <v>1427.4884436960501</v>
      </c>
      <c r="DA99" s="63" t="s">
        <v>2504</v>
      </c>
    </row>
    <row r="100" spans="1:105" ht="12" customHeight="1" x14ac:dyDescent="0.25">
      <c r="A100" s="121" t="s">
        <v>54</v>
      </c>
      <c r="B100" s="122">
        <v>275.05576401187068</v>
      </c>
      <c r="C100" s="122">
        <v>317.5918512832996</v>
      </c>
      <c r="D100" s="122">
        <v>333.09240909320903</v>
      </c>
      <c r="E100" s="122">
        <v>331.9166757195427</v>
      </c>
      <c r="F100" s="122">
        <v>352.63171834922281</v>
      </c>
      <c r="G100" s="122">
        <v>286.38021292778535</v>
      </c>
      <c r="H100" s="122">
        <v>335.16994293404639</v>
      </c>
      <c r="I100" s="122">
        <v>293.26488244922535</v>
      </c>
      <c r="J100" s="122">
        <v>316.5450726607138</v>
      </c>
      <c r="K100" s="122">
        <v>399.79546759159001</v>
      </c>
      <c r="L100" s="122">
        <v>404.00065008023864</v>
      </c>
      <c r="M100" s="122">
        <v>401.22724885671335</v>
      </c>
      <c r="N100" s="122">
        <v>414.07989188964154</v>
      </c>
      <c r="O100" s="122">
        <v>403.5557804190654</v>
      </c>
      <c r="P100" s="122">
        <v>422.27320606812697</v>
      </c>
      <c r="Q100" s="122">
        <v>406.04938349018386</v>
      </c>
      <c r="R100" s="122">
        <v>412.57120540095008</v>
      </c>
      <c r="S100" s="122">
        <v>417.49215885244206</v>
      </c>
      <c r="T100" s="122">
        <v>413.33818071112574</v>
      </c>
      <c r="U100" s="122">
        <v>424.55892120355821</v>
      </c>
      <c r="V100" s="122">
        <v>419.23582372503193</v>
      </c>
      <c r="W100" s="122">
        <v>407.14941799155986</v>
      </c>
      <c r="X100" s="122">
        <v>409.15035843115538</v>
      </c>
      <c r="Y100" s="122">
        <v>419.71082284257193</v>
      </c>
      <c r="DA100" s="130" t="s">
        <v>2505</v>
      </c>
    </row>
    <row r="101" spans="1:105" ht="12" customHeight="1" x14ac:dyDescent="0.25">
      <c r="A101" s="97" t="s">
        <v>202</v>
      </c>
      <c r="B101" s="98">
        <v>272.76878186241265</v>
      </c>
      <c r="C101" s="98">
        <v>318.4447877109713</v>
      </c>
      <c r="D101" s="98">
        <v>334.90804183426872</v>
      </c>
      <c r="E101" s="98">
        <v>329.56880247684126</v>
      </c>
      <c r="F101" s="98">
        <v>344.23708661200106</v>
      </c>
      <c r="G101" s="98">
        <v>281.2689970529733</v>
      </c>
      <c r="H101" s="98">
        <v>337.49611718924234</v>
      </c>
      <c r="I101" s="98">
        <v>298.37595553908955</v>
      </c>
      <c r="J101" s="98">
        <v>316.13237822729917</v>
      </c>
      <c r="K101" s="98">
        <v>397.02281858106539</v>
      </c>
      <c r="L101" s="98">
        <v>397.33674227804329</v>
      </c>
      <c r="M101" s="98">
        <v>409.15785238314555</v>
      </c>
      <c r="N101" s="98">
        <v>427.53557516852669</v>
      </c>
      <c r="O101" s="98">
        <v>407.77364272953741</v>
      </c>
      <c r="P101" s="98">
        <v>434.14865758445228</v>
      </c>
      <c r="Q101" s="98">
        <v>412.2539037418606</v>
      </c>
      <c r="R101" s="98">
        <v>389.98589071453011</v>
      </c>
      <c r="S101" s="98">
        <v>417.80321373175394</v>
      </c>
      <c r="T101" s="98">
        <v>403.01157049882698</v>
      </c>
      <c r="U101" s="98">
        <v>410.22855183612387</v>
      </c>
      <c r="V101" s="98">
        <v>416.31128118926421</v>
      </c>
      <c r="W101" s="98">
        <v>495.72767826642297</v>
      </c>
      <c r="X101" s="98">
        <v>350.24589448420477</v>
      </c>
      <c r="Y101" s="98">
        <v>412.71095768172853</v>
      </c>
      <c r="DA101" s="63" t="s">
        <v>2506</v>
      </c>
    </row>
    <row r="102" spans="1:105" ht="12" customHeight="1" x14ac:dyDescent="0.25">
      <c r="A102" s="97" t="s">
        <v>50</v>
      </c>
      <c r="B102" s="98">
        <v>276.61021841642435</v>
      </c>
      <c r="C102" s="98">
        <v>319.3300067399162</v>
      </c>
      <c r="D102" s="98">
        <v>337.01241558409464</v>
      </c>
      <c r="E102" s="98">
        <v>322.85284694800794</v>
      </c>
      <c r="F102" s="98">
        <v>351.21765985907302</v>
      </c>
      <c r="G102" s="98">
        <v>293.82052105155191</v>
      </c>
      <c r="H102" s="98">
        <v>336.36649065842653</v>
      </c>
      <c r="I102" s="98">
        <v>293.62274674058671</v>
      </c>
      <c r="J102" s="98">
        <v>313.94411095394372</v>
      </c>
      <c r="K102" s="98">
        <v>407.41668824699559</v>
      </c>
      <c r="L102" s="98">
        <v>438.17170008856283</v>
      </c>
      <c r="M102" s="98">
        <v>405.24007198067738</v>
      </c>
      <c r="N102" s="98">
        <v>344.90192609073523</v>
      </c>
      <c r="O102" s="98">
        <v>345.23031506937775</v>
      </c>
      <c r="P102" s="98">
        <v>386.65025718349432</v>
      </c>
      <c r="Q102" s="98">
        <v>427.04424391710819</v>
      </c>
      <c r="R102" s="98">
        <v>451.44832615280467</v>
      </c>
      <c r="S102" s="98">
        <v>434.49518099870079</v>
      </c>
      <c r="T102" s="98">
        <v>404.21099528276568</v>
      </c>
      <c r="U102" s="98">
        <v>406.72179252016571</v>
      </c>
      <c r="V102" s="98">
        <v>406.77298871795216</v>
      </c>
      <c r="W102" s="98">
        <v>562.08797989359891</v>
      </c>
      <c r="X102" s="98">
        <v>290.8740190245212</v>
      </c>
      <c r="Y102" s="98">
        <v>413.74088250445834</v>
      </c>
      <c r="DA102" s="63" t="s">
        <v>2507</v>
      </c>
    </row>
    <row r="103" spans="1:105" ht="12" customHeight="1" x14ac:dyDescent="0.25">
      <c r="A103" s="109" t="s">
        <v>120</v>
      </c>
      <c r="B103" s="33">
        <v>275.41422432953829</v>
      </c>
      <c r="C103" s="33">
        <v>317.44357292718195</v>
      </c>
      <c r="D103" s="33">
        <v>332.77611980402145</v>
      </c>
      <c r="E103" s="33">
        <v>332.34776828297822</v>
      </c>
      <c r="F103" s="33">
        <v>354.00530526094167</v>
      </c>
      <c r="G103" s="33">
        <v>287.17222057260557</v>
      </c>
      <c r="H103" s="33">
        <v>334.78554301716844</v>
      </c>
      <c r="I103" s="33">
        <v>292.43309686637673</v>
      </c>
      <c r="J103" s="33">
        <v>316.62334743307747</v>
      </c>
      <c r="K103" s="33">
        <v>400.21184267041519</v>
      </c>
      <c r="L103" s="33">
        <v>404.95866194871479</v>
      </c>
      <c r="M103" s="33">
        <v>399.90277700063763</v>
      </c>
      <c r="N103" s="33">
        <v>412.00710489668245</v>
      </c>
      <c r="O103" s="33">
        <v>402.99741279357829</v>
      </c>
      <c r="P103" s="33">
        <v>420.58589275987367</v>
      </c>
      <c r="Q103" s="33">
        <v>405.16153583209945</v>
      </c>
      <c r="R103" s="33">
        <v>415.19084609473066</v>
      </c>
      <c r="S103" s="33">
        <v>417.4143086345685</v>
      </c>
      <c r="T103" s="33">
        <v>414.45998777874132</v>
      </c>
      <c r="U103" s="33">
        <v>426.14497375970694</v>
      </c>
      <c r="V103" s="33">
        <v>419.57163510761637</v>
      </c>
      <c r="W103" s="33">
        <v>397.68063290410845</v>
      </c>
      <c r="X103" s="33">
        <v>414.28245068970244</v>
      </c>
      <c r="Y103" s="33">
        <v>420.1874606605536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11182.539765093925</v>
      </c>
      <c r="C124" s="117">
        <f t="shared" si="42"/>
        <v>12012.769841142992</v>
      </c>
      <c r="D124" s="117">
        <f t="shared" si="42"/>
        <v>11118.581551441137</v>
      </c>
      <c r="E124" s="117">
        <f t="shared" si="42"/>
        <v>11723.668957924829</v>
      </c>
      <c r="F124" s="117">
        <f t="shared" si="42"/>
        <v>12674.520437109968</v>
      </c>
      <c r="G124" s="117">
        <f t="shared" si="42"/>
        <v>10791.267045337658</v>
      </c>
      <c r="H124" s="117">
        <f t="shared" si="42"/>
        <v>10417.325695452086</v>
      </c>
      <c r="I124" s="117">
        <f t="shared" si="42"/>
        <v>11316.733920335117</v>
      </c>
      <c r="J124" s="117">
        <f t="shared" si="42"/>
        <v>11475.633249646917</v>
      </c>
      <c r="K124" s="117">
        <f t="shared" si="42"/>
        <v>11693.960807164349</v>
      </c>
      <c r="L124" s="117">
        <f t="shared" si="42"/>
        <v>12682.87270251233</v>
      </c>
      <c r="M124" s="117">
        <f t="shared" si="42"/>
        <v>12074.537690104185</v>
      </c>
      <c r="N124" s="117">
        <f t="shared" si="42"/>
        <v>12681.403006183116</v>
      </c>
      <c r="O124" s="117">
        <f t="shared" si="42"/>
        <v>13331.154744496658</v>
      </c>
      <c r="P124" s="117">
        <f t="shared" si="42"/>
        <v>11994.95824484649</v>
      </c>
      <c r="Q124" s="117">
        <f t="shared" si="42"/>
        <v>12735.828613990363</v>
      </c>
      <c r="R124" s="117">
        <f t="shared" ref="R124:V124" si="43">R125+R128+R130+R139</f>
        <v>13135.943460681983</v>
      </c>
      <c r="S124" s="117">
        <f t="shared" si="43"/>
        <v>13569.137334751838</v>
      </c>
      <c r="T124" s="117">
        <f t="shared" si="43"/>
        <v>12791.888526374501</v>
      </c>
      <c r="U124" s="117">
        <f t="shared" si="43"/>
        <v>12817.179113360113</v>
      </c>
      <c r="V124" s="117">
        <f t="shared" si="43"/>
        <v>13967.090529850642</v>
      </c>
      <c r="W124" s="117">
        <f t="shared" ref="W124:Y124" si="44">W125+W128+W130+W139</f>
        <v>15394.470103337231</v>
      </c>
      <c r="X124" s="117">
        <f t="shared" si="44"/>
        <v>13791.238025527971</v>
      </c>
      <c r="Y124" s="117">
        <f t="shared" si="44"/>
        <v>13265.949935463186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9089.6377308947285</v>
      </c>
      <c r="C125" s="122">
        <f t="shared" si="45"/>
        <v>9773.1432218448535</v>
      </c>
      <c r="D125" s="122">
        <f t="shared" si="45"/>
        <v>8838.0649303377086</v>
      </c>
      <c r="E125" s="122">
        <f t="shared" si="45"/>
        <v>9345.9351557742702</v>
      </c>
      <c r="F125" s="122">
        <f t="shared" si="45"/>
        <v>10083.922642445526</v>
      </c>
      <c r="G125" s="122">
        <f t="shared" si="45"/>
        <v>8715.1174830689997</v>
      </c>
      <c r="H125" s="122">
        <f t="shared" si="45"/>
        <v>8256.3871019513863</v>
      </c>
      <c r="I125" s="122">
        <f t="shared" si="45"/>
        <v>8999.7361234706896</v>
      </c>
      <c r="J125" s="122">
        <f t="shared" si="45"/>
        <v>9144.4157093722351</v>
      </c>
      <c r="K125" s="122">
        <f t="shared" si="45"/>
        <v>9140.0686841797233</v>
      </c>
      <c r="L125" s="122">
        <f t="shared" si="45"/>
        <v>10105.899461630821</v>
      </c>
      <c r="M125" s="122">
        <f t="shared" si="45"/>
        <v>9441.7980906948924</v>
      </c>
      <c r="N125" s="122">
        <f t="shared" si="45"/>
        <v>9980.9173172411429</v>
      </c>
      <c r="O125" s="122">
        <f t="shared" si="45"/>
        <v>10727.134752307982</v>
      </c>
      <c r="P125" s="122">
        <f t="shared" si="45"/>
        <v>9238.8870681788303</v>
      </c>
      <c r="Q125" s="122">
        <f t="shared" si="45"/>
        <v>10037.120322560979</v>
      </c>
      <c r="R125" s="122">
        <f t="shared" ref="R125:V125" si="46">SUM(R126:R127)</f>
        <v>10432.346886227951</v>
      </c>
      <c r="S125" s="122">
        <f t="shared" si="46"/>
        <v>10954.108060118806</v>
      </c>
      <c r="T125" s="122">
        <f t="shared" si="46"/>
        <v>10266.758806944421</v>
      </c>
      <c r="U125" s="122">
        <f t="shared" si="46"/>
        <v>10291.560560626303</v>
      </c>
      <c r="V125" s="122">
        <f t="shared" si="46"/>
        <v>11462.30040628751</v>
      </c>
      <c r="W125" s="122">
        <f t="shared" ref="W125:Y125" si="47">SUM(W126:W127)</f>
        <v>12454.914413827159</v>
      </c>
      <c r="X125" s="122">
        <f t="shared" si="47"/>
        <v>11159.108458943265</v>
      </c>
      <c r="Y125" s="122">
        <f t="shared" si="47"/>
        <v>10708.11623198885</v>
      </c>
      <c r="DA125" s="130" t="s">
        <v>2528</v>
      </c>
    </row>
    <row r="126" spans="1:105" ht="12" customHeight="1" x14ac:dyDescent="0.25">
      <c r="A126" s="97" t="s">
        <v>198</v>
      </c>
      <c r="B126" s="98">
        <v>9039.1850715791661</v>
      </c>
      <c r="C126" s="98">
        <v>9720.1789682401304</v>
      </c>
      <c r="D126" s="98">
        <v>8791.2853510142304</v>
      </c>
      <c r="E126" s="98">
        <v>9297.4742606671171</v>
      </c>
      <c r="F126" s="98">
        <v>10032.957515426355</v>
      </c>
      <c r="G126" s="98">
        <v>8675.8682684057603</v>
      </c>
      <c r="H126" s="98">
        <v>8219.0425028708451</v>
      </c>
      <c r="I126" s="98">
        <v>8960.4061660681728</v>
      </c>
      <c r="J126" s="98">
        <v>9104.9676672233309</v>
      </c>
      <c r="K126" s="98">
        <v>9101.0069835465802</v>
      </c>
      <c r="L126" s="98">
        <v>10063.085196367019</v>
      </c>
      <c r="M126" s="98">
        <v>9402.3730121999943</v>
      </c>
      <c r="N126" s="98">
        <v>9939.6475297938068</v>
      </c>
      <c r="O126" s="98">
        <v>10683.188582631185</v>
      </c>
      <c r="P126" s="98">
        <v>9201.3285521801336</v>
      </c>
      <c r="Q126" s="98">
        <v>9996.6214696857096</v>
      </c>
      <c r="R126" s="98">
        <v>10390.491480026902</v>
      </c>
      <c r="S126" s="98">
        <v>10910.419698624024</v>
      </c>
      <c r="T126" s="98">
        <v>10225.913698362272</v>
      </c>
      <c r="U126" s="98">
        <v>10250.896554946883</v>
      </c>
      <c r="V126" s="98">
        <v>11417.130739382519</v>
      </c>
      <c r="W126" s="98">
        <v>12405.264575613754</v>
      </c>
      <c r="X126" s="98">
        <v>11115.026196715864</v>
      </c>
      <c r="Y126" s="98">
        <v>10665.769416959865</v>
      </c>
      <c r="DA126" s="63" t="s">
        <v>2529</v>
      </c>
    </row>
    <row r="127" spans="1:105" ht="12" customHeight="1" x14ac:dyDescent="0.25">
      <c r="A127" s="97" t="s">
        <v>53</v>
      </c>
      <c r="B127" s="98">
        <v>50.452659315561782</v>
      </c>
      <c r="C127" s="98">
        <v>52.964253604723304</v>
      </c>
      <c r="D127" s="98">
        <v>46.779579323477286</v>
      </c>
      <c r="E127" s="98">
        <v>48.460895107152574</v>
      </c>
      <c r="F127" s="98">
        <v>50.965127019170929</v>
      </c>
      <c r="G127" s="98">
        <v>39.249214663239762</v>
      </c>
      <c r="H127" s="98">
        <v>37.344599080541656</v>
      </c>
      <c r="I127" s="98">
        <v>39.329957402516783</v>
      </c>
      <c r="J127" s="98">
        <v>39.448042148904619</v>
      </c>
      <c r="K127" s="98">
        <v>39.061700633143957</v>
      </c>
      <c r="L127" s="98">
        <v>42.814265263801296</v>
      </c>
      <c r="M127" s="98">
        <v>39.425078494897619</v>
      </c>
      <c r="N127" s="98">
        <v>41.269787447335922</v>
      </c>
      <c r="O127" s="98">
        <v>43.946169676798334</v>
      </c>
      <c r="P127" s="98">
        <v>37.558515998697246</v>
      </c>
      <c r="Q127" s="98">
        <v>40.498852875268547</v>
      </c>
      <c r="R127" s="98">
        <v>41.855406201049526</v>
      </c>
      <c r="S127" s="98">
        <v>43.68836149478188</v>
      </c>
      <c r="T127" s="98">
        <v>40.845108582148789</v>
      </c>
      <c r="U127" s="98">
        <v>40.664005679420455</v>
      </c>
      <c r="V127" s="98">
        <v>45.169666904989988</v>
      </c>
      <c r="W127" s="98">
        <v>49.649838213405644</v>
      </c>
      <c r="X127" s="98">
        <v>44.082262227400697</v>
      </c>
      <c r="Y127" s="98">
        <v>42.346815028984075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0.80030956069449266</v>
      </c>
      <c r="C128" s="122">
        <f t="shared" si="48"/>
        <v>1.107660144676391</v>
      </c>
      <c r="D128" s="122">
        <f t="shared" si="48"/>
        <v>1.3061761246964836</v>
      </c>
      <c r="E128" s="122">
        <f t="shared" si="48"/>
        <v>2.5856728513601164</v>
      </c>
      <c r="F128" s="122">
        <f t="shared" si="48"/>
        <v>1.8005088898723691</v>
      </c>
      <c r="G128" s="122">
        <f t="shared" si="48"/>
        <v>2.1694910071692335</v>
      </c>
      <c r="H128" s="122">
        <f t="shared" si="48"/>
        <v>2.8037240203514733</v>
      </c>
      <c r="I128" s="122">
        <f t="shared" si="48"/>
        <v>2.7953058353972717</v>
      </c>
      <c r="J128" s="122">
        <f t="shared" si="48"/>
        <v>2.614688009352955</v>
      </c>
      <c r="K128" s="122">
        <f t="shared" si="48"/>
        <v>2.9317297955526125</v>
      </c>
      <c r="L128" s="122">
        <f t="shared" si="48"/>
        <v>3.636150943953119</v>
      </c>
      <c r="M128" s="122">
        <f t="shared" si="48"/>
        <v>3.6143664625072272</v>
      </c>
      <c r="N128" s="122">
        <f t="shared" si="48"/>
        <v>4.4391943925735999</v>
      </c>
      <c r="O128" s="122">
        <f t="shared" si="48"/>
        <v>6.3525771679807299</v>
      </c>
      <c r="P128" s="122">
        <f t="shared" si="48"/>
        <v>4.355430100747534</v>
      </c>
      <c r="Q128" s="122">
        <f t="shared" si="48"/>
        <v>7.8687719875428987</v>
      </c>
      <c r="R128" s="122">
        <f t="shared" si="48"/>
        <v>4.7733346151949441</v>
      </c>
      <c r="S128" s="122">
        <f t="shared" si="48"/>
        <v>4.6216308884283128</v>
      </c>
      <c r="T128" s="122">
        <f t="shared" si="48"/>
        <v>4.116349303501587</v>
      </c>
      <c r="U128" s="122">
        <f t="shared" si="48"/>
        <v>4.3079589555299096</v>
      </c>
      <c r="V128" s="122">
        <f t="shared" si="48"/>
        <v>4.1398730460278959</v>
      </c>
      <c r="W128" s="122">
        <f t="shared" si="48"/>
        <v>4.0656723001171375</v>
      </c>
      <c r="X128" s="122">
        <f t="shared" si="48"/>
        <v>3.7581120549919858</v>
      </c>
      <c r="Y128" s="122">
        <f t="shared" si="48"/>
        <v>3.5703944162524501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0.80030956069449266</v>
      </c>
      <c r="C129" s="98">
        <f>IF(RES_hhdet_tes!C129=0,0,RES_hhdet_tes!C129*1000*11630/RES_hhdet_num!C124)</f>
        <v>1.107660144676391</v>
      </c>
      <c r="D129" s="98">
        <f>IF(RES_hhdet_tes!D129=0,0,RES_hhdet_tes!D129*1000*11630/RES_hhdet_num!D124)</f>
        <v>1.3061761246964836</v>
      </c>
      <c r="E129" s="98">
        <f>IF(RES_hhdet_tes!E129=0,0,RES_hhdet_tes!E129*1000*11630/RES_hhdet_num!E124)</f>
        <v>2.5856728513601164</v>
      </c>
      <c r="F129" s="98">
        <f>IF(RES_hhdet_tes!F129=0,0,RES_hhdet_tes!F129*1000*11630/RES_hhdet_num!F124)</f>
        <v>1.8005088898723691</v>
      </c>
      <c r="G129" s="98">
        <f>IF(RES_hhdet_tes!G129=0,0,RES_hhdet_tes!G129*1000*11630/RES_hhdet_num!G124)</f>
        <v>2.1694910071692335</v>
      </c>
      <c r="H129" s="98">
        <f>IF(RES_hhdet_tes!H129=0,0,RES_hhdet_tes!H129*1000*11630/RES_hhdet_num!H124)</f>
        <v>2.8037240203514733</v>
      </c>
      <c r="I129" s="98">
        <f>IF(RES_hhdet_tes!I129=0,0,RES_hhdet_tes!I129*1000*11630/RES_hhdet_num!I124)</f>
        <v>2.7953058353972717</v>
      </c>
      <c r="J129" s="98">
        <f>IF(RES_hhdet_tes!J129=0,0,RES_hhdet_tes!J129*1000*11630/RES_hhdet_num!J124)</f>
        <v>2.614688009352955</v>
      </c>
      <c r="K129" s="98">
        <f>IF(RES_hhdet_tes!K129=0,0,RES_hhdet_tes!K129*1000*11630/RES_hhdet_num!K124)</f>
        <v>2.9317297955526125</v>
      </c>
      <c r="L129" s="98">
        <f>IF(RES_hhdet_tes!L129=0,0,RES_hhdet_tes!L129*1000*11630/RES_hhdet_num!L124)</f>
        <v>3.636150943953119</v>
      </c>
      <c r="M129" s="98">
        <f>IF(RES_hhdet_tes!M129=0,0,RES_hhdet_tes!M129*1000*11630/RES_hhdet_num!M124)</f>
        <v>3.6143664625072272</v>
      </c>
      <c r="N129" s="98">
        <f>IF(RES_hhdet_tes!N129=0,0,RES_hhdet_tes!N129*1000*11630/RES_hhdet_num!N124)</f>
        <v>4.4391943925735999</v>
      </c>
      <c r="O129" s="98">
        <f>IF(RES_hhdet_tes!O129=0,0,RES_hhdet_tes!O129*1000*11630/RES_hhdet_num!O124)</f>
        <v>6.3525771679807299</v>
      </c>
      <c r="P129" s="98">
        <f>IF(RES_hhdet_tes!P129=0,0,RES_hhdet_tes!P129*1000*11630/RES_hhdet_num!P124)</f>
        <v>4.355430100747534</v>
      </c>
      <c r="Q129" s="98">
        <f>IF(RES_hhdet_tes!Q129=0,0,RES_hhdet_tes!Q129*1000*11630/RES_hhdet_num!Q124)</f>
        <v>7.8687719875428987</v>
      </c>
      <c r="R129" s="98">
        <f>IF(RES_hhdet_tes!R129=0,0,RES_hhdet_tes!R129*1000*11630/RES_hhdet_num!R124)</f>
        <v>4.7733346151949441</v>
      </c>
      <c r="S129" s="98">
        <f>IF(RES_hhdet_tes!S129=0,0,RES_hhdet_tes!S129*1000*11630/RES_hhdet_num!S124)</f>
        <v>4.6216308884283128</v>
      </c>
      <c r="T129" s="98">
        <f>IF(RES_hhdet_tes!T129=0,0,RES_hhdet_tes!T129*1000*11630/RES_hhdet_num!T124)</f>
        <v>4.116349303501587</v>
      </c>
      <c r="U129" s="98">
        <f>IF(RES_hhdet_tes!U129=0,0,RES_hhdet_tes!U129*1000*11630/RES_hhdet_num!U124)</f>
        <v>4.3079589555299096</v>
      </c>
      <c r="V129" s="98">
        <f>IF(RES_hhdet_tes!V129=0,0,RES_hhdet_tes!V129*1000*11630/RES_hhdet_num!V124)</f>
        <v>4.1398730460278959</v>
      </c>
      <c r="W129" s="98">
        <f>IF(RES_hhdet_tes!W129=0,0,RES_hhdet_tes!W129*1000*11630/RES_hhdet_num!W124)</f>
        <v>4.0656723001171375</v>
      </c>
      <c r="X129" s="98">
        <f>IF(RES_hhdet_tes!X129=0,0,RES_hhdet_tes!X129*1000*11630/RES_hhdet_num!X124)</f>
        <v>3.7581120549919858</v>
      </c>
      <c r="Y129" s="98">
        <f>IF(RES_hhdet_tes!Y129=0,0,RES_hhdet_tes!Y129*1000*11630/RES_hhdet_num!Y124)</f>
        <v>3.5703944162524501</v>
      </c>
      <c r="DA129" s="63" t="s">
        <v>2532</v>
      </c>
    </row>
    <row r="130" spans="1:105" ht="12" customHeight="1" x14ac:dyDescent="0.25">
      <c r="A130" s="121" t="s">
        <v>55</v>
      </c>
      <c r="B130" s="122">
        <v>1816.6798071573799</v>
      </c>
      <c r="C130" s="122">
        <v>1921.0636070849905</v>
      </c>
      <c r="D130" s="122">
        <v>1946.4096499819718</v>
      </c>
      <c r="E130" s="122">
        <v>2042.8525519278828</v>
      </c>
      <c r="F130" s="122">
        <v>2234.8070062234947</v>
      </c>
      <c r="G130" s="122">
        <v>1786.77268626252</v>
      </c>
      <c r="H130" s="122">
        <v>1823.3413013482482</v>
      </c>
      <c r="I130" s="122">
        <v>2021.7637515675956</v>
      </c>
      <c r="J130" s="122">
        <v>2011.9911183618703</v>
      </c>
      <c r="K130" s="122">
        <v>2150.7202914439749</v>
      </c>
      <c r="L130" s="122">
        <v>2168.2662838648403</v>
      </c>
      <c r="M130" s="122">
        <v>2229.2084208945366</v>
      </c>
      <c r="N130" s="122">
        <v>2284.1739288290164</v>
      </c>
      <c r="O130" s="122">
        <v>2194.7757553499623</v>
      </c>
      <c r="P130" s="122">
        <v>2331.1958739576366</v>
      </c>
      <c r="Q130" s="122">
        <v>2285.6284212396422</v>
      </c>
      <c r="R130" s="122">
        <v>2283.5427484311185</v>
      </c>
      <c r="S130" s="122">
        <v>2192.9508861919203</v>
      </c>
      <c r="T130" s="122">
        <v>2106.5777579675646</v>
      </c>
      <c r="U130" s="122">
        <v>2095.2121766237401</v>
      </c>
      <c r="V130" s="122">
        <v>2081.1083644894738</v>
      </c>
      <c r="W130" s="122">
        <v>2537.4384087724629</v>
      </c>
      <c r="X130" s="122">
        <v>2214.2976378211865</v>
      </c>
      <c r="Y130" s="122">
        <v>2134.0833817442322</v>
      </c>
      <c r="DA130" s="130" t="s">
        <v>2533</v>
      </c>
    </row>
    <row r="131" spans="1:105" ht="12" customHeight="1" x14ac:dyDescent="0.25">
      <c r="A131" s="97" t="s">
        <v>128</v>
      </c>
      <c r="B131" s="98">
        <v>1812.8859271933461</v>
      </c>
      <c r="C131" s="98">
        <v>1922.3674304933518</v>
      </c>
      <c r="D131" s="98">
        <v>1938.8827255408387</v>
      </c>
      <c r="E131" s="98">
        <v>2047.7212373917771</v>
      </c>
      <c r="F131" s="98">
        <v>2270.6797615452556</v>
      </c>
      <c r="G131" s="98">
        <v>1769.2467408833006</v>
      </c>
      <c r="H131" s="98">
        <v>1797.0593441232641</v>
      </c>
      <c r="I131" s="98">
        <v>2028.0905700066153</v>
      </c>
      <c r="J131" s="98">
        <v>2017.1430133440779</v>
      </c>
      <c r="K131" s="98">
        <v>2146.9395579251659</v>
      </c>
      <c r="L131" s="98">
        <v>2157.1045506054838</v>
      </c>
      <c r="M131" s="98">
        <v>2239.4186100624352</v>
      </c>
      <c r="N131" s="98">
        <v>2290.7593947986538</v>
      </c>
      <c r="O131" s="98">
        <v>2169.492310343147</v>
      </c>
      <c r="P131" s="98">
        <v>2350.8862349525498</v>
      </c>
      <c r="Q131" s="98">
        <v>2293.5398675924303</v>
      </c>
      <c r="R131" s="98">
        <v>2291.2718817012792</v>
      </c>
      <c r="S131" s="98">
        <v>2193.3964324808994</v>
      </c>
      <c r="T131" s="98">
        <v>2107.4724125867065</v>
      </c>
      <c r="U131" s="98">
        <v>2076.9811223245374</v>
      </c>
      <c r="V131" s="98">
        <v>2076.0136828446434</v>
      </c>
      <c r="W131" s="98">
        <v>2560.468945835682</v>
      </c>
      <c r="X131" s="98">
        <v>2211.7256521781951</v>
      </c>
      <c r="Y131" s="98">
        <v>2132.6494309077302</v>
      </c>
      <c r="DA131" s="63" t="s">
        <v>2534</v>
      </c>
    </row>
    <row r="132" spans="1:105" ht="12" customHeight="1" x14ac:dyDescent="0.25">
      <c r="A132" s="97" t="s">
        <v>127</v>
      </c>
      <c r="B132" s="98">
        <v>1812.8859271933463</v>
      </c>
      <c r="C132" s="98">
        <v>1922.3544359162238</v>
      </c>
      <c r="D132" s="98">
        <v>1938.9044436218821</v>
      </c>
      <c r="E132" s="98">
        <v>2047.5904747618526</v>
      </c>
      <c r="F132" s="98">
        <v>2270.29977391066</v>
      </c>
      <c r="G132" s="98">
        <v>1768.9436670146943</v>
      </c>
      <c r="H132" s="98">
        <v>1796.7094602380375</v>
      </c>
      <c r="I132" s="98">
        <v>2027.4948829173611</v>
      </c>
      <c r="J132" s="98">
        <v>2016.5937900498093</v>
      </c>
      <c r="K132" s="98">
        <v>2145.9066809291758</v>
      </c>
      <c r="L132" s="98">
        <v>2156.4248763429955</v>
      </c>
      <c r="M132" s="98">
        <v>2238.8379103042066</v>
      </c>
      <c r="N132" s="98">
        <v>2290.6222629706604</v>
      </c>
      <c r="O132" s="98">
        <v>2169.7597921264296</v>
      </c>
      <c r="P132" s="98">
        <v>2350.5655328826624</v>
      </c>
      <c r="Q132" s="98">
        <v>2293.3698964904515</v>
      </c>
      <c r="R132" s="98">
        <v>2291.2440910801624</v>
      </c>
      <c r="S132" s="98">
        <v>2193.5706772942149</v>
      </c>
      <c r="T132" s="98">
        <v>2107.7922740307804</v>
      </c>
      <c r="U132" s="98">
        <v>2077.3195717274471</v>
      </c>
      <c r="V132" s="98">
        <v>2075.9571409751443</v>
      </c>
      <c r="W132" s="98">
        <v>2559.481624733538</v>
      </c>
      <c r="X132" s="98">
        <v>2211.6727792679098</v>
      </c>
      <c r="Y132" s="98">
        <v>2133.3017065903082</v>
      </c>
      <c r="DA132" s="63" t="s">
        <v>2535</v>
      </c>
    </row>
    <row r="133" spans="1:105" ht="12" customHeight="1" x14ac:dyDescent="0.25">
      <c r="A133" s="100" t="s">
        <v>198</v>
      </c>
      <c r="B133" s="101">
        <v>675.79957508106793</v>
      </c>
      <c r="C133" s="101">
        <v>713.68867422983578</v>
      </c>
      <c r="D133" s="101">
        <v>721.79414598030735</v>
      </c>
      <c r="E133" s="101">
        <v>756.38929153186962</v>
      </c>
      <c r="F133" s="101">
        <v>839.54053124267966</v>
      </c>
      <c r="G133" s="101">
        <v>651.0325464923809</v>
      </c>
      <c r="H133" s="101">
        <v>548.18278078286039</v>
      </c>
      <c r="I133" s="101">
        <v>656.37566741220917</v>
      </c>
      <c r="J133" s="101">
        <v>709.88680138244524</v>
      </c>
      <c r="K133" s="101">
        <v>772.31504886029745</v>
      </c>
      <c r="L133" s="101">
        <v>682.63338120509457</v>
      </c>
      <c r="M133" s="101">
        <v>794.79076777586693</v>
      </c>
      <c r="N133" s="101">
        <v>781.92277281220584</v>
      </c>
      <c r="O133" s="101">
        <v>630.62470845585221</v>
      </c>
      <c r="P133" s="101">
        <v>697.563414169922</v>
      </c>
      <c r="Q133" s="101">
        <v>546.80451330213748</v>
      </c>
      <c r="R133" s="101">
        <v>507.15563543971439</v>
      </c>
      <c r="S133" s="101">
        <v>546.40719796728695</v>
      </c>
      <c r="T133" s="101">
        <v>607.92581874117184</v>
      </c>
      <c r="U133" s="101">
        <v>611.52399134151904</v>
      </c>
      <c r="V133" s="101">
        <v>612.65462362947608</v>
      </c>
      <c r="W133" s="101">
        <v>743.14732462223424</v>
      </c>
      <c r="X133" s="101">
        <v>749.29318371652062</v>
      </c>
      <c r="Y133" s="101">
        <v>717.92067971148913</v>
      </c>
      <c r="DA133" s="131" t="s">
        <v>2536</v>
      </c>
    </row>
    <row r="134" spans="1:105" ht="12" customHeight="1" x14ac:dyDescent="0.25">
      <c r="A134" s="103" t="s">
        <v>52</v>
      </c>
      <c r="B134" s="104">
        <v>1137.0863521122783</v>
      </c>
      <c r="C134" s="104">
        <v>1208.6657616863881</v>
      </c>
      <c r="D134" s="104">
        <v>1217.1102976415748</v>
      </c>
      <c r="E134" s="104">
        <v>1291.2011832299831</v>
      </c>
      <c r="F134" s="104">
        <v>1430.7592426679805</v>
      </c>
      <c r="G134" s="104">
        <v>1117.9111205223135</v>
      </c>
      <c r="H134" s="104">
        <v>1248.5266794551771</v>
      </c>
      <c r="I134" s="104">
        <v>1371.1192155051519</v>
      </c>
      <c r="J134" s="104">
        <v>1306.7069886673642</v>
      </c>
      <c r="K134" s="104">
        <v>1373.5916320688782</v>
      </c>
      <c r="L134" s="104">
        <v>1473.7914951379014</v>
      </c>
      <c r="M134" s="104">
        <v>1444.0471425283397</v>
      </c>
      <c r="N134" s="104">
        <v>1508.699490158454</v>
      </c>
      <c r="O134" s="104">
        <v>1539.1350836705774</v>
      </c>
      <c r="P134" s="104">
        <v>1653.00211871274</v>
      </c>
      <c r="Q134" s="104">
        <v>1746.5653831883139</v>
      </c>
      <c r="R134" s="104">
        <v>1784.0884556404483</v>
      </c>
      <c r="S134" s="104">
        <v>1647.1634793269279</v>
      </c>
      <c r="T134" s="104">
        <v>1499.8664552896084</v>
      </c>
      <c r="U134" s="104">
        <v>1465.7955803859281</v>
      </c>
      <c r="V134" s="104">
        <v>1463.3025173456685</v>
      </c>
      <c r="W134" s="104">
        <v>1816.3343001113037</v>
      </c>
      <c r="X134" s="104">
        <v>1462.3795955513897</v>
      </c>
      <c r="Y134" s="104">
        <v>1415.3810268788191</v>
      </c>
      <c r="DA134" s="132" t="s">
        <v>2537</v>
      </c>
    </row>
    <row r="135" spans="1:105" ht="12" customHeight="1" x14ac:dyDescent="0.25">
      <c r="A135" s="106" t="s">
        <v>122</v>
      </c>
      <c r="B135" s="101">
        <v>1839.3347793612113</v>
      </c>
      <c r="C135" s="101">
        <v>1913.3159456561139</v>
      </c>
      <c r="D135" s="101">
        <v>1990.7839728512811</v>
      </c>
      <c r="E135" s="101">
        <v>2014.3475684020257</v>
      </c>
      <c r="F135" s="101">
        <v>2026.8481759505844</v>
      </c>
      <c r="G135" s="101">
        <v>1886.2165262372007</v>
      </c>
      <c r="H135" s="101">
        <v>1971.1465946252279</v>
      </c>
      <c r="I135" s="101">
        <v>1986.328116944725</v>
      </c>
      <c r="J135" s="101">
        <v>1983.4009627901044</v>
      </c>
      <c r="K135" s="101">
        <v>2172.2374337835295</v>
      </c>
      <c r="L135" s="101">
        <v>2228.369575558992</v>
      </c>
      <c r="M135" s="101">
        <v>2180.0659850457964</v>
      </c>
      <c r="N135" s="101">
        <v>2256.4648534204598</v>
      </c>
      <c r="O135" s="101">
        <v>2287.9065481387106</v>
      </c>
      <c r="P135" s="101">
        <v>2255.2283187446533</v>
      </c>
      <c r="Q135" s="101">
        <v>2254.6241591231301</v>
      </c>
      <c r="R135" s="101">
        <v>2252.0033831197134</v>
      </c>
      <c r="S135" s="101">
        <v>2190.9183840297646</v>
      </c>
      <c r="T135" s="101">
        <v>2103.2392092455066</v>
      </c>
      <c r="U135" s="101">
        <v>2164.8756631173551</v>
      </c>
      <c r="V135" s="101">
        <v>2105.6872170683691</v>
      </c>
      <c r="W135" s="101">
        <v>2334.9242118981638</v>
      </c>
      <c r="X135" s="101">
        <v>2272.5908641461651</v>
      </c>
      <c r="Y135" s="101">
        <v>2171.112799202685</v>
      </c>
      <c r="DA135" s="131" t="s">
        <v>2538</v>
      </c>
    </row>
    <row r="136" spans="1:105" ht="12" customHeight="1" x14ac:dyDescent="0.25">
      <c r="A136" s="107" t="s">
        <v>121</v>
      </c>
      <c r="B136" s="104">
        <v>1839.3347793612111</v>
      </c>
      <c r="C136" s="104">
        <v>1913.3734428818821</v>
      </c>
      <c r="D136" s="104">
        <v>1990.8217497676246</v>
      </c>
      <c r="E136" s="104">
        <v>2014.4744608228937</v>
      </c>
      <c r="F136" s="104">
        <v>2027.0458219422981</v>
      </c>
      <c r="G136" s="104">
        <v>1887.3095174939326</v>
      </c>
      <c r="H136" s="104">
        <v>1971.8091288547221</v>
      </c>
      <c r="I136" s="104">
        <v>1986.7225042430525</v>
      </c>
      <c r="J136" s="104">
        <v>1983.5053716676603</v>
      </c>
      <c r="K136" s="104">
        <v>2170.8802606663985</v>
      </c>
      <c r="L136" s="104">
        <v>2227.8538306628334</v>
      </c>
      <c r="M136" s="104">
        <v>2179.8402763867684</v>
      </c>
      <c r="N136" s="104">
        <v>2256.294811664487</v>
      </c>
      <c r="O136" s="104">
        <v>2287.4182589354564</v>
      </c>
      <c r="P136" s="104">
        <v>2254.3611313248462</v>
      </c>
      <c r="Q136" s="104">
        <v>2252.9871970316599</v>
      </c>
      <c r="R136" s="104">
        <v>2251.1932751250879</v>
      </c>
      <c r="S136" s="104">
        <v>2191.7052376843635</v>
      </c>
      <c r="T136" s="104">
        <v>2103.6281811430918</v>
      </c>
      <c r="U136" s="104">
        <v>2165.3597938017092</v>
      </c>
      <c r="V136" s="104">
        <v>2105.4004361573116</v>
      </c>
      <c r="W136" s="104">
        <v>2332.1731623855112</v>
      </c>
      <c r="X136" s="104">
        <v>2270.1811499148957</v>
      </c>
      <c r="Y136" s="104">
        <v>2167.9081839103833</v>
      </c>
      <c r="DA136" s="132" t="s">
        <v>2539</v>
      </c>
    </row>
    <row r="137" spans="1:105" ht="12" customHeight="1" x14ac:dyDescent="0.25">
      <c r="A137" s="108" t="s">
        <v>53</v>
      </c>
      <c r="B137" s="98">
        <v>685.90048900821193</v>
      </c>
      <c r="C137" s="98">
        <v>710.30962894708614</v>
      </c>
      <c r="D137" s="98">
        <v>741.48588409999377</v>
      </c>
      <c r="E137" s="98">
        <v>743.88651088005531</v>
      </c>
      <c r="F137" s="98">
        <v>747.56960697027182</v>
      </c>
      <c r="G137" s="98">
        <v>695.57547605752802</v>
      </c>
      <c r="H137" s="98">
        <v>603.9134939371786</v>
      </c>
      <c r="I137" s="98">
        <v>642.48614137960658</v>
      </c>
      <c r="J137" s="98">
        <v>697.63958026415321</v>
      </c>
      <c r="K137" s="98">
        <v>782.30256784718074</v>
      </c>
      <c r="L137" s="98">
        <v>707.64486536612242</v>
      </c>
      <c r="M137" s="98">
        <v>771.39552173004347</v>
      </c>
      <c r="N137" s="98">
        <v>769.33458639216212</v>
      </c>
      <c r="O137" s="98">
        <v>668.82870416872231</v>
      </c>
      <c r="P137" s="98">
        <v>665.46970832725719</v>
      </c>
      <c r="Q137" s="98">
        <v>536.37715521045368</v>
      </c>
      <c r="R137" s="98">
        <v>498.23550670316354</v>
      </c>
      <c r="S137" s="98">
        <v>545.50665289457504</v>
      </c>
      <c r="T137" s="98">
        <v>607.02369470558347</v>
      </c>
      <c r="U137" s="98">
        <v>640.10417804765848</v>
      </c>
      <c r="V137" s="98">
        <v>620.84789165269717</v>
      </c>
      <c r="W137" s="98">
        <v>668.2018506137033</v>
      </c>
      <c r="X137" s="98">
        <v>767.61646133119211</v>
      </c>
      <c r="Y137" s="98">
        <v>728.28523087734413</v>
      </c>
      <c r="DA137" s="63" t="s">
        <v>2540</v>
      </c>
    </row>
    <row r="138" spans="1:105" ht="12" customHeight="1" x14ac:dyDescent="0.25">
      <c r="A138" s="108" t="s">
        <v>52</v>
      </c>
      <c r="B138" s="98">
        <v>1153.4342903529989</v>
      </c>
      <c r="C138" s="98">
        <v>1203.0638139347964</v>
      </c>
      <c r="D138" s="98">
        <v>1249.3358656676307</v>
      </c>
      <c r="E138" s="98">
        <v>1270.5879499428386</v>
      </c>
      <c r="F138" s="98">
        <v>1279.4762149720266</v>
      </c>
      <c r="G138" s="98">
        <v>1191.7340414364046</v>
      </c>
      <c r="H138" s="98">
        <v>1367.8956349175432</v>
      </c>
      <c r="I138" s="98">
        <v>1344.2363628634459</v>
      </c>
      <c r="J138" s="98">
        <v>1285.865791403507</v>
      </c>
      <c r="K138" s="98">
        <v>1388.5776928192176</v>
      </c>
      <c r="L138" s="98">
        <v>1520.2089652967106</v>
      </c>
      <c r="M138" s="98">
        <v>1408.4447546567251</v>
      </c>
      <c r="N138" s="98">
        <v>1486.9602252723246</v>
      </c>
      <c r="O138" s="98">
        <v>1618.589554766734</v>
      </c>
      <c r="P138" s="98">
        <v>1588.891422997589</v>
      </c>
      <c r="Q138" s="98">
        <v>1716.6100418212063</v>
      </c>
      <c r="R138" s="98">
        <v>1752.9577684219239</v>
      </c>
      <c r="S138" s="98">
        <v>1646.1985847897881</v>
      </c>
      <c r="T138" s="98">
        <v>1496.6044864375085</v>
      </c>
      <c r="U138" s="98">
        <v>1525.2556157540505</v>
      </c>
      <c r="V138" s="98">
        <v>1484.5525445046144</v>
      </c>
      <c r="W138" s="98">
        <v>1663.9713117718077</v>
      </c>
      <c r="X138" s="98">
        <v>1502.5646885837036</v>
      </c>
      <c r="Y138" s="98">
        <v>1439.622953033039</v>
      </c>
      <c r="DA138" s="63" t="s">
        <v>2541</v>
      </c>
    </row>
    <row r="139" spans="1:105" ht="12" customHeight="1" x14ac:dyDescent="0.25">
      <c r="A139" s="121" t="s">
        <v>54</v>
      </c>
      <c r="B139" s="122">
        <v>275.42191748112265</v>
      </c>
      <c r="C139" s="122">
        <v>317.45535206847211</v>
      </c>
      <c r="D139" s="122">
        <v>332.80079499675935</v>
      </c>
      <c r="E139" s="122">
        <v>332.29557737131557</v>
      </c>
      <c r="F139" s="122">
        <v>353.99027955107465</v>
      </c>
      <c r="G139" s="122">
        <v>287.20738499896913</v>
      </c>
      <c r="H139" s="122">
        <v>334.79356813209881</v>
      </c>
      <c r="I139" s="122">
        <v>292.43873946143339</v>
      </c>
      <c r="J139" s="122">
        <v>316.6117339034588</v>
      </c>
      <c r="K139" s="122">
        <v>400.24010174509789</v>
      </c>
      <c r="L139" s="122">
        <v>405.07080607271598</v>
      </c>
      <c r="M139" s="122">
        <v>399.91681205224916</v>
      </c>
      <c r="N139" s="122">
        <v>411.87256572038569</v>
      </c>
      <c r="O139" s="122">
        <v>402.89165967073347</v>
      </c>
      <c r="P139" s="122">
        <v>420.51987260927405</v>
      </c>
      <c r="Q139" s="122">
        <v>405.21109820219925</v>
      </c>
      <c r="R139" s="122">
        <v>415.28049140771947</v>
      </c>
      <c r="S139" s="122">
        <v>417.45675755268394</v>
      </c>
      <c r="T139" s="122">
        <v>414.43561215901417</v>
      </c>
      <c r="U139" s="122">
        <v>426.09841715453985</v>
      </c>
      <c r="V139" s="122">
        <v>419.54188602763134</v>
      </c>
      <c r="W139" s="122">
        <v>398.05160843749269</v>
      </c>
      <c r="X139" s="122">
        <v>414.07381670852874</v>
      </c>
      <c r="Y139" s="122">
        <v>420.17992731385044</v>
      </c>
      <c r="DA139" s="130" t="s">
        <v>2542</v>
      </c>
    </row>
    <row r="140" spans="1:105" ht="12" customHeight="1" x14ac:dyDescent="0.25">
      <c r="A140" s="97" t="s">
        <v>50</v>
      </c>
      <c r="B140" s="98">
        <v>276.61021841642435</v>
      </c>
      <c r="C140" s="98">
        <v>319.33000673991609</v>
      </c>
      <c r="D140" s="98">
        <v>337.01241558409458</v>
      </c>
      <c r="E140" s="98">
        <v>322.85284694800799</v>
      </c>
      <c r="F140" s="98">
        <v>351.21765985907297</v>
      </c>
      <c r="G140" s="98">
        <v>293.82052105155191</v>
      </c>
      <c r="H140" s="98">
        <v>336.36649065842647</v>
      </c>
      <c r="I140" s="98">
        <v>293.62274674058665</v>
      </c>
      <c r="J140" s="98">
        <v>313.94411095394412</v>
      </c>
      <c r="K140" s="98">
        <v>407.41668824699588</v>
      </c>
      <c r="L140" s="98">
        <v>438.171700088563</v>
      </c>
      <c r="M140" s="98">
        <v>405.24007198067721</v>
      </c>
      <c r="N140" s="98">
        <v>344.9019260907354</v>
      </c>
      <c r="O140" s="98">
        <v>345.23031506937718</v>
      </c>
      <c r="P140" s="98">
        <v>386.65025718349409</v>
      </c>
      <c r="Q140" s="98">
        <v>427.04424391710847</v>
      </c>
      <c r="R140" s="98">
        <v>451.44832615280541</v>
      </c>
      <c r="S140" s="98">
        <v>434.49518099870232</v>
      </c>
      <c r="T140" s="98">
        <v>404.21099528276505</v>
      </c>
      <c r="U140" s="98">
        <v>406.72179252016622</v>
      </c>
      <c r="V140" s="98">
        <v>406.77298871795239</v>
      </c>
      <c r="W140" s="98">
        <v>562.08797989359903</v>
      </c>
      <c r="X140" s="98">
        <v>290.87401902452058</v>
      </c>
      <c r="Y140" s="98">
        <v>413.74088250445914</v>
      </c>
      <c r="DA140" s="63" t="s">
        <v>2543</v>
      </c>
    </row>
    <row r="141" spans="1:105" ht="12" customHeight="1" x14ac:dyDescent="0.25">
      <c r="A141" s="109" t="s">
        <v>120</v>
      </c>
      <c r="B141" s="33">
        <v>275.41422432953829</v>
      </c>
      <c r="C141" s="33">
        <v>317.443572927182</v>
      </c>
      <c r="D141" s="33">
        <v>332.77611980402139</v>
      </c>
      <c r="E141" s="33">
        <v>332.34776828297845</v>
      </c>
      <c r="F141" s="33">
        <v>354.00530526094161</v>
      </c>
      <c r="G141" s="33">
        <v>287.17222057260562</v>
      </c>
      <c r="H141" s="33">
        <v>334.78554301716861</v>
      </c>
      <c r="I141" s="33">
        <v>292.4330968663769</v>
      </c>
      <c r="J141" s="33">
        <v>316.6233474330777</v>
      </c>
      <c r="K141" s="33">
        <v>400.21184267041497</v>
      </c>
      <c r="L141" s="33">
        <v>404.95866194871508</v>
      </c>
      <c r="M141" s="33">
        <v>399.90277700063785</v>
      </c>
      <c r="N141" s="33">
        <v>412.00710489668171</v>
      </c>
      <c r="O141" s="33">
        <v>402.99741279357971</v>
      </c>
      <c r="P141" s="33">
        <v>420.58589275987418</v>
      </c>
      <c r="Q141" s="33">
        <v>405.16153583209996</v>
      </c>
      <c r="R141" s="33">
        <v>415.19084609473038</v>
      </c>
      <c r="S141" s="33">
        <v>417.41430863456731</v>
      </c>
      <c r="T141" s="33">
        <v>414.45998777874183</v>
      </c>
      <c r="U141" s="33">
        <v>426.14497375970677</v>
      </c>
      <c r="V141" s="33">
        <v>419.57163510761484</v>
      </c>
      <c r="W141" s="33">
        <v>397.68063290410976</v>
      </c>
      <c r="X141" s="33">
        <v>414.28245068970097</v>
      </c>
      <c r="Y141" s="33">
        <v>420.18746066055456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9016.0285688016029</v>
      </c>
      <c r="C143" s="117">
        <f t="shared" si="49"/>
        <v>11394.980386119645</v>
      </c>
      <c r="D143" s="117">
        <f t="shared" si="49"/>
        <v>11243.804583273766</v>
      </c>
      <c r="E143" s="117">
        <f t="shared" si="49"/>
        <v>11925.174230345012</v>
      </c>
      <c r="F143" s="117">
        <f t="shared" si="49"/>
        <v>11598.902218577998</v>
      </c>
      <c r="G143" s="117">
        <f t="shared" si="49"/>
        <v>11789.642008332092</v>
      </c>
      <c r="H143" s="117">
        <f t="shared" si="49"/>
        <v>10830.734184783192</v>
      </c>
      <c r="I143" s="117">
        <f t="shared" si="49"/>
        <v>11426.76894804014</v>
      </c>
      <c r="J143" s="117">
        <f t="shared" si="49"/>
        <v>10657.119814035517</v>
      </c>
      <c r="K143" s="117">
        <f t="shared" si="49"/>
        <v>12504.002047357981</v>
      </c>
      <c r="L143" s="117">
        <f t="shared" si="49"/>
        <v>12888.425210619978</v>
      </c>
      <c r="M143" s="117">
        <f t="shared" si="49"/>
        <v>12379.610511762046</v>
      </c>
      <c r="N143" s="117">
        <f t="shared" si="49"/>
        <v>12650.811149887091</v>
      </c>
      <c r="O143" s="117">
        <f t="shared" si="49"/>
        <v>12459.439720153547</v>
      </c>
      <c r="P143" s="117">
        <f t="shared" si="49"/>
        <v>11772.221357054883</v>
      </c>
      <c r="Q143" s="117">
        <f t="shared" si="49"/>
        <v>13346.616379775125</v>
      </c>
      <c r="R143" s="117">
        <f t="shared" ref="R143:V143" si="50">R144+R146+R148+R157</f>
        <v>13183.316520626189</v>
      </c>
      <c r="S143" s="117">
        <f t="shared" si="50"/>
        <v>12780.586001601119</v>
      </c>
      <c r="T143" s="117">
        <f t="shared" si="50"/>
        <v>12883.00824772445</v>
      </c>
      <c r="U143" s="117">
        <f t="shared" si="50"/>
        <v>12097.470380425479</v>
      </c>
      <c r="V143" s="117">
        <f t="shared" si="50"/>
        <v>14565.689299219794</v>
      </c>
      <c r="W143" s="117">
        <f t="shared" ref="W143:Y143" si="51">W144+W146+W148+W157</f>
        <v>15110.90162161594</v>
      </c>
      <c r="X143" s="117">
        <f t="shared" si="51"/>
        <v>13880.465120626088</v>
      </c>
      <c r="Y143" s="117">
        <f t="shared" si="51"/>
        <v>13675.784469811313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6887.8260302992512</v>
      </c>
      <c r="C144" s="122">
        <f t="shared" si="52"/>
        <v>9158.9287595441856</v>
      </c>
      <c r="D144" s="122">
        <f t="shared" si="52"/>
        <v>8913.8984485578294</v>
      </c>
      <c r="E144" s="122">
        <f t="shared" si="52"/>
        <v>9567.1129816381708</v>
      </c>
      <c r="F144" s="122">
        <f t="shared" si="52"/>
        <v>9212.0128046299651</v>
      </c>
      <c r="G144" s="122">
        <f t="shared" si="52"/>
        <v>9599.2513123386743</v>
      </c>
      <c r="H144" s="122">
        <f t="shared" si="52"/>
        <v>8507.8114014077892</v>
      </c>
      <c r="I144" s="122">
        <f t="shared" si="52"/>
        <v>9127.7148740251232</v>
      </c>
      <c r="J144" s="122">
        <f t="shared" si="52"/>
        <v>8333.9372082429672</v>
      </c>
      <c r="K144" s="122">
        <f t="shared" si="52"/>
        <v>9919.3726081593541</v>
      </c>
      <c r="L144" s="122">
        <f t="shared" si="52"/>
        <v>10234.912316621409</v>
      </c>
      <c r="M144" s="122">
        <f t="shared" si="52"/>
        <v>9776.1178891547152</v>
      </c>
      <c r="N144" s="122">
        <f t="shared" si="52"/>
        <v>9955.0919370836182</v>
      </c>
      <c r="O144" s="122">
        <f t="shared" si="52"/>
        <v>9736.1748950005967</v>
      </c>
      <c r="P144" s="122">
        <f t="shared" si="52"/>
        <v>9074.6263701629414</v>
      </c>
      <c r="Q144" s="122">
        <f t="shared" si="52"/>
        <v>10651.171371427921</v>
      </c>
      <c r="R144" s="122">
        <f t="shared" si="52"/>
        <v>10492.799381416698</v>
      </c>
      <c r="S144" s="122">
        <f t="shared" si="52"/>
        <v>10143.821085902462</v>
      </c>
      <c r="T144" s="122">
        <f t="shared" si="52"/>
        <v>10339.382719550447</v>
      </c>
      <c r="U144" s="122">
        <f t="shared" si="52"/>
        <v>9479.4243627701417</v>
      </c>
      <c r="V144" s="122">
        <f t="shared" si="52"/>
        <v>12018.616220004456</v>
      </c>
      <c r="W144" s="122">
        <f t="shared" si="52"/>
        <v>12360.895398476021</v>
      </c>
      <c r="X144" s="122">
        <f t="shared" si="52"/>
        <v>11181.243927522035</v>
      </c>
      <c r="Y144" s="122">
        <f t="shared" si="52"/>
        <v>11079.067981825398</v>
      </c>
      <c r="DA144" s="130" t="s">
        <v>2546</v>
      </c>
    </row>
    <row r="145" spans="1:105" ht="12" customHeight="1" x14ac:dyDescent="0.25">
      <c r="A145" s="97" t="s">
        <v>53</v>
      </c>
      <c r="B145" s="98">
        <v>6887.8260302992512</v>
      </c>
      <c r="C145" s="98">
        <v>9158.9287595441856</v>
      </c>
      <c r="D145" s="98">
        <v>8913.8984485578294</v>
      </c>
      <c r="E145" s="98">
        <v>9567.1129816381708</v>
      </c>
      <c r="F145" s="98">
        <v>9212.0128046299651</v>
      </c>
      <c r="G145" s="98">
        <v>9599.2513123386743</v>
      </c>
      <c r="H145" s="98">
        <v>8507.8114014077892</v>
      </c>
      <c r="I145" s="98">
        <v>9127.7148740251232</v>
      </c>
      <c r="J145" s="98">
        <v>8333.9372082429672</v>
      </c>
      <c r="K145" s="98">
        <v>9919.3726081593541</v>
      </c>
      <c r="L145" s="98">
        <v>10234.912316621409</v>
      </c>
      <c r="M145" s="98">
        <v>9776.1178891547152</v>
      </c>
      <c r="N145" s="98">
        <v>9955.0919370836182</v>
      </c>
      <c r="O145" s="98">
        <v>9736.1748950005967</v>
      </c>
      <c r="P145" s="98">
        <v>9074.6263701629414</v>
      </c>
      <c r="Q145" s="98">
        <v>10651.171371427921</v>
      </c>
      <c r="R145" s="98">
        <v>10492.799381416698</v>
      </c>
      <c r="S145" s="98">
        <v>10143.821085902462</v>
      </c>
      <c r="T145" s="98">
        <v>10339.382719550447</v>
      </c>
      <c r="U145" s="98">
        <v>9479.4243627701417</v>
      </c>
      <c r="V145" s="98">
        <v>12018.616220004456</v>
      </c>
      <c r="W145" s="98">
        <v>12360.895398476021</v>
      </c>
      <c r="X145" s="98">
        <v>11181.243927522035</v>
      </c>
      <c r="Y145" s="98">
        <v>11079.067981825398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7.998827128611274</v>
      </c>
      <c r="C146" s="122">
        <f t="shared" si="53"/>
        <v>8.0053400178209877</v>
      </c>
      <c r="D146" s="122">
        <f t="shared" si="53"/>
        <v>7.9297444722693635</v>
      </c>
      <c r="E146" s="122">
        <f t="shared" si="53"/>
        <v>15.763479889230148</v>
      </c>
      <c r="F146" s="122">
        <f t="shared" si="53"/>
        <v>11.264458024522419</v>
      </c>
      <c r="G146" s="122">
        <f t="shared" si="53"/>
        <v>13.30190844930825</v>
      </c>
      <c r="H146" s="122">
        <f t="shared" si="53"/>
        <v>17.765465653118014</v>
      </c>
      <c r="I146" s="122">
        <f t="shared" si="53"/>
        <v>17.627802693763702</v>
      </c>
      <c r="J146" s="122">
        <f t="shared" si="53"/>
        <v>16.019462922884415</v>
      </c>
      <c r="K146" s="122">
        <f t="shared" si="53"/>
        <v>16.742153744995004</v>
      </c>
      <c r="L146" s="122">
        <f t="shared" si="53"/>
        <v>19.648722308142546</v>
      </c>
      <c r="M146" s="122">
        <f t="shared" si="53"/>
        <v>18.321243702295188</v>
      </c>
      <c r="N146" s="122">
        <f t="shared" si="53"/>
        <v>20.929951686242703</v>
      </c>
      <c r="O146" s="122">
        <f t="shared" si="53"/>
        <v>26.148015200342712</v>
      </c>
      <c r="P146" s="122">
        <f t="shared" si="53"/>
        <v>16.701237671171207</v>
      </c>
      <c r="Q146" s="122">
        <f t="shared" si="53"/>
        <v>31.565477308088759</v>
      </c>
      <c r="R146" s="122">
        <f t="shared" si="53"/>
        <v>21.68498096747091</v>
      </c>
      <c r="S146" s="122">
        <f t="shared" si="53"/>
        <v>22.654040739969624</v>
      </c>
      <c r="T146" s="122">
        <f t="shared" si="53"/>
        <v>20.810119542158507</v>
      </c>
      <c r="U146" s="122">
        <f t="shared" si="53"/>
        <v>22.477126011927691</v>
      </c>
      <c r="V146" s="122">
        <f t="shared" si="53"/>
        <v>22.071464071921579</v>
      </c>
      <c r="W146" s="122">
        <f t="shared" si="53"/>
        <v>24.675643809566751</v>
      </c>
      <c r="X146" s="122">
        <f t="shared" si="53"/>
        <v>23.664878802968072</v>
      </c>
      <c r="Y146" s="122">
        <f t="shared" si="53"/>
        <v>22.897970188159832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7.998827128611274</v>
      </c>
      <c r="C147" s="98">
        <f>IF(RES_hhdet_tes!C147=0,0,RES_hhdet_tes!C147*1000*11630/RES_hhdet_num!C143)</f>
        <v>8.0053400178209877</v>
      </c>
      <c r="D147" s="98">
        <f>IF(RES_hhdet_tes!D147=0,0,RES_hhdet_tes!D147*1000*11630/RES_hhdet_num!D143)</f>
        <v>7.9297444722693635</v>
      </c>
      <c r="E147" s="98">
        <f>IF(RES_hhdet_tes!E147=0,0,RES_hhdet_tes!E147*1000*11630/RES_hhdet_num!E143)</f>
        <v>15.763479889230148</v>
      </c>
      <c r="F147" s="98">
        <f>IF(RES_hhdet_tes!F147=0,0,RES_hhdet_tes!F147*1000*11630/RES_hhdet_num!F143)</f>
        <v>11.264458024522419</v>
      </c>
      <c r="G147" s="98">
        <f>IF(RES_hhdet_tes!G147=0,0,RES_hhdet_tes!G147*1000*11630/RES_hhdet_num!G143)</f>
        <v>13.30190844930825</v>
      </c>
      <c r="H147" s="98">
        <f>IF(RES_hhdet_tes!H147=0,0,RES_hhdet_tes!H147*1000*11630/RES_hhdet_num!H143)</f>
        <v>17.765465653118014</v>
      </c>
      <c r="I147" s="98">
        <f>IF(RES_hhdet_tes!I147=0,0,RES_hhdet_tes!I147*1000*11630/RES_hhdet_num!I143)</f>
        <v>17.627802693763702</v>
      </c>
      <c r="J147" s="98">
        <f>IF(RES_hhdet_tes!J147=0,0,RES_hhdet_tes!J147*1000*11630/RES_hhdet_num!J143)</f>
        <v>16.019462922884415</v>
      </c>
      <c r="K147" s="98">
        <f>IF(RES_hhdet_tes!K147=0,0,RES_hhdet_tes!K147*1000*11630/RES_hhdet_num!K143)</f>
        <v>16.742153744995004</v>
      </c>
      <c r="L147" s="98">
        <f>IF(RES_hhdet_tes!L147=0,0,RES_hhdet_tes!L147*1000*11630/RES_hhdet_num!L143)</f>
        <v>19.648722308142546</v>
      </c>
      <c r="M147" s="98">
        <f>IF(RES_hhdet_tes!M147=0,0,RES_hhdet_tes!M147*1000*11630/RES_hhdet_num!M143)</f>
        <v>18.321243702295188</v>
      </c>
      <c r="N147" s="98">
        <f>IF(RES_hhdet_tes!N147=0,0,RES_hhdet_tes!N147*1000*11630/RES_hhdet_num!N143)</f>
        <v>20.929951686242703</v>
      </c>
      <c r="O147" s="98">
        <f>IF(RES_hhdet_tes!O147=0,0,RES_hhdet_tes!O147*1000*11630/RES_hhdet_num!O143)</f>
        <v>26.148015200342712</v>
      </c>
      <c r="P147" s="98">
        <f>IF(RES_hhdet_tes!P147=0,0,RES_hhdet_tes!P147*1000*11630/RES_hhdet_num!P143)</f>
        <v>16.701237671171207</v>
      </c>
      <c r="Q147" s="98">
        <f>IF(RES_hhdet_tes!Q147=0,0,RES_hhdet_tes!Q147*1000*11630/RES_hhdet_num!Q143)</f>
        <v>31.565477308088759</v>
      </c>
      <c r="R147" s="98">
        <f>IF(RES_hhdet_tes!R147=0,0,RES_hhdet_tes!R147*1000*11630/RES_hhdet_num!R143)</f>
        <v>21.68498096747091</v>
      </c>
      <c r="S147" s="98">
        <f>IF(RES_hhdet_tes!S147=0,0,RES_hhdet_tes!S147*1000*11630/RES_hhdet_num!S143)</f>
        <v>22.654040739969624</v>
      </c>
      <c r="T147" s="98">
        <f>IF(RES_hhdet_tes!T147=0,0,RES_hhdet_tes!T147*1000*11630/RES_hhdet_num!T143)</f>
        <v>20.810119542158507</v>
      </c>
      <c r="U147" s="98">
        <f>IF(RES_hhdet_tes!U147=0,0,RES_hhdet_tes!U147*1000*11630/RES_hhdet_num!U143)</f>
        <v>22.477126011927691</v>
      </c>
      <c r="V147" s="98">
        <f>IF(RES_hhdet_tes!V147=0,0,RES_hhdet_tes!V147*1000*11630/RES_hhdet_num!V143)</f>
        <v>22.071464071921579</v>
      </c>
      <c r="W147" s="98">
        <f>IF(RES_hhdet_tes!W147=0,0,RES_hhdet_tes!W147*1000*11630/RES_hhdet_num!W143)</f>
        <v>24.675643809566751</v>
      </c>
      <c r="X147" s="98">
        <f>IF(RES_hhdet_tes!X147=0,0,RES_hhdet_tes!X147*1000*11630/RES_hhdet_num!X143)</f>
        <v>23.664878802968072</v>
      </c>
      <c r="Y147" s="98">
        <f>IF(RES_hhdet_tes!Y147=0,0,RES_hhdet_tes!Y147*1000*11630/RES_hhdet_num!Y143)</f>
        <v>22.897970188159832</v>
      </c>
      <c r="DA147" s="63" t="s">
        <v>2549</v>
      </c>
    </row>
    <row r="148" spans="1:105" ht="12" customHeight="1" x14ac:dyDescent="0.25">
      <c r="A148" s="121" t="s">
        <v>55</v>
      </c>
      <c r="B148" s="122">
        <v>1844.7817907080498</v>
      </c>
      <c r="C148" s="122">
        <v>1910.5916406027284</v>
      </c>
      <c r="D148" s="122">
        <v>1989.1788286754118</v>
      </c>
      <c r="E148" s="122">
        <v>2009.9955585033276</v>
      </c>
      <c r="F148" s="122">
        <v>2021.6334351878932</v>
      </c>
      <c r="G148" s="122">
        <v>1889.8825825945366</v>
      </c>
      <c r="H148" s="122">
        <v>1970.3637605249742</v>
      </c>
      <c r="I148" s="122">
        <v>1988.9875876394624</v>
      </c>
      <c r="J148" s="122">
        <v>1990.5512745375311</v>
      </c>
      <c r="K148" s="122">
        <v>2167.6479907875851</v>
      </c>
      <c r="L148" s="122">
        <v>2228.7958153038203</v>
      </c>
      <c r="M148" s="122">
        <v>2185.2545116301571</v>
      </c>
      <c r="N148" s="122">
        <v>2262.9268849790055</v>
      </c>
      <c r="O148" s="122">
        <v>2294.2325910873715</v>
      </c>
      <c r="P148" s="122">
        <v>2260.3797111055187</v>
      </c>
      <c r="Q148" s="122">
        <v>2258.6615748000081</v>
      </c>
      <c r="R148" s="122">
        <v>2253.5415905576583</v>
      </c>
      <c r="S148" s="122">
        <v>2196.6496502170362</v>
      </c>
      <c r="T148" s="122">
        <v>2108.3809342049644</v>
      </c>
      <c r="U148" s="122">
        <v>2169.4700556631051</v>
      </c>
      <c r="V148" s="122">
        <v>2105.4578113035714</v>
      </c>
      <c r="W148" s="122">
        <v>2327.2975230362076</v>
      </c>
      <c r="X148" s="122">
        <v>2261.4646108827469</v>
      </c>
      <c r="Y148" s="122">
        <v>2153.6379473889979</v>
      </c>
      <c r="DA148" s="130" t="s">
        <v>2550</v>
      </c>
    </row>
    <row r="149" spans="1:105" ht="12" customHeight="1" x14ac:dyDescent="0.25">
      <c r="A149" s="97" t="s">
        <v>124</v>
      </c>
      <c r="B149" s="98">
        <v>2005.4111675142026</v>
      </c>
      <c r="C149" s="98">
        <v>1790.3827713200883</v>
      </c>
      <c r="D149" s="98">
        <v>1944.4115538895946</v>
      </c>
      <c r="E149" s="98">
        <v>1799.0278497535269</v>
      </c>
      <c r="F149" s="98">
        <v>1805.0824138588189</v>
      </c>
      <c r="G149" s="98">
        <v>2083.2393548399723</v>
      </c>
      <c r="H149" s="98">
        <v>1958.7191688626813</v>
      </c>
      <c r="I149" s="98">
        <v>2096.2502309183287</v>
      </c>
      <c r="J149" s="98">
        <v>2299.6777229166883</v>
      </c>
      <c r="K149" s="98">
        <v>1852.0351292534074</v>
      </c>
      <c r="L149" s="98">
        <v>2045.368016617505</v>
      </c>
      <c r="M149" s="98">
        <v>2224.0895271747786</v>
      </c>
      <c r="N149" s="98">
        <v>2266.492023808355</v>
      </c>
      <c r="O149" s="98">
        <v>2174.0781028178408</v>
      </c>
      <c r="P149" s="98">
        <v>2337.9109561211908</v>
      </c>
      <c r="Q149" s="98">
        <v>2408.8613968024888</v>
      </c>
      <c r="R149" s="98">
        <v>2089.5536898097635</v>
      </c>
      <c r="S149" s="98">
        <v>2192.9063596078067</v>
      </c>
      <c r="T149" s="98">
        <v>2077.9143784131584</v>
      </c>
      <c r="U149" s="98">
        <v>2109.7810633268646</v>
      </c>
      <c r="V149" s="98">
        <v>2020.5982228284095</v>
      </c>
      <c r="W149" s="98">
        <v>2565.2682721911733</v>
      </c>
      <c r="X149" s="98">
        <v>2223.0641382018207</v>
      </c>
      <c r="Y149" s="98">
        <v>2150.6034310799164</v>
      </c>
      <c r="DA149" s="63" t="s">
        <v>2551</v>
      </c>
    </row>
    <row r="150" spans="1:105" ht="12" customHeight="1" x14ac:dyDescent="0.25">
      <c r="A150" s="97" t="s">
        <v>123</v>
      </c>
      <c r="B150" s="98">
        <v>2005.4111675142021</v>
      </c>
      <c r="C150" s="98">
        <v>1790.4857412147003</v>
      </c>
      <c r="D150" s="98">
        <v>1945.3601873349974</v>
      </c>
      <c r="E150" s="98">
        <v>1801.4763879717736</v>
      </c>
      <c r="F150" s="98">
        <v>1805.0081031092054</v>
      </c>
      <c r="G150" s="98">
        <v>2082.532560845787</v>
      </c>
      <c r="H150" s="98">
        <v>1957.2614147347515</v>
      </c>
      <c r="I150" s="98">
        <v>2093.8035075694465</v>
      </c>
      <c r="J150" s="98">
        <v>2295.7678638761454</v>
      </c>
      <c r="K150" s="98">
        <v>1849.5483629932157</v>
      </c>
      <c r="L150" s="98">
        <v>2040.1286618703141</v>
      </c>
      <c r="M150" s="98">
        <v>2222.1364537165614</v>
      </c>
      <c r="N150" s="98">
        <v>2261.3731930270169</v>
      </c>
      <c r="O150" s="98">
        <v>2169.4542237200021</v>
      </c>
      <c r="P150" s="98">
        <v>2321.2065028790244</v>
      </c>
      <c r="Q150" s="98">
        <v>2388.0724257403563</v>
      </c>
      <c r="R150" s="98">
        <v>2073.3158238967089</v>
      </c>
      <c r="S150" s="98">
        <v>2177.3600331901839</v>
      </c>
      <c r="T150" s="98">
        <v>2062.2993527927702</v>
      </c>
      <c r="U150" s="98">
        <v>2083.1823036630467</v>
      </c>
      <c r="V150" s="98">
        <v>1996.7153194871062</v>
      </c>
      <c r="W150" s="98">
        <v>2535.042148635961</v>
      </c>
      <c r="X150" s="98">
        <v>2199.1871469800403</v>
      </c>
      <c r="Y150" s="98">
        <v>2121.2969568506401</v>
      </c>
      <c r="DA150" s="63" t="s">
        <v>2552</v>
      </c>
    </row>
    <row r="151" spans="1:105" ht="12" customHeight="1" x14ac:dyDescent="0.25">
      <c r="A151" s="100" t="s">
        <v>50</v>
      </c>
      <c r="B151" s="101">
        <v>748.57606694050764</v>
      </c>
      <c r="C151" s="101">
        <v>665.22533157652606</v>
      </c>
      <c r="D151" s="101">
        <v>724.02548837001336</v>
      </c>
      <c r="E151" s="101">
        <v>664.16972237467849</v>
      </c>
      <c r="F151" s="101">
        <v>664.12125994921269</v>
      </c>
      <c r="G151" s="101">
        <v>769.63882939244934</v>
      </c>
      <c r="H151" s="101">
        <v>598.69079391626565</v>
      </c>
      <c r="I151" s="101">
        <v>678.03950109969617</v>
      </c>
      <c r="J151" s="101">
        <v>811.46974387764453</v>
      </c>
      <c r="K151" s="101">
        <v>663.75119329829943</v>
      </c>
      <c r="L151" s="101">
        <v>642.84702344497202</v>
      </c>
      <c r="M151" s="101">
        <v>786.56228654656695</v>
      </c>
      <c r="N151" s="101">
        <v>768.44079933657156</v>
      </c>
      <c r="O151" s="101">
        <v>624.52336641312638</v>
      </c>
      <c r="P151" s="101">
        <v>682.25140490440003</v>
      </c>
      <c r="Q151" s="101">
        <v>566.20501813054659</v>
      </c>
      <c r="R151" s="101">
        <v>458.75260592533255</v>
      </c>
      <c r="S151" s="101">
        <v>542.03024866963017</v>
      </c>
      <c r="T151" s="101">
        <v>592.2958568306957</v>
      </c>
      <c r="U151" s="101">
        <v>604.61901293290396</v>
      </c>
      <c r="V151" s="101">
        <v>579.14403186480126</v>
      </c>
      <c r="W151" s="101">
        <v>723.62102600326523</v>
      </c>
      <c r="X151" s="101">
        <v>730.62379190640775</v>
      </c>
      <c r="Y151" s="101">
        <v>708.66028950204191</v>
      </c>
      <c r="DA151" s="131" t="s">
        <v>2553</v>
      </c>
    </row>
    <row r="152" spans="1:105" ht="12" customHeight="1" x14ac:dyDescent="0.25">
      <c r="A152" s="103" t="s">
        <v>52</v>
      </c>
      <c r="B152" s="104">
        <v>1256.8351005736943</v>
      </c>
      <c r="C152" s="104">
        <v>1125.2604096381742</v>
      </c>
      <c r="D152" s="104">
        <v>1221.334698964984</v>
      </c>
      <c r="E152" s="104">
        <v>1137.3066655970952</v>
      </c>
      <c r="F152" s="104">
        <v>1140.8868431599928</v>
      </c>
      <c r="G152" s="104">
        <v>1312.8937314533373</v>
      </c>
      <c r="H152" s="104">
        <v>1358.5706208184858</v>
      </c>
      <c r="I152" s="104">
        <v>1415.7640064697503</v>
      </c>
      <c r="J152" s="104">
        <v>1484.2981199985009</v>
      </c>
      <c r="K152" s="104">
        <v>1185.7971696949164</v>
      </c>
      <c r="L152" s="104">
        <v>1397.281638425342</v>
      </c>
      <c r="M152" s="104">
        <v>1435.5741671699946</v>
      </c>
      <c r="N152" s="104">
        <v>1492.9323936904455</v>
      </c>
      <c r="O152" s="104">
        <v>1544.9308573068759</v>
      </c>
      <c r="P152" s="104">
        <v>1638.9550979746243</v>
      </c>
      <c r="Q152" s="104">
        <v>1821.8674076098093</v>
      </c>
      <c r="R152" s="104">
        <v>1614.5632179713766</v>
      </c>
      <c r="S152" s="104">
        <v>1635.3297845205541</v>
      </c>
      <c r="T152" s="104">
        <v>1470.0034959620743</v>
      </c>
      <c r="U152" s="104">
        <v>1478.5632907301431</v>
      </c>
      <c r="V152" s="104">
        <v>1417.5712876223051</v>
      </c>
      <c r="W152" s="104">
        <v>1811.4211226326956</v>
      </c>
      <c r="X152" s="104">
        <v>1468.5633550736327</v>
      </c>
      <c r="Y152" s="104">
        <v>1412.6366673485979</v>
      </c>
      <c r="DA152" s="132" t="s">
        <v>2554</v>
      </c>
    </row>
    <row r="153" spans="1:105" ht="12" customHeight="1" x14ac:dyDescent="0.25">
      <c r="A153" s="106" t="s">
        <v>122</v>
      </c>
      <c r="B153" s="101">
        <v>1839.3347793612108</v>
      </c>
      <c r="C153" s="101">
        <v>1912.9351261488571</v>
      </c>
      <c r="D153" s="101">
        <v>1989.7951807733468</v>
      </c>
      <c r="E153" s="101">
        <v>2013.1536043539136</v>
      </c>
      <c r="F153" s="101">
        <v>2025.8408667137917</v>
      </c>
      <c r="G153" s="101">
        <v>1884.8250395005798</v>
      </c>
      <c r="H153" s="101">
        <v>1970.5602878735456</v>
      </c>
      <c r="I153" s="101">
        <v>1986.1679406011131</v>
      </c>
      <c r="J153" s="101">
        <v>1983.7307822979349</v>
      </c>
      <c r="K153" s="101">
        <v>2173.1695144621285</v>
      </c>
      <c r="L153" s="101">
        <v>2231.4693779184408</v>
      </c>
      <c r="M153" s="101">
        <v>2184.8671758662758</v>
      </c>
      <c r="N153" s="101">
        <v>2263.079376759425</v>
      </c>
      <c r="O153" s="101">
        <v>2295.9242180300284</v>
      </c>
      <c r="P153" s="101">
        <v>2259.1846150825095</v>
      </c>
      <c r="Q153" s="101">
        <v>2257.2175987920077</v>
      </c>
      <c r="R153" s="101">
        <v>2255.1862953555656</v>
      </c>
      <c r="S153" s="101">
        <v>2196.0858359195859</v>
      </c>
      <c r="T153" s="101">
        <v>2108.3206404471107</v>
      </c>
      <c r="U153" s="101">
        <v>2169.7663542086302</v>
      </c>
      <c r="V153" s="101">
        <v>2106.0729803501977</v>
      </c>
      <c r="W153" s="101">
        <v>2324.8928151770815</v>
      </c>
      <c r="X153" s="101">
        <v>2261.6275832605202</v>
      </c>
      <c r="Y153" s="101">
        <v>2153.6314244945866</v>
      </c>
      <c r="DA153" s="131" t="s">
        <v>2555</v>
      </c>
    </row>
    <row r="154" spans="1:105" ht="12" customHeight="1" x14ac:dyDescent="0.25">
      <c r="A154" s="107" t="s">
        <v>121</v>
      </c>
      <c r="B154" s="104">
        <v>1839.3347793612111</v>
      </c>
      <c r="C154" s="104">
        <v>1912.982316821056</v>
      </c>
      <c r="D154" s="104">
        <v>1989.8602900697392</v>
      </c>
      <c r="E154" s="104">
        <v>2013.2873980573611</v>
      </c>
      <c r="F154" s="104">
        <v>2026.1975637787784</v>
      </c>
      <c r="G154" s="104">
        <v>1885.2442167282027</v>
      </c>
      <c r="H154" s="104">
        <v>1970.8723536154878</v>
      </c>
      <c r="I154" s="104">
        <v>1986.2111061885007</v>
      </c>
      <c r="J154" s="104">
        <v>1983.7071719609385</v>
      </c>
      <c r="K154" s="104">
        <v>2172.8500694107925</v>
      </c>
      <c r="L154" s="104">
        <v>2231.3441691493535</v>
      </c>
      <c r="M154" s="104">
        <v>2184.7024234488254</v>
      </c>
      <c r="N154" s="104">
        <v>2262.7141658785786</v>
      </c>
      <c r="O154" s="104">
        <v>2295.4683117450372</v>
      </c>
      <c r="P154" s="104">
        <v>2259.73624809272</v>
      </c>
      <c r="Q154" s="104">
        <v>2256.7929328481182</v>
      </c>
      <c r="R154" s="104">
        <v>2255.1242276854337</v>
      </c>
      <c r="S154" s="104">
        <v>2197.3407925763486</v>
      </c>
      <c r="T154" s="104">
        <v>2109.0439805821925</v>
      </c>
      <c r="U154" s="104">
        <v>2170.3403497869735</v>
      </c>
      <c r="V154" s="104">
        <v>2106.508732611599</v>
      </c>
      <c r="W154" s="104">
        <v>2325.1173731014756</v>
      </c>
      <c r="X154" s="104">
        <v>2262.0735354510257</v>
      </c>
      <c r="Y154" s="104">
        <v>2153.7123175108709</v>
      </c>
      <c r="DA154" s="132" t="s">
        <v>2556</v>
      </c>
    </row>
    <row r="155" spans="1:105" ht="12" customHeight="1" x14ac:dyDescent="0.25">
      <c r="A155" s="108" t="s">
        <v>53</v>
      </c>
      <c r="B155" s="98">
        <v>685.90048900821171</v>
      </c>
      <c r="C155" s="98">
        <v>710.16442958301491</v>
      </c>
      <c r="D155" s="98">
        <v>741.12778634754761</v>
      </c>
      <c r="E155" s="98">
        <v>743.44816331297466</v>
      </c>
      <c r="F155" s="98">
        <v>747.25677140678943</v>
      </c>
      <c r="G155" s="98">
        <v>694.81430119457707</v>
      </c>
      <c r="H155" s="98">
        <v>603.62658421580613</v>
      </c>
      <c r="I155" s="98">
        <v>642.32076037542686</v>
      </c>
      <c r="J155" s="98">
        <v>697.71055757226134</v>
      </c>
      <c r="K155" s="98">
        <v>783.01241189838322</v>
      </c>
      <c r="L155" s="98">
        <v>708.75351983634869</v>
      </c>
      <c r="M155" s="98">
        <v>773.11612415687841</v>
      </c>
      <c r="N155" s="98">
        <v>771.52340994202393</v>
      </c>
      <c r="O155" s="98">
        <v>671.18249598973648</v>
      </c>
      <c r="P155" s="98">
        <v>667.0564006003093</v>
      </c>
      <c r="Q155" s="98">
        <v>537.28320108297544</v>
      </c>
      <c r="R155" s="98">
        <v>499.10550758774923</v>
      </c>
      <c r="S155" s="98">
        <v>546.90931992911692</v>
      </c>
      <c r="T155" s="98">
        <v>608.5864797142541</v>
      </c>
      <c r="U155" s="98">
        <v>641.57648519231634</v>
      </c>
      <c r="V155" s="98">
        <v>621.17471001235708</v>
      </c>
      <c r="W155" s="98">
        <v>666.18026339489109</v>
      </c>
      <c r="X155" s="98">
        <v>764.87503326285059</v>
      </c>
      <c r="Y155" s="98">
        <v>723.51628359673293</v>
      </c>
      <c r="DA155" s="63" t="s">
        <v>2557</v>
      </c>
    </row>
    <row r="156" spans="1:105" ht="12" customHeight="1" x14ac:dyDescent="0.25">
      <c r="A156" s="108" t="s">
        <v>52</v>
      </c>
      <c r="B156" s="98">
        <v>1153.4342903529989</v>
      </c>
      <c r="C156" s="98">
        <v>1202.8178872380413</v>
      </c>
      <c r="D156" s="98">
        <v>1248.7325037221915</v>
      </c>
      <c r="E156" s="98">
        <v>1269.8392347443864</v>
      </c>
      <c r="F156" s="98">
        <v>1278.9407923719889</v>
      </c>
      <c r="G156" s="98">
        <v>1190.4299155336255</v>
      </c>
      <c r="H156" s="98">
        <v>1367.2457693996814</v>
      </c>
      <c r="I156" s="98">
        <v>1343.890345813074</v>
      </c>
      <c r="J156" s="98">
        <v>1285.996614388677</v>
      </c>
      <c r="K156" s="98">
        <v>1389.8376575124094</v>
      </c>
      <c r="L156" s="98">
        <v>1522.5906493130049</v>
      </c>
      <c r="M156" s="98">
        <v>1411.5862992919469</v>
      </c>
      <c r="N156" s="98">
        <v>1491.1907559365548</v>
      </c>
      <c r="O156" s="98">
        <v>1624.285815755301</v>
      </c>
      <c r="P156" s="98">
        <v>1592.6798474924103</v>
      </c>
      <c r="Q156" s="98">
        <v>1719.5097317651425</v>
      </c>
      <c r="R156" s="98">
        <v>1756.0187200976848</v>
      </c>
      <c r="S156" s="98">
        <v>1650.4314726472319</v>
      </c>
      <c r="T156" s="98">
        <v>1500.4575008679387</v>
      </c>
      <c r="U156" s="98">
        <v>1528.763864594657</v>
      </c>
      <c r="V156" s="98">
        <v>1485.3340225992422</v>
      </c>
      <c r="W156" s="98">
        <v>1658.9371097065841</v>
      </c>
      <c r="X156" s="98">
        <v>1497.1985021881749</v>
      </c>
      <c r="Y156" s="98">
        <v>1430.1960339141383</v>
      </c>
      <c r="DA156" s="63" t="s">
        <v>2558</v>
      </c>
    </row>
    <row r="157" spans="1:105" ht="12" customHeight="1" x14ac:dyDescent="0.25">
      <c r="A157" s="121" t="s">
        <v>54</v>
      </c>
      <c r="B157" s="122">
        <v>275.42192066569106</v>
      </c>
      <c r="C157" s="122">
        <v>317.45464595491012</v>
      </c>
      <c r="D157" s="122">
        <v>332.79756156825562</v>
      </c>
      <c r="E157" s="122">
        <v>332.3022103142834</v>
      </c>
      <c r="F157" s="122">
        <v>353.99152073561794</v>
      </c>
      <c r="G157" s="122">
        <v>287.2062049495724</v>
      </c>
      <c r="H157" s="122">
        <v>334.79355719731069</v>
      </c>
      <c r="I157" s="122">
        <v>292.43868368179284</v>
      </c>
      <c r="J157" s="122">
        <v>316.61186833213463</v>
      </c>
      <c r="K157" s="122">
        <v>400.23929466604562</v>
      </c>
      <c r="L157" s="122">
        <v>405.06835638660823</v>
      </c>
      <c r="M157" s="122">
        <v>399.91686727487803</v>
      </c>
      <c r="N157" s="122">
        <v>411.86237613822487</v>
      </c>
      <c r="O157" s="122">
        <v>402.88421886523645</v>
      </c>
      <c r="P157" s="122">
        <v>420.51403811524972</v>
      </c>
      <c r="Q157" s="122">
        <v>405.21795623910617</v>
      </c>
      <c r="R157" s="122">
        <v>415.29056768435942</v>
      </c>
      <c r="S157" s="122">
        <v>417.4612247416519</v>
      </c>
      <c r="T157" s="122">
        <v>414.43447442688012</v>
      </c>
      <c r="U157" s="122">
        <v>426.09883598030467</v>
      </c>
      <c r="V157" s="122">
        <v>419.54380383984488</v>
      </c>
      <c r="W157" s="122">
        <v>398.03305629414263</v>
      </c>
      <c r="X157" s="122">
        <v>414.09170341833641</v>
      </c>
      <c r="Y157" s="122">
        <v>420.18057040875902</v>
      </c>
      <c r="DA157" s="130" t="s">
        <v>2559</v>
      </c>
    </row>
    <row r="158" spans="1:105" ht="12" customHeight="1" x14ac:dyDescent="0.25">
      <c r="A158" s="97" t="s">
        <v>50</v>
      </c>
      <c r="B158" s="98">
        <v>276.61021841642429</v>
      </c>
      <c r="C158" s="98">
        <v>319.3300067399162</v>
      </c>
      <c r="D158" s="98">
        <v>337.0124155840947</v>
      </c>
      <c r="E158" s="98">
        <v>322.85284694800805</v>
      </c>
      <c r="F158" s="98">
        <v>351.21765985907302</v>
      </c>
      <c r="G158" s="98">
        <v>293.82052105155191</v>
      </c>
      <c r="H158" s="98">
        <v>336.36649065842641</v>
      </c>
      <c r="I158" s="98">
        <v>293.62274674058682</v>
      </c>
      <c r="J158" s="98">
        <v>313.94411095394406</v>
      </c>
      <c r="K158" s="98">
        <v>407.41668824699531</v>
      </c>
      <c r="L158" s="98">
        <v>438.17170008856237</v>
      </c>
      <c r="M158" s="98">
        <v>405.24007198067812</v>
      </c>
      <c r="N158" s="98">
        <v>344.90192609073478</v>
      </c>
      <c r="O158" s="98">
        <v>345.23031506937724</v>
      </c>
      <c r="P158" s="98">
        <v>386.65025718349489</v>
      </c>
      <c r="Q158" s="98">
        <v>427.04424391710842</v>
      </c>
      <c r="R158" s="98">
        <v>451.44832615280546</v>
      </c>
      <c r="S158" s="98">
        <v>434.49518099870198</v>
      </c>
      <c r="T158" s="98">
        <v>404.21099528276585</v>
      </c>
      <c r="U158" s="98">
        <v>406.72179252016741</v>
      </c>
      <c r="V158" s="98">
        <v>406.7729887179525</v>
      </c>
      <c r="W158" s="98">
        <v>562.0879798936013</v>
      </c>
      <c r="X158" s="98">
        <v>290.87401902452103</v>
      </c>
      <c r="Y158" s="98">
        <v>413.74088250445971</v>
      </c>
      <c r="DA158" s="63" t="s">
        <v>2560</v>
      </c>
    </row>
    <row r="159" spans="1:105" ht="12" customHeight="1" x14ac:dyDescent="0.25">
      <c r="A159" s="109" t="s">
        <v>120</v>
      </c>
      <c r="B159" s="33">
        <v>275.41422432953829</v>
      </c>
      <c r="C159" s="33">
        <v>317.44357292718195</v>
      </c>
      <c r="D159" s="33">
        <v>332.77611980402133</v>
      </c>
      <c r="E159" s="33">
        <v>332.34776828297839</v>
      </c>
      <c r="F159" s="33">
        <v>354.00530526094155</v>
      </c>
      <c r="G159" s="33">
        <v>287.1722205726058</v>
      </c>
      <c r="H159" s="33">
        <v>334.78554301716827</v>
      </c>
      <c r="I159" s="33">
        <v>292.43309686637696</v>
      </c>
      <c r="J159" s="33">
        <v>316.62334743307764</v>
      </c>
      <c r="K159" s="33">
        <v>400.21184267041463</v>
      </c>
      <c r="L159" s="33">
        <v>404.95866194871508</v>
      </c>
      <c r="M159" s="33">
        <v>399.90277700063763</v>
      </c>
      <c r="N159" s="33">
        <v>412.00710489668359</v>
      </c>
      <c r="O159" s="33">
        <v>402.99741279357744</v>
      </c>
      <c r="P159" s="33">
        <v>420.58589275987424</v>
      </c>
      <c r="Q159" s="33">
        <v>405.1615358320978</v>
      </c>
      <c r="R159" s="33">
        <v>415.19084609473049</v>
      </c>
      <c r="S159" s="33">
        <v>417.41430863456731</v>
      </c>
      <c r="T159" s="33">
        <v>414.45998777874394</v>
      </c>
      <c r="U159" s="33">
        <v>426.14497375970723</v>
      </c>
      <c r="V159" s="33">
        <v>419.57163510761728</v>
      </c>
      <c r="W159" s="33">
        <v>397.68063290410834</v>
      </c>
      <c r="X159" s="33">
        <v>414.28245068970131</v>
      </c>
      <c r="Y159" s="33">
        <v>420.18746066055598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10902.009413778611</v>
      </c>
      <c r="C161" s="117">
        <f t="shared" si="54"/>
        <v>12041.210298341608</v>
      </c>
      <c r="D161" s="117">
        <f t="shared" si="54"/>
        <v>11611.201413448507</v>
      </c>
      <c r="E161" s="117">
        <f t="shared" si="54"/>
        <v>12038.887480690091</v>
      </c>
      <c r="F161" s="117">
        <f t="shared" si="54"/>
        <v>11594.892210877819</v>
      </c>
      <c r="G161" s="117">
        <f t="shared" si="54"/>
        <v>11180.704627655405</v>
      </c>
      <c r="H161" s="117">
        <f t="shared" si="54"/>
        <v>11019.76669528025</v>
      </c>
      <c r="I161" s="117">
        <f t="shared" si="54"/>
        <v>11326.633521011323</v>
      </c>
      <c r="J161" s="117">
        <f t="shared" si="54"/>
        <v>11263.211046387825</v>
      </c>
      <c r="K161" s="117">
        <f t="shared" si="54"/>
        <v>11743.610685792777</v>
      </c>
      <c r="L161" s="117">
        <f t="shared" si="54"/>
        <v>12865.408648561974</v>
      </c>
      <c r="M161" s="117">
        <f t="shared" si="54"/>
        <v>12614.098661369175</v>
      </c>
      <c r="N161" s="117">
        <f t="shared" si="54"/>
        <v>12724.380854086023</v>
      </c>
      <c r="O161" s="117">
        <f t="shared" si="54"/>
        <v>13059.874939748097</v>
      </c>
      <c r="P161" s="117">
        <f t="shared" si="54"/>
        <v>11520.344120041062</v>
      </c>
      <c r="Q161" s="117">
        <f t="shared" si="54"/>
        <v>12490.64725981262</v>
      </c>
      <c r="R161" s="117">
        <f t="shared" ref="R161:V161" si="55">R162+R164+R166+R175</f>
        <v>13470.791934178435</v>
      </c>
      <c r="S161" s="117">
        <f t="shared" si="55"/>
        <v>13265.928829138804</v>
      </c>
      <c r="T161" s="117">
        <f t="shared" si="55"/>
        <v>12746.492474339793</v>
      </c>
      <c r="U161" s="117">
        <f t="shared" si="55"/>
        <v>13010.456995823564</v>
      </c>
      <c r="V161" s="117">
        <f t="shared" si="55"/>
        <v>13662.051891126259</v>
      </c>
      <c r="W161" s="117">
        <f t="shared" ref="W161:Y161" si="56">W162+W164+W166+W175</f>
        <v>14599.269363930624</v>
      </c>
      <c r="X161" s="117">
        <f t="shared" si="56"/>
        <v>13765.755136427972</v>
      </c>
      <c r="Y161" s="117">
        <f t="shared" si="56"/>
        <v>13995.046649515034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8777.8012844532714</v>
      </c>
      <c r="C162" s="122">
        <f t="shared" si="57"/>
        <v>9808.6529491132551</v>
      </c>
      <c r="D162" s="122">
        <f t="shared" si="57"/>
        <v>9282.6062310125417</v>
      </c>
      <c r="E162" s="122">
        <f t="shared" si="57"/>
        <v>9684.5367438428202</v>
      </c>
      <c r="F162" s="122">
        <f t="shared" si="57"/>
        <v>9209.4228222508227</v>
      </c>
      <c r="G162" s="122">
        <f t="shared" si="57"/>
        <v>8992.2781039950223</v>
      </c>
      <c r="H162" s="122">
        <f t="shared" si="57"/>
        <v>8700.1561720143218</v>
      </c>
      <c r="I162" s="122">
        <f t="shared" si="57"/>
        <v>9030.9319338113128</v>
      </c>
      <c r="J162" s="122">
        <f t="shared" si="57"/>
        <v>8942.6105137705108</v>
      </c>
      <c r="K162" s="122">
        <f t="shared" si="57"/>
        <v>9161.2669121191684</v>
      </c>
      <c r="L162" s="122">
        <f t="shared" si="57"/>
        <v>10215.450249377995</v>
      </c>
      <c r="M162" s="122">
        <f t="shared" si="57"/>
        <v>10013.984008237052</v>
      </c>
      <c r="N162" s="122">
        <f t="shared" si="57"/>
        <v>10032.083187791797</v>
      </c>
      <c r="O162" s="122">
        <f t="shared" si="57"/>
        <v>10339.658913010106</v>
      </c>
      <c r="P162" s="122">
        <f t="shared" si="57"/>
        <v>8818.5025540513288</v>
      </c>
      <c r="Q162" s="122">
        <f t="shared" si="57"/>
        <v>9793.497198429739</v>
      </c>
      <c r="R162" s="122">
        <f t="shared" si="57"/>
        <v>10779.851551220618</v>
      </c>
      <c r="S162" s="122">
        <f t="shared" si="57"/>
        <v>10630.708120100879</v>
      </c>
      <c r="T162" s="122">
        <f t="shared" si="57"/>
        <v>10202.914893782219</v>
      </c>
      <c r="U162" s="122">
        <f t="shared" si="57"/>
        <v>10391.756683992709</v>
      </c>
      <c r="V162" s="122">
        <f t="shared" si="57"/>
        <v>11111.31899554409</v>
      </c>
      <c r="W162" s="122">
        <f t="shared" si="57"/>
        <v>11852.722777996914</v>
      </c>
      <c r="X162" s="122">
        <f t="shared" si="57"/>
        <v>11073.108334313192</v>
      </c>
      <c r="Y162" s="122">
        <f t="shared" si="57"/>
        <v>11408.007547807687</v>
      </c>
      <c r="DA162" s="130" t="s">
        <v>2563</v>
      </c>
    </row>
    <row r="163" spans="1:105" ht="12" customHeight="1" x14ac:dyDescent="0.25">
      <c r="A163" s="97" t="s">
        <v>53</v>
      </c>
      <c r="B163" s="33">
        <v>8777.8012844532714</v>
      </c>
      <c r="C163" s="33">
        <v>9808.6529491132551</v>
      </c>
      <c r="D163" s="33">
        <v>9282.6062310125417</v>
      </c>
      <c r="E163" s="33">
        <v>9684.5367438428202</v>
      </c>
      <c r="F163" s="33">
        <v>9209.4228222508227</v>
      </c>
      <c r="G163" s="33">
        <v>8992.2781039950223</v>
      </c>
      <c r="H163" s="33">
        <v>8700.1561720143218</v>
      </c>
      <c r="I163" s="33">
        <v>9030.9319338113128</v>
      </c>
      <c r="J163" s="33">
        <v>8942.6105137705108</v>
      </c>
      <c r="K163" s="33">
        <v>9161.2669121191684</v>
      </c>
      <c r="L163" s="33">
        <v>10215.450249377995</v>
      </c>
      <c r="M163" s="33">
        <v>10013.984008237052</v>
      </c>
      <c r="N163" s="33">
        <v>10032.083187791797</v>
      </c>
      <c r="O163" s="33">
        <v>10339.658913010106</v>
      </c>
      <c r="P163" s="33">
        <v>8818.5025540513288</v>
      </c>
      <c r="Q163" s="33">
        <v>9793.497198429739</v>
      </c>
      <c r="R163" s="33">
        <v>10779.851551220618</v>
      </c>
      <c r="S163" s="33">
        <v>10630.708120100879</v>
      </c>
      <c r="T163" s="33">
        <v>10202.914893782219</v>
      </c>
      <c r="U163" s="33">
        <v>10391.756683992709</v>
      </c>
      <c r="V163" s="33">
        <v>11111.31899554409</v>
      </c>
      <c r="W163" s="33">
        <v>11852.722777996914</v>
      </c>
      <c r="X163" s="33">
        <v>11073.108334313192</v>
      </c>
      <c r="Y163" s="33">
        <v>11408.007547807687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4.0012419243059352</v>
      </c>
      <c r="C164" s="122">
        <f t="shared" si="58"/>
        <v>4.993017250144848</v>
      </c>
      <c r="D164" s="122">
        <f t="shared" si="58"/>
        <v>5.7861515548888631</v>
      </c>
      <c r="E164" s="122">
        <f t="shared" si="58"/>
        <v>11.37086824652469</v>
      </c>
      <c r="F164" s="122">
        <f t="shared" si="58"/>
        <v>7.8249105887231574</v>
      </c>
      <c r="G164" s="122">
        <f t="shared" si="58"/>
        <v>9.0005241580817419</v>
      </c>
      <c r="H164" s="122">
        <f t="shared" si="58"/>
        <v>11.204428521519187</v>
      </c>
      <c r="I164" s="122">
        <f t="shared" si="58"/>
        <v>11.083226225369371</v>
      </c>
      <c r="J164" s="122">
        <f t="shared" si="58"/>
        <v>10.292217459000002</v>
      </c>
      <c r="K164" s="122">
        <f t="shared" si="58"/>
        <v>10.977599368413337</v>
      </c>
      <c r="L164" s="122">
        <f t="shared" si="58"/>
        <v>13.23925775187136</v>
      </c>
      <c r="M164" s="122">
        <f t="shared" si="58"/>
        <v>13.074904852779968</v>
      </c>
      <c r="N164" s="122">
        <f t="shared" si="58"/>
        <v>16.512016473118095</v>
      </c>
      <c r="O164" s="122">
        <f t="shared" si="58"/>
        <v>22.203068989548179</v>
      </c>
      <c r="P164" s="122">
        <f t="shared" si="58"/>
        <v>14.669629705473506</v>
      </c>
      <c r="Q164" s="122">
        <f t="shared" si="58"/>
        <v>25.406998590592512</v>
      </c>
      <c r="R164" s="122">
        <f t="shared" si="58"/>
        <v>15.406322488531421</v>
      </c>
      <c r="S164" s="122">
        <f t="shared" si="58"/>
        <v>16.0579627229612</v>
      </c>
      <c r="T164" s="122">
        <f t="shared" si="58"/>
        <v>15.391170634347052</v>
      </c>
      <c r="U164" s="122">
        <f t="shared" si="58"/>
        <v>16.941821613340487</v>
      </c>
      <c r="V164" s="122">
        <f t="shared" si="58"/>
        <v>16.808408011046428</v>
      </c>
      <c r="W164" s="122">
        <f t="shared" si="58"/>
        <v>17.082225759698584</v>
      </c>
      <c r="X164" s="122">
        <f t="shared" si="58"/>
        <v>15.827833314962866</v>
      </c>
      <c r="Y164" s="122">
        <f t="shared" si="58"/>
        <v>15.697843129546301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4.0012419243059352</v>
      </c>
      <c r="C165" s="98">
        <f>IF(RES_hhdet_tes!C165=0,0,RES_hhdet_tes!C165*1000*11630/RES_hhdet_num!C161)</f>
        <v>4.993017250144848</v>
      </c>
      <c r="D165" s="98">
        <f>IF(RES_hhdet_tes!D165=0,0,RES_hhdet_tes!D165*1000*11630/RES_hhdet_num!D161)</f>
        <v>5.7861515548888631</v>
      </c>
      <c r="E165" s="98">
        <f>IF(RES_hhdet_tes!E165=0,0,RES_hhdet_tes!E165*1000*11630/RES_hhdet_num!E161)</f>
        <v>11.37086824652469</v>
      </c>
      <c r="F165" s="98">
        <f>IF(RES_hhdet_tes!F165=0,0,RES_hhdet_tes!F165*1000*11630/RES_hhdet_num!F161)</f>
        <v>7.8249105887231574</v>
      </c>
      <c r="G165" s="98">
        <f>IF(RES_hhdet_tes!G165=0,0,RES_hhdet_tes!G165*1000*11630/RES_hhdet_num!G161)</f>
        <v>9.0005241580817419</v>
      </c>
      <c r="H165" s="98">
        <f>IF(RES_hhdet_tes!H165=0,0,RES_hhdet_tes!H165*1000*11630/RES_hhdet_num!H161)</f>
        <v>11.204428521519187</v>
      </c>
      <c r="I165" s="98">
        <f>IF(RES_hhdet_tes!I165=0,0,RES_hhdet_tes!I165*1000*11630/RES_hhdet_num!I161)</f>
        <v>11.083226225369371</v>
      </c>
      <c r="J165" s="98">
        <f>IF(RES_hhdet_tes!J165=0,0,RES_hhdet_tes!J165*1000*11630/RES_hhdet_num!J161)</f>
        <v>10.292217459000002</v>
      </c>
      <c r="K165" s="98">
        <f>IF(RES_hhdet_tes!K165=0,0,RES_hhdet_tes!K165*1000*11630/RES_hhdet_num!K161)</f>
        <v>10.977599368413337</v>
      </c>
      <c r="L165" s="98">
        <f>IF(RES_hhdet_tes!L165=0,0,RES_hhdet_tes!L165*1000*11630/RES_hhdet_num!L161)</f>
        <v>13.23925775187136</v>
      </c>
      <c r="M165" s="98">
        <f>IF(RES_hhdet_tes!M165=0,0,RES_hhdet_tes!M165*1000*11630/RES_hhdet_num!M161)</f>
        <v>13.074904852779968</v>
      </c>
      <c r="N165" s="98">
        <f>IF(RES_hhdet_tes!N165=0,0,RES_hhdet_tes!N165*1000*11630/RES_hhdet_num!N161)</f>
        <v>16.512016473118095</v>
      </c>
      <c r="O165" s="98">
        <f>IF(RES_hhdet_tes!O165=0,0,RES_hhdet_tes!O165*1000*11630/RES_hhdet_num!O161)</f>
        <v>22.203068989548179</v>
      </c>
      <c r="P165" s="98">
        <f>IF(RES_hhdet_tes!P165=0,0,RES_hhdet_tes!P165*1000*11630/RES_hhdet_num!P161)</f>
        <v>14.669629705473506</v>
      </c>
      <c r="Q165" s="98">
        <f>IF(RES_hhdet_tes!Q165=0,0,RES_hhdet_tes!Q165*1000*11630/RES_hhdet_num!Q161)</f>
        <v>25.406998590592512</v>
      </c>
      <c r="R165" s="98">
        <f>IF(RES_hhdet_tes!R165=0,0,RES_hhdet_tes!R165*1000*11630/RES_hhdet_num!R161)</f>
        <v>15.406322488531421</v>
      </c>
      <c r="S165" s="98">
        <f>IF(RES_hhdet_tes!S165=0,0,RES_hhdet_tes!S165*1000*11630/RES_hhdet_num!S161)</f>
        <v>16.0579627229612</v>
      </c>
      <c r="T165" s="98">
        <f>IF(RES_hhdet_tes!T165=0,0,RES_hhdet_tes!T165*1000*11630/RES_hhdet_num!T161)</f>
        <v>15.391170634347052</v>
      </c>
      <c r="U165" s="98">
        <f>IF(RES_hhdet_tes!U165=0,0,RES_hhdet_tes!U165*1000*11630/RES_hhdet_num!U161)</f>
        <v>16.941821613340487</v>
      </c>
      <c r="V165" s="98">
        <f>IF(RES_hhdet_tes!V165=0,0,RES_hhdet_tes!V165*1000*11630/RES_hhdet_num!V161)</f>
        <v>16.808408011046428</v>
      </c>
      <c r="W165" s="98">
        <f>IF(RES_hhdet_tes!W165=0,0,RES_hhdet_tes!W165*1000*11630/RES_hhdet_num!W161)</f>
        <v>17.082225759698584</v>
      </c>
      <c r="X165" s="98">
        <f>IF(RES_hhdet_tes!X165=0,0,RES_hhdet_tes!X165*1000*11630/RES_hhdet_num!X161)</f>
        <v>15.827833314962866</v>
      </c>
      <c r="Y165" s="98">
        <f>IF(RES_hhdet_tes!Y165=0,0,RES_hhdet_tes!Y165*1000*11630/RES_hhdet_num!Y161)</f>
        <v>15.697843129546301</v>
      </c>
      <c r="DA165" s="63" t="s">
        <v>2566</v>
      </c>
    </row>
    <row r="166" spans="1:105" ht="12" customHeight="1" x14ac:dyDescent="0.25">
      <c r="A166" s="121" t="s">
        <v>55</v>
      </c>
      <c r="B166" s="122">
        <v>1844.7849675964471</v>
      </c>
      <c r="C166" s="122">
        <v>1910.1090781914747</v>
      </c>
      <c r="D166" s="122">
        <v>1990.0085465598368</v>
      </c>
      <c r="E166" s="122">
        <v>2010.6838098782373</v>
      </c>
      <c r="F166" s="122">
        <v>2023.6540752873279</v>
      </c>
      <c r="G166" s="122">
        <v>1892.2187421013409</v>
      </c>
      <c r="H166" s="122">
        <v>1973.612553533879</v>
      </c>
      <c r="I166" s="122">
        <v>1992.1795925152574</v>
      </c>
      <c r="J166" s="122">
        <v>1993.6967512678132</v>
      </c>
      <c r="K166" s="122">
        <v>2171.1258327756664</v>
      </c>
      <c r="L166" s="122">
        <v>2231.6455428849081</v>
      </c>
      <c r="M166" s="122">
        <v>2187.1220557267179</v>
      </c>
      <c r="N166" s="122">
        <v>2263.9301387227483</v>
      </c>
      <c r="O166" s="122">
        <v>2295.129522964502</v>
      </c>
      <c r="P166" s="122">
        <v>2266.6538618837872</v>
      </c>
      <c r="Q166" s="122">
        <v>2266.5303415122939</v>
      </c>
      <c r="R166" s="122">
        <v>2260.2498806635226</v>
      </c>
      <c r="S166" s="122">
        <v>2201.7044902207103</v>
      </c>
      <c r="T166" s="122">
        <v>2113.7510079641183</v>
      </c>
      <c r="U166" s="122">
        <v>2175.6591520278312</v>
      </c>
      <c r="V166" s="122">
        <v>2114.3812857556732</v>
      </c>
      <c r="W166" s="122">
        <v>2331.4244078444744</v>
      </c>
      <c r="X166" s="122">
        <v>2262.7211481617073</v>
      </c>
      <c r="Y166" s="122">
        <v>2151.159320434745</v>
      </c>
      <c r="DA166" s="130" t="s">
        <v>2567</v>
      </c>
    </row>
    <row r="167" spans="1:105" ht="12" customHeight="1" x14ac:dyDescent="0.25">
      <c r="A167" s="97" t="s">
        <v>124</v>
      </c>
      <c r="B167" s="98">
        <v>2005.4111675142024</v>
      </c>
      <c r="C167" s="98">
        <v>1790.4743094132687</v>
      </c>
      <c r="D167" s="98">
        <v>1945.2803789418831</v>
      </c>
      <c r="E167" s="98">
        <v>1801.0144693175155</v>
      </c>
      <c r="F167" s="98">
        <v>1807.863692783947</v>
      </c>
      <c r="G167" s="98">
        <v>2087.5727692031383</v>
      </c>
      <c r="H167" s="98">
        <v>1962.8236789660891</v>
      </c>
      <c r="I167" s="98">
        <v>2100.4630449736692</v>
      </c>
      <c r="J167" s="98">
        <v>2304.2223557569459</v>
      </c>
      <c r="K167" s="98">
        <v>1855.664947896317</v>
      </c>
      <c r="L167" s="98">
        <v>2048.7210399247479</v>
      </c>
      <c r="M167" s="98">
        <v>2227.1886002857559</v>
      </c>
      <c r="N167" s="98">
        <v>2268.2431480501396</v>
      </c>
      <c r="O167" s="98">
        <v>2174.9128739278485</v>
      </c>
      <c r="P167" s="98">
        <v>2344.2881961400394</v>
      </c>
      <c r="Q167" s="98">
        <v>2416.7575033131784</v>
      </c>
      <c r="R167" s="98">
        <v>2096.0178062753812</v>
      </c>
      <c r="S167" s="98">
        <v>2197.9708869785436</v>
      </c>
      <c r="T167" s="98">
        <v>2083.2645207917772</v>
      </c>
      <c r="U167" s="98">
        <v>2116.2129854949603</v>
      </c>
      <c r="V167" s="98">
        <v>2029.6788638875244</v>
      </c>
      <c r="W167" s="98">
        <v>2569.0747295035167</v>
      </c>
      <c r="X167" s="98">
        <v>2224.2758051998676</v>
      </c>
      <c r="Y167" s="98">
        <v>2148.8386915860183</v>
      </c>
      <c r="DA167" s="63" t="s">
        <v>2568</v>
      </c>
    </row>
    <row r="168" spans="1:105" ht="12" customHeight="1" x14ac:dyDescent="0.25">
      <c r="A168" s="97" t="s">
        <v>123</v>
      </c>
      <c r="B168" s="98">
        <v>2005.4111675142021</v>
      </c>
      <c r="C168" s="98">
        <v>1790.4857412147003</v>
      </c>
      <c r="D168" s="98">
        <v>1945.3601873349976</v>
      </c>
      <c r="E168" s="98">
        <v>1800.7319975220403</v>
      </c>
      <c r="F168" s="98">
        <v>1807.4987650340565</v>
      </c>
      <c r="G168" s="98">
        <v>2087.9541384757554</v>
      </c>
      <c r="H168" s="98">
        <v>1962.9139508421645</v>
      </c>
      <c r="I168" s="98">
        <v>2100.4752942653763</v>
      </c>
      <c r="J168" s="98">
        <v>2303.8014963593441</v>
      </c>
      <c r="K168" s="98">
        <v>1855.5778850526888</v>
      </c>
      <c r="L168" s="98">
        <v>2049.7316185992022</v>
      </c>
      <c r="M168" s="98">
        <v>2227.1296317378101</v>
      </c>
      <c r="N168" s="98">
        <v>2268.2904112734864</v>
      </c>
      <c r="O168" s="98">
        <v>2173.71426680078</v>
      </c>
      <c r="P168" s="98">
        <v>2343.1945791335711</v>
      </c>
      <c r="Q168" s="98">
        <v>2409.9435170628485</v>
      </c>
      <c r="R168" s="98">
        <v>2092.304226105975</v>
      </c>
      <c r="S168" s="98">
        <v>2191.7878704739132</v>
      </c>
      <c r="T168" s="98">
        <v>2075.8262785975862</v>
      </c>
      <c r="U168" s="98">
        <v>2108.8427268843116</v>
      </c>
      <c r="V168" s="98">
        <v>2028.0945029114589</v>
      </c>
      <c r="W168" s="98">
        <v>2551.6571001633288</v>
      </c>
      <c r="X168" s="98">
        <v>2198.6272469259698</v>
      </c>
      <c r="Y168" s="98">
        <v>2128.068584903152</v>
      </c>
      <c r="DA168" s="63" t="s">
        <v>2569</v>
      </c>
    </row>
    <row r="169" spans="1:105" ht="12" customHeight="1" x14ac:dyDescent="0.25">
      <c r="A169" s="100" t="s">
        <v>50</v>
      </c>
      <c r="B169" s="101">
        <v>748.57606694050776</v>
      </c>
      <c r="C169" s="101">
        <v>665.22533157652606</v>
      </c>
      <c r="D169" s="101">
        <v>724.02548837001336</v>
      </c>
      <c r="E169" s="101">
        <v>663.89527992201079</v>
      </c>
      <c r="F169" s="101">
        <v>665.03765557801376</v>
      </c>
      <c r="G169" s="101">
        <v>771.64247473228227</v>
      </c>
      <c r="H169" s="101">
        <v>600.41980226656108</v>
      </c>
      <c r="I169" s="101">
        <v>680.20003569924074</v>
      </c>
      <c r="J169" s="101">
        <v>814.3093383314764</v>
      </c>
      <c r="K169" s="101">
        <v>665.91502017737446</v>
      </c>
      <c r="L169" s="101">
        <v>645.87292679352686</v>
      </c>
      <c r="M169" s="101">
        <v>788.32970524624204</v>
      </c>
      <c r="N169" s="101">
        <v>770.79135020313947</v>
      </c>
      <c r="O169" s="101">
        <v>625.74971007909721</v>
      </c>
      <c r="P169" s="101">
        <v>688.71416291287665</v>
      </c>
      <c r="Q169" s="101">
        <v>571.39059019499007</v>
      </c>
      <c r="R169" s="101">
        <v>462.95407822176583</v>
      </c>
      <c r="S169" s="101">
        <v>545.62190283405721</v>
      </c>
      <c r="T169" s="101">
        <v>596.18081276543842</v>
      </c>
      <c r="U169" s="101">
        <v>612.06664712804877</v>
      </c>
      <c r="V169" s="101">
        <v>588.24551299615894</v>
      </c>
      <c r="W169" s="101">
        <v>728.36371964159298</v>
      </c>
      <c r="X169" s="101">
        <v>730.43777940576399</v>
      </c>
      <c r="Y169" s="101">
        <v>710.92248286473716</v>
      </c>
      <c r="DA169" s="131" t="s">
        <v>2570</v>
      </c>
    </row>
    <row r="170" spans="1:105" ht="12" customHeight="1" x14ac:dyDescent="0.25">
      <c r="A170" s="103" t="s">
        <v>52</v>
      </c>
      <c r="B170" s="104">
        <v>1256.8351005736945</v>
      </c>
      <c r="C170" s="104">
        <v>1125.260409638174</v>
      </c>
      <c r="D170" s="104">
        <v>1221.3346989649845</v>
      </c>
      <c r="E170" s="104">
        <v>1136.8367176000293</v>
      </c>
      <c r="F170" s="104">
        <v>1142.4611094560428</v>
      </c>
      <c r="G170" s="104">
        <v>1316.3116637434732</v>
      </c>
      <c r="H170" s="104">
        <v>1362.4941485756033</v>
      </c>
      <c r="I170" s="104">
        <v>1420.2752585661356</v>
      </c>
      <c r="J170" s="104">
        <v>1489.4921580278674</v>
      </c>
      <c r="K170" s="104">
        <v>1189.6628648753142</v>
      </c>
      <c r="L170" s="104">
        <v>1403.8586918056753</v>
      </c>
      <c r="M170" s="104">
        <v>1438.7999264915684</v>
      </c>
      <c r="N170" s="104">
        <v>1497.4990610703469</v>
      </c>
      <c r="O170" s="104">
        <v>1547.964556721683</v>
      </c>
      <c r="P170" s="104">
        <v>1654.4804162206942</v>
      </c>
      <c r="Q170" s="104">
        <v>1838.5529268678586</v>
      </c>
      <c r="R170" s="104">
        <v>1629.3501478842088</v>
      </c>
      <c r="S170" s="104">
        <v>1646.1659676398558</v>
      </c>
      <c r="T170" s="104">
        <v>1479.6454658321475</v>
      </c>
      <c r="U170" s="104">
        <v>1496.7760797562626</v>
      </c>
      <c r="V170" s="104">
        <v>1439.8489899153001</v>
      </c>
      <c r="W170" s="104">
        <v>1823.2933805217356</v>
      </c>
      <c r="X170" s="104">
        <v>1468.1894675202059</v>
      </c>
      <c r="Y170" s="104">
        <v>1417.1461020384147</v>
      </c>
      <c r="DA170" s="132" t="s">
        <v>2571</v>
      </c>
    </row>
    <row r="171" spans="1:105" ht="12" customHeight="1" x14ac:dyDescent="0.25">
      <c r="A171" s="106" t="s">
        <v>122</v>
      </c>
      <c r="B171" s="101">
        <v>1839.3347793612108</v>
      </c>
      <c r="C171" s="101">
        <v>1913.352588331303</v>
      </c>
      <c r="D171" s="101">
        <v>1991.0190490651742</v>
      </c>
      <c r="E171" s="101">
        <v>2014.9927836658826</v>
      </c>
      <c r="F171" s="101">
        <v>2028.0641284147148</v>
      </c>
      <c r="G171" s="101">
        <v>1887.3622175945159</v>
      </c>
      <c r="H171" s="101">
        <v>1973.4991368831329</v>
      </c>
      <c r="I171" s="101">
        <v>1989.4118112284355</v>
      </c>
      <c r="J171" s="101">
        <v>1986.9574576511327</v>
      </c>
      <c r="K171" s="101">
        <v>2176.7116472282169</v>
      </c>
      <c r="L171" s="101">
        <v>2234.2787717639553</v>
      </c>
      <c r="M171" s="101">
        <v>2186.5909768060633</v>
      </c>
      <c r="N171" s="101">
        <v>2263.839226272748</v>
      </c>
      <c r="O171" s="101">
        <v>2296.4144960826447</v>
      </c>
      <c r="P171" s="101">
        <v>2266.1684951140187</v>
      </c>
      <c r="Q171" s="101">
        <v>2265.6203767723832</v>
      </c>
      <c r="R171" s="101">
        <v>2262.1458157756147</v>
      </c>
      <c r="S171" s="101">
        <v>2201.5201879868569</v>
      </c>
      <c r="T171" s="101">
        <v>2113.9875523959031</v>
      </c>
      <c r="U171" s="101">
        <v>2176.1519050711449</v>
      </c>
      <c r="V171" s="101">
        <v>2115.2331744966355</v>
      </c>
      <c r="W171" s="101">
        <v>2328.471765083405</v>
      </c>
      <c r="X171" s="101">
        <v>2262.4485821443523</v>
      </c>
      <c r="Y171" s="101">
        <v>2150.6023004074855</v>
      </c>
      <c r="DA171" s="131" t="s">
        <v>2572</v>
      </c>
    </row>
    <row r="172" spans="1:105" ht="12" customHeight="1" x14ac:dyDescent="0.25">
      <c r="A172" s="107" t="s">
        <v>121</v>
      </c>
      <c r="B172" s="104">
        <v>1839.3347793612108</v>
      </c>
      <c r="C172" s="104">
        <v>1913.4141639622828</v>
      </c>
      <c r="D172" s="104">
        <v>1991.0551316163137</v>
      </c>
      <c r="E172" s="104">
        <v>2015.2648384092147</v>
      </c>
      <c r="F172" s="104">
        <v>2028.7137100271982</v>
      </c>
      <c r="G172" s="104">
        <v>1888.498590580574</v>
      </c>
      <c r="H172" s="104">
        <v>1974.5444349425236</v>
      </c>
      <c r="I172" s="104">
        <v>1989.9662344005731</v>
      </c>
      <c r="J172" s="104">
        <v>1987.2320815580138</v>
      </c>
      <c r="K172" s="104">
        <v>2176.4512602828991</v>
      </c>
      <c r="L172" s="104">
        <v>2234.3097443020479</v>
      </c>
      <c r="M172" s="104">
        <v>2186.6603120982495</v>
      </c>
      <c r="N172" s="104">
        <v>2263.9163678415739</v>
      </c>
      <c r="O172" s="104">
        <v>2296.5413039816181</v>
      </c>
      <c r="P172" s="104">
        <v>2265.4346985740131</v>
      </c>
      <c r="Q172" s="104">
        <v>2264.2797172969167</v>
      </c>
      <c r="R172" s="104">
        <v>2261.437589543169</v>
      </c>
      <c r="S172" s="104">
        <v>2201.9715597151508</v>
      </c>
      <c r="T172" s="104">
        <v>2114.0556414210259</v>
      </c>
      <c r="U172" s="104">
        <v>2176.2600152541277</v>
      </c>
      <c r="V172" s="104">
        <v>2115.0583817651409</v>
      </c>
      <c r="W172" s="104">
        <v>2330.1279545701491</v>
      </c>
      <c r="X172" s="104">
        <v>2263.8399224819887</v>
      </c>
      <c r="Y172" s="104">
        <v>2151.9674691542077</v>
      </c>
      <c r="DA172" s="132" t="s">
        <v>2573</v>
      </c>
    </row>
    <row r="173" spans="1:105" ht="12" customHeight="1" x14ac:dyDescent="0.25">
      <c r="A173" s="108" t="s">
        <v>53</v>
      </c>
      <c r="B173" s="98">
        <v>685.90048900821193</v>
      </c>
      <c r="C173" s="98">
        <v>710.32474600414423</v>
      </c>
      <c r="D173" s="98">
        <v>741.57280767636553</v>
      </c>
      <c r="E173" s="98">
        <v>744.17837421036825</v>
      </c>
      <c r="F173" s="98">
        <v>748.18472007062803</v>
      </c>
      <c r="G173" s="98">
        <v>696.01371370251502</v>
      </c>
      <c r="H173" s="98">
        <v>604.75124655344314</v>
      </c>
      <c r="I173" s="98">
        <v>643.53513119480772</v>
      </c>
      <c r="J173" s="98">
        <v>698.95034067892664</v>
      </c>
      <c r="K173" s="98">
        <v>784.31014393713372</v>
      </c>
      <c r="L173" s="98">
        <v>709.69549098399591</v>
      </c>
      <c r="M173" s="98">
        <v>773.80897608395424</v>
      </c>
      <c r="N173" s="98">
        <v>771.93332780611684</v>
      </c>
      <c r="O173" s="98">
        <v>671.49623310553147</v>
      </c>
      <c r="P173" s="98">
        <v>668.73853844726329</v>
      </c>
      <c r="Q173" s="98">
        <v>539.06560808005418</v>
      </c>
      <c r="R173" s="98">
        <v>500.50278479133095</v>
      </c>
      <c r="S173" s="98">
        <v>548.06189931743415</v>
      </c>
      <c r="T173" s="98">
        <v>610.03264634496782</v>
      </c>
      <c r="U173" s="98">
        <v>643.32640343177775</v>
      </c>
      <c r="V173" s="98">
        <v>623.69586064963687</v>
      </c>
      <c r="W173" s="98">
        <v>667.61586854806626</v>
      </c>
      <c r="X173" s="98">
        <v>765.47230179452788</v>
      </c>
      <c r="Y173" s="98">
        <v>722.9301207242861</v>
      </c>
      <c r="DA173" s="63" t="s">
        <v>2574</v>
      </c>
    </row>
    <row r="174" spans="1:105" ht="12" customHeight="1" x14ac:dyDescent="0.25">
      <c r="A174" s="115" t="s">
        <v>52</v>
      </c>
      <c r="B174" s="33">
        <v>1153.4342903529989</v>
      </c>
      <c r="C174" s="33">
        <v>1203.0894179581385</v>
      </c>
      <c r="D174" s="33">
        <v>1249.4823239399479</v>
      </c>
      <c r="E174" s="33">
        <v>1271.0864641988467</v>
      </c>
      <c r="F174" s="33">
        <v>1280.5289899565703</v>
      </c>
      <c r="G174" s="33">
        <v>1192.4848768780591</v>
      </c>
      <c r="H174" s="33">
        <v>1369.7931883890806</v>
      </c>
      <c r="I174" s="33">
        <v>1346.4311032057651</v>
      </c>
      <c r="J174" s="33">
        <v>1288.2817408790872</v>
      </c>
      <c r="K174" s="33">
        <v>1392.1411163457653</v>
      </c>
      <c r="L174" s="33">
        <v>1524.6142533180516</v>
      </c>
      <c r="M174" s="33">
        <v>1412.8513360142952</v>
      </c>
      <c r="N174" s="33">
        <v>1491.9830400354572</v>
      </c>
      <c r="O174" s="33">
        <v>1625.0450708760868</v>
      </c>
      <c r="P174" s="33">
        <v>1596.6961601267496</v>
      </c>
      <c r="Q174" s="33">
        <v>1725.2141092168627</v>
      </c>
      <c r="R174" s="33">
        <v>1760.9348047518383</v>
      </c>
      <c r="S174" s="33">
        <v>1653.9096603977164</v>
      </c>
      <c r="T174" s="33">
        <v>1504.0229950760577</v>
      </c>
      <c r="U174" s="33">
        <v>1532.9336118223503</v>
      </c>
      <c r="V174" s="33">
        <v>1491.3625211155043</v>
      </c>
      <c r="W174" s="33">
        <v>1662.5120860220827</v>
      </c>
      <c r="X174" s="33">
        <v>1498.3676206874611</v>
      </c>
      <c r="Y174" s="33">
        <v>1429.0373484299214</v>
      </c>
      <c r="DA174" s="60" t="s">
        <v>2575</v>
      </c>
    </row>
    <row r="175" spans="1:105" ht="12" customHeight="1" x14ac:dyDescent="0.25">
      <c r="A175" s="121" t="s">
        <v>54</v>
      </c>
      <c r="B175" s="122">
        <v>275.42191980458648</v>
      </c>
      <c r="C175" s="122">
        <v>317.45525378673386</v>
      </c>
      <c r="D175" s="122">
        <v>332.80048432123976</v>
      </c>
      <c r="E175" s="122">
        <v>332.29605872251057</v>
      </c>
      <c r="F175" s="122">
        <v>353.99040275094586</v>
      </c>
      <c r="G175" s="122">
        <v>287.2072574009598</v>
      </c>
      <c r="H175" s="122">
        <v>334.7935412105283</v>
      </c>
      <c r="I175" s="122">
        <v>292.43876845938422</v>
      </c>
      <c r="J175" s="122">
        <v>316.61156389050183</v>
      </c>
      <c r="K175" s="122">
        <v>400.24034152952981</v>
      </c>
      <c r="L175" s="122">
        <v>405.07359854720005</v>
      </c>
      <c r="M175" s="122">
        <v>399.91769255262625</v>
      </c>
      <c r="N175" s="122">
        <v>411.85551109836064</v>
      </c>
      <c r="O175" s="122">
        <v>402.88343478394228</v>
      </c>
      <c r="P175" s="122">
        <v>420.51807440047128</v>
      </c>
      <c r="Q175" s="122">
        <v>405.21272127999566</v>
      </c>
      <c r="R175" s="122">
        <v>415.28417980576165</v>
      </c>
      <c r="S175" s="122">
        <v>417.45825609425265</v>
      </c>
      <c r="T175" s="122">
        <v>414.43540195910873</v>
      </c>
      <c r="U175" s="122">
        <v>426.09933818968341</v>
      </c>
      <c r="V175" s="122">
        <v>419.54320181544909</v>
      </c>
      <c r="W175" s="122">
        <v>398.03995232953474</v>
      </c>
      <c r="X175" s="122">
        <v>414.09782063811019</v>
      </c>
      <c r="Y175" s="122">
        <v>420.18193814305522</v>
      </c>
      <c r="DA175" s="130" t="s">
        <v>2576</v>
      </c>
    </row>
    <row r="176" spans="1:105" ht="12" customHeight="1" x14ac:dyDescent="0.25">
      <c r="A176" s="97" t="s">
        <v>50</v>
      </c>
      <c r="B176" s="98">
        <v>276.6102184164244</v>
      </c>
      <c r="C176" s="98">
        <v>319.3300067399162</v>
      </c>
      <c r="D176" s="98">
        <v>337.01241558409475</v>
      </c>
      <c r="E176" s="98">
        <v>322.85284694800811</v>
      </c>
      <c r="F176" s="98">
        <v>351.21765985907291</v>
      </c>
      <c r="G176" s="98">
        <v>293.82052105155179</v>
      </c>
      <c r="H176" s="98">
        <v>336.36649065842653</v>
      </c>
      <c r="I176" s="98">
        <v>293.62274674058671</v>
      </c>
      <c r="J176" s="98">
        <v>313.944110953944</v>
      </c>
      <c r="K176" s="98">
        <v>407.41668824699605</v>
      </c>
      <c r="L176" s="98">
        <v>438.17170008856317</v>
      </c>
      <c r="M176" s="98">
        <v>405.24007198067767</v>
      </c>
      <c r="N176" s="98">
        <v>344.90192609073478</v>
      </c>
      <c r="O176" s="98">
        <v>345.2303150693777</v>
      </c>
      <c r="P176" s="98">
        <v>386.65025718349489</v>
      </c>
      <c r="Q176" s="98">
        <v>427.04424391710819</v>
      </c>
      <c r="R176" s="98">
        <v>451.44832615280575</v>
      </c>
      <c r="S176" s="98">
        <v>434.49518099870232</v>
      </c>
      <c r="T176" s="98">
        <v>404.21099528276562</v>
      </c>
      <c r="U176" s="98">
        <v>406.72179252016753</v>
      </c>
      <c r="V176" s="98">
        <v>406.7729887179525</v>
      </c>
      <c r="W176" s="98">
        <v>562.08797989360141</v>
      </c>
      <c r="X176" s="98">
        <v>290.87401902452109</v>
      </c>
      <c r="Y176" s="98">
        <v>413.74088250445976</v>
      </c>
      <c r="DA176" s="63" t="s">
        <v>2577</v>
      </c>
    </row>
    <row r="177" spans="1:105" ht="12" customHeight="1" x14ac:dyDescent="0.25">
      <c r="A177" s="109" t="s">
        <v>120</v>
      </c>
      <c r="B177" s="33">
        <v>275.41422432953823</v>
      </c>
      <c r="C177" s="33">
        <v>317.44357292718195</v>
      </c>
      <c r="D177" s="33">
        <v>332.77611980402139</v>
      </c>
      <c r="E177" s="33">
        <v>332.34776828297834</v>
      </c>
      <c r="F177" s="33">
        <v>354.00530526094167</v>
      </c>
      <c r="G177" s="33">
        <v>287.1722205726058</v>
      </c>
      <c r="H177" s="33">
        <v>334.78554301716832</v>
      </c>
      <c r="I177" s="33">
        <v>292.43309686637696</v>
      </c>
      <c r="J177" s="33">
        <v>316.62334743307736</v>
      </c>
      <c r="K177" s="33">
        <v>400.21184267041514</v>
      </c>
      <c r="L177" s="33">
        <v>404.95866194871462</v>
      </c>
      <c r="M177" s="33">
        <v>399.90277700063837</v>
      </c>
      <c r="N177" s="33">
        <v>412.00710489668336</v>
      </c>
      <c r="O177" s="33">
        <v>402.99741279357789</v>
      </c>
      <c r="P177" s="33">
        <v>420.58589275987435</v>
      </c>
      <c r="Q177" s="33">
        <v>405.16153583209814</v>
      </c>
      <c r="R177" s="33">
        <v>415.19084609473072</v>
      </c>
      <c r="S177" s="33">
        <v>417.41430863456713</v>
      </c>
      <c r="T177" s="33">
        <v>414.45998777874365</v>
      </c>
      <c r="U177" s="33">
        <v>426.1449737597074</v>
      </c>
      <c r="V177" s="33">
        <v>419.57163510761637</v>
      </c>
      <c r="W177" s="33">
        <v>397.68063290410896</v>
      </c>
      <c r="X177" s="33">
        <v>414.28245068970074</v>
      </c>
      <c r="Y177" s="33">
        <v>420.18746066055616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5490.4520924056824</v>
      </c>
      <c r="C3" s="117">
        <f t="shared" si="0"/>
        <v>5635.2931405536528</v>
      </c>
      <c r="D3" s="117">
        <f t="shared" si="0"/>
        <v>5203.4076080378754</v>
      </c>
      <c r="E3" s="117">
        <f t="shared" si="0"/>
        <v>5081.8092134772287</v>
      </c>
      <c r="F3" s="117">
        <f t="shared" si="0"/>
        <v>5619.5536458904699</v>
      </c>
      <c r="G3" s="117">
        <f t="shared" si="0"/>
        <v>4863.4033207046441</v>
      </c>
      <c r="H3" s="117">
        <f t="shared" si="0"/>
        <v>5225.3469976054803</v>
      </c>
      <c r="I3" s="117">
        <f t="shared" si="0"/>
        <v>5105.8200079258031</v>
      </c>
      <c r="J3" s="117">
        <f t="shared" si="0"/>
        <v>5770.0639348999985</v>
      </c>
      <c r="K3" s="117">
        <f t="shared" si="0"/>
        <v>5003.5433172928097</v>
      </c>
      <c r="L3" s="117">
        <f t="shared" si="0"/>
        <v>6322.9339910194149</v>
      </c>
      <c r="M3" s="117">
        <f t="shared" si="0"/>
        <v>4976.9676472266747</v>
      </c>
      <c r="N3" s="117">
        <f t="shared" si="0"/>
        <v>5760.9671746505246</v>
      </c>
      <c r="O3" s="117">
        <f t="shared" si="0"/>
        <v>5140.8882348342568</v>
      </c>
      <c r="P3" s="117">
        <f t="shared" si="0"/>
        <v>4924.6625694195254</v>
      </c>
      <c r="Q3" s="117">
        <f t="shared" si="0"/>
        <v>4789.9766723215625</v>
      </c>
      <c r="R3" s="117">
        <f t="shared" ref="R3:V3" si="1">R4+R7+R9+R19</f>
        <v>5049.0441201318154</v>
      </c>
      <c r="S3" s="117">
        <f t="shared" si="1"/>
        <v>5599.587546196959</v>
      </c>
      <c r="T3" s="117">
        <f t="shared" si="1"/>
        <v>5076.9166300607521</v>
      </c>
      <c r="U3" s="117">
        <f t="shared" si="1"/>
        <v>5947.8305321100288</v>
      </c>
      <c r="V3" s="117">
        <f t="shared" si="1"/>
        <v>5394.6139681998775</v>
      </c>
      <c r="W3" s="117">
        <f t="shared" ref="W3:Y3" si="2">W4+W7+W9+W19</f>
        <v>4962.0603042166231</v>
      </c>
      <c r="X3" s="117">
        <f t="shared" si="2"/>
        <v>5574.2236969210371</v>
      </c>
      <c r="Y3" s="117">
        <f t="shared" si="2"/>
        <v>5216.1181856055518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5346.5344560383992</v>
      </c>
      <c r="C4" s="122">
        <f t="shared" si="3"/>
        <v>5480.7090948054965</v>
      </c>
      <c r="D4" s="122">
        <f t="shared" si="3"/>
        <v>5030.8357871492717</v>
      </c>
      <c r="E4" s="122">
        <f t="shared" si="3"/>
        <v>4900.880347040812</v>
      </c>
      <c r="F4" s="122">
        <f t="shared" si="3"/>
        <v>5398.4531512942294</v>
      </c>
      <c r="G4" s="122">
        <f t="shared" si="3"/>
        <v>4669.8273321623192</v>
      </c>
      <c r="H4" s="122">
        <f t="shared" si="3"/>
        <v>4988.1006711121327</v>
      </c>
      <c r="I4" s="122">
        <f t="shared" si="3"/>
        <v>4847.0392427212864</v>
      </c>
      <c r="J4" s="122">
        <f t="shared" si="3"/>
        <v>5458.8942780451334</v>
      </c>
      <c r="K4" s="122">
        <f t="shared" si="3"/>
        <v>4695.8030249490921</v>
      </c>
      <c r="L4" s="122">
        <f t="shared" si="3"/>
        <v>5938.194479870027</v>
      </c>
      <c r="M4" s="122">
        <f t="shared" si="3"/>
        <v>4630.4632932674276</v>
      </c>
      <c r="N4" s="122">
        <f t="shared" si="3"/>
        <v>5513.4886990013456</v>
      </c>
      <c r="O4" s="122">
        <f t="shared" si="3"/>
        <v>4821.5716104853309</v>
      </c>
      <c r="P4" s="122">
        <f t="shared" si="3"/>
        <v>4529.6716486928271</v>
      </c>
      <c r="Q4" s="122">
        <f t="shared" si="3"/>
        <v>4421.3706715526714</v>
      </c>
      <c r="R4" s="122">
        <f t="shared" ref="R4:V4" si="4">SUM(R5:R6)</f>
        <v>4796.9314783735108</v>
      </c>
      <c r="S4" s="122">
        <f t="shared" si="4"/>
        <v>5340.5086814749384</v>
      </c>
      <c r="T4" s="122">
        <f t="shared" si="4"/>
        <v>4870.2748841772927</v>
      </c>
      <c r="U4" s="122">
        <f t="shared" si="4"/>
        <v>5689.6056139060511</v>
      </c>
      <c r="V4" s="122">
        <f t="shared" si="4"/>
        <v>5051.5049298456852</v>
      </c>
      <c r="W4" s="122">
        <f t="shared" ref="W4:Y4" si="5">SUM(W5:W6)</f>
        <v>4735.161748472824</v>
      </c>
      <c r="X4" s="122">
        <f t="shared" si="5"/>
        <v>5378.8948316161777</v>
      </c>
      <c r="Y4" s="122">
        <f t="shared" si="5"/>
        <v>5037.0600359015143</v>
      </c>
      <c r="DA4" s="130" t="s">
        <v>2581</v>
      </c>
    </row>
    <row r="5" spans="1:105" ht="12" customHeight="1" x14ac:dyDescent="0.25">
      <c r="A5" s="97" t="s">
        <v>51</v>
      </c>
      <c r="B5" s="98">
        <v>5346.5344560383992</v>
      </c>
      <c r="C5" s="98">
        <v>5480.7090948054965</v>
      </c>
      <c r="D5" s="98">
        <v>5030.8357871492717</v>
      </c>
      <c r="E5" s="98">
        <v>4900.880347040812</v>
      </c>
      <c r="F5" s="98">
        <v>5398.4531512942294</v>
      </c>
      <c r="G5" s="98">
        <v>4669.8273321623192</v>
      </c>
      <c r="H5" s="98">
        <v>4988.1006711121327</v>
      </c>
      <c r="I5" s="98">
        <v>4847.0392427212864</v>
      </c>
      <c r="J5" s="98">
        <v>5458.8942780451334</v>
      </c>
      <c r="K5" s="98">
        <v>4695.8030249490921</v>
      </c>
      <c r="L5" s="98">
        <v>5938.194479870027</v>
      </c>
      <c r="M5" s="98">
        <v>4630.4632932674276</v>
      </c>
      <c r="N5" s="98">
        <v>5513.4886990013456</v>
      </c>
      <c r="O5" s="98">
        <v>4821.5716104853309</v>
      </c>
      <c r="P5" s="98">
        <v>4529.6716486928271</v>
      </c>
      <c r="Q5" s="98">
        <v>4421.3706715526714</v>
      </c>
      <c r="R5" s="98">
        <v>4796.9314783735108</v>
      </c>
      <c r="S5" s="98">
        <v>5340.5086814749384</v>
      </c>
      <c r="T5" s="98">
        <v>4870.2748841772927</v>
      </c>
      <c r="U5" s="98">
        <v>5689.6056139060511</v>
      </c>
      <c r="V5" s="98">
        <v>5051.5049298456852</v>
      </c>
      <c r="W5" s="98">
        <v>4735.161748472824</v>
      </c>
      <c r="X5" s="98">
        <v>5378.8948316161777</v>
      </c>
      <c r="Y5" s="98">
        <v>5037.0600359015143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135.96222088037149</v>
      </c>
      <c r="C9" s="122">
        <v>145.67502626298398</v>
      </c>
      <c r="D9" s="122">
        <v>163.36336947438767</v>
      </c>
      <c r="E9" s="122">
        <v>172.12357696678322</v>
      </c>
      <c r="F9" s="122">
        <v>210.64259717158171</v>
      </c>
      <c r="G9" s="122">
        <v>186.28972597217856</v>
      </c>
      <c r="H9" s="122">
        <v>228.14440481840771</v>
      </c>
      <c r="I9" s="122">
        <v>250.90728921844567</v>
      </c>
      <c r="J9" s="122">
        <v>301.92785308363682</v>
      </c>
      <c r="K9" s="122">
        <v>297.73941682989266</v>
      </c>
      <c r="L9" s="122">
        <v>373.41010019900312</v>
      </c>
      <c r="M9" s="122">
        <v>333.407306892625</v>
      </c>
      <c r="N9" s="122">
        <v>234.41258498921798</v>
      </c>
      <c r="O9" s="122">
        <v>308.48734802978515</v>
      </c>
      <c r="P9" s="122">
        <v>388.09729787380547</v>
      </c>
      <c r="Q9" s="122">
        <v>357.48159500902648</v>
      </c>
      <c r="R9" s="122">
        <v>238.93550385404481</v>
      </c>
      <c r="S9" s="122">
        <v>243.86581238836223</v>
      </c>
      <c r="T9" s="122">
        <v>191.88288096268732</v>
      </c>
      <c r="U9" s="122">
        <v>243.00319560549843</v>
      </c>
      <c r="V9" s="122">
        <v>323.43093983488393</v>
      </c>
      <c r="W9" s="122">
        <v>208.72592069710825</v>
      </c>
      <c r="X9" s="122">
        <v>191.89791834875732</v>
      </c>
      <c r="Y9" s="122">
        <v>176.52257267122428</v>
      </c>
      <c r="DA9" s="130" t="s">
        <v>2586</v>
      </c>
    </row>
    <row r="10" spans="1:105" ht="12" customHeight="1" x14ac:dyDescent="0.25">
      <c r="A10" s="97" t="s">
        <v>143</v>
      </c>
      <c r="B10" s="98">
        <v>1002.5611329307427</v>
      </c>
      <c r="C10" s="98">
        <v>1049.0619393931324</v>
      </c>
      <c r="D10" s="98">
        <v>1078.8965935225965</v>
      </c>
      <c r="E10" s="98">
        <v>1048.7194620933078</v>
      </c>
      <c r="F10" s="98">
        <v>1181.4610301999278</v>
      </c>
      <c r="G10" s="98">
        <v>918.52929230310644</v>
      </c>
      <c r="H10" s="98">
        <v>1038.194484999055</v>
      </c>
      <c r="I10" s="98">
        <v>1033.1757137229154</v>
      </c>
      <c r="J10" s="98">
        <v>1131.0193406508763</v>
      </c>
      <c r="K10" s="98">
        <v>1036.4905602846636</v>
      </c>
      <c r="L10" s="98">
        <v>1253.69540252045</v>
      </c>
      <c r="M10" s="98">
        <v>1117.8194613061034</v>
      </c>
      <c r="N10" s="98">
        <v>855.30136623736348</v>
      </c>
      <c r="O10" s="98">
        <v>1049.648681635121</v>
      </c>
      <c r="P10" s="98">
        <v>1241.5851325294936</v>
      </c>
      <c r="Q10" s="98">
        <v>1106.9316425197972</v>
      </c>
      <c r="R10" s="98">
        <v>855.89309585842875</v>
      </c>
      <c r="S10" s="98">
        <v>998.11336201366237</v>
      </c>
      <c r="T10" s="98">
        <v>835.37211451818746</v>
      </c>
      <c r="U10" s="98">
        <v>1006.2203761092807</v>
      </c>
      <c r="V10" s="98">
        <v>1179.9340557377018</v>
      </c>
      <c r="W10" s="98">
        <v>783.79352134184956</v>
      </c>
      <c r="X10" s="98">
        <v>873.63551967947865</v>
      </c>
      <c r="Y10" s="98">
        <v>856.96936961065171</v>
      </c>
      <c r="DA10" s="63" t="s">
        <v>2587</v>
      </c>
    </row>
    <row r="11" spans="1:105" ht="12" customHeight="1" x14ac:dyDescent="0.25">
      <c r="A11" s="97" t="s">
        <v>124</v>
      </c>
      <c r="B11" s="98">
        <v>754.28569680613214</v>
      </c>
      <c r="C11" s="98">
        <v>673.22149119654307</v>
      </c>
      <c r="D11" s="98">
        <v>731.16924225877074</v>
      </c>
      <c r="E11" s="98">
        <v>676.0514662113826</v>
      </c>
      <c r="F11" s="98">
        <v>673.81027963702002</v>
      </c>
      <c r="G11" s="98">
        <v>769.1354179587629</v>
      </c>
      <c r="H11" s="98">
        <v>709.53407786812625</v>
      </c>
      <c r="I11" s="98">
        <v>752.35776838463551</v>
      </c>
      <c r="J11" s="98">
        <v>825.25799295451714</v>
      </c>
      <c r="K11" s="98">
        <v>664.72673410260268</v>
      </c>
      <c r="L11" s="98">
        <v>732.95475450758715</v>
      </c>
      <c r="M11" s="98">
        <v>795.38414785393866</v>
      </c>
      <c r="N11" s="98">
        <v>791.40738193380957</v>
      </c>
      <c r="O11" s="98">
        <v>725.81089741976632</v>
      </c>
      <c r="P11" s="98">
        <v>782.03119742314914</v>
      </c>
      <c r="Q11" s="98">
        <v>805.51077112098346</v>
      </c>
      <c r="R11" s="98">
        <v>699.37602313796901</v>
      </c>
      <c r="S11" s="98">
        <v>731.01709900693777</v>
      </c>
      <c r="T11" s="98">
        <v>679.92412724697601</v>
      </c>
      <c r="U11" s="98">
        <v>667.62559108238338</v>
      </c>
      <c r="V11" s="98">
        <v>607.14269154964472</v>
      </c>
      <c r="W11" s="98">
        <v>746.11722300389397</v>
      </c>
      <c r="X11" s="98">
        <v>646.22415509831012</v>
      </c>
      <c r="Y11" s="98">
        <v>626.42387970843583</v>
      </c>
      <c r="DA11" s="63" t="s">
        <v>2588</v>
      </c>
    </row>
    <row r="12" spans="1:105" ht="12" customHeight="1" x14ac:dyDescent="0.25">
      <c r="A12" s="97" t="s">
        <v>123</v>
      </c>
      <c r="B12" s="98">
        <v>281.55833048666602</v>
      </c>
      <c r="C12" s="98">
        <v>250.20801763224284</v>
      </c>
      <c r="D12" s="98">
        <v>272.3242389626854</v>
      </c>
      <c r="E12" s="98">
        <v>249.81097639936809</v>
      </c>
      <c r="F12" s="98">
        <v>247.51255648408409</v>
      </c>
      <c r="G12" s="98">
        <v>281.89422703103526</v>
      </c>
      <c r="H12" s="98">
        <v>216.45248620882168</v>
      </c>
      <c r="I12" s="98">
        <v>243.74804514535612</v>
      </c>
      <c r="J12" s="98">
        <v>291.94408464212228</v>
      </c>
      <c r="K12" s="98">
        <v>238.79908772890346</v>
      </c>
      <c r="L12" s="98">
        <v>231.45018226498314</v>
      </c>
      <c r="M12" s="98">
        <v>282.83337717811514</v>
      </c>
      <c r="N12" s="98">
        <v>271.40968639812769</v>
      </c>
      <c r="O12" s="98">
        <v>212.3598757678547</v>
      </c>
      <c r="P12" s="98">
        <v>234.31992869768092</v>
      </c>
      <c r="Q12" s="98">
        <v>195.48744514551828</v>
      </c>
      <c r="R12" s="98">
        <v>158.38852008463641</v>
      </c>
      <c r="S12" s="98">
        <v>187.14088556450301</v>
      </c>
      <c r="T12" s="98">
        <v>204.95470644266337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281.55833048666602</v>
      </c>
      <c r="C13" s="101">
        <v>250.20801763224284</v>
      </c>
      <c r="D13" s="101">
        <v>272.3242389626854</v>
      </c>
      <c r="E13" s="101">
        <v>249.81097639936809</v>
      </c>
      <c r="F13" s="101">
        <v>247.51255648408409</v>
      </c>
      <c r="G13" s="101">
        <v>281.89422703103526</v>
      </c>
      <c r="H13" s="101">
        <v>216.45248620882168</v>
      </c>
      <c r="I13" s="101">
        <v>243.74804514535612</v>
      </c>
      <c r="J13" s="101">
        <v>291.94408464212228</v>
      </c>
      <c r="K13" s="101">
        <v>238.79908772890346</v>
      </c>
      <c r="L13" s="101">
        <v>231.45018226498314</v>
      </c>
      <c r="M13" s="101">
        <v>282.83337717811514</v>
      </c>
      <c r="N13" s="101">
        <v>271.40968639812769</v>
      </c>
      <c r="O13" s="101">
        <v>212.3598757678547</v>
      </c>
      <c r="P13" s="101">
        <v>234.31992869768092</v>
      </c>
      <c r="Q13" s="101">
        <v>195.48744514551828</v>
      </c>
      <c r="R13" s="101">
        <v>158.38852008463641</v>
      </c>
      <c r="S13" s="101">
        <v>187.14088556450301</v>
      </c>
      <c r="T13" s="101">
        <v>204.95470644266337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7.9554154869121998</v>
      </c>
      <c r="C19" s="122">
        <v>8.9090194851726086</v>
      </c>
      <c r="D19" s="122">
        <v>9.2084514142161584</v>
      </c>
      <c r="E19" s="122">
        <v>8.8052894696341824</v>
      </c>
      <c r="F19" s="122">
        <v>10.457897424658672</v>
      </c>
      <c r="G19" s="122">
        <v>7.286262570146202</v>
      </c>
      <c r="H19" s="122">
        <v>9.1019216749401313</v>
      </c>
      <c r="I19" s="122">
        <v>7.8734759860711616</v>
      </c>
      <c r="J19" s="122">
        <v>9.2418037712275858</v>
      </c>
      <c r="K19" s="122">
        <v>10.000875513824777</v>
      </c>
      <c r="L19" s="122">
        <v>11.329410950384851</v>
      </c>
      <c r="M19" s="122">
        <v>13.097047066621379</v>
      </c>
      <c r="N19" s="122">
        <v>13.065890659961029</v>
      </c>
      <c r="O19" s="122">
        <v>10.829276319141488</v>
      </c>
      <c r="P19" s="122">
        <v>6.893622852893186</v>
      </c>
      <c r="Q19" s="122">
        <v>11.124405759864356</v>
      </c>
      <c r="R19" s="122">
        <v>13.177137904259293</v>
      </c>
      <c r="S19" s="122">
        <v>15.213052333658199</v>
      </c>
      <c r="T19" s="122">
        <v>14.758864920772185</v>
      </c>
      <c r="U19" s="122">
        <v>15.221722598479772</v>
      </c>
      <c r="V19" s="122">
        <v>19.678098519308186</v>
      </c>
      <c r="W19" s="122">
        <v>18.172635046690925</v>
      </c>
      <c r="X19" s="122">
        <v>3.4309469561023112</v>
      </c>
      <c r="Y19" s="122">
        <v>2.5355770328137419</v>
      </c>
      <c r="DA19" s="130" t="s">
        <v>2596</v>
      </c>
    </row>
    <row r="20" spans="1:105" ht="12" customHeight="1" x14ac:dyDescent="0.25">
      <c r="A20" s="97" t="s">
        <v>51</v>
      </c>
      <c r="B20" s="98">
        <v>173.23010894232189</v>
      </c>
      <c r="C20" s="98">
        <v>193.70888819213243</v>
      </c>
      <c r="D20" s="98">
        <v>199.65489212829652</v>
      </c>
      <c r="E20" s="98">
        <v>190.54363707256522</v>
      </c>
      <c r="F20" s="98">
        <v>227.33011343572403</v>
      </c>
      <c r="G20" s="98">
        <v>155.95433545545598</v>
      </c>
      <c r="H20" s="98">
        <v>197.66288481205376</v>
      </c>
      <c r="I20" s="98">
        <v>172.05464432114036</v>
      </c>
      <c r="J20" s="98">
        <v>203.89051145381617</v>
      </c>
      <c r="K20" s="98">
        <v>213.42826998737618</v>
      </c>
      <c r="L20" s="98">
        <v>235.14103405233843</v>
      </c>
      <c r="M20" s="98">
        <v>254.06233442973587</v>
      </c>
      <c r="N20" s="98">
        <v>269.23955926153138</v>
      </c>
      <c r="O20" s="98">
        <v>237.88381400663241</v>
      </c>
      <c r="P20" s="98">
        <v>170.28632529269129</v>
      </c>
      <c r="Q20" s="98">
        <v>241.11962291805366</v>
      </c>
      <c r="R20" s="98">
        <v>250.92531854917439</v>
      </c>
      <c r="S20" s="98">
        <v>263.7693865435694</v>
      </c>
      <c r="T20" s="98">
        <v>246.11649607770863</v>
      </c>
      <c r="U20" s="98">
        <v>243.92467536245044</v>
      </c>
      <c r="V20" s="98">
        <v>286.73844472763182</v>
      </c>
      <c r="W20" s="98">
        <v>275.78724374235929</v>
      </c>
      <c r="X20" s="98">
        <v>96.802994881364882</v>
      </c>
      <c r="Y20" s="98">
        <v>216.7005872086261</v>
      </c>
      <c r="DA20" s="63" t="s">
        <v>2597</v>
      </c>
    </row>
    <row r="21" spans="1:105" ht="12" customHeight="1" x14ac:dyDescent="0.25">
      <c r="A21" s="97" t="s">
        <v>50</v>
      </c>
      <c r="B21" s="98">
        <v>104.47116530997893</v>
      </c>
      <c r="C21" s="98">
        <v>120.51970437536255</v>
      </c>
      <c r="D21" s="98">
        <v>127.14047209606993</v>
      </c>
      <c r="E21" s="98">
        <v>121.71600656912474</v>
      </c>
      <c r="F21" s="98">
        <v>132.19397134110454</v>
      </c>
      <c r="G21" s="98">
        <v>110.34134054647186</v>
      </c>
      <c r="H21" s="98">
        <v>125.82519868971364</v>
      </c>
      <c r="I21" s="98">
        <v>109.60592154416351</v>
      </c>
      <c r="J21" s="98">
        <v>117.18053715105106</v>
      </c>
      <c r="K21" s="98">
        <v>152.03617937425312</v>
      </c>
      <c r="L21" s="98">
        <v>163.49356495369764</v>
      </c>
      <c r="M21" s="98">
        <v>151.17888808156007</v>
      </c>
      <c r="N21" s="98">
        <v>128.61129239179726</v>
      </c>
      <c r="O21" s="98">
        <v>128.55714106541143</v>
      </c>
      <c r="P21" s="98">
        <v>143.9446195266847</v>
      </c>
      <c r="Q21" s="98">
        <v>158.89374878333294</v>
      </c>
      <c r="R21" s="98">
        <v>167.73055131472583</v>
      </c>
      <c r="S21" s="98">
        <v>161.2679589905579</v>
      </c>
      <c r="T21" s="98">
        <v>149.83436029549927</v>
      </c>
      <c r="U21" s="98">
        <v>150.30882368004686</v>
      </c>
      <c r="V21" s="98">
        <v>149.30365696141075</v>
      </c>
      <c r="W21" s="98">
        <v>205.65535772883354</v>
      </c>
      <c r="X21" s="98">
        <v>106.28403196971809</v>
      </c>
      <c r="Y21" s="98">
        <v>151.17902015021912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4417.3902942200612</v>
      </c>
      <c r="C24" s="117">
        <f t="shared" si="7"/>
        <v>4146.6682197705504</v>
      </c>
      <c r="D24" s="117">
        <f t="shared" si="7"/>
        <v>4080.7264541906379</v>
      </c>
      <c r="E24" s="117">
        <f t="shared" si="7"/>
        <v>3795.930391769652</v>
      </c>
      <c r="F24" s="117">
        <f t="shared" si="7"/>
        <v>3669.613581335464</v>
      </c>
      <c r="G24" s="117">
        <f t="shared" si="7"/>
        <v>4245.9679199559114</v>
      </c>
      <c r="H24" s="117">
        <f t="shared" si="7"/>
        <v>3844.9970835764625</v>
      </c>
      <c r="I24" s="117">
        <f t="shared" si="7"/>
        <v>3893.6638054689774</v>
      </c>
      <c r="J24" s="117">
        <f t="shared" si="7"/>
        <v>4221.5856623416321</v>
      </c>
      <c r="K24" s="117">
        <f t="shared" si="7"/>
        <v>3429.248513982463</v>
      </c>
      <c r="L24" s="117">
        <f t="shared" si="7"/>
        <v>4275.3281497008684</v>
      </c>
      <c r="M24" s="117">
        <f t="shared" si="7"/>
        <v>3413.5964452475573</v>
      </c>
      <c r="N24" s="117">
        <f t="shared" si="7"/>
        <v>3716.733621489303</v>
      </c>
      <c r="O24" s="117">
        <f t="shared" si="7"/>
        <v>4268.8378707831198</v>
      </c>
      <c r="P24" s="117">
        <f t="shared" si="7"/>
        <v>3541.996099348049</v>
      </c>
      <c r="Q24" s="117">
        <f t="shared" si="7"/>
        <v>3592.3993154393788</v>
      </c>
      <c r="R24" s="117">
        <f t="shared" ref="R24:V24" si="8">R25+R28+R30+R39</f>
        <v>3601.8284602907997</v>
      </c>
      <c r="S24" s="117">
        <f t="shared" si="8"/>
        <v>4105.7743998032465</v>
      </c>
      <c r="T24" s="117">
        <f t="shared" si="8"/>
        <v>3606.8551633859506</v>
      </c>
      <c r="U24" s="117">
        <f t="shared" si="8"/>
        <v>3612.8800803034351</v>
      </c>
      <c r="V24" s="117">
        <f t="shared" si="8"/>
        <v>3787.3264066496859</v>
      </c>
      <c r="W24" s="117">
        <f t="shared" ref="W24:Y24" si="9">W25+W28+W30+W39</f>
        <v>4048.397025038641</v>
      </c>
      <c r="X24" s="117">
        <f t="shared" si="9"/>
        <v>3421.2423220868068</v>
      </c>
      <c r="Y24" s="117">
        <f t="shared" si="9"/>
        <v>3367.7857717859401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4392.0145211400932</v>
      </c>
      <c r="C25" s="122">
        <f t="shared" si="10"/>
        <v>4125.161233028587</v>
      </c>
      <c r="D25" s="122">
        <f t="shared" si="10"/>
        <v>4059.2019166680716</v>
      </c>
      <c r="E25" s="122">
        <f t="shared" si="10"/>
        <v>3777.4665711058383</v>
      </c>
      <c r="F25" s="122">
        <f t="shared" si="10"/>
        <v>3650.4486587440465</v>
      </c>
      <c r="G25" s="122">
        <f t="shared" si="10"/>
        <v>4221.1959004468245</v>
      </c>
      <c r="H25" s="122">
        <f t="shared" si="10"/>
        <v>3821.5760182191652</v>
      </c>
      <c r="I25" s="122">
        <f t="shared" si="10"/>
        <v>3869.8058945183866</v>
      </c>
      <c r="J25" s="122">
        <f t="shared" si="10"/>
        <v>4196.8594839869638</v>
      </c>
      <c r="K25" s="122">
        <f t="shared" si="10"/>
        <v>3412.4469562335712</v>
      </c>
      <c r="L25" s="122">
        <f t="shared" si="10"/>
        <v>4258.9568106786219</v>
      </c>
      <c r="M25" s="122">
        <f t="shared" si="10"/>
        <v>3396.1177140147029</v>
      </c>
      <c r="N25" s="122">
        <f t="shared" si="10"/>
        <v>3701.5856425097272</v>
      </c>
      <c r="O25" s="122">
        <f t="shared" si="10"/>
        <v>4257.5453385121027</v>
      </c>
      <c r="P25" s="122">
        <f t="shared" si="10"/>
        <v>3531.4442216112848</v>
      </c>
      <c r="Q25" s="122">
        <f t="shared" si="10"/>
        <v>3581.9800961515393</v>
      </c>
      <c r="R25" s="122">
        <f t="shared" ref="R25:V25" si="11">SUM(R26:R27)</f>
        <v>3593.349238619076</v>
      </c>
      <c r="S25" s="122">
        <f t="shared" si="11"/>
        <v>4097.3239001022666</v>
      </c>
      <c r="T25" s="122">
        <f t="shared" si="11"/>
        <v>3599.5167803726386</v>
      </c>
      <c r="U25" s="122">
        <f t="shared" si="11"/>
        <v>3605.8590586814303</v>
      </c>
      <c r="V25" s="122">
        <f t="shared" si="11"/>
        <v>3781.4395953323387</v>
      </c>
      <c r="W25" s="122">
        <f t="shared" ref="W25:Y25" si="12">SUM(W26:W27)</f>
        <v>4041.6953803845754</v>
      </c>
      <c r="X25" s="122">
        <f t="shared" si="12"/>
        <v>3415.8298319461824</v>
      </c>
      <c r="Y25" s="122">
        <f t="shared" si="12"/>
        <v>3362.8780856863532</v>
      </c>
      <c r="DA25" s="130" t="s">
        <v>2601</v>
      </c>
    </row>
    <row r="26" spans="1:105" ht="12" customHeight="1" x14ac:dyDescent="0.25">
      <c r="A26" s="97" t="s">
        <v>74</v>
      </c>
      <c r="B26" s="98">
        <v>4392.0145211400932</v>
      </c>
      <c r="C26" s="98">
        <v>4125.161233028587</v>
      </c>
      <c r="D26" s="98">
        <v>4059.2019166680716</v>
      </c>
      <c r="E26" s="98">
        <v>3777.4665711058383</v>
      </c>
      <c r="F26" s="98">
        <v>3650.4486587440465</v>
      </c>
      <c r="G26" s="98">
        <v>4221.1959004468245</v>
      </c>
      <c r="H26" s="98">
        <v>3821.5760182191652</v>
      </c>
      <c r="I26" s="98">
        <v>3869.8058945183866</v>
      </c>
      <c r="J26" s="98">
        <v>4196.8594839869638</v>
      </c>
      <c r="K26" s="98">
        <v>3412.4469562335712</v>
      </c>
      <c r="L26" s="98">
        <v>4258.9568106786219</v>
      </c>
      <c r="M26" s="98">
        <v>3396.1177140147029</v>
      </c>
      <c r="N26" s="98">
        <v>3701.5856425097272</v>
      </c>
      <c r="O26" s="98">
        <v>4257.5453385121027</v>
      </c>
      <c r="P26" s="98">
        <v>3531.4442216112848</v>
      </c>
      <c r="Q26" s="98">
        <v>3581.9800961515393</v>
      </c>
      <c r="R26" s="98">
        <v>3593.349238619076</v>
      </c>
      <c r="S26" s="98">
        <v>4097.3239001022666</v>
      </c>
      <c r="T26" s="98">
        <v>3599.5167803726386</v>
      </c>
      <c r="U26" s="98">
        <v>3605.8590586814303</v>
      </c>
      <c r="V26" s="98">
        <v>3781.4395953323387</v>
      </c>
      <c r="W26" s="98">
        <v>4041.6953803845754</v>
      </c>
      <c r="X26" s="98">
        <v>3415.8298319461824</v>
      </c>
      <c r="Y26" s="98">
        <v>3362.8780856863532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24.705207935802093</v>
      </c>
      <c r="C30" s="122">
        <v>20.744059446069659</v>
      </c>
      <c r="D30" s="122">
        <v>20.750201290614381</v>
      </c>
      <c r="E30" s="122">
        <v>17.756319619473516</v>
      </c>
      <c r="F30" s="122">
        <v>18.419052681811198</v>
      </c>
      <c r="G30" s="122">
        <v>24.156233686863317</v>
      </c>
      <c r="H30" s="122">
        <v>22.753156118740971</v>
      </c>
      <c r="I30" s="122">
        <v>23.306672545898113</v>
      </c>
      <c r="J30" s="122">
        <v>24.160806246691564</v>
      </c>
      <c r="K30" s="122">
        <v>16.040318705145907</v>
      </c>
      <c r="L30" s="122">
        <v>15.579977396738911</v>
      </c>
      <c r="M30" s="122">
        <v>16.824377837475343</v>
      </c>
      <c r="N30" s="122">
        <v>14.79600111603728</v>
      </c>
      <c r="O30" s="122">
        <v>11.061900722400237</v>
      </c>
      <c r="P30" s="122">
        <v>10.319534453262072</v>
      </c>
      <c r="Q30" s="122">
        <v>10.133390373777116</v>
      </c>
      <c r="R30" s="122">
        <v>8.1549437115226997</v>
      </c>
      <c r="S30" s="122">
        <v>8.1288664460095408</v>
      </c>
      <c r="T30" s="122">
        <v>7.0455180067940892</v>
      </c>
      <c r="U30" s="122">
        <v>6.7628083401950896</v>
      </c>
      <c r="V30" s="122">
        <v>5.6623848210477306</v>
      </c>
      <c r="W30" s="122">
        <v>6.4009910800342942</v>
      </c>
      <c r="X30" s="122">
        <v>5.2905210313264162</v>
      </c>
      <c r="Y30" s="122">
        <v>4.7855800035480298</v>
      </c>
      <c r="DA30" s="130" t="s">
        <v>2606</v>
      </c>
    </row>
    <row r="31" spans="1:105" ht="12" customHeight="1" x14ac:dyDescent="0.25">
      <c r="A31" s="97" t="s">
        <v>141</v>
      </c>
      <c r="B31" s="98">
        <v>754.28569680613202</v>
      </c>
      <c r="C31" s="98">
        <v>673.23893809067192</v>
      </c>
      <c r="D31" s="98">
        <v>730.58261184635319</v>
      </c>
      <c r="E31" s="98">
        <v>673.41852148146017</v>
      </c>
      <c r="F31" s="98">
        <v>666.63752061346736</v>
      </c>
      <c r="G31" s="98">
        <v>757.14645686578183</v>
      </c>
      <c r="H31" s="98">
        <v>704.00768287503934</v>
      </c>
      <c r="I31" s="98">
        <v>750.27661262754191</v>
      </c>
      <c r="J31" s="98">
        <v>822.84038388957413</v>
      </c>
      <c r="K31" s="98">
        <v>662.74262714463646</v>
      </c>
      <c r="L31" s="98">
        <v>731.6826486238399</v>
      </c>
      <c r="M31" s="98">
        <v>794.79723727436237</v>
      </c>
      <c r="N31" s="98">
        <v>797.91680772649568</v>
      </c>
      <c r="O31" s="98">
        <v>737.53350035604763</v>
      </c>
      <c r="P31" s="98">
        <v>777.77680392784225</v>
      </c>
      <c r="Q31" s="98">
        <v>793.63952213779271</v>
      </c>
      <c r="R31" s="98">
        <v>686.54181295528542</v>
      </c>
      <c r="S31" s="98">
        <v>709.0432380300997</v>
      </c>
      <c r="T31" s="98">
        <v>659.94147753062134</v>
      </c>
      <c r="U31" s="98">
        <v>652.31554232852636</v>
      </c>
      <c r="V31" s="98">
        <v>601.91460067672949</v>
      </c>
      <c r="W31" s="98">
        <v>740.20901818682285</v>
      </c>
      <c r="X31" s="98">
        <v>635.65972555841086</v>
      </c>
      <c r="Y31" s="98">
        <v>611.88566677718154</v>
      </c>
      <c r="DA31" s="63" t="s">
        <v>2607</v>
      </c>
    </row>
    <row r="32" spans="1:105" ht="12" customHeight="1" x14ac:dyDescent="0.25">
      <c r="A32" s="97" t="s">
        <v>140</v>
      </c>
      <c r="B32" s="98">
        <v>281.55833048666602</v>
      </c>
      <c r="C32" s="98">
        <v>250.20801763224281</v>
      </c>
      <c r="D32" s="98">
        <v>272.32423896268534</v>
      </c>
      <c r="E32" s="98">
        <v>249.81097639936809</v>
      </c>
      <c r="F32" s="98">
        <v>250.37081371899379</v>
      </c>
      <c r="G32" s="98">
        <v>279.02928686998672</v>
      </c>
      <c r="H32" s="98">
        <v>214.21444667026586</v>
      </c>
      <c r="I32" s="98">
        <v>242.78666050762141</v>
      </c>
      <c r="J32" s="98">
        <v>290.79260645125078</v>
      </c>
      <c r="K32" s="98">
        <v>237.85722263902866</v>
      </c>
      <c r="L32" s="98">
        <v>230.71062235005294</v>
      </c>
      <c r="M32" s="98">
        <v>281.92963095368657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2608</v>
      </c>
    </row>
    <row r="33" spans="1:105" ht="12" customHeight="1" x14ac:dyDescent="0.25">
      <c r="A33" s="100" t="s">
        <v>50</v>
      </c>
      <c r="B33" s="101">
        <v>281.55833048666602</v>
      </c>
      <c r="C33" s="101">
        <v>250.20801763224281</v>
      </c>
      <c r="D33" s="101">
        <v>272.32423896268534</v>
      </c>
      <c r="E33" s="101">
        <v>249.81097639936809</v>
      </c>
      <c r="F33" s="101">
        <v>250.37081371899379</v>
      </c>
      <c r="G33" s="101">
        <v>279.02928686998672</v>
      </c>
      <c r="H33" s="101">
        <v>214.21444667026586</v>
      </c>
      <c r="I33" s="101">
        <v>242.78666050762141</v>
      </c>
      <c r="J33" s="101">
        <v>290.79260645125078</v>
      </c>
      <c r="K33" s="101">
        <v>237.85722263902866</v>
      </c>
      <c r="L33" s="101">
        <v>230.71062235005294</v>
      </c>
      <c r="M33" s="101">
        <v>281.92963095368657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0.67056514416647395</v>
      </c>
      <c r="C39" s="122">
        <v>0.76292729589394193</v>
      </c>
      <c r="D39" s="122">
        <v>0.77433623195217649</v>
      </c>
      <c r="E39" s="122">
        <v>0.70750104434010141</v>
      </c>
      <c r="F39" s="122">
        <v>0.74586990960639399</v>
      </c>
      <c r="G39" s="122">
        <v>0.61578582222286926</v>
      </c>
      <c r="H39" s="122">
        <v>0.66790923855619</v>
      </c>
      <c r="I39" s="122">
        <v>0.55123840469293239</v>
      </c>
      <c r="J39" s="122">
        <v>0.56537210797727377</v>
      </c>
      <c r="K39" s="122">
        <v>0.76123904374594376</v>
      </c>
      <c r="L39" s="122">
        <v>0.79136162550757805</v>
      </c>
      <c r="M39" s="122">
        <v>0.65435339537924186</v>
      </c>
      <c r="N39" s="122">
        <v>0.35197786353887434</v>
      </c>
      <c r="O39" s="122">
        <v>0.23063154861677779</v>
      </c>
      <c r="P39" s="122">
        <v>0.23234328350236338</v>
      </c>
      <c r="Q39" s="122">
        <v>0.28582891406222577</v>
      </c>
      <c r="R39" s="122">
        <v>0.32427796020101762</v>
      </c>
      <c r="S39" s="122">
        <v>0.32163325497043832</v>
      </c>
      <c r="T39" s="122">
        <v>0.29286500651787267</v>
      </c>
      <c r="U39" s="122">
        <v>0.25821328180995462</v>
      </c>
      <c r="V39" s="122">
        <v>0.2244264962990459</v>
      </c>
      <c r="W39" s="122">
        <v>0.3006535740316108</v>
      </c>
      <c r="X39" s="122">
        <v>0.1219691092978096</v>
      </c>
      <c r="Y39" s="122">
        <v>0.12210609603874978</v>
      </c>
      <c r="DA39" s="130" t="s">
        <v>2615</v>
      </c>
    </row>
    <row r="40" spans="1:105" ht="12" customHeight="1" x14ac:dyDescent="0.25">
      <c r="A40" s="97" t="s">
        <v>50</v>
      </c>
      <c r="B40" s="98">
        <v>104.47116530997893</v>
      </c>
      <c r="C40" s="98">
        <v>120.53791680367721</v>
      </c>
      <c r="D40" s="98">
        <v>127.11843018787512</v>
      </c>
      <c r="E40" s="98">
        <v>121.61456882786568</v>
      </c>
      <c r="F40" s="98">
        <v>131.96203736601063</v>
      </c>
      <c r="G40" s="98">
        <v>110.06633297913663</v>
      </c>
      <c r="H40" s="98">
        <v>125.68130486886443</v>
      </c>
      <c r="I40" s="98">
        <v>109.59162959778996</v>
      </c>
      <c r="J40" s="98">
        <v>117.16684585396717</v>
      </c>
      <c r="K40" s="98">
        <v>152.04080514957363</v>
      </c>
      <c r="L40" s="98">
        <v>163.50364195223938</v>
      </c>
      <c r="M40" s="98">
        <v>151.20045305831576</v>
      </c>
      <c r="N40" s="98">
        <v>128.65181998860902</v>
      </c>
      <c r="O40" s="98">
        <v>128.65396553672588</v>
      </c>
      <c r="P40" s="98">
        <v>143.98399331709422</v>
      </c>
      <c r="Q40" s="98">
        <v>158.93993147953501</v>
      </c>
      <c r="R40" s="98">
        <v>167.93667696470882</v>
      </c>
      <c r="S40" s="98">
        <v>161.50335794853441</v>
      </c>
      <c r="T40" s="98">
        <v>150.15497163125559</v>
      </c>
      <c r="U40" s="98">
        <v>150.90287969305288</v>
      </c>
      <c r="V40" s="98">
        <v>150.54374594846001</v>
      </c>
      <c r="W40" s="98">
        <v>207.31734227113077</v>
      </c>
      <c r="X40" s="98">
        <v>106.97910576510881</v>
      </c>
      <c r="Y40" s="98">
        <v>151.66449314412998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5821.5166588737547</v>
      </c>
      <c r="C43" s="117">
        <f t="shared" si="14"/>
        <v>5759.0737474023117</v>
      </c>
      <c r="D43" s="117">
        <f t="shared" si="14"/>
        <v>5503.1860875114271</v>
      </c>
      <c r="E43" s="117">
        <f t="shared" si="14"/>
        <v>5536.1301594372289</v>
      </c>
      <c r="F43" s="117">
        <f t="shared" si="14"/>
        <v>5505.7638298686788</v>
      </c>
      <c r="G43" s="117">
        <f t="shared" si="14"/>
        <v>5429.8851409481813</v>
      </c>
      <c r="H43" s="117">
        <f t="shared" si="14"/>
        <v>5442.4533839756286</v>
      </c>
      <c r="I43" s="117">
        <f t="shared" si="14"/>
        <v>4999.9673783104972</v>
      </c>
      <c r="J43" s="117">
        <f t="shared" si="14"/>
        <v>5265.7857770302653</v>
      </c>
      <c r="K43" s="117">
        <f t="shared" si="14"/>
        <v>5178.708223306332</v>
      </c>
      <c r="L43" s="117">
        <f t="shared" si="14"/>
        <v>5914.3888432805143</v>
      </c>
      <c r="M43" s="117">
        <f t="shared" si="14"/>
        <v>5352.2297169030244</v>
      </c>
      <c r="N43" s="117">
        <f t="shared" si="14"/>
        <v>5071.4077536101586</v>
      </c>
      <c r="O43" s="117">
        <f t="shared" si="14"/>
        <v>5498.1758570744769</v>
      </c>
      <c r="P43" s="117">
        <f t="shared" si="14"/>
        <v>4823.7672559996054</v>
      </c>
      <c r="Q43" s="117">
        <f t="shared" si="14"/>
        <v>5081.1957104336498</v>
      </c>
      <c r="R43" s="117">
        <f t="shared" ref="R43:V43" si="15">R44+R47+R49+R58</f>
        <v>5162.0899129091067</v>
      </c>
      <c r="S43" s="117">
        <f t="shared" si="15"/>
        <v>5268.963260602487</v>
      </c>
      <c r="T43" s="117">
        <f t="shared" si="15"/>
        <v>4771.3297148580878</v>
      </c>
      <c r="U43" s="117">
        <f t="shared" si="15"/>
        <v>4899.5387610978914</v>
      </c>
      <c r="V43" s="117">
        <f t="shared" si="15"/>
        <v>5186.3320679448543</v>
      </c>
      <c r="W43" s="117">
        <f t="shared" ref="W43:Y43" si="16">W44+W47+W49+W58</f>
        <v>5753.6281366844814</v>
      </c>
      <c r="X43" s="117">
        <f t="shared" si="16"/>
        <v>5212.0012000823126</v>
      </c>
      <c r="Y43" s="117">
        <f t="shared" si="16"/>
        <v>4533.6626431539398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5294.7894088203093</v>
      </c>
      <c r="C44" s="122">
        <f t="shared" si="17"/>
        <v>5241.0259808083501</v>
      </c>
      <c r="D44" s="122">
        <f t="shared" si="17"/>
        <v>4952.7488148377024</v>
      </c>
      <c r="E44" s="122">
        <f t="shared" si="17"/>
        <v>4979.1894628285982</v>
      </c>
      <c r="F44" s="122">
        <f t="shared" si="17"/>
        <v>4936.8702592646923</v>
      </c>
      <c r="G44" s="122">
        <f t="shared" si="17"/>
        <v>4917.4696761334581</v>
      </c>
      <c r="H44" s="122">
        <f t="shared" si="17"/>
        <v>4893.1456553218541</v>
      </c>
      <c r="I44" s="122">
        <f t="shared" si="17"/>
        <v>4477.2948269401822</v>
      </c>
      <c r="J44" s="122">
        <f t="shared" si="17"/>
        <v>4722.8099620368457</v>
      </c>
      <c r="K44" s="122">
        <f t="shared" si="17"/>
        <v>4610.8197480675444</v>
      </c>
      <c r="L44" s="122">
        <f t="shared" si="17"/>
        <v>5315.6538748987359</v>
      </c>
      <c r="M44" s="122">
        <f t="shared" si="17"/>
        <v>4734.7349419564371</v>
      </c>
      <c r="N44" s="122">
        <f t="shared" si="17"/>
        <v>4531.501320462291</v>
      </c>
      <c r="O44" s="122">
        <f t="shared" si="17"/>
        <v>4905.8408164086923</v>
      </c>
      <c r="P44" s="122">
        <f t="shared" si="17"/>
        <v>4242.2537960252221</v>
      </c>
      <c r="Q44" s="122">
        <f t="shared" si="17"/>
        <v>4532.4514480362295</v>
      </c>
      <c r="R44" s="122">
        <f t="shared" ref="R44:V44" si="18">SUM(R45:R46)</f>
        <v>4626.5098092117578</v>
      </c>
      <c r="S44" s="122">
        <f t="shared" si="18"/>
        <v>4731.5308574469518</v>
      </c>
      <c r="T44" s="122">
        <f t="shared" si="18"/>
        <v>4284.4678768934418</v>
      </c>
      <c r="U44" s="122">
        <f t="shared" si="18"/>
        <v>4400.4212404008958</v>
      </c>
      <c r="V44" s="122">
        <f t="shared" si="18"/>
        <v>4663.9199631500951</v>
      </c>
      <c r="W44" s="122">
        <f t="shared" ref="W44:Y44" si="19">SUM(W45:W46)</f>
        <v>5141.8737061820102</v>
      </c>
      <c r="X44" s="122">
        <f t="shared" si="19"/>
        <v>4625.7106659450474</v>
      </c>
      <c r="Y44" s="122">
        <f t="shared" si="19"/>
        <v>4023.1116579005065</v>
      </c>
      <c r="DA44" s="130" t="s">
        <v>2619</v>
      </c>
    </row>
    <row r="45" spans="1:105" ht="12" customHeight="1" x14ac:dyDescent="0.25">
      <c r="A45" s="97" t="s">
        <v>211</v>
      </c>
      <c r="B45" s="98">
        <v>5294.7894088203093</v>
      </c>
      <c r="C45" s="98">
        <v>5241.0259808083501</v>
      </c>
      <c r="D45" s="98">
        <v>4952.7488148377024</v>
      </c>
      <c r="E45" s="98">
        <v>4979.1894628285982</v>
      </c>
      <c r="F45" s="98">
        <v>4936.8702592646923</v>
      </c>
      <c r="G45" s="98">
        <v>4917.4696761334581</v>
      </c>
      <c r="H45" s="98">
        <v>4893.1456553218541</v>
      </c>
      <c r="I45" s="98">
        <v>4477.2948269401822</v>
      </c>
      <c r="J45" s="98">
        <v>4722.8099620368457</v>
      </c>
      <c r="K45" s="98">
        <v>4610.8197480675444</v>
      </c>
      <c r="L45" s="98">
        <v>5315.6538748987359</v>
      </c>
      <c r="M45" s="98">
        <v>4734.7349419564371</v>
      </c>
      <c r="N45" s="98">
        <v>4531.501320462291</v>
      </c>
      <c r="O45" s="98">
        <v>4905.8408164086923</v>
      </c>
      <c r="P45" s="98">
        <v>4242.2537960252221</v>
      </c>
      <c r="Q45" s="98">
        <v>4532.4514480362295</v>
      </c>
      <c r="R45" s="98">
        <v>4626.5098092117578</v>
      </c>
      <c r="S45" s="98">
        <v>4731.5308574469518</v>
      </c>
      <c r="T45" s="98">
        <v>4284.4678768934418</v>
      </c>
      <c r="U45" s="98">
        <v>4400.4212404008958</v>
      </c>
      <c r="V45" s="98">
        <v>4663.9199631500951</v>
      </c>
      <c r="W45" s="98">
        <v>5141.8737061820102</v>
      </c>
      <c r="X45" s="98">
        <v>4625.7106659450474</v>
      </c>
      <c r="Y45" s="98">
        <v>4023.1116579005065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526.05512332272542</v>
      </c>
      <c r="C49" s="122">
        <v>517.29434667034445</v>
      </c>
      <c r="D49" s="122">
        <v>549.69210169643816</v>
      </c>
      <c r="E49" s="122">
        <v>556.26666152305791</v>
      </c>
      <c r="F49" s="122">
        <v>568.17768069720182</v>
      </c>
      <c r="G49" s="122">
        <v>511.82637913339551</v>
      </c>
      <c r="H49" s="122">
        <v>548.66351927368885</v>
      </c>
      <c r="I49" s="122">
        <v>522.13569631730536</v>
      </c>
      <c r="J49" s="122">
        <v>542.43678632026797</v>
      </c>
      <c r="K49" s="122">
        <v>567.24187676558449</v>
      </c>
      <c r="L49" s="122">
        <v>598.12350177143355</v>
      </c>
      <c r="M49" s="122">
        <v>617.03458668389464</v>
      </c>
      <c r="N49" s="122">
        <v>539.60686396687538</v>
      </c>
      <c r="O49" s="122">
        <v>592.08750845025986</v>
      </c>
      <c r="P49" s="122">
        <v>581.2333952219185</v>
      </c>
      <c r="Q49" s="122">
        <v>548.395033511733</v>
      </c>
      <c r="R49" s="122">
        <v>535.18142301070918</v>
      </c>
      <c r="S49" s="122">
        <v>537.04454865961588</v>
      </c>
      <c r="T49" s="122">
        <v>486.51711638726158</v>
      </c>
      <c r="U49" s="122">
        <v>498.76826358785451</v>
      </c>
      <c r="V49" s="122">
        <v>522.07165215892621</v>
      </c>
      <c r="W49" s="122">
        <v>611.29940830875012</v>
      </c>
      <c r="X49" s="122">
        <v>586.10522118333461</v>
      </c>
      <c r="Y49" s="122">
        <v>510.35451639905585</v>
      </c>
      <c r="DA49" s="130" t="s">
        <v>2624</v>
      </c>
    </row>
    <row r="50" spans="1:105" ht="12" customHeight="1" x14ac:dyDescent="0.25">
      <c r="A50" s="97" t="s">
        <v>138</v>
      </c>
      <c r="B50" s="98">
        <v>919.07216790087648</v>
      </c>
      <c r="C50" s="98">
        <v>917.6267428061866</v>
      </c>
      <c r="D50" s="98">
        <v>980.28811655686445</v>
      </c>
      <c r="E50" s="98">
        <v>1004.0929460677423</v>
      </c>
      <c r="F50" s="98">
        <v>1002.380713179274</v>
      </c>
      <c r="G50" s="98">
        <v>907.39467156711635</v>
      </c>
      <c r="H50" s="98">
        <v>972.53474423317232</v>
      </c>
      <c r="I50" s="98">
        <v>923.90283681830761</v>
      </c>
      <c r="J50" s="98">
        <v>957.70178854826281</v>
      </c>
      <c r="K50" s="98">
        <v>995.57693886037737</v>
      </c>
      <c r="L50" s="98">
        <v>1044.8117659402208</v>
      </c>
      <c r="M50" s="98">
        <v>1062.6998367957121</v>
      </c>
      <c r="N50" s="98">
        <v>938.00352301284784</v>
      </c>
      <c r="O50" s="98">
        <v>1026.0225196243978</v>
      </c>
      <c r="P50" s="98">
        <v>1024.0959166052137</v>
      </c>
      <c r="Q50" s="98">
        <v>970.79022278673858</v>
      </c>
      <c r="R50" s="98">
        <v>945.89674435207928</v>
      </c>
      <c r="S50" s="98">
        <v>941.46612344699372</v>
      </c>
      <c r="T50" s="98">
        <v>845.04426824694292</v>
      </c>
      <c r="U50" s="98">
        <v>846.50663361641955</v>
      </c>
      <c r="V50" s="98">
        <v>851.17077025314268</v>
      </c>
      <c r="W50" s="98">
        <v>952.96304988686154</v>
      </c>
      <c r="X50" s="98">
        <v>870.86378430770537</v>
      </c>
      <c r="Y50" s="98">
        <v>747.69868741261462</v>
      </c>
      <c r="DA50" s="63" t="s">
        <v>2625</v>
      </c>
    </row>
    <row r="51" spans="1:105" ht="12" customHeight="1" x14ac:dyDescent="0.25">
      <c r="A51" s="97" t="s">
        <v>137</v>
      </c>
      <c r="B51" s="98">
        <v>342.7498575116756</v>
      </c>
      <c r="C51" s="98">
        <v>340.80045949211376</v>
      </c>
      <c r="D51" s="98">
        <v>365.03507665443101</v>
      </c>
      <c r="E51" s="98">
        <v>369.76309713571112</v>
      </c>
      <c r="F51" s="98">
        <v>367.45204948834868</v>
      </c>
      <c r="G51" s="98">
        <v>330.59311930641383</v>
      </c>
      <c r="H51" s="98">
        <v>293.41666911431707</v>
      </c>
      <c r="I51" s="98">
        <v>294.65979225215654</v>
      </c>
      <c r="J51" s="98">
        <v>332.92499108222381</v>
      </c>
      <c r="K51" s="98">
        <v>352.31135809164192</v>
      </c>
      <c r="L51" s="98">
        <v>326.98989535229947</v>
      </c>
      <c r="M51" s="98">
        <v>374.34013388100857</v>
      </c>
      <c r="N51" s="98">
        <v>320.9228219700978</v>
      </c>
      <c r="O51" s="98">
        <v>300.43117643085537</v>
      </c>
      <c r="P51" s="98">
        <v>305.92525177707938</v>
      </c>
      <c r="Q51" s="98">
        <v>233.43082475139232</v>
      </c>
      <c r="R51" s="98">
        <v>211.76602682277951</v>
      </c>
      <c r="S51" s="98">
        <v>237.19543267456018</v>
      </c>
      <c r="T51" s="98">
        <v>247.63371238297177</v>
      </c>
      <c r="U51" s="98">
        <v>251.98223804893587</v>
      </c>
      <c r="V51" s="98">
        <v>252.6165066893725</v>
      </c>
      <c r="W51" s="98">
        <v>277.16193687700883</v>
      </c>
      <c r="X51" s="98">
        <v>298.8232049388439</v>
      </c>
      <c r="Y51" s="98">
        <v>256.31756576201479</v>
      </c>
      <c r="DA51" s="63" t="s">
        <v>2626</v>
      </c>
    </row>
    <row r="52" spans="1:105" ht="12" customHeight="1" x14ac:dyDescent="0.25">
      <c r="A52" s="100" t="s">
        <v>211</v>
      </c>
      <c r="B52" s="101">
        <v>342.7498575116756</v>
      </c>
      <c r="C52" s="101">
        <v>340.80045949211376</v>
      </c>
      <c r="D52" s="101">
        <v>365.03507665443101</v>
      </c>
      <c r="E52" s="101">
        <v>369.76309713571112</v>
      </c>
      <c r="F52" s="101">
        <v>367.45204948834868</v>
      </c>
      <c r="G52" s="101">
        <v>330.59311930641383</v>
      </c>
      <c r="H52" s="101">
        <v>293.41666911431707</v>
      </c>
      <c r="I52" s="101">
        <v>294.65979225215654</v>
      </c>
      <c r="J52" s="101">
        <v>332.92499108222381</v>
      </c>
      <c r="K52" s="101">
        <v>352.31135809164192</v>
      </c>
      <c r="L52" s="101">
        <v>326.98989535229947</v>
      </c>
      <c r="M52" s="101">
        <v>374.34013388100857</v>
      </c>
      <c r="N52" s="101">
        <v>320.9228219700978</v>
      </c>
      <c r="O52" s="101">
        <v>300.43117643085537</v>
      </c>
      <c r="P52" s="101">
        <v>305.92525177707938</v>
      </c>
      <c r="Q52" s="101">
        <v>233.43082475139232</v>
      </c>
      <c r="R52" s="101">
        <v>211.76602682277951</v>
      </c>
      <c r="S52" s="101">
        <v>237.19543267456018</v>
      </c>
      <c r="T52" s="101">
        <v>247.63371238297177</v>
      </c>
      <c r="U52" s="101">
        <v>251.98223804893587</v>
      </c>
      <c r="V52" s="101">
        <v>252.6165066893725</v>
      </c>
      <c r="W52" s="101">
        <v>277.16193687700883</v>
      </c>
      <c r="X52" s="101">
        <v>298.8232049388439</v>
      </c>
      <c r="Y52" s="101">
        <v>256.31756576201479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0.6721267307198463</v>
      </c>
      <c r="C58" s="122">
        <v>0.75341992361703358</v>
      </c>
      <c r="D58" s="122">
        <v>0.74517097728702297</v>
      </c>
      <c r="E58" s="122">
        <v>0.67403508557271119</v>
      </c>
      <c r="F58" s="122">
        <v>0.71588990678422137</v>
      </c>
      <c r="G58" s="122">
        <v>0.5890856813276466</v>
      </c>
      <c r="H58" s="122">
        <v>0.64420938008641648</v>
      </c>
      <c r="I58" s="122">
        <v>0.53685505300970648</v>
      </c>
      <c r="J58" s="122">
        <v>0.5390286731519619</v>
      </c>
      <c r="K58" s="122">
        <v>0.64659847320301644</v>
      </c>
      <c r="L58" s="122">
        <v>0.61146661034483285</v>
      </c>
      <c r="M58" s="122">
        <v>0.4601882626928</v>
      </c>
      <c r="N58" s="122">
        <v>0.29956918099201713</v>
      </c>
      <c r="O58" s="122">
        <v>0.24753221552476187</v>
      </c>
      <c r="P58" s="122">
        <v>0.28006475246485962</v>
      </c>
      <c r="Q58" s="122">
        <v>0.3492288856868776</v>
      </c>
      <c r="R58" s="122">
        <v>0.398680686639517</v>
      </c>
      <c r="S58" s="122">
        <v>0.38785449592023374</v>
      </c>
      <c r="T58" s="122">
        <v>0.34472157738355852</v>
      </c>
      <c r="U58" s="122">
        <v>0.3492571091410388</v>
      </c>
      <c r="V58" s="122">
        <v>0.34045263583267593</v>
      </c>
      <c r="W58" s="122">
        <v>0.45502219372107533</v>
      </c>
      <c r="X58" s="122">
        <v>0.1853129539308174</v>
      </c>
      <c r="Y58" s="122">
        <v>0.19646885437803099</v>
      </c>
      <c r="DA58" s="130" t="s">
        <v>2633</v>
      </c>
    </row>
    <row r="59" spans="1:105" ht="12" customHeight="1" x14ac:dyDescent="0.25">
      <c r="A59" s="97" t="s">
        <v>50</v>
      </c>
      <c r="B59" s="98">
        <v>104.47116530997894</v>
      </c>
      <c r="C59" s="98">
        <v>120.43669686537878</v>
      </c>
      <c r="D59" s="98">
        <v>126.93642829907458</v>
      </c>
      <c r="E59" s="98">
        <v>121.41684756654239</v>
      </c>
      <c r="F59" s="98">
        <v>131.85931103528975</v>
      </c>
      <c r="G59" s="98">
        <v>110.08112785570583</v>
      </c>
      <c r="H59" s="98">
        <v>125.72310917238575</v>
      </c>
      <c r="I59" s="98">
        <v>109.62316202421451</v>
      </c>
      <c r="J59" s="98">
        <v>117.18852573845858</v>
      </c>
      <c r="K59" s="98">
        <v>152.02979451814099</v>
      </c>
      <c r="L59" s="98">
        <v>163.4577338590359</v>
      </c>
      <c r="M59" s="98">
        <v>151.13177237367893</v>
      </c>
      <c r="N59" s="98">
        <v>128.58408780979804</v>
      </c>
      <c r="O59" s="98">
        <v>128.6315326485078</v>
      </c>
      <c r="P59" s="98">
        <v>144.01572805122589</v>
      </c>
      <c r="Q59" s="98">
        <v>158.97244440281591</v>
      </c>
      <c r="R59" s="98">
        <v>167.89768882653942</v>
      </c>
      <c r="S59" s="98">
        <v>161.3868338180171</v>
      </c>
      <c r="T59" s="98">
        <v>149.99013147142156</v>
      </c>
      <c r="U59" s="98">
        <v>150.649620460075</v>
      </c>
      <c r="V59" s="98">
        <v>150.36593759574745</v>
      </c>
      <c r="W59" s="98">
        <v>207.18744214611073</v>
      </c>
      <c r="X59" s="98">
        <v>107.02588753805377</v>
      </c>
      <c r="Y59" s="98">
        <v>151.87042443421797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3832.9053187953996</v>
      </c>
      <c r="C62" s="117">
        <f t="shared" si="21"/>
        <v>4167.8745719178096</v>
      </c>
      <c r="D62" s="117">
        <f t="shared" si="21"/>
        <v>3798.8032992120161</v>
      </c>
      <c r="E62" s="117">
        <f t="shared" si="21"/>
        <v>3798.5418256030566</v>
      </c>
      <c r="F62" s="117">
        <f t="shared" si="21"/>
        <v>3479.54411305037</v>
      </c>
      <c r="G62" s="117">
        <f t="shared" si="21"/>
        <v>4050.6436728751482</v>
      </c>
      <c r="H62" s="117">
        <f t="shared" si="21"/>
        <v>3783.6417480591995</v>
      </c>
      <c r="I62" s="117">
        <f t="shared" si="21"/>
        <v>3448.9795607628471</v>
      </c>
      <c r="J62" s="117">
        <f t="shared" si="21"/>
        <v>3577.9136520866336</v>
      </c>
      <c r="K62" s="117">
        <f t="shared" si="21"/>
        <v>3688.1321898063716</v>
      </c>
      <c r="L62" s="117">
        <f t="shared" si="21"/>
        <v>4058.8059208375721</v>
      </c>
      <c r="M62" s="117">
        <f t="shared" si="21"/>
        <v>3699.6602200213774</v>
      </c>
      <c r="N62" s="117">
        <f t="shared" si="21"/>
        <v>3828.4933727600596</v>
      </c>
      <c r="O62" s="117">
        <f t="shared" si="21"/>
        <v>3903.0612183899234</v>
      </c>
      <c r="P62" s="117">
        <f t="shared" si="21"/>
        <v>3377.167215013184</v>
      </c>
      <c r="Q62" s="117">
        <f t="shared" si="21"/>
        <v>3567.274499859036</v>
      </c>
      <c r="R62" s="117">
        <f t="shared" ref="R62:V62" si="22">R63+R66+R68+R77</f>
        <v>3800.8803909865583</v>
      </c>
      <c r="S62" s="117">
        <f t="shared" si="22"/>
        <v>3644.2888065323682</v>
      </c>
      <c r="T62" s="117">
        <f t="shared" si="22"/>
        <v>3281.9014846883788</v>
      </c>
      <c r="U62" s="117">
        <f t="shared" si="22"/>
        <v>3427.1127132958386</v>
      </c>
      <c r="V62" s="117">
        <f t="shared" si="22"/>
        <v>3450.3030029515821</v>
      </c>
      <c r="W62" s="117">
        <f t="shared" ref="W62:Y62" si="23">W63+W66+W68+W77</f>
        <v>3738.2839662905917</v>
      </c>
      <c r="X62" s="117">
        <f t="shared" si="23"/>
        <v>3141.5297296440845</v>
      </c>
      <c r="Y62" s="117">
        <f t="shared" si="23"/>
        <v>2852.9175830281147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3403.3229132867746</v>
      </c>
      <c r="C63" s="122">
        <f t="shared" si="24"/>
        <v>3704.0015158502906</v>
      </c>
      <c r="D63" s="122">
        <f t="shared" si="24"/>
        <v>3333.1138090131167</v>
      </c>
      <c r="E63" s="122">
        <f t="shared" si="24"/>
        <v>3333.6772363296704</v>
      </c>
      <c r="F63" s="122">
        <f t="shared" si="24"/>
        <v>3042.9592423257131</v>
      </c>
      <c r="G63" s="122">
        <f t="shared" si="24"/>
        <v>3588.1567822453635</v>
      </c>
      <c r="H63" s="122">
        <f t="shared" si="24"/>
        <v>3322.9365550310704</v>
      </c>
      <c r="I63" s="122">
        <f t="shared" si="24"/>
        <v>3020.0991525094887</v>
      </c>
      <c r="J63" s="122">
        <f t="shared" si="24"/>
        <v>3141.2580820598387</v>
      </c>
      <c r="K63" s="122">
        <f t="shared" si="24"/>
        <v>3210.3840463277747</v>
      </c>
      <c r="L63" s="122">
        <f t="shared" si="24"/>
        <v>3578.840487488274</v>
      </c>
      <c r="M63" s="122">
        <f t="shared" si="24"/>
        <v>3185.4429311028744</v>
      </c>
      <c r="N63" s="122">
        <f t="shared" si="24"/>
        <v>3313.4732626568434</v>
      </c>
      <c r="O63" s="122">
        <f t="shared" si="24"/>
        <v>3406.6812733230477</v>
      </c>
      <c r="P63" s="122">
        <f t="shared" si="24"/>
        <v>2864.9373519401865</v>
      </c>
      <c r="Q63" s="122">
        <f t="shared" si="24"/>
        <v>3096.7991987331679</v>
      </c>
      <c r="R63" s="122">
        <f t="shared" ref="R63:V63" si="25">SUM(R64:R65)</f>
        <v>3340.0654894131658</v>
      </c>
      <c r="S63" s="122">
        <f t="shared" si="25"/>
        <v>3196.3701060532348</v>
      </c>
      <c r="T63" s="122">
        <f t="shared" si="25"/>
        <v>2874.1019091573462</v>
      </c>
      <c r="U63" s="122">
        <f t="shared" si="25"/>
        <v>3029.5861051352726</v>
      </c>
      <c r="V63" s="122">
        <f t="shared" si="25"/>
        <v>3042.985824027659</v>
      </c>
      <c r="W63" s="122">
        <f t="shared" ref="W63:Y63" si="26">SUM(W64:W65)</f>
        <v>3263.2517746686785</v>
      </c>
      <c r="X63" s="122">
        <f t="shared" si="26"/>
        <v>2792.9227138823517</v>
      </c>
      <c r="Y63" s="122">
        <f t="shared" si="26"/>
        <v>2535.0037764045287</v>
      </c>
      <c r="DA63" s="130" t="s">
        <v>2637</v>
      </c>
    </row>
    <row r="64" spans="1:105" ht="12" customHeight="1" x14ac:dyDescent="0.25">
      <c r="A64" s="97" t="s">
        <v>212</v>
      </c>
      <c r="B64" s="98">
        <v>3403.3229132867746</v>
      </c>
      <c r="C64" s="98">
        <v>3704.0015158502906</v>
      </c>
      <c r="D64" s="98">
        <v>3333.1138090131167</v>
      </c>
      <c r="E64" s="98">
        <v>3333.6772363296704</v>
      </c>
      <c r="F64" s="98">
        <v>3042.9592423257131</v>
      </c>
      <c r="G64" s="98">
        <v>3588.1567822453635</v>
      </c>
      <c r="H64" s="98">
        <v>3322.9365550310704</v>
      </c>
      <c r="I64" s="98">
        <v>3020.0991525094887</v>
      </c>
      <c r="J64" s="98">
        <v>3141.2580820598387</v>
      </c>
      <c r="K64" s="98">
        <v>3210.3840463277747</v>
      </c>
      <c r="L64" s="98">
        <v>3578.840487488274</v>
      </c>
      <c r="M64" s="98">
        <v>3185.4429311028744</v>
      </c>
      <c r="N64" s="98">
        <v>3313.4732626568434</v>
      </c>
      <c r="O64" s="98">
        <v>3406.6812733230477</v>
      </c>
      <c r="P64" s="98">
        <v>2864.9373519401865</v>
      </c>
      <c r="Q64" s="98">
        <v>3096.7991987331679</v>
      </c>
      <c r="R64" s="98">
        <v>3340.0654894131658</v>
      </c>
      <c r="S64" s="98">
        <v>3196.3701060532348</v>
      </c>
      <c r="T64" s="98">
        <v>2874.1019091573462</v>
      </c>
      <c r="U64" s="98">
        <v>3029.5861051352726</v>
      </c>
      <c r="V64" s="98">
        <v>3042.985824027659</v>
      </c>
      <c r="W64" s="98">
        <v>3263.2517746686785</v>
      </c>
      <c r="X64" s="98">
        <v>2792.9227138823517</v>
      </c>
      <c r="Y64" s="98">
        <v>2535.0037764045287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411.00840742284851</v>
      </c>
      <c r="C68" s="122">
        <v>441.46444954496764</v>
      </c>
      <c r="D68" s="122">
        <v>442.62042853606806</v>
      </c>
      <c r="E68" s="122">
        <v>441.69563611955186</v>
      </c>
      <c r="F68" s="122">
        <v>413.08113911866911</v>
      </c>
      <c r="G68" s="122">
        <v>439.90957504554734</v>
      </c>
      <c r="H68" s="122">
        <v>435.45332792671309</v>
      </c>
      <c r="I68" s="122">
        <v>408.08235465505743</v>
      </c>
      <c r="J68" s="122">
        <v>413.65037050897269</v>
      </c>
      <c r="K68" s="122">
        <v>448.10436950184004</v>
      </c>
      <c r="L68" s="122">
        <v>449.98855009090397</v>
      </c>
      <c r="M68" s="122">
        <v>483.52791637094805</v>
      </c>
      <c r="N68" s="122">
        <v>485.47571031292017</v>
      </c>
      <c r="O68" s="122">
        <v>467.29228744963359</v>
      </c>
      <c r="P68" s="122">
        <v>483.97911890335638</v>
      </c>
      <c r="Q68" s="122">
        <v>444.83881748476819</v>
      </c>
      <c r="R68" s="122">
        <v>437.15687659916119</v>
      </c>
      <c r="S68" s="122">
        <v>424.78473290869522</v>
      </c>
      <c r="T68" s="122">
        <v>386.28033075794184</v>
      </c>
      <c r="U68" s="122">
        <v>375.35376814500529</v>
      </c>
      <c r="V68" s="122">
        <v>384.46910684214157</v>
      </c>
      <c r="W68" s="122">
        <v>449.24085800970471</v>
      </c>
      <c r="X68" s="122">
        <v>334.69080285953731</v>
      </c>
      <c r="Y68" s="122">
        <v>305.12496127685932</v>
      </c>
      <c r="DA68" s="130" t="s">
        <v>2642</v>
      </c>
    </row>
    <row r="69" spans="1:105" ht="12" customHeight="1" x14ac:dyDescent="0.25">
      <c r="A69" s="97" t="s">
        <v>134</v>
      </c>
      <c r="B69" s="98">
        <v>641.51966491888118</v>
      </c>
      <c r="C69" s="98">
        <v>689.22311225045644</v>
      </c>
      <c r="D69" s="98">
        <v>691.13052333599262</v>
      </c>
      <c r="E69" s="98">
        <v>689.79376973680996</v>
      </c>
      <c r="F69" s="98">
        <v>645.08221457088985</v>
      </c>
      <c r="G69" s="98">
        <v>688.66296060534034</v>
      </c>
      <c r="H69" s="98">
        <v>683.33959835799214</v>
      </c>
      <c r="I69" s="98">
        <v>637.87510857373979</v>
      </c>
      <c r="J69" s="98">
        <v>646.62234776535945</v>
      </c>
      <c r="K69" s="98">
        <v>693.89715143383637</v>
      </c>
      <c r="L69" s="98">
        <v>682.65005846239387</v>
      </c>
      <c r="M69" s="98">
        <v>704.01165498730268</v>
      </c>
      <c r="N69" s="98">
        <v>691.27675459266277</v>
      </c>
      <c r="O69" s="98">
        <v>659.90410343199392</v>
      </c>
      <c r="P69" s="98">
        <v>685.53267736361624</v>
      </c>
      <c r="Q69" s="98">
        <v>640.79241696905967</v>
      </c>
      <c r="R69" s="98">
        <v>636.54623640267334</v>
      </c>
      <c r="S69" s="98">
        <v>618.77007525170995</v>
      </c>
      <c r="T69" s="98">
        <v>564.31114170449212</v>
      </c>
      <c r="U69" s="98">
        <v>549.06336941393056</v>
      </c>
      <c r="V69" s="98">
        <v>559.97978715585305</v>
      </c>
      <c r="W69" s="98">
        <v>664.73907511640391</v>
      </c>
      <c r="X69" s="98">
        <v>528.83489485797395</v>
      </c>
      <c r="Y69" s="98">
        <v>516.2807398982219</v>
      </c>
      <c r="DA69" s="63" t="s">
        <v>2643</v>
      </c>
    </row>
    <row r="70" spans="1:105" ht="12" customHeight="1" x14ac:dyDescent="0.25">
      <c r="A70" s="97" t="s">
        <v>133</v>
      </c>
      <c r="B70" s="98">
        <v>239.09754761253541</v>
      </c>
      <c r="C70" s="98">
        <v>254.72434677159615</v>
      </c>
      <c r="D70" s="98">
        <v>256.94087859775578</v>
      </c>
      <c r="E70" s="98">
        <v>252.95803691149885</v>
      </c>
      <c r="F70" s="98">
        <v>235.36962007337672</v>
      </c>
      <c r="G70" s="98">
        <v>247.54501769348505</v>
      </c>
      <c r="H70" s="98">
        <v>203.61134020270029</v>
      </c>
      <c r="I70" s="98">
        <v>201.46759703110831</v>
      </c>
      <c r="J70" s="98">
        <v>222.82833328990139</v>
      </c>
      <c r="K70" s="98">
        <v>242.70569551565211</v>
      </c>
      <c r="L70" s="98">
        <v>211.35655501281335</v>
      </c>
      <c r="M70" s="98">
        <v>245.78116626866861</v>
      </c>
      <c r="N70" s="98">
        <v>234.80826268466549</v>
      </c>
      <c r="O70" s="98">
        <v>192.56969726520342</v>
      </c>
      <c r="P70" s="98">
        <v>203.44661068081774</v>
      </c>
      <c r="Q70" s="98">
        <v>153.14981184929857</v>
      </c>
      <c r="R70" s="98">
        <v>141.4804913140066</v>
      </c>
      <c r="S70" s="98">
        <v>156.04125661088901</v>
      </c>
      <c r="T70" s="98">
        <v>165.7543588089332</v>
      </c>
      <c r="U70" s="98">
        <v>164.65528911115655</v>
      </c>
      <c r="V70" s="98">
        <v>167.03506419474908</v>
      </c>
      <c r="W70" s="98">
        <v>193.55591520908112</v>
      </c>
      <c r="X70" s="98">
        <v>181.33952393431326</v>
      </c>
      <c r="Y70" s="98">
        <v>176.39295494510321</v>
      </c>
      <c r="DA70" s="63" t="s">
        <v>2644</v>
      </c>
    </row>
    <row r="71" spans="1:105" ht="12" customHeight="1" x14ac:dyDescent="0.25">
      <c r="A71" s="100" t="s">
        <v>212</v>
      </c>
      <c r="B71" s="101">
        <v>239.09754761253541</v>
      </c>
      <c r="C71" s="101">
        <v>254.72434677159615</v>
      </c>
      <c r="D71" s="101">
        <v>256.94087859775578</v>
      </c>
      <c r="E71" s="101">
        <v>252.95803691149885</v>
      </c>
      <c r="F71" s="101">
        <v>235.36962007337672</v>
      </c>
      <c r="G71" s="101">
        <v>247.54501769348505</v>
      </c>
      <c r="H71" s="101">
        <v>203.61134020270029</v>
      </c>
      <c r="I71" s="101">
        <v>201.46759703110831</v>
      </c>
      <c r="J71" s="101">
        <v>222.82833328990139</v>
      </c>
      <c r="K71" s="101">
        <v>242.70569551565211</v>
      </c>
      <c r="L71" s="101">
        <v>211.35655501281335</v>
      </c>
      <c r="M71" s="101">
        <v>245.78116626866861</v>
      </c>
      <c r="N71" s="101">
        <v>234.80826268466549</v>
      </c>
      <c r="O71" s="101">
        <v>192.56969726520342</v>
      </c>
      <c r="P71" s="101">
        <v>203.44661068081774</v>
      </c>
      <c r="Q71" s="101">
        <v>153.14981184929857</v>
      </c>
      <c r="R71" s="101">
        <v>141.4804913140066</v>
      </c>
      <c r="S71" s="101">
        <v>156.04125661088901</v>
      </c>
      <c r="T71" s="101">
        <v>165.7543588089332</v>
      </c>
      <c r="U71" s="101">
        <v>164.65528911115655</v>
      </c>
      <c r="V71" s="101">
        <v>167.03506419474908</v>
      </c>
      <c r="W71" s="101">
        <v>193.55591520908112</v>
      </c>
      <c r="X71" s="101">
        <v>181.33952393431326</v>
      </c>
      <c r="Y71" s="101">
        <v>176.39295494510321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18.573998085776665</v>
      </c>
      <c r="C77" s="122">
        <v>22.408606522551395</v>
      </c>
      <c r="D77" s="122">
        <v>23.069061662831228</v>
      </c>
      <c r="E77" s="122">
        <v>23.168953153834718</v>
      </c>
      <c r="F77" s="122">
        <v>23.503731605988143</v>
      </c>
      <c r="G77" s="122">
        <v>22.577315584237461</v>
      </c>
      <c r="H77" s="122">
        <v>25.251865101416278</v>
      </c>
      <c r="I77" s="122">
        <v>20.798053598301181</v>
      </c>
      <c r="J77" s="122">
        <v>23.005199517822401</v>
      </c>
      <c r="K77" s="122">
        <v>29.643773976756723</v>
      </c>
      <c r="L77" s="122">
        <v>29.976883258394277</v>
      </c>
      <c r="M77" s="122">
        <v>30.689372547555219</v>
      </c>
      <c r="N77" s="122">
        <v>29.544399790296431</v>
      </c>
      <c r="O77" s="122">
        <v>29.087657617242119</v>
      </c>
      <c r="P77" s="122">
        <v>28.250744169641287</v>
      </c>
      <c r="Q77" s="122">
        <v>25.636483641099712</v>
      </c>
      <c r="R77" s="122">
        <v>23.658024974231679</v>
      </c>
      <c r="S77" s="122">
        <v>23.133967570438102</v>
      </c>
      <c r="T77" s="122">
        <v>21.519244773090783</v>
      </c>
      <c r="U77" s="122">
        <v>22.172840015560684</v>
      </c>
      <c r="V77" s="122">
        <v>22.848072081781424</v>
      </c>
      <c r="W77" s="122">
        <v>25.79133361220833</v>
      </c>
      <c r="X77" s="122">
        <v>13.916212902195838</v>
      </c>
      <c r="Y77" s="122">
        <v>12.788845346726539</v>
      </c>
      <c r="DA77" s="130" t="s">
        <v>2651</v>
      </c>
    </row>
    <row r="78" spans="1:105" ht="12" customHeight="1" x14ac:dyDescent="0.25">
      <c r="A78" s="97" t="s">
        <v>189</v>
      </c>
      <c r="B78" s="98">
        <v>90.209646753922911</v>
      </c>
      <c r="C78" s="98">
        <v>108.27163488657183</v>
      </c>
      <c r="D78" s="98">
        <v>110.1472812406892</v>
      </c>
      <c r="E78" s="98">
        <v>109.10705999954914</v>
      </c>
      <c r="F78" s="98">
        <v>109.18950586215027</v>
      </c>
      <c r="G78" s="98">
        <v>104.0416029646416</v>
      </c>
      <c r="H78" s="98">
        <v>115.95083551287313</v>
      </c>
      <c r="I78" s="98">
        <v>94.82985203548202</v>
      </c>
      <c r="J78" s="98">
        <v>104.63187693105809</v>
      </c>
      <c r="K78" s="98">
        <v>133.75112270850258</v>
      </c>
      <c r="L78" s="98">
        <v>134.43313138322102</v>
      </c>
      <c r="M78" s="98">
        <v>136.15375388922183</v>
      </c>
      <c r="N78" s="98">
        <v>133.98000473478893</v>
      </c>
      <c r="O78" s="98">
        <v>134.86891358180071</v>
      </c>
      <c r="P78" s="98">
        <v>138.66813566173084</v>
      </c>
      <c r="Q78" s="98">
        <v>134.21911615974955</v>
      </c>
      <c r="R78" s="98">
        <v>134.13862464720503</v>
      </c>
      <c r="S78" s="98">
        <v>137.31070184399815</v>
      </c>
      <c r="T78" s="98">
        <v>131.84390106046672</v>
      </c>
      <c r="U78" s="98">
        <v>134.16259008745843</v>
      </c>
      <c r="V78" s="98">
        <v>138.75170156241805</v>
      </c>
      <c r="W78" s="98">
        <v>162.4443170997431</v>
      </c>
      <c r="X78" s="98">
        <v>110.41380650801933</v>
      </c>
      <c r="Y78" s="98">
        <v>130.20624552505828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11.297024704007368</v>
      </c>
      <c r="C81" s="117">
        <f t="shared" si="28"/>
        <v>8.7922335267921525</v>
      </c>
      <c r="D81" s="117">
        <f t="shared" si="28"/>
        <v>8.2985108624253279</v>
      </c>
      <c r="E81" s="117">
        <f t="shared" si="28"/>
        <v>7.0398032680405809</v>
      </c>
      <c r="F81" s="117">
        <f t="shared" si="28"/>
        <v>7.3838320713086487</v>
      </c>
      <c r="G81" s="117">
        <f t="shared" si="28"/>
        <v>9.4541576260918472</v>
      </c>
      <c r="H81" s="117">
        <f t="shared" si="28"/>
        <v>9.2337177492758684</v>
      </c>
      <c r="I81" s="117">
        <f t="shared" si="28"/>
        <v>9.3663769484190595</v>
      </c>
      <c r="J81" s="117">
        <f t="shared" si="28"/>
        <v>9.1720692706645792</v>
      </c>
      <c r="K81" s="117">
        <f t="shared" si="28"/>
        <v>6.0442878220694229</v>
      </c>
      <c r="L81" s="117">
        <f t="shared" si="28"/>
        <v>5.5766091777700746</v>
      </c>
      <c r="M81" s="117">
        <f t="shared" si="28"/>
        <v>5.2475117734775907</v>
      </c>
      <c r="N81" s="117">
        <f t="shared" si="28"/>
        <v>4.9143689376321174</v>
      </c>
      <c r="O81" s="117">
        <f t="shared" si="28"/>
        <v>4.3649347167773378</v>
      </c>
      <c r="P81" s="117">
        <f t="shared" si="28"/>
        <v>4.3146347060341332</v>
      </c>
      <c r="Q81" s="117">
        <f t="shared" si="28"/>
        <v>4.2733651026309767</v>
      </c>
      <c r="R81" s="117">
        <f t="shared" ref="R81:V81" si="29">R82+R85+R87+R100</f>
        <v>3.5322168178079068</v>
      </c>
      <c r="S81" s="117">
        <f t="shared" si="29"/>
        <v>3.4480497346595045</v>
      </c>
      <c r="T81" s="117">
        <f t="shared" si="29"/>
        <v>3.0060919801494315</v>
      </c>
      <c r="U81" s="117">
        <f t="shared" si="29"/>
        <v>2.9076517137058797</v>
      </c>
      <c r="V81" s="117">
        <f t="shared" si="29"/>
        <v>2.6862735737444439</v>
      </c>
      <c r="W81" s="117">
        <f t="shared" ref="W81:Y81" si="30">W82+W85+W87+W100</f>
        <v>3.4534824536819309</v>
      </c>
      <c r="X81" s="117">
        <f t="shared" si="30"/>
        <v>2.8817186748010304</v>
      </c>
      <c r="Y81" s="117">
        <f t="shared" si="30"/>
        <v>2.7271581969530527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10.71772091206731</v>
      </c>
      <c r="C87" s="122">
        <v>8.1439058382851073</v>
      </c>
      <c r="D87" s="122">
        <v>7.6557982492676198</v>
      </c>
      <c r="E87" s="122">
        <v>6.4589237394040762</v>
      </c>
      <c r="F87" s="122">
        <v>6.7653211287032242</v>
      </c>
      <c r="G87" s="122">
        <v>8.940528420718957</v>
      </c>
      <c r="H87" s="122">
        <v>8.669868527315618</v>
      </c>
      <c r="I87" s="122">
        <v>8.9074707569013771</v>
      </c>
      <c r="J87" s="122">
        <v>8.7200167950437635</v>
      </c>
      <c r="K87" s="122">
        <v>5.5053604239698695</v>
      </c>
      <c r="L87" s="122">
        <v>5.0684225410074788</v>
      </c>
      <c r="M87" s="122">
        <v>4.8687913953355482</v>
      </c>
      <c r="N87" s="122">
        <v>4.6651059986590715</v>
      </c>
      <c r="O87" s="122">
        <v>4.146931900417747</v>
      </c>
      <c r="P87" s="122">
        <v>4.0621155742875423</v>
      </c>
      <c r="Q87" s="122">
        <v>3.9524180735933037</v>
      </c>
      <c r="R87" s="122">
        <v>3.1597366814009136</v>
      </c>
      <c r="S87" s="122">
        <v>3.08345402956517</v>
      </c>
      <c r="T87" s="122">
        <v>2.6797525418582162</v>
      </c>
      <c r="U87" s="122">
        <v>2.5773886747293453</v>
      </c>
      <c r="V87" s="122">
        <v>2.3691785616754593</v>
      </c>
      <c r="W87" s="122">
        <v>3.028431485464278</v>
      </c>
      <c r="X87" s="122">
        <v>2.7298110031055289</v>
      </c>
      <c r="Y87" s="122">
        <v>2.5822332273543411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754.2856968061318</v>
      </c>
      <c r="C92" s="101">
        <v>672.8531478879994</v>
      </c>
      <c r="D92" s="101">
        <v>729.09426367876631</v>
      </c>
      <c r="E92" s="101">
        <v>670.63685102960039</v>
      </c>
      <c r="F92" s="101">
        <v>664.55217075633141</v>
      </c>
      <c r="G92" s="101">
        <v>756.10615963553744</v>
      </c>
      <c r="H92" s="101">
        <v>702.95800461349654</v>
      </c>
      <c r="I92" s="101">
        <v>749.00633564149064</v>
      </c>
      <c r="J92" s="101">
        <v>821.24342177070673</v>
      </c>
      <c r="K92" s="101">
        <v>659.79870586139839</v>
      </c>
      <c r="L92" s="101">
        <v>726.40896260468537</v>
      </c>
      <c r="M92" s="101">
        <v>787.98672588161287</v>
      </c>
      <c r="N92" s="101">
        <v>793.7799883374721</v>
      </c>
      <c r="O92" s="101">
        <v>743.90153243130214</v>
      </c>
      <c r="P92" s="101">
        <v>782.91089748881109</v>
      </c>
      <c r="Q92" s="101">
        <v>794.61096199307815</v>
      </c>
      <c r="R92" s="101">
        <v>682.13825552981621</v>
      </c>
      <c r="S92" s="101">
        <v>701.25844716191989</v>
      </c>
      <c r="T92" s="101">
        <v>651.59896274084838</v>
      </c>
      <c r="U92" s="101">
        <v>646.34324988059848</v>
      </c>
      <c r="V92" s="101">
        <v>597.90853702436959</v>
      </c>
      <c r="W92" s="101">
        <v>736.38951199273458</v>
      </c>
      <c r="X92" s="101">
        <v>629.04922921914851</v>
      </c>
      <c r="Y92" s="101">
        <v>603.63056882998501</v>
      </c>
      <c r="DA92" s="131" t="s">
        <v>2665</v>
      </c>
    </row>
    <row r="93" spans="1:105" ht="12" customHeight="1" x14ac:dyDescent="0.25">
      <c r="A93" s="107" t="s">
        <v>123</v>
      </c>
      <c r="B93" s="104">
        <v>281.55833048666602</v>
      </c>
      <c r="C93" s="104">
        <v>250.20801763224281</v>
      </c>
      <c r="D93" s="104">
        <v>272.32423896268534</v>
      </c>
      <c r="E93" s="104">
        <v>248.28895763082619</v>
      </c>
      <c r="F93" s="104">
        <v>244.14305581054072</v>
      </c>
      <c r="G93" s="104">
        <v>277.78037474118236</v>
      </c>
      <c r="H93" s="104">
        <v>214.53307817019569</v>
      </c>
      <c r="I93" s="104">
        <v>242.38268274160032</v>
      </c>
      <c r="J93" s="104">
        <v>289.91412916109749</v>
      </c>
      <c r="K93" s="104">
        <v>236.9687819152312</v>
      </c>
      <c r="L93" s="104">
        <v>229.3756214258199</v>
      </c>
      <c r="M93" s="104">
        <v>278.63175156312894</v>
      </c>
      <c r="N93" s="104">
        <v>268.08932595589016</v>
      </c>
      <c r="O93" s="104">
        <v>212.52612400451588</v>
      </c>
      <c r="P93" s="104">
        <v>228.6301079193135</v>
      </c>
      <c r="Q93" s="104">
        <v>187.21829822359388</v>
      </c>
      <c r="R93" s="104">
        <v>150.88909765022748</v>
      </c>
      <c r="S93" s="104">
        <v>177.4207762334668</v>
      </c>
      <c r="T93" s="104">
        <v>192.41559929377294</v>
      </c>
      <c r="U93" s="104">
        <v>191.62325370620462</v>
      </c>
      <c r="V93" s="104">
        <v>174.76867210413641</v>
      </c>
      <c r="W93" s="104">
        <v>210.86163393734583</v>
      </c>
      <c r="X93" s="104">
        <v>207.57706561382744</v>
      </c>
      <c r="Y93" s="104">
        <v>201.41941493319166</v>
      </c>
      <c r="DA93" s="132" t="s">
        <v>2666</v>
      </c>
    </row>
    <row r="94" spans="1:105" ht="12" customHeight="1" x14ac:dyDescent="0.25">
      <c r="A94" s="108" t="s">
        <v>50</v>
      </c>
      <c r="B94" s="98">
        <v>281.55833048666602</v>
      </c>
      <c r="C94" s="98">
        <v>250.20801763224281</v>
      </c>
      <c r="D94" s="98">
        <v>272.32423896268534</v>
      </c>
      <c r="E94" s="98">
        <v>248.28895763082619</v>
      </c>
      <c r="F94" s="98">
        <v>244.14305581054072</v>
      </c>
      <c r="G94" s="98">
        <v>277.78037474118236</v>
      </c>
      <c r="H94" s="98">
        <v>214.53307817019569</v>
      </c>
      <c r="I94" s="98">
        <v>242.38268274160032</v>
      </c>
      <c r="J94" s="98">
        <v>289.91412916109749</v>
      </c>
      <c r="K94" s="98">
        <v>236.9687819152312</v>
      </c>
      <c r="L94" s="98">
        <v>229.3756214258199</v>
      </c>
      <c r="M94" s="98">
        <v>278.63175156312894</v>
      </c>
      <c r="N94" s="98">
        <v>268.08932595589016</v>
      </c>
      <c r="O94" s="98">
        <v>212.52612400451588</v>
      </c>
      <c r="P94" s="98">
        <v>228.6301079193135</v>
      </c>
      <c r="Q94" s="98">
        <v>187.21829822359388</v>
      </c>
      <c r="R94" s="98">
        <v>150.88909765022748</v>
      </c>
      <c r="S94" s="98">
        <v>177.4207762334668</v>
      </c>
      <c r="T94" s="98">
        <v>192.41559929377294</v>
      </c>
      <c r="U94" s="98">
        <v>191.62325370620462</v>
      </c>
      <c r="V94" s="98">
        <v>174.76867210413641</v>
      </c>
      <c r="W94" s="98">
        <v>210.86163393734583</v>
      </c>
      <c r="X94" s="98">
        <v>207.57706561382744</v>
      </c>
      <c r="Y94" s="98">
        <v>201.41941493319166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0.57930379194005743</v>
      </c>
      <c r="C100" s="122">
        <v>0.64832768850704603</v>
      </c>
      <c r="D100" s="122">
        <v>0.64271261315770856</v>
      </c>
      <c r="E100" s="122">
        <v>0.58087952863650483</v>
      </c>
      <c r="F100" s="122">
        <v>0.61851094260542461</v>
      </c>
      <c r="G100" s="122">
        <v>0.51362920537289025</v>
      </c>
      <c r="H100" s="122">
        <v>0.56384922196025045</v>
      </c>
      <c r="I100" s="122">
        <v>0.45890619151768242</v>
      </c>
      <c r="J100" s="122">
        <v>0.45205247562081596</v>
      </c>
      <c r="K100" s="122">
        <v>0.53892739809955348</v>
      </c>
      <c r="L100" s="122">
        <v>0.50818663676259601</v>
      </c>
      <c r="M100" s="122">
        <v>0.3787203781420424</v>
      </c>
      <c r="N100" s="122">
        <v>0.24926293897304622</v>
      </c>
      <c r="O100" s="122">
        <v>0.21800281635959129</v>
      </c>
      <c r="P100" s="122">
        <v>0.25251913174659085</v>
      </c>
      <c r="Q100" s="122">
        <v>0.32094702903767308</v>
      </c>
      <c r="R100" s="122">
        <v>0.3724801364069934</v>
      </c>
      <c r="S100" s="122">
        <v>0.36459570509433442</v>
      </c>
      <c r="T100" s="122">
        <v>0.32633943829121531</v>
      </c>
      <c r="U100" s="122">
        <v>0.33026303897653464</v>
      </c>
      <c r="V100" s="122">
        <v>0.31709501206898455</v>
      </c>
      <c r="W100" s="122">
        <v>0.42505096821765292</v>
      </c>
      <c r="X100" s="122">
        <v>0.15190767169550146</v>
      </c>
      <c r="Y100" s="122">
        <v>0.14492496959871146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104.47116530997894</v>
      </c>
      <c r="C102" s="98">
        <v>120.42637525948494</v>
      </c>
      <c r="D102" s="98">
        <v>126.93035081032791</v>
      </c>
      <c r="E102" s="98">
        <v>121.40998985091247</v>
      </c>
      <c r="F102" s="98">
        <v>131.80642347843181</v>
      </c>
      <c r="G102" s="98">
        <v>110.01638131230422</v>
      </c>
      <c r="H102" s="98">
        <v>125.67437636993058</v>
      </c>
      <c r="I102" s="98">
        <v>109.60253687567085</v>
      </c>
      <c r="J102" s="98">
        <v>117.1659937432281</v>
      </c>
      <c r="K102" s="98">
        <v>152.00592016624668</v>
      </c>
      <c r="L102" s="98">
        <v>163.44049744730015</v>
      </c>
      <c r="M102" s="98">
        <v>151.12336288043579</v>
      </c>
      <c r="N102" s="98">
        <v>128.58187410175989</v>
      </c>
      <c r="O102" s="98">
        <v>128.63986322318124</v>
      </c>
      <c r="P102" s="98">
        <v>144.00879129949274</v>
      </c>
      <c r="Q102" s="98">
        <v>158.95736483241751</v>
      </c>
      <c r="R102" s="98">
        <v>167.88479750474164</v>
      </c>
      <c r="S102" s="98">
        <v>161.4060983620283</v>
      </c>
      <c r="T102" s="98">
        <v>150.02418215599062</v>
      </c>
      <c r="U102" s="98">
        <v>150.69343752831833</v>
      </c>
      <c r="V102" s="98">
        <v>150.35858252675715</v>
      </c>
      <c r="W102" s="98">
        <v>207.06959084427015</v>
      </c>
      <c r="X102" s="98">
        <v>106.98691856087291</v>
      </c>
      <c r="Y102" s="98">
        <v>151.80952078610017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0.67200374963591547</v>
      </c>
      <c r="C124" s="117">
        <f t="shared" si="42"/>
        <v>0.75195568248818945</v>
      </c>
      <c r="D124" s="117">
        <f t="shared" si="42"/>
        <v>0.73921604912375272</v>
      </c>
      <c r="E124" s="117">
        <f t="shared" si="42"/>
        <v>0.66721484057562552</v>
      </c>
      <c r="F124" s="117">
        <f t="shared" si="42"/>
        <v>0.71044548861540902</v>
      </c>
      <c r="G124" s="117">
        <f t="shared" si="42"/>
        <v>0.58219433069674575</v>
      </c>
      <c r="H124" s="117">
        <f t="shared" si="42"/>
        <v>0.63819161547750414</v>
      </c>
      <c r="I124" s="117">
        <f t="shared" si="42"/>
        <v>0.51994236229804203</v>
      </c>
      <c r="J124" s="117">
        <f t="shared" si="42"/>
        <v>0.50793788524374994</v>
      </c>
      <c r="K124" s="117">
        <f t="shared" si="42"/>
        <v>0.59622342050581567</v>
      </c>
      <c r="L124" s="117">
        <f t="shared" si="42"/>
        <v>0.55182811668731568</v>
      </c>
      <c r="M124" s="117">
        <f t="shared" si="42"/>
        <v>0.39734535103842494</v>
      </c>
      <c r="N124" s="117">
        <f t="shared" si="42"/>
        <v>0.2577484306427934</v>
      </c>
      <c r="O124" s="117">
        <f t="shared" si="42"/>
        <v>0.23547077885149942</v>
      </c>
      <c r="P124" s="117">
        <f t="shared" si="42"/>
        <v>0.28015999186675622</v>
      </c>
      <c r="Q124" s="117">
        <f t="shared" si="42"/>
        <v>0.36001661205320934</v>
      </c>
      <c r="R124" s="117">
        <f t="shared" ref="R124:V124" si="43">R125+R128+R130+R139</f>
        <v>0.41507492793497791</v>
      </c>
      <c r="S124" s="117">
        <f t="shared" si="43"/>
        <v>0.40106519456552781</v>
      </c>
      <c r="T124" s="117">
        <f t="shared" si="43"/>
        <v>0.3567607739977397</v>
      </c>
      <c r="U124" s="117">
        <f t="shared" si="43"/>
        <v>0.36116517810773724</v>
      </c>
      <c r="V124" s="117">
        <f t="shared" si="43"/>
        <v>0.34955235661018647</v>
      </c>
      <c r="W124" s="117">
        <f t="shared" ref="W124:Y124" si="44">W125+W128+W130+W139</f>
        <v>0.46752588838200165</v>
      </c>
      <c r="X124" s="117">
        <f t="shared" si="44"/>
        <v>0.1809137308637406</v>
      </c>
      <c r="Y124" s="117">
        <f t="shared" si="44"/>
        <v>0.17742396156382731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0.67200374963591547</v>
      </c>
      <c r="C139" s="122">
        <v>0.75195568248818945</v>
      </c>
      <c r="D139" s="122">
        <v>0.73921604912375272</v>
      </c>
      <c r="E139" s="122">
        <v>0.66721484057562552</v>
      </c>
      <c r="F139" s="122">
        <v>0.71044548861540902</v>
      </c>
      <c r="G139" s="122">
        <v>0.58219433069674575</v>
      </c>
      <c r="H139" s="122">
        <v>0.63819161547750414</v>
      </c>
      <c r="I139" s="122">
        <v>0.51994236229804203</v>
      </c>
      <c r="J139" s="122">
        <v>0.50793788524374994</v>
      </c>
      <c r="K139" s="122">
        <v>0.59622342050581567</v>
      </c>
      <c r="L139" s="122">
        <v>0.55182811668731568</v>
      </c>
      <c r="M139" s="122">
        <v>0.39734535103842494</v>
      </c>
      <c r="N139" s="122">
        <v>0.2577484306427934</v>
      </c>
      <c r="O139" s="122">
        <v>0.23547077885149942</v>
      </c>
      <c r="P139" s="122">
        <v>0.28015999186675622</v>
      </c>
      <c r="Q139" s="122">
        <v>0.36001661205320934</v>
      </c>
      <c r="R139" s="122">
        <v>0.41507492793497791</v>
      </c>
      <c r="S139" s="122">
        <v>0.40106519456552781</v>
      </c>
      <c r="T139" s="122">
        <v>0.3567607739977397</v>
      </c>
      <c r="U139" s="122">
        <v>0.36116517810773724</v>
      </c>
      <c r="V139" s="122">
        <v>0.34955235661018647</v>
      </c>
      <c r="W139" s="122">
        <v>0.46752588838200165</v>
      </c>
      <c r="X139" s="122">
        <v>0.1809137308637406</v>
      </c>
      <c r="Y139" s="122">
        <v>0.17742396156382731</v>
      </c>
      <c r="DA139" s="130" t="s">
        <v>2710</v>
      </c>
    </row>
    <row r="140" spans="1:105" ht="12" customHeight="1" x14ac:dyDescent="0.25">
      <c r="A140" s="97" t="s">
        <v>50</v>
      </c>
      <c r="B140" s="98">
        <v>104.47116530997894</v>
      </c>
      <c r="C140" s="98">
        <v>120.42597929547711</v>
      </c>
      <c r="D140" s="98">
        <v>126.91036956493724</v>
      </c>
      <c r="E140" s="98">
        <v>121.38420699982878</v>
      </c>
      <c r="F140" s="98">
        <v>131.80542664230322</v>
      </c>
      <c r="G140" s="98">
        <v>110.07154809220864</v>
      </c>
      <c r="H140" s="98">
        <v>125.72374824906832</v>
      </c>
      <c r="I140" s="98">
        <v>109.62143476772135</v>
      </c>
      <c r="J140" s="98">
        <v>117.18106001699051</v>
      </c>
      <c r="K140" s="98">
        <v>152.01126441980693</v>
      </c>
      <c r="L140" s="98">
        <v>163.43155247290628</v>
      </c>
      <c r="M140" s="98">
        <v>151.10377974872733</v>
      </c>
      <c r="N140" s="98">
        <v>128.55924200982221</v>
      </c>
      <c r="O140" s="98">
        <v>128.62469804211216</v>
      </c>
      <c r="P140" s="98">
        <v>144.00765979241922</v>
      </c>
      <c r="Q140" s="98">
        <v>158.95402926725993</v>
      </c>
      <c r="R140" s="98">
        <v>167.87906049287776</v>
      </c>
      <c r="S140" s="98">
        <v>161.38322722993925</v>
      </c>
      <c r="T140" s="98">
        <v>150.00391934316147</v>
      </c>
      <c r="U140" s="98">
        <v>150.67629365684544</v>
      </c>
      <c r="V140" s="98">
        <v>150.38438195072689</v>
      </c>
      <c r="W140" s="98">
        <v>207.1961195307567</v>
      </c>
      <c r="X140" s="98">
        <v>107.01171337072222</v>
      </c>
      <c r="Y140" s="98">
        <v>151.82859357372007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25.378806483089896</v>
      </c>
      <c r="C143" s="117">
        <f t="shared" si="49"/>
        <v>13.582917022800714</v>
      </c>
      <c r="D143" s="117">
        <f t="shared" si="49"/>
        <v>10.662279998427953</v>
      </c>
      <c r="E143" s="117">
        <f t="shared" si="49"/>
        <v>10.375566714450434</v>
      </c>
      <c r="F143" s="117">
        <f t="shared" si="49"/>
        <v>13.401160486653808</v>
      </c>
      <c r="G143" s="117">
        <f t="shared" si="49"/>
        <v>19.059822130783594</v>
      </c>
      <c r="H143" s="117">
        <f t="shared" si="49"/>
        <v>19.114646122512092</v>
      </c>
      <c r="I143" s="117">
        <f t="shared" si="49"/>
        <v>19.551165402046173</v>
      </c>
      <c r="J143" s="117">
        <f t="shared" si="49"/>
        <v>18.202314287451848</v>
      </c>
      <c r="K143" s="117">
        <f t="shared" si="49"/>
        <v>11.524719421211129</v>
      </c>
      <c r="L143" s="117">
        <f t="shared" si="49"/>
        <v>10.66270933296204</v>
      </c>
      <c r="M143" s="117">
        <f t="shared" si="49"/>
        <v>9.8951403085741418</v>
      </c>
      <c r="N143" s="117">
        <f t="shared" si="49"/>
        <v>9.5506224441540848</v>
      </c>
      <c r="O143" s="117">
        <f t="shared" si="49"/>
        <v>9.079298955489902</v>
      </c>
      <c r="P143" s="117">
        <f t="shared" si="49"/>
        <v>9.3978634945697426</v>
      </c>
      <c r="Q143" s="117">
        <f t="shared" si="49"/>
        <v>8.9762640542015859</v>
      </c>
      <c r="R143" s="117">
        <f t="shared" ref="R143:V143" si="50">R144+R146+R148+R157</f>
        <v>7.0165992115220419</v>
      </c>
      <c r="S143" s="117">
        <f t="shared" si="50"/>
        <v>6.954835013317421</v>
      </c>
      <c r="T143" s="117">
        <f t="shared" si="50"/>
        <v>6.1551294181077054</v>
      </c>
      <c r="U143" s="117">
        <f t="shared" si="50"/>
        <v>6.2755385245993009</v>
      </c>
      <c r="V143" s="117">
        <f t="shared" si="50"/>
        <v>5.9037856556082016</v>
      </c>
      <c r="W143" s="117">
        <f t="shared" ref="W143:Y143" si="51">W144+W146+W148+W157</f>
        <v>7.4631262437818542</v>
      </c>
      <c r="X143" s="117">
        <f t="shared" si="51"/>
        <v>5.9819086027944044</v>
      </c>
      <c r="Y143" s="117">
        <f t="shared" si="51"/>
        <v>5.4118292174274725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24.706524558523881</v>
      </c>
      <c r="C148" s="122">
        <v>12.878083018187452</v>
      </c>
      <c r="D148" s="122">
        <v>10.022606193909555</v>
      </c>
      <c r="E148" s="122">
        <v>9.7955981593889163</v>
      </c>
      <c r="F148" s="122">
        <v>12.751666282864443</v>
      </c>
      <c r="G148" s="122">
        <v>18.498608974351114</v>
      </c>
      <c r="H148" s="122">
        <v>18.47789472655198</v>
      </c>
      <c r="I148" s="122">
        <v>19.036424395599152</v>
      </c>
      <c r="J148" s="122">
        <v>17.700307837118817</v>
      </c>
      <c r="K148" s="122">
        <v>10.945585358366756</v>
      </c>
      <c r="L148" s="122">
        <v>10.12296327945807</v>
      </c>
      <c r="M148" s="122">
        <v>9.496233153142736</v>
      </c>
      <c r="N148" s="122">
        <v>9.2733320321377732</v>
      </c>
      <c r="O148" s="122">
        <v>8.8272370975513432</v>
      </c>
      <c r="P148" s="122">
        <v>9.0929586492662278</v>
      </c>
      <c r="Q148" s="122">
        <v>8.5664859069667152</v>
      </c>
      <c r="R148" s="122">
        <v>6.554922830580673</v>
      </c>
      <c r="S148" s="122">
        <v>6.5115582843788653</v>
      </c>
      <c r="T148" s="122">
        <v>5.7817592909882123</v>
      </c>
      <c r="U148" s="122">
        <v>5.9178140008418127</v>
      </c>
      <c r="V148" s="122">
        <v>5.5772440358364239</v>
      </c>
      <c r="W148" s="122">
        <v>7.0198675060214439</v>
      </c>
      <c r="X148" s="122">
        <v>5.8168191161862293</v>
      </c>
      <c r="Y148" s="122">
        <v>5.249792305154779</v>
      </c>
      <c r="DA148" s="130" t="s">
        <v>2718</v>
      </c>
    </row>
    <row r="149" spans="1:105" ht="12" customHeight="1" x14ac:dyDescent="0.25">
      <c r="A149" s="97" t="s">
        <v>124</v>
      </c>
      <c r="B149" s="98">
        <v>754.28569680613214</v>
      </c>
      <c r="C149" s="98">
        <v>671.04948598109058</v>
      </c>
      <c r="D149" s="98">
        <v>720.23292414145703</v>
      </c>
      <c r="E149" s="98">
        <v>657.61379926739107</v>
      </c>
      <c r="F149" s="98">
        <v>653.48232197866173</v>
      </c>
      <c r="G149" s="98">
        <v>749.64513874304191</v>
      </c>
      <c r="H149" s="98">
        <v>702.35015093123911</v>
      </c>
      <c r="I149" s="98">
        <v>749.90316158589098</v>
      </c>
      <c r="J149" s="98">
        <v>822.05578670882687</v>
      </c>
      <c r="K149" s="98">
        <v>659.42881691932212</v>
      </c>
      <c r="L149" s="98">
        <v>725.62767042158998</v>
      </c>
      <c r="M149" s="98">
        <v>786.65778116614524</v>
      </c>
      <c r="N149" s="98">
        <v>792.07937714108016</v>
      </c>
      <c r="O149" s="98">
        <v>743.15677162453403</v>
      </c>
      <c r="P149" s="98">
        <v>781.71850817303061</v>
      </c>
      <c r="Q149" s="98">
        <v>788.94829195259251</v>
      </c>
      <c r="R149" s="98">
        <v>676.02495830076202</v>
      </c>
      <c r="S149" s="98">
        <v>691.45002675059584</v>
      </c>
      <c r="T149" s="98">
        <v>638.63448912785123</v>
      </c>
      <c r="U149" s="98">
        <v>631.94970650888445</v>
      </c>
      <c r="V149" s="98">
        <v>588.83275568674469</v>
      </c>
      <c r="W149" s="98">
        <v>733.72430381558604</v>
      </c>
      <c r="X149" s="98">
        <v>629.0330012089654</v>
      </c>
      <c r="Y149" s="98">
        <v>605.07247591485952</v>
      </c>
      <c r="DA149" s="63" t="s">
        <v>2719</v>
      </c>
    </row>
    <row r="150" spans="1:105" ht="12" customHeight="1" x14ac:dyDescent="0.25">
      <c r="A150" s="97" t="s">
        <v>123</v>
      </c>
      <c r="B150" s="98">
        <v>281.55833048666602</v>
      </c>
      <c r="C150" s="98">
        <v>250.20801763224281</v>
      </c>
      <c r="D150" s="98">
        <v>272.32423896268534</v>
      </c>
      <c r="E150" s="98">
        <v>244.49378886389269</v>
      </c>
      <c r="F150" s="98">
        <v>238.5798219559716</v>
      </c>
      <c r="G150" s="98">
        <v>275.8131815359435</v>
      </c>
      <c r="H150" s="98">
        <v>214.32434959629836</v>
      </c>
      <c r="I150" s="98">
        <v>242.39509110001771</v>
      </c>
      <c r="J150" s="98">
        <v>289.61347335272546</v>
      </c>
      <c r="K150" s="98">
        <v>236.89273689312313</v>
      </c>
      <c r="L150" s="98">
        <v>229.10662474239282</v>
      </c>
      <c r="M150" s="98">
        <v>279.14711320557905</v>
      </c>
      <c r="N150" s="98">
        <v>268.70210372813835</v>
      </c>
      <c r="O150" s="98">
        <v>212.64777312833365</v>
      </c>
      <c r="P150" s="98">
        <v>226.24636124094079</v>
      </c>
      <c r="Q150" s="98">
        <v>182.28205843508775</v>
      </c>
      <c r="R150" s="98">
        <v>147.68920557544391</v>
      </c>
      <c r="S150" s="98">
        <v>174.49931791102986</v>
      </c>
      <c r="T150" s="98">
        <v>189.57101529067992</v>
      </c>
      <c r="U150" s="98">
        <v>182.78703778552065</v>
      </c>
      <c r="V150" s="98">
        <v>170.01851822555906</v>
      </c>
      <c r="W150" s="98">
        <v>206.57403685810323</v>
      </c>
      <c r="X150" s="98">
        <v>205.82184166929153</v>
      </c>
      <c r="Y150" s="98">
        <v>198.51813208120964</v>
      </c>
      <c r="DA150" s="63" t="s">
        <v>2720</v>
      </c>
    </row>
    <row r="151" spans="1:105" ht="12" customHeight="1" x14ac:dyDescent="0.25">
      <c r="A151" s="100" t="s">
        <v>50</v>
      </c>
      <c r="B151" s="101">
        <v>281.55833048666602</v>
      </c>
      <c r="C151" s="101">
        <v>250.20801763224281</v>
      </c>
      <c r="D151" s="101">
        <v>272.32423896268534</v>
      </c>
      <c r="E151" s="101">
        <v>244.49378886389269</v>
      </c>
      <c r="F151" s="101">
        <v>238.5798219559716</v>
      </c>
      <c r="G151" s="101">
        <v>275.8131815359435</v>
      </c>
      <c r="H151" s="101">
        <v>214.32434959629836</v>
      </c>
      <c r="I151" s="101">
        <v>242.39509110001771</v>
      </c>
      <c r="J151" s="101">
        <v>289.61347335272546</v>
      </c>
      <c r="K151" s="101">
        <v>236.89273689312313</v>
      </c>
      <c r="L151" s="101">
        <v>229.10662474239282</v>
      </c>
      <c r="M151" s="101">
        <v>279.14711320557905</v>
      </c>
      <c r="N151" s="101">
        <v>268.70210372813835</v>
      </c>
      <c r="O151" s="101">
        <v>212.64777312833365</v>
      </c>
      <c r="P151" s="101">
        <v>226.24636124094079</v>
      </c>
      <c r="Q151" s="101">
        <v>182.28205843508775</v>
      </c>
      <c r="R151" s="101">
        <v>147.68920557544391</v>
      </c>
      <c r="S151" s="101">
        <v>174.49931791102986</v>
      </c>
      <c r="T151" s="101">
        <v>189.57101529067992</v>
      </c>
      <c r="U151" s="101">
        <v>182.78703778552065</v>
      </c>
      <c r="V151" s="101">
        <v>170.01851822555906</v>
      </c>
      <c r="W151" s="101">
        <v>206.57403685810323</v>
      </c>
      <c r="X151" s="101">
        <v>205.82184166929153</v>
      </c>
      <c r="Y151" s="101">
        <v>198.51813208120964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0.67228192456601443</v>
      </c>
      <c r="C157" s="122">
        <v>0.70483400461326351</v>
      </c>
      <c r="D157" s="122">
        <v>0.63967380451839861</v>
      </c>
      <c r="E157" s="122">
        <v>0.57996855506151823</v>
      </c>
      <c r="F157" s="122">
        <v>0.64949420378936396</v>
      </c>
      <c r="G157" s="122">
        <v>0.56121315643247904</v>
      </c>
      <c r="H157" s="122">
        <v>0.63675139596010988</v>
      </c>
      <c r="I157" s="122">
        <v>0.51474100644702037</v>
      </c>
      <c r="J157" s="122">
        <v>0.50200645033303282</v>
      </c>
      <c r="K157" s="122">
        <v>0.57913406284437374</v>
      </c>
      <c r="L157" s="122">
        <v>0.53974605350397042</v>
      </c>
      <c r="M157" s="122">
        <v>0.3989071554314057</v>
      </c>
      <c r="N157" s="122">
        <v>0.27729041201631233</v>
      </c>
      <c r="O157" s="122">
        <v>0.2520618579385584</v>
      </c>
      <c r="P157" s="122">
        <v>0.30490484530351536</v>
      </c>
      <c r="Q157" s="122">
        <v>0.40977814723487105</v>
      </c>
      <c r="R157" s="122">
        <v>0.46167638094136904</v>
      </c>
      <c r="S157" s="122">
        <v>0.44327672893855563</v>
      </c>
      <c r="T157" s="122">
        <v>0.37337012711949308</v>
      </c>
      <c r="U157" s="122">
        <v>0.3577245237574882</v>
      </c>
      <c r="V157" s="122">
        <v>0.32654161977177787</v>
      </c>
      <c r="W157" s="122">
        <v>0.44325873776040992</v>
      </c>
      <c r="X157" s="122">
        <v>0.16508948660817532</v>
      </c>
      <c r="Y157" s="122">
        <v>0.1620369122726936</v>
      </c>
      <c r="DA157" s="130" t="s">
        <v>2727</v>
      </c>
    </row>
    <row r="158" spans="1:105" ht="12" customHeight="1" x14ac:dyDescent="0.25">
      <c r="A158" s="97" t="s">
        <v>50</v>
      </c>
      <c r="B158" s="98">
        <v>104.47116530997893</v>
      </c>
      <c r="C158" s="98">
        <v>120.07760942296628</v>
      </c>
      <c r="D158" s="98">
        <v>126.38173841951392</v>
      </c>
      <c r="E158" s="98">
        <v>120.87360268262596</v>
      </c>
      <c r="F158" s="98">
        <v>131.34725267859326</v>
      </c>
      <c r="G158" s="98">
        <v>109.78908633123822</v>
      </c>
      <c r="H158" s="98">
        <v>125.6111791379077</v>
      </c>
      <c r="I158" s="98">
        <v>109.60834177999391</v>
      </c>
      <c r="J158" s="98">
        <v>117.16893171120221</v>
      </c>
      <c r="K158" s="98">
        <v>151.99519725326056</v>
      </c>
      <c r="L158" s="98">
        <v>163.42311064425772</v>
      </c>
      <c r="M158" s="98">
        <v>151.10317385328551</v>
      </c>
      <c r="N158" s="98">
        <v>128.56893735353944</v>
      </c>
      <c r="O158" s="98">
        <v>128.63659909582196</v>
      </c>
      <c r="P158" s="98">
        <v>144.00098657165694</v>
      </c>
      <c r="Q158" s="98">
        <v>158.93284098820251</v>
      </c>
      <c r="R158" s="98">
        <v>167.85956017699598</v>
      </c>
      <c r="S158" s="98">
        <v>161.38494217649551</v>
      </c>
      <c r="T158" s="98">
        <v>149.98686379966574</v>
      </c>
      <c r="U158" s="98">
        <v>150.59563656397827</v>
      </c>
      <c r="V158" s="98">
        <v>150.16530174467084</v>
      </c>
      <c r="W158" s="98">
        <v>206.78250980449039</v>
      </c>
      <c r="X158" s="98">
        <v>106.8085246040561</v>
      </c>
      <c r="Y158" s="98">
        <v>151.6031126173358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25.377589187180632</v>
      </c>
      <c r="C161" s="117">
        <f t="shared" si="54"/>
        <v>18.548889682539834</v>
      </c>
      <c r="D161" s="117">
        <f t="shared" si="54"/>
        <v>16.931160259232495</v>
      </c>
      <c r="E161" s="117">
        <f t="shared" si="54"/>
        <v>14.342876092754389</v>
      </c>
      <c r="F161" s="117">
        <f t="shared" si="54"/>
        <v>14.558711251287027</v>
      </c>
      <c r="G161" s="117">
        <f t="shared" si="54"/>
        <v>17.631223587950196</v>
      </c>
      <c r="H161" s="117">
        <f t="shared" si="54"/>
        <v>17.064387320546945</v>
      </c>
      <c r="I161" s="117">
        <f t="shared" si="54"/>
        <v>17.863032617180377</v>
      </c>
      <c r="J161" s="117">
        <f t="shared" si="54"/>
        <v>17.679354384289542</v>
      </c>
      <c r="K161" s="117">
        <f t="shared" si="54"/>
        <v>11.791998045110057</v>
      </c>
      <c r="L161" s="117">
        <f t="shared" si="54"/>
        <v>10.899256463098109</v>
      </c>
      <c r="M161" s="117">
        <f t="shared" si="54"/>
        <v>9.9797641135165307</v>
      </c>
      <c r="N161" s="117">
        <f t="shared" si="54"/>
        <v>9.3702651608657064</v>
      </c>
      <c r="O161" s="117">
        <f t="shared" si="54"/>
        <v>8.5294473785823328</v>
      </c>
      <c r="P161" s="117">
        <f t="shared" si="54"/>
        <v>9.0108253754379941</v>
      </c>
      <c r="Q161" s="117">
        <f t="shared" si="54"/>
        <v>8.7428816081781608</v>
      </c>
      <c r="R161" s="117">
        <f t="shared" ref="R161:V161" si="55">R162+R164+R166+R175</f>
        <v>6.7639074959944656</v>
      </c>
      <c r="S161" s="117">
        <f t="shared" si="55"/>
        <v>6.6161008341208518</v>
      </c>
      <c r="T161" s="117">
        <f t="shared" si="55"/>
        <v>5.9355238468378504</v>
      </c>
      <c r="U161" s="117">
        <f t="shared" si="55"/>
        <v>6.0902416545146218</v>
      </c>
      <c r="V161" s="117">
        <f t="shared" si="55"/>
        <v>5.6694613069406223</v>
      </c>
      <c r="W161" s="117">
        <f t="shared" ref="W161:Y161" si="56">W162+W164+W166+W175</f>
        <v>7.2252902754647064</v>
      </c>
      <c r="X161" s="117">
        <f t="shared" si="56"/>
        <v>5.7856139451157054</v>
      </c>
      <c r="Y161" s="117">
        <f t="shared" si="56"/>
        <v>5.0859894479641623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24.70538248087324</v>
      </c>
      <c r="C166" s="122">
        <v>17.803544606051609</v>
      </c>
      <c r="D166" s="122">
        <v>16.201654110986443</v>
      </c>
      <c r="E166" s="122">
        <v>13.682128510280801</v>
      </c>
      <c r="F166" s="122">
        <v>13.854239716732058</v>
      </c>
      <c r="G166" s="122">
        <v>17.051275338509782</v>
      </c>
      <c r="H166" s="122">
        <v>16.428380758042518</v>
      </c>
      <c r="I166" s="122">
        <v>17.340401921683995</v>
      </c>
      <c r="J166" s="122">
        <v>17.163962579838653</v>
      </c>
      <c r="K166" s="122">
        <v>11.19071469504078</v>
      </c>
      <c r="L166" s="122">
        <v>10.333680912795879</v>
      </c>
      <c r="M166" s="122">
        <v>9.5574722427257637</v>
      </c>
      <c r="N166" s="122">
        <v>9.0798107013796638</v>
      </c>
      <c r="O166" s="122">
        <v>8.2756234341708144</v>
      </c>
      <c r="P166" s="122">
        <v>8.7229959646099449</v>
      </c>
      <c r="Q166" s="122">
        <v>8.3710720052397534</v>
      </c>
      <c r="R166" s="122">
        <v>6.3318504844425068</v>
      </c>
      <c r="S166" s="122">
        <v>6.2010406802587648</v>
      </c>
      <c r="T166" s="122">
        <v>5.5758519900787125</v>
      </c>
      <c r="U166" s="122">
        <v>5.7363742357286895</v>
      </c>
      <c r="V166" s="122">
        <v>5.335476785207673</v>
      </c>
      <c r="W166" s="122">
        <v>6.7731810466872426</v>
      </c>
      <c r="X166" s="122">
        <v>5.6257185295442929</v>
      </c>
      <c r="Y166" s="122">
        <v>4.955971162813654</v>
      </c>
      <c r="DA166" s="130" t="s">
        <v>2735</v>
      </c>
    </row>
    <row r="167" spans="1:105" ht="12" customHeight="1" x14ac:dyDescent="0.25">
      <c r="A167" s="97" t="s">
        <v>124</v>
      </c>
      <c r="B167" s="98">
        <v>754.28569680613191</v>
      </c>
      <c r="C167" s="98">
        <v>672.64772687480934</v>
      </c>
      <c r="D167" s="98">
        <v>728.27744834912016</v>
      </c>
      <c r="E167" s="98">
        <v>669.73291213912432</v>
      </c>
      <c r="F167" s="98">
        <v>665.87591281697712</v>
      </c>
      <c r="G167" s="98">
        <v>760.19165446921249</v>
      </c>
      <c r="H167" s="98">
        <v>706.4078700819457</v>
      </c>
      <c r="I167" s="98">
        <v>751.75627649534499</v>
      </c>
      <c r="J167" s="98">
        <v>824.03318267837324</v>
      </c>
      <c r="K167" s="98">
        <v>661.36232206386558</v>
      </c>
      <c r="L167" s="98">
        <v>727.49447495684387</v>
      </c>
      <c r="M167" s="98">
        <v>788.28791319233812</v>
      </c>
      <c r="N167" s="98">
        <v>794.30870506388567</v>
      </c>
      <c r="O167" s="98">
        <v>747.20644465631449</v>
      </c>
      <c r="P167" s="98">
        <v>792.69779655322452</v>
      </c>
      <c r="Q167" s="98">
        <v>800.64658115278655</v>
      </c>
      <c r="R167" s="98">
        <v>683.92744844001163</v>
      </c>
      <c r="S167" s="98">
        <v>693.76861505726981</v>
      </c>
      <c r="T167" s="98">
        <v>639.92486303867543</v>
      </c>
      <c r="U167" s="98">
        <v>634.2549429757056</v>
      </c>
      <c r="V167" s="98">
        <v>594.20338912324144</v>
      </c>
      <c r="W167" s="98">
        <v>735.65467813016892</v>
      </c>
      <c r="X167" s="98">
        <v>629.79860876692692</v>
      </c>
      <c r="Y167" s="98">
        <v>604.30764479460117</v>
      </c>
      <c r="DA167" s="63" t="s">
        <v>2736</v>
      </c>
    </row>
    <row r="168" spans="1:105" ht="12" customHeight="1" x14ac:dyDescent="0.25">
      <c r="A168" s="97" t="s">
        <v>123</v>
      </c>
      <c r="B168" s="98">
        <v>281.55833048666602</v>
      </c>
      <c r="C168" s="98">
        <v>250.20801763224279</v>
      </c>
      <c r="D168" s="98">
        <v>272.32423896268534</v>
      </c>
      <c r="E168" s="98">
        <v>247.71820059262299</v>
      </c>
      <c r="F168" s="98">
        <v>244.90426838357524</v>
      </c>
      <c r="G168" s="98">
        <v>279.26653531273593</v>
      </c>
      <c r="H168" s="98">
        <v>215.65909949626126</v>
      </c>
      <c r="I168" s="98">
        <v>243.08560502634253</v>
      </c>
      <c r="J168" s="98">
        <v>290.70110275064098</v>
      </c>
      <c r="K168" s="98">
        <v>237.65440932440686</v>
      </c>
      <c r="L168" s="98">
        <v>230.06763033513838</v>
      </c>
      <c r="M168" s="98">
        <v>278.97436144507759</v>
      </c>
      <c r="N168" s="98">
        <v>270.04531002174048</v>
      </c>
      <c r="O168" s="98">
        <v>214.72439220972478</v>
      </c>
      <c r="P168" s="98">
        <v>234.11425233050065</v>
      </c>
      <c r="Q168" s="98">
        <v>187.17805070039077</v>
      </c>
      <c r="R168" s="98">
        <v>151.65605351634323</v>
      </c>
      <c r="S168" s="98">
        <v>177.25767424871384</v>
      </c>
      <c r="T168" s="98">
        <v>190.99224983735533</v>
      </c>
      <c r="U168" s="98">
        <v>187.42388122300201</v>
      </c>
      <c r="V168" s="98">
        <v>173.90367055776073</v>
      </c>
      <c r="W168" s="98">
        <v>207.43895899586528</v>
      </c>
      <c r="X168" s="98">
        <v>205.36732098043569</v>
      </c>
      <c r="Y168" s="98">
        <v>198.64528017507078</v>
      </c>
      <c r="DA168" s="63" t="s">
        <v>2737</v>
      </c>
    </row>
    <row r="169" spans="1:105" ht="12" customHeight="1" x14ac:dyDescent="0.25">
      <c r="A169" s="100" t="s">
        <v>50</v>
      </c>
      <c r="B169" s="101">
        <v>281.55833048666602</v>
      </c>
      <c r="C169" s="101">
        <v>250.20801763224279</v>
      </c>
      <c r="D169" s="101">
        <v>272.32423896268534</v>
      </c>
      <c r="E169" s="101">
        <v>247.71820059262299</v>
      </c>
      <c r="F169" s="101">
        <v>244.90426838357524</v>
      </c>
      <c r="G169" s="101">
        <v>279.26653531273593</v>
      </c>
      <c r="H169" s="101">
        <v>215.65909949626126</v>
      </c>
      <c r="I169" s="101">
        <v>243.08560502634253</v>
      </c>
      <c r="J169" s="101">
        <v>290.70110275064098</v>
      </c>
      <c r="K169" s="101">
        <v>237.65440932440686</v>
      </c>
      <c r="L169" s="101">
        <v>230.06763033513838</v>
      </c>
      <c r="M169" s="101">
        <v>278.97436144507759</v>
      </c>
      <c r="N169" s="101">
        <v>270.04531002174048</v>
      </c>
      <c r="O169" s="101">
        <v>214.72439220972478</v>
      </c>
      <c r="P169" s="101">
        <v>234.11425233050065</v>
      </c>
      <c r="Q169" s="101">
        <v>187.17805070039077</v>
      </c>
      <c r="R169" s="101">
        <v>151.65605351634323</v>
      </c>
      <c r="S169" s="101">
        <v>177.25767424871384</v>
      </c>
      <c r="T169" s="101">
        <v>190.99224983735533</v>
      </c>
      <c r="U169" s="101">
        <v>187.42388122300201</v>
      </c>
      <c r="V169" s="101">
        <v>173.90367055776073</v>
      </c>
      <c r="W169" s="101">
        <v>207.43895899586528</v>
      </c>
      <c r="X169" s="101">
        <v>205.36732098043569</v>
      </c>
      <c r="Y169" s="101">
        <v>198.64528017507078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0.67220670630739077</v>
      </c>
      <c r="C175" s="122">
        <v>0.74534507648822335</v>
      </c>
      <c r="D175" s="122">
        <v>0.72950614824605176</v>
      </c>
      <c r="E175" s="122">
        <v>0.66074758247358834</v>
      </c>
      <c r="F175" s="122">
        <v>0.70447153455496925</v>
      </c>
      <c r="G175" s="122">
        <v>0.57994824944041412</v>
      </c>
      <c r="H175" s="122">
        <v>0.63600656250442666</v>
      </c>
      <c r="I175" s="122">
        <v>0.52263069549638186</v>
      </c>
      <c r="J175" s="122">
        <v>0.51539180445088884</v>
      </c>
      <c r="K175" s="122">
        <v>0.60128335006927724</v>
      </c>
      <c r="L175" s="122">
        <v>0.5655755503022295</v>
      </c>
      <c r="M175" s="122">
        <v>0.42229187079076685</v>
      </c>
      <c r="N175" s="122">
        <v>0.29045445948604165</v>
      </c>
      <c r="O175" s="122">
        <v>0.25382394441151857</v>
      </c>
      <c r="P175" s="122">
        <v>0.28782941082804886</v>
      </c>
      <c r="Q175" s="122">
        <v>0.37180960293840792</v>
      </c>
      <c r="R175" s="122">
        <v>0.43205701155195864</v>
      </c>
      <c r="S175" s="122">
        <v>0.415060153862087</v>
      </c>
      <c r="T175" s="122">
        <v>0.35967185675913765</v>
      </c>
      <c r="U175" s="122">
        <v>0.35386741878593247</v>
      </c>
      <c r="V175" s="122">
        <v>0.33398452173294951</v>
      </c>
      <c r="W175" s="122">
        <v>0.45210922877746335</v>
      </c>
      <c r="X175" s="122">
        <v>0.15989541557141224</v>
      </c>
      <c r="Y175" s="122">
        <v>0.1300182851505079</v>
      </c>
      <c r="DA175" s="130" t="s">
        <v>2744</v>
      </c>
    </row>
    <row r="176" spans="1:105" ht="12" customHeight="1" x14ac:dyDescent="0.25">
      <c r="A176" s="97" t="s">
        <v>50</v>
      </c>
      <c r="B176" s="98">
        <v>104.47116530997893</v>
      </c>
      <c r="C176" s="98">
        <v>120.37163431292898</v>
      </c>
      <c r="D176" s="98">
        <v>126.84034695427243</v>
      </c>
      <c r="E176" s="98">
        <v>121.32662241004056</v>
      </c>
      <c r="F176" s="98">
        <v>131.77758878211381</v>
      </c>
      <c r="G176" s="98">
        <v>110.04621153375358</v>
      </c>
      <c r="H176" s="98">
        <v>125.71502457687039</v>
      </c>
      <c r="I176" s="98">
        <v>109.62485149478998</v>
      </c>
      <c r="J176" s="98">
        <v>117.18517709568749</v>
      </c>
      <c r="K176" s="98">
        <v>152.01147763802322</v>
      </c>
      <c r="L176" s="98">
        <v>163.43342826118845</v>
      </c>
      <c r="M176" s="98">
        <v>151.11048413884581</v>
      </c>
      <c r="N176" s="98">
        <v>128.57385100489572</v>
      </c>
      <c r="O176" s="98">
        <v>128.64475040794707</v>
      </c>
      <c r="P176" s="98">
        <v>144.02698738220883</v>
      </c>
      <c r="Q176" s="98">
        <v>158.95535427536464</v>
      </c>
      <c r="R176" s="98">
        <v>167.84180450189157</v>
      </c>
      <c r="S176" s="98">
        <v>161.31966585319299</v>
      </c>
      <c r="T176" s="98">
        <v>149.93497128352215</v>
      </c>
      <c r="U176" s="98">
        <v>150.61126674294229</v>
      </c>
      <c r="V176" s="98">
        <v>150.33608377625461</v>
      </c>
      <c r="W176" s="98">
        <v>206.86351361235734</v>
      </c>
      <c r="X176" s="98">
        <v>106.87557250903116</v>
      </c>
      <c r="Y176" s="98">
        <v>151.77372218222365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191.15456996166347</v>
      </c>
      <c r="C3" s="118">
        <f t="shared" si="0"/>
        <v>195.01704550826125</v>
      </c>
      <c r="D3" s="118">
        <f t="shared" si="0"/>
        <v>182.11175177317594</v>
      </c>
      <c r="E3" s="118">
        <f t="shared" si="0"/>
        <v>176.65098444804329</v>
      </c>
      <c r="F3" s="118">
        <f t="shared" si="0"/>
        <v>190.91373139506035</v>
      </c>
      <c r="G3" s="118">
        <f t="shared" si="0"/>
        <v>166.10220136516111</v>
      </c>
      <c r="H3" s="118">
        <f t="shared" si="0"/>
        <v>174.85168529861977</v>
      </c>
      <c r="I3" s="118">
        <f t="shared" si="0"/>
        <v>170.5788963561476</v>
      </c>
      <c r="J3" s="118">
        <f t="shared" si="0"/>
        <v>188.03060887876998</v>
      </c>
      <c r="K3" s="118">
        <f t="shared" si="0"/>
        <v>167.30954743642306</v>
      </c>
      <c r="L3" s="118">
        <f t="shared" si="0"/>
        <v>203.29232254699443</v>
      </c>
      <c r="M3" s="118">
        <f t="shared" si="0"/>
        <v>164.40726910466637</v>
      </c>
      <c r="N3" s="118">
        <f t="shared" si="0"/>
        <v>188.2682866565942</v>
      </c>
      <c r="O3" s="118">
        <f t="shared" si="0"/>
        <v>170.73249082073696</v>
      </c>
      <c r="P3" s="118">
        <f t="shared" si="0"/>
        <v>162.5349761412713</v>
      </c>
      <c r="Q3" s="118">
        <f t="shared" si="0"/>
        <v>158.79581892242547</v>
      </c>
      <c r="R3" s="118">
        <f t="shared" ref="R3:V3" si="1">R4+R7+R9+R19</f>
        <v>166.5859180164818</v>
      </c>
      <c r="S3" s="118">
        <f t="shared" si="1"/>
        <v>185.67403136730175</v>
      </c>
      <c r="T3" s="118">
        <f t="shared" si="1"/>
        <v>170.88969737711761</v>
      </c>
      <c r="U3" s="118">
        <f t="shared" si="1"/>
        <v>193.38147636141932</v>
      </c>
      <c r="V3" s="118">
        <f t="shared" si="1"/>
        <v>173.79835590242342</v>
      </c>
      <c r="W3" s="118">
        <f t="shared" ref="W3:Y3" si="2">W4+W7+W9+W19</f>
        <v>166.51597835226244</v>
      </c>
      <c r="X3" s="118">
        <f t="shared" si="2"/>
        <v>181.76448517010897</v>
      </c>
      <c r="Y3" s="118">
        <f t="shared" si="2"/>
        <v>168.94080370559746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159.25183969527652</v>
      </c>
      <c r="C4" s="123">
        <f t="shared" si="3"/>
        <v>161.84773934724282</v>
      </c>
      <c r="D4" s="123">
        <f t="shared" si="3"/>
        <v>147.73744724332443</v>
      </c>
      <c r="E4" s="123">
        <f t="shared" si="3"/>
        <v>142.62012565196613</v>
      </c>
      <c r="F4" s="123">
        <f t="shared" si="3"/>
        <v>156.16044074146771</v>
      </c>
      <c r="G4" s="123">
        <f t="shared" si="3"/>
        <v>135.50919951251808</v>
      </c>
      <c r="H4" s="123">
        <f t="shared" si="3"/>
        <v>142.94737869483924</v>
      </c>
      <c r="I4" s="123">
        <f t="shared" si="3"/>
        <v>139.28142552807839</v>
      </c>
      <c r="J4" s="123">
        <f t="shared" si="3"/>
        <v>155.66552113363088</v>
      </c>
      <c r="K4" s="123">
        <f t="shared" si="3"/>
        <v>133.02638174077427</v>
      </c>
      <c r="L4" s="123">
        <f t="shared" si="3"/>
        <v>166.96718278667359</v>
      </c>
      <c r="M4" s="123">
        <f t="shared" si="3"/>
        <v>129.72117270832914</v>
      </c>
      <c r="N4" s="123">
        <f t="shared" si="3"/>
        <v>154.96431842889601</v>
      </c>
      <c r="O4" s="123">
        <f t="shared" si="3"/>
        <v>136.42018071245516</v>
      </c>
      <c r="P4" s="123">
        <f t="shared" si="3"/>
        <v>126.80926627338268</v>
      </c>
      <c r="Q4" s="123">
        <f t="shared" si="3"/>
        <v>124.27806102024935</v>
      </c>
      <c r="R4" s="123">
        <f t="shared" ref="R4:V4" si="4">SUM(R5:R6)</f>
        <v>134.17200396310756</v>
      </c>
      <c r="S4" s="123">
        <f t="shared" si="4"/>
        <v>152.59964962258539</v>
      </c>
      <c r="T4" s="123">
        <f t="shared" si="4"/>
        <v>139.98138893401131</v>
      </c>
      <c r="U4" s="123">
        <f t="shared" si="4"/>
        <v>161.0798052068167</v>
      </c>
      <c r="V4" s="123">
        <f t="shared" si="4"/>
        <v>141.20399969626968</v>
      </c>
      <c r="W4" s="123">
        <f t="shared" ref="W4:Y4" si="5">SUM(W5:W6)</f>
        <v>135.50757051476685</v>
      </c>
      <c r="X4" s="123">
        <f t="shared" si="5"/>
        <v>150.79682735668766</v>
      </c>
      <c r="Y4" s="123">
        <f t="shared" si="5"/>
        <v>138.89476080422446</v>
      </c>
      <c r="DA4" s="130" t="s">
        <v>2749</v>
      </c>
    </row>
    <row r="5" spans="1:105" ht="12" customHeight="1" x14ac:dyDescent="0.25">
      <c r="A5" s="97" t="s">
        <v>51</v>
      </c>
      <c r="B5" s="99">
        <v>158.12650052419676</v>
      </c>
      <c r="C5" s="99">
        <v>160.73105000981445</v>
      </c>
      <c r="D5" s="99">
        <v>146.74185402541931</v>
      </c>
      <c r="E5" s="99">
        <v>141.67855145797725</v>
      </c>
      <c r="F5" s="99">
        <v>155.15551183583435</v>
      </c>
      <c r="G5" s="99">
        <v>134.73203513756624</v>
      </c>
      <c r="H5" s="99">
        <v>142.12400308370431</v>
      </c>
      <c r="I5" s="99">
        <v>138.50626936568605</v>
      </c>
      <c r="J5" s="99">
        <v>154.81031475459551</v>
      </c>
      <c r="K5" s="99">
        <v>132.30235722126918</v>
      </c>
      <c r="L5" s="99">
        <v>166.05215031247997</v>
      </c>
      <c r="M5" s="99">
        <v>129.00228895154797</v>
      </c>
      <c r="N5" s="99">
        <v>154.0705572450309</v>
      </c>
      <c r="O5" s="99">
        <v>135.59850484339097</v>
      </c>
      <c r="P5" s="99">
        <v>126.05131446835257</v>
      </c>
      <c r="Q5" s="99">
        <v>123.54077489436696</v>
      </c>
      <c r="R5" s="99">
        <v>133.38051544008911</v>
      </c>
      <c r="S5" s="99">
        <v>151.70477944369836</v>
      </c>
      <c r="T5" s="99">
        <v>139.16255417101078</v>
      </c>
      <c r="U5" s="99">
        <v>160.14396891093205</v>
      </c>
      <c r="V5" s="99">
        <v>140.38580997680987</v>
      </c>
      <c r="W5" s="99">
        <v>134.71323579496288</v>
      </c>
      <c r="X5" s="99">
        <v>149.92083998863805</v>
      </c>
      <c r="Y5" s="99">
        <v>138.08703173987033</v>
      </c>
      <c r="DA5" s="63" t="s">
        <v>2750</v>
      </c>
    </row>
    <row r="6" spans="1:105" ht="12" customHeight="1" x14ac:dyDescent="0.25">
      <c r="A6" s="97" t="s">
        <v>53</v>
      </c>
      <c r="B6" s="99">
        <v>1.1253391710797618</v>
      </c>
      <c r="C6" s="99">
        <v>1.1166893374283615</v>
      </c>
      <c r="D6" s="99">
        <v>0.99559321790510513</v>
      </c>
      <c r="E6" s="99">
        <v>0.9415741939888963</v>
      </c>
      <c r="F6" s="99">
        <v>1.0049289056333568</v>
      </c>
      <c r="G6" s="99">
        <v>0.7771643749518492</v>
      </c>
      <c r="H6" s="99">
        <v>0.82337561113494828</v>
      </c>
      <c r="I6" s="99">
        <v>0.77515616239232366</v>
      </c>
      <c r="J6" s="99">
        <v>0.85520637903537855</v>
      </c>
      <c r="K6" s="99">
        <v>0.72402451950507962</v>
      </c>
      <c r="L6" s="99">
        <v>0.91503247419363321</v>
      </c>
      <c r="M6" s="99">
        <v>0.718883756781178</v>
      </c>
      <c r="N6" s="99">
        <v>0.89376118386511283</v>
      </c>
      <c r="O6" s="99">
        <v>0.82167586906419099</v>
      </c>
      <c r="P6" s="99">
        <v>0.75795180503010118</v>
      </c>
      <c r="Q6" s="99">
        <v>0.7372861258823884</v>
      </c>
      <c r="R6" s="99">
        <v>0.79148852301845385</v>
      </c>
      <c r="S6" s="99">
        <v>0.89487017888704545</v>
      </c>
      <c r="T6" s="99">
        <v>0.81883476300052438</v>
      </c>
      <c r="U6" s="99">
        <v>0.93583629588466277</v>
      </c>
      <c r="V6" s="99">
        <v>0.81818971945980468</v>
      </c>
      <c r="W6" s="99">
        <v>0.79433471980396642</v>
      </c>
      <c r="X6" s="99">
        <v>0.87598736804960908</v>
      </c>
      <c r="Y6" s="99">
        <v>0.80772906435412273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4.6977535306203001E-3</v>
      </c>
      <c r="C7" s="123">
        <f t="shared" si="6"/>
        <v>5.6623402595843324E-3</v>
      </c>
      <c r="D7" s="123">
        <f t="shared" si="6"/>
        <v>6.6905141837018981E-3</v>
      </c>
      <c r="E7" s="123">
        <f t="shared" si="6"/>
        <v>1.1001637703265137E-2</v>
      </c>
      <c r="F7" s="123">
        <f t="shared" si="6"/>
        <v>6.2671380731438671E-3</v>
      </c>
      <c r="G7" s="123">
        <f t="shared" si="6"/>
        <v>6.202062000914596E-3</v>
      </c>
      <c r="H7" s="123">
        <f t="shared" si="6"/>
        <v>6.0010711326462631E-3</v>
      </c>
      <c r="I7" s="123">
        <f t="shared" si="6"/>
        <v>4.9300168919078399E-3</v>
      </c>
      <c r="J7" s="123">
        <f t="shared" si="6"/>
        <v>3.6879345010256558E-3</v>
      </c>
      <c r="K7" s="123">
        <f t="shared" si="6"/>
        <v>2.6793517971801886E-3</v>
      </c>
      <c r="L7" s="123">
        <f t="shared" si="6"/>
        <v>2.9427987942708092E-3</v>
      </c>
      <c r="M7" s="123">
        <f t="shared" si="6"/>
        <v>4.8860436555057014E-3</v>
      </c>
      <c r="N7" s="123">
        <f t="shared" si="6"/>
        <v>9.6492866792497519E-3</v>
      </c>
      <c r="O7" s="123">
        <f t="shared" si="6"/>
        <v>1.9401114073607378E-2</v>
      </c>
      <c r="P7" s="123">
        <f t="shared" si="6"/>
        <v>1.7413610376678174E-2</v>
      </c>
      <c r="Q7" s="123">
        <f t="shared" si="6"/>
        <v>3.7606120198074584E-2</v>
      </c>
      <c r="R7" s="123">
        <f t="shared" si="6"/>
        <v>2.3757220084337297E-2</v>
      </c>
      <c r="S7" s="123">
        <f t="shared" si="6"/>
        <v>2.1329046711907038E-2</v>
      </c>
      <c r="T7" s="123">
        <f t="shared" si="6"/>
        <v>1.6860045658585916E-2</v>
      </c>
      <c r="U7" s="123">
        <f t="shared" si="6"/>
        <v>1.3967018677212582E-2</v>
      </c>
      <c r="V7" s="123">
        <f t="shared" si="6"/>
        <v>9.8901220163607941E-3</v>
      </c>
      <c r="W7" s="123">
        <f t="shared" si="6"/>
        <v>6.3070379560480096E-3</v>
      </c>
      <c r="X7" s="123">
        <f t="shared" si="6"/>
        <v>4.1615574498714844E-3</v>
      </c>
      <c r="Y7" s="123">
        <f t="shared" si="6"/>
        <v>3.3195228572170609E-3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4.6977535306203001E-3</v>
      </c>
      <c r="C8" s="99">
        <f>RES_hhdet_fech!C8/RES_summary!C$19</f>
        <v>5.6623402595843324E-3</v>
      </c>
      <c r="D8" s="99">
        <f>RES_hhdet_fech!D8/RES_summary!D$19</f>
        <v>6.6905141837018981E-3</v>
      </c>
      <c r="E8" s="99">
        <f>RES_hhdet_fech!E8/RES_summary!E$19</f>
        <v>1.1001637703265137E-2</v>
      </c>
      <c r="F8" s="99">
        <f>RES_hhdet_fech!F8/RES_summary!F$19</f>
        <v>6.2671380731438671E-3</v>
      </c>
      <c r="G8" s="99">
        <f>RES_hhdet_fech!G8/RES_summary!G$19</f>
        <v>6.202062000914596E-3</v>
      </c>
      <c r="H8" s="99">
        <f>RES_hhdet_fech!H8/RES_summary!H$19</f>
        <v>6.0010711326462631E-3</v>
      </c>
      <c r="I8" s="99">
        <f>RES_hhdet_fech!I8/RES_summary!I$19</f>
        <v>4.9300168919078399E-3</v>
      </c>
      <c r="J8" s="99">
        <f>RES_hhdet_fech!J8/RES_summary!J$19</f>
        <v>3.6879345010256558E-3</v>
      </c>
      <c r="K8" s="99">
        <f>RES_hhdet_fech!K8/RES_summary!K$19</f>
        <v>2.6793517971801886E-3</v>
      </c>
      <c r="L8" s="99">
        <f>RES_hhdet_fech!L8/RES_summary!L$19</f>
        <v>2.9427987942708092E-3</v>
      </c>
      <c r="M8" s="99">
        <f>RES_hhdet_fech!M8/RES_summary!M$19</f>
        <v>4.8860436555057014E-3</v>
      </c>
      <c r="N8" s="99">
        <f>RES_hhdet_fech!N8/RES_summary!N$19</f>
        <v>9.6492866792497519E-3</v>
      </c>
      <c r="O8" s="99">
        <f>RES_hhdet_fech!O8/RES_summary!O$19</f>
        <v>1.9401114073607378E-2</v>
      </c>
      <c r="P8" s="99">
        <f>RES_hhdet_fech!P8/RES_summary!P$19</f>
        <v>1.7413610376678174E-2</v>
      </c>
      <c r="Q8" s="99">
        <f>RES_hhdet_fech!Q8/RES_summary!Q$19</f>
        <v>3.7606120198074584E-2</v>
      </c>
      <c r="R8" s="99">
        <f>RES_hhdet_fech!R8/RES_summary!R$19</f>
        <v>2.3757220084337297E-2</v>
      </c>
      <c r="S8" s="99">
        <f>RES_hhdet_fech!S8/RES_summary!S$19</f>
        <v>2.1329046711907038E-2</v>
      </c>
      <c r="T8" s="99">
        <f>RES_hhdet_fech!T8/RES_summary!T$19</f>
        <v>1.6860045658585916E-2</v>
      </c>
      <c r="U8" s="99">
        <f>RES_hhdet_fech!U8/RES_summary!U$19</f>
        <v>1.3967018677212582E-2</v>
      </c>
      <c r="V8" s="99">
        <f>RES_hhdet_fech!V8/RES_summary!V$19</f>
        <v>9.8901220163607941E-3</v>
      </c>
      <c r="W8" s="99">
        <f>RES_hhdet_fech!W8/RES_summary!W$19</f>
        <v>6.3070379560480096E-3</v>
      </c>
      <c r="X8" s="99">
        <f>RES_hhdet_fech!X8/RES_summary!X$19</f>
        <v>4.1615574498714844E-3</v>
      </c>
      <c r="Y8" s="99">
        <f>RES_hhdet_fech!Y8/RES_summary!Y$19</f>
        <v>3.3195228572170609E-3</v>
      </c>
      <c r="DA8" s="63" t="s">
        <v>2753</v>
      </c>
    </row>
    <row r="9" spans="1:105" ht="12" customHeight="1" x14ac:dyDescent="0.25">
      <c r="A9" s="121" t="s">
        <v>55</v>
      </c>
      <c r="B9" s="123">
        <v>27.925373908918765</v>
      </c>
      <c r="C9" s="123">
        <v>28.636002479936675</v>
      </c>
      <c r="D9" s="123">
        <v>29.651674008972854</v>
      </c>
      <c r="E9" s="123">
        <v>29.381768874831462</v>
      </c>
      <c r="F9" s="123">
        <v>29.818917706921734</v>
      </c>
      <c r="G9" s="123">
        <v>26.656399868903133</v>
      </c>
      <c r="H9" s="123">
        <v>27.359241190466371</v>
      </c>
      <c r="I9" s="123">
        <v>27.357020945097116</v>
      </c>
      <c r="J9" s="123">
        <v>28.09196283983945</v>
      </c>
      <c r="K9" s="123">
        <v>28.954005536733749</v>
      </c>
      <c r="L9" s="123">
        <v>30.944982450167274</v>
      </c>
      <c r="M9" s="123">
        <v>29.365955279192438</v>
      </c>
      <c r="N9" s="123">
        <v>27.850792701380538</v>
      </c>
      <c r="O9" s="123">
        <v>29.066105274743116</v>
      </c>
      <c r="P9" s="123">
        <v>30.376900557321203</v>
      </c>
      <c r="Q9" s="123">
        <v>29.254092446728194</v>
      </c>
      <c r="R9" s="123">
        <v>27.104454393061804</v>
      </c>
      <c r="S9" s="123">
        <v>27.777272993059807</v>
      </c>
      <c r="T9" s="123">
        <v>25.74949327839748</v>
      </c>
      <c r="U9" s="123">
        <v>27.088275314343061</v>
      </c>
      <c r="V9" s="123">
        <v>27.495679125554766</v>
      </c>
      <c r="W9" s="123">
        <v>26.29159458122129</v>
      </c>
      <c r="X9" s="123">
        <v>26.420784756180549</v>
      </c>
      <c r="Y9" s="123">
        <v>25.347530570004317</v>
      </c>
      <c r="DA9" s="130" t="s">
        <v>2754</v>
      </c>
    </row>
    <row r="10" spans="1:105" ht="12" customHeight="1" x14ac:dyDescent="0.25">
      <c r="A10" s="97" t="s">
        <v>143</v>
      </c>
      <c r="B10" s="99">
        <v>29.651260048060895</v>
      </c>
      <c r="C10" s="99">
        <v>30.765513025276615</v>
      </c>
      <c r="D10" s="99">
        <v>31.469778210536035</v>
      </c>
      <c r="E10" s="99">
        <v>30.317217265849646</v>
      </c>
      <c r="F10" s="99">
        <v>33.956058470344423</v>
      </c>
      <c r="G10" s="99">
        <v>26.501048557648122</v>
      </c>
      <c r="H10" s="99">
        <v>29.580869737056187</v>
      </c>
      <c r="I10" s="99">
        <v>29.523448550965167</v>
      </c>
      <c r="J10" s="99">
        <v>32.074894878235192</v>
      </c>
      <c r="K10" s="99">
        <v>29.202703698318274</v>
      </c>
      <c r="L10" s="99">
        <v>35.057595053698428</v>
      </c>
      <c r="M10" s="99">
        <v>31.141866377115765</v>
      </c>
      <c r="N10" s="99">
        <v>23.90079408932052</v>
      </c>
      <c r="O10" s="99">
        <v>29.519584761747861</v>
      </c>
      <c r="P10" s="99">
        <v>34.550724670047586</v>
      </c>
      <c r="Q10" s="99">
        <v>30.929592434277094</v>
      </c>
      <c r="R10" s="99">
        <v>23.798435062474297</v>
      </c>
      <c r="S10" s="99">
        <v>28.352836120148798</v>
      </c>
      <c r="T10" s="99">
        <v>23.86980610011851</v>
      </c>
      <c r="U10" s="99">
        <v>28.321844353384698</v>
      </c>
      <c r="V10" s="99">
        <v>32.791415713617802</v>
      </c>
      <c r="W10" s="99">
        <v>22.298575437078306</v>
      </c>
      <c r="X10" s="99">
        <v>24.350015208403665</v>
      </c>
      <c r="Y10" s="99">
        <v>23.493139986040152</v>
      </c>
      <c r="DA10" s="63" t="s">
        <v>2755</v>
      </c>
    </row>
    <row r="11" spans="1:105" ht="12" customHeight="1" x14ac:dyDescent="0.25">
      <c r="A11" s="97" t="s">
        <v>124</v>
      </c>
      <c r="B11" s="99">
        <v>35.493321092655691</v>
      </c>
      <c r="C11" s="99">
        <v>31.41650044883092</v>
      </c>
      <c r="D11" s="99">
        <v>33.963702868641967</v>
      </c>
      <c r="E11" s="99">
        <v>31.048288395107136</v>
      </c>
      <c r="F11" s="99">
        <v>30.769823828195641</v>
      </c>
      <c r="G11" s="99">
        <v>34.95707269618844</v>
      </c>
      <c r="H11" s="99">
        <v>32.062148667777862</v>
      </c>
      <c r="I11" s="99">
        <v>33.869988535581406</v>
      </c>
      <c r="J11" s="99">
        <v>37.071221376653845</v>
      </c>
      <c r="K11" s="99">
        <v>29.801952900763517</v>
      </c>
      <c r="L11" s="99">
        <v>32.670312540900447</v>
      </c>
      <c r="M11" s="99">
        <v>35.367890392782115</v>
      </c>
      <c r="N11" s="99">
        <v>35.16342723039778</v>
      </c>
      <c r="O11" s="99">
        <v>32.06603854920975</v>
      </c>
      <c r="P11" s="99">
        <v>34.519109147709216</v>
      </c>
      <c r="Q11" s="99">
        <v>35.74763162374402</v>
      </c>
      <c r="R11" s="99">
        <v>30.996832659381319</v>
      </c>
      <c r="S11" s="99">
        <v>32.297493731028709</v>
      </c>
      <c r="T11" s="99">
        <v>29.91307548896976</v>
      </c>
      <c r="U11" s="99">
        <v>29.393526629229331</v>
      </c>
      <c r="V11" s="99">
        <v>26.744232409447957</v>
      </c>
      <c r="W11" s="99">
        <v>32.353502387916876</v>
      </c>
      <c r="X11" s="99">
        <v>27.902854123732336</v>
      </c>
      <c r="Y11" s="99">
        <v>27.085242109938715</v>
      </c>
      <c r="DA11" s="63" t="s">
        <v>2756</v>
      </c>
    </row>
    <row r="12" spans="1:105" ht="12" customHeight="1" x14ac:dyDescent="0.25">
      <c r="A12" s="97" t="s">
        <v>123</v>
      </c>
      <c r="B12" s="99">
        <v>26.683361425280175</v>
      </c>
      <c r="C12" s="99">
        <v>23.60465717515461</v>
      </c>
      <c r="D12" s="99">
        <v>25.537144489360355</v>
      </c>
      <c r="E12" s="99">
        <v>23.337789221557816</v>
      </c>
      <c r="F12" s="99">
        <v>23.164974850626756</v>
      </c>
      <c r="G12" s="99">
        <v>26.417348564585058</v>
      </c>
      <c r="H12" s="99">
        <v>23.788277044175409</v>
      </c>
      <c r="I12" s="99">
        <v>25.526352122437252</v>
      </c>
      <c r="J12" s="99">
        <v>28.350886458809953</v>
      </c>
      <c r="K12" s="99">
        <v>22.854875033193228</v>
      </c>
      <c r="L12" s="99">
        <v>24.570206860579287</v>
      </c>
      <c r="M12" s="99">
        <v>27.167162199835825</v>
      </c>
      <c r="N12" s="99">
        <v>27.262594533670253</v>
      </c>
      <c r="O12" s="99">
        <v>25.06257252652323</v>
      </c>
      <c r="P12" s="99">
        <v>27.130042501938689</v>
      </c>
      <c r="Q12" s="99">
        <v>27.535684067535069</v>
      </c>
      <c r="R12" s="99">
        <v>23.71213433914361</v>
      </c>
      <c r="S12" s="99">
        <v>25.122054903844298</v>
      </c>
      <c r="T12" s="99">
        <v>24.136729236168883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13.248879400193422</v>
      </c>
      <c r="C13" s="102">
        <v>11.676187407911454</v>
      </c>
      <c r="D13" s="102">
        <v>12.649792963780474</v>
      </c>
      <c r="E13" s="102">
        <v>11.472799967400313</v>
      </c>
      <c r="F13" s="102">
        <v>11.302762793088089</v>
      </c>
      <c r="G13" s="102">
        <v>12.812044221175205</v>
      </c>
      <c r="H13" s="102">
        <v>9.7809703702874611</v>
      </c>
      <c r="I13" s="102">
        <v>10.973161761018625</v>
      </c>
      <c r="J13" s="102">
        <v>13.114351976920704</v>
      </c>
      <c r="K13" s="102">
        <v>10.706172627237216</v>
      </c>
      <c r="L13" s="102">
        <v>10.316530107408015</v>
      </c>
      <c r="M13" s="102">
        <v>12.576589451079846</v>
      </c>
      <c r="N13" s="102">
        <v>12.059142958668842</v>
      </c>
      <c r="O13" s="102">
        <v>9.3819753697348851</v>
      </c>
      <c r="P13" s="102">
        <v>10.342957187451022</v>
      </c>
      <c r="Q13" s="102">
        <v>8.6755055632636111</v>
      </c>
      <c r="R13" s="102">
        <v>7.0198895727113095</v>
      </c>
      <c r="S13" s="102">
        <v>8.2681808490519781</v>
      </c>
      <c r="T13" s="102">
        <v>9.0169260950671646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13.434482025086758</v>
      </c>
      <c r="C14" s="105">
        <v>11.928469767243149</v>
      </c>
      <c r="D14" s="105">
        <v>12.887351525579884</v>
      </c>
      <c r="E14" s="105">
        <v>11.864989254157503</v>
      </c>
      <c r="F14" s="105">
        <v>11.862212057538663</v>
      </c>
      <c r="G14" s="105">
        <v>13.605304343409854</v>
      </c>
      <c r="H14" s="105">
        <v>14.007306673887951</v>
      </c>
      <c r="I14" s="105">
        <v>14.553190361418633</v>
      </c>
      <c r="J14" s="105">
        <v>15.236534481889244</v>
      </c>
      <c r="K14" s="105">
        <v>12.148702405956008</v>
      </c>
      <c r="L14" s="105">
        <v>14.253676753171275</v>
      </c>
      <c r="M14" s="105">
        <v>14.590572748755983</v>
      </c>
      <c r="N14" s="105">
        <v>15.203451575001409</v>
      </c>
      <c r="O14" s="105">
        <v>15.680597156788343</v>
      </c>
      <c r="P14" s="105">
        <v>16.787085314487669</v>
      </c>
      <c r="Q14" s="105">
        <v>18.860178504271456</v>
      </c>
      <c r="R14" s="105">
        <v>16.692244766432296</v>
      </c>
      <c r="S14" s="105">
        <v>16.853874054792318</v>
      </c>
      <c r="T14" s="105">
        <v>15.119803141101716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28.856474387535329</v>
      </c>
      <c r="C15" s="102">
        <v>29.707497881119004</v>
      </c>
      <c r="D15" s="102">
        <v>30.737496672465088</v>
      </c>
      <c r="E15" s="102">
        <v>30.700006272321534</v>
      </c>
      <c r="F15" s="102">
        <v>30.601854735090761</v>
      </c>
      <c r="G15" s="102">
        <v>28.189162106024206</v>
      </c>
      <c r="H15" s="102">
        <v>28.953859317363797</v>
      </c>
      <c r="I15" s="102">
        <v>28.877510218426778</v>
      </c>
      <c r="J15" s="102">
        <v>28.777910567791452</v>
      </c>
      <c r="K15" s="102">
        <v>31.454180142377339</v>
      </c>
      <c r="L15" s="102">
        <v>32.047879358182506</v>
      </c>
      <c r="M15" s="102">
        <v>31.18933504425318</v>
      </c>
      <c r="N15" s="102">
        <v>31.886109683070806</v>
      </c>
      <c r="O15" s="102">
        <v>31.729878955229918</v>
      </c>
      <c r="P15" s="102">
        <v>31.30835239524604</v>
      </c>
      <c r="Q15" s="102">
        <v>31.510166586889174</v>
      </c>
      <c r="R15" s="102">
        <v>31.48193892415096</v>
      </c>
      <c r="S15" s="102">
        <v>30.475178373155728</v>
      </c>
      <c r="T15" s="102">
        <v>28.702552808477549</v>
      </c>
      <c r="U15" s="102">
        <v>28.988835987288798</v>
      </c>
      <c r="V15" s="102">
        <v>27.504999622277147</v>
      </c>
      <c r="W15" s="102">
        <v>29.686507726047072</v>
      </c>
      <c r="X15" s="102">
        <v>28.782529257928552</v>
      </c>
      <c r="Y15" s="102">
        <v>27.534207392797583</v>
      </c>
      <c r="DA15" s="131" t="s">
        <v>2760</v>
      </c>
    </row>
    <row r="16" spans="1:105" ht="12" customHeight="1" x14ac:dyDescent="0.25">
      <c r="A16" s="107" t="s">
        <v>121</v>
      </c>
      <c r="B16" s="105">
        <v>23.089992830974232</v>
      </c>
      <c r="C16" s="105">
        <v>23.781842855503953</v>
      </c>
      <c r="D16" s="105">
        <v>24.635079349047107</v>
      </c>
      <c r="E16" s="105">
        <v>24.598723627626381</v>
      </c>
      <c r="F16" s="105">
        <v>24.548749917235359</v>
      </c>
      <c r="G16" s="105">
        <v>22.659442837348667</v>
      </c>
      <c r="H16" s="105">
        <v>22.914304805989399</v>
      </c>
      <c r="I16" s="105">
        <v>23.12652917215285</v>
      </c>
      <c r="J16" s="105">
        <v>23.296948860219338</v>
      </c>
      <c r="K16" s="105">
        <v>25.570555576874433</v>
      </c>
      <c r="L16" s="105">
        <v>25.671473631790082</v>
      </c>
      <c r="M16" s="105">
        <v>25.340992876515127</v>
      </c>
      <c r="N16" s="105">
        <v>25.915613058707926</v>
      </c>
      <c r="O16" s="105">
        <v>25.499450967726801</v>
      </c>
      <c r="P16" s="105">
        <v>25.176355170143601</v>
      </c>
      <c r="Q16" s="105">
        <v>24.8491492994388</v>
      </c>
      <c r="R16" s="105">
        <v>24.713265729292356</v>
      </c>
      <c r="S16" s="105">
        <v>24.252950902976266</v>
      </c>
      <c r="T16" s="105">
        <v>23.422965649260348</v>
      </c>
      <c r="U16" s="105">
        <v>24.040190447065804</v>
      </c>
      <c r="V16" s="105">
        <v>23.216054057443863</v>
      </c>
      <c r="W16" s="105">
        <v>25.173588197970979</v>
      </c>
      <c r="X16" s="105">
        <v>24.746742485864779</v>
      </c>
      <c r="Y16" s="105">
        <v>23.653237869741591</v>
      </c>
      <c r="DA16" s="132" t="s">
        <v>2761</v>
      </c>
    </row>
    <row r="17" spans="1:105" ht="12" customHeight="1" x14ac:dyDescent="0.25">
      <c r="A17" s="108" t="s">
        <v>53</v>
      </c>
      <c r="B17" s="99">
        <v>10.760776186887133</v>
      </c>
      <c r="C17" s="99">
        <v>11.026755326539561</v>
      </c>
      <c r="D17" s="99">
        <v>11.446274539783019</v>
      </c>
      <c r="E17" s="99">
        <v>11.329684335345812</v>
      </c>
      <c r="F17" s="99">
        <v>11.255013285872119</v>
      </c>
      <c r="G17" s="99">
        <v>10.336405729340742</v>
      </c>
      <c r="H17" s="99">
        <v>8.8368357674503439</v>
      </c>
      <c r="I17" s="99">
        <v>9.3345622655158156</v>
      </c>
      <c r="J17" s="99">
        <v>10.119785309655247</v>
      </c>
      <c r="K17" s="99">
        <v>11.342124875217376</v>
      </c>
      <c r="L17" s="99">
        <v>10.185815143050482</v>
      </c>
      <c r="M17" s="99">
        <v>11.037729039399105</v>
      </c>
      <c r="N17" s="99">
        <v>10.872065870351902</v>
      </c>
      <c r="O17" s="99">
        <v>9.2685652585080422</v>
      </c>
      <c r="P17" s="99">
        <v>9.2254500586489403</v>
      </c>
      <c r="Q17" s="99">
        <v>7.4855079627531396</v>
      </c>
      <c r="R17" s="99">
        <v>6.9569399564590881</v>
      </c>
      <c r="S17" s="99">
        <v>7.5785256576029667</v>
      </c>
      <c r="T17" s="99">
        <v>8.2875953379939755</v>
      </c>
      <c r="U17" s="99">
        <v>8.5703537019019134</v>
      </c>
      <c r="V17" s="99">
        <v>8.12466469907109</v>
      </c>
      <c r="W17" s="99">
        <v>8.5030302960690776</v>
      </c>
      <c r="X17" s="99">
        <v>9.7304624948063179</v>
      </c>
      <c r="Y17" s="99">
        <v>9.2444841570517813</v>
      </c>
      <c r="DA17" s="63" t="s">
        <v>2762</v>
      </c>
    </row>
    <row r="18" spans="1:105" ht="12" customHeight="1" x14ac:dyDescent="0.25">
      <c r="A18" s="108" t="s">
        <v>52</v>
      </c>
      <c r="B18" s="99">
        <v>12.329216644087094</v>
      </c>
      <c r="C18" s="99">
        <v>12.75508752896439</v>
      </c>
      <c r="D18" s="99">
        <v>13.188804809264091</v>
      </c>
      <c r="E18" s="99">
        <v>13.269039292280574</v>
      </c>
      <c r="F18" s="99">
        <v>13.293736631363238</v>
      </c>
      <c r="G18" s="99">
        <v>12.323037108007926</v>
      </c>
      <c r="H18" s="99">
        <v>14.077469038539054</v>
      </c>
      <c r="I18" s="99">
        <v>13.791966906637038</v>
      </c>
      <c r="J18" s="99">
        <v>13.177163550564089</v>
      </c>
      <c r="K18" s="99">
        <v>14.228430701657059</v>
      </c>
      <c r="L18" s="99">
        <v>15.485658488739606</v>
      </c>
      <c r="M18" s="99">
        <v>14.303263837116022</v>
      </c>
      <c r="N18" s="99">
        <v>15.043547188356021</v>
      </c>
      <c r="O18" s="99">
        <v>16.230885709218761</v>
      </c>
      <c r="P18" s="99">
        <v>15.950905111494658</v>
      </c>
      <c r="Q18" s="99">
        <v>17.363641336685657</v>
      </c>
      <c r="R18" s="99">
        <v>17.756325772833264</v>
      </c>
      <c r="S18" s="99">
        <v>16.674425245373303</v>
      </c>
      <c r="T18" s="99">
        <v>15.135370311266373</v>
      </c>
      <c r="U18" s="99">
        <v>15.469836745163894</v>
      </c>
      <c r="V18" s="99">
        <v>15.091389358372778</v>
      </c>
      <c r="W18" s="99">
        <v>16.670557901901901</v>
      </c>
      <c r="X18" s="99">
        <v>15.016279991058465</v>
      </c>
      <c r="Y18" s="99">
        <v>14.408753712689814</v>
      </c>
      <c r="DA18" s="63" t="s">
        <v>2763</v>
      </c>
    </row>
    <row r="19" spans="1:105" ht="12" customHeight="1" x14ac:dyDescent="0.25">
      <c r="A19" s="121" t="s">
        <v>54</v>
      </c>
      <c r="B19" s="123">
        <v>3.972658603937556</v>
      </c>
      <c r="C19" s="123">
        <v>4.5276413408221599</v>
      </c>
      <c r="D19" s="123">
        <v>4.7159400066949537</v>
      </c>
      <c r="E19" s="123">
        <v>4.6380882835424382</v>
      </c>
      <c r="F19" s="123">
        <v>4.928105808597758</v>
      </c>
      <c r="G19" s="123">
        <v>3.9303999217389882</v>
      </c>
      <c r="H19" s="123">
        <v>4.5390643421815025</v>
      </c>
      <c r="I19" s="123">
        <v>3.9355198660802109</v>
      </c>
      <c r="J19" s="123">
        <v>4.2694369707986324</v>
      </c>
      <c r="K19" s="123">
        <v>5.3264808071178473</v>
      </c>
      <c r="L19" s="123">
        <v>5.3772145113593037</v>
      </c>
      <c r="M19" s="123">
        <v>5.3152550734892721</v>
      </c>
      <c r="N19" s="123">
        <v>5.4435262396384072</v>
      </c>
      <c r="O19" s="123">
        <v>5.2268037194650763</v>
      </c>
      <c r="P19" s="123">
        <v>5.3313957001907388</v>
      </c>
      <c r="Q19" s="123">
        <v>5.2260593352498521</v>
      </c>
      <c r="R19" s="123">
        <v>5.2857024402280919</v>
      </c>
      <c r="S19" s="123">
        <v>5.2757797049446671</v>
      </c>
      <c r="T19" s="123">
        <v>5.1419551190502499</v>
      </c>
      <c r="U19" s="123">
        <v>5.1994288215823348</v>
      </c>
      <c r="V19" s="123">
        <v>5.0887869585826158</v>
      </c>
      <c r="W19" s="123">
        <v>4.7105062183182547</v>
      </c>
      <c r="X19" s="123">
        <v>4.5427114997909106</v>
      </c>
      <c r="Y19" s="123">
        <v>4.6951928085114494</v>
      </c>
      <c r="DA19" s="130" t="s">
        <v>2764</v>
      </c>
    </row>
    <row r="20" spans="1:105" ht="12" customHeight="1" x14ac:dyDescent="0.25">
      <c r="A20" s="97" t="s">
        <v>51</v>
      </c>
      <c r="B20" s="99">
        <v>5.1233693783713976</v>
      </c>
      <c r="C20" s="99">
        <v>5.6808402812082015</v>
      </c>
      <c r="D20" s="99">
        <v>5.8236305607488186</v>
      </c>
      <c r="E20" s="99">
        <v>5.508387183187593</v>
      </c>
      <c r="F20" s="99">
        <v>6.5336345648127052</v>
      </c>
      <c r="G20" s="99">
        <v>4.499533603678417</v>
      </c>
      <c r="H20" s="99">
        <v>5.6319313307481371</v>
      </c>
      <c r="I20" s="99">
        <v>4.9165368214724561</v>
      </c>
      <c r="J20" s="99">
        <v>5.7821882318893616</v>
      </c>
      <c r="K20" s="99">
        <v>6.0132554681195254</v>
      </c>
      <c r="L20" s="99">
        <v>6.5753444861821846</v>
      </c>
      <c r="M20" s="99">
        <v>7.0780439455082274</v>
      </c>
      <c r="N20" s="99">
        <v>7.5237097947338221</v>
      </c>
      <c r="O20" s="99">
        <v>6.6900778649838966</v>
      </c>
      <c r="P20" s="99">
        <v>4.7387132675110175</v>
      </c>
      <c r="Q20" s="99">
        <v>6.7373010024226492</v>
      </c>
      <c r="R20" s="99">
        <v>6.9770745060560193</v>
      </c>
      <c r="S20" s="99">
        <v>7.4927462899546224</v>
      </c>
      <c r="T20" s="99">
        <v>7.0324983768506915</v>
      </c>
      <c r="U20" s="99">
        <v>6.865689518510532</v>
      </c>
      <c r="V20" s="99">
        <v>7.9687161298700362</v>
      </c>
      <c r="W20" s="99">
        <v>7.8460238464904837</v>
      </c>
      <c r="X20" s="99">
        <v>2.6980981707852894</v>
      </c>
      <c r="Y20" s="99">
        <v>5.9406758407973772</v>
      </c>
      <c r="DA20" s="63" t="s">
        <v>2765</v>
      </c>
    </row>
    <row r="21" spans="1:105" ht="12" customHeight="1" x14ac:dyDescent="0.25">
      <c r="A21" s="97" t="s">
        <v>50</v>
      </c>
      <c r="B21" s="99">
        <v>4.9159471417420217</v>
      </c>
      <c r="C21" s="99">
        <v>5.6241629183168129</v>
      </c>
      <c r="D21" s="99">
        <v>5.9058299601195872</v>
      </c>
      <c r="E21" s="99">
        <v>5.5899200920856034</v>
      </c>
      <c r="F21" s="99">
        <v>6.0366921257219879</v>
      </c>
      <c r="G21" s="99">
        <v>5.0149949837373171</v>
      </c>
      <c r="H21" s="99">
        <v>5.6857399135268691</v>
      </c>
      <c r="I21" s="99">
        <v>4.9342898580064238</v>
      </c>
      <c r="J21" s="99">
        <v>5.2638395154583364</v>
      </c>
      <c r="K21" s="99">
        <v>6.816297321094587</v>
      </c>
      <c r="L21" s="99">
        <v>7.287470110009389</v>
      </c>
      <c r="M21" s="99">
        <v>6.7223848473695904</v>
      </c>
      <c r="N21" s="99">
        <v>5.714394285754353</v>
      </c>
      <c r="O21" s="99">
        <v>5.6796036761563968</v>
      </c>
      <c r="P21" s="99">
        <v>6.3537619075042047</v>
      </c>
      <c r="Q21" s="99">
        <v>7.0515198585335765</v>
      </c>
      <c r="R21" s="99">
        <v>7.4339349062052058</v>
      </c>
      <c r="S21" s="99">
        <v>7.125073957351999</v>
      </c>
      <c r="T21" s="99">
        <v>6.5919215847045756</v>
      </c>
      <c r="U21" s="99">
        <v>6.6176408910341022</v>
      </c>
      <c r="V21" s="99">
        <v>6.576726948923441</v>
      </c>
      <c r="W21" s="99">
        <v>8.9177288798934349</v>
      </c>
      <c r="X21" s="99">
        <v>4.5891627794104757</v>
      </c>
      <c r="Y21" s="99">
        <v>6.5366607106642274</v>
      </c>
      <c r="DA21" s="63" t="s">
        <v>2766</v>
      </c>
    </row>
    <row r="22" spans="1:105" ht="12" customHeight="1" x14ac:dyDescent="0.25">
      <c r="A22" s="109" t="s">
        <v>120</v>
      </c>
      <c r="B22" s="110">
        <v>3.9155131735582565</v>
      </c>
      <c r="C22" s="110">
        <v>4.4694928934579821</v>
      </c>
      <c r="D22" s="110">
        <v>4.6592212009283074</v>
      </c>
      <c r="E22" s="110">
        <v>4.5934082404410015</v>
      </c>
      <c r="F22" s="110">
        <v>4.849443894416293</v>
      </c>
      <c r="G22" s="110">
        <v>3.89847524514779</v>
      </c>
      <c r="H22" s="110">
        <v>4.4837572957845229</v>
      </c>
      <c r="I22" s="110">
        <v>3.8864785514244047</v>
      </c>
      <c r="J22" s="110">
        <v>4.1968214852724186</v>
      </c>
      <c r="K22" s="110">
        <v>5.2876287736443199</v>
      </c>
      <c r="L22" s="110">
        <v>5.3115372338534046</v>
      </c>
      <c r="M22" s="110">
        <v>5.2179744570210591</v>
      </c>
      <c r="N22" s="110">
        <v>5.3389141021919393</v>
      </c>
      <c r="O22" s="110">
        <v>5.1573495600485852</v>
      </c>
      <c r="P22" s="110">
        <v>5.3542858706983951</v>
      </c>
      <c r="Q22" s="110">
        <v>5.1511571539621874</v>
      </c>
      <c r="R22" s="110">
        <v>5.1886653466477926</v>
      </c>
      <c r="S22" s="110">
        <v>5.1383306632565837</v>
      </c>
      <c r="T22" s="110">
        <v>5.020351662007184</v>
      </c>
      <c r="U22" s="110">
        <v>5.0875152471785556</v>
      </c>
      <c r="V22" s="110">
        <v>4.8764257661591284</v>
      </c>
      <c r="W22" s="110">
        <v>4.4856584479375856</v>
      </c>
      <c r="X22" s="110">
        <v>4.6069725619275452</v>
      </c>
      <c r="Y22" s="110">
        <v>4.6787692077861784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241.15247286896223</v>
      </c>
      <c r="C24" s="118">
        <f t="shared" si="7"/>
        <v>227.92919509201874</v>
      </c>
      <c r="D24" s="118">
        <f t="shared" si="7"/>
        <v>225.03147547865046</v>
      </c>
      <c r="E24" s="118">
        <f t="shared" si="7"/>
        <v>209.38573996307275</v>
      </c>
      <c r="F24" s="118">
        <f t="shared" si="7"/>
        <v>202.34685501783912</v>
      </c>
      <c r="G24" s="118">
        <f t="shared" si="7"/>
        <v>224.16681156103581</v>
      </c>
      <c r="H24" s="118">
        <f t="shared" si="7"/>
        <v>205.70802837780766</v>
      </c>
      <c r="I24" s="118">
        <f t="shared" si="7"/>
        <v>206.75054894699738</v>
      </c>
      <c r="J24" s="118">
        <f t="shared" si="7"/>
        <v>221.57734604952606</v>
      </c>
      <c r="K24" s="118">
        <f t="shared" si="7"/>
        <v>188.85613392863257</v>
      </c>
      <c r="L24" s="118">
        <f t="shared" si="7"/>
        <v>226.57792718441613</v>
      </c>
      <c r="M24" s="118">
        <f t="shared" si="7"/>
        <v>186.66909420706639</v>
      </c>
      <c r="N24" s="118">
        <f t="shared" si="7"/>
        <v>201.19894946274272</v>
      </c>
      <c r="O24" s="118">
        <f t="shared" si="7"/>
        <v>224.6546784924258</v>
      </c>
      <c r="P24" s="118">
        <f t="shared" si="7"/>
        <v>191.70851889444822</v>
      </c>
      <c r="Q24" s="118">
        <f t="shared" si="7"/>
        <v>194.41860028056968</v>
      </c>
      <c r="R24" s="118">
        <f t="shared" ref="R24:V24" si="8">R25+R28+R30+R39</f>
        <v>194.49588656349184</v>
      </c>
      <c r="S24" s="118">
        <f t="shared" si="8"/>
        <v>215.60180761400278</v>
      </c>
      <c r="T24" s="118">
        <f t="shared" si="8"/>
        <v>191.32930227006958</v>
      </c>
      <c r="U24" s="118">
        <f t="shared" si="8"/>
        <v>192.35426136587822</v>
      </c>
      <c r="V24" s="118">
        <f t="shared" si="8"/>
        <v>199.1279207140949</v>
      </c>
      <c r="W24" s="118">
        <f t="shared" ref="W24:Y24" si="9">W25+W28+W30+W39</f>
        <v>209.63945753598273</v>
      </c>
      <c r="X24" s="118">
        <f t="shared" si="9"/>
        <v>180.72805679689793</v>
      </c>
      <c r="Y24" s="118">
        <f t="shared" si="9"/>
        <v>177.31975731603416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209.52196514967537</v>
      </c>
      <c r="C25" s="123">
        <f t="shared" si="10"/>
        <v>195.0990717117617</v>
      </c>
      <c r="D25" s="123">
        <f t="shared" si="10"/>
        <v>191.03668101294622</v>
      </c>
      <c r="E25" s="123">
        <f t="shared" si="10"/>
        <v>175.72451701124891</v>
      </c>
      <c r="F25" s="123">
        <f t="shared" si="10"/>
        <v>168.83212285507699</v>
      </c>
      <c r="G25" s="123">
        <f t="shared" si="10"/>
        <v>194.0898644519655</v>
      </c>
      <c r="H25" s="123">
        <f t="shared" si="10"/>
        <v>174.75018043377293</v>
      </c>
      <c r="I25" s="123">
        <f t="shared" si="10"/>
        <v>176.25293738910693</v>
      </c>
      <c r="J25" s="123">
        <f t="shared" si="10"/>
        <v>190.72680149972987</v>
      </c>
      <c r="K25" s="123">
        <f t="shared" si="10"/>
        <v>154.77468762083794</v>
      </c>
      <c r="L25" s="123">
        <f t="shared" si="10"/>
        <v>192.04603739021957</v>
      </c>
      <c r="M25" s="123">
        <f t="shared" si="10"/>
        <v>152.76413496102501</v>
      </c>
      <c r="N25" s="123">
        <f t="shared" si="10"/>
        <v>166.40618647993546</v>
      </c>
      <c r="O25" s="123">
        <f t="shared" si="10"/>
        <v>190.36880607616158</v>
      </c>
      <c r="P25" s="123">
        <f t="shared" si="10"/>
        <v>157.7500860670479</v>
      </c>
      <c r="Q25" s="123">
        <f t="shared" si="10"/>
        <v>160.86783359101045</v>
      </c>
      <c r="R25" s="123">
        <f t="shared" ref="R25:V25" si="11">SUM(R26:R27)</f>
        <v>161.18685474976232</v>
      </c>
      <c r="S25" s="123">
        <f t="shared" si="11"/>
        <v>183.27297167229364</v>
      </c>
      <c r="T25" s="123">
        <f t="shared" si="11"/>
        <v>160.37673023524897</v>
      </c>
      <c r="U25" s="123">
        <f t="shared" si="11"/>
        <v>160.82060234765771</v>
      </c>
      <c r="V25" s="123">
        <f t="shared" si="11"/>
        <v>168.79496735545081</v>
      </c>
      <c r="W25" s="123">
        <f t="shared" ref="W25:Y25" si="12">SUM(W26:W27)</f>
        <v>177.69215160405705</v>
      </c>
      <c r="X25" s="123">
        <f t="shared" si="12"/>
        <v>149.56088307943594</v>
      </c>
      <c r="Y25" s="123">
        <f t="shared" si="12"/>
        <v>147.47558004372013</v>
      </c>
      <c r="DA25" s="130" t="s">
        <v>2769</v>
      </c>
    </row>
    <row r="26" spans="1:105" ht="12" customHeight="1" x14ac:dyDescent="0.25">
      <c r="A26" s="97" t="s">
        <v>74</v>
      </c>
      <c r="B26" s="99">
        <v>206.66861681522533</v>
      </c>
      <c r="C26" s="99">
        <v>192.50444530313882</v>
      </c>
      <c r="D26" s="99">
        <v>188.5548786976243</v>
      </c>
      <c r="E26" s="99">
        <v>173.48364342708064</v>
      </c>
      <c r="F26" s="99">
        <v>166.69924089602173</v>
      </c>
      <c r="G26" s="99">
        <v>191.85262895367498</v>
      </c>
      <c r="H26" s="99">
        <v>172.68788387092869</v>
      </c>
      <c r="I26" s="99">
        <v>174.21270410177345</v>
      </c>
      <c r="J26" s="99">
        <v>188.52614375849456</v>
      </c>
      <c r="K26" s="99">
        <v>152.99156517801399</v>
      </c>
      <c r="L26" s="99">
        <v>189.83634289478758</v>
      </c>
      <c r="M26" s="99">
        <v>151.01321719114139</v>
      </c>
      <c r="N26" s="99">
        <v>164.46704990219828</v>
      </c>
      <c r="O26" s="99">
        <v>188.09667013139472</v>
      </c>
      <c r="P26" s="99">
        <v>155.87908632868368</v>
      </c>
      <c r="Q26" s="99">
        <v>158.9641126494339</v>
      </c>
      <c r="R26" s="99">
        <v>159.25974204325536</v>
      </c>
      <c r="S26" s="99">
        <v>181.0262621179688</v>
      </c>
      <c r="T26" s="99">
        <v>158.35975347877169</v>
      </c>
      <c r="U26" s="99">
        <v>158.75502029628106</v>
      </c>
      <c r="V26" s="99">
        <v>166.56990323268604</v>
      </c>
      <c r="W26" s="99">
        <v>175.25798508449992</v>
      </c>
      <c r="X26" s="99">
        <v>147.4896918667296</v>
      </c>
      <c r="Y26" s="99">
        <v>145.40372755172839</v>
      </c>
      <c r="DA26" s="63" t="s">
        <v>2770</v>
      </c>
    </row>
    <row r="27" spans="1:105" ht="12" customHeight="1" x14ac:dyDescent="0.25">
      <c r="A27" s="97" t="s">
        <v>53</v>
      </c>
      <c r="B27" s="99">
        <v>2.8533483344500321</v>
      </c>
      <c r="C27" s="99">
        <v>2.5946264086228741</v>
      </c>
      <c r="D27" s="99">
        <v>2.4818023153219215</v>
      </c>
      <c r="E27" s="99">
        <v>2.2408735841682734</v>
      </c>
      <c r="F27" s="99">
        <v>2.1328819590552626</v>
      </c>
      <c r="G27" s="99">
        <v>2.2372354982905143</v>
      </c>
      <c r="H27" s="99">
        <v>2.0622965628442276</v>
      </c>
      <c r="I27" s="99">
        <v>2.0402332873334728</v>
      </c>
      <c r="J27" s="99">
        <v>2.2006577412353305</v>
      </c>
      <c r="K27" s="99">
        <v>1.7831224428239665</v>
      </c>
      <c r="L27" s="99">
        <v>2.2096944954319957</v>
      </c>
      <c r="M27" s="99">
        <v>1.7509177698836176</v>
      </c>
      <c r="N27" s="99">
        <v>1.9391365777371661</v>
      </c>
      <c r="O27" s="99">
        <v>2.2721359447668723</v>
      </c>
      <c r="P27" s="99">
        <v>1.8709997383642063</v>
      </c>
      <c r="Q27" s="99">
        <v>1.9037209415765552</v>
      </c>
      <c r="R27" s="99">
        <v>1.9271127065069711</v>
      </c>
      <c r="S27" s="99">
        <v>2.2467095543248425</v>
      </c>
      <c r="T27" s="99">
        <v>2.0169767564772689</v>
      </c>
      <c r="U27" s="99">
        <v>2.0655820513766447</v>
      </c>
      <c r="V27" s="99">
        <v>2.2250641227647541</v>
      </c>
      <c r="W27" s="99">
        <v>2.4341665195571225</v>
      </c>
      <c r="X27" s="99">
        <v>2.0711912127063399</v>
      </c>
      <c r="Y27" s="99">
        <v>2.0718524919917432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4.6873890789158323E-3</v>
      </c>
      <c r="C28" s="123">
        <f t="shared" si="13"/>
        <v>5.7165536230271985E-3</v>
      </c>
      <c r="D28" s="123">
        <f t="shared" si="13"/>
        <v>6.4380925416479464E-3</v>
      </c>
      <c r="E28" s="123">
        <f t="shared" si="13"/>
        <v>9.8561984096759703E-3</v>
      </c>
      <c r="F28" s="123">
        <f t="shared" si="13"/>
        <v>5.7525396842736725E-3</v>
      </c>
      <c r="G28" s="123">
        <f t="shared" si="13"/>
        <v>6.5238377645130763E-3</v>
      </c>
      <c r="H28" s="123">
        <f t="shared" si="13"/>
        <v>9.9398388476712417E-3</v>
      </c>
      <c r="I28" s="123">
        <f t="shared" si="13"/>
        <v>1.2292845144823527E-2</v>
      </c>
      <c r="J28" s="123">
        <f t="shared" si="13"/>
        <v>1.2826785830356771E-2</v>
      </c>
      <c r="K28" s="123">
        <f t="shared" si="13"/>
        <v>1.6069318473432005E-2</v>
      </c>
      <c r="L28" s="123">
        <f t="shared" si="13"/>
        <v>1.9962827251841009E-2</v>
      </c>
      <c r="M28" s="123">
        <f t="shared" si="13"/>
        <v>1.9319798292263369E-2</v>
      </c>
      <c r="N28" s="123">
        <f t="shared" si="13"/>
        <v>1.9444056411925335E-2</v>
      </c>
      <c r="O28" s="123">
        <f t="shared" si="13"/>
        <v>1.8979910752812426E-2</v>
      </c>
      <c r="P28" s="123">
        <f t="shared" si="13"/>
        <v>9.6107239507371659E-3</v>
      </c>
      <c r="Q28" s="123">
        <f t="shared" si="13"/>
        <v>1.2798220789148888E-2</v>
      </c>
      <c r="R28" s="123">
        <f t="shared" si="13"/>
        <v>6.3293206407082471E-3</v>
      </c>
      <c r="S28" s="123">
        <f t="shared" si="13"/>
        <v>6.5107336961579389E-3</v>
      </c>
      <c r="T28" s="123">
        <f t="shared" si="13"/>
        <v>7.2394395609069644E-3</v>
      </c>
      <c r="U28" s="123">
        <f t="shared" si="13"/>
        <v>9.9168903995917584E-3</v>
      </c>
      <c r="V28" s="123">
        <f t="shared" si="13"/>
        <v>1.2338514056349221E-2</v>
      </c>
      <c r="W28" s="123">
        <f t="shared" si="13"/>
        <v>1.3435495407362488E-2</v>
      </c>
      <c r="X28" s="123">
        <f t="shared" si="13"/>
        <v>1.3631363162304606E-2</v>
      </c>
      <c r="Y28" s="123">
        <f t="shared" si="13"/>
        <v>1.3644022532085123E-2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4.6873890789158323E-3</v>
      </c>
      <c r="C29" s="99">
        <f>RES_hhdet_fech!C29/RES_summary!C$19</f>
        <v>5.7165536230271985E-3</v>
      </c>
      <c r="D29" s="99">
        <f>RES_hhdet_fech!D29/RES_summary!D$19</f>
        <v>6.4380925416479464E-3</v>
      </c>
      <c r="E29" s="99">
        <f>RES_hhdet_fech!E29/RES_summary!E$19</f>
        <v>9.8561984096759703E-3</v>
      </c>
      <c r="F29" s="99">
        <f>RES_hhdet_fech!F29/RES_summary!F$19</f>
        <v>5.7525396842736725E-3</v>
      </c>
      <c r="G29" s="99">
        <f>RES_hhdet_fech!G29/RES_summary!G$19</f>
        <v>6.5238377645130763E-3</v>
      </c>
      <c r="H29" s="99">
        <f>RES_hhdet_fech!H29/RES_summary!H$19</f>
        <v>9.9398388476712417E-3</v>
      </c>
      <c r="I29" s="99">
        <f>RES_hhdet_fech!I29/RES_summary!I$19</f>
        <v>1.2292845144823527E-2</v>
      </c>
      <c r="J29" s="99">
        <f>RES_hhdet_fech!J29/RES_summary!J$19</f>
        <v>1.2826785830356771E-2</v>
      </c>
      <c r="K29" s="99">
        <f>RES_hhdet_fech!K29/RES_summary!K$19</f>
        <v>1.6069318473432005E-2</v>
      </c>
      <c r="L29" s="99">
        <f>RES_hhdet_fech!L29/RES_summary!L$19</f>
        <v>1.9962827251841009E-2</v>
      </c>
      <c r="M29" s="99">
        <f>RES_hhdet_fech!M29/RES_summary!M$19</f>
        <v>1.9319798292263369E-2</v>
      </c>
      <c r="N29" s="99">
        <f>RES_hhdet_fech!N29/RES_summary!N$19</f>
        <v>1.9444056411925335E-2</v>
      </c>
      <c r="O29" s="99">
        <f>RES_hhdet_fech!O29/RES_summary!O$19</f>
        <v>1.8979910752812426E-2</v>
      </c>
      <c r="P29" s="99">
        <f>RES_hhdet_fech!P29/RES_summary!P$19</f>
        <v>9.6107239507371659E-3</v>
      </c>
      <c r="Q29" s="99">
        <f>RES_hhdet_fech!Q29/RES_summary!Q$19</f>
        <v>1.2798220789148888E-2</v>
      </c>
      <c r="R29" s="99">
        <f>RES_hhdet_fech!R29/RES_summary!R$19</f>
        <v>6.3293206407082471E-3</v>
      </c>
      <c r="S29" s="99">
        <f>RES_hhdet_fech!S29/RES_summary!S$19</f>
        <v>6.5107336961579389E-3</v>
      </c>
      <c r="T29" s="99">
        <f>RES_hhdet_fech!T29/RES_summary!T$19</f>
        <v>7.2394395609069644E-3</v>
      </c>
      <c r="U29" s="99">
        <f>RES_hhdet_fech!U29/RES_summary!U$19</f>
        <v>9.9168903995917584E-3</v>
      </c>
      <c r="V29" s="99">
        <f>RES_hhdet_fech!V29/RES_summary!V$19</f>
        <v>1.2338514056349221E-2</v>
      </c>
      <c r="W29" s="99">
        <f>RES_hhdet_fech!W29/RES_summary!W$19</f>
        <v>1.3435495407362488E-2</v>
      </c>
      <c r="X29" s="99">
        <f>RES_hhdet_fech!X29/RES_summary!X$19</f>
        <v>1.3631363162304606E-2</v>
      </c>
      <c r="Y29" s="99">
        <f>RES_hhdet_fech!Y29/RES_summary!Y$19</f>
        <v>1.3644022532085123E-2</v>
      </c>
      <c r="DA29" s="63" t="s">
        <v>2773</v>
      </c>
    </row>
    <row r="30" spans="1:105" ht="12" customHeight="1" x14ac:dyDescent="0.25">
      <c r="A30" s="121" t="s">
        <v>55</v>
      </c>
      <c r="B30" s="123">
        <v>27.703885708720847</v>
      </c>
      <c r="C30" s="123">
        <v>28.346556475050246</v>
      </c>
      <c r="D30" s="123">
        <v>29.324550988219979</v>
      </c>
      <c r="E30" s="123">
        <v>29.061611908478223</v>
      </c>
      <c r="F30" s="123">
        <v>28.670564402433861</v>
      </c>
      <c r="G30" s="123">
        <v>26.184764446558955</v>
      </c>
      <c r="H30" s="123">
        <v>26.467935952792754</v>
      </c>
      <c r="I30" s="123">
        <v>26.595985715329917</v>
      </c>
      <c r="J30" s="123">
        <v>26.638907317071212</v>
      </c>
      <c r="K30" s="123">
        <v>28.769637487397439</v>
      </c>
      <c r="L30" s="123">
        <v>29.186424643312087</v>
      </c>
      <c r="M30" s="123">
        <v>28.651206387637828</v>
      </c>
      <c r="N30" s="123">
        <v>29.420101901168927</v>
      </c>
      <c r="O30" s="123">
        <v>29.100544351052857</v>
      </c>
      <c r="P30" s="123">
        <v>28.587370420461117</v>
      </c>
      <c r="Q30" s="123">
        <v>28.36577348923781</v>
      </c>
      <c r="R30" s="123">
        <v>28.034289167718072</v>
      </c>
      <c r="S30" s="123">
        <v>27.091208937568116</v>
      </c>
      <c r="T30" s="123">
        <v>25.834839419105069</v>
      </c>
      <c r="U30" s="123">
        <v>26.347320936987241</v>
      </c>
      <c r="V30" s="123">
        <v>25.317739445328481</v>
      </c>
      <c r="W30" s="123">
        <v>27.339098602810267</v>
      </c>
      <c r="X30" s="123">
        <v>26.442515054064486</v>
      </c>
      <c r="Y30" s="123">
        <v>25.097391295924695</v>
      </c>
      <c r="DA30" s="130" t="s">
        <v>2774</v>
      </c>
    </row>
    <row r="31" spans="1:105" ht="12" customHeight="1" x14ac:dyDescent="0.25">
      <c r="A31" s="97" t="s">
        <v>141</v>
      </c>
      <c r="B31" s="99">
        <v>35.493321092655691</v>
      </c>
      <c r="C31" s="99">
        <v>31.417314624201719</v>
      </c>
      <c r="D31" s="99">
        <v>33.936453170665743</v>
      </c>
      <c r="E31" s="99">
        <v>30.927367975007865</v>
      </c>
      <c r="F31" s="99">
        <v>30.442276834350864</v>
      </c>
      <c r="G31" s="99">
        <v>34.412176472853176</v>
      </c>
      <c r="H31" s="99">
        <v>31.81242409021057</v>
      </c>
      <c r="I31" s="99">
        <v>33.776298107176764</v>
      </c>
      <c r="J31" s="99">
        <v>36.962620525024612</v>
      </c>
      <c r="K31" s="99">
        <v>29.712998659753165</v>
      </c>
      <c r="L31" s="99">
        <v>32.61361040949118</v>
      </c>
      <c r="M31" s="99">
        <v>35.341792576896765</v>
      </c>
      <c r="N31" s="99">
        <v>35.452650865908332</v>
      </c>
      <c r="O31" s="99">
        <v>32.583938513219906</v>
      </c>
      <c r="P31" s="99">
        <v>34.33131884739165</v>
      </c>
      <c r="Q31" s="99">
        <v>35.220799394083976</v>
      </c>
      <c r="R31" s="99">
        <v>30.428011521414611</v>
      </c>
      <c r="S31" s="99">
        <v>31.326653735480011</v>
      </c>
      <c r="T31" s="99">
        <v>29.033944295530244</v>
      </c>
      <c r="U31" s="99">
        <v>28.719471692222328</v>
      </c>
      <c r="V31" s="99">
        <v>26.513938478039371</v>
      </c>
      <c r="W31" s="99">
        <v>32.097307901629812</v>
      </c>
      <c r="X31" s="99">
        <v>27.446700118923559</v>
      </c>
      <c r="Y31" s="99">
        <v>26.456640567366382</v>
      </c>
      <c r="DA31" s="63" t="s">
        <v>2775</v>
      </c>
    </row>
    <row r="32" spans="1:105" ht="12" customHeight="1" x14ac:dyDescent="0.25">
      <c r="A32" s="97" t="s">
        <v>140</v>
      </c>
      <c r="B32" s="99">
        <v>26.683361425280182</v>
      </c>
      <c r="C32" s="99">
        <v>23.604657175154603</v>
      </c>
      <c r="D32" s="99">
        <v>25.537144489360355</v>
      </c>
      <c r="E32" s="99">
        <v>23.337789221557816</v>
      </c>
      <c r="F32" s="99">
        <v>23.295498344007136</v>
      </c>
      <c r="G32" s="99">
        <v>26.246046287717355</v>
      </c>
      <c r="H32" s="99">
        <v>23.630738213891554</v>
      </c>
      <c r="I32" s="99">
        <v>25.424466628046606</v>
      </c>
      <c r="J32" s="99">
        <v>28.237803923623829</v>
      </c>
      <c r="K32" s="99">
        <v>22.763725420435787</v>
      </c>
      <c r="L32" s="99">
        <v>24.479842831316475</v>
      </c>
      <c r="M32" s="99">
        <v>27.068219858993572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2776</v>
      </c>
    </row>
    <row r="33" spans="1:105" ht="12" customHeight="1" x14ac:dyDescent="0.25">
      <c r="A33" s="100" t="s">
        <v>50</v>
      </c>
      <c r="B33" s="102">
        <v>13.248879400193424</v>
      </c>
      <c r="C33" s="102">
        <v>11.676187407911458</v>
      </c>
      <c r="D33" s="102">
        <v>12.649792963780474</v>
      </c>
      <c r="E33" s="102">
        <v>11.472799967400313</v>
      </c>
      <c r="F33" s="102">
        <v>11.433286286468471</v>
      </c>
      <c r="G33" s="102">
        <v>12.681833182726615</v>
      </c>
      <c r="H33" s="102">
        <v>9.6798387141094491</v>
      </c>
      <c r="I33" s="102">
        <v>10.929881704605739</v>
      </c>
      <c r="J33" s="102">
        <v>13.062626694295616</v>
      </c>
      <c r="K33" s="102">
        <v>10.663945622353447</v>
      </c>
      <c r="L33" s="102">
        <v>10.28356538016544</v>
      </c>
      <c r="M33" s="102">
        <v>12.536403086422313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2777</v>
      </c>
    </row>
    <row r="34" spans="1:105" ht="12" customHeight="1" x14ac:dyDescent="0.25">
      <c r="A34" s="103" t="s">
        <v>52</v>
      </c>
      <c r="B34" s="105">
        <v>13.434482025086758</v>
      </c>
      <c r="C34" s="105">
        <v>11.928469767243152</v>
      </c>
      <c r="D34" s="105">
        <v>12.887351525579883</v>
      </c>
      <c r="E34" s="105">
        <v>11.864989254157503</v>
      </c>
      <c r="F34" s="105">
        <v>11.862212057538663</v>
      </c>
      <c r="G34" s="105">
        <v>13.564213104990742</v>
      </c>
      <c r="H34" s="105">
        <v>13.950899499782107</v>
      </c>
      <c r="I34" s="105">
        <v>14.494584923440868</v>
      </c>
      <c r="J34" s="105">
        <v>15.175177229328211</v>
      </c>
      <c r="K34" s="105">
        <v>12.099779798082338</v>
      </c>
      <c r="L34" s="105">
        <v>14.196277451151037</v>
      </c>
      <c r="M34" s="105">
        <v>14.531816772571256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2778</v>
      </c>
    </row>
    <row r="35" spans="1:105" ht="12" customHeight="1" x14ac:dyDescent="0.25">
      <c r="A35" s="106" t="s">
        <v>122</v>
      </c>
      <c r="B35" s="102">
        <v>28.856474387535329</v>
      </c>
      <c r="C35" s="102">
        <v>29.712610027280736</v>
      </c>
      <c r="D35" s="102">
        <v>30.684709256334802</v>
      </c>
      <c r="E35" s="102">
        <v>30.572615000993991</v>
      </c>
      <c r="F35" s="102">
        <v>30.392010351586286</v>
      </c>
      <c r="G35" s="102">
        <v>27.930532791998854</v>
      </c>
      <c r="H35" s="102">
        <v>28.781556942745411</v>
      </c>
      <c r="I35" s="102">
        <v>28.786142073758292</v>
      </c>
      <c r="J35" s="102">
        <v>28.67477012615808</v>
      </c>
      <c r="K35" s="102">
        <v>31.341867816513421</v>
      </c>
      <c r="L35" s="102">
        <v>31.9839364856633</v>
      </c>
      <c r="M35" s="102">
        <v>31.189831319864215</v>
      </c>
      <c r="N35" s="102">
        <v>32.031432938702785</v>
      </c>
      <c r="O35" s="102">
        <v>31.945355200483952</v>
      </c>
      <c r="P35" s="102">
        <v>31.272642169637685</v>
      </c>
      <c r="Q35" s="102">
        <v>31.25418567693373</v>
      </c>
      <c r="R35" s="102">
        <v>31.002618568757445</v>
      </c>
      <c r="S35" s="102">
        <v>29.791019383521096</v>
      </c>
      <c r="T35" s="102">
        <v>28.144899136548752</v>
      </c>
      <c r="U35" s="102">
        <v>28.589328541191346</v>
      </c>
      <c r="V35" s="102">
        <v>27.322055184904332</v>
      </c>
      <c r="W35" s="102">
        <v>29.315495304870364</v>
      </c>
      <c r="X35" s="102">
        <v>28.176388646816516</v>
      </c>
      <c r="Y35" s="102">
        <v>26.612357013104432</v>
      </c>
      <c r="DA35" s="131" t="s">
        <v>2779</v>
      </c>
    </row>
    <row r="36" spans="1:105" ht="12" customHeight="1" x14ac:dyDescent="0.25">
      <c r="A36" s="107" t="s">
        <v>121</v>
      </c>
      <c r="B36" s="105">
        <v>23.089992830974232</v>
      </c>
      <c r="C36" s="105">
        <v>23.783901598468894</v>
      </c>
      <c r="D36" s="105">
        <v>24.616502786868868</v>
      </c>
      <c r="E36" s="105">
        <v>24.542541609046605</v>
      </c>
      <c r="F36" s="105">
        <v>24.450199546337373</v>
      </c>
      <c r="G36" s="105">
        <v>22.542718653808556</v>
      </c>
      <c r="H36" s="105">
        <v>22.840662139571645</v>
      </c>
      <c r="I36" s="105">
        <v>23.06072075953556</v>
      </c>
      <c r="J36" s="105">
        <v>23.219925980791018</v>
      </c>
      <c r="K36" s="105">
        <v>25.481202922223524</v>
      </c>
      <c r="L36" s="105">
        <v>25.612676759815013</v>
      </c>
      <c r="M36" s="105">
        <v>25.330178140462834</v>
      </c>
      <c r="N36" s="105">
        <v>25.994017764673057</v>
      </c>
      <c r="O36" s="105">
        <v>25.630152400811028</v>
      </c>
      <c r="P36" s="105">
        <v>25.241302163067495</v>
      </c>
      <c r="Q36" s="105">
        <v>24.865992734015638</v>
      </c>
      <c r="R36" s="105">
        <v>24.641117282539195</v>
      </c>
      <c r="S36" s="105">
        <v>24.054527122149928</v>
      </c>
      <c r="T36" s="105">
        <v>23.189112880597065</v>
      </c>
      <c r="U36" s="105">
        <v>23.802440591809049</v>
      </c>
      <c r="V36" s="105">
        <v>22.988937299516916</v>
      </c>
      <c r="W36" s="105">
        <v>24.817376267789058</v>
      </c>
      <c r="X36" s="105">
        <v>24.293596430702785</v>
      </c>
      <c r="Y36" s="105">
        <v>23.083390473431809</v>
      </c>
      <c r="DA36" s="132" t="s">
        <v>2780</v>
      </c>
    </row>
    <row r="37" spans="1:105" ht="12" customHeight="1" x14ac:dyDescent="0.25">
      <c r="A37" s="108" t="s">
        <v>53</v>
      </c>
      <c r="B37" s="99">
        <v>10.760776186887137</v>
      </c>
      <c r="C37" s="99">
        <v>11.028814069504497</v>
      </c>
      <c r="D37" s="99">
        <v>11.427697977604776</v>
      </c>
      <c r="E37" s="99">
        <v>11.274197946807492</v>
      </c>
      <c r="F37" s="99">
        <v>11.164212287251424</v>
      </c>
      <c r="G37" s="99">
        <v>10.239446178502725</v>
      </c>
      <c r="H37" s="99">
        <v>8.7951733452854075</v>
      </c>
      <c r="I37" s="99">
        <v>9.3063948240085264</v>
      </c>
      <c r="J37" s="99">
        <v>10.083917346515516</v>
      </c>
      <c r="K37" s="99">
        <v>11.300239518751548</v>
      </c>
      <c r="L37" s="99">
        <v>10.164802199882102</v>
      </c>
      <c r="M37" s="99">
        <v>11.041176706545009</v>
      </c>
      <c r="N37" s="99">
        <v>10.922513822526927</v>
      </c>
      <c r="O37" s="99">
        <v>9.3219723745282099</v>
      </c>
      <c r="P37" s="99">
        <v>9.2159428623212989</v>
      </c>
      <c r="Q37" s="99">
        <v>7.4313558264387289</v>
      </c>
      <c r="R37" s="99">
        <v>6.8500315562697986</v>
      </c>
      <c r="S37" s="99">
        <v>7.4000340087254379</v>
      </c>
      <c r="T37" s="99">
        <v>8.1170000360171226</v>
      </c>
      <c r="U37" s="99">
        <v>8.4464792214969808</v>
      </c>
      <c r="V37" s="99">
        <v>8.0642036881638681</v>
      </c>
      <c r="W37" s="99">
        <v>8.4121174175942901</v>
      </c>
      <c r="X37" s="99">
        <v>9.5475440173836876</v>
      </c>
      <c r="Y37" s="99">
        <v>8.9702253988273277</v>
      </c>
      <c r="DA37" s="63" t="s">
        <v>2781</v>
      </c>
    </row>
    <row r="38" spans="1:105" ht="12" customHeight="1" x14ac:dyDescent="0.25">
      <c r="A38" s="108" t="s">
        <v>52</v>
      </c>
      <c r="B38" s="99">
        <v>12.329216644087092</v>
      </c>
      <c r="C38" s="99">
        <v>12.755087528964392</v>
      </c>
      <c r="D38" s="99">
        <v>13.188804809264095</v>
      </c>
      <c r="E38" s="99">
        <v>13.268343662239118</v>
      </c>
      <c r="F38" s="99">
        <v>13.285987259085951</v>
      </c>
      <c r="G38" s="99">
        <v>12.303272475305832</v>
      </c>
      <c r="H38" s="99">
        <v>14.045488794286239</v>
      </c>
      <c r="I38" s="99">
        <v>13.754325935527033</v>
      </c>
      <c r="J38" s="99">
        <v>13.136008634275498</v>
      </c>
      <c r="K38" s="99">
        <v>14.180963403471974</v>
      </c>
      <c r="L38" s="99">
        <v>15.447874559932913</v>
      </c>
      <c r="M38" s="99">
        <v>14.28900143391782</v>
      </c>
      <c r="N38" s="99">
        <v>15.071503942146133</v>
      </c>
      <c r="O38" s="99">
        <v>16.308180026282816</v>
      </c>
      <c r="P38" s="99">
        <v>16.025359300746196</v>
      </c>
      <c r="Q38" s="99">
        <v>17.434636907576909</v>
      </c>
      <c r="R38" s="99">
        <v>17.791085726269401</v>
      </c>
      <c r="S38" s="99">
        <v>16.654493113424493</v>
      </c>
      <c r="T38" s="99">
        <v>15.072112844579944</v>
      </c>
      <c r="U38" s="99">
        <v>15.355961370312071</v>
      </c>
      <c r="V38" s="99">
        <v>14.92473361135305</v>
      </c>
      <c r="W38" s="99">
        <v>16.40525885019477</v>
      </c>
      <c r="X38" s="99">
        <v>14.746052413319093</v>
      </c>
      <c r="Y38" s="99">
        <v>14.113165074604481</v>
      </c>
      <c r="DA38" s="63" t="s">
        <v>2782</v>
      </c>
    </row>
    <row r="39" spans="1:105" ht="12" customHeight="1" x14ac:dyDescent="0.25">
      <c r="A39" s="121" t="s">
        <v>54</v>
      </c>
      <c r="B39" s="123">
        <v>3.9219346214871051</v>
      </c>
      <c r="C39" s="123">
        <v>4.4778503515837951</v>
      </c>
      <c r="D39" s="123">
        <v>4.6638053849426102</v>
      </c>
      <c r="E39" s="123">
        <v>4.5897548449359498</v>
      </c>
      <c r="F39" s="123">
        <v>4.8384152206439994</v>
      </c>
      <c r="G39" s="123">
        <v>3.8856588247468675</v>
      </c>
      <c r="H39" s="123">
        <v>4.4799721523943452</v>
      </c>
      <c r="I39" s="123">
        <v>3.8893329974157234</v>
      </c>
      <c r="J39" s="123">
        <v>4.198810446894619</v>
      </c>
      <c r="K39" s="123">
        <v>5.2957395019237659</v>
      </c>
      <c r="L39" s="123">
        <v>5.3255023236326444</v>
      </c>
      <c r="M39" s="123">
        <v>5.2344330601113045</v>
      </c>
      <c r="N39" s="123">
        <v>5.3532170252264182</v>
      </c>
      <c r="O39" s="123">
        <v>5.1663481544585474</v>
      </c>
      <c r="P39" s="123">
        <v>5.3614516829884336</v>
      </c>
      <c r="Q39" s="123">
        <v>5.1721949795322946</v>
      </c>
      <c r="R39" s="123">
        <v>5.2684133253707426</v>
      </c>
      <c r="S39" s="123">
        <v>5.2311162704448648</v>
      </c>
      <c r="T39" s="123">
        <v>5.1104931761546268</v>
      </c>
      <c r="U39" s="123">
        <v>5.1764211908336923</v>
      </c>
      <c r="V39" s="123">
        <v>5.0028753992592758</v>
      </c>
      <c r="W39" s="123">
        <v>4.5947718337080836</v>
      </c>
      <c r="X39" s="123">
        <v>4.7110273002351715</v>
      </c>
      <c r="Y39" s="123">
        <v>4.7331419538572668</v>
      </c>
      <c r="DA39" s="130" t="s">
        <v>2783</v>
      </c>
    </row>
    <row r="40" spans="1:105" ht="12" customHeight="1" x14ac:dyDescent="0.25">
      <c r="A40" s="97" t="s">
        <v>50</v>
      </c>
      <c r="B40" s="99">
        <v>4.9159471417420217</v>
      </c>
      <c r="C40" s="99">
        <v>5.6250128180449162</v>
      </c>
      <c r="D40" s="99">
        <v>5.9048060866067011</v>
      </c>
      <c r="E40" s="99">
        <v>5.5852614700691339</v>
      </c>
      <c r="F40" s="99">
        <v>6.0261007652618064</v>
      </c>
      <c r="G40" s="99">
        <v>5.0024959370169713</v>
      </c>
      <c r="H40" s="99">
        <v>5.6792376957753223</v>
      </c>
      <c r="I40" s="99">
        <v>4.9336464565820428</v>
      </c>
      <c r="J40" s="99">
        <v>5.2632244919027169</v>
      </c>
      <c r="K40" s="99">
        <v>6.8165047102834961</v>
      </c>
      <c r="L40" s="99">
        <v>7.2879192764685818</v>
      </c>
      <c r="M40" s="99">
        <v>6.7233437648137917</v>
      </c>
      <c r="N40" s="99">
        <v>5.7161949881913579</v>
      </c>
      <c r="O40" s="99">
        <v>5.6838813430262576</v>
      </c>
      <c r="P40" s="99">
        <v>6.3554998793053086</v>
      </c>
      <c r="Q40" s="99">
        <v>7.0535693929040812</v>
      </c>
      <c r="R40" s="99">
        <v>7.4430705386374738</v>
      </c>
      <c r="S40" s="99">
        <v>7.1354742563051481</v>
      </c>
      <c r="T40" s="99">
        <v>6.6060267924840552</v>
      </c>
      <c r="U40" s="99">
        <v>6.6437953726339414</v>
      </c>
      <c r="V40" s="99">
        <v>6.6313520453622905</v>
      </c>
      <c r="W40" s="99">
        <v>8.989796671924033</v>
      </c>
      <c r="X40" s="99">
        <v>4.6191748774804804</v>
      </c>
      <c r="Y40" s="99">
        <v>6.5576515349349016</v>
      </c>
      <c r="DA40" s="63" t="s">
        <v>2784</v>
      </c>
    </row>
    <row r="41" spans="1:105" ht="12" customHeight="1" x14ac:dyDescent="0.25">
      <c r="A41" s="109" t="s">
        <v>120</v>
      </c>
      <c r="B41" s="110">
        <v>3.9155131735582569</v>
      </c>
      <c r="C41" s="110">
        <v>4.4705433039097793</v>
      </c>
      <c r="D41" s="110">
        <v>4.6561995540953705</v>
      </c>
      <c r="E41" s="110">
        <v>4.5839295281050898</v>
      </c>
      <c r="F41" s="110">
        <v>4.8316640791728132</v>
      </c>
      <c r="G41" s="110">
        <v>3.879375325236516</v>
      </c>
      <c r="H41" s="110">
        <v>4.4735648347475614</v>
      </c>
      <c r="I41" s="110">
        <v>3.8840536171885298</v>
      </c>
      <c r="J41" s="110">
        <v>4.1936493627929057</v>
      </c>
      <c r="K41" s="110">
        <v>5.2880870087102156</v>
      </c>
      <c r="L41" s="110">
        <v>5.315957982746994</v>
      </c>
      <c r="M41" s="110">
        <v>5.2279614625261122</v>
      </c>
      <c r="N41" s="110">
        <v>5.3522212312659576</v>
      </c>
      <c r="O41" s="110">
        <v>5.1654187323898837</v>
      </c>
      <c r="P41" s="110">
        <v>5.359845020234733</v>
      </c>
      <c r="Q41" s="110">
        <v>5.168805522866359</v>
      </c>
      <c r="R41" s="110">
        <v>5.2642060387413343</v>
      </c>
      <c r="S41" s="110">
        <v>5.2273161817016431</v>
      </c>
      <c r="T41" s="110">
        <v>5.1075705596763292</v>
      </c>
      <c r="U41" s="110">
        <v>5.1739060304091504</v>
      </c>
      <c r="V41" s="110">
        <v>5.0004440863094715</v>
      </c>
      <c r="W41" s="110">
        <v>4.5883888704123041</v>
      </c>
      <c r="X41" s="110">
        <v>4.7111321426307358</v>
      </c>
      <c r="Y41" s="110">
        <v>4.7316718454178375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250.24787417352522</v>
      </c>
      <c r="C43" s="118">
        <f t="shared" si="14"/>
        <v>246.86310125029988</v>
      </c>
      <c r="D43" s="118">
        <f t="shared" si="14"/>
        <v>236.39908183103782</v>
      </c>
      <c r="E43" s="118">
        <f t="shared" si="14"/>
        <v>235.07895306757834</v>
      </c>
      <c r="F43" s="118">
        <f t="shared" si="14"/>
        <v>232.41043478711671</v>
      </c>
      <c r="G43" s="118">
        <f t="shared" si="14"/>
        <v>226.83483510913851</v>
      </c>
      <c r="H43" s="118">
        <f t="shared" si="14"/>
        <v>226.95365225228687</v>
      </c>
      <c r="I43" s="118">
        <f t="shared" si="14"/>
        <v>208.536856669575</v>
      </c>
      <c r="J43" s="118">
        <f t="shared" si="14"/>
        <v>218.58055899517603</v>
      </c>
      <c r="K43" s="118">
        <f t="shared" si="14"/>
        <v>216.83831328825613</v>
      </c>
      <c r="L43" s="118">
        <f t="shared" si="14"/>
        <v>244.02266060813656</v>
      </c>
      <c r="M43" s="118">
        <f t="shared" si="14"/>
        <v>221.49344572275859</v>
      </c>
      <c r="N43" s="118">
        <f t="shared" si="14"/>
        <v>211.34425270561547</v>
      </c>
      <c r="O43" s="118">
        <f t="shared" si="14"/>
        <v>226.26956792568441</v>
      </c>
      <c r="P43" s="118">
        <f t="shared" si="14"/>
        <v>200.73477584277364</v>
      </c>
      <c r="Q43" s="118">
        <f t="shared" si="14"/>
        <v>211.37380012551955</v>
      </c>
      <c r="R43" s="118">
        <f t="shared" ref="R43:V43" si="15">R44+R47+R49+R58</f>
        <v>214.17921477708873</v>
      </c>
      <c r="S43" s="118">
        <f t="shared" si="15"/>
        <v>217.13394555868379</v>
      </c>
      <c r="T43" s="118">
        <f t="shared" si="15"/>
        <v>196.6731719102531</v>
      </c>
      <c r="U43" s="118">
        <f t="shared" si="15"/>
        <v>201.66036178345894</v>
      </c>
      <c r="V43" s="118">
        <f t="shared" si="15"/>
        <v>211.53543671434622</v>
      </c>
      <c r="W43" s="118">
        <f t="shared" ref="W43:Y43" si="16">W44+W47+W49+W58</f>
        <v>229.33375055619913</v>
      </c>
      <c r="X43" s="118">
        <f t="shared" si="16"/>
        <v>207.24525848719074</v>
      </c>
      <c r="Y43" s="118">
        <f t="shared" si="16"/>
        <v>181.60243001299963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213.64370883280009</v>
      </c>
      <c r="C44" s="123">
        <f t="shared" si="17"/>
        <v>209.6794931163092</v>
      </c>
      <c r="D44" s="123">
        <f t="shared" si="17"/>
        <v>197.36592066635004</v>
      </c>
      <c r="E44" s="123">
        <f t="shared" si="17"/>
        <v>196.01842241999643</v>
      </c>
      <c r="F44" s="123">
        <f t="shared" si="17"/>
        <v>193.20879632190756</v>
      </c>
      <c r="G44" s="123">
        <f t="shared" si="17"/>
        <v>191.8004413592146</v>
      </c>
      <c r="H44" s="123">
        <f t="shared" si="17"/>
        <v>189.81430370555498</v>
      </c>
      <c r="I44" s="123">
        <f t="shared" si="17"/>
        <v>173.08598154654118</v>
      </c>
      <c r="J44" s="123">
        <f t="shared" si="17"/>
        <v>182.17687061628644</v>
      </c>
      <c r="K44" s="123">
        <f t="shared" si="17"/>
        <v>177.70155469244992</v>
      </c>
      <c r="L44" s="123">
        <f t="shared" si="17"/>
        <v>203.79564885394677</v>
      </c>
      <c r="M44" s="123">
        <f t="shared" si="17"/>
        <v>181.19502376975083</v>
      </c>
      <c r="N44" s="123">
        <f t="shared" si="17"/>
        <v>173.35044117725809</v>
      </c>
      <c r="O44" s="123">
        <f t="shared" si="17"/>
        <v>186.67616125422796</v>
      </c>
      <c r="P44" s="123">
        <f t="shared" si="17"/>
        <v>161.31379719098754</v>
      </c>
      <c r="Q44" s="123">
        <f t="shared" si="17"/>
        <v>173.2909077489594</v>
      </c>
      <c r="R44" s="123">
        <f t="shared" ref="R44:V44" si="18">SUM(R45:R46)</f>
        <v>176.67759321592149</v>
      </c>
      <c r="S44" s="123">
        <f t="shared" si="18"/>
        <v>180.15952511477334</v>
      </c>
      <c r="T44" s="123">
        <f t="shared" si="18"/>
        <v>162.48425250402687</v>
      </c>
      <c r="U44" s="123">
        <f t="shared" si="18"/>
        <v>167.0267461374473</v>
      </c>
      <c r="V44" s="123">
        <f t="shared" si="18"/>
        <v>177.14186587724149</v>
      </c>
      <c r="W44" s="123">
        <f t="shared" ref="W44:Y44" si="19">SUM(W45:W46)</f>
        <v>192.30744935600859</v>
      </c>
      <c r="X44" s="123">
        <f t="shared" si="19"/>
        <v>172.27521901161364</v>
      </c>
      <c r="Y44" s="123">
        <f t="shared" si="19"/>
        <v>150.06611862634111</v>
      </c>
      <c r="DA44" s="130" t="s">
        <v>2787</v>
      </c>
    </row>
    <row r="45" spans="1:105" ht="12" customHeight="1" x14ac:dyDescent="0.25">
      <c r="A45" s="97" t="s">
        <v>211</v>
      </c>
      <c r="B45" s="99">
        <v>210.87635262831918</v>
      </c>
      <c r="C45" s="99">
        <v>207.00396479190874</v>
      </c>
      <c r="D45" s="99">
        <v>194.88103744166085</v>
      </c>
      <c r="E45" s="99">
        <v>193.57584331540659</v>
      </c>
      <c r="F45" s="99">
        <v>190.84755814375393</v>
      </c>
      <c r="G45" s="99">
        <v>189.69459120529248</v>
      </c>
      <c r="H45" s="99">
        <v>187.70375225954808</v>
      </c>
      <c r="I45" s="99">
        <v>171.21107048024345</v>
      </c>
      <c r="J45" s="99">
        <v>180.2049612526113</v>
      </c>
      <c r="K45" s="99">
        <v>175.76974100452901</v>
      </c>
      <c r="L45" s="99">
        <v>201.56042076843968</v>
      </c>
      <c r="M45" s="99">
        <v>179.19621109041071</v>
      </c>
      <c r="N45" s="99">
        <v>171.40538109069192</v>
      </c>
      <c r="O45" s="99">
        <v>184.5312088291615</v>
      </c>
      <c r="P45" s="99">
        <v>159.45689338622293</v>
      </c>
      <c r="Q45" s="99">
        <v>171.28535562159632</v>
      </c>
      <c r="R45" s="99">
        <v>174.61084661804375</v>
      </c>
      <c r="S45" s="99">
        <v>178.01398202297358</v>
      </c>
      <c r="T45" s="99">
        <v>160.51242526782175</v>
      </c>
      <c r="U45" s="99">
        <v>164.97727422334887</v>
      </c>
      <c r="V45" s="99">
        <v>174.94502884301752</v>
      </c>
      <c r="W45" s="99">
        <v>189.86582165120254</v>
      </c>
      <c r="X45" s="99">
        <v>170.08070877933088</v>
      </c>
      <c r="Y45" s="99">
        <v>148.12816897256249</v>
      </c>
      <c r="DA45" s="63" t="s">
        <v>2788</v>
      </c>
    </row>
    <row r="46" spans="1:105" ht="12" customHeight="1" x14ac:dyDescent="0.25">
      <c r="A46" s="97" t="s">
        <v>53</v>
      </c>
      <c r="B46" s="99">
        <v>2.7673562044809081</v>
      </c>
      <c r="C46" s="99">
        <v>2.6755283244004477</v>
      </c>
      <c r="D46" s="99">
        <v>2.4848832246891743</v>
      </c>
      <c r="E46" s="99">
        <v>2.44257910458983</v>
      </c>
      <c r="F46" s="99">
        <v>2.3612381781536147</v>
      </c>
      <c r="G46" s="99">
        <v>2.1058501539221286</v>
      </c>
      <c r="H46" s="99">
        <v>2.1105514460068995</v>
      </c>
      <c r="I46" s="99">
        <v>1.8749110662977255</v>
      </c>
      <c r="J46" s="99">
        <v>1.9719093636751504</v>
      </c>
      <c r="K46" s="99">
        <v>1.9318136879209051</v>
      </c>
      <c r="L46" s="99">
        <v>2.2352280855070985</v>
      </c>
      <c r="M46" s="99">
        <v>1.9988126793401302</v>
      </c>
      <c r="N46" s="99">
        <v>1.9450600865661709</v>
      </c>
      <c r="O46" s="99">
        <v>2.1449524250664505</v>
      </c>
      <c r="P46" s="99">
        <v>1.8569038047646036</v>
      </c>
      <c r="Q46" s="99">
        <v>2.0055521273630683</v>
      </c>
      <c r="R46" s="99">
        <v>2.0667465978777422</v>
      </c>
      <c r="S46" s="99">
        <v>2.1455430917997775</v>
      </c>
      <c r="T46" s="99">
        <v>1.9718272362051272</v>
      </c>
      <c r="U46" s="99">
        <v>2.0494719140984352</v>
      </c>
      <c r="V46" s="99">
        <v>2.1968370342239574</v>
      </c>
      <c r="W46" s="99">
        <v>2.4416277048060406</v>
      </c>
      <c r="X46" s="99">
        <v>2.1945102322827617</v>
      </c>
      <c r="Y46" s="99">
        <v>1.9379496537786218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4.6965863602907599E-3</v>
      </c>
      <c r="C47" s="123">
        <f t="shared" si="20"/>
        <v>5.8750964070009492E-3</v>
      </c>
      <c r="D47" s="123">
        <f t="shared" si="20"/>
        <v>6.5312027083316467E-3</v>
      </c>
      <c r="E47" s="123">
        <f t="shared" si="20"/>
        <v>1.1766487995814387E-2</v>
      </c>
      <c r="F47" s="123">
        <f t="shared" si="20"/>
        <v>7.6271103963465288E-3</v>
      </c>
      <c r="G47" s="123">
        <f t="shared" si="20"/>
        <v>8.4535771241367064E-3</v>
      </c>
      <c r="H47" s="123">
        <f t="shared" si="20"/>
        <v>1.0500868494999952E-2</v>
      </c>
      <c r="I47" s="123">
        <f t="shared" si="20"/>
        <v>1.0749392323833835E-2</v>
      </c>
      <c r="J47" s="123">
        <f t="shared" si="20"/>
        <v>9.6386284681649701E-3</v>
      </c>
      <c r="K47" s="123">
        <f t="shared" si="20"/>
        <v>9.8012948232002513E-3</v>
      </c>
      <c r="L47" s="123">
        <f t="shared" si="20"/>
        <v>1.1156552088032104E-2</v>
      </c>
      <c r="M47" s="123">
        <f t="shared" si="20"/>
        <v>1.0616840231578077E-2</v>
      </c>
      <c r="N47" s="123">
        <f t="shared" si="20"/>
        <v>1.2838118405125651E-2</v>
      </c>
      <c r="O47" s="123">
        <f t="shared" si="20"/>
        <v>1.6520881519234722E-2</v>
      </c>
      <c r="P47" s="123">
        <f t="shared" si="20"/>
        <v>1.0887228183929116E-2</v>
      </c>
      <c r="Q47" s="123">
        <f t="shared" si="20"/>
        <v>1.9126046835805145E-2</v>
      </c>
      <c r="R47" s="123">
        <f t="shared" si="20"/>
        <v>1.133419063977769E-2</v>
      </c>
      <c r="S47" s="123">
        <f t="shared" si="20"/>
        <v>1.083077479638167E-2</v>
      </c>
      <c r="T47" s="123">
        <f t="shared" si="20"/>
        <v>9.5887310464475538E-3</v>
      </c>
      <c r="U47" s="123">
        <f t="shared" si="20"/>
        <v>1.017784373250503E-2</v>
      </c>
      <c r="V47" s="123">
        <f t="shared" si="20"/>
        <v>1.0149681104268813E-2</v>
      </c>
      <c r="W47" s="123">
        <f t="shared" si="20"/>
        <v>1.0027333454254227E-2</v>
      </c>
      <c r="X47" s="123">
        <f t="shared" si="20"/>
        <v>9.4797172026502199E-3</v>
      </c>
      <c r="Y47" s="123">
        <f t="shared" si="20"/>
        <v>9.4996657402297447E-3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4.6965863602907599E-3</v>
      </c>
      <c r="C48" s="99">
        <f>RES_hhdet_fech!C48/RES_summary!C$19</f>
        <v>5.8750964070009492E-3</v>
      </c>
      <c r="D48" s="99">
        <f>RES_hhdet_fech!D48/RES_summary!D$19</f>
        <v>6.5312027083316467E-3</v>
      </c>
      <c r="E48" s="99">
        <f>RES_hhdet_fech!E48/RES_summary!E$19</f>
        <v>1.1766487995814387E-2</v>
      </c>
      <c r="F48" s="99">
        <f>RES_hhdet_fech!F48/RES_summary!F$19</f>
        <v>7.6271103963465288E-3</v>
      </c>
      <c r="G48" s="99">
        <f>RES_hhdet_fech!G48/RES_summary!G$19</f>
        <v>8.4535771241367064E-3</v>
      </c>
      <c r="H48" s="99">
        <f>RES_hhdet_fech!H48/RES_summary!H$19</f>
        <v>1.0500868494999952E-2</v>
      </c>
      <c r="I48" s="99">
        <f>RES_hhdet_fech!I48/RES_summary!I$19</f>
        <v>1.0749392323833835E-2</v>
      </c>
      <c r="J48" s="99">
        <f>RES_hhdet_fech!J48/RES_summary!J$19</f>
        <v>9.6386284681649701E-3</v>
      </c>
      <c r="K48" s="99">
        <f>RES_hhdet_fech!K48/RES_summary!K$19</f>
        <v>9.8012948232002513E-3</v>
      </c>
      <c r="L48" s="99">
        <f>RES_hhdet_fech!L48/RES_summary!L$19</f>
        <v>1.1156552088032104E-2</v>
      </c>
      <c r="M48" s="99">
        <f>RES_hhdet_fech!M48/RES_summary!M$19</f>
        <v>1.0616840231578077E-2</v>
      </c>
      <c r="N48" s="99">
        <f>RES_hhdet_fech!N48/RES_summary!N$19</f>
        <v>1.2838118405125651E-2</v>
      </c>
      <c r="O48" s="99">
        <f>RES_hhdet_fech!O48/RES_summary!O$19</f>
        <v>1.6520881519234722E-2</v>
      </c>
      <c r="P48" s="99">
        <f>RES_hhdet_fech!P48/RES_summary!P$19</f>
        <v>1.0887228183929116E-2</v>
      </c>
      <c r="Q48" s="99">
        <f>RES_hhdet_fech!Q48/RES_summary!Q$19</f>
        <v>1.9126046835805145E-2</v>
      </c>
      <c r="R48" s="99">
        <f>RES_hhdet_fech!R48/RES_summary!R$19</f>
        <v>1.133419063977769E-2</v>
      </c>
      <c r="S48" s="99">
        <f>RES_hhdet_fech!S48/RES_summary!S$19</f>
        <v>1.083077479638167E-2</v>
      </c>
      <c r="T48" s="99">
        <f>RES_hhdet_fech!T48/RES_summary!T$19</f>
        <v>9.5887310464475538E-3</v>
      </c>
      <c r="U48" s="99">
        <f>RES_hhdet_fech!U48/RES_summary!U$19</f>
        <v>1.017784373250503E-2</v>
      </c>
      <c r="V48" s="99">
        <f>RES_hhdet_fech!V48/RES_summary!V$19</f>
        <v>1.0149681104268813E-2</v>
      </c>
      <c r="W48" s="99">
        <f>RES_hhdet_fech!W48/RES_summary!W$19</f>
        <v>1.0027333454254227E-2</v>
      </c>
      <c r="X48" s="99">
        <f>RES_hhdet_fech!X48/RES_summary!X$19</f>
        <v>9.4797172026502199E-3</v>
      </c>
      <c r="Y48" s="99">
        <f>RES_hhdet_fech!Y48/RES_summary!Y$19</f>
        <v>9.4996657402297447E-3</v>
      </c>
      <c r="DA48" s="63" t="s">
        <v>2791</v>
      </c>
    </row>
    <row r="49" spans="1:105" ht="12" customHeight="1" x14ac:dyDescent="0.25">
      <c r="A49" s="121" t="s">
        <v>55</v>
      </c>
      <c r="B49" s="123">
        <v>32.677519178854503</v>
      </c>
      <c r="C49" s="123">
        <v>32.706859248918668</v>
      </c>
      <c r="D49" s="123">
        <v>34.375889192044561</v>
      </c>
      <c r="E49" s="123">
        <v>34.472818911464564</v>
      </c>
      <c r="F49" s="123">
        <v>34.36148257757656</v>
      </c>
      <c r="G49" s="123">
        <v>31.137686741391953</v>
      </c>
      <c r="H49" s="123">
        <v>32.642608013625313</v>
      </c>
      <c r="I49" s="123">
        <v>31.545309853519719</v>
      </c>
      <c r="J49" s="123">
        <v>32.192441027234182</v>
      </c>
      <c r="K49" s="123">
        <v>33.837306626</v>
      </c>
      <c r="L49" s="123">
        <v>34.906418082807242</v>
      </c>
      <c r="M49" s="123">
        <v>35.073143220933851</v>
      </c>
      <c r="N49" s="123">
        <v>32.632545022523985</v>
      </c>
      <c r="O49" s="123">
        <v>34.396689489286764</v>
      </c>
      <c r="P49" s="123">
        <v>34.024822245278834</v>
      </c>
      <c r="Q49" s="123">
        <v>32.870923148476123</v>
      </c>
      <c r="R49" s="123">
        <v>32.214964072212467</v>
      </c>
      <c r="S49" s="123">
        <v>31.736731757415733</v>
      </c>
      <c r="T49" s="123">
        <v>29.082118750586879</v>
      </c>
      <c r="U49" s="123">
        <v>29.454682622115129</v>
      </c>
      <c r="V49" s="123">
        <v>29.365373025073485</v>
      </c>
      <c r="W49" s="123">
        <v>32.391586595606363</v>
      </c>
      <c r="X49" s="123">
        <v>30.225794551665953</v>
      </c>
      <c r="Y49" s="123">
        <v>26.772238465108863</v>
      </c>
      <c r="DA49" s="130" t="s">
        <v>2792</v>
      </c>
    </row>
    <row r="50" spans="1:105" ht="12" customHeight="1" x14ac:dyDescent="0.25">
      <c r="A50" s="97" t="s">
        <v>138</v>
      </c>
      <c r="B50" s="99">
        <v>36.6040217286603</v>
      </c>
      <c r="C50" s="99">
        <v>36.243356673967199</v>
      </c>
      <c r="D50" s="99">
        <v>38.572431651289726</v>
      </c>
      <c r="E50" s="99">
        <v>39.036100203284256</v>
      </c>
      <c r="F50" s="99">
        <v>38.749633146963028</v>
      </c>
      <c r="G50" s="99">
        <v>35.003339648476825</v>
      </c>
      <c r="H50" s="99">
        <v>37.306966429009542</v>
      </c>
      <c r="I50" s="99">
        <v>35.329903396042198</v>
      </c>
      <c r="J50" s="99">
        <v>36.542358274874367</v>
      </c>
      <c r="K50" s="99">
        <v>37.952535612981158</v>
      </c>
      <c r="L50" s="99">
        <v>39.617458947275644</v>
      </c>
      <c r="M50" s="99">
        <v>40.220157329757768</v>
      </c>
      <c r="N50" s="99">
        <v>35.480261387196634</v>
      </c>
      <c r="O50" s="99">
        <v>38.593420153170214</v>
      </c>
      <c r="P50" s="99">
        <v>38.493489838912254</v>
      </c>
      <c r="Q50" s="99">
        <v>36.687022563924018</v>
      </c>
      <c r="R50" s="99">
        <v>35.699444755464093</v>
      </c>
      <c r="S50" s="99">
        <v>35.420699689774928</v>
      </c>
      <c r="T50" s="99">
        <v>31.658565042933102</v>
      </c>
      <c r="U50" s="99">
        <v>31.736588248378002</v>
      </c>
      <c r="V50" s="99">
        <v>31.927669455908568</v>
      </c>
      <c r="W50" s="99">
        <v>35.188556314105668</v>
      </c>
      <c r="X50" s="99">
        <v>32.020405161904797</v>
      </c>
      <c r="Y50" s="99">
        <v>27.529744866046663</v>
      </c>
      <c r="DA50" s="63" t="s">
        <v>2793</v>
      </c>
    </row>
    <row r="51" spans="1:105" ht="12" customHeight="1" x14ac:dyDescent="0.25">
      <c r="A51" s="97" t="s">
        <v>137</v>
      </c>
      <c r="B51" s="99">
        <v>26.143611414942409</v>
      </c>
      <c r="C51" s="99">
        <v>25.898228771483723</v>
      </c>
      <c r="D51" s="99">
        <v>27.619066247329158</v>
      </c>
      <c r="E51" s="99">
        <v>27.899209874027814</v>
      </c>
      <c r="F51" s="99">
        <v>27.682297880353161</v>
      </c>
      <c r="G51" s="99">
        <v>24.967990325333332</v>
      </c>
      <c r="H51" s="99">
        <v>25.600732778397099</v>
      </c>
      <c r="I51" s="99">
        <v>24.573184917913085</v>
      </c>
      <c r="J51" s="99">
        <v>25.995260659686302</v>
      </c>
      <c r="K51" s="99">
        <v>27.192192402766647</v>
      </c>
      <c r="L51" s="99">
        <v>27.878805585360816</v>
      </c>
      <c r="M51" s="99">
        <v>29.203119951667986</v>
      </c>
      <c r="N51" s="99">
        <v>25.951930020813883</v>
      </c>
      <c r="O51" s="99">
        <v>27.813076471561317</v>
      </c>
      <c r="P51" s="99">
        <v>27.959652413311641</v>
      </c>
      <c r="Q51" s="99">
        <v>25.979005201422055</v>
      </c>
      <c r="R51" s="99">
        <v>25.320978883940711</v>
      </c>
      <c r="S51" s="99">
        <v>25.861285017280064</v>
      </c>
      <c r="T51" s="99">
        <v>23.983468553640943</v>
      </c>
      <c r="U51" s="99">
        <v>24.399079326531588</v>
      </c>
      <c r="V51" s="99">
        <v>24.798126587751277</v>
      </c>
      <c r="W51" s="99">
        <v>27.598916897146918</v>
      </c>
      <c r="X51" s="99">
        <v>25.958397507011586</v>
      </c>
      <c r="Y51" s="99">
        <v>22.575391251569062</v>
      </c>
      <c r="DA51" s="63" t="s">
        <v>2794</v>
      </c>
    </row>
    <row r="52" spans="1:105" ht="12" customHeight="1" x14ac:dyDescent="0.25">
      <c r="A52" s="100" t="s">
        <v>211</v>
      </c>
      <c r="B52" s="102">
        <v>13.650748733374442</v>
      </c>
      <c r="C52" s="102">
        <v>13.460541232976491</v>
      </c>
      <c r="D52" s="102">
        <v>14.363420617635914</v>
      </c>
      <c r="E52" s="102">
        <v>14.375272097860687</v>
      </c>
      <c r="F52" s="102">
        <v>14.204814527618169</v>
      </c>
      <c r="G52" s="102">
        <v>12.752844603491702</v>
      </c>
      <c r="H52" s="102">
        <v>11.255624428092545</v>
      </c>
      <c r="I52" s="102">
        <v>11.267745459919846</v>
      </c>
      <c r="J52" s="102">
        <v>12.703186365797295</v>
      </c>
      <c r="K52" s="102">
        <v>13.430513346498881</v>
      </c>
      <c r="L52" s="102">
        <v>12.398892487237632</v>
      </c>
      <c r="M52" s="102">
        <v>14.167706212258549</v>
      </c>
      <c r="N52" s="102">
        <v>12.139000898464516</v>
      </c>
      <c r="O52" s="102">
        <v>11.300596621750309</v>
      </c>
      <c r="P52" s="102">
        <v>11.49905041100495</v>
      </c>
      <c r="Q52" s="102">
        <v>8.8215576689538011</v>
      </c>
      <c r="R52" s="102">
        <v>7.9923412579481337</v>
      </c>
      <c r="S52" s="102">
        <v>8.9239835394086295</v>
      </c>
      <c r="T52" s="102">
        <v>9.2772985805381936</v>
      </c>
      <c r="U52" s="102">
        <v>9.4471280168225782</v>
      </c>
      <c r="V52" s="102">
        <v>9.4757205093942432</v>
      </c>
      <c r="W52" s="102">
        <v>10.234319604607039</v>
      </c>
      <c r="X52" s="102">
        <v>10.987298204767052</v>
      </c>
      <c r="Y52" s="102">
        <v>9.4374342350829661</v>
      </c>
      <c r="DA52" s="131" t="s">
        <v>2795</v>
      </c>
    </row>
    <row r="53" spans="1:105" ht="12" customHeight="1" x14ac:dyDescent="0.25">
      <c r="A53" s="103" t="s">
        <v>52</v>
      </c>
      <c r="B53" s="105">
        <v>12.492862681567967</v>
      </c>
      <c r="C53" s="105">
        <v>12.437687538507229</v>
      </c>
      <c r="D53" s="105">
        <v>13.255645629693241</v>
      </c>
      <c r="E53" s="105">
        <v>13.523937776167129</v>
      </c>
      <c r="F53" s="105">
        <v>13.477483352734994</v>
      </c>
      <c r="G53" s="105">
        <v>12.215145721841628</v>
      </c>
      <c r="H53" s="105">
        <v>14.345108350304553</v>
      </c>
      <c r="I53" s="105">
        <v>13.305439457993234</v>
      </c>
      <c r="J53" s="105">
        <v>13.292074293889005</v>
      </c>
      <c r="K53" s="105">
        <v>13.761679056267772</v>
      </c>
      <c r="L53" s="105">
        <v>15.479913098123182</v>
      </c>
      <c r="M53" s="105">
        <v>15.035413739409444</v>
      </c>
      <c r="N53" s="105">
        <v>13.812929122349365</v>
      </c>
      <c r="O53" s="105">
        <v>16.512479849811005</v>
      </c>
      <c r="P53" s="105">
        <v>16.46060200230669</v>
      </c>
      <c r="Q53" s="105">
        <v>17.157447532468261</v>
      </c>
      <c r="R53" s="105">
        <v>17.328637625992574</v>
      </c>
      <c r="S53" s="105">
        <v>16.93730147787144</v>
      </c>
      <c r="T53" s="105">
        <v>14.706169973102748</v>
      </c>
      <c r="U53" s="105">
        <v>14.951951309709012</v>
      </c>
      <c r="V53" s="105">
        <v>15.322406078357028</v>
      </c>
      <c r="W53" s="105">
        <v>17.36459729253988</v>
      </c>
      <c r="X53" s="105">
        <v>14.971099302244536</v>
      </c>
      <c r="Y53" s="105">
        <v>13.137957016486098</v>
      </c>
      <c r="DA53" s="132" t="s">
        <v>2796</v>
      </c>
    </row>
    <row r="54" spans="1:105" ht="12" customHeight="1" x14ac:dyDescent="0.25">
      <c r="A54" s="106" t="s">
        <v>122</v>
      </c>
      <c r="B54" s="102">
        <v>28.856474387535329</v>
      </c>
      <c r="C54" s="102">
        <v>29.616711894884986</v>
      </c>
      <c r="D54" s="102">
        <v>30.514912633446503</v>
      </c>
      <c r="E54" s="102">
        <v>30.378453129721645</v>
      </c>
      <c r="F54" s="102">
        <v>30.282684298831608</v>
      </c>
      <c r="G54" s="102">
        <v>27.901961324234144</v>
      </c>
      <c r="H54" s="102">
        <v>28.807454279310388</v>
      </c>
      <c r="I54" s="102">
        <v>28.830323481336016</v>
      </c>
      <c r="J54" s="102">
        <v>28.703279250987055</v>
      </c>
      <c r="K54" s="102">
        <v>31.340062700276871</v>
      </c>
      <c r="L54" s="102">
        <v>31.884304077630656</v>
      </c>
      <c r="M54" s="102">
        <v>31.041407196467624</v>
      </c>
      <c r="N54" s="102">
        <v>31.979976695295107</v>
      </c>
      <c r="O54" s="102">
        <v>32.04063452071891</v>
      </c>
      <c r="P54" s="102">
        <v>31.267495020259926</v>
      </c>
      <c r="Q54" s="102">
        <v>31.136687754469321</v>
      </c>
      <c r="R54" s="102">
        <v>30.783791011510161</v>
      </c>
      <c r="S54" s="102">
        <v>29.56874972456697</v>
      </c>
      <c r="T54" s="102">
        <v>27.921683001548491</v>
      </c>
      <c r="U54" s="102">
        <v>28.471223621113975</v>
      </c>
      <c r="V54" s="102">
        <v>27.415079736468893</v>
      </c>
      <c r="W54" s="102">
        <v>29.585883101938663</v>
      </c>
      <c r="X54" s="102">
        <v>28.43438750581339</v>
      </c>
      <c r="Y54" s="102">
        <v>26.800378882256371</v>
      </c>
      <c r="DA54" s="131" t="s">
        <v>2797</v>
      </c>
    </row>
    <row r="55" spans="1:105" ht="12" customHeight="1" x14ac:dyDescent="0.25">
      <c r="A55" s="107" t="s">
        <v>121</v>
      </c>
      <c r="B55" s="105">
        <v>23.089992830974232</v>
      </c>
      <c r="C55" s="105">
        <v>23.743887515110387</v>
      </c>
      <c r="D55" s="105">
        <v>24.54640013953075</v>
      </c>
      <c r="E55" s="105">
        <v>24.458304101927137</v>
      </c>
      <c r="F55" s="105">
        <v>24.42091065583891</v>
      </c>
      <c r="G55" s="105">
        <v>22.550082928789909</v>
      </c>
      <c r="H55" s="105">
        <v>22.848284507139478</v>
      </c>
      <c r="I55" s="105">
        <v>23.069026097447882</v>
      </c>
      <c r="J55" s="105">
        <v>23.220142342738907</v>
      </c>
      <c r="K55" s="105">
        <v>25.435273233042228</v>
      </c>
      <c r="L55" s="105">
        <v>25.542849180578092</v>
      </c>
      <c r="M55" s="105">
        <v>25.24359338304134</v>
      </c>
      <c r="N55" s="105">
        <v>25.959677127147561</v>
      </c>
      <c r="O55" s="105">
        <v>25.670345983463591</v>
      </c>
      <c r="P55" s="105">
        <v>25.24048106552705</v>
      </c>
      <c r="Q55" s="105">
        <v>24.795317919675252</v>
      </c>
      <c r="R55" s="105">
        <v>24.523241725544288</v>
      </c>
      <c r="S55" s="105">
        <v>23.913333575199193</v>
      </c>
      <c r="T55" s="105">
        <v>23.053929787497786</v>
      </c>
      <c r="U55" s="105">
        <v>23.710657626621799</v>
      </c>
      <c r="V55" s="105">
        <v>22.98004052719801</v>
      </c>
      <c r="W55" s="105">
        <v>24.891209835063563</v>
      </c>
      <c r="X55" s="105">
        <v>24.397057556354454</v>
      </c>
      <c r="Y55" s="105">
        <v>23.17557568773837</v>
      </c>
      <c r="DA55" s="132" t="s">
        <v>2798</v>
      </c>
    </row>
    <row r="56" spans="1:105" ht="12" customHeight="1" x14ac:dyDescent="0.25">
      <c r="A56" s="108" t="s">
        <v>53</v>
      </c>
      <c r="B56" s="99">
        <v>10.760776186887137</v>
      </c>
      <c r="C56" s="99">
        <v>10.990675223413081</v>
      </c>
      <c r="D56" s="99">
        <v>11.363263626772424</v>
      </c>
      <c r="E56" s="99">
        <v>11.20207161337877</v>
      </c>
      <c r="F56" s="99">
        <v>11.144393150012117</v>
      </c>
      <c r="G56" s="99">
        <v>10.250177783811553</v>
      </c>
      <c r="H56" s="99">
        <v>8.8051665908656673</v>
      </c>
      <c r="I56" s="99">
        <v>9.3153068682771956</v>
      </c>
      <c r="J56" s="99">
        <v>10.086409396188923</v>
      </c>
      <c r="K56" s="99">
        <v>11.266739133066343</v>
      </c>
      <c r="L56" s="99">
        <v>10.116733455890152</v>
      </c>
      <c r="M56" s="99">
        <v>10.980580453708438</v>
      </c>
      <c r="N56" s="99">
        <v>10.910769750747921</v>
      </c>
      <c r="O56" s="99">
        <v>9.3799790910722152</v>
      </c>
      <c r="P56" s="99">
        <v>9.2636946284032184</v>
      </c>
      <c r="Q56" s="99">
        <v>7.4438605015242043</v>
      </c>
      <c r="R56" s="99">
        <v>6.8289211835544901</v>
      </c>
      <c r="S56" s="99">
        <v>7.348083264648241</v>
      </c>
      <c r="T56" s="99">
        <v>8.0542213333178996</v>
      </c>
      <c r="U56" s="99">
        <v>8.4120889785619273</v>
      </c>
      <c r="V56" s="99">
        <v>8.0862424466090062</v>
      </c>
      <c r="W56" s="99">
        <v>8.4820757041598771</v>
      </c>
      <c r="X56" s="99">
        <v>9.6327249453813817</v>
      </c>
      <c r="Y56" s="99">
        <v>9.0378017041530576</v>
      </c>
      <c r="DA56" s="63" t="s">
        <v>2799</v>
      </c>
    </row>
    <row r="57" spans="1:105" ht="12" customHeight="1" x14ac:dyDescent="0.25">
      <c r="A57" s="108" t="s">
        <v>52</v>
      </c>
      <c r="B57" s="99">
        <v>12.329216644087092</v>
      </c>
      <c r="C57" s="99">
        <v>12.753212291697306</v>
      </c>
      <c r="D57" s="99">
        <v>13.183136512758322</v>
      </c>
      <c r="E57" s="99">
        <v>13.256232488548365</v>
      </c>
      <c r="F57" s="99">
        <v>13.276517505826789</v>
      </c>
      <c r="G57" s="99">
        <v>12.299905144978355</v>
      </c>
      <c r="H57" s="99">
        <v>14.043117916273811</v>
      </c>
      <c r="I57" s="99">
        <v>13.753719229170692</v>
      </c>
      <c r="J57" s="99">
        <v>13.133732946549985</v>
      </c>
      <c r="K57" s="99">
        <v>14.168534099975892</v>
      </c>
      <c r="L57" s="99">
        <v>15.426115724687941</v>
      </c>
      <c r="M57" s="99">
        <v>14.263012929332902</v>
      </c>
      <c r="N57" s="99">
        <v>15.048907376399638</v>
      </c>
      <c r="O57" s="99">
        <v>16.290366892391379</v>
      </c>
      <c r="P57" s="99">
        <v>15.976786437123831</v>
      </c>
      <c r="Q57" s="99">
        <v>17.35145741815105</v>
      </c>
      <c r="R57" s="99">
        <v>17.6943205419898</v>
      </c>
      <c r="S57" s="99">
        <v>16.565250310550955</v>
      </c>
      <c r="T57" s="99">
        <v>14.999708454179888</v>
      </c>
      <c r="U57" s="99">
        <v>15.298568648059875</v>
      </c>
      <c r="V57" s="99">
        <v>14.893798080589002</v>
      </c>
      <c r="W57" s="99">
        <v>16.409134130903688</v>
      </c>
      <c r="X57" s="99">
        <v>14.764332610973073</v>
      </c>
      <c r="Y57" s="99">
        <v>14.13777398358531</v>
      </c>
      <c r="DA57" s="63" t="s">
        <v>2800</v>
      </c>
    </row>
    <row r="58" spans="1:105" ht="12" customHeight="1" x14ac:dyDescent="0.25">
      <c r="A58" s="121" t="s">
        <v>54</v>
      </c>
      <c r="B58" s="123">
        <v>3.9219495755103289</v>
      </c>
      <c r="C58" s="123">
        <v>4.4708737886649823</v>
      </c>
      <c r="D58" s="123">
        <v>4.6507407699348828</v>
      </c>
      <c r="E58" s="123">
        <v>4.5759452481215108</v>
      </c>
      <c r="F58" s="123">
        <v>4.8325287772362273</v>
      </c>
      <c r="G58" s="123">
        <v>3.8882534314078194</v>
      </c>
      <c r="H58" s="123">
        <v>4.4862396646115954</v>
      </c>
      <c r="I58" s="123">
        <v>3.8948158771902781</v>
      </c>
      <c r="J58" s="123">
        <v>4.2016087231872481</v>
      </c>
      <c r="K58" s="123">
        <v>5.2896506749830161</v>
      </c>
      <c r="L58" s="123">
        <v>5.3094371192945049</v>
      </c>
      <c r="M58" s="123">
        <v>5.2146618918423302</v>
      </c>
      <c r="N58" s="123">
        <v>5.3484283874282808</v>
      </c>
      <c r="O58" s="123">
        <v>5.1801963006504517</v>
      </c>
      <c r="P58" s="123">
        <v>5.3852691783233402</v>
      </c>
      <c r="Q58" s="123">
        <v>5.1928431812482243</v>
      </c>
      <c r="R58" s="123">
        <v>5.2753232983149925</v>
      </c>
      <c r="S58" s="123">
        <v>5.2268579116983478</v>
      </c>
      <c r="T58" s="123">
        <v>5.0972119245928926</v>
      </c>
      <c r="U58" s="123">
        <v>5.1687551801640046</v>
      </c>
      <c r="V58" s="123">
        <v>5.018048130926954</v>
      </c>
      <c r="W58" s="123">
        <v>4.6246872711299307</v>
      </c>
      <c r="X58" s="123">
        <v>4.734765206708488</v>
      </c>
      <c r="Y58" s="123">
        <v>4.7545732558094098</v>
      </c>
      <c r="DA58" s="130" t="s">
        <v>2801</v>
      </c>
    </row>
    <row r="59" spans="1:105" ht="12" customHeight="1" x14ac:dyDescent="0.25">
      <c r="A59" s="97" t="s">
        <v>50</v>
      </c>
      <c r="B59" s="99">
        <v>4.9159471417420226</v>
      </c>
      <c r="C59" s="99">
        <v>5.6202892964720528</v>
      </c>
      <c r="D59" s="99">
        <v>5.8963518769443013</v>
      </c>
      <c r="E59" s="99">
        <v>5.5761809384081156</v>
      </c>
      <c r="F59" s="99">
        <v>6.0214097250768717</v>
      </c>
      <c r="G59" s="99">
        <v>5.0031683616169644</v>
      </c>
      <c r="H59" s="99">
        <v>5.6811267323082539</v>
      </c>
      <c r="I59" s="99">
        <v>4.9350659978779232</v>
      </c>
      <c r="J59" s="99">
        <v>5.2641983689257357</v>
      </c>
      <c r="K59" s="99">
        <v>6.8160110663505415</v>
      </c>
      <c r="L59" s="99">
        <v>7.2858729949704539</v>
      </c>
      <c r="M59" s="99">
        <v>6.7202897802292476</v>
      </c>
      <c r="N59" s="99">
        <v>5.713185545020691</v>
      </c>
      <c r="O59" s="99">
        <v>5.6828902668920609</v>
      </c>
      <c r="P59" s="99">
        <v>6.356900660699802</v>
      </c>
      <c r="Q59" s="99">
        <v>7.0550122786433231</v>
      </c>
      <c r="R59" s="99">
        <v>7.441342557187502</v>
      </c>
      <c r="S59" s="99">
        <v>7.1303260355863598</v>
      </c>
      <c r="T59" s="99">
        <v>6.5987746948644359</v>
      </c>
      <c r="U59" s="99">
        <v>6.6326451379693836</v>
      </c>
      <c r="V59" s="99">
        <v>6.6235197054931421</v>
      </c>
      <c r="W59" s="99">
        <v>8.9841638787442903</v>
      </c>
      <c r="X59" s="99">
        <v>4.6211948344502645</v>
      </c>
      <c r="Y59" s="99">
        <v>6.5665555678600844</v>
      </c>
      <c r="DA59" s="63" t="s">
        <v>2802</v>
      </c>
    </row>
    <row r="60" spans="1:105" ht="12" customHeight="1" x14ac:dyDescent="0.25">
      <c r="A60" s="109" t="s">
        <v>120</v>
      </c>
      <c r="B60" s="110">
        <v>3.9155131735582565</v>
      </c>
      <c r="C60" s="110">
        <v>4.4636380865165721</v>
      </c>
      <c r="D60" s="110">
        <v>4.6433853218188323</v>
      </c>
      <c r="E60" s="110">
        <v>4.5703615290144093</v>
      </c>
      <c r="F60" s="110">
        <v>4.8260388758473258</v>
      </c>
      <c r="G60" s="110">
        <v>3.8822550007617043</v>
      </c>
      <c r="H60" s="110">
        <v>4.4800854894594933</v>
      </c>
      <c r="I60" s="110">
        <v>3.8896964121612472</v>
      </c>
      <c r="J60" s="110">
        <v>4.1966985752547057</v>
      </c>
      <c r="K60" s="110">
        <v>5.283131177942388</v>
      </c>
      <c r="L60" s="110">
        <v>5.3020158589495088</v>
      </c>
      <c r="M60" s="110">
        <v>5.2100633320919494</v>
      </c>
      <c r="N60" s="110">
        <v>5.3475766088650616</v>
      </c>
      <c r="O60" s="110">
        <v>5.1792270758967831</v>
      </c>
      <c r="P60" s="110">
        <v>5.3833759826866183</v>
      </c>
      <c r="Q60" s="110">
        <v>5.1887433826359981</v>
      </c>
      <c r="R60" s="110">
        <v>5.2701677451269964</v>
      </c>
      <c r="S60" s="110">
        <v>5.2222723629402177</v>
      </c>
      <c r="T60" s="110">
        <v>5.0937529405380184</v>
      </c>
      <c r="U60" s="110">
        <v>5.1653534986020642</v>
      </c>
      <c r="V60" s="110">
        <v>5.0144048363929512</v>
      </c>
      <c r="W60" s="110">
        <v>4.6150919758688911</v>
      </c>
      <c r="X60" s="110">
        <v>4.7349621923690766</v>
      </c>
      <c r="Y60" s="110">
        <v>4.7522261284621941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218.43536503935226</v>
      </c>
      <c r="C62" s="118">
        <f t="shared" si="21"/>
        <v>235.19713497454543</v>
      </c>
      <c r="D62" s="118">
        <f t="shared" si="21"/>
        <v>215.03391470400561</v>
      </c>
      <c r="E62" s="118">
        <f t="shared" si="21"/>
        <v>212.57814259611951</v>
      </c>
      <c r="F62" s="118">
        <f t="shared" si="21"/>
        <v>194.89289150665957</v>
      </c>
      <c r="G62" s="118">
        <f t="shared" si="21"/>
        <v>221.74795265920471</v>
      </c>
      <c r="H62" s="118">
        <f t="shared" si="21"/>
        <v>207.5197114969327</v>
      </c>
      <c r="I62" s="118">
        <f t="shared" si="21"/>
        <v>189.0966525705463</v>
      </c>
      <c r="J62" s="118">
        <f t="shared" si="21"/>
        <v>195.51581686514342</v>
      </c>
      <c r="K62" s="118">
        <f t="shared" si="21"/>
        <v>202.16496643052079</v>
      </c>
      <c r="L62" s="118">
        <f t="shared" si="21"/>
        <v>219.60747415573491</v>
      </c>
      <c r="M62" s="118">
        <f t="shared" si="21"/>
        <v>199.8796946968105</v>
      </c>
      <c r="N62" s="118">
        <f t="shared" si="21"/>
        <v>206.22059945758622</v>
      </c>
      <c r="O62" s="118">
        <f t="shared" si="21"/>
        <v>208.65148030414252</v>
      </c>
      <c r="P62" s="118">
        <f t="shared" si="21"/>
        <v>182.21848707024725</v>
      </c>
      <c r="Q62" s="118">
        <f t="shared" si="21"/>
        <v>193.03875644852039</v>
      </c>
      <c r="R62" s="118">
        <f t="shared" ref="R62:V62" si="22">R63+R66+R68+R77</f>
        <v>205.03958982964144</v>
      </c>
      <c r="S62" s="118">
        <f t="shared" si="22"/>
        <v>196.64612724329649</v>
      </c>
      <c r="T62" s="118">
        <f t="shared" si="22"/>
        <v>177.40776304754729</v>
      </c>
      <c r="U62" s="118">
        <f t="shared" si="22"/>
        <v>184.63670458412486</v>
      </c>
      <c r="V62" s="118">
        <f t="shared" si="22"/>
        <v>185.44465662705397</v>
      </c>
      <c r="W62" s="118">
        <f t="shared" ref="W62:Y62" si="23">W63+W66+W68+W77</f>
        <v>197.63206923400367</v>
      </c>
      <c r="X62" s="118">
        <f t="shared" si="23"/>
        <v>168.56581342358055</v>
      </c>
      <c r="Y62" s="118">
        <f t="shared" si="23"/>
        <v>155.26751180590188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182.73435483984264</v>
      </c>
      <c r="C63" s="123">
        <f t="shared" si="24"/>
        <v>197.19318476553406</v>
      </c>
      <c r="D63" s="123">
        <f t="shared" si="24"/>
        <v>176.59748432064845</v>
      </c>
      <c r="E63" s="123">
        <f t="shared" si="24"/>
        <v>174.61185848576906</v>
      </c>
      <c r="F63" s="123">
        <f t="shared" si="24"/>
        <v>158.45335139174855</v>
      </c>
      <c r="G63" s="123">
        <f t="shared" si="24"/>
        <v>185.71848093872575</v>
      </c>
      <c r="H63" s="123">
        <f t="shared" si="24"/>
        <v>171.03036077795767</v>
      </c>
      <c r="I63" s="123">
        <f t="shared" si="24"/>
        <v>154.81135120600817</v>
      </c>
      <c r="J63" s="123">
        <f t="shared" si="24"/>
        <v>160.67421136298822</v>
      </c>
      <c r="K63" s="123">
        <f t="shared" si="24"/>
        <v>163.9003780168436</v>
      </c>
      <c r="L63" s="123">
        <f t="shared" si="24"/>
        <v>181.65375403900626</v>
      </c>
      <c r="M63" s="123">
        <f t="shared" si="24"/>
        <v>161.33729216564572</v>
      </c>
      <c r="N63" s="123">
        <f t="shared" si="24"/>
        <v>167.71636889453001</v>
      </c>
      <c r="O63" s="123">
        <f t="shared" si="24"/>
        <v>171.52829073867264</v>
      </c>
      <c r="P63" s="123">
        <f t="shared" si="24"/>
        <v>144.20742010654911</v>
      </c>
      <c r="Q63" s="123">
        <f t="shared" si="24"/>
        <v>156.8178612367557</v>
      </c>
      <c r="R63" s="123">
        <f t="shared" ref="R63:V63" si="25">SUM(R64:R65)</f>
        <v>169.07170861504221</v>
      </c>
      <c r="S63" s="123">
        <f t="shared" si="25"/>
        <v>161.59968653167189</v>
      </c>
      <c r="T63" s="123">
        <f t="shared" si="25"/>
        <v>144.8411145580113</v>
      </c>
      <c r="U63" s="123">
        <f t="shared" si="25"/>
        <v>152.36639266269194</v>
      </c>
      <c r="V63" s="123">
        <f t="shared" si="25"/>
        <v>153.158884301207</v>
      </c>
      <c r="W63" s="123">
        <f t="shared" ref="W63:Y63" si="26">SUM(W64:W65)</f>
        <v>161.74890116350673</v>
      </c>
      <c r="X63" s="123">
        <f t="shared" si="26"/>
        <v>137.89282838898507</v>
      </c>
      <c r="Y63" s="123">
        <f t="shared" si="26"/>
        <v>125.39430207948796</v>
      </c>
      <c r="DA63" s="130" t="s">
        <v>2805</v>
      </c>
    </row>
    <row r="64" spans="1:105" ht="12" customHeight="1" x14ac:dyDescent="0.25">
      <c r="A64" s="97" t="s">
        <v>212</v>
      </c>
      <c r="B64" s="99">
        <v>180.12766578716582</v>
      </c>
      <c r="C64" s="99">
        <v>194.4184554916111</v>
      </c>
      <c r="D64" s="99">
        <v>174.14610277862312</v>
      </c>
      <c r="E64" s="99">
        <v>172.20587040241986</v>
      </c>
      <c r="F64" s="99">
        <v>156.29677279675559</v>
      </c>
      <c r="G64" s="99">
        <v>183.4299112843708</v>
      </c>
      <c r="H64" s="99">
        <v>168.89154635637354</v>
      </c>
      <c r="I64" s="99">
        <v>152.92494729880036</v>
      </c>
      <c r="J64" s="99">
        <v>158.72466278773416</v>
      </c>
      <c r="K64" s="99">
        <v>161.91098952736294</v>
      </c>
      <c r="L64" s="99">
        <v>179.4442596492602</v>
      </c>
      <c r="M64" s="99">
        <v>159.37933865958655</v>
      </c>
      <c r="N64" s="99">
        <v>165.66701527141976</v>
      </c>
      <c r="O64" s="99">
        <v>169.41004755724163</v>
      </c>
      <c r="P64" s="99">
        <v>142.41884456782088</v>
      </c>
      <c r="Q64" s="99">
        <v>154.8512361360998</v>
      </c>
      <c r="R64" s="99">
        <v>166.90766585226768</v>
      </c>
      <c r="S64" s="99">
        <v>159.48247341181738</v>
      </c>
      <c r="T64" s="99">
        <v>142.8926513902102</v>
      </c>
      <c r="U64" s="99">
        <v>150.27041038783781</v>
      </c>
      <c r="V64" s="99">
        <v>151.00158357060033</v>
      </c>
      <c r="W64" s="99">
        <v>159.38790824262637</v>
      </c>
      <c r="X64" s="99">
        <v>135.86154786950343</v>
      </c>
      <c r="Y64" s="99">
        <v>123.51610502408053</v>
      </c>
      <c r="DA64" s="63" t="s">
        <v>2806</v>
      </c>
    </row>
    <row r="65" spans="1:105" ht="12" customHeight="1" x14ac:dyDescent="0.25">
      <c r="A65" s="97" t="s">
        <v>53</v>
      </c>
      <c r="B65" s="99">
        <v>2.6066890526768138</v>
      </c>
      <c r="C65" s="99">
        <v>2.7747292739229454</v>
      </c>
      <c r="D65" s="99">
        <v>2.4513815420253322</v>
      </c>
      <c r="E65" s="99">
        <v>2.405988083349186</v>
      </c>
      <c r="F65" s="99">
        <v>2.1565785949929617</v>
      </c>
      <c r="G65" s="99">
        <v>2.2885696543549363</v>
      </c>
      <c r="H65" s="99">
        <v>2.1388144215841196</v>
      </c>
      <c r="I65" s="99">
        <v>1.8864039072077989</v>
      </c>
      <c r="J65" s="99">
        <v>1.9495485752540573</v>
      </c>
      <c r="K65" s="99">
        <v>1.9893884894806673</v>
      </c>
      <c r="L65" s="99">
        <v>2.209494389746061</v>
      </c>
      <c r="M65" s="99">
        <v>1.9579535060591726</v>
      </c>
      <c r="N65" s="99">
        <v>2.0493536231102443</v>
      </c>
      <c r="O65" s="99">
        <v>2.1182431814310161</v>
      </c>
      <c r="P65" s="99">
        <v>1.7885755387282352</v>
      </c>
      <c r="Q65" s="99">
        <v>1.9666251006558926</v>
      </c>
      <c r="R65" s="99">
        <v>2.1640427627745211</v>
      </c>
      <c r="S65" s="99">
        <v>2.1172131198545072</v>
      </c>
      <c r="T65" s="99">
        <v>1.9484631678011002</v>
      </c>
      <c r="U65" s="99">
        <v>2.0959822748541121</v>
      </c>
      <c r="V65" s="99">
        <v>2.157300730606674</v>
      </c>
      <c r="W65" s="99">
        <v>2.3609929208803733</v>
      </c>
      <c r="X65" s="99">
        <v>2.0312805194816477</v>
      </c>
      <c r="Y65" s="99">
        <v>1.8781970554074259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4.6968344822355739E-3</v>
      </c>
      <c r="C66" s="123">
        <f t="shared" si="27"/>
        <v>5.9371191871728348E-3</v>
      </c>
      <c r="D66" s="123">
        <f t="shared" si="27"/>
        <v>6.5889214208656064E-3</v>
      </c>
      <c r="E66" s="123">
        <f t="shared" si="27"/>
        <v>1.2126129819675242E-2</v>
      </c>
      <c r="F66" s="123">
        <f t="shared" si="27"/>
        <v>8.0177523258083035E-3</v>
      </c>
      <c r="G66" s="123">
        <f t="shared" si="27"/>
        <v>9.2995745661973508E-3</v>
      </c>
      <c r="H66" s="123">
        <f t="shared" si="27"/>
        <v>1.302393842009556E-2</v>
      </c>
      <c r="I66" s="123">
        <f t="shared" si="27"/>
        <v>1.438284587851517E-2</v>
      </c>
      <c r="J66" s="123">
        <f t="shared" si="27"/>
        <v>1.3236122970966338E-2</v>
      </c>
      <c r="K66" s="123">
        <f t="shared" si="27"/>
        <v>1.3669406570973566E-2</v>
      </c>
      <c r="L66" s="123">
        <f t="shared" si="27"/>
        <v>1.5157704221584618E-2</v>
      </c>
      <c r="M66" s="123">
        <f t="shared" si="27"/>
        <v>1.3467692648575646E-2</v>
      </c>
      <c r="N66" s="123">
        <f t="shared" si="27"/>
        <v>1.4447133853147857E-2</v>
      </c>
      <c r="O66" s="123">
        <f t="shared" si="27"/>
        <v>1.65364446977143E-2</v>
      </c>
      <c r="P66" s="123">
        <f t="shared" si="27"/>
        <v>9.5001988948316581E-3</v>
      </c>
      <c r="Q66" s="123">
        <f t="shared" si="27"/>
        <v>1.5420008836835215E-2</v>
      </c>
      <c r="R66" s="123">
        <f t="shared" si="27"/>
        <v>9.2243836407091898E-3</v>
      </c>
      <c r="S66" s="123">
        <f t="shared" si="27"/>
        <v>9.7036096889370673E-3</v>
      </c>
      <c r="T66" s="123">
        <f t="shared" si="27"/>
        <v>9.4657367220240349E-3</v>
      </c>
      <c r="U66" s="123">
        <f t="shared" si="27"/>
        <v>1.0947384630929851E-2</v>
      </c>
      <c r="V66" s="123">
        <f t="shared" si="27"/>
        <v>1.2045126812465182E-2</v>
      </c>
      <c r="W66" s="123">
        <f t="shared" si="27"/>
        <v>1.2412912757791815E-2</v>
      </c>
      <c r="X66" s="123">
        <f t="shared" si="27"/>
        <v>1.1978343172182392E-2</v>
      </c>
      <c r="Y66" s="123">
        <f t="shared" si="27"/>
        <v>1.1860517622008002E-2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4.6968344822355739E-3</v>
      </c>
      <c r="C67" s="99">
        <f>RES_hhdet_fech!C67/RES_summary!C$19</f>
        <v>5.9371191871728348E-3</v>
      </c>
      <c r="D67" s="99">
        <f>RES_hhdet_fech!D67/RES_summary!D$19</f>
        <v>6.5889214208656064E-3</v>
      </c>
      <c r="E67" s="99">
        <f>RES_hhdet_fech!E67/RES_summary!E$19</f>
        <v>1.2126129819675242E-2</v>
      </c>
      <c r="F67" s="99">
        <f>RES_hhdet_fech!F67/RES_summary!F$19</f>
        <v>8.0177523258083035E-3</v>
      </c>
      <c r="G67" s="99">
        <f>RES_hhdet_fech!G67/RES_summary!G$19</f>
        <v>9.2995745661973508E-3</v>
      </c>
      <c r="H67" s="99">
        <f>RES_hhdet_fech!H67/RES_summary!H$19</f>
        <v>1.302393842009556E-2</v>
      </c>
      <c r="I67" s="99">
        <f>RES_hhdet_fech!I67/RES_summary!I$19</f>
        <v>1.438284587851517E-2</v>
      </c>
      <c r="J67" s="99">
        <f>RES_hhdet_fech!J67/RES_summary!J$19</f>
        <v>1.3236122970966338E-2</v>
      </c>
      <c r="K67" s="99">
        <f>RES_hhdet_fech!K67/RES_summary!K$19</f>
        <v>1.3669406570973566E-2</v>
      </c>
      <c r="L67" s="99">
        <f>RES_hhdet_fech!L67/RES_summary!L$19</f>
        <v>1.5157704221584618E-2</v>
      </c>
      <c r="M67" s="99">
        <f>RES_hhdet_fech!M67/RES_summary!M$19</f>
        <v>1.3467692648575646E-2</v>
      </c>
      <c r="N67" s="99">
        <f>RES_hhdet_fech!N67/RES_summary!N$19</f>
        <v>1.4447133853147857E-2</v>
      </c>
      <c r="O67" s="99">
        <f>RES_hhdet_fech!O67/RES_summary!O$19</f>
        <v>1.65364446977143E-2</v>
      </c>
      <c r="P67" s="99">
        <f>RES_hhdet_fech!P67/RES_summary!P$19</f>
        <v>9.5001988948316581E-3</v>
      </c>
      <c r="Q67" s="99">
        <f>RES_hhdet_fech!Q67/RES_summary!Q$19</f>
        <v>1.5420008836835215E-2</v>
      </c>
      <c r="R67" s="99">
        <f>RES_hhdet_fech!R67/RES_summary!R$19</f>
        <v>9.2243836407091898E-3</v>
      </c>
      <c r="S67" s="99">
        <f>RES_hhdet_fech!S67/RES_summary!S$19</f>
        <v>9.7036096889370673E-3</v>
      </c>
      <c r="T67" s="99">
        <f>RES_hhdet_fech!T67/RES_summary!T$19</f>
        <v>9.4657367220240349E-3</v>
      </c>
      <c r="U67" s="99">
        <f>RES_hhdet_fech!U67/RES_summary!U$19</f>
        <v>1.0947384630929851E-2</v>
      </c>
      <c r="V67" s="99">
        <f>RES_hhdet_fech!V67/RES_summary!V$19</f>
        <v>1.2045126812465182E-2</v>
      </c>
      <c r="W67" s="99">
        <f>RES_hhdet_fech!W67/RES_summary!W$19</f>
        <v>1.2412912757791815E-2</v>
      </c>
      <c r="X67" s="99">
        <f>RES_hhdet_fech!X67/RES_summary!X$19</f>
        <v>1.1978343172182392E-2</v>
      </c>
      <c r="Y67" s="99">
        <f>RES_hhdet_fech!Y67/RES_summary!Y$19</f>
        <v>1.1860517622008002E-2</v>
      </c>
      <c r="DA67" s="63" t="s">
        <v>2809</v>
      </c>
    </row>
    <row r="68" spans="1:105" ht="12" customHeight="1" x14ac:dyDescent="0.25">
      <c r="A68" s="121" t="s">
        <v>55</v>
      </c>
      <c r="B68" s="123">
        <v>31.603931090384691</v>
      </c>
      <c r="C68" s="123">
        <v>33.283147640415045</v>
      </c>
      <c r="D68" s="123">
        <v>33.554986312529991</v>
      </c>
      <c r="E68" s="123">
        <v>33.160280353675603</v>
      </c>
      <c r="F68" s="123">
        <v>31.4427119707175</v>
      </c>
      <c r="G68" s="123">
        <v>31.831759041666743</v>
      </c>
      <c r="H68" s="123">
        <v>31.69205040328066</v>
      </c>
      <c r="I68" s="123">
        <v>30.182854265395498</v>
      </c>
      <c r="J68" s="123">
        <v>30.392986718037598</v>
      </c>
      <c r="K68" s="123">
        <v>32.643733370005506</v>
      </c>
      <c r="L68" s="123">
        <v>32.314425280420572</v>
      </c>
      <c r="M68" s="123">
        <v>32.95647570908293</v>
      </c>
      <c r="N68" s="123">
        <v>32.845006661925332</v>
      </c>
      <c r="O68" s="123">
        <v>31.599227333007061</v>
      </c>
      <c r="P68" s="123">
        <v>32.315973890952939</v>
      </c>
      <c r="Q68" s="123">
        <v>30.734520996224962</v>
      </c>
      <c r="R68" s="123">
        <v>30.447712797959113</v>
      </c>
      <c r="S68" s="123">
        <v>29.548435010850771</v>
      </c>
      <c r="T68" s="123">
        <v>27.229127305188587</v>
      </c>
      <c r="U68" s="123">
        <v>26.850260220999232</v>
      </c>
      <c r="V68" s="123">
        <v>26.955454121527204</v>
      </c>
      <c r="W68" s="123">
        <v>30.737725600906689</v>
      </c>
      <c r="X68" s="123">
        <v>25.870120362775751</v>
      </c>
      <c r="Y68" s="123">
        <v>24.987034259131416</v>
      </c>
      <c r="DA68" s="130" t="s">
        <v>2810</v>
      </c>
    </row>
    <row r="69" spans="1:105" ht="12" customHeight="1" x14ac:dyDescent="0.25">
      <c r="A69" s="97" t="s">
        <v>134</v>
      </c>
      <c r="B69" s="99">
        <v>33.953710165811039</v>
      </c>
      <c r="C69" s="99">
        <v>36.176468178926896</v>
      </c>
      <c r="D69" s="99">
        <v>36.109684231259244</v>
      </c>
      <c r="E69" s="99">
        <v>35.632284739861596</v>
      </c>
      <c r="F69" s="99">
        <v>33.133624310049917</v>
      </c>
      <c r="G69" s="99">
        <v>35.205090924043034</v>
      </c>
      <c r="H69" s="99">
        <v>34.731412875905903</v>
      </c>
      <c r="I69" s="99">
        <v>32.299276426338864</v>
      </c>
      <c r="J69" s="99">
        <v>32.673187436025046</v>
      </c>
      <c r="K69" s="99">
        <v>34.995680515975295</v>
      </c>
      <c r="L69" s="99">
        <v>34.228302370156939</v>
      </c>
      <c r="M69" s="99">
        <v>35.224273172481347</v>
      </c>
      <c r="N69" s="99">
        <v>34.562450812732123</v>
      </c>
      <c r="O69" s="99">
        <v>32.816215130270514</v>
      </c>
      <c r="P69" s="99">
        <v>34.078501492359791</v>
      </c>
      <c r="Q69" s="99">
        <v>32.041954129570222</v>
      </c>
      <c r="R69" s="99">
        <v>31.809090828240812</v>
      </c>
      <c r="S69" s="99">
        <v>30.873452948228621</v>
      </c>
      <c r="T69" s="99">
        <v>28.056038997877085</v>
      </c>
      <c r="U69" s="99">
        <v>27.234075872907503</v>
      </c>
      <c r="V69" s="99">
        <v>27.787784602999508</v>
      </c>
      <c r="W69" s="99">
        <v>32.468034349172783</v>
      </c>
      <c r="X69" s="99">
        <v>25.72513984210341</v>
      </c>
      <c r="Y69" s="99">
        <v>25.15538110228152</v>
      </c>
      <c r="DA69" s="63" t="s">
        <v>2811</v>
      </c>
    </row>
    <row r="70" spans="1:105" ht="12" customHeight="1" x14ac:dyDescent="0.25">
      <c r="A70" s="97" t="s">
        <v>133</v>
      </c>
      <c r="B70" s="99">
        <v>24.65912246696665</v>
      </c>
      <c r="C70" s="99">
        <v>26.312338497729581</v>
      </c>
      <c r="D70" s="99">
        <v>26.450555350060963</v>
      </c>
      <c r="E70" s="99">
        <v>26.151637067979028</v>
      </c>
      <c r="F70" s="99">
        <v>24.440942728602128</v>
      </c>
      <c r="G70" s="99">
        <v>25.96356885574513</v>
      </c>
      <c r="H70" s="99">
        <v>24.943369276926806</v>
      </c>
      <c r="I70" s="99">
        <v>23.585292882374688</v>
      </c>
      <c r="J70" s="99">
        <v>24.396845574390877</v>
      </c>
      <c r="K70" s="99">
        <v>26.330866644399585</v>
      </c>
      <c r="L70" s="99">
        <v>25.547110315137072</v>
      </c>
      <c r="M70" s="99">
        <v>27.07932746445589</v>
      </c>
      <c r="N70" s="99">
        <v>26.870790813491514</v>
      </c>
      <c r="O70" s="99">
        <v>25.350060524091511</v>
      </c>
      <c r="P70" s="99">
        <v>26.535632627529221</v>
      </c>
      <c r="Q70" s="99">
        <v>24.65039804434657</v>
      </c>
      <c r="R70" s="99">
        <v>24.688900932537347</v>
      </c>
      <c r="S70" s="99">
        <v>24.699098335212014</v>
      </c>
      <c r="T70" s="99">
        <v>23.199393899716306</v>
      </c>
      <c r="U70" s="99">
        <v>22.946281329787542</v>
      </c>
      <c r="V70" s="99">
        <v>23.691994469716942</v>
      </c>
      <c r="W70" s="99">
        <v>27.915650814608629</v>
      </c>
      <c r="X70" s="99">
        <v>22.591336731753259</v>
      </c>
      <c r="Y70" s="99">
        <v>22.246056511278478</v>
      </c>
      <c r="DA70" s="63" t="s">
        <v>2812</v>
      </c>
    </row>
    <row r="71" spans="1:105" ht="12" customHeight="1" x14ac:dyDescent="0.25">
      <c r="A71" s="100" t="s">
        <v>212</v>
      </c>
      <c r="B71" s="102">
        <v>12.654715477847072</v>
      </c>
      <c r="C71" s="102">
        <v>13.370165714976698</v>
      </c>
      <c r="D71" s="102">
        <v>13.42445989432413</v>
      </c>
      <c r="E71" s="102">
        <v>13.066909551685322</v>
      </c>
      <c r="F71" s="102">
        <v>12.089387041461258</v>
      </c>
      <c r="G71" s="102">
        <v>12.654731493084169</v>
      </c>
      <c r="H71" s="102">
        <v>10.348748323365497</v>
      </c>
      <c r="I71" s="102">
        <v>10.201460317220956</v>
      </c>
      <c r="J71" s="102">
        <v>11.259295204996373</v>
      </c>
      <c r="K71" s="102">
        <v>12.240504175759275</v>
      </c>
      <c r="L71" s="102">
        <v>10.597488395720712</v>
      </c>
      <c r="M71" s="102">
        <v>12.297329000121143</v>
      </c>
      <c r="N71" s="102">
        <v>11.739942035580164</v>
      </c>
      <c r="O71" s="102">
        <v>9.5762529436630839</v>
      </c>
      <c r="P71" s="102">
        <v>10.113530477299692</v>
      </c>
      <c r="Q71" s="102">
        <v>7.6580482481965406</v>
      </c>
      <c r="R71" s="102">
        <v>7.0699747186698936</v>
      </c>
      <c r="S71" s="102">
        <v>7.785658335204757</v>
      </c>
      <c r="T71" s="102">
        <v>8.2408629054621461</v>
      </c>
      <c r="U71" s="102">
        <v>8.1670621030778729</v>
      </c>
      <c r="V71" s="102">
        <v>8.2887534362022528</v>
      </c>
      <c r="W71" s="102">
        <v>9.4539050564968665</v>
      </c>
      <c r="X71" s="102">
        <v>8.8212496139527889</v>
      </c>
      <c r="Y71" s="102">
        <v>8.594610765988266</v>
      </c>
      <c r="DA71" s="131" t="s">
        <v>2813</v>
      </c>
    </row>
    <row r="72" spans="1:105" ht="12" customHeight="1" x14ac:dyDescent="0.25">
      <c r="A72" s="103" t="s">
        <v>52</v>
      </c>
      <c r="B72" s="105">
        <v>12.004406989119577</v>
      </c>
      <c r="C72" s="105">
        <v>12.942172782752877</v>
      </c>
      <c r="D72" s="105">
        <v>13.02609545573684</v>
      </c>
      <c r="E72" s="105">
        <v>13.084727516293704</v>
      </c>
      <c r="F72" s="105">
        <v>12.351555687140873</v>
      </c>
      <c r="G72" s="105">
        <v>13.308837362660965</v>
      </c>
      <c r="H72" s="105">
        <v>14.594620953561311</v>
      </c>
      <c r="I72" s="105">
        <v>13.383832565153739</v>
      </c>
      <c r="J72" s="105">
        <v>13.137550369394507</v>
      </c>
      <c r="K72" s="105">
        <v>14.090362468640311</v>
      </c>
      <c r="L72" s="105">
        <v>14.949621919416357</v>
      </c>
      <c r="M72" s="105">
        <v>14.781998464334746</v>
      </c>
      <c r="N72" s="105">
        <v>15.13084877791135</v>
      </c>
      <c r="O72" s="105">
        <v>15.773807580428427</v>
      </c>
      <c r="P72" s="105">
        <v>16.422102150229531</v>
      </c>
      <c r="Q72" s="105">
        <v>16.992349796150034</v>
      </c>
      <c r="R72" s="105">
        <v>17.618926213867454</v>
      </c>
      <c r="S72" s="105">
        <v>16.91344000000726</v>
      </c>
      <c r="T72" s="105">
        <v>14.958530994254163</v>
      </c>
      <c r="U72" s="105">
        <v>14.779219226709674</v>
      </c>
      <c r="V72" s="105">
        <v>15.403241033514686</v>
      </c>
      <c r="W72" s="105">
        <v>18.461745758111761</v>
      </c>
      <c r="X72" s="105">
        <v>13.770087117800472</v>
      </c>
      <c r="Y72" s="105">
        <v>13.651445745290212</v>
      </c>
      <c r="DA72" s="132" t="s">
        <v>2814</v>
      </c>
    </row>
    <row r="73" spans="1:105" ht="12" customHeight="1" x14ac:dyDescent="0.25">
      <c r="A73" s="106" t="s">
        <v>122</v>
      </c>
      <c r="B73" s="102">
        <v>28.856474387535329</v>
      </c>
      <c r="C73" s="102">
        <v>29.613293031996772</v>
      </c>
      <c r="D73" s="102">
        <v>30.508451724520537</v>
      </c>
      <c r="E73" s="102">
        <v>30.354468616537012</v>
      </c>
      <c r="F73" s="102">
        <v>30.209439203066601</v>
      </c>
      <c r="G73" s="102">
        <v>27.81582292497065</v>
      </c>
      <c r="H73" s="102">
        <v>28.739241210333866</v>
      </c>
      <c r="I73" s="102">
        <v>28.781887738661052</v>
      </c>
      <c r="J73" s="102">
        <v>28.660514021944849</v>
      </c>
      <c r="K73" s="102">
        <v>31.304979837025339</v>
      </c>
      <c r="L73" s="102">
        <v>31.885591714678906</v>
      </c>
      <c r="M73" s="102">
        <v>31.06926190151442</v>
      </c>
      <c r="N73" s="102">
        <v>31.988853283356402</v>
      </c>
      <c r="O73" s="102">
        <v>32.014932167938362</v>
      </c>
      <c r="P73" s="102">
        <v>31.143915455188569</v>
      </c>
      <c r="Q73" s="102">
        <v>30.914256839586347</v>
      </c>
      <c r="R73" s="102">
        <v>30.508908220023802</v>
      </c>
      <c r="S73" s="102">
        <v>29.347128494757623</v>
      </c>
      <c r="T73" s="102">
        <v>27.754685631373203</v>
      </c>
      <c r="U73" s="102">
        <v>28.298222595352673</v>
      </c>
      <c r="V73" s="102">
        <v>27.197636400642075</v>
      </c>
      <c r="W73" s="102">
        <v>29.152592950295332</v>
      </c>
      <c r="X73" s="102">
        <v>27.85543822515594</v>
      </c>
      <c r="Y73" s="102">
        <v>26.192174771119305</v>
      </c>
      <c r="DA73" s="131" t="s">
        <v>2815</v>
      </c>
    </row>
    <row r="74" spans="1:105" ht="12" customHeight="1" x14ac:dyDescent="0.25">
      <c r="A74" s="107" t="s">
        <v>121</v>
      </c>
      <c r="B74" s="105">
        <v>23.089992830974225</v>
      </c>
      <c r="C74" s="105">
        <v>23.742497442131349</v>
      </c>
      <c r="D74" s="105">
        <v>24.543872261083891</v>
      </c>
      <c r="E74" s="105">
        <v>24.44630857666699</v>
      </c>
      <c r="F74" s="105">
        <v>24.379126115721245</v>
      </c>
      <c r="G74" s="105">
        <v>22.501082429152589</v>
      </c>
      <c r="H74" s="105">
        <v>22.810202057761909</v>
      </c>
      <c r="I74" s="105">
        <v>23.036097604537421</v>
      </c>
      <c r="J74" s="105">
        <v>23.191837427439264</v>
      </c>
      <c r="K74" s="105">
        <v>25.415247471637958</v>
      </c>
      <c r="L74" s="105">
        <v>25.531181105881121</v>
      </c>
      <c r="M74" s="105">
        <v>25.240897349158502</v>
      </c>
      <c r="N74" s="105">
        <v>25.950806039602753</v>
      </c>
      <c r="O74" s="105">
        <v>25.649660272325896</v>
      </c>
      <c r="P74" s="105">
        <v>25.179577621350919</v>
      </c>
      <c r="Q74" s="105">
        <v>24.694660849625407</v>
      </c>
      <c r="R74" s="105">
        <v>24.39244682067805</v>
      </c>
      <c r="S74" s="105">
        <v>23.801371607542855</v>
      </c>
      <c r="T74" s="105">
        <v>22.955344371072442</v>
      </c>
      <c r="U74" s="105">
        <v>23.607207209289321</v>
      </c>
      <c r="V74" s="105">
        <v>22.858510283389069</v>
      </c>
      <c r="W74" s="105">
        <v>24.674682695540682</v>
      </c>
      <c r="X74" s="105">
        <v>24.094053512996286</v>
      </c>
      <c r="Y74" s="105">
        <v>22.849676766315344</v>
      </c>
      <c r="DA74" s="132" t="s">
        <v>2816</v>
      </c>
    </row>
    <row r="75" spans="1:105" ht="12" customHeight="1" x14ac:dyDescent="0.25">
      <c r="A75" s="108" t="s">
        <v>53</v>
      </c>
      <c r="B75" s="99">
        <v>10.760776186887137</v>
      </c>
      <c r="C75" s="99">
        <v>10.989325830059508</v>
      </c>
      <c r="D75" s="99">
        <v>11.360850177743187</v>
      </c>
      <c r="E75" s="99">
        <v>11.191457197959867</v>
      </c>
      <c r="F75" s="99">
        <v>11.108609039048737</v>
      </c>
      <c r="G75" s="99">
        <v>10.213447052810819</v>
      </c>
      <c r="H75" s="99">
        <v>8.7846619479594334</v>
      </c>
      <c r="I75" s="99">
        <v>9.299855776552258</v>
      </c>
      <c r="J75" s="99">
        <v>10.073238294232365</v>
      </c>
      <c r="K75" s="99">
        <v>11.260974241259603</v>
      </c>
      <c r="L75" s="99">
        <v>10.11769143174646</v>
      </c>
      <c r="M75" s="99">
        <v>10.987388840773004</v>
      </c>
      <c r="N75" s="99">
        <v>10.911254871710605</v>
      </c>
      <c r="O75" s="99">
        <v>9.3685408592752406</v>
      </c>
      <c r="P75" s="99">
        <v>9.2286082556013831</v>
      </c>
      <c r="Q75" s="99">
        <v>7.3916106160660933</v>
      </c>
      <c r="R75" s="99">
        <v>6.7647863833811108</v>
      </c>
      <c r="S75" s="99">
        <v>7.2931516218103623</v>
      </c>
      <c r="T75" s="99">
        <v>8.0060231930144941</v>
      </c>
      <c r="U75" s="99">
        <v>8.3620662067743847</v>
      </c>
      <c r="V75" s="99">
        <v>8.0264660397458929</v>
      </c>
      <c r="W75" s="99">
        <v>8.3773410013104446</v>
      </c>
      <c r="X75" s="99">
        <v>9.4409694582303949</v>
      </c>
      <c r="Y75" s="99">
        <v>8.8309310552589526</v>
      </c>
      <c r="DA75" s="63" t="s">
        <v>2817</v>
      </c>
    </row>
    <row r="76" spans="1:105" ht="12" customHeight="1" x14ac:dyDescent="0.25">
      <c r="A76" s="108" t="s">
        <v>52</v>
      </c>
      <c r="B76" s="99">
        <v>12.329216644087088</v>
      </c>
      <c r="C76" s="99">
        <v>12.753171612071846</v>
      </c>
      <c r="D76" s="99">
        <v>13.183022083340703</v>
      </c>
      <c r="E76" s="99">
        <v>13.254851378707128</v>
      </c>
      <c r="F76" s="99">
        <v>13.27051707667251</v>
      </c>
      <c r="G76" s="99">
        <v>12.287635376341767</v>
      </c>
      <c r="H76" s="99">
        <v>14.025540109802479</v>
      </c>
      <c r="I76" s="99">
        <v>13.736241827985165</v>
      </c>
      <c r="J76" s="99">
        <v>13.118599133206903</v>
      </c>
      <c r="K76" s="99">
        <v>14.154273230378356</v>
      </c>
      <c r="L76" s="99">
        <v>15.413489674134659</v>
      </c>
      <c r="M76" s="99">
        <v>14.253508508385499</v>
      </c>
      <c r="N76" s="99">
        <v>15.039551167892148</v>
      </c>
      <c r="O76" s="99">
        <v>16.281119413050657</v>
      </c>
      <c r="P76" s="99">
        <v>15.95096936574954</v>
      </c>
      <c r="Q76" s="99">
        <v>17.303050233559315</v>
      </c>
      <c r="R76" s="99">
        <v>17.627660437296935</v>
      </c>
      <c r="S76" s="99">
        <v>16.508219985732492</v>
      </c>
      <c r="T76" s="99">
        <v>14.949321178057941</v>
      </c>
      <c r="U76" s="99">
        <v>15.245141002514934</v>
      </c>
      <c r="V76" s="99">
        <v>14.832044243643177</v>
      </c>
      <c r="W76" s="99">
        <v>16.29734169423023</v>
      </c>
      <c r="X76" s="99">
        <v>14.653084054765891</v>
      </c>
      <c r="Y76" s="99">
        <v>14.018745711056393</v>
      </c>
      <c r="DA76" s="63" t="s">
        <v>2818</v>
      </c>
    </row>
    <row r="77" spans="1:105" ht="12" customHeight="1" x14ac:dyDescent="0.25">
      <c r="A77" s="121" t="s">
        <v>54</v>
      </c>
      <c r="B77" s="123">
        <v>4.0923822746426826</v>
      </c>
      <c r="C77" s="123">
        <v>4.71486544940917</v>
      </c>
      <c r="D77" s="123">
        <v>4.8748551494062866</v>
      </c>
      <c r="E77" s="123">
        <v>4.7938776268551635</v>
      </c>
      <c r="F77" s="123">
        <v>4.988810391867708</v>
      </c>
      <c r="G77" s="123">
        <v>4.1884131042460284</v>
      </c>
      <c r="H77" s="123">
        <v>4.7842763772742662</v>
      </c>
      <c r="I77" s="123">
        <v>4.0880642532641209</v>
      </c>
      <c r="J77" s="123">
        <v>4.4353826611466367</v>
      </c>
      <c r="K77" s="123">
        <v>5.6071856371007147</v>
      </c>
      <c r="L77" s="123">
        <v>5.6241371320864877</v>
      </c>
      <c r="M77" s="123">
        <v>5.572459129433275</v>
      </c>
      <c r="N77" s="123">
        <v>5.6447767672777216</v>
      </c>
      <c r="O77" s="123">
        <v>5.507425787765114</v>
      </c>
      <c r="P77" s="123">
        <v>5.6855928738503545</v>
      </c>
      <c r="Q77" s="123">
        <v>5.4709542067028911</v>
      </c>
      <c r="R77" s="123">
        <v>5.5109440329994142</v>
      </c>
      <c r="S77" s="123">
        <v>5.4883020910849085</v>
      </c>
      <c r="T77" s="123">
        <v>5.3280554476253483</v>
      </c>
      <c r="U77" s="123">
        <v>5.4091043158027752</v>
      </c>
      <c r="V77" s="123">
        <v>5.3182730775073201</v>
      </c>
      <c r="W77" s="123">
        <v>5.1330295568324775</v>
      </c>
      <c r="X77" s="123">
        <v>4.7908863286475531</v>
      </c>
      <c r="Y77" s="123">
        <v>4.8743149496604934</v>
      </c>
      <c r="DA77" s="130" t="s">
        <v>2819</v>
      </c>
    </row>
    <row r="78" spans="1:105" ht="12" customHeight="1" x14ac:dyDescent="0.25">
      <c r="A78" s="97" t="s">
        <v>189</v>
      </c>
      <c r="B78" s="99">
        <v>4.7745258135309063</v>
      </c>
      <c r="C78" s="99">
        <v>5.6830441181303604</v>
      </c>
      <c r="D78" s="99">
        <v>5.7548949297373007</v>
      </c>
      <c r="E78" s="99">
        <v>5.636081390698064</v>
      </c>
      <c r="F78" s="99">
        <v>5.6083457024824002</v>
      </c>
      <c r="G78" s="99">
        <v>5.3187034903601731</v>
      </c>
      <c r="H78" s="99">
        <v>5.8933162239986094</v>
      </c>
      <c r="I78" s="99">
        <v>4.8017794756271863</v>
      </c>
      <c r="J78" s="99">
        <v>5.2869452139505961</v>
      </c>
      <c r="K78" s="99">
        <v>6.7455408186757406</v>
      </c>
      <c r="L78" s="99">
        <v>6.7405221936348925</v>
      </c>
      <c r="M78" s="99">
        <v>6.8122693516192454</v>
      </c>
      <c r="N78" s="99">
        <v>6.698731431037924</v>
      </c>
      <c r="O78" s="99">
        <v>6.706864314781976</v>
      </c>
      <c r="P78" s="99">
        <v>6.8933289748703235</v>
      </c>
      <c r="Q78" s="99">
        <v>6.7114445324495868</v>
      </c>
      <c r="R78" s="99">
        <v>6.7030915446008397</v>
      </c>
      <c r="S78" s="99">
        <v>6.8510997254423378</v>
      </c>
      <c r="T78" s="99">
        <v>6.5549257429365717</v>
      </c>
      <c r="U78" s="99">
        <v>6.6545946447815023</v>
      </c>
      <c r="V78" s="99">
        <v>6.8852527979604661</v>
      </c>
      <c r="W78" s="99">
        <v>7.9343126722297619</v>
      </c>
      <c r="X78" s="99">
        <v>5.3710725985292189</v>
      </c>
      <c r="Y78" s="99">
        <v>6.3441989502180132</v>
      </c>
      <c r="DA78" s="63" t="s">
        <v>2820</v>
      </c>
    </row>
    <row r="79" spans="1:105" ht="12" customHeight="1" x14ac:dyDescent="0.25">
      <c r="A79" s="109" t="s">
        <v>120</v>
      </c>
      <c r="B79" s="110">
        <v>3.9155131735582565</v>
      </c>
      <c r="C79" s="110">
        <v>4.4621893530231738</v>
      </c>
      <c r="D79" s="110">
        <v>4.6417119816127768</v>
      </c>
      <c r="E79" s="110">
        <v>4.5668191045457149</v>
      </c>
      <c r="F79" s="110">
        <v>4.8188709615768852</v>
      </c>
      <c r="G79" s="110">
        <v>3.8751602228948916</v>
      </c>
      <c r="H79" s="110">
        <v>4.4755041335042209</v>
      </c>
      <c r="I79" s="110">
        <v>3.887557339181436</v>
      </c>
      <c r="J79" s="110">
        <v>4.1953831040167424</v>
      </c>
      <c r="K79" s="110">
        <v>5.2830476764382883</v>
      </c>
      <c r="L79" s="110">
        <v>5.3037566353500951</v>
      </c>
      <c r="M79" s="110">
        <v>5.2116833176104445</v>
      </c>
      <c r="N79" s="110">
        <v>5.3466173611678132</v>
      </c>
      <c r="O79" s="110">
        <v>5.1776049996806455</v>
      </c>
      <c r="P79" s="110">
        <v>5.3765886205049966</v>
      </c>
      <c r="Q79" s="110">
        <v>5.1780730229879435</v>
      </c>
      <c r="R79" s="110">
        <v>5.2556607010305525</v>
      </c>
      <c r="S79" s="110">
        <v>5.2121782688466736</v>
      </c>
      <c r="T79" s="110">
        <v>5.0887497196213953</v>
      </c>
      <c r="U79" s="110">
        <v>5.1625098034688897</v>
      </c>
      <c r="V79" s="110">
        <v>5.0093745057884389</v>
      </c>
      <c r="W79" s="110">
        <v>4.6043266662874798</v>
      </c>
      <c r="X79" s="110">
        <v>4.7072158934283594</v>
      </c>
      <c r="Y79" s="110">
        <v>4.7142184125867077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244.37435363713396</v>
      </c>
      <c r="C81" s="118">
        <f t="shared" si="28"/>
        <v>253.80787903231632</v>
      </c>
      <c r="D81" s="118">
        <f t="shared" si="28"/>
        <v>236.41992676022048</v>
      </c>
      <c r="E81" s="118">
        <f t="shared" si="28"/>
        <v>229.81898162768323</v>
      </c>
      <c r="F81" s="118">
        <f t="shared" si="28"/>
        <v>216.30198251946496</v>
      </c>
      <c r="G81" s="118">
        <f t="shared" si="28"/>
        <v>210.40121098455563</v>
      </c>
      <c r="H81" s="118">
        <f t="shared" si="28"/>
        <v>206.13838159002654</v>
      </c>
      <c r="I81" s="118">
        <f t="shared" si="28"/>
        <v>196.87465941276957</v>
      </c>
      <c r="J81" s="118">
        <f t="shared" si="28"/>
        <v>191.59089165808143</v>
      </c>
      <c r="K81" s="118">
        <f t="shared" si="28"/>
        <v>191.03345263047905</v>
      </c>
      <c r="L81" s="118">
        <f t="shared" si="28"/>
        <v>203.90452425319253</v>
      </c>
      <c r="M81" s="118">
        <f t="shared" si="28"/>
        <v>187.88456931737633</v>
      </c>
      <c r="N81" s="118">
        <f t="shared" si="28"/>
        <v>193.18159997591772</v>
      </c>
      <c r="O81" s="118">
        <f t="shared" si="28"/>
        <v>193.2750296301702</v>
      </c>
      <c r="P81" s="118">
        <f t="shared" si="28"/>
        <v>169.4567947796786</v>
      </c>
      <c r="Q81" s="118">
        <f t="shared" si="28"/>
        <v>180.92756854253571</v>
      </c>
      <c r="R81" s="118">
        <f t="shared" ref="R81:V81" si="29">R82+R85+R87+R100</f>
        <v>185.71167490910079</v>
      </c>
      <c r="S81" s="118">
        <f t="shared" si="29"/>
        <v>187.34177877147138</v>
      </c>
      <c r="T81" s="118">
        <f t="shared" si="29"/>
        <v>173.07755333773324</v>
      </c>
      <c r="U81" s="118">
        <f t="shared" si="29"/>
        <v>177.64027277700242</v>
      </c>
      <c r="V81" s="118">
        <f t="shared" si="29"/>
        <v>176.51661690531154</v>
      </c>
      <c r="W81" s="118">
        <f t="shared" ref="W81:Y81" si="30">W82+W85+W87+W100</f>
        <v>209.49844599711778</v>
      </c>
      <c r="X81" s="118">
        <f t="shared" si="30"/>
        <v>180.28851996305499</v>
      </c>
      <c r="Y81" s="118">
        <f t="shared" si="30"/>
        <v>172.54414382951944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205.98040784987961</v>
      </c>
      <c r="C82" s="123">
        <f t="shared" si="31"/>
        <v>214.02892568300061</v>
      </c>
      <c r="D82" s="123">
        <f t="shared" si="31"/>
        <v>195.61347828987761</v>
      </c>
      <c r="E82" s="123">
        <f t="shared" si="31"/>
        <v>189.91506170989121</v>
      </c>
      <c r="F82" s="123">
        <f t="shared" si="31"/>
        <v>177.22031976701169</v>
      </c>
      <c r="G82" s="123">
        <f t="shared" si="31"/>
        <v>175.64746034621322</v>
      </c>
      <c r="H82" s="123">
        <f t="shared" si="31"/>
        <v>169.90222585644247</v>
      </c>
      <c r="I82" s="123">
        <f t="shared" si="31"/>
        <v>161.60610531775927</v>
      </c>
      <c r="J82" s="123">
        <f t="shared" si="31"/>
        <v>157.15916428152127</v>
      </c>
      <c r="K82" s="123">
        <f t="shared" si="31"/>
        <v>154.09259638490715</v>
      </c>
      <c r="L82" s="123">
        <f t="shared" si="31"/>
        <v>167.21758670689229</v>
      </c>
      <c r="M82" s="123">
        <f t="shared" si="31"/>
        <v>151.78716993682119</v>
      </c>
      <c r="N82" s="123">
        <f t="shared" si="31"/>
        <v>156.5996958614341</v>
      </c>
      <c r="O82" s="123">
        <f t="shared" si="31"/>
        <v>158.37244438098571</v>
      </c>
      <c r="P82" s="123">
        <f t="shared" si="31"/>
        <v>133.53369958391147</v>
      </c>
      <c r="Q82" s="123">
        <f t="shared" si="31"/>
        <v>145.79287749234481</v>
      </c>
      <c r="R82" s="123">
        <f t="shared" ref="R82:V82" si="32">SUM(R83:R84)</f>
        <v>151.80689425339705</v>
      </c>
      <c r="S82" s="123">
        <f t="shared" si="32"/>
        <v>154.05527883326712</v>
      </c>
      <c r="T82" s="123">
        <f t="shared" si="32"/>
        <v>141.16228003784778</v>
      </c>
      <c r="U82" s="123">
        <f t="shared" si="32"/>
        <v>145.30835657108443</v>
      </c>
      <c r="V82" s="123">
        <f t="shared" si="32"/>
        <v>144.58819122129799</v>
      </c>
      <c r="W82" s="123">
        <f t="shared" ref="W82:Y82" si="33">SUM(W83:W84)</f>
        <v>175.34409830537587</v>
      </c>
      <c r="X82" s="123">
        <f t="shared" si="33"/>
        <v>149.73849540677426</v>
      </c>
      <c r="Y82" s="123">
        <f t="shared" si="33"/>
        <v>142.66808342683072</v>
      </c>
      <c r="DA82" s="130" t="s">
        <v>2823</v>
      </c>
    </row>
    <row r="83" spans="1:105" ht="12" customHeight="1" x14ac:dyDescent="0.25">
      <c r="A83" s="97" t="s">
        <v>199</v>
      </c>
      <c r="B83" s="99">
        <v>204.90555583012301</v>
      </c>
      <c r="C83" s="99">
        <v>212.91583524898047</v>
      </c>
      <c r="D83" s="99">
        <v>194.59997803984589</v>
      </c>
      <c r="E83" s="99">
        <v>188.92967519583749</v>
      </c>
      <c r="F83" s="99">
        <v>176.30107048844272</v>
      </c>
      <c r="G83" s="99">
        <v>174.81001660550899</v>
      </c>
      <c r="H83" s="99">
        <v>169.05980868901605</v>
      </c>
      <c r="I83" s="99">
        <v>160.80610456251952</v>
      </c>
      <c r="J83" s="99">
        <v>156.36756441770163</v>
      </c>
      <c r="K83" s="99">
        <v>153.30056009254636</v>
      </c>
      <c r="L83" s="99">
        <v>166.33897473488688</v>
      </c>
      <c r="M83" s="99">
        <v>150.97712410428093</v>
      </c>
      <c r="N83" s="99">
        <v>155.74674915576159</v>
      </c>
      <c r="O83" s="99">
        <v>157.49512887279374</v>
      </c>
      <c r="P83" s="99">
        <v>132.79474700915367</v>
      </c>
      <c r="Q83" s="99">
        <v>144.98670186252963</v>
      </c>
      <c r="R83" s="99">
        <v>150.96395168985072</v>
      </c>
      <c r="S83" s="99">
        <v>153.19423344448799</v>
      </c>
      <c r="T83" s="99">
        <v>140.36434131902686</v>
      </c>
      <c r="U83" s="99">
        <v>144.48056753076392</v>
      </c>
      <c r="V83" s="99">
        <v>143.75254451813743</v>
      </c>
      <c r="W83" s="99">
        <v>174.30163783209289</v>
      </c>
      <c r="X83" s="99">
        <v>148.84155211003193</v>
      </c>
      <c r="Y83" s="99">
        <v>141.79848569287202</v>
      </c>
      <c r="DA83" s="63" t="s">
        <v>2824</v>
      </c>
    </row>
    <row r="84" spans="1:105" ht="12" customHeight="1" x14ac:dyDescent="0.25">
      <c r="A84" s="97" t="s">
        <v>53</v>
      </c>
      <c r="B84" s="99">
        <v>1.0748520197565969</v>
      </c>
      <c r="C84" s="99">
        <v>1.1130904340201309</v>
      </c>
      <c r="D84" s="99">
        <v>1.0135002500317103</v>
      </c>
      <c r="E84" s="99">
        <v>0.98538651405370214</v>
      </c>
      <c r="F84" s="99">
        <v>0.91924927856895977</v>
      </c>
      <c r="G84" s="99">
        <v>0.83744374070422145</v>
      </c>
      <c r="H84" s="99">
        <v>0.84241716742641126</v>
      </c>
      <c r="I84" s="99">
        <v>0.80000075523974357</v>
      </c>
      <c r="J84" s="99">
        <v>0.7915998638196472</v>
      </c>
      <c r="K84" s="99">
        <v>0.79203629236080164</v>
      </c>
      <c r="L84" s="99">
        <v>0.87861197200540486</v>
      </c>
      <c r="M84" s="99">
        <v>0.81004583254026097</v>
      </c>
      <c r="N84" s="99">
        <v>0.85294670567252084</v>
      </c>
      <c r="O84" s="99">
        <v>0.87731550819198134</v>
      </c>
      <c r="P84" s="99">
        <v>0.73895257475779208</v>
      </c>
      <c r="Q84" s="99">
        <v>0.80617562981518243</v>
      </c>
      <c r="R84" s="99">
        <v>0.8429425635463198</v>
      </c>
      <c r="S84" s="99">
        <v>0.86104538877914005</v>
      </c>
      <c r="T84" s="99">
        <v>0.79793871882091949</v>
      </c>
      <c r="U84" s="99">
        <v>0.82778904032051792</v>
      </c>
      <c r="V84" s="99">
        <v>0.83564670316056078</v>
      </c>
      <c r="W84" s="99">
        <v>1.0424604732829816</v>
      </c>
      <c r="X84" s="99">
        <v>0.89694329674232842</v>
      </c>
      <c r="Y84" s="99">
        <v>0.86959773395869122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4.6972484224423088E-3</v>
      </c>
      <c r="C85" s="123">
        <f t="shared" si="34"/>
        <v>5.9043305837104829E-3</v>
      </c>
      <c r="D85" s="123">
        <f t="shared" si="34"/>
        <v>6.573266654843847E-3</v>
      </c>
      <c r="E85" s="123">
        <f t="shared" si="34"/>
        <v>1.1874483486797323E-2</v>
      </c>
      <c r="F85" s="123">
        <f t="shared" si="34"/>
        <v>7.6584232966795153E-3</v>
      </c>
      <c r="G85" s="123">
        <f t="shared" si="34"/>
        <v>8.6590940219812909E-3</v>
      </c>
      <c r="H85" s="123">
        <f t="shared" si="34"/>
        <v>1.163139505202797E-2</v>
      </c>
      <c r="I85" s="123">
        <f t="shared" si="34"/>
        <v>1.2805165158704704E-2</v>
      </c>
      <c r="J85" s="123">
        <f t="shared" si="34"/>
        <v>1.2223311486111513E-2</v>
      </c>
      <c r="K85" s="123">
        <f t="shared" si="34"/>
        <v>1.326197017196111E-2</v>
      </c>
      <c r="L85" s="123">
        <f t="shared" si="34"/>
        <v>1.5339529853329386E-2</v>
      </c>
      <c r="M85" s="123">
        <f t="shared" si="34"/>
        <v>1.4335814352487437E-2</v>
      </c>
      <c r="N85" s="123">
        <f t="shared" si="34"/>
        <v>1.6418004132338123E-2</v>
      </c>
      <c r="O85" s="123">
        <f t="shared" si="34"/>
        <v>2.0298224965272466E-2</v>
      </c>
      <c r="P85" s="123">
        <f t="shared" si="34"/>
        <v>1.2142334421169167E-2</v>
      </c>
      <c r="Q85" s="123">
        <f t="shared" si="34"/>
        <v>1.986617790218036E-2</v>
      </c>
      <c r="R85" s="123">
        <f t="shared" si="34"/>
        <v>1.1055076084592209E-2</v>
      </c>
      <c r="S85" s="123">
        <f t="shared" si="34"/>
        <v>1.0108662327571847E-2</v>
      </c>
      <c r="T85" s="123">
        <f t="shared" si="34"/>
        <v>8.6707755819277442E-3</v>
      </c>
      <c r="U85" s="123">
        <f t="shared" si="34"/>
        <v>9.1113562974345988E-3</v>
      </c>
      <c r="V85" s="123">
        <f t="shared" si="34"/>
        <v>9.7118706852221109E-3</v>
      </c>
      <c r="W85" s="123">
        <f t="shared" si="34"/>
        <v>1.0079570527245582E-2</v>
      </c>
      <c r="X85" s="123">
        <f t="shared" si="34"/>
        <v>9.9357093169446676E-3</v>
      </c>
      <c r="Y85" s="123">
        <f t="shared" si="34"/>
        <v>1.0112697562710951E-2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4.6972484224423088E-3</v>
      </c>
      <c r="C86" s="99">
        <f>RES_hhdet_fech!C86/RES_summary!C$19</f>
        <v>5.9043305837104829E-3</v>
      </c>
      <c r="D86" s="99">
        <f>RES_hhdet_fech!D86/RES_summary!D$19</f>
        <v>6.573266654843847E-3</v>
      </c>
      <c r="E86" s="99">
        <f>RES_hhdet_fech!E86/RES_summary!E$19</f>
        <v>1.1874483486797323E-2</v>
      </c>
      <c r="F86" s="99">
        <f>RES_hhdet_fech!F86/RES_summary!F$19</f>
        <v>7.6584232966795153E-3</v>
      </c>
      <c r="G86" s="99">
        <f>RES_hhdet_fech!G86/RES_summary!G$19</f>
        <v>8.6590940219812909E-3</v>
      </c>
      <c r="H86" s="99">
        <f>RES_hhdet_fech!H86/RES_summary!H$19</f>
        <v>1.163139505202797E-2</v>
      </c>
      <c r="I86" s="99">
        <f>RES_hhdet_fech!I86/RES_summary!I$19</f>
        <v>1.2805165158704704E-2</v>
      </c>
      <c r="J86" s="99">
        <f>RES_hhdet_fech!J86/RES_summary!J$19</f>
        <v>1.2223311486111513E-2</v>
      </c>
      <c r="K86" s="99">
        <f>RES_hhdet_fech!K86/RES_summary!K$19</f>
        <v>1.326197017196111E-2</v>
      </c>
      <c r="L86" s="99">
        <f>RES_hhdet_fech!L86/RES_summary!L$19</f>
        <v>1.5339529853329386E-2</v>
      </c>
      <c r="M86" s="99">
        <f>RES_hhdet_fech!M86/RES_summary!M$19</f>
        <v>1.4335814352487437E-2</v>
      </c>
      <c r="N86" s="99">
        <f>RES_hhdet_fech!N86/RES_summary!N$19</f>
        <v>1.6418004132338123E-2</v>
      </c>
      <c r="O86" s="99">
        <f>RES_hhdet_fech!O86/RES_summary!O$19</f>
        <v>2.0298224965272466E-2</v>
      </c>
      <c r="P86" s="99">
        <f>RES_hhdet_fech!P86/RES_summary!P$19</f>
        <v>1.2142334421169167E-2</v>
      </c>
      <c r="Q86" s="99">
        <f>RES_hhdet_fech!Q86/RES_summary!Q$19</f>
        <v>1.986617790218036E-2</v>
      </c>
      <c r="R86" s="99">
        <f>RES_hhdet_fech!R86/RES_summary!R$19</f>
        <v>1.1055076084592209E-2</v>
      </c>
      <c r="S86" s="99">
        <f>RES_hhdet_fech!S86/RES_summary!S$19</f>
        <v>1.0108662327571847E-2</v>
      </c>
      <c r="T86" s="99">
        <f>RES_hhdet_fech!T86/RES_summary!T$19</f>
        <v>8.6707755819277442E-3</v>
      </c>
      <c r="U86" s="99">
        <f>RES_hhdet_fech!U86/RES_summary!U$19</f>
        <v>9.1113562974345988E-3</v>
      </c>
      <c r="V86" s="99">
        <f>RES_hhdet_fech!V86/RES_summary!V$19</f>
        <v>9.7118706852221109E-3</v>
      </c>
      <c r="W86" s="99">
        <f>RES_hhdet_fech!W86/RES_summary!W$19</f>
        <v>1.0079570527245582E-2</v>
      </c>
      <c r="X86" s="99">
        <f>RES_hhdet_fech!X86/RES_summary!X$19</f>
        <v>9.9357093169446676E-3</v>
      </c>
      <c r="Y86" s="99">
        <f>RES_hhdet_fech!Y86/RES_summary!Y$19</f>
        <v>1.0112697562710951E-2</v>
      </c>
      <c r="DA86" s="63" t="s">
        <v>2827</v>
      </c>
    </row>
    <row r="87" spans="1:105" ht="12" customHeight="1" x14ac:dyDescent="0.25">
      <c r="A87" s="121" t="s">
        <v>55</v>
      </c>
      <c r="B87" s="123">
        <v>34.321214558016194</v>
      </c>
      <c r="C87" s="123">
        <v>35.125435163642358</v>
      </c>
      <c r="D87" s="123">
        <v>35.960487824523007</v>
      </c>
      <c r="E87" s="123">
        <v>35.140446536416974</v>
      </c>
      <c r="F87" s="123">
        <v>34.07347471853307</v>
      </c>
      <c r="G87" s="123">
        <v>30.716773824213274</v>
      </c>
      <c r="H87" s="123">
        <v>31.551159062153964</v>
      </c>
      <c r="I87" s="123">
        <v>31.188953844837684</v>
      </c>
      <c r="J87" s="123">
        <v>30.049136382784646</v>
      </c>
      <c r="K87" s="123">
        <v>31.428484378730786</v>
      </c>
      <c r="L87" s="123">
        <v>31.157592737677184</v>
      </c>
      <c r="M87" s="123">
        <v>30.619654060204585</v>
      </c>
      <c r="N87" s="123">
        <v>30.943275368140519</v>
      </c>
      <c r="O87" s="123">
        <v>29.464022598087421</v>
      </c>
      <c r="P87" s="123">
        <v>30.277258955441539</v>
      </c>
      <c r="Q87" s="123">
        <v>29.711668570357674</v>
      </c>
      <c r="R87" s="123">
        <v>28.480193620966549</v>
      </c>
      <c r="S87" s="123">
        <v>27.862480482166472</v>
      </c>
      <c r="T87" s="123">
        <v>26.642403159057821</v>
      </c>
      <c r="U87" s="123">
        <v>26.980307440768094</v>
      </c>
      <c r="V87" s="123">
        <v>26.717365442814049</v>
      </c>
      <c r="W87" s="123">
        <v>29.199112741081347</v>
      </c>
      <c r="X87" s="123">
        <v>25.754017929611177</v>
      </c>
      <c r="Y87" s="123">
        <v>25.020329824555862</v>
      </c>
      <c r="DA87" s="130" t="s">
        <v>2828</v>
      </c>
    </row>
    <row r="88" spans="1:105" ht="12" customHeight="1" x14ac:dyDescent="0.25">
      <c r="A88" s="97" t="s">
        <v>132</v>
      </c>
      <c r="B88" s="99">
        <v>39.428404687032206</v>
      </c>
      <c r="C88" s="99">
        <v>40.447089005308491</v>
      </c>
      <c r="D88" s="99">
        <v>41.236919599036852</v>
      </c>
      <c r="E88" s="99">
        <v>40.021036196975317</v>
      </c>
      <c r="F88" s="99">
        <v>38.378590780305757</v>
      </c>
      <c r="G88" s="99">
        <v>34.279283964904465</v>
      </c>
      <c r="H88" s="99">
        <v>35.508461290703025</v>
      </c>
      <c r="I88" s="99">
        <v>34.747956105533277</v>
      </c>
      <c r="J88" s="99">
        <v>32.771481139443935</v>
      </c>
      <c r="K88" s="99">
        <v>33.940282811510421</v>
      </c>
      <c r="L88" s="99">
        <v>33.188863401900825</v>
      </c>
      <c r="M88" s="99">
        <v>32.65379176588538</v>
      </c>
      <c r="N88" s="99">
        <v>32.544672786439108</v>
      </c>
      <c r="O88" s="99">
        <v>30.031850197923749</v>
      </c>
      <c r="P88" s="99">
        <v>31.912548027825874</v>
      </c>
      <c r="Q88" s="99">
        <v>31.082672935644254</v>
      </c>
      <c r="R88" s="99">
        <v>29.126512247883156</v>
      </c>
      <c r="S88" s="99">
        <v>28.610630599468063</v>
      </c>
      <c r="T88" s="99">
        <v>27.360040273115754</v>
      </c>
      <c r="U88" s="99">
        <v>27.499327094838218</v>
      </c>
      <c r="V88" s="99">
        <v>27.790527093520797</v>
      </c>
      <c r="W88" s="99">
        <v>30.759400624580202</v>
      </c>
      <c r="X88" s="99">
        <v>25.331813957686215</v>
      </c>
      <c r="Y88" s="99">
        <v>25.247935681600232</v>
      </c>
      <c r="DA88" s="63" t="s">
        <v>2829</v>
      </c>
    </row>
    <row r="89" spans="1:105" ht="12" customHeight="1" x14ac:dyDescent="0.25">
      <c r="A89" s="97" t="s">
        <v>131</v>
      </c>
      <c r="B89" s="99">
        <v>26.878668380317855</v>
      </c>
      <c r="C89" s="99">
        <v>27.700836199084364</v>
      </c>
      <c r="D89" s="99">
        <v>28.537553801160556</v>
      </c>
      <c r="E89" s="99">
        <v>27.742132994470506</v>
      </c>
      <c r="F89" s="99">
        <v>26.70445183034504</v>
      </c>
      <c r="G89" s="99">
        <v>23.908526773384665</v>
      </c>
      <c r="H89" s="99">
        <v>24.243467492809703</v>
      </c>
      <c r="I89" s="99">
        <v>24.55593393339748</v>
      </c>
      <c r="J89" s="99">
        <v>24.161688666734825</v>
      </c>
      <c r="K89" s="99">
        <v>25.534485994608264</v>
      </c>
      <c r="L89" s="99">
        <v>25.240588659011866</v>
      </c>
      <c r="M89" s="99">
        <v>25.884467271919732</v>
      </c>
      <c r="N89" s="99">
        <v>26.410892699936483</v>
      </c>
      <c r="O89" s="99">
        <v>24.443975157336059</v>
      </c>
      <c r="P89" s="99">
        <v>26.086214524969584</v>
      </c>
      <c r="Q89" s="99">
        <v>25.047430471541492</v>
      </c>
      <c r="R89" s="99">
        <v>23.514102313995839</v>
      </c>
      <c r="S89" s="99">
        <v>23.547089768406593</v>
      </c>
      <c r="T89" s="99">
        <v>23.032952803131753</v>
      </c>
      <c r="U89" s="99">
        <v>23.435319421835072</v>
      </c>
      <c r="V89" s="99">
        <v>23.887316121690244</v>
      </c>
      <c r="W89" s="99">
        <v>26.657470881287946</v>
      </c>
      <c r="X89" s="99">
        <v>22.451068765886838</v>
      </c>
      <c r="Y89" s="99">
        <v>22.611125783855602</v>
      </c>
      <c r="DA89" s="63" t="s">
        <v>2830</v>
      </c>
    </row>
    <row r="90" spans="1:105" ht="12" customHeight="1" x14ac:dyDescent="0.25">
      <c r="A90" s="100" t="s">
        <v>199</v>
      </c>
      <c r="B90" s="102">
        <v>14.698381288447646</v>
      </c>
      <c r="C90" s="102">
        <v>14.930727861033761</v>
      </c>
      <c r="D90" s="102">
        <v>15.286319976191452</v>
      </c>
      <c r="E90" s="102">
        <v>14.543409765031761</v>
      </c>
      <c r="F90" s="102">
        <v>13.712732456854425</v>
      </c>
      <c r="G90" s="102">
        <v>11.927409757170796</v>
      </c>
      <c r="H90" s="102">
        <v>10.116157395415586</v>
      </c>
      <c r="I90" s="102">
        <v>10.571567037421895</v>
      </c>
      <c r="J90" s="102">
        <v>10.979895193955057</v>
      </c>
      <c r="K90" s="102">
        <v>11.529340185205831</v>
      </c>
      <c r="L90" s="102">
        <v>10.068344358089091</v>
      </c>
      <c r="M90" s="102">
        <v>11.265583460891282</v>
      </c>
      <c r="N90" s="102">
        <v>10.998799052751645</v>
      </c>
      <c r="O90" s="102">
        <v>8.7483976163029027</v>
      </c>
      <c r="P90" s="102">
        <v>9.4621326490895221</v>
      </c>
      <c r="Q90" s="102">
        <v>7.4091364097775747</v>
      </c>
      <c r="R90" s="102">
        <v>6.4517168194433845</v>
      </c>
      <c r="S90" s="102">
        <v>7.1805365527780323</v>
      </c>
      <c r="T90" s="102">
        <v>7.9723324881629809</v>
      </c>
      <c r="U90" s="102">
        <v>8.1833033850511345</v>
      </c>
      <c r="V90" s="102">
        <v>8.262246333203235</v>
      </c>
      <c r="W90" s="102">
        <v>8.9534373891536649</v>
      </c>
      <c r="X90" s="102">
        <v>8.695943136989289</v>
      </c>
      <c r="Y90" s="102">
        <v>8.6348207158689689</v>
      </c>
      <c r="DA90" s="131" t="s">
        <v>2831</v>
      </c>
    </row>
    <row r="91" spans="1:105" ht="12" customHeight="1" x14ac:dyDescent="0.25">
      <c r="A91" s="103" t="s">
        <v>52</v>
      </c>
      <c r="B91" s="105">
        <v>12.180287091870207</v>
      </c>
      <c r="C91" s="105">
        <v>12.770108338050603</v>
      </c>
      <c r="D91" s="105">
        <v>13.251233824969098</v>
      </c>
      <c r="E91" s="105">
        <v>13.198723229438743</v>
      </c>
      <c r="F91" s="105">
        <v>12.991719373490618</v>
      </c>
      <c r="G91" s="105">
        <v>11.981117016213862</v>
      </c>
      <c r="H91" s="105">
        <v>14.127310097394115</v>
      </c>
      <c r="I91" s="105">
        <v>13.984366895975588</v>
      </c>
      <c r="J91" s="105">
        <v>13.181793472779768</v>
      </c>
      <c r="K91" s="105">
        <v>14.00514580940243</v>
      </c>
      <c r="L91" s="105">
        <v>15.172244300922774</v>
      </c>
      <c r="M91" s="105">
        <v>14.618883811028448</v>
      </c>
      <c r="N91" s="105">
        <v>15.412093647184841</v>
      </c>
      <c r="O91" s="105">
        <v>15.695577541033154</v>
      </c>
      <c r="P91" s="105">
        <v>16.624081875880062</v>
      </c>
      <c r="Q91" s="105">
        <v>17.638294061763919</v>
      </c>
      <c r="R91" s="105">
        <v>17.062385494552451</v>
      </c>
      <c r="S91" s="105">
        <v>16.366553215628564</v>
      </c>
      <c r="T91" s="105">
        <v>15.060620314968771</v>
      </c>
      <c r="U91" s="105">
        <v>15.252016036783935</v>
      </c>
      <c r="V91" s="105">
        <v>15.625069788487016</v>
      </c>
      <c r="W91" s="105">
        <v>17.704033492134275</v>
      </c>
      <c r="X91" s="105">
        <v>13.755125628897549</v>
      </c>
      <c r="Y91" s="105">
        <v>13.976305067986633</v>
      </c>
      <c r="DA91" s="132" t="s">
        <v>2832</v>
      </c>
    </row>
    <row r="92" spans="1:105" ht="12" customHeight="1" x14ac:dyDescent="0.25">
      <c r="A92" s="106" t="s">
        <v>124</v>
      </c>
      <c r="B92" s="102">
        <v>35.493321092655677</v>
      </c>
      <c r="C92" s="102">
        <v>31.399311369353342</v>
      </c>
      <c r="D92" s="102">
        <v>33.86731758343447</v>
      </c>
      <c r="E92" s="102">
        <v>30.799617188675736</v>
      </c>
      <c r="F92" s="102">
        <v>30.347048474583488</v>
      </c>
      <c r="G92" s="102">
        <v>34.364895142343379</v>
      </c>
      <c r="H92" s="102">
        <v>31.764991639078644</v>
      </c>
      <c r="I92" s="102">
        <v>33.71911219275875</v>
      </c>
      <c r="J92" s="102">
        <v>36.890883763013107</v>
      </c>
      <c r="K92" s="102">
        <v>29.581012688788633</v>
      </c>
      <c r="L92" s="102">
        <v>32.378544098196002</v>
      </c>
      <c r="M92" s="102">
        <v>35.038953475680742</v>
      </c>
      <c r="N92" s="102">
        <v>35.268845722221421</v>
      </c>
      <c r="O92" s="102">
        <v>32.865275653146604</v>
      </c>
      <c r="P92" s="102">
        <v>34.557939392185254</v>
      </c>
      <c r="Q92" s="102">
        <v>35.263910765571957</v>
      </c>
      <c r="R92" s="102">
        <v>30.23284278799019</v>
      </c>
      <c r="S92" s="102">
        <v>30.982709339919406</v>
      </c>
      <c r="T92" s="102">
        <v>28.666917645535104</v>
      </c>
      <c r="U92" s="102">
        <v>28.456529798666232</v>
      </c>
      <c r="V92" s="102">
        <v>26.337474034248899</v>
      </c>
      <c r="W92" s="102">
        <v>31.931684593440274</v>
      </c>
      <c r="X92" s="102">
        <v>27.161270189409642</v>
      </c>
      <c r="Y92" s="102">
        <v>26.099707612247968</v>
      </c>
      <c r="DA92" s="131" t="s">
        <v>2833</v>
      </c>
    </row>
    <row r="93" spans="1:105" ht="12" customHeight="1" x14ac:dyDescent="0.25">
      <c r="A93" s="107" t="s">
        <v>123</v>
      </c>
      <c r="B93" s="105">
        <v>26.683361425280182</v>
      </c>
      <c r="C93" s="105">
        <v>23.604657175154603</v>
      </c>
      <c r="D93" s="105">
        <v>25.537144489360362</v>
      </c>
      <c r="E93" s="105">
        <v>23.264323468076608</v>
      </c>
      <c r="F93" s="105">
        <v>22.991970691933673</v>
      </c>
      <c r="G93" s="105">
        <v>26.18197981527841</v>
      </c>
      <c r="H93" s="105">
        <v>23.640851824476286</v>
      </c>
      <c r="I93" s="105">
        <v>25.396461366736457</v>
      </c>
      <c r="J93" s="105">
        <v>28.184226201452148</v>
      </c>
      <c r="K93" s="105">
        <v>22.708990764670467</v>
      </c>
      <c r="L93" s="105">
        <v>24.397190121174656</v>
      </c>
      <c r="M93" s="105">
        <v>26.886832959120635</v>
      </c>
      <c r="N93" s="105">
        <v>26.993865918401003</v>
      </c>
      <c r="O93" s="105">
        <v>24.905137640885133</v>
      </c>
      <c r="P93" s="105">
        <v>26.647128359016467</v>
      </c>
      <c r="Q93" s="105">
        <v>26.869604564684508</v>
      </c>
      <c r="R93" s="105">
        <v>23.102689684522733</v>
      </c>
      <c r="S93" s="105">
        <v>24.414078108343283</v>
      </c>
      <c r="T93" s="105">
        <v>23.326983401454655</v>
      </c>
      <c r="U93" s="105">
        <v>23.491506008023489</v>
      </c>
      <c r="V93" s="105">
        <v>22.12246734823168</v>
      </c>
      <c r="W93" s="105">
        <v>27.241996921531165</v>
      </c>
      <c r="X93" s="105">
        <v>23.525910848982338</v>
      </c>
      <c r="Y93" s="105">
        <v>22.78308621897477</v>
      </c>
      <c r="DA93" s="132" t="s">
        <v>2834</v>
      </c>
    </row>
    <row r="94" spans="1:105" ht="12" customHeight="1" x14ac:dyDescent="0.25">
      <c r="A94" s="108" t="s">
        <v>50</v>
      </c>
      <c r="B94" s="99">
        <v>13.248879400193422</v>
      </c>
      <c r="C94" s="99">
        <v>11.676187407911453</v>
      </c>
      <c r="D94" s="99">
        <v>12.649792963780474</v>
      </c>
      <c r="E94" s="99">
        <v>11.402899848799461</v>
      </c>
      <c r="F94" s="99">
        <v>11.148893157602908</v>
      </c>
      <c r="G94" s="99">
        <v>12.625070340893595</v>
      </c>
      <c r="H94" s="99">
        <v>9.6942369098263939</v>
      </c>
      <c r="I94" s="99">
        <v>10.911695247472265</v>
      </c>
      <c r="J94" s="99">
        <v>13.023164821310846</v>
      </c>
      <c r="K94" s="99">
        <v>10.624113812908506</v>
      </c>
      <c r="L94" s="99">
        <v>10.224059800634294</v>
      </c>
      <c r="M94" s="99">
        <v>12.389758176376562</v>
      </c>
      <c r="N94" s="99">
        <v>11.911614321137032</v>
      </c>
      <c r="O94" s="99">
        <v>9.3893201511159123</v>
      </c>
      <c r="P94" s="99">
        <v>10.091806664138721</v>
      </c>
      <c r="Q94" s="99">
        <v>8.3085304356732035</v>
      </c>
      <c r="R94" s="99">
        <v>6.6875099449419899</v>
      </c>
      <c r="S94" s="99">
        <v>7.8387310172894562</v>
      </c>
      <c r="T94" s="99">
        <v>8.4652715152719775</v>
      </c>
      <c r="U94" s="99">
        <v>8.4365897380615227</v>
      </c>
      <c r="V94" s="99">
        <v>7.6984439567472585</v>
      </c>
      <c r="W94" s="99">
        <v>9.1434859922491931</v>
      </c>
      <c r="X94" s="99">
        <v>8.9628227845706352</v>
      </c>
      <c r="Y94" s="99">
        <v>8.7089489973576963</v>
      </c>
      <c r="DA94" s="63" t="s">
        <v>2835</v>
      </c>
    </row>
    <row r="95" spans="1:105" ht="12" customHeight="1" x14ac:dyDescent="0.25">
      <c r="A95" s="108" t="s">
        <v>52</v>
      </c>
      <c r="B95" s="99">
        <v>13.434482025086758</v>
      </c>
      <c r="C95" s="99">
        <v>11.928469767243149</v>
      </c>
      <c r="D95" s="99">
        <v>12.887351525579884</v>
      </c>
      <c r="E95" s="99">
        <v>11.861423619277152</v>
      </c>
      <c r="F95" s="99">
        <v>11.843077534330765</v>
      </c>
      <c r="G95" s="99">
        <v>13.55690947438481</v>
      </c>
      <c r="H95" s="99">
        <v>13.946614914649894</v>
      </c>
      <c r="I95" s="99">
        <v>14.48476611926419</v>
      </c>
      <c r="J95" s="99">
        <v>15.161061380141296</v>
      </c>
      <c r="K95" s="99">
        <v>12.084876951761958</v>
      </c>
      <c r="L95" s="99">
        <v>14.173130320540364</v>
      </c>
      <c r="M95" s="99">
        <v>14.497074782744075</v>
      </c>
      <c r="N95" s="99">
        <v>15.082251597263971</v>
      </c>
      <c r="O95" s="99">
        <v>15.515817489769221</v>
      </c>
      <c r="P95" s="99">
        <v>16.55532169487774</v>
      </c>
      <c r="Q95" s="99">
        <v>18.561074129011303</v>
      </c>
      <c r="R95" s="99">
        <v>16.41517973958074</v>
      </c>
      <c r="S95" s="99">
        <v>16.575347091053821</v>
      </c>
      <c r="T95" s="99">
        <v>14.861711886182677</v>
      </c>
      <c r="U95" s="99">
        <v>15.05491626996197</v>
      </c>
      <c r="V95" s="99">
        <v>14.424023391484425</v>
      </c>
      <c r="W95" s="99">
        <v>18.098510929281971</v>
      </c>
      <c r="X95" s="99">
        <v>14.563088064411705</v>
      </c>
      <c r="Y95" s="99">
        <v>14.074137221617075</v>
      </c>
      <c r="DA95" s="63" t="s">
        <v>2836</v>
      </c>
    </row>
    <row r="96" spans="1:105" ht="12" customHeight="1" x14ac:dyDescent="0.25">
      <c r="A96" s="106" t="s">
        <v>122</v>
      </c>
      <c r="B96" s="102">
        <v>28.856474387535336</v>
      </c>
      <c r="C96" s="102">
        <v>29.618563409920331</v>
      </c>
      <c r="D96" s="102">
        <v>30.521205445163844</v>
      </c>
      <c r="E96" s="102">
        <v>30.386725136009542</v>
      </c>
      <c r="F96" s="102">
        <v>30.248384394601313</v>
      </c>
      <c r="G96" s="102">
        <v>27.851211175016196</v>
      </c>
      <c r="H96" s="102">
        <v>28.743595395674426</v>
      </c>
      <c r="I96" s="102">
        <v>28.758578176607188</v>
      </c>
      <c r="J96" s="102">
        <v>28.623434061908871</v>
      </c>
      <c r="K96" s="102">
        <v>31.259690542430498</v>
      </c>
      <c r="L96" s="102">
        <v>31.820327664150636</v>
      </c>
      <c r="M96" s="102">
        <v>30.987892145994671</v>
      </c>
      <c r="N96" s="102">
        <v>31.929396813617551</v>
      </c>
      <c r="O96" s="102">
        <v>32.006040207696778</v>
      </c>
      <c r="P96" s="102">
        <v>31.228013927563129</v>
      </c>
      <c r="Q96" s="102">
        <v>31.127373984728727</v>
      </c>
      <c r="R96" s="102">
        <v>30.770616887714791</v>
      </c>
      <c r="S96" s="102">
        <v>29.61963834309411</v>
      </c>
      <c r="T96" s="102">
        <v>28.004181280506913</v>
      </c>
      <c r="U96" s="102">
        <v>28.51157968718935</v>
      </c>
      <c r="V96" s="102">
        <v>27.268366147548456</v>
      </c>
      <c r="W96" s="102">
        <v>29.175936989179238</v>
      </c>
      <c r="X96" s="102">
        <v>27.898110260801189</v>
      </c>
      <c r="Y96" s="102">
        <v>26.224555134492523</v>
      </c>
      <c r="DA96" s="131" t="s">
        <v>2837</v>
      </c>
    </row>
    <row r="97" spans="1:105" ht="12" customHeight="1" x14ac:dyDescent="0.25">
      <c r="A97" s="107" t="s">
        <v>121</v>
      </c>
      <c r="B97" s="105">
        <v>23.089992830974232</v>
      </c>
      <c r="C97" s="105">
        <v>23.744636253980651</v>
      </c>
      <c r="D97" s="105">
        <v>24.548824831431617</v>
      </c>
      <c r="E97" s="105">
        <v>24.461407782394339</v>
      </c>
      <c r="F97" s="105">
        <v>24.395907322806156</v>
      </c>
      <c r="G97" s="105">
        <v>22.514203074588377</v>
      </c>
      <c r="H97" s="105">
        <v>22.809123587803221</v>
      </c>
      <c r="I97" s="105">
        <v>23.0268186971402</v>
      </c>
      <c r="J97" s="105">
        <v>23.173958292072495</v>
      </c>
      <c r="K97" s="105">
        <v>25.386166992451059</v>
      </c>
      <c r="L97" s="105">
        <v>25.499720635448632</v>
      </c>
      <c r="M97" s="105">
        <v>25.20231661536085</v>
      </c>
      <c r="N97" s="105">
        <v>25.920584828842269</v>
      </c>
      <c r="O97" s="105">
        <v>25.640262875648144</v>
      </c>
      <c r="P97" s="105">
        <v>25.206405706821734</v>
      </c>
      <c r="Q97" s="105">
        <v>24.783016902982734</v>
      </c>
      <c r="R97" s="105">
        <v>24.518583764394439</v>
      </c>
      <c r="S97" s="105">
        <v>23.94669150787022</v>
      </c>
      <c r="T97" s="105">
        <v>23.09956132174559</v>
      </c>
      <c r="U97" s="105">
        <v>23.741138734436994</v>
      </c>
      <c r="V97" s="105">
        <v>22.939096831296315</v>
      </c>
      <c r="W97" s="105">
        <v>24.734666799177742</v>
      </c>
      <c r="X97" s="105">
        <v>24.139650863711971</v>
      </c>
      <c r="Y97" s="105">
        <v>22.863521185959311</v>
      </c>
      <c r="DA97" s="132" t="s">
        <v>2838</v>
      </c>
    </row>
    <row r="98" spans="1:105" ht="12" customHeight="1" x14ac:dyDescent="0.25">
      <c r="A98" s="108" t="s">
        <v>53</v>
      </c>
      <c r="B98" s="99">
        <v>10.760776186887137</v>
      </c>
      <c r="C98" s="99">
        <v>10.991402068868751</v>
      </c>
      <c r="D98" s="99">
        <v>11.365557555265477</v>
      </c>
      <c r="E98" s="99">
        <v>11.205188632629339</v>
      </c>
      <c r="F98" s="99">
        <v>11.123642505940621</v>
      </c>
      <c r="G98" s="99">
        <v>10.224614737741096</v>
      </c>
      <c r="H98" s="99">
        <v>8.7843944015767477</v>
      </c>
      <c r="I98" s="99">
        <v>9.2939156173843092</v>
      </c>
      <c r="J98" s="99">
        <v>10.061396925210603</v>
      </c>
      <c r="K98" s="99">
        <v>11.241326653797438</v>
      </c>
      <c r="L98" s="99">
        <v>10.097820540260903</v>
      </c>
      <c r="M98" s="99">
        <v>10.960369518624287</v>
      </c>
      <c r="N98" s="99">
        <v>10.890754373435648</v>
      </c>
      <c r="O98" s="99">
        <v>9.364163978308774</v>
      </c>
      <c r="P98" s="99">
        <v>9.24402826926225</v>
      </c>
      <c r="Q98" s="99">
        <v>7.434917826965842</v>
      </c>
      <c r="R98" s="99">
        <v>6.8212461709149395</v>
      </c>
      <c r="S98" s="99">
        <v>7.3629756940258888</v>
      </c>
      <c r="T98" s="99">
        <v>8.0786936628514141</v>
      </c>
      <c r="U98" s="99">
        <v>8.4243165498014427</v>
      </c>
      <c r="V98" s="99">
        <v>8.0514503034363365</v>
      </c>
      <c r="W98" s="99">
        <v>8.3869835816149578</v>
      </c>
      <c r="X98" s="99">
        <v>9.4579486746030526</v>
      </c>
      <c r="Y98" s="99">
        <v>8.8428476166281254</v>
      </c>
      <c r="DA98" s="63" t="s">
        <v>2839</v>
      </c>
    </row>
    <row r="99" spans="1:105" ht="12" customHeight="1" x14ac:dyDescent="0.25">
      <c r="A99" s="108" t="s">
        <v>52</v>
      </c>
      <c r="B99" s="99">
        <v>12.329216644087092</v>
      </c>
      <c r="C99" s="99">
        <v>12.753234185111905</v>
      </c>
      <c r="D99" s="99">
        <v>13.18326727616614</v>
      </c>
      <c r="E99" s="99">
        <v>13.256219149765005</v>
      </c>
      <c r="F99" s="99">
        <v>13.272264816865537</v>
      </c>
      <c r="G99" s="99">
        <v>12.289588336847284</v>
      </c>
      <c r="H99" s="99">
        <v>14.02472918622647</v>
      </c>
      <c r="I99" s="99">
        <v>13.732903079755893</v>
      </c>
      <c r="J99" s="99">
        <v>13.112561366861893</v>
      </c>
      <c r="K99" s="99">
        <v>14.144840338653621</v>
      </c>
      <c r="L99" s="99">
        <v>15.401900095187731</v>
      </c>
      <c r="M99" s="99">
        <v>14.24194709673657</v>
      </c>
      <c r="N99" s="99">
        <v>15.029830455406623</v>
      </c>
      <c r="O99" s="99">
        <v>16.276098897339374</v>
      </c>
      <c r="P99" s="99">
        <v>15.962377437559484</v>
      </c>
      <c r="Q99" s="99">
        <v>17.348099076016894</v>
      </c>
      <c r="R99" s="99">
        <v>17.697337593479503</v>
      </c>
      <c r="S99" s="99">
        <v>16.583715813844332</v>
      </c>
      <c r="T99" s="99">
        <v>15.020867658894177</v>
      </c>
      <c r="U99" s="99">
        <v>15.316822184635553</v>
      </c>
      <c r="V99" s="99">
        <v>14.887646527859985</v>
      </c>
      <c r="W99" s="99">
        <v>16.347683217562786</v>
      </c>
      <c r="X99" s="99">
        <v>14.681702189108918</v>
      </c>
      <c r="Y99" s="99">
        <v>14.020673569331185</v>
      </c>
      <c r="DA99" s="63" t="s">
        <v>2840</v>
      </c>
    </row>
    <row r="100" spans="1:105" ht="12" customHeight="1" x14ac:dyDescent="0.25">
      <c r="A100" s="121" t="s">
        <v>54</v>
      </c>
      <c r="B100" s="123">
        <v>4.0680339808157298</v>
      </c>
      <c r="C100" s="123">
        <v>4.6476138550896318</v>
      </c>
      <c r="D100" s="123">
        <v>4.8393873791650366</v>
      </c>
      <c r="E100" s="123">
        <v>4.7515988978882335</v>
      </c>
      <c r="F100" s="123">
        <v>5.0005296106235235</v>
      </c>
      <c r="G100" s="123">
        <v>4.0283177201071467</v>
      </c>
      <c r="H100" s="123">
        <v>4.6733652763780773</v>
      </c>
      <c r="I100" s="123">
        <v>4.0667950850138892</v>
      </c>
      <c r="J100" s="123">
        <v>4.3703676822893982</v>
      </c>
      <c r="K100" s="123">
        <v>5.4991098966691636</v>
      </c>
      <c r="L100" s="123">
        <v>5.5140052787697167</v>
      </c>
      <c r="M100" s="123">
        <v>5.4634095059980607</v>
      </c>
      <c r="N100" s="123">
        <v>5.6222107422107701</v>
      </c>
      <c r="O100" s="123">
        <v>5.4182644261317883</v>
      </c>
      <c r="P100" s="123">
        <v>5.6336939059044289</v>
      </c>
      <c r="Q100" s="123">
        <v>5.4031563019310598</v>
      </c>
      <c r="R100" s="123">
        <v>5.4135319586525918</v>
      </c>
      <c r="S100" s="123">
        <v>5.4139107937102269</v>
      </c>
      <c r="T100" s="123">
        <v>5.2641993652457231</v>
      </c>
      <c r="U100" s="123">
        <v>5.3424974088524717</v>
      </c>
      <c r="V100" s="123">
        <v>5.2013483705143031</v>
      </c>
      <c r="W100" s="123">
        <v>4.9451553801333441</v>
      </c>
      <c r="X100" s="123">
        <v>4.7860709173526237</v>
      </c>
      <c r="Y100" s="123">
        <v>4.8456178805701535</v>
      </c>
      <c r="DA100" s="130" t="s">
        <v>2841</v>
      </c>
    </row>
    <row r="101" spans="1:105" ht="12" customHeight="1" x14ac:dyDescent="0.25">
      <c r="A101" s="97" t="s">
        <v>202</v>
      </c>
      <c r="B101" s="99">
        <v>4.9804752791538105</v>
      </c>
      <c r="C101" s="99">
        <v>5.7564931213321548</v>
      </c>
      <c r="D101" s="99">
        <v>6.0162153466689645</v>
      </c>
      <c r="E101" s="99">
        <v>5.8436300766778349</v>
      </c>
      <c r="F101" s="99">
        <v>6.0587186151323236</v>
      </c>
      <c r="G101" s="99">
        <v>4.9186025247347054</v>
      </c>
      <c r="H101" s="99">
        <v>5.8583031068735325</v>
      </c>
      <c r="I101" s="99">
        <v>5.1565051228657452</v>
      </c>
      <c r="J101" s="99">
        <v>5.4508807600622591</v>
      </c>
      <c r="K101" s="99">
        <v>6.8313309451942565</v>
      </c>
      <c r="L101" s="99">
        <v>6.7960822404603816</v>
      </c>
      <c r="M101" s="99">
        <v>6.9804217224753264</v>
      </c>
      <c r="N101" s="99">
        <v>7.2872172861142408</v>
      </c>
      <c r="O101" s="99">
        <v>6.9101711751127182</v>
      </c>
      <c r="P101" s="99">
        <v>7.3501371272142579</v>
      </c>
      <c r="Q101" s="99">
        <v>7.016599077683308</v>
      </c>
      <c r="R101" s="99">
        <v>6.6275852294961837</v>
      </c>
      <c r="S101" s="99">
        <v>7.0740306691005568</v>
      </c>
      <c r="T101" s="99">
        <v>6.7881708817426247</v>
      </c>
      <c r="U101" s="99">
        <v>6.9045963534301462</v>
      </c>
      <c r="V101" s="99">
        <v>7.0008924895718758</v>
      </c>
      <c r="W101" s="99">
        <v>8.197651071355093</v>
      </c>
      <c r="X101" s="99">
        <v>5.7643912724536062</v>
      </c>
      <c r="Y101" s="99">
        <v>6.7989392226909686</v>
      </c>
      <c r="DA101" s="63" t="s">
        <v>2842</v>
      </c>
    </row>
    <row r="102" spans="1:105" ht="12" customHeight="1" x14ac:dyDescent="0.25">
      <c r="A102" s="97" t="s">
        <v>50</v>
      </c>
      <c r="B102" s="99">
        <v>4.9159471417420226</v>
      </c>
      <c r="C102" s="99">
        <v>5.6198076292340975</v>
      </c>
      <c r="D102" s="99">
        <v>5.8960695701813108</v>
      </c>
      <c r="E102" s="99">
        <v>5.5758659914798843</v>
      </c>
      <c r="F102" s="99">
        <v>6.0189945930190776</v>
      </c>
      <c r="G102" s="99">
        <v>5.0002256423354563</v>
      </c>
      <c r="H102" s="99">
        <v>5.6789246134727378</v>
      </c>
      <c r="I102" s="99">
        <v>4.9341374854413216</v>
      </c>
      <c r="J102" s="99">
        <v>5.26318621443541</v>
      </c>
      <c r="K102" s="99">
        <v>6.8149406982215197</v>
      </c>
      <c r="L102" s="99">
        <v>7.2851047088586212</v>
      </c>
      <c r="M102" s="99">
        <v>6.719915840119822</v>
      </c>
      <c r="N102" s="99">
        <v>5.7130871866236319</v>
      </c>
      <c r="O102" s="99">
        <v>5.6832583083882229</v>
      </c>
      <c r="P102" s="99">
        <v>6.3565944702421886</v>
      </c>
      <c r="Q102" s="99">
        <v>7.0543430648388981</v>
      </c>
      <c r="R102" s="99">
        <v>7.4407712048229584</v>
      </c>
      <c r="S102" s="99">
        <v>7.1311771736654519</v>
      </c>
      <c r="T102" s="99">
        <v>6.6002727453926457</v>
      </c>
      <c r="U102" s="99">
        <v>6.6345742703744763</v>
      </c>
      <c r="V102" s="99">
        <v>6.6231957195880149</v>
      </c>
      <c r="W102" s="99">
        <v>8.979053552567704</v>
      </c>
      <c r="X102" s="99">
        <v>4.6195122206435064</v>
      </c>
      <c r="Y102" s="99">
        <v>6.5639222230785661</v>
      </c>
      <c r="DA102" s="63" t="s">
        <v>2843</v>
      </c>
    </row>
    <row r="103" spans="1:105" ht="12" customHeight="1" x14ac:dyDescent="0.25">
      <c r="A103" s="109" t="s">
        <v>120</v>
      </c>
      <c r="B103" s="110">
        <v>3.9155131735582565</v>
      </c>
      <c r="C103" s="110">
        <v>4.462932609553337</v>
      </c>
      <c r="D103" s="110">
        <v>4.6431525263042852</v>
      </c>
      <c r="E103" s="110">
        <v>4.5700375023783542</v>
      </c>
      <c r="F103" s="110">
        <v>4.8227756222259348</v>
      </c>
      <c r="G103" s="110">
        <v>3.8779933357997192</v>
      </c>
      <c r="H103" s="110">
        <v>4.4754794456422529</v>
      </c>
      <c r="I103" s="110">
        <v>3.8855874631181511</v>
      </c>
      <c r="J103" s="110">
        <v>4.1920438918840048</v>
      </c>
      <c r="K103" s="110">
        <v>5.2784752931574133</v>
      </c>
      <c r="L103" s="110">
        <v>5.2994373563033523</v>
      </c>
      <c r="M103" s="110">
        <v>5.2086251645785504</v>
      </c>
      <c r="N103" s="110">
        <v>5.346137100699929</v>
      </c>
      <c r="O103" s="110">
        <v>5.179631065932969</v>
      </c>
      <c r="P103" s="110">
        <v>5.3779725031958669</v>
      </c>
      <c r="Q103" s="110">
        <v>5.1810252728705191</v>
      </c>
      <c r="R103" s="110">
        <v>5.2624597867712648</v>
      </c>
      <c r="S103" s="110">
        <v>5.2226730675240187</v>
      </c>
      <c r="T103" s="110">
        <v>5.0986725652815466</v>
      </c>
      <c r="U103" s="110">
        <v>5.1711947857958078</v>
      </c>
      <c r="V103" s="110">
        <v>5.0093017603231997</v>
      </c>
      <c r="W103" s="110">
        <v>4.6012272843687843</v>
      </c>
      <c r="X103" s="110">
        <v>4.7041186857796093</v>
      </c>
      <c r="Y103" s="110">
        <v>4.7125580647981771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149.35029933262385</v>
      </c>
      <c r="C124" s="118">
        <f t="shared" si="42"/>
        <v>158.62890445195103</v>
      </c>
      <c r="D124" s="118">
        <f t="shared" si="42"/>
        <v>145.65470296355113</v>
      </c>
      <c r="E124" s="118">
        <f t="shared" si="42"/>
        <v>151.26559369368707</v>
      </c>
      <c r="F124" s="118">
        <f t="shared" si="42"/>
        <v>162.10142433471472</v>
      </c>
      <c r="G124" s="118">
        <f t="shared" si="42"/>
        <v>137.25239236189054</v>
      </c>
      <c r="H124" s="118">
        <f t="shared" si="42"/>
        <v>131.40903632863976</v>
      </c>
      <c r="I124" s="118">
        <f t="shared" si="42"/>
        <v>141.55353963158581</v>
      </c>
      <c r="J124" s="118">
        <f t="shared" si="42"/>
        <v>142.60537232038538</v>
      </c>
      <c r="K124" s="118">
        <f t="shared" si="42"/>
        <v>144.32359999866043</v>
      </c>
      <c r="L124" s="118">
        <f t="shared" si="42"/>
        <v>154.83706406020261</v>
      </c>
      <c r="M124" s="118">
        <f t="shared" si="42"/>
        <v>146.27629892585287</v>
      </c>
      <c r="N124" s="118">
        <f t="shared" si="42"/>
        <v>152.65609861258403</v>
      </c>
      <c r="O124" s="118">
        <f t="shared" si="42"/>
        <v>158.70657327559383</v>
      </c>
      <c r="P124" s="118">
        <f t="shared" si="42"/>
        <v>142.29600998664279</v>
      </c>
      <c r="Q124" s="118">
        <f t="shared" si="42"/>
        <v>151.39510167231276</v>
      </c>
      <c r="R124" s="118">
        <f t="shared" ref="R124:V124" si="43">R125+R128+R130+R139</f>
        <v>155.45973254079766</v>
      </c>
      <c r="S124" s="118">
        <f t="shared" si="43"/>
        <v>159.49991990775774</v>
      </c>
      <c r="T124" s="118">
        <f t="shared" si="43"/>
        <v>149.16806583479013</v>
      </c>
      <c r="U124" s="118">
        <f t="shared" si="43"/>
        <v>149.03640760207108</v>
      </c>
      <c r="V124" s="118">
        <f t="shared" si="43"/>
        <v>161.87344555098983</v>
      </c>
      <c r="W124" s="118">
        <f t="shared" ref="W124:Y124" si="44">W125+W128+W130+W139</f>
        <v>174.7920732565035</v>
      </c>
      <c r="X124" s="118">
        <f t="shared" si="44"/>
        <v>155.20005849330047</v>
      </c>
      <c r="Y124" s="118">
        <f t="shared" si="44"/>
        <v>148.64769215840801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121.23373050030752</v>
      </c>
      <c r="C125" s="123">
        <f t="shared" si="45"/>
        <v>128.87456186526825</v>
      </c>
      <c r="D125" s="123">
        <f t="shared" si="45"/>
        <v>115.58689088790032</v>
      </c>
      <c r="E125" s="123">
        <f t="shared" si="45"/>
        <v>120.43473732489205</v>
      </c>
      <c r="F125" s="123">
        <f t="shared" si="45"/>
        <v>128.86516378896957</v>
      </c>
      <c r="G125" s="123">
        <f t="shared" si="45"/>
        <v>110.75139959222901</v>
      </c>
      <c r="H125" s="123">
        <f t="shared" si="45"/>
        <v>104.08627862044179</v>
      </c>
      <c r="I125" s="123">
        <f t="shared" si="45"/>
        <v>112.57605879619233</v>
      </c>
      <c r="J125" s="123">
        <f t="shared" si="45"/>
        <v>113.62242241053563</v>
      </c>
      <c r="K125" s="123">
        <f t="shared" si="45"/>
        <v>112.81955837676573</v>
      </c>
      <c r="L125" s="123">
        <f t="shared" si="45"/>
        <v>123.41549617080135</v>
      </c>
      <c r="M125" s="123">
        <f t="shared" si="45"/>
        <v>114.40174160647179</v>
      </c>
      <c r="N125" s="123">
        <f t="shared" si="45"/>
        <v>120.12553918608181</v>
      </c>
      <c r="O125" s="123">
        <f t="shared" si="45"/>
        <v>127.66042018007231</v>
      </c>
      <c r="P125" s="123">
        <f t="shared" si="45"/>
        <v>109.60961033388649</v>
      </c>
      <c r="Q125" s="123">
        <f t="shared" si="45"/>
        <v>119.43622588679564</v>
      </c>
      <c r="R125" s="123">
        <f t="shared" ref="R125:V125" si="46">SUM(R126:R127)</f>
        <v>123.61875035419483</v>
      </c>
      <c r="S125" s="123">
        <f t="shared" si="46"/>
        <v>128.90982148877396</v>
      </c>
      <c r="T125" s="123">
        <f t="shared" si="46"/>
        <v>119.89010744099453</v>
      </c>
      <c r="U125" s="123">
        <f t="shared" si="46"/>
        <v>119.93097867004774</v>
      </c>
      <c r="V125" s="123">
        <f t="shared" si="46"/>
        <v>133.27029918571168</v>
      </c>
      <c r="W125" s="123">
        <f t="shared" ref="W125:Y125" si="47">SUM(W126:W127)</f>
        <v>142.21425421577322</v>
      </c>
      <c r="X125" s="123">
        <f t="shared" si="47"/>
        <v>126.41329584917717</v>
      </c>
      <c r="Y125" s="123">
        <f t="shared" si="47"/>
        <v>120.83613397523887</v>
      </c>
      <c r="DA125" s="130" t="s">
        <v>2864</v>
      </c>
    </row>
    <row r="126" spans="1:105" ht="12" customHeight="1" x14ac:dyDescent="0.25">
      <c r="A126" s="97" t="s">
        <v>198</v>
      </c>
      <c r="B126" s="99">
        <v>120.69443513500195</v>
      </c>
      <c r="C126" s="99">
        <v>128.31310738552548</v>
      </c>
      <c r="D126" s="99">
        <v>115.09327936317143</v>
      </c>
      <c r="E126" s="99">
        <v>119.92916744028108</v>
      </c>
      <c r="F126" s="99">
        <v>128.33648443775141</v>
      </c>
      <c r="G126" s="99">
        <v>110.34617566760697</v>
      </c>
      <c r="H126" s="99">
        <v>103.70294313300499</v>
      </c>
      <c r="I126" s="99">
        <v>112.17385517527511</v>
      </c>
      <c r="J126" s="99">
        <v>113.21988664930785</v>
      </c>
      <c r="K126" s="99">
        <v>112.42174023389106</v>
      </c>
      <c r="L126" s="99">
        <v>122.981988807722</v>
      </c>
      <c r="M126" s="99">
        <v>114.00350915109595</v>
      </c>
      <c r="N126" s="99">
        <v>119.70900064405633</v>
      </c>
      <c r="O126" s="99">
        <v>127.21938349617277</v>
      </c>
      <c r="P126" s="99">
        <v>109.23301426290423</v>
      </c>
      <c r="Q126" s="99">
        <v>119.02795303356021</v>
      </c>
      <c r="R126" s="99">
        <v>123.1973547503629</v>
      </c>
      <c r="S126" s="99">
        <v>128.47135247844821</v>
      </c>
      <c r="T126" s="99">
        <v>119.4819078836541</v>
      </c>
      <c r="U126" s="99">
        <v>119.52429125098796</v>
      </c>
      <c r="V126" s="99">
        <v>132.81832033444388</v>
      </c>
      <c r="W126" s="99">
        <v>141.72519219941321</v>
      </c>
      <c r="X126" s="99">
        <v>125.98092025195757</v>
      </c>
      <c r="Y126" s="99">
        <v>120.42020705628957</v>
      </c>
      <c r="DA126" s="63" t="s">
        <v>2865</v>
      </c>
    </row>
    <row r="127" spans="1:105" ht="12" customHeight="1" x14ac:dyDescent="0.25">
      <c r="A127" s="97" t="s">
        <v>53</v>
      </c>
      <c r="B127" s="99">
        <v>0.53929536530555999</v>
      </c>
      <c r="C127" s="99">
        <v>0.5614544797427734</v>
      </c>
      <c r="D127" s="99">
        <v>0.49361152472888548</v>
      </c>
      <c r="E127" s="99">
        <v>0.50556988461097774</v>
      </c>
      <c r="F127" s="99">
        <v>0.52867935121815468</v>
      </c>
      <c r="G127" s="99">
        <v>0.40522392462203288</v>
      </c>
      <c r="H127" s="99">
        <v>0.38333548743679191</v>
      </c>
      <c r="I127" s="99">
        <v>0.40220362091722356</v>
      </c>
      <c r="J127" s="99">
        <v>0.40253576122778317</v>
      </c>
      <c r="K127" s="99">
        <v>0.39781814287466311</v>
      </c>
      <c r="L127" s="99">
        <v>0.4335073630793434</v>
      </c>
      <c r="M127" s="99">
        <v>0.39823245537583674</v>
      </c>
      <c r="N127" s="99">
        <v>0.41653854202547497</v>
      </c>
      <c r="O127" s="99">
        <v>0.44103668389954676</v>
      </c>
      <c r="P127" s="99">
        <v>0.37659607098225689</v>
      </c>
      <c r="Q127" s="99">
        <v>0.40827285323543033</v>
      </c>
      <c r="R127" s="99">
        <v>0.42139560383192559</v>
      </c>
      <c r="S127" s="99">
        <v>0.43846901032575358</v>
      </c>
      <c r="T127" s="99">
        <v>0.40819955734041985</v>
      </c>
      <c r="U127" s="99">
        <v>0.40668741905977268</v>
      </c>
      <c r="V127" s="99">
        <v>0.45197885126780152</v>
      </c>
      <c r="W127" s="99">
        <v>0.48906201636000873</v>
      </c>
      <c r="X127" s="99">
        <v>0.4323755972196075</v>
      </c>
      <c r="Y127" s="99">
        <v>0.41592691894930289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4.6971240021272502E-3</v>
      </c>
      <c r="C128" s="123">
        <f t="shared" si="48"/>
        <v>5.9062809789212564E-3</v>
      </c>
      <c r="D128" s="123">
        <f t="shared" si="48"/>
        <v>6.5399363403808282E-3</v>
      </c>
      <c r="E128" s="123">
        <f t="shared" si="48"/>
        <v>1.2011145010303146E-2</v>
      </c>
      <c r="F128" s="123">
        <f t="shared" si="48"/>
        <v>7.9083931471230565E-3</v>
      </c>
      <c r="G128" s="123">
        <f t="shared" si="48"/>
        <v>9.097738146721504E-3</v>
      </c>
      <c r="H128" s="123">
        <f t="shared" si="48"/>
        <v>1.1214660367813949E-2</v>
      </c>
      <c r="I128" s="123">
        <f t="shared" si="48"/>
        <v>1.0760830178338314E-2</v>
      </c>
      <c r="J128" s="123">
        <f t="shared" si="48"/>
        <v>9.6808352308473573E-3</v>
      </c>
      <c r="K128" s="123">
        <f t="shared" si="48"/>
        <v>1.0297343925134433E-2</v>
      </c>
      <c r="L128" s="123">
        <f t="shared" si="48"/>
        <v>1.2129566663227231E-2</v>
      </c>
      <c r="M128" s="123">
        <f t="shared" si="48"/>
        <v>1.1507412498146345E-2</v>
      </c>
      <c r="N128" s="123">
        <f t="shared" si="48"/>
        <v>1.3604705965508815E-2</v>
      </c>
      <c r="O128" s="123">
        <f t="shared" si="48"/>
        <v>1.8506267346819653E-2</v>
      </c>
      <c r="P128" s="123">
        <f t="shared" si="48"/>
        <v>1.2271678554332107E-2</v>
      </c>
      <c r="Q128" s="123">
        <f t="shared" si="48"/>
        <v>2.1643648560272753E-2</v>
      </c>
      <c r="R128" s="123">
        <f t="shared" si="48"/>
        <v>1.2759954321413433E-2</v>
      </c>
      <c r="S128" s="123">
        <f t="shared" si="48"/>
        <v>1.1987004726681991E-2</v>
      </c>
      <c r="T128" s="123">
        <f t="shared" si="48"/>
        <v>1.0398261276510177E-2</v>
      </c>
      <c r="U128" s="123">
        <f t="shared" si="48"/>
        <v>1.0685332108272589E-2</v>
      </c>
      <c r="V128" s="123">
        <f t="shared" si="48"/>
        <v>1.012066639204515E-2</v>
      </c>
      <c r="W128" s="123">
        <f t="shared" si="48"/>
        <v>9.7019796297291867E-3</v>
      </c>
      <c r="X128" s="123">
        <f t="shared" si="48"/>
        <v>8.8947558679637866E-3</v>
      </c>
      <c r="Y128" s="123">
        <f t="shared" si="48"/>
        <v>8.4345958631114378E-3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4.6971240021272502E-3</v>
      </c>
      <c r="C129" s="99">
        <f>RES_hhdet_fech!C129/RES_summary!C$19</f>
        <v>5.9062809789212564E-3</v>
      </c>
      <c r="D129" s="99">
        <f>RES_hhdet_fech!D129/RES_summary!D$19</f>
        <v>6.5399363403808282E-3</v>
      </c>
      <c r="E129" s="99">
        <f>RES_hhdet_fech!E129/RES_summary!E$19</f>
        <v>1.2011145010303146E-2</v>
      </c>
      <c r="F129" s="99">
        <f>RES_hhdet_fech!F129/RES_summary!F$19</f>
        <v>7.9083931471230565E-3</v>
      </c>
      <c r="G129" s="99">
        <f>RES_hhdet_fech!G129/RES_summary!G$19</f>
        <v>9.097738146721504E-3</v>
      </c>
      <c r="H129" s="99">
        <f>RES_hhdet_fech!H129/RES_summary!H$19</f>
        <v>1.1214660367813949E-2</v>
      </c>
      <c r="I129" s="99">
        <f>RES_hhdet_fech!I129/RES_summary!I$19</f>
        <v>1.0760830178338314E-2</v>
      </c>
      <c r="J129" s="99">
        <f>RES_hhdet_fech!J129/RES_summary!J$19</f>
        <v>9.6808352308473573E-3</v>
      </c>
      <c r="K129" s="99">
        <f>RES_hhdet_fech!K129/RES_summary!K$19</f>
        <v>1.0297343925134433E-2</v>
      </c>
      <c r="L129" s="99">
        <f>RES_hhdet_fech!L129/RES_summary!L$19</f>
        <v>1.2129566663227231E-2</v>
      </c>
      <c r="M129" s="99">
        <f>RES_hhdet_fech!M129/RES_summary!M$19</f>
        <v>1.1507412498146345E-2</v>
      </c>
      <c r="N129" s="99">
        <f>RES_hhdet_fech!N129/RES_summary!N$19</f>
        <v>1.3604705965508815E-2</v>
      </c>
      <c r="O129" s="99">
        <f>RES_hhdet_fech!O129/RES_summary!O$19</f>
        <v>1.8506267346819653E-2</v>
      </c>
      <c r="P129" s="99">
        <f>RES_hhdet_fech!P129/RES_summary!P$19</f>
        <v>1.2271678554332107E-2</v>
      </c>
      <c r="Q129" s="99">
        <f>RES_hhdet_fech!Q129/RES_summary!Q$19</f>
        <v>2.1643648560272753E-2</v>
      </c>
      <c r="R129" s="99">
        <f>RES_hhdet_fech!R129/RES_summary!R$19</f>
        <v>1.2759954321413433E-2</v>
      </c>
      <c r="S129" s="99">
        <f>RES_hhdet_fech!S129/RES_summary!S$19</f>
        <v>1.1987004726681991E-2</v>
      </c>
      <c r="T129" s="99">
        <f>RES_hhdet_fech!T129/RES_summary!T$19</f>
        <v>1.0398261276510177E-2</v>
      </c>
      <c r="U129" s="99">
        <f>RES_hhdet_fech!U129/RES_summary!U$19</f>
        <v>1.0685332108272589E-2</v>
      </c>
      <c r="V129" s="99">
        <f>RES_hhdet_fech!V129/RES_summary!V$19</f>
        <v>1.012066639204515E-2</v>
      </c>
      <c r="W129" s="99">
        <f>RES_hhdet_fech!W129/RES_summary!W$19</f>
        <v>9.7019796297291867E-3</v>
      </c>
      <c r="X129" s="99">
        <f>RES_hhdet_fech!X129/RES_summary!X$19</f>
        <v>8.8947558679637866E-3</v>
      </c>
      <c r="Y129" s="99">
        <f>RES_hhdet_fech!Y129/RES_summary!Y$19</f>
        <v>8.4345958631114378E-3</v>
      </c>
      <c r="DA129" s="63" t="s">
        <v>2868</v>
      </c>
    </row>
    <row r="130" spans="1:105" ht="12" customHeight="1" x14ac:dyDescent="0.25">
      <c r="A130" s="121" t="s">
        <v>55</v>
      </c>
      <c r="B130" s="123">
        <v>24.189923310492045</v>
      </c>
      <c r="C130" s="123">
        <v>25.27831556256611</v>
      </c>
      <c r="D130" s="123">
        <v>25.41248109507799</v>
      </c>
      <c r="E130" s="123">
        <v>26.245252302965493</v>
      </c>
      <c r="F130" s="123">
        <v>28.399303605538542</v>
      </c>
      <c r="G130" s="123">
        <v>22.604033580630148</v>
      </c>
      <c r="H130" s="123">
        <v>22.824777495425725</v>
      </c>
      <c r="I130" s="123">
        <v>25.072915532149715</v>
      </c>
      <c r="J130" s="123">
        <v>24.774341506904982</v>
      </c>
      <c r="K130" s="123">
        <v>26.209001869343311</v>
      </c>
      <c r="L130" s="123">
        <v>26.105380226136109</v>
      </c>
      <c r="M130" s="123">
        <v>26.654486328827474</v>
      </c>
      <c r="N130" s="123">
        <v>27.174794836264002</v>
      </c>
      <c r="O130" s="123">
        <v>25.850011492623551</v>
      </c>
      <c r="P130" s="123">
        <v>27.294037186642267</v>
      </c>
      <c r="Q130" s="123">
        <v>26.752427970595548</v>
      </c>
      <c r="R130" s="123">
        <v>26.561305091414347</v>
      </c>
      <c r="S130" s="123">
        <v>25.356135554197412</v>
      </c>
      <c r="T130" s="123">
        <v>24.170765897155132</v>
      </c>
      <c r="U130" s="123">
        <v>23.923532595143719</v>
      </c>
      <c r="V130" s="123">
        <v>23.575699414830602</v>
      </c>
      <c r="W130" s="123">
        <v>27.944650227134726</v>
      </c>
      <c r="X130" s="123">
        <v>24.055119458130857</v>
      </c>
      <c r="Y130" s="123">
        <v>23.071559956944757</v>
      </c>
      <c r="DA130" s="130" t="s">
        <v>2869</v>
      </c>
    </row>
    <row r="131" spans="1:105" ht="12" customHeight="1" x14ac:dyDescent="0.25">
      <c r="A131" s="97" t="s">
        <v>128</v>
      </c>
      <c r="B131" s="99">
        <v>23.653237841555239</v>
      </c>
      <c r="C131" s="99">
        <v>24.800985642760789</v>
      </c>
      <c r="D131" s="99">
        <v>24.80708874402902</v>
      </c>
      <c r="E131" s="99">
        <v>25.816032802549042</v>
      </c>
      <c r="F131" s="99">
        <v>28.386410382685849</v>
      </c>
      <c r="G131" s="99">
        <v>21.989793597533986</v>
      </c>
      <c r="H131" s="99">
        <v>22.159185746203896</v>
      </c>
      <c r="I131" s="99">
        <v>24.800424612805262</v>
      </c>
      <c r="J131" s="99">
        <v>24.473094197269571</v>
      </c>
      <c r="K131" s="99">
        <v>25.846924755153331</v>
      </c>
      <c r="L131" s="99">
        <v>25.6672624182989</v>
      </c>
      <c r="M131" s="99">
        <v>26.413908365713045</v>
      </c>
      <c r="N131" s="99">
        <v>26.814308314793735</v>
      </c>
      <c r="O131" s="99">
        <v>25.102469140461622</v>
      </c>
      <c r="P131" s="99">
        <v>27.085555443143829</v>
      </c>
      <c r="Q131" s="99">
        <v>26.469283949712239</v>
      </c>
      <c r="R131" s="99">
        <v>26.298983036729052</v>
      </c>
      <c r="S131" s="99">
        <v>24.991437152305135</v>
      </c>
      <c r="T131" s="99">
        <v>23.80610261769872</v>
      </c>
      <c r="U131" s="99">
        <v>23.369400308836163</v>
      </c>
      <c r="V131" s="99">
        <v>23.241074703559555</v>
      </c>
      <c r="W131" s="99">
        <v>28.037522213691481</v>
      </c>
      <c r="X131" s="99">
        <v>23.952507069540125</v>
      </c>
      <c r="Y131" s="99">
        <v>22.986658115503808</v>
      </c>
      <c r="DA131" s="63" t="s">
        <v>2870</v>
      </c>
    </row>
    <row r="132" spans="1:105" ht="12" customHeight="1" x14ac:dyDescent="0.25">
      <c r="A132" s="97" t="s">
        <v>127</v>
      </c>
      <c r="B132" s="99">
        <v>20.971820390950942</v>
      </c>
      <c r="C132" s="99">
        <v>22.010872319450915</v>
      </c>
      <c r="D132" s="99">
        <v>22.078874207014405</v>
      </c>
      <c r="E132" s="99">
        <v>22.979080445034619</v>
      </c>
      <c r="F132" s="99">
        <v>25.260019434267761</v>
      </c>
      <c r="G132" s="99">
        <v>19.573152170987221</v>
      </c>
      <c r="H132" s="99">
        <v>19.50799872662801</v>
      </c>
      <c r="I132" s="99">
        <v>21.962116530782481</v>
      </c>
      <c r="J132" s="99">
        <v>21.86964773378368</v>
      </c>
      <c r="K132" s="99">
        <v>23.191133772575419</v>
      </c>
      <c r="L132" s="99">
        <v>22.98293557035532</v>
      </c>
      <c r="M132" s="99">
        <v>23.912377741221842</v>
      </c>
      <c r="N132" s="99">
        <v>24.366209968994756</v>
      </c>
      <c r="O132" s="99">
        <v>22.752580472913657</v>
      </c>
      <c r="P132" s="99">
        <v>24.612348393559625</v>
      </c>
      <c r="Q132" s="99">
        <v>23.921631033792458</v>
      </c>
      <c r="R132" s="99">
        <v>23.791869485664993</v>
      </c>
      <c r="S132" s="99">
        <v>22.784014773922692</v>
      </c>
      <c r="T132" s="99">
        <v>21.897080674374386</v>
      </c>
      <c r="U132" s="99">
        <v>21.58513228260815</v>
      </c>
      <c r="V132" s="99">
        <v>21.531136277130756</v>
      </c>
      <c r="W132" s="99">
        <v>26.036613379931232</v>
      </c>
      <c r="X132" s="99">
        <v>22.497418239277366</v>
      </c>
      <c r="Y132" s="99">
        <v>21.681976514056462</v>
      </c>
      <c r="DA132" s="63" t="s">
        <v>2871</v>
      </c>
    </row>
    <row r="133" spans="1:105" ht="12" customHeight="1" x14ac:dyDescent="0.25">
      <c r="A133" s="100" t="s">
        <v>198</v>
      </c>
      <c r="B133" s="102">
        <v>8.8173490912148651</v>
      </c>
      <c r="C133" s="102">
        <v>9.198253237247588</v>
      </c>
      <c r="D133" s="102">
        <v>9.2360979685249767</v>
      </c>
      <c r="E133" s="102">
        <v>9.5085815660572095</v>
      </c>
      <c r="F133" s="102">
        <v>10.418246002043109</v>
      </c>
      <c r="G133" s="102">
        <v>8.0314096030539197</v>
      </c>
      <c r="H133" s="102">
        <v>6.6921004433293776</v>
      </c>
      <c r="I133" s="102">
        <v>7.9405118913107477</v>
      </c>
      <c r="J133" s="102">
        <v>8.5357466392907728</v>
      </c>
      <c r="K133" s="102">
        <v>9.2019918949644044</v>
      </c>
      <c r="L133" s="102">
        <v>8.0603516874042143</v>
      </c>
      <c r="M133" s="102">
        <v>9.3260671693368238</v>
      </c>
      <c r="N133" s="102">
        <v>9.1388117957641182</v>
      </c>
      <c r="O133" s="102">
        <v>7.3060685614578622</v>
      </c>
      <c r="P133" s="102">
        <v>8.0378356185033208</v>
      </c>
      <c r="Q133" s="102">
        <v>6.3143364629385852</v>
      </c>
      <c r="R133" s="102">
        <v>5.8298640892074456</v>
      </c>
      <c r="S133" s="102">
        <v>6.2526065014594217</v>
      </c>
      <c r="T133" s="102">
        <v>6.9076524570983997</v>
      </c>
      <c r="U133" s="102">
        <v>6.9254692342610999</v>
      </c>
      <c r="V133" s="102">
        <v>6.8889696160763396</v>
      </c>
      <c r="W133" s="102">
        <v>8.1453140895251845</v>
      </c>
      <c r="X133" s="102">
        <v>8.1538428636180775</v>
      </c>
      <c r="Y133" s="102">
        <v>7.7802209925118522</v>
      </c>
      <c r="DA133" s="131" t="s">
        <v>2872</v>
      </c>
    </row>
    <row r="134" spans="1:105" ht="12" customHeight="1" x14ac:dyDescent="0.25">
      <c r="A134" s="103" t="s">
        <v>52</v>
      </c>
      <c r="B134" s="105">
        <v>12.154471299736079</v>
      </c>
      <c r="C134" s="105">
        <v>12.812619082203323</v>
      </c>
      <c r="D134" s="105">
        <v>12.842776238489426</v>
      </c>
      <c r="E134" s="105">
        <v>13.470498878977407</v>
      </c>
      <c r="F134" s="105">
        <v>14.84177343222466</v>
      </c>
      <c r="G134" s="105">
        <v>11.541742567933301</v>
      </c>
      <c r="H134" s="105">
        <v>12.815898283298635</v>
      </c>
      <c r="I134" s="105">
        <v>14.021604639471738</v>
      </c>
      <c r="J134" s="105">
        <v>13.333901094492907</v>
      </c>
      <c r="K134" s="105">
        <v>13.98914187761101</v>
      </c>
      <c r="L134" s="105">
        <v>14.922583882951105</v>
      </c>
      <c r="M134" s="105">
        <v>14.586310571885013</v>
      </c>
      <c r="N134" s="105">
        <v>15.22739817323064</v>
      </c>
      <c r="O134" s="105">
        <v>15.446511911455795</v>
      </c>
      <c r="P134" s="105">
        <v>16.574512775056302</v>
      </c>
      <c r="Q134" s="105">
        <v>17.607294570853874</v>
      </c>
      <c r="R134" s="105">
        <v>17.962005396457545</v>
      </c>
      <c r="S134" s="105">
        <v>16.53140827246327</v>
      </c>
      <c r="T134" s="105">
        <v>14.989428217275991</v>
      </c>
      <c r="U134" s="105">
        <v>14.659663048347051</v>
      </c>
      <c r="V134" s="105">
        <v>14.642166661054416</v>
      </c>
      <c r="W134" s="105">
        <v>17.891299290406046</v>
      </c>
      <c r="X134" s="105">
        <v>14.343575375659288</v>
      </c>
      <c r="Y134" s="105">
        <v>13.901755521544612</v>
      </c>
      <c r="DA134" s="132" t="s">
        <v>2873</v>
      </c>
    </row>
    <row r="135" spans="1:105" ht="12" customHeight="1" x14ac:dyDescent="0.25">
      <c r="A135" s="106" t="s">
        <v>122</v>
      </c>
      <c r="B135" s="102">
        <v>28.856474387535339</v>
      </c>
      <c r="C135" s="102">
        <v>29.618689217691816</v>
      </c>
      <c r="D135" s="102">
        <v>30.50281003490965</v>
      </c>
      <c r="E135" s="102">
        <v>30.363362686950872</v>
      </c>
      <c r="F135" s="102">
        <v>30.239181334337886</v>
      </c>
      <c r="G135" s="102">
        <v>27.885324845497241</v>
      </c>
      <c r="H135" s="102">
        <v>28.794524058511609</v>
      </c>
      <c r="I135" s="102">
        <v>28.79884394732311</v>
      </c>
      <c r="J135" s="102">
        <v>28.654517780304161</v>
      </c>
      <c r="K135" s="102">
        <v>31.280303654365429</v>
      </c>
      <c r="L135" s="102">
        <v>31.799184646929245</v>
      </c>
      <c r="M135" s="102">
        <v>30.908432682179559</v>
      </c>
      <c r="N135" s="102">
        <v>31.786409192617199</v>
      </c>
      <c r="O135" s="102">
        <v>31.834135417238954</v>
      </c>
      <c r="P135" s="102">
        <v>31.183691061007565</v>
      </c>
      <c r="Q135" s="102">
        <v>31.131390251433928</v>
      </c>
      <c r="R135" s="102">
        <v>30.823490092609259</v>
      </c>
      <c r="S135" s="102">
        <v>29.498634941270005</v>
      </c>
      <c r="T135" s="102">
        <v>27.801740904512776</v>
      </c>
      <c r="U135" s="102">
        <v>28.342767747321567</v>
      </c>
      <c r="V135" s="102">
        <v>27.363304637158073</v>
      </c>
      <c r="W135" s="102">
        <v>29.452861756890261</v>
      </c>
      <c r="X135" s="102">
        <v>28.373230500086315</v>
      </c>
      <c r="Y135" s="102">
        <v>27.139912649250853</v>
      </c>
      <c r="DA135" s="131" t="s">
        <v>2874</v>
      </c>
    </row>
    <row r="136" spans="1:105" ht="12" customHeight="1" x14ac:dyDescent="0.25">
      <c r="A136" s="107" t="s">
        <v>121</v>
      </c>
      <c r="B136" s="105">
        <v>23.089992830974225</v>
      </c>
      <c r="C136" s="105">
        <v>23.744670120766013</v>
      </c>
      <c r="D136" s="105">
        <v>24.541842363291533</v>
      </c>
      <c r="E136" s="105">
        <v>24.45197542044755</v>
      </c>
      <c r="F136" s="105">
        <v>24.395585398983663</v>
      </c>
      <c r="G136" s="105">
        <v>22.554168744129647</v>
      </c>
      <c r="H136" s="105">
        <v>22.8450327816062</v>
      </c>
      <c r="I136" s="105">
        <v>23.055265758168524</v>
      </c>
      <c r="J136" s="105">
        <v>23.192541305015876</v>
      </c>
      <c r="K136" s="105">
        <v>25.378170653787809</v>
      </c>
      <c r="L136" s="105">
        <v>25.479003135221493</v>
      </c>
      <c r="M136" s="105">
        <v>25.159554653079226</v>
      </c>
      <c r="N136" s="105">
        <v>25.855203587095286</v>
      </c>
      <c r="O136" s="105">
        <v>25.559856460774142</v>
      </c>
      <c r="P136" s="105">
        <v>25.154168653328583</v>
      </c>
      <c r="Q136" s="105">
        <v>24.732368357530117</v>
      </c>
      <c r="R136" s="105">
        <v>24.477314741903928</v>
      </c>
      <c r="S136" s="105">
        <v>23.850996870247766</v>
      </c>
      <c r="T136" s="105">
        <v>22.979400215523839</v>
      </c>
      <c r="U136" s="105">
        <v>23.63288186816283</v>
      </c>
      <c r="V136" s="105">
        <v>22.924723564158402</v>
      </c>
      <c r="W136" s="105">
        <v>24.825142854725762</v>
      </c>
      <c r="X136" s="105">
        <v>24.317161461607039</v>
      </c>
      <c r="Y136" s="105">
        <v>23.239717603214817</v>
      </c>
      <c r="DA136" s="132" t="s">
        <v>2875</v>
      </c>
    </row>
    <row r="137" spans="1:105" ht="12" customHeight="1" x14ac:dyDescent="0.25">
      <c r="A137" s="108" t="s">
        <v>53</v>
      </c>
      <c r="B137" s="99">
        <v>10.760776186887137</v>
      </c>
      <c r="C137" s="99">
        <v>10.991435216500692</v>
      </c>
      <c r="D137" s="99">
        <v>11.35902647505236</v>
      </c>
      <c r="E137" s="99">
        <v>11.196524776782303</v>
      </c>
      <c r="F137" s="99">
        <v>11.12312450673423</v>
      </c>
      <c r="G137" s="99">
        <v>10.250250066520254</v>
      </c>
      <c r="H137" s="99">
        <v>8.8038339768506546</v>
      </c>
      <c r="I137" s="99">
        <v>9.3085757483370024</v>
      </c>
      <c r="J137" s="99">
        <v>10.071307981811536</v>
      </c>
      <c r="K137" s="99">
        <v>11.236405445393084</v>
      </c>
      <c r="L137" s="99">
        <v>10.086428351682112</v>
      </c>
      <c r="M137" s="99">
        <v>10.932863564036614</v>
      </c>
      <c r="N137" s="99">
        <v>10.847221171988648</v>
      </c>
      <c r="O137" s="99">
        <v>9.3159522689225867</v>
      </c>
      <c r="P137" s="99">
        <v>9.2224884149758743</v>
      </c>
      <c r="Q137" s="99">
        <v>7.4270564805381456</v>
      </c>
      <c r="R137" s="99">
        <v>6.8287296638430064</v>
      </c>
      <c r="S137" s="99">
        <v>7.3292725579581619</v>
      </c>
      <c r="T137" s="99">
        <v>8.0225715992210489</v>
      </c>
      <c r="U137" s="99">
        <v>8.378549211718056</v>
      </c>
      <c r="V137" s="99">
        <v>8.0699238791564749</v>
      </c>
      <c r="W137" s="99">
        <v>8.4346530931578343</v>
      </c>
      <c r="X137" s="99">
        <v>9.5794354067121503</v>
      </c>
      <c r="Y137" s="99">
        <v>9.099859885606115</v>
      </c>
      <c r="DA137" s="63" t="s">
        <v>2876</v>
      </c>
    </row>
    <row r="138" spans="1:105" ht="12" customHeight="1" x14ac:dyDescent="0.25">
      <c r="A138" s="108" t="s">
        <v>52</v>
      </c>
      <c r="B138" s="99">
        <v>12.329216644087092</v>
      </c>
      <c r="C138" s="99">
        <v>12.753234904265325</v>
      </c>
      <c r="D138" s="99">
        <v>13.182815888239178</v>
      </c>
      <c r="E138" s="99">
        <v>13.255450643665247</v>
      </c>
      <c r="F138" s="99">
        <v>13.272460892249436</v>
      </c>
      <c r="G138" s="99">
        <v>12.303918677609396</v>
      </c>
      <c r="H138" s="99">
        <v>14.041198804755542</v>
      </c>
      <c r="I138" s="99">
        <v>13.746690009831523</v>
      </c>
      <c r="J138" s="99">
        <v>13.121233323204338</v>
      </c>
      <c r="K138" s="99">
        <v>14.141765208394729</v>
      </c>
      <c r="L138" s="99">
        <v>15.392574783539386</v>
      </c>
      <c r="M138" s="99">
        <v>14.226691089042616</v>
      </c>
      <c r="N138" s="99">
        <v>15.007982415106632</v>
      </c>
      <c r="O138" s="99">
        <v>16.243904191851556</v>
      </c>
      <c r="P138" s="99">
        <v>15.931680238352714</v>
      </c>
      <c r="Q138" s="99">
        <v>17.305311876991972</v>
      </c>
      <c r="R138" s="99">
        <v>17.648585078060925</v>
      </c>
      <c r="S138" s="99">
        <v>16.521724312289599</v>
      </c>
      <c r="T138" s="99">
        <v>14.956828616302783</v>
      </c>
      <c r="U138" s="99">
        <v>15.254332656444772</v>
      </c>
      <c r="V138" s="99">
        <v>14.854799685001931</v>
      </c>
      <c r="W138" s="99">
        <v>16.390489761567924</v>
      </c>
      <c r="X138" s="99">
        <v>14.737726054894896</v>
      </c>
      <c r="Y138" s="99">
        <v>14.139857717608709</v>
      </c>
      <c r="DA138" s="63" t="s">
        <v>2877</v>
      </c>
    </row>
    <row r="139" spans="1:105" ht="12" customHeight="1" x14ac:dyDescent="0.25">
      <c r="A139" s="121" t="s">
        <v>54</v>
      </c>
      <c r="B139" s="123">
        <v>3.9219483978221747</v>
      </c>
      <c r="C139" s="123">
        <v>4.4701207431377288</v>
      </c>
      <c r="D139" s="123">
        <v>4.6487910442324321</v>
      </c>
      <c r="E139" s="123">
        <v>4.5735929208192143</v>
      </c>
      <c r="F139" s="123">
        <v>4.8290485470595037</v>
      </c>
      <c r="G139" s="123">
        <v>3.8878614508846661</v>
      </c>
      <c r="H139" s="123">
        <v>4.4867655524044379</v>
      </c>
      <c r="I139" s="123">
        <v>3.8938044730654275</v>
      </c>
      <c r="J139" s="123">
        <v>4.1989275677139331</v>
      </c>
      <c r="K139" s="123">
        <v>5.2847424086262409</v>
      </c>
      <c r="L139" s="123">
        <v>5.3040580966019304</v>
      </c>
      <c r="M139" s="123">
        <v>5.2085635780554744</v>
      </c>
      <c r="N139" s="123">
        <v>5.3421598842727143</v>
      </c>
      <c r="O139" s="123">
        <v>5.1776353355511571</v>
      </c>
      <c r="P139" s="123">
        <v>5.3800907875597108</v>
      </c>
      <c r="Q139" s="123">
        <v>5.1848041663612783</v>
      </c>
      <c r="R139" s="123">
        <v>5.266917140867065</v>
      </c>
      <c r="S139" s="123">
        <v>5.2219758600596977</v>
      </c>
      <c r="T139" s="123">
        <v>5.0967942353639595</v>
      </c>
      <c r="U139" s="123">
        <v>5.1712110047713598</v>
      </c>
      <c r="V139" s="123">
        <v>5.0173262840554722</v>
      </c>
      <c r="W139" s="123">
        <v>4.6234668339657938</v>
      </c>
      <c r="X139" s="123">
        <v>4.7227484301244838</v>
      </c>
      <c r="Y139" s="123">
        <v>4.7315636303612774</v>
      </c>
      <c r="DA139" s="130" t="s">
        <v>2878</v>
      </c>
    </row>
    <row r="140" spans="1:105" ht="12" customHeight="1" x14ac:dyDescent="0.25">
      <c r="A140" s="97" t="s">
        <v>50</v>
      </c>
      <c r="B140" s="99">
        <v>4.9159471417420226</v>
      </c>
      <c r="C140" s="99">
        <v>5.6197891512092681</v>
      </c>
      <c r="D140" s="99">
        <v>5.8951414169683884</v>
      </c>
      <c r="E140" s="99">
        <v>5.574681890215258</v>
      </c>
      <c r="F140" s="99">
        <v>6.0189490720868655</v>
      </c>
      <c r="G140" s="99">
        <v>5.0027329630107307</v>
      </c>
      <c r="H140" s="99">
        <v>5.6811556106556749</v>
      </c>
      <c r="I140" s="99">
        <v>4.9349882394495799</v>
      </c>
      <c r="J140" s="99">
        <v>5.2638630029969695</v>
      </c>
      <c r="K140" s="99">
        <v>6.8151802992255464</v>
      </c>
      <c r="L140" s="99">
        <v>7.2847060006064117</v>
      </c>
      <c r="M140" s="99">
        <v>6.7190450482418589</v>
      </c>
      <c r="N140" s="99">
        <v>5.7120816085407249</v>
      </c>
      <c r="O140" s="99">
        <v>5.6825883166830877</v>
      </c>
      <c r="P140" s="99">
        <v>6.3565445251552148</v>
      </c>
      <c r="Q140" s="99">
        <v>7.0541950363347681</v>
      </c>
      <c r="R140" s="99">
        <v>7.4405169364596926</v>
      </c>
      <c r="S140" s="99">
        <v>7.1301666908104409</v>
      </c>
      <c r="T140" s="99">
        <v>6.5993812884999032</v>
      </c>
      <c r="U140" s="99">
        <v>6.6338194777940274</v>
      </c>
      <c r="V140" s="99">
        <v>6.6243321670826143</v>
      </c>
      <c r="W140" s="99">
        <v>8.9845401517697745</v>
      </c>
      <c r="X140" s="99">
        <v>4.6205828181394262</v>
      </c>
      <c r="Y140" s="99">
        <v>6.5647468900287418</v>
      </c>
      <c r="DA140" s="63" t="s">
        <v>2879</v>
      </c>
    </row>
    <row r="141" spans="1:105" ht="12" customHeight="1" x14ac:dyDescent="0.25">
      <c r="A141" s="109" t="s">
        <v>120</v>
      </c>
      <c r="B141" s="110">
        <v>3.9155131735582569</v>
      </c>
      <c r="C141" s="110">
        <v>4.4628969558334575</v>
      </c>
      <c r="D141" s="110">
        <v>4.6414888822668416</v>
      </c>
      <c r="E141" s="110">
        <v>4.5680598023644707</v>
      </c>
      <c r="F141" s="110">
        <v>4.8226000968406835</v>
      </c>
      <c r="G141" s="110">
        <v>3.8819332774913979</v>
      </c>
      <c r="H141" s="110">
        <v>4.4806717255766264</v>
      </c>
      <c r="I141" s="110">
        <v>3.8888425285938673</v>
      </c>
      <c r="J141" s="110">
        <v>4.1942913580793961</v>
      </c>
      <c r="K141" s="110">
        <v>5.2787160395945865</v>
      </c>
      <c r="L141" s="110">
        <v>5.2973477635202206</v>
      </c>
      <c r="M141" s="110">
        <v>5.2045811151141486</v>
      </c>
      <c r="N141" s="110">
        <v>5.3414167382560072</v>
      </c>
      <c r="O141" s="110">
        <v>5.1767092323703459</v>
      </c>
      <c r="P141" s="110">
        <v>5.3781874407989125</v>
      </c>
      <c r="Q141" s="110">
        <v>5.1805605523915998</v>
      </c>
      <c r="R141" s="110">
        <v>5.2615296733738521</v>
      </c>
      <c r="S141" s="110">
        <v>5.2172218617462995</v>
      </c>
      <c r="T141" s="110">
        <v>5.0932120482699892</v>
      </c>
      <c r="U141" s="110">
        <v>5.1676967660183664</v>
      </c>
      <c r="V141" s="110">
        <v>5.0135822687823639</v>
      </c>
      <c r="W141" s="110">
        <v>4.6136040731290784</v>
      </c>
      <c r="X141" s="110">
        <v>4.7229214435447</v>
      </c>
      <c r="Y141" s="110">
        <v>4.729418901527108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78.968628973690414</v>
      </c>
      <c r="C143" s="118">
        <f t="shared" si="49"/>
        <v>82.745802436929651</v>
      </c>
      <c r="D143" s="118">
        <f t="shared" si="49"/>
        <v>74.611206434838962</v>
      </c>
      <c r="E143" s="118">
        <f t="shared" si="49"/>
        <v>72.790878540873578</v>
      </c>
      <c r="F143" s="118">
        <f t="shared" si="49"/>
        <v>68.949081527563777</v>
      </c>
      <c r="G143" s="118">
        <f t="shared" si="49"/>
        <v>65.450832232927766</v>
      </c>
      <c r="H143" s="118">
        <f t="shared" si="49"/>
        <v>61.355246351030566</v>
      </c>
      <c r="I143" s="118">
        <f t="shared" si="49"/>
        <v>61.745427221611855</v>
      </c>
      <c r="J143" s="118">
        <f t="shared" si="49"/>
        <v>58.348776851603212</v>
      </c>
      <c r="K143" s="118">
        <f t="shared" si="49"/>
        <v>64.965035446127814</v>
      </c>
      <c r="L143" s="118">
        <f t="shared" si="49"/>
        <v>65.412345903865528</v>
      </c>
      <c r="M143" s="118">
        <f t="shared" si="49"/>
        <v>62.595415666483106</v>
      </c>
      <c r="N143" s="118">
        <f t="shared" si="49"/>
        <v>63.504726381530013</v>
      </c>
      <c r="O143" s="118">
        <f t="shared" si="49"/>
        <v>61.797540348282993</v>
      </c>
      <c r="P143" s="118">
        <f t="shared" si="49"/>
        <v>59.02325763007304</v>
      </c>
      <c r="Q143" s="118">
        <f t="shared" si="49"/>
        <v>62.547366235879146</v>
      </c>
      <c r="R143" s="118">
        <f t="shared" ref="R143:V143" si="50">R144+R146+R148+R157</f>
        <v>61.22573331200924</v>
      </c>
      <c r="S143" s="118">
        <f t="shared" si="50"/>
        <v>58.766058601578543</v>
      </c>
      <c r="T143" s="118">
        <f t="shared" si="50"/>
        <v>57.14367155334461</v>
      </c>
      <c r="U143" s="118">
        <f t="shared" si="50"/>
        <v>55.157609812274359</v>
      </c>
      <c r="V143" s="118">
        <f t="shared" si="50"/>
        <v>59.921679125435915</v>
      </c>
      <c r="W143" s="118">
        <f t="shared" ref="W143:Y143" si="51">W144+W146+W148+W157</f>
        <v>61.603976492537953</v>
      </c>
      <c r="X143" s="118">
        <f t="shared" si="51"/>
        <v>57.459815149976123</v>
      </c>
      <c r="Y143" s="118">
        <f t="shared" si="51"/>
        <v>55.629576850823973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47.295988848294805</v>
      </c>
      <c r="C144" s="123">
        <f t="shared" si="52"/>
        <v>50.293119025941607</v>
      </c>
      <c r="D144" s="123">
        <f t="shared" si="52"/>
        <v>41.193170404661252</v>
      </c>
      <c r="E144" s="123">
        <f t="shared" si="52"/>
        <v>39.718993831914432</v>
      </c>
      <c r="F144" s="123">
        <f t="shared" si="52"/>
        <v>35.874414150429978</v>
      </c>
      <c r="G144" s="123">
        <f t="shared" si="52"/>
        <v>35.511144583588418</v>
      </c>
      <c r="H144" s="123">
        <f t="shared" si="52"/>
        <v>30.206895761001345</v>
      </c>
      <c r="I144" s="123">
        <f t="shared" si="52"/>
        <v>30.995765309827522</v>
      </c>
      <c r="J144" s="123">
        <f t="shared" si="52"/>
        <v>27.405604954812347</v>
      </c>
      <c r="K144" s="123">
        <f t="shared" si="52"/>
        <v>31.45633240591545</v>
      </c>
      <c r="L144" s="123">
        <f t="shared" si="52"/>
        <v>31.527916311936334</v>
      </c>
      <c r="M144" s="123">
        <f t="shared" si="52"/>
        <v>29.360335336298135</v>
      </c>
      <c r="N144" s="123">
        <f t="shared" si="52"/>
        <v>29.258521427215044</v>
      </c>
      <c r="O144" s="123">
        <f t="shared" si="52"/>
        <v>27.811309415301398</v>
      </c>
      <c r="P144" s="123">
        <f t="shared" si="52"/>
        <v>25.381919739678722</v>
      </c>
      <c r="Q144" s="123">
        <f t="shared" si="52"/>
        <v>29.351632321136286</v>
      </c>
      <c r="R144" s="123">
        <f t="shared" si="52"/>
        <v>28.309550491951775</v>
      </c>
      <c r="S144" s="123">
        <f t="shared" si="52"/>
        <v>26.712965281946108</v>
      </c>
      <c r="T144" s="123">
        <f t="shared" si="52"/>
        <v>26.494987004026289</v>
      </c>
      <c r="U144" s="123">
        <f t="shared" si="52"/>
        <v>23.880269654420729</v>
      </c>
      <c r="V144" s="123">
        <f t="shared" si="52"/>
        <v>29.75367921060349</v>
      </c>
      <c r="W144" s="123">
        <f t="shared" si="52"/>
        <v>29.756848664613102</v>
      </c>
      <c r="X144" s="123">
        <f t="shared" si="52"/>
        <v>26.486584172183317</v>
      </c>
      <c r="Y144" s="123">
        <f t="shared" si="52"/>
        <v>25.99880732694173</v>
      </c>
      <c r="DA144" s="130" t="s">
        <v>2882</v>
      </c>
    </row>
    <row r="145" spans="1:105" ht="12" customHeight="1" x14ac:dyDescent="0.25">
      <c r="A145" s="97" t="s">
        <v>53</v>
      </c>
      <c r="B145" s="99">
        <v>47.295988848294805</v>
      </c>
      <c r="C145" s="99">
        <v>50.293119025941607</v>
      </c>
      <c r="D145" s="99">
        <v>41.193170404661252</v>
      </c>
      <c r="E145" s="99">
        <v>39.718993831914432</v>
      </c>
      <c r="F145" s="99">
        <v>35.874414150429978</v>
      </c>
      <c r="G145" s="99">
        <v>35.511144583588418</v>
      </c>
      <c r="H145" s="99">
        <v>30.206895761001345</v>
      </c>
      <c r="I145" s="99">
        <v>30.995765309827522</v>
      </c>
      <c r="J145" s="99">
        <v>27.405604954812347</v>
      </c>
      <c r="K145" s="99">
        <v>31.45633240591545</v>
      </c>
      <c r="L145" s="99">
        <v>31.527916311936334</v>
      </c>
      <c r="M145" s="99">
        <v>29.360335336298135</v>
      </c>
      <c r="N145" s="99">
        <v>29.258521427215044</v>
      </c>
      <c r="O145" s="99">
        <v>27.811309415301398</v>
      </c>
      <c r="P145" s="99">
        <v>25.381919739678722</v>
      </c>
      <c r="Q145" s="99">
        <v>29.351632321136286</v>
      </c>
      <c r="R145" s="99">
        <v>28.309550491951775</v>
      </c>
      <c r="S145" s="99">
        <v>26.712965281946108</v>
      </c>
      <c r="T145" s="99">
        <v>26.494987004026289</v>
      </c>
      <c r="U145" s="99">
        <v>23.880269654420729</v>
      </c>
      <c r="V145" s="99">
        <v>29.75367921060349</v>
      </c>
      <c r="W145" s="99">
        <v>29.756848664613102</v>
      </c>
      <c r="X145" s="99">
        <v>26.486584172183317</v>
      </c>
      <c r="Y145" s="99">
        <v>25.99880732694173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4.6946187750228574E-2</v>
      </c>
      <c r="C146" s="123">
        <f t="shared" si="53"/>
        <v>4.1894889698442871E-2</v>
      </c>
      <c r="D146" s="123">
        <f t="shared" si="53"/>
        <v>3.7842712365289355E-2</v>
      </c>
      <c r="E146" s="123">
        <f t="shared" si="53"/>
        <v>6.9171406852027939E-2</v>
      </c>
      <c r="F146" s="123">
        <f t="shared" si="53"/>
        <v>4.6888126104425831E-2</v>
      </c>
      <c r="G146" s="123">
        <f t="shared" si="53"/>
        <v>5.313464324633814E-2</v>
      </c>
      <c r="H146" s="123">
        <f t="shared" si="53"/>
        <v>6.8444031530915037E-2</v>
      </c>
      <c r="I146" s="123">
        <f t="shared" si="53"/>
        <v>6.5799437915288597E-2</v>
      </c>
      <c r="J146" s="123">
        <f t="shared" si="53"/>
        <v>5.8073421710770817E-2</v>
      </c>
      <c r="K146" s="123">
        <f t="shared" si="53"/>
        <v>5.8476413231406704E-2</v>
      </c>
      <c r="L146" s="123">
        <f t="shared" si="53"/>
        <v>6.5917522341281592E-2</v>
      </c>
      <c r="M146" s="123">
        <f t="shared" si="53"/>
        <v>5.9151235356142834E-2</v>
      </c>
      <c r="N146" s="123">
        <f t="shared" si="53"/>
        <v>6.5366170636884754E-2</v>
      </c>
      <c r="O146" s="123">
        <f t="shared" si="53"/>
        <v>7.8009540165219132E-2</v>
      </c>
      <c r="P146" s="123">
        <f t="shared" si="53"/>
        <v>4.7567989730210918E-2</v>
      </c>
      <c r="Q146" s="123">
        <f t="shared" si="53"/>
        <v>8.5937233833310395E-2</v>
      </c>
      <c r="R146" s="123">
        <f t="shared" si="53"/>
        <v>5.6609307534121814E-2</v>
      </c>
      <c r="S146" s="123">
        <f t="shared" si="53"/>
        <v>5.7355709829847105E-2</v>
      </c>
      <c r="T146" s="123">
        <f t="shared" si="53"/>
        <v>5.1506637676943676E-2</v>
      </c>
      <c r="U146" s="123">
        <f t="shared" si="53"/>
        <v>5.5015919291784079E-2</v>
      </c>
      <c r="V146" s="123">
        <f t="shared" si="53"/>
        <v>5.362476674620608E-2</v>
      </c>
      <c r="W146" s="123">
        <f t="shared" si="53"/>
        <v>5.8681935931346817E-2</v>
      </c>
      <c r="X146" s="123">
        <f t="shared" si="53"/>
        <v>5.580368052385349E-2</v>
      </c>
      <c r="Y146" s="123">
        <f t="shared" si="53"/>
        <v>5.3855038248833663E-2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4.6946187750228574E-2</v>
      </c>
      <c r="C147" s="99">
        <f>RES_hhdet_fech!C147/RES_summary!C$19</f>
        <v>4.1894889698442871E-2</v>
      </c>
      <c r="D147" s="99">
        <f>RES_hhdet_fech!D147/RES_summary!D$19</f>
        <v>3.7842712365289355E-2</v>
      </c>
      <c r="E147" s="99">
        <f>RES_hhdet_fech!E147/RES_summary!E$19</f>
        <v>6.9171406852027939E-2</v>
      </c>
      <c r="F147" s="99">
        <f>RES_hhdet_fech!F147/RES_summary!F$19</f>
        <v>4.6888126104425831E-2</v>
      </c>
      <c r="G147" s="99">
        <f>RES_hhdet_fech!G147/RES_summary!G$19</f>
        <v>5.313464324633814E-2</v>
      </c>
      <c r="H147" s="99">
        <f>RES_hhdet_fech!H147/RES_summary!H$19</f>
        <v>6.8444031530915037E-2</v>
      </c>
      <c r="I147" s="99">
        <f>RES_hhdet_fech!I147/RES_summary!I$19</f>
        <v>6.5799437915288597E-2</v>
      </c>
      <c r="J147" s="99">
        <f>RES_hhdet_fech!J147/RES_summary!J$19</f>
        <v>5.8073421710770817E-2</v>
      </c>
      <c r="K147" s="99">
        <f>RES_hhdet_fech!K147/RES_summary!K$19</f>
        <v>5.8476413231406704E-2</v>
      </c>
      <c r="L147" s="99">
        <f>RES_hhdet_fech!L147/RES_summary!L$19</f>
        <v>6.5917522341281592E-2</v>
      </c>
      <c r="M147" s="99">
        <f>RES_hhdet_fech!M147/RES_summary!M$19</f>
        <v>5.9151235356142834E-2</v>
      </c>
      <c r="N147" s="99">
        <f>RES_hhdet_fech!N147/RES_summary!N$19</f>
        <v>6.5366170636884754E-2</v>
      </c>
      <c r="O147" s="99">
        <f>RES_hhdet_fech!O147/RES_summary!O$19</f>
        <v>7.8009540165219132E-2</v>
      </c>
      <c r="P147" s="99">
        <f>RES_hhdet_fech!P147/RES_summary!P$19</f>
        <v>4.7567989730210918E-2</v>
      </c>
      <c r="Q147" s="99">
        <f>RES_hhdet_fech!Q147/RES_summary!Q$19</f>
        <v>8.5937233833310395E-2</v>
      </c>
      <c r="R147" s="99">
        <f>RES_hhdet_fech!R147/RES_summary!R$19</f>
        <v>5.6609307534121814E-2</v>
      </c>
      <c r="S147" s="99">
        <f>RES_hhdet_fech!S147/RES_summary!S$19</f>
        <v>5.7355709829847105E-2</v>
      </c>
      <c r="T147" s="99">
        <f>RES_hhdet_fech!T147/RES_summary!T$19</f>
        <v>5.1506637676943676E-2</v>
      </c>
      <c r="U147" s="99">
        <f>RES_hhdet_fech!U147/RES_summary!U$19</f>
        <v>5.5015919291784079E-2</v>
      </c>
      <c r="V147" s="99">
        <f>RES_hhdet_fech!V147/RES_summary!V$19</f>
        <v>5.362476674620608E-2</v>
      </c>
      <c r="W147" s="99">
        <f>RES_hhdet_fech!W147/RES_summary!W$19</f>
        <v>5.8681935931346817E-2</v>
      </c>
      <c r="X147" s="99">
        <f>RES_hhdet_fech!X147/RES_summary!X$19</f>
        <v>5.580368052385349E-2</v>
      </c>
      <c r="Y147" s="99">
        <f>RES_hhdet_fech!Y147/RES_summary!Y$19</f>
        <v>5.3855038248833663E-2</v>
      </c>
      <c r="DA147" s="63" t="s">
        <v>2885</v>
      </c>
    </row>
    <row r="148" spans="1:105" ht="12" customHeight="1" x14ac:dyDescent="0.25">
      <c r="A148" s="121" t="s">
        <v>55</v>
      </c>
      <c r="B148" s="123">
        <v>27.703742875971908</v>
      </c>
      <c r="C148" s="123">
        <v>27.963809242228582</v>
      </c>
      <c r="D148" s="123">
        <v>28.765514782033499</v>
      </c>
      <c r="E148" s="123">
        <v>28.460603849796303</v>
      </c>
      <c r="F148" s="123">
        <v>28.225690121977486</v>
      </c>
      <c r="G148" s="123">
        <v>26.015173809473698</v>
      </c>
      <c r="H148" s="123">
        <v>26.600323665942941</v>
      </c>
      <c r="I148" s="123">
        <v>26.792605018594884</v>
      </c>
      <c r="J148" s="123">
        <v>26.688677696114077</v>
      </c>
      <c r="K148" s="123">
        <v>28.169026559093101</v>
      </c>
      <c r="L148" s="123">
        <v>28.516310779710317</v>
      </c>
      <c r="M148" s="123">
        <v>27.96685864985697</v>
      </c>
      <c r="N148" s="123">
        <v>28.834957437156874</v>
      </c>
      <c r="O148" s="123">
        <v>28.727271152254392</v>
      </c>
      <c r="P148" s="123">
        <v>28.21908028941538</v>
      </c>
      <c r="Q148" s="123">
        <v>27.937645041499287</v>
      </c>
      <c r="R148" s="123">
        <v>27.608380649337263</v>
      </c>
      <c r="S148" s="123">
        <v>26.788850537616884</v>
      </c>
      <c r="T148" s="123">
        <v>25.524220798829472</v>
      </c>
      <c r="U148" s="123">
        <v>26.080683613571498</v>
      </c>
      <c r="V148" s="123">
        <v>25.138775250683242</v>
      </c>
      <c r="W148" s="123">
        <v>27.207366328474993</v>
      </c>
      <c r="X148" s="123">
        <v>26.241316672245645</v>
      </c>
      <c r="Y148" s="123">
        <v>24.881034322024909</v>
      </c>
      <c r="DA148" s="130" t="s">
        <v>2886</v>
      </c>
    </row>
    <row r="149" spans="1:105" ht="12" customHeight="1" x14ac:dyDescent="0.25">
      <c r="A149" s="97" t="s">
        <v>124</v>
      </c>
      <c r="B149" s="99">
        <v>35.493321092655691</v>
      </c>
      <c r="C149" s="99">
        <v>31.315141826567022</v>
      </c>
      <c r="D149" s="99">
        <v>33.455697556676284</v>
      </c>
      <c r="E149" s="99">
        <v>30.201521500542054</v>
      </c>
      <c r="F149" s="99">
        <v>29.841539272680023</v>
      </c>
      <c r="G149" s="99">
        <v>34.071242852048428</v>
      </c>
      <c r="H149" s="99">
        <v>31.737524184397181</v>
      </c>
      <c r="I149" s="99">
        <v>33.759485916180878</v>
      </c>
      <c r="J149" s="99">
        <v>36.927375818487619</v>
      </c>
      <c r="K149" s="99">
        <v>29.564429313598893</v>
      </c>
      <c r="L149" s="99">
        <v>32.343719220329376</v>
      </c>
      <c r="M149" s="99">
        <v>34.979860053764369</v>
      </c>
      <c r="N149" s="99">
        <v>35.193284994059638</v>
      </c>
      <c r="O149" s="99">
        <v>32.832372415092912</v>
      </c>
      <c r="P149" s="99">
        <v>34.505306943411327</v>
      </c>
      <c r="Q149" s="99">
        <v>35.012608051975235</v>
      </c>
      <c r="R149" s="99">
        <v>29.961897195151828</v>
      </c>
      <c r="S149" s="99">
        <v>30.54935778470082</v>
      </c>
      <c r="T149" s="99">
        <v>28.096549184820848</v>
      </c>
      <c r="U149" s="99">
        <v>27.822825809429489</v>
      </c>
      <c r="V149" s="99">
        <v>25.937691892803283</v>
      </c>
      <c r="W149" s="99">
        <v>31.816114524200337</v>
      </c>
      <c r="X149" s="99">
        <v>27.160569491676071</v>
      </c>
      <c r="Y149" s="99">
        <v>26.162052621368691</v>
      </c>
      <c r="DA149" s="63" t="s">
        <v>2887</v>
      </c>
    </row>
    <row r="150" spans="1:105" ht="12" customHeight="1" x14ac:dyDescent="0.25">
      <c r="A150" s="97" t="s">
        <v>123</v>
      </c>
      <c r="B150" s="99">
        <v>26.683361425280175</v>
      </c>
      <c r="C150" s="99">
        <v>23.604657175154603</v>
      </c>
      <c r="D150" s="99">
        <v>25.537144489360355</v>
      </c>
      <c r="E150" s="99">
        <v>23.093592469826064</v>
      </c>
      <c r="F150" s="99">
        <v>22.729669943260088</v>
      </c>
      <c r="G150" s="99">
        <v>26.090479468928834</v>
      </c>
      <c r="H150" s="99">
        <v>23.630284203113291</v>
      </c>
      <c r="I150" s="99">
        <v>25.390413692472755</v>
      </c>
      <c r="J150" s="99">
        <v>28.155735871838726</v>
      </c>
      <c r="K150" s="99">
        <v>22.697281262902219</v>
      </c>
      <c r="L150" s="99">
        <v>24.359968176374654</v>
      </c>
      <c r="M150" s="99">
        <v>26.913399570945511</v>
      </c>
      <c r="N150" s="99">
        <v>27.007100848491692</v>
      </c>
      <c r="O150" s="99">
        <v>24.899371923917816</v>
      </c>
      <c r="P150" s="99">
        <v>26.420251800646234</v>
      </c>
      <c r="Q150" s="99">
        <v>26.455887415102104</v>
      </c>
      <c r="R150" s="99">
        <v>22.800932537849125</v>
      </c>
      <c r="S150" s="99">
        <v>24.122298254135512</v>
      </c>
      <c r="T150" s="99">
        <v>23.031107345516826</v>
      </c>
      <c r="U150" s="99">
        <v>22.83491301679215</v>
      </c>
      <c r="V150" s="99">
        <v>21.673771506009864</v>
      </c>
      <c r="W150" s="99">
        <v>26.800468489463228</v>
      </c>
      <c r="X150" s="99">
        <v>23.29126325708317</v>
      </c>
      <c r="Y150" s="99">
        <v>22.458304319236312</v>
      </c>
      <c r="DA150" s="63" t="s">
        <v>2888</v>
      </c>
    </row>
    <row r="151" spans="1:105" ht="12" customHeight="1" x14ac:dyDescent="0.25">
      <c r="A151" s="100" t="s">
        <v>50</v>
      </c>
      <c r="B151" s="102">
        <v>13.248879400193424</v>
      </c>
      <c r="C151" s="102">
        <v>11.676187407911454</v>
      </c>
      <c r="D151" s="102">
        <v>12.649792963780474</v>
      </c>
      <c r="E151" s="102">
        <v>11.228603215668558</v>
      </c>
      <c r="F151" s="102">
        <v>10.894845793243373</v>
      </c>
      <c r="G151" s="102">
        <v>12.535661747455672</v>
      </c>
      <c r="H151" s="102">
        <v>9.6848049645876007</v>
      </c>
      <c r="I151" s="102">
        <v>10.912253852666501</v>
      </c>
      <c r="J151" s="102">
        <v>13.009659132028842</v>
      </c>
      <c r="K151" s="102">
        <v>10.620704456776227</v>
      </c>
      <c r="L151" s="102">
        <v>10.212069693924455</v>
      </c>
      <c r="M151" s="102">
        <v>12.412674466740153</v>
      </c>
      <c r="N151" s="102">
        <v>11.93884096457597</v>
      </c>
      <c r="O151" s="102">
        <v>9.3946945613206712</v>
      </c>
      <c r="P151" s="102">
        <v>9.9865873173372481</v>
      </c>
      <c r="Q151" s="102">
        <v>8.0894658521910738</v>
      </c>
      <c r="R151" s="102">
        <v>6.5456884985545161</v>
      </c>
      <c r="S151" s="102">
        <v>7.7096563595522483</v>
      </c>
      <c r="T151" s="102">
        <v>8.3401248222670255</v>
      </c>
      <c r="U151" s="102">
        <v>8.0475579941687165</v>
      </c>
      <c r="V151" s="102">
        <v>7.4892028325807729</v>
      </c>
      <c r="W151" s="102">
        <v>8.9575650966247569</v>
      </c>
      <c r="X151" s="102">
        <v>8.8870352156713928</v>
      </c>
      <c r="Y151" s="102">
        <v>8.5835036702863174</v>
      </c>
      <c r="DA151" s="131" t="s">
        <v>2889</v>
      </c>
    </row>
    <row r="152" spans="1:105" ht="12" customHeight="1" x14ac:dyDescent="0.25">
      <c r="A152" s="103" t="s">
        <v>52</v>
      </c>
      <c r="B152" s="105">
        <v>13.434482025086758</v>
      </c>
      <c r="C152" s="105">
        <v>11.928469767243154</v>
      </c>
      <c r="D152" s="105">
        <v>12.887351525579883</v>
      </c>
      <c r="E152" s="105">
        <v>11.864989254157503</v>
      </c>
      <c r="F152" s="105">
        <v>11.834824150016717</v>
      </c>
      <c r="G152" s="105">
        <v>13.554817721473164</v>
      </c>
      <c r="H152" s="105">
        <v>13.94547923852569</v>
      </c>
      <c r="I152" s="105">
        <v>14.478159839806253</v>
      </c>
      <c r="J152" s="105">
        <v>15.14607673980988</v>
      </c>
      <c r="K152" s="105">
        <v>12.076576806125994</v>
      </c>
      <c r="L152" s="105">
        <v>14.147898482450197</v>
      </c>
      <c r="M152" s="105">
        <v>14.500725104205362</v>
      </c>
      <c r="N152" s="105">
        <v>15.068259883915724</v>
      </c>
      <c r="O152" s="105">
        <v>15.50467736259715</v>
      </c>
      <c r="P152" s="105">
        <v>16.433664483308988</v>
      </c>
      <c r="Q152" s="105">
        <v>18.366421562911029</v>
      </c>
      <c r="R152" s="105">
        <v>16.255244039294613</v>
      </c>
      <c r="S152" s="105">
        <v>16.41264189458326</v>
      </c>
      <c r="T152" s="105">
        <v>14.690982523249804</v>
      </c>
      <c r="U152" s="105">
        <v>14.787355022623441</v>
      </c>
      <c r="V152" s="105">
        <v>14.184568673429091</v>
      </c>
      <c r="W152" s="105">
        <v>17.842903392838473</v>
      </c>
      <c r="X152" s="105">
        <v>14.40422804141178</v>
      </c>
      <c r="Y152" s="105">
        <v>13.874800648949996</v>
      </c>
      <c r="DA152" s="132" t="s">
        <v>2890</v>
      </c>
    </row>
    <row r="153" spans="1:105" ht="12" customHeight="1" x14ac:dyDescent="0.25">
      <c r="A153" s="106" t="s">
        <v>122</v>
      </c>
      <c r="B153" s="102">
        <v>28.856474387535329</v>
      </c>
      <c r="C153" s="102">
        <v>29.347789604125534</v>
      </c>
      <c r="D153" s="102">
        <v>30.117845333292518</v>
      </c>
      <c r="E153" s="102">
        <v>30.007590405063247</v>
      </c>
      <c r="F153" s="102">
        <v>29.952354725944023</v>
      </c>
      <c r="G153" s="102">
        <v>27.682074971848191</v>
      </c>
      <c r="H153" s="102">
        <v>28.717970975804942</v>
      </c>
      <c r="I153" s="102">
        <v>28.780335640056528</v>
      </c>
      <c r="J153" s="102">
        <v>28.639022976232983</v>
      </c>
      <c r="K153" s="102">
        <v>31.275016909672399</v>
      </c>
      <c r="L153" s="102">
        <v>31.835134412829564</v>
      </c>
      <c r="M153" s="102">
        <v>31.00082825927144</v>
      </c>
      <c r="N153" s="102">
        <v>31.957792738070644</v>
      </c>
      <c r="O153" s="102">
        <v>32.042751272305573</v>
      </c>
      <c r="P153" s="102">
        <v>31.170045467061964</v>
      </c>
      <c r="Q153" s="102">
        <v>30.942672700885772</v>
      </c>
      <c r="R153" s="102">
        <v>30.572638433044329</v>
      </c>
      <c r="S153" s="102">
        <v>29.397063357391389</v>
      </c>
      <c r="T153" s="102">
        <v>27.725632237349846</v>
      </c>
      <c r="U153" s="102">
        <v>28.232309474539239</v>
      </c>
      <c r="V153" s="102">
        <v>27.065666377911622</v>
      </c>
      <c r="W153" s="102">
        <v>29.106918854023096</v>
      </c>
      <c r="X153" s="102">
        <v>27.90057569151935</v>
      </c>
      <c r="Y153" s="102">
        <v>26.315172674617756</v>
      </c>
      <c r="DA153" s="131" t="s">
        <v>2891</v>
      </c>
    </row>
    <row r="154" spans="1:105" ht="12" customHeight="1" x14ac:dyDescent="0.25">
      <c r="A154" s="107" t="s">
        <v>121</v>
      </c>
      <c r="B154" s="105">
        <v>23.089992830974232</v>
      </c>
      <c r="C154" s="105">
        <v>23.638389754154215</v>
      </c>
      <c r="D154" s="105">
        <v>24.393555719472268</v>
      </c>
      <c r="E154" s="105">
        <v>24.319775740530186</v>
      </c>
      <c r="F154" s="105">
        <v>24.301438510913361</v>
      </c>
      <c r="G154" s="105">
        <v>22.479121382179883</v>
      </c>
      <c r="H154" s="105">
        <v>22.820907241805841</v>
      </c>
      <c r="I154" s="105">
        <v>23.045613014189662</v>
      </c>
      <c r="J154" s="105">
        <v>23.189331541251082</v>
      </c>
      <c r="K154" s="105">
        <v>25.393391634483265</v>
      </c>
      <c r="L154" s="105">
        <v>25.515609148284021</v>
      </c>
      <c r="M154" s="105">
        <v>25.223355387591621</v>
      </c>
      <c r="N154" s="105">
        <v>25.953557179319354</v>
      </c>
      <c r="O154" s="105">
        <v>25.682122278311091</v>
      </c>
      <c r="P154" s="105">
        <v>25.212934029488952</v>
      </c>
      <c r="Q154" s="105">
        <v>24.73724037735132</v>
      </c>
      <c r="R154" s="105">
        <v>24.462656678815318</v>
      </c>
      <c r="S154" s="105">
        <v>23.871510262802104</v>
      </c>
      <c r="T154" s="105">
        <v>22.997955292998039</v>
      </c>
      <c r="U154" s="105">
        <v>23.634692531568565</v>
      </c>
      <c r="V154" s="105">
        <v>22.855100666835916</v>
      </c>
      <c r="W154" s="105">
        <v>24.702778724630665</v>
      </c>
      <c r="X154" s="105">
        <v>24.137491378724185</v>
      </c>
      <c r="Y154" s="105">
        <v>22.913459677817801</v>
      </c>
      <c r="DA154" s="132" t="s">
        <v>2892</v>
      </c>
    </row>
    <row r="155" spans="1:105" ht="12" customHeight="1" x14ac:dyDescent="0.25">
      <c r="A155" s="108" t="s">
        <v>53</v>
      </c>
      <c r="B155" s="99">
        <v>10.760776186887137</v>
      </c>
      <c r="C155" s="99">
        <v>10.887761827919999</v>
      </c>
      <c r="D155" s="99">
        <v>11.217106421402535</v>
      </c>
      <c r="E155" s="99">
        <v>11.072136092837068</v>
      </c>
      <c r="F155" s="99">
        <v>11.034531747327419</v>
      </c>
      <c r="G155" s="99">
        <v>10.188666999870655</v>
      </c>
      <c r="H155" s="99">
        <v>8.7863791878734805</v>
      </c>
      <c r="I155" s="99">
        <v>9.302461510874549</v>
      </c>
      <c r="J155" s="99">
        <v>10.066763273977211</v>
      </c>
      <c r="K155" s="99">
        <v>11.238794501051771</v>
      </c>
      <c r="L155" s="99">
        <v>10.098919094957097</v>
      </c>
      <c r="M155" s="99">
        <v>10.964931577105746</v>
      </c>
      <c r="N155" s="99">
        <v>10.902875754019822</v>
      </c>
      <c r="O155" s="99">
        <v>9.3810513282300878</v>
      </c>
      <c r="P155" s="99">
        <v>9.2432675783686129</v>
      </c>
      <c r="Q155" s="99">
        <v>7.4026964455514017</v>
      </c>
      <c r="R155" s="99">
        <v>6.7832542775748825</v>
      </c>
      <c r="S155" s="99">
        <v>7.3073034657918408</v>
      </c>
      <c r="T155" s="99">
        <v>8.0026202596596807</v>
      </c>
      <c r="U155" s="99">
        <v>8.3452733005828179</v>
      </c>
      <c r="V155" s="99">
        <v>7.9924813188676014</v>
      </c>
      <c r="W155" s="99">
        <v>8.3618769798897006</v>
      </c>
      <c r="X155" s="99">
        <v>9.4523989213427182</v>
      </c>
      <c r="Y155" s="99">
        <v>8.8661923810382604</v>
      </c>
      <c r="DA155" s="63" t="s">
        <v>2893</v>
      </c>
    </row>
    <row r="156" spans="1:105" ht="12" customHeight="1" x14ac:dyDescent="0.25">
      <c r="A156" s="108" t="s">
        <v>52</v>
      </c>
      <c r="B156" s="99">
        <v>12.329216644087092</v>
      </c>
      <c r="C156" s="99">
        <v>12.750627926234218</v>
      </c>
      <c r="D156" s="99">
        <v>13.176449298069732</v>
      </c>
      <c r="E156" s="99">
        <v>13.247639647693115</v>
      </c>
      <c r="F156" s="99">
        <v>13.266906763585947</v>
      </c>
      <c r="G156" s="99">
        <v>12.29045438230923</v>
      </c>
      <c r="H156" s="99">
        <v>14.034528053932359</v>
      </c>
      <c r="I156" s="99">
        <v>13.743151503315119</v>
      </c>
      <c r="J156" s="99">
        <v>13.122568267273873</v>
      </c>
      <c r="K156" s="99">
        <v>14.154597133431496</v>
      </c>
      <c r="L156" s="99">
        <v>15.416690053326926</v>
      </c>
      <c r="M156" s="99">
        <v>14.258423810485874</v>
      </c>
      <c r="N156" s="99">
        <v>15.050681425299528</v>
      </c>
      <c r="O156" s="99">
        <v>16.301070950081009</v>
      </c>
      <c r="P156" s="99">
        <v>15.969666451120336</v>
      </c>
      <c r="Q156" s="99">
        <v>17.334543931799921</v>
      </c>
      <c r="R156" s="99">
        <v>17.679402401240441</v>
      </c>
      <c r="S156" s="99">
        <v>16.564206797010272</v>
      </c>
      <c r="T156" s="99">
        <v>14.995335033338366</v>
      </c>
      <c r="U156" s="99">
        <v>15.289419230985748</v>
      </c>
      <c r="V156" s="99">
        <v>14.862619347968312</v>
      </c>
      <c r="W156" s="99">
        <v>16.340901744740968</v>
      </c>
      <c r="X156" s="99">
        <v>14.685092457381467</v>
      </c>
      <c r="Y156" s="99">
        <v>14.047267296779539</v>
      </c>
      <c r="DA156" s="63" t="s">
        <v>2894</v>
      </c>
    </row>
    <row r="157" spans="1:105" ht="12" customHeight="1" x14ac:dyDescent="0.25">
      <c r="A157" s="121" t="s">
        <v>54</v>
      </c>
      <c r="B157" s="123">
        <v>3.9219510616734721</v>
      </c>
      <c r="C157" s="123">
        <v>4.4469792790610283</v>
      </c>
      <c r="D157" s="123">
        <v>4.6146785357789168</v>
      </c>
      <c r="E157" s="123">
        <v>4.5421094523108154</v>
      </c>
      <c r="F157" s="123">
        <v>4.802089129051887</v>
      </c>
      <c r="G157" s="123">
        <v>3.8713791966193094</v>
      </c>
      <c r="H157" s="123">
        <v>4.4795828925553609</v>
      </c>
      <c r="I157" s="123">
        <v>3.8912574552741632</v>
      </c>
      <c r="J157" s="123">
        <v>4.1964207789660204</v>
      </c>
      <c r="K157" s="123">
        <v>5.2812000678878555</v>
      </c>
      <c r="L157" s="123">
        <v>5.3022012898776065</v>
      </c>
      <c r="M157" s="123">
        <v>5.209070444971859</v>
      </c>
      <c r="N157" s="123">
        <v>5.3458813465212094</v>
      </c>
      <c r="O157" s="123">
        <v>5.1809502405619803</v>
      </c>
      <c r="P157" s="123">
        <v>5.374689611248729</v>
      </c>
      <c r="Q157" s="123">
        <v>5.1721516394102647</v>
      </c>
      <c r="R157" s="123">
        <v>5.2511928631860805</v>
      </c>
      <c r="S157" s="123">
        <v>5.2068870721857028</v>
      </c>
      <c r="T157" s="123">
        <v>5.0729571128119071</v>
      </c>
      <c r="U157" s="123">
        <v>5.1416406249903428</v>
      </c>
      <c r="V157" s="123">
        <v>4.975599897402974</v>
      </c>
      <c r="W157" s="123">
        <v>4.581079563518518</v>
      </c>
      <c r="X157" s="123">
        <v>4.6761106250233064</v>
      </c>
      <c r="Y157" s="123">
        <v>4.695880163608499</v>
      </c>
      <c r="DA157" s="130" t="s">
        <v>2895</v>
      </c>
    </row>
    <row r="158" spans="1:105" ht="12" customHeight="1" x14ac:dyDescent="0.25">
      <c r="A158" s="97" t="s">
        <v>50</v>
      </c>
      <c r="B158" s="99">
        <v>4.9159471417420217</v>
      </c>
      <c r="C158" s="99">
        <v>5.6035321505056164</v>
      </c>
      <c r="D158" s="99">
        <v>5.8705858556665991</v>
      </c>
      <c r="E158" s="99">
        <v>5.5512319150452551</v>
      </c>
      <c r="F158" s="99">
        <v>5.9980263694032319</v>
      </c>
      <c r="G158" s="99">
        <v>4.9898951244694496</v>
      </c>
      <c r="H158" s="99">
        <v>5.6760688816457368</v>
      </c>
      <c r="I158" s="99">
        <v>4.934398813297741</v>
      </c>
      <c r="J158" s="99">
        <v>5.2633181902079507</v>
      </c>
      <c r="K158" s="99">
        <v>6.8144599536818831</v>
      </c>
      <c r="L158" s="99">
        <v>7.2843297192893592</v>
      </c>
      <c r="M158" s="99">
        <v>6.7190181062370016</v>
      </c>
      <c r="N158" s="99">
        <v>5.7125123873293191</v>
      </c>
      <c r="O158" s="99">
        <v>5.6831141005317347</v>
      </c>
      <c r="P158" s="99">
        <v>6.3562499670396058</v>
      </c>
      <c r="Q158" s="99">
        <v>7.0532547251413744</v>
      </c>
      <c r="R158" s="99">
        <v>7.4396526688723084</v>
      </c>
      <c r="S158" s="99">
        <v>7.1302424598666292</v>
      </c>
      <c r="T158" s="99">
        <v>6.5986309345417933</v>
      </c>
      <c r="U158" s="99">
        <v>6.6302683910192011</v>
      </c>
      <c r="V158" s="99">
        <v>6.6146818294789158</v>
      </c>
      <c r="W158" s="99">
        <v>8.9666050031713436</v>
      </c>
      <c r="X158" s="99">
        <v>4.6118094746004434</v>
      </c>
      <c r="Y158" s="99">
        <v>6.5549975709292037</v>
      </c>
      <c r="DA158" s="63" t="s">
        <v>2896</v>
      </c>
    </row>
    <row r="159" spans="1:105" ht="12" customHeight="1" x14ac:dyDescent="0.25">
      <c r="A159" s="109" t="s">
        <v>120</v>
      </c>
      <c r="B159" s="110">
        <v>3.9155131735582565</v>
      </c>
      <c r="C159" s="110">
        <v>4.4401504373165821</v>
      </c>
      <c r="D159" s="110">
        <v>4.6082894963123318</v>
      </c>
      <c r="E159" s="110">
        <v>4.5372441965486399</v>
      </c>
      <c r="F159" s="110">
        <v>4.796145994947917</v>
      </c>
      <c r="G159" s="110">
        <v>3.8656322582587674</v>
      </c>
      <c r="H159" s="110">
        <v>4.4734867324243215</v>
      </c>
      <c r="I159" s="110">
        <v>3.8863355567513511</v>
      </c>
      <c r="J159" s="110">
        <v>4.1918300230076424</v>
      </c>
      <c r="K159" s="110">
        <v>5.2753356766974742</v>
      </c>
      <c r="L159" s="110">
        <v>5.2956331176151963</v>
      </c>
      <c r="M159" s="110">
        <v>5.2050736840333443</v>
      </c>
      <c r="N159" s="110">
        <v>5.3450889077710073</v>
      </c>
      <c r="O159" s="110">
        <v>5.1799643246701059</v>
      </c>
      <c r="P159" s="110">
        <v>5.3726068647684979</v>
      </c>
      <c r="Q159" s="110">
        <v>5.1672890350458633</v>
      </c>
      <c r="R159" s="110">
        <v>5.2451571823279171</v>
      </c>
      <c r="S159" s="110">
        <v>5.2015896330019666</v>
      </c>
      <c r="T159" s="110">
        <v>5.0691496953472175</v>
      </c>
      <c r="U159" s="110">
        <v>5.1380961224648258</v>
      </c>
      <c r="V159" s="110">
        <v>4.972027867918797</v>
      </c>
      <c r="W159" s="110">
        <v>4.5716585616454033</v>
      </c>
      <c r="X159" s="110">
        <v>4.676210166489688</v>
      </c>
      <c r="Y159" s="110">
        <v>4.6938909698390265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163.04386140740789</v>
      </c>
      <c r="C161" s="118">
        <f t="shared" si="54"/>
        <v>177.03411151467992</v>
      </c>
      <c r="D161" s="118">
        <f t="shared" si="54"/>
        <v>168.68561558755383</v>
      </c>
      <c r="E161" s="118">
        <f t="shared" si="54"/>
        <v>171.77602185051097</v>
      </c>
      <c r="F161" s="118">
        <f t="shared" si="54"/>
        <v>163.82561502761453</v>
      </c>
      <c r="G161" s="118">
        <f t="shared" si="54"/>
        <v>156.57887115005022</v>
      </c>
      <c r="H161" s="118">
        <f t="shared" si="54"/>
        <v>152.28810482174569</v>
      </c>
      <c r="I161" s="118">
        <f t="shared" si="54"/>
        <v>155.02924715046936</v>
      </c>
      <c r="J161" s="118">
        <f t="shared" si="54"/>
        <v>152.86835409243895</v>
      </c>
      <c r="K161" s="118">
        <f t="shared" si="54"/>
        <v>157.21852569189716</v>
      </c>
      <c r="L161" s="118">
        <f t="shared" si="54"/>
        <v>169.74081215399272</v>
      </c>
      <c r="M161" s="118">
        <f t="shared" si="54"/>
        <v>164.80062071634154</v>
      </c>
      <c r="N161" s="118">
        <f t="shared" si="54"/>
        <v>164.74867115802894</v>
      </c>
      <c r="O161" s="118">
        <f t="shared" si="54"/>
        <v>166.61156207463057</v>
      </c>
      <c r="P161" s="118">
        <f t="shared" si="54"/>
        <v>146.47839474811511</v>
      </c>
      <c r="Q161" s="118">
        <f t="shared" si="54"/>
        <v>158.64427821351197</v>
      </c>
      <c r="R161" s="118">
        <f t="shared" ref="R161:V161" si="55">R162+R164+R166+R175</f>
        <v>169.65279244964751</v>
      </c>
      <c r="S161" s="118">
        <f t="shared" si="55"/>
        <v>164.85471333639666</v>
      </c>
      <c r="T161" s="118">
        <f t="shared" si="55"/>
        <v>155.92736846243076</v>
      </c>
      <c r="U161" s="118">
        <f t="shared" si="55"/>
        <v>157.42594639604954</v>
      </c>
      <c r="V161" s="118">
        <f t="shared" si="55"/>
        <v>163.64368973813706</v>
      </c>
      <c r="W161" s="118">
        <f t="shared" ref="W161:Y161" si="56">W162+W164+W166+W175</f>
        <v>168.66193356611851</v>
      </c>
      <c r="X161" s="118">
        <f t="shared" si="56"/>
        <v>155.28772772089766</v>
      </c>
      <c r="Y161" s="118">
        <f t="shared" si="56"/>
        <v>155.36531855845354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131.39461150166744</v>
      </c>
      <c r="C162" s="123">
        <f t="shared" si="57"/>
        <v>144.33696723206765</v>
      </c>
      <c r="D162" s="123">
        <f t="shared" si="57"/>
        <v>134.91983911993296</v>
      </c>
      <c r="E162" s="123">
        <f t="shared" si="57"/>
        <v>138.32217716958439</v>
      </c>
      <c r="F162" s="123">
        <f t="shared" si="57"/>
        <v>130.33270124346905</v>
      </c>
      <c r="G162" s="123">
        <f t="shared" si="57"/>
        <v>126.27133747048616</v>
      </c>
      <c r="H162" s="123">
        <f t="shared" si="57"/>
        <v>120.91974277920461</v>
      </c>
      <c r="I162" s="123">
        <f t="shared" si="57"/>
        <v>124.17450862020574</v>
      </c>
      <c r="J162" s="123">
        <f t="shared" si="57"/>
        <v>121.82104870347727</v>
      </c>
      <c r="K162" s="123">
        <f t="shared" si="57"/>
        <v>123.50918439482891</v>
      </c>
      <c r="L162" s="123">
        <f t="shared" si="57"/>
        <v>135.73447096524765</v>
      </c>
      <c r="M162" s="123">
        <f t="shared" si="57"/>
        <v>131.49286159426762</v>
      </c>
      <c r="N162" s="123">
        <f t="shared" si="57"/>
        <v>130.46311108989508</v>
      </c>
      <c r="O162" s="123">
        <f t="shared" si="57"/>
        <v>132.59938569698639</v>
      </c>
      <c r="P162" s="123">
        <f t="shared" si="57"/>
        <v>112.72054702776599</v>
      </c>
      <c r="Q162" s="123">
        <f t="shared" si="57"/>
        <v>125.32753143972566</v>
      </c>
      <c r="R162" s="123">
        <f t="shared" si="57"/>
        <v>136.67055690991947</v>
      </c>
      <c r="S162" s="123">
        <f t="shared" si="57"/>
        <v>132.78435664768281</v>
      </c>
      <c r="T162" s="123">
        <f t="shared" si="57"/>
        <v>125.26278940106158</v>
      </c>
      <c r="U162" s="123">
        <f t="shared" si="57"/>
        <v>126.10648483776974</v>
      </c>
      <c r="V162" s="123">
        <f t="shared" si="57"/>
        <v>133.33986456665301</v>
      </c>
      <c r="W162" s="123">
        <f t="shared" si="57"/>
        <v>136.76746410243317</v>
      </c>
      <c r="X162" s="123">
        <f t="shared" si="57"/>
        <v>124.33176964180069</v>
      </c>
      <c r="Y162" s="123">
        <f t="shared" si="57"/>
        <v>125.83000108137595</v>
      </c>
      <c r="DA162" s="130" t="s">
        <v>2899</v>
      </c>
    </row>
    <row r="163" spans="1:105" ht="12" customHeight="1" x14ac:dyDescent="0.25">
      <c r="A163" s="97" t="s">
        <v>53</v>
      </c>
      <c r="B163" s="110">
        <v>131.39461150166744</v>
      </c>
      <c r="C163" s="110">
        <v>144.33696723206765</v>
      </c>
      <c r="D163" s="110">
        <v>134.91983911993296</v>
      </c>
      <c r="E163" s="110">
        <v>138.32217716958439</v>
      </c>
      <c r="F163" s="110">
        <v>130.33270124346905</v>
      </c>
      <c r="G163" s="110">
        <v>126.27133747048616</v>
      </c>
      <c r="H163" s="110">
        <v>120.91974277920461</v>
      </c>
      <c r="I163" s="110">
        <v>124.17450862020574</v>
      </c>
      <c r="J163" s="110">
        <v>121.82104870347727</v>
      </c>
      <c r="K163" s="110">
        <v>123.50918439482891</v>
      </c>
      <c r="L163" s="110">
        <v>135.73447096524765</v>
      </c>
      <c r="M163" s="110">
        <v>131.49286159426762</v>
      </c>
      <c r="N163" s="110">
        <v>130.46311108989508</v>
      </c>
      <c r="O163" s="110">
        <v>132.59938569698639</v>
      </c>
      <c r="P163" s="110">
        <v>112.72054702776599</v>
      </c>
      <c r="Q163" s="110">
        <v>125.32753143972566</v>
      </c>
      <c r="R163" s="110">
        <v>136.67055690991947</v>
      </c>
      <c r="S163" s="110">
        <v>132.78435664768281</v>
      </c>
      <c r="T163" s="110">
        <v>125.26278940106158</v>
      </c>
      <c r="U163" s="110">
        <v>126.10648483776974</v>
      </c>
      <c r="V163" s="110">
        <v>133.33986456665301</v>
      </c>
      <c r="W163" s="110">
        <v>136.76746410243317</v>
      </c>
      <c r="X163" s="110">
        <v>124.33176964180069</v>
      </c>
      <c r="Y163" s="110">
        <v>125.83000108137595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2.3483824764839609E-2</v>
      </c>
      <c r="C164" s="123">
        <f t="shared" si="58"/>
        <v>2.6806679887830059E-2</v>
      </c>
      <c r="D164" s="123">
        <f t="shared" si="58"/>
        <v>2.9066471735714104E-2</v>
      </c>
      <c r="E164" s="123">
        <f t="shared" si="58"/>
        <v>5.29513312856454E-2</v>
      </c>
      <c r="F164" s="123">
        <f t="shared" si="58"/>
        <v>3.4561195200115136E-2</v>
      </c>
      <c r="G164" s="123">
        <f t="shared" si="58"/>
        <v>3.7939454860638336E-2</v>
      </c>
      <c r="H164" s="123">
        <f t="shared" si="58"/>
        <v>4.5035908870560436E-2</v>
      </c>
      <c r="I164" s="123">
        <f t="shared" si="58"/>
        <v>4.2864249209068249E-2</v>
      </c>
      <c r="J164" s="123">
        <f t="shared" si="58"/>
        <v>3.8394897352181795E-2</v>
      </c>
      <c r="K164" s="123">
        <f t="shared" si="58"/>
        <v>3.8961996768932985E-2</v>
      </c>
      <c r="L164" s="123">
        <f t="shared" si="58"/>
        <v>4.4544257298778228E-2</v>
      </c>
      <c r="M164" s="123">
        <f t="shared" si="58"/>
        <v>4.1906719277751546E-2</v>
      </c>
      <c r="N164" s="123">
        <f t="shared" si="58"/>
        <v>5.1056525056602811E-2</v>
      </c>
      <c r="O164" s="123">
        <f t="shared" si="58"/>
        <v>6.5818532010838163E-2</v>
      </c>
      <c r="P164" s="123">
        <f t="shared" si="58"/>
        <v>4.2221171302816496E-2</v>
      </c>
      <c r="Q164" s="123">
        <f t="shared" si="58"/>
        <v>7.114309550622458E-2</v>
      </c>
      <c r="R164" s="123">
        <f t="shared" si="58"/>
        <v>4.1442848983099329E-2</v>
      </c>
      <c r="S164" s="123">
        <f t="shared" si="58"/>
        <v>4.1398847164164414E-2</v>
      </c>
      <c r="T164" s="123">
        <f t="shared" si="58"/>
        <v>3.8432339543370775E-2</v>
      </c>
      <c r="U164" s="123">
        <f t="shared" si="58"/>
        <v>4.1592369378764781E-2</v>
      </c>
      <c r="V164" s="123">
        <f t="shared" si="58"/>
        <v>4.0876062862793244E-2</v>
      </c>
      <c r="W164" s="123">
        <f t="shared" si="58"/>
        <v>4.064057560497681E-2</v>
      </c>
      <c r="X164" s="123">
        <f t="shared" si="58"/>
        <v>3.7328829205028252E-2</v>
      </c>
      <c r="Y164" s="123">
        <f t="shared" si="58"/>
        <v>3.685611316679057E-2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2.3483824764839609E-2</v>
      </c>
      <c r="C165" s="99">
        <f>RES_hhdet_fech!C165/RES_summary!C$19</f>
        <v>2.6806679887830059E-2</v>
      </c>
      <c r="D165" s="99">
        <f>RES_hhdet_fech!D165/RES_summary!D$19</f>
        <v>2.9066471735714104E-2</v>
      </c>
      <c r="E165" s="99">
        <f>RES_hhdet_fech!E165/RES_summary!E$19</f>
        <v>5.29513312856454E-2</v>
      </c>
      <c r="F165" s="99">
        <f>RES_hhdet_fech!F165/RES_summary!F$19</f>
        <v>3.4561195200115136E-2</v>
      </c>
      <c r="G165" s="99">
        <f>RES_hhdet_fech!G165/RES_summary!G$19</f>
        <v>3.7939454860638336E-2</v>
      </c>
      <c r="H165" s="99">
        <f>RES_hhdet_fech!H165/RES_summary!H$19</f>
        <v>4.5035908870560436E-2</v>
      </c>
      <c r="I165" s="99">
        <f>RES_hhdet_fech!I165/RES_summary!I$19</f>
        <v>4.2864249209068249E-2</v>
      </c>
      <c r="J165" s="99">
        <f>RES_hhdet_fech!J165/RES_summary!J$19</f>
        <v>3.8394897352181795E-2</v>
      </c>
      <c r="K165" s="99">
        <f>RES_hhdet_fech!K165/RES_summary!K$19</f>
        <v>3.8961996768932985E-2</v>
      </c>
      <c r="L165" s="99">
        <f>RES_hhdet_fech!L165/RES_summary!L$19</f>
        <v>4.4544257298778228E-2</v>
      </c>
      <c r="M165" s="99">
        <f>RES_hhdet_fech!M165/RES_summary!M$19</f>
        <v>4.1906719277751546E-2</v>
      </c>
      <c r="N165" s="99">
        <f>RES_hhdet_fech!N165/RES_summary!N$19</f>
        <v>5.1056525056602811E-2</v>
      </c>
      <c r="O165" s="99">
        <f>RES_hhdet_fech!O165/RES_summary!O$19</f>
        <v>6.5818532010838163E-2</v>
      </c>
      <c r="P165" s="99">
        <f>RES_hhdet_fech!P165/RES_summary!P$19</f>
        <v>4.2221171302816496E-2</v>
      </c>
      <c r="Q165" s="99">
        <f>RES_hhdet_fech!Q165/RES_summary!Q$19</f>
        <v>7.114309550622458E-2</v>
      </c>
      <c r="R165" s="99">
        <f>RES_hhdet_fech!R165/RES_summary!R$19</f>
        <v>4.1442848983099329E-2</v>
      </c>
      <c r="S165" s="99">
        <f>RES_hhdet_fech!S165/RES_summary!S$19</f>
        <v>4.1398847164164414E-2</v>
      </c>
      <c r="T165" s="99">
        <f>RES_hhdet_fech!T165/RES_summary!T$19</f>
        <v>3.8432339543370775E-2</v>
      </c>
      <c r="U165" s="99">
        <f>RES_hhdet_fech!U165/RES_summary!U$19</f>
        <v>4.1592369378764781E-2</v>
      </c>
      <c r="V165" s="99">
        <f>RES_hhdet_fech!V165/RES_summary!V$19</f>
        <v>4.0876062862793244E-2</v>
      </c>
      <c r="W165" s="99">
        <f>RES_hhdet_fech!W165/RES_summary!W$19</f>
        <v>4.064057560497681E-2</v>
      </c>
      <c r="X165" s="99">
        <f>RES_hhdet_fech!X165/RES_summary!X$19</f>
        <v>3.7328829205028252E-2</v>
      </c>
      <c r="Y165" s="99">
        <f>RES_hhdet_fech!Y165/RES_summary!Y$19</f>
        <v>3.685611316679057E-2</v>
      </c>
      <c r="DA165" s="63" t="s">
        <v>2902</v>
      </c>
    </row>
    <row r="166" spans="1:105" ht="12" customHeight="1" x14ac:dyDescent="0.25">
      <c r="A166" s="121" t="s">
        <v>55</v>
      </c>
      <c r="B166" s="123">
        <v>27.703815739605204</v>
      </c>
      <c r="C166" s="123">
        <v>28.203969506767908</v>
      </c>
      <c r="D166" s="123">
        <v>29.092502402812169</v>
      </c>
      <c r="E166" s="123">
        <v>28.830681052516415</v>
      </c>
      <c r="F166" s="123">
        <v>28.630458189065429</v>
      </c>
      <c r="G166" s="123">
        <v>26.38281052793328</v>
      </c>
      <c r="H166" s="123">
        <v>26.836622515400801</v>
      </c>
      <c r="I166" s="123">
        <v>26.917438236727445</v>
      </c>
      <c r="J166" s="123">
        <v>26.808973324221014</v>
      </c>
      <c r="K166" s="123">
        <v>28.385319782744791</v>
      </c>
      <c r="L166" s="123">
        <v>28.65689757342443</v>
      </c>
      <c r="M166" s="123">
        <v>28.054697148273878</v>
      </c>
      <c r="N166" s="123">
        <v>28.885767706109537</v>
      </c>
      <c r="O166" s="123">
        <v>28.75991775085831</v>
      </c>
      <c r="P166" s="123">
        <v>28.325868210412935</v>
      </c>
      <c r="Q166" s="123">
        <v>28.057643202149162</v>
      </c>
      <c r="R166" s="123">
        <v>27.682897713069472</v>
      </c>
      <c r="S166" s="123">
        <v>26.826890533603308</v>
      </c>
      <c r="T166" s="123">
        <v>25.555054979446449</v>
      </c>
      <c r="U166" s="123">
        <v>26.131875145201064</v>
      </c>
      <c r="V166" s="123">
        <v>25.258878028276911</v>
      </c>
      <c r="W166" s="123">
        <v>27.260122388579095</v>
      </c>
      <c r="X166" s="123">
        <v>26.238413609199608</v>
      </c>
      <c r="Y166" s="123">
        <v>24.810122393645418</v>
      </c>
      <c r="DA166" s="130" t="s">
        <v>2903</v>
      </c>
    </row>
    <row r="167" spans="1:105" ht="12" customHeight="1" x14ac:dyDescent="0.25">
      <c r="A167" s="97" t="s">
        <v>124</v>
      </c>
      <c r="B167" s="99">
        <v>35.493321092655684</v>
      </c>
      <c r="C167" s="99">
        <v>31.389725208724968</v>
      </c>
      <c r="D167" s="99">
        <v>33.829375515372426</v>
      </c>
      <c r="E167" s="99">
        <v>30.758102959706846</v>
      </c>
      <c r="F167" s="99">
        <v>30.407497700769216</v>
      </c>
      <c r="G167" s="99">
        <v>34.550580181110305</v>
      </c>
      <c r="H167" s="99">
        <v>31.920882811868527</v>
      </c>
      <c r="I167" s="99">
        <v>33.842910296676187</v>
      </c>
      <c r="J167" s="99">
        <v>37.016201960569475</v>
      </c>
      <c r="K167" s="99">
        <v>29.651114903774321</v>
      </c>
      <c r="L167" s="99">
        <v>32.426929114588795</v>
      </c>
      <c r="M167" s="99">
        <v>35.052346198960642</v>
      </c>
      <c r="N167" s="99">
        <v>35.292337406225307</v>
      </c>
      <c r="O167" s="99">
        <v>33.011285368880749</v>
      </c>
      <c r="P167" s="99">
        <v>34.989936271766652</v>
      </c>
      <c r="Q167" s="99">
        <v>35.531764527529987</v>
      </c>
      <c r="R167" s="99">
        <v>30.312141064450749</v>
      </c>
      <c r="S167" s="99">
        <v>30.651796689893832</v>
      </c>
      <c r="T167" s="99">
        <v>28.153318831104421</v>
      </c>
      <c r="U167" s="99">
        <v>27.924318368101964</v>
      </c>
      <c r="V167" s="99">
        <v>26.174264729486897</v>
      </c>
      <c r="W167" s="99">
        <v>31.89982036568324</v>
      </c>
      <c r="X167" s="99">
        <v>27.193627117017506</v>
      </c>
      <c r="Y167" s="99">
        <v>26.128982943253845</v>
      </c>
      <c r="DA167" s="63" t="s">
        <v>2904</v>
      </c>
    </row>
    <row r="168" spans="1:105" ht="12" customHeight="1" x14ac:dyDescent="0.25">
      <c r="A168" s="97" t="s">
        <v>123</v>
      </c>
      <c r="B168" s="99">
        <v>26.683361425280186</v>
      </c>
      <c r="C168" s="99">
        <v>23.604657175154603</v>
      </c>
      <c r="D168" s="99">
        <v>25.537144489360362</v>
      </c>
      <c r="E168" s="99">
        <v>23.236773810521164</v>
      </c>
      <c r="F168" s="99">
        <v>23.034808816190235</v>
      </c>
      <c r="G168" s="99">
        <v>26.282721847220934</v>
      </c>
      <c r="H168" s="99">
        <v>23.730872655728756</v>
      </c>
      <c r="I168" s="99">
        <v>25.467633405578734</v>
      </c>
      <c r="J168" s="99">
        <v>28.257594027142726</v>
      </c>
      <c r="K168" s="99">
        <v>22.770799223849227</v>
      </c>
      <c r="L168" s="99">
        <v>24.469398149919069</v>
      </c>
      <c r="M168" s="99">
        <v>26.938301290991358</v>
      </c>
      <c r="N168" s="99">
        <v>27.112873195191948</v>
      </c>
      <c r="O168" s="99">
        <v>25.021561853012948</v>
      </c>
      <c r="P168" s="99">
        <v>26.923214105742101</v>
      </c>
      <c r="Q168" s="99">
        <v>26.841374193900187</v>
      </c>
      <c r="R168" s="99">
        <v>23.125619178757137</v>
      </c>
      <c r="S168" s="99">
        <v>24.352921870323076</v>
      </c>
      <c r="T168" s="99">
        <v>23.189994492016922</v>
      </c>
      <c r="U168" s="99">
        <v>23.221208250410367</v>
      </c>
      <c r="V168" s="99">
        <v>22.067826081775436</v>
      </c>
      <c r="W168" s="99">
        <v>26.954918065878228</v>
      </c>
      <c r="X168" s="99">
        <v>23.267970599509088</v>
      </c>
      <c r="Y168" s="99">
        <v>22.508093228579089</v>
      </c>
      <c r="DA168" s="63" t="s">
        <v>2905</v>
      </c>
    </row>
    <row r="169" spans="1:105" ht="12" customHeight="1" x14ac:dyDescent="0.25">
      <c r="A169" s="100" t="s">
        <v>50</v>
      </c>
      <c r="B169" s="102">
        <v>13.248879400193422</v>
      </c>
      <c r="C169" s="102">
        <v>11.676187407911454</v>
      </c>
      <c r="D169" s="102">
        <v>12.649792963780476</v>
      </c>
      <c r="E169" s="102">
        <v>11.376687304324143</v>
      </c>
      <c r="F169" s="102">
        <v>11.18365424314274</v>
      </c>
      <c r="G169" s="102">
        <v>12.692616083717249</v>
      </c>
      <c r="H169" s="102">
        <v>9.745119121527738</v>
      </c>
      <c r="I169" s="102">
        <v>10.943339726636401</v>
      </c>
      <c r="J169" s="102">
        <v>13.058516277951817</v>
      </c>
      <c r="K169" s="102">
        <v>10.654852813925684</v>
      </c>
      <c r="L169" s="102">
        <v>10.254905016126086</v>
      </c>
      <c r="M169" s="102">
        <v>12.404992813356614</v>
      </c>
      <c r="N169" s="102">
        <v>11.998521652220152</v>
      </c>
      <c r="O169" s="102">
        <v>9.4864387714897873</v>
      </c>
      <c r="P169" s="102">
        <v>10.333878566302412</v>
      </c>
      <c r="Q169" s="102">
        <v>8.3067442973808117</v>
      </c>
      <c r="R169" s="102">
        <v>6.7215019633306898</v>
      </c>
      <c r="S169" s="102">
        <v>7.8315249131679092</v>
      </c>
      <c r="T169" s="102">
        <v>8.4026516463324867</v>
      </c>
      <c r="U169" s="102">
        <v>8.2517041246880858</v>
      </c>
      <c r="V169" s="102">
        <v>7.6603412130054913</v>
      </c>
      <c r="W169" s="102">
        <v>8.9950702762221209</v>
      </c>
      <c r="X169" s="102">
        <v>8.8674097894515498</v>
      </c>
      <c r="Y169" s="102">
        <v>8.5890012846295782</v>
      </c>
      <c r="DA169" s="131" t="s">
        <v>2906</v>
      </c>
    </row>
    <row r="170" spans="1:105" ht="12" customHeight="1" x14ac:dyDescent="0.25">
      <c r="A170" s="103" t="s">
        <v>52</v>
      </c>
      <c r="B170" s="105">
        <v>13.43448202508676</v>
      </c>
      <c r="C170" s="105">
        <v>11.928469767243152</v>
      </c>
      <c r="D170" s="105">
        <v>12.887351525579886</v>
      </c>
      <c r="E170" s="105">
        <v>11.860086506197021</v>
      </c>
      <c r="F170" s="105">
        <v>11.851154573047491</v>
      </c>
      <c r="G170" s="105">
        <v>13.590105763503683</v>
      </c>
      <c r="H170" s="105">
        <v>13.98575353420102</v>
      </c>
      <c r="I170" s="105">
        <v>14.524293678942332</v>
      </c>
      <c r="J170" s="105">
        <v>15.199077749190902</v>
      </c>
      <c r="K170" s="105">
        <v>12.115946409923545</v>
      </c>
      <c r="L170" s="105">
        <v>14.214493133792983</v>
      </c>
      <c r="M170" s="105">
        <v>14.533308477634742</v>
      </c>
      <c r="N170" s="105">
        <v>15.114351542971802</v>
      </c>
      <c r="O170" s="105">
        <v>15.53512308152316</v>
      </c>
      <c r="P170" s="105">
        <v>16.589335539439691</v>
      </c>
      <c r="Q170" s="105">
        <v>18.534629896519377</v>
      </c>
      <c r="R170" s="105">
        <v>16.404117215426446</v>
      </c>
      <c r="S170" s="105">
        <v>16.521396957155162</v>
      </c>
      <c r="T170" s="105">
        <v>14.787342845684439</v>
      </c>
      <c r="U170" s="105">
        <v>14.969504125722283</v>
      </c>
      <c r="V170" s="105">
        <v>14.407484868769941</v>
      </c>
      <c r="W170" s="105">
        <v>17.959847789656106</v>
      </c>
      <c r="X170" s="105">
        <v>14.400560810057545</v>
      </c>
      <c r="Y170" s="105">
        <v>13.91909194394951</v>
      </c>
      <c r="DA170" s="132" t="s">
        <v>2907</v>
      </c>
    </row>
    <row r="171" spans="1:105" ht="12" customHeight="1" x14ac:dyDescent="0.25">
      <c r="A171" s="106" t="s">
        <v>122</v>
      </c>
      <c r="B171" s="102">
        <v>28.856474387535329</v>
      </c>
      <c r="C171" s="102">
        <v>29.576478621778822</v>
      </c>
      <c r="D171" s="102">
        <v>30.455817367296259</v>
      </c>
      <c r="E171" s="102">
        <v>30.335332508506987</v>
      </c>
      <c r="F171" s="102">
        <v>30.241080442877465</v>
      </c>
      <c r="G171" s="102">
        <v>27.891788979836125</v>
      </c>
      <c r="H171" s="102">
        <v>28.829464837467395</v>
      </c>
      <c r="I171" s="102">
        <v>28.850833585172754</v>
      </c>
      <c r="J171" s="102">
        <v>28.709985865122867</v>
      </c>
      <c r="K171" s="102">
        <v>31.343952830166305</v>
      </c>
      <c r="L171" s="102">
        <v>31.889414883697896</v>
      </c>
      <c r="M171" s="102">
        <v>31.038728802746938</v>
      </c>
      <c r="N171" s="102">
        <v>31.996744102272022</v>
      </c>
      <c r="O171" s="102">
        <v>32.111057160963462</v>
      </c>
      <c r="P171" s="102">
        <v>31.435927223228543</v>
      </c>
      <c r="Q171" s="102">
        <v>31.228946254266088</v>
      </c>
      <c r="R171" s="102">
        <v>30.751987252702346</v>
      </c>
      <c r="S171" s="102">
        <v>29.483384426004047</v>
      </c>
      <c r="T171" s="102">
        <v>27.799935610277423</v>
      </c>
      <c r="U171" s="102">
        <v>28.319748729016052</v>
      </c>
      <c r="V171" s="102">
        <v>27.267973222708108</v>
      </c>
      <c r="W171" s="102">
        <v>29.181230012662038</v>
      </c>
      <c r="X171" s="102">
        <v>27.902016606460247</v>
      </c>
      <c r="Y171" s="102">
        <v>26.207200780652734</v>
      </c>
      <c r="DA171" s="131" t="s">
        <v>2908</v>
      </c>
    </row>
    <row r="172" spans="1:105" ht="12" customHeight="1" x14ac:dyDescent="0.25">
      <c r="A172" s="107" t="s">
        <v>121</v>
      </c>
      <c r="B172" s="105">
        <v>23.089992830974232</v>
      </c>
      <c r="C172" s="105">
        <v>23.728418518172642</v>
      </c>
      <c r="D172" s="105">
        <v>24.525410255823701</v>
      </c>
      <c r="E172" s="105">
        <v>24.449464227891482</v>
      </c>
      <c r="F172" s="105">
        <v>24.415165876387867</v>
      </c>
      <c r="G172" s="105">
        <v>22.567348162371079</v>
      </c>
      <c r="H172" s="105">
        <v>22.877225090237282</v>
      </c>
      <c r="I172" s="105">
        <v>23.094143842186682</v>
      </c>
      <c r="J172" s="105">
        <v>23.23634838805642</v>
      </c>
      <c r="K172" s="105">
        <v>25.442686499646943</v>
      </c>
      <c r="L172" s="105">
        <v>25.554013010988513</v>
      </c>
      <c r="M172" s="105">
        <v>25.249863288152572</v>
      </c>
      <c r="N172" s="105">
        <v>25.973913211617031</v>
      </c>
      <c r="O172" s="105">
        <v>25.70982212676148</v>
      </c>
      <c r="P172" s="105">
        <v>25.318292268126299</v>
      </c>
      <c r="Q172" s="105">
        <v>24.86006204843779</v>
      </c>
      <c r="R172" s="105">
        <v>24.552298793523363</v>
      </c>
      <c r="S172" s="105">
        <v>23.922831661272319</v>
      </c>
      <c r="T172" s="105">
        <v>23.05175903574532</v>
      </c>
      <c r="U172" s="105">
        <v>23.701269583135314</v>
      </c>
      <c r="V172" s="105">
        <v>22.971767018991994</v>
      </c>
      <c r="W172" s="105">
        <v>24.769805543667754</v>
      </c>
      <c r="X172" s="105">
        <v>24.15691792285951</v>
      </c>
      <c r="Y172" s="105">
        <v>22.876537802851054</v>
      </c>
      <c r="DA172" s="132" t="s">
        <v>2909</v>
      </c>
    </row>
    <row r="173" spans="1:105" ht="12" customHeight="1" x14ac:dyDescent="0.25">
      <c r="A173" s="108" t="s">
        <v>53</v>
      </c>
      <c r="B173" s="99">
        <v>10.760776186887135</v>
      </c>
      <c r="C173" s="99">
        <v>10.974912195117724</v>
      </c>
      <c r="D173" s="99">
        <v>11.341048960546809</v>
      </c>
      <c r="E173" s="99">
        <v>11.188812817828305</v>
      </c>
      <c r="F173" s="99">
        <v>11.131784175570681</v>
      </c>
      <c r="G173" s="99">
        <v>10.255677572092267</v>
      </c>
      <c r="H173" s="99">
        <v>8.8165482457421653</v>
      </c>
      <c r="I173" s="99">
        <v>9.3250095539741888</v>
      </c>
      <c r="J173" s="99">
        <v>10.090462230179842</v>
      </c>
      <c r="K173" s="99">
        <v>11.264630128639489</v>
      </c>
      <c r="L173" s="99">
        <v>10.116833356106138</v>
      </c>
      <c r="M173" s="99">
        <v>10.978661350157161</v>
      </c>
      <c r="N173" s="99">
        <v>10.915235213428732</v>
      </c>
      <c r="O173" s="99">
        <v>9.4011314145221849</v>
      </c>
      <c r="P173" s="99">
        <v>9.3083545890910777</v>
      </c>
      <c r="Q173" s="99">
        <v>7.4680117357702782</v>
      </c>
      <c r="R173" s="99">
        <v>6.8234017953036208</v>
      </c>
      <c r="S173" s="99">
        <v>7.3237167677232407</v>
      </c>
      <c r="T173" s="99">
        <v>8.0207910170146697</v>
      </c>
      <c r="U173" s="99">
        <v>8.3701480232759451</v>
      </c>
      <c r="V173" s="99">
        <v>8.0488250248553825</v>
      </c>
      <c r="W173" s="99">
        <v>8.3936894822600951</v>
      </c>
      <c r="X173" s="99">
        <v>9.46035830649374</v>
      </c>
      <c r="Y173" s="99">
        <v>8.8406510191786207</v>
      </c>
      <c r="DA173" s="63" t="s">
        <v>2910</v>
      </c>
    </row>
    <row r="174" spans="1:105" ht="12" customHeight="1" x14ac:dyDescent="0.25">
      <c r="A174" s="115" t="s">
        <v>52</v>
      </c>
      <c r="B174" s="110">
        <v>12.329216644087092</v>
      </c>
      <c r="C174" s="110">
        <v>12.753506323054914</v>
      </c>
      <c r="D174" s="110">
        <v>13.184361295276888</v>
      </c>
      <c r="E174" s="110">
        <v>13.260651410063179</v>
      </c>
      <c r="F174" s="110">
        <v>13.283381700817182</v>
      </c>
      <c r="G174" s="110">
        <v>12.31167059027881</v>
      </c>
      <c r="H174" s="110">
        <v>14.060676844495113</v>
      </c>
      <c r="I174" s="110">
        <v>13.769134288212495</v>
      </c>
      <c r="J174" s="110">
        <v>13.145886157876578</v>
      </c>
      <c r="K174" s="110">
        <v>14.178056371007456</v>
      </c>
      <c r="L174" s="110">
        <v>15.437179654882376</v>
      </c>
      <c r="M174" s="110">
        <v>14.271201937995412</v>
      </c>
      <c r="N174" s="110">
        <v>15.058677998188301</v>
      </c>
      <c r="O174" s="110">
        <v>16.308690712239297</v>
      </c>
      <c r="P174" s="110">
        <v>16.009937679035225</v>
      </c>
      <c r="Q174" s="110">
        <v>17.392050312667511</v>
      </c>
      <c r="R174" s="110">
        <v>17.728896998219742</v>
      </c>
      <c r="S174" s="110">
        <v>16.599114893549078</v>
      </c>
      <c r="T174" s="110">
        <v>15.030968018730649</v>
      </c>
      <c r="U174" s="110">
        <v>15.331121559859376</v>
      </c>
      <c r="V174" s="110">
        <v>14.922941994136615</v>
      </c>
      <c r="W174" s="110">
        <v>16.376116061407661</v>
      </c>
      <c r="X174" s="110">
        <v>14.696559616365771</v>
      </c>
      <c r="Y174" s="110">
        <v>14.035886783672431</v>
      </c>
      <c r="DA174" s="60" t="s">
        <v>2911</v>
      </c>
    </row>
    <row r="175" spans="1:105" ht="12" customHeight="1" x14ac:dyDescent="0.25">
      <c r="A175" s="121" t="s">
        <v>54</v>
      </c>
      <c r="B175" s="123">
        <v>3.9219503413704024</v>
      </c>
      <c r="C175" s="123">
        <v>4.466368095956514</v>
      </c>
      <c r="D175" s="123">
        <v>4.6442075930730011</v>
      </c>
      <c r="E175" s="123">
        <v>4.5702122971245194</v>
      </c>
      <c r="F175" s="123">
        <v>4.8278943998799511</v>
      </c>
      <c r="G175" s="123">
        <v>3.8867836967701539</v>
      </c>
      <c r="H175" s="123">
        <v>4.4867036182697335</v>
      </c>
      <c r="I175" s="123">
        <v>3.8944360443271058</v>
      </c>
      <c r="J175" s="123">
        <v>4.1999371673884864</v>
      </c>
      <c r="K175" s="123">
        <v>5.2850595175545259</v>
      </c>
      <c r="L175" s="123">
        <v>5.3048993580218529</v>
      </c>
      <c r="M175" s="123">
        <v>5.2111552545222954</v>
      </c>
      <c r="N175" s="123">
        <v>5.3487358369677276</v>
      </c>
      <c r="O175" s="123">
        <v>5.1864400947750431</v>
      </c>
      <c r="P175" s="123">
        <v>5.389758338633369</v>
      </c>
      <c r="Q175" s="123">
        <v>5.1879604761309093</v>
      </c>
      <c r="R175" s="123">
        <v>5.2578949776754564</v>
      </c>
      <c r="S175" s="123">
        <v>5.2020673079463569</v>
      </c>
      <c r="T175" s="123">
        <v>5.071091742379374</v>
      </c>
      <c r="U175" s="123">
        <v>5.1459940436999823</v>
      </c>
      <c r="V175" s="123">
        <v>5.0040710803443407</v>
      </c>
      <c r="W175" s="123">
        <v>4.5937064995012431</v>
      </c>
      <c r="X175" s="123">
        <v>4.6802156406923396</v>
      </c>
      <c r="Y175" s="123">
        <v>4.6883389702653577</v>
      </c>
      <c r="DA175" s="130" t="s">
        <v>2912</v>
      </c>
    </row>
    <row r="176" spans="1:105" ht="12" customHeight="1" x14ac:dyDescent="0.25">
      <c r="A176" s="97" t="s">
        <v>50</v>
      </c>
      <c r="B176" s="99">
        <v>4.9159471417420226</v>
      </c>
      <c r="C176" s="99">
        <v>5.617253092585262</v>
      </c>
      <c r="D176" s="99">
        <v>5.8918887813195466</v>
      </c>
      <c r="E176" s="99">
        <v>5.5720372647093344</v>
      </c>
      <c r="F176" s="99">
        <v>6.017677844740434</v>
      </c>
      <c r="G176" s="99">
        <v>5.0015814207788889</v>
      </c>
      <c r="H176" s="99">
        <v>5.6807614087650755</v>
      </c>
      <c r="I176" s="99">
        <v>4.9351420552424203</v>
      </c>
      <c r="J176" s="99">
        <v>5.264047945326646</v>
      </c>
      <c r="K176" s="99">
        <v>6.8151898585209878</v>
      </c>
      <c r="L176" s="99">
        <v>7.2847896109371479</v>
      </c>
      <c r="M176" s="99">
        <v>6.7193431685092815</v>
      </c>
      <c r="N176" s="99">
        <v>5.7127307082925132</v>
      </c>
      <c r="O176" s="99">
        <v>5.6834742222793677</v>
      </c>
      <c r="P176" s="99">
        <v>6.3573976511989159</v>
      </c>
      <c r="Q176" s="99">
        <v>7.0542538386541453</v>
      </c>
      <c r="R176" s="99">
        <v>7.4388657249798129</v>
      </c>
      <c r="S176" s="99">
        <v>7.127358448472763</v>
      </c>
      <c r="T176" s="99">
        <v>6.5963479375271108</v>
      </c>
      <c r="U176" s="99">
        <v>6.6309565403168538</v>
      </c>
      <c r="V176" s="99">
        <v>6.6222046645679393</v>
      </c>
      <c r="W176" s="99">
        <v>8.9701175301717271</v>
      </c>
      <c r="X176" s="99">
        <v>4.6147044885008999</v>
      </c>
      <c r="Y176" s="99">
        <v>6.562374367250265</v>
      </c>
      <c r="DA176" s="63" t="s">
        <v>2913</v>
      </c>
    </row>
    <row r="177" spans="1:105" ht="12" customHeight="1" x14ac:dyDescent="0.25">
      <c r="A177" s="109" t="s">
        <v>120</v>
      </c>
      <c r="B177" s="110">
        <v>3.9155131735582569</v>
      </c>
      <c r="C177" s="110">
        <v>4.4591973772849185</v>
      </c>
      <c r="D177" s="110">
        <v>4.6369902032589341</v>
      </c>
      <c r="E177" s="110">
        <v>4.5647264592574395</v>
      </c>
      <c r="F177" s="110">
        <v>4.821499735689537</v>
      </c>
      <c r="G177" s="110">
        <v>3.8808775393009824</v>
      </c>
      <c r="H177" s="110">
        <v>4.4806320276638871</v>
      </c>
      <c r="I177" s="110">
        <v>3.8894507662795355</v>
      </c>
      <c r="J177" s="110">
        <v>4.1952364304101151</v>
      </c>
      <c r="K177" s="110">
        <v>5.2789830317420225</v>
      </c>
      <c r="L177" s="110">
        <v>5.2980239832889486</v>
      </c>
      <c r="M177" s="110">
        <v>5.2069286758759157</v>
      </c>
      <c r="N177" s="110">
        <v>5.3479116934195092</v>
      </c>
      <c r="O177" s="110">
        <v>5.1854574773407336</v>
      </c>
      <c r="P177" s="110">
        <v>5.3878206964684878</v>
      </c>
      <c r="Q177" s="110">
        <v>5.1835848279795211</v>
      </c>
      <c r="R177" s="110">
        <v>5.2522662510481908</v>
      </c>
      <c r="S177" s="110">
        <v>5.1971009390003413</v>
      </c>
      <c r="T177" s="110">
        <v>5.0674240798051073</v>
      </c>
      <c r="U177" s="110">
        <v>5.142496845904498</v>
      </c>
      <c r="V177" s="110">
        <v>5.0004682536244953</v>
      </c>
      <c r="W177" s="110">
        <v>4.5841207122149319</v>
      </c>
      <c r="X177" s="110">
        <v>4.6803137980876679</v>
      </c>
      <c r="Y177" s="110">
        <v>4.686732185002497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124.6032902359881</v>
      </c>
      <c r="C3" s="118">
        <f t="shared" si="0"/>
        <v>127.23485069636163</v>
      </c>
      <c r="D3" s="118">
        <f t="shared" si="0"/>
        <v>119.06915233589689</v>
      </c>
      <c r="E3" s="118">
        <f t="shared" si="0"/>
        <v>115.61160726609974</v>
      </c>
      <c r="F3" s="118">
        <f t="shared" si="0"/>
        <v>124.90312486215657</v>
      </c>
      <c r="G3" s="118">
        <f t="shared" si="0"/>
        <v>108.88921237314322</v>
      </c>
      <c r="H3" s="118">
        <f t="shared" si="0"/>
        <v>115.1186403200489</v>
      </c>
      <c r="I3" s="118">
        <f t="shared" si="0"/>
        <v>112.44433762606968</v>
      </c>
      <c r="J3" s="118">
        <f t="shared" si="0"/>
        <v>123.66973925502961</v>
      </c>
      <c r="K3" s="118">
        <f t="shared" si="0"/>
        <v>110.80214633860687</v>
      </c>
      <c r="L3" s="118">
        <f t="shared" si="0"/>
        <v>135.84860874933318</v>
      </c>
      <c r="M3" s="118">
        <f t="shared" si="0"/>
        <v>112.79852792346658</v>
      </c>
      <c r="N3" s="118">
        <f t="shared" si="0"/>
        <v>134.24869054074097</v>
      </c>
      <c r="O3" s="118">
        <f t="shared" si="0"/>
        <v>127.63182081518018</v>
      </c>
      <c r="P3" s="118">
        <f t="shared" si="0"/>
        <v>121.65537269833361</v>
      </c>
      <c r="Q3" s="118">
        <f t="shared" si="0"/>
        <v>119.09558921481715</v>
      </c>
      <c r="R3" s="118">
        <f t="shared" ref="R3:V3" si="1">R4+R7+R9+R19</f>
        <v>124.93053261718107</v>
      </c>
      <c r="S3" s="118">
        <f t="shared" si="1"/>
        <v>139.12342226424627</v>
      </c>
      <c r="T3" s="118">
        <f t="shared" si="1"/>
        <v>128.27032200934536</v>
      </c>
      <c r="U3" s="118">
        <f t="shared" si="1"/>
        <v>145.29133695910619</v>
      </c>
      <c r="V3" s="118">
        <f t="shared" si="1"/>
        <v>131.32127494037667</v>
      </c>
      <c r="W3" s="118">
        <f t="shared" ref="W3:Y3" si="2">W4+W7+W9+W19</f>
        <v>126.2197748286858</v>
      </c>
      <c r="X3" s="118">
        <f t="shared" si="2"/>
        <v>137.62005472198496</v>
      </c>
      <c r="Y3" s="118">
        <f t="shared" si="2"/>
        <v>128.07592949711821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101.9341882355524</v>
      </c>
      <c r="C4" s="123">
        <f t="shared" si="3"/>
        <v>103.58599148918354</v>
      </c>
      <c r="D4" s="123">
        <f t="shared" si="3"/>
        <v>94.546499390180415</v>
      </c>
      <c r="E4" s="123">
        <f t="shared" si="3"/>
        <v>91.264522354185658</v>
      </c>
      <c r="F4" s="123">
        <f t="shared" si="3"/>
        <v>99.919712463916241</v>
      </c>
      <c r="G4" s="123">
        <f t="shared" si="3"/>
        <v>86.671567585713959</v>
      </c>
      <c r="H4" s="123">
        <f t="shared" si="3"/>
        <v>91.430308211350194</v>
      </c>
      <c r="I4" s="123">
        <f t="shared" si="3"/>
        <v>89.075710191487858</v>
      </c>
      <c r="J4" s="123">
        <f t="shared" si="3"/>
        <v>99.549919801416067</v>
      </c>
      <c r="K4" s="123">
        <f t="shared" si="3"/>
        <v>85.069458812803589</v>
      </c>
      <c r="L4" s="123">
        <f t="shared" si="3"/>
        <v>108.44986564857351</v>
      </c>
      <c r="M4" s="123">
        <f t="shared" si="3"/>
        <v>86.441138368691057</v>
      </c>
      <c r="N4" s="123">
        <f t="shared" si="3"/>
        <v>108.52299424893538</v>
      </c>
      <c r="O4" s="123">
        <f t="shared" si="3"/>
        <v>100.6952066860694</v>
      </c>
      <c r="P4" s="123">
        <f t="shared" si="3"/>
        <v>93.601923396477616</v>
      </c>
      <c r="Q4" s="123">
        <f t="shared" si="3"/>
        <v>91.732089583613842</v>
      </c>
      <c r="R4" s="123">
        <f t="shared" ref="R4:V4" si="4">SUM(R5:R6)</f>
        <v>99.033931989689478</v>
      </c>
      <c r="S4" s="123">
        <f t="shared" si="4"/>
        <v>112.63411712462762</v>
      </c>
      <c r="T4" s="123">
        <f t="shared" si="4"/>
        <v>103.3198919314693</v>
      </c>
      <c r="U4" s="123">
        <f t="shared" si="4"/>
        <v>118.89225624510429</v>
      </c>
      <c r="V4" s="123">
        <f t="shared" si="4"/>
        <v>104.22142065693804</v>
      </c>
      <c r="W4" s="123">
        <f t="shared" ref="W4:Y4" si="5">SUM(W5:W6)</f>
        <v>100.02861941585776</v>
      </c>
      <c r="X4" s="123">
        <f t="shared" si="5"/>
        <v>111.31295284904859</v>
      </c>
      <c r="Y4" s="123">
        <f t="shared" si="5"/>
        <v>102.52791682677827</v>
      </c>
      <c r="DA4" s="130" t="s">
        <v>2917</v>
      </c>
    </row>
    <row r="5" spans="1:105" ht="12" customHeight="1" x14ac:dyDescent="0.25">
      <c r="A5" s="97" t="s">
        <v>51</v>
      </c>
      <c r="B5" s="99">
        <v>100.80884906447264</v>
      </c>
      <c r="C5" s="99">
        <v>102.46930215175519</v>
      </c>
      <c r="D5" s="99">
        <v>93.550906172275305</v>
      </c>
      <c r="E5" s="99">
        <v>90.322948160196759</v>
      </c>
      <c r="F5" s="99">
        <v>98.914783558282878</v>
      </c>
      <c r="G5" s="99">
        <v>85.894403210762107</v>
      </c>
      <c r="H5" s="99">
        <v>90.606932600215245</v>
      </c>
      <c r="I5" s="99">
        <v>88.300554029095537</v>
      </c>
      <c r="J5" s="99">
        <v>98.694713422380687</v>
      </c>
      <c r="K5" s="99">
        <v>84.34543429329851</v>
      </c>
      <c r="L5" s="99">
        <v>107.53483317437987</v>
      </c>
      <c r="M5" s="99">
        <v>85.722254611909875</v>
      </c>
      <c r="N5" s="99">
        <v>107.62923306507027</v>
      </c>
      <c r="O5" s="99">
        <v>99.873530817005204</v>
      </c>
      <c r="P5" s="99">
        <v>92.843971591447513</v>
      </c>
      <c r="Q5" s="99">
        <v>90.99480345773145</v>
      </c>
      <c r="R5" s="99">
        <v>98.24244346667102</v>
      </c>
      <c r="S5" s="99">
        <v>111.73924694574058</v>
      </c>
      <c r="T5" s="99">
        <v>102.50105716846878</v>
      </c>
      <c r="U5" s="99">
        <v>117.95641994921962</v>
      </c>
      <c r="V5" s="99">
        <v>103.40323093747823</v>
      </c>
      <c r="W5" s="99">
        <v>99.234284696053791</v>
      </c>
      <c r="X5" s="99">
        <v>110.43696548099898</v>
      </c>
      <c r="Y5" s="99">
        <v>101.72018776242415</v>
      </c>
      <c r="DA5" s="63" t="s">
        <v>2918</v>
      </c>
    </row>
    <row r="6" spans="1:105" ht="12" customHeight="1" x14ac:dyDescent="0.25">
      <c r="A6" s="97" t="s">
        <v>53</v>
      </c>
      <c r="B6" s="99">
        <v>1.1253391710797618</v>
      </c>
      <c r="C6" s="99">
        <v>1.1166893374283615</v>
      </c>
      <c r="D6" s="99">
        <v>0.99559321790510513</v>
      </c>
      <c r="E6" s="99">
        <v>0.9415741939888963</v>
      </c>
      <c r="F6" s="99">
        <v>1.0049289056333568</v>
      </c>
      <c r="G6" s="99">
        <v>0.7771643749518492</v>
      </c>
      <c r="H6" s="99">
        <v>0.82337561113494828</v>
      </c>
      <c r="I6" s="99">
        <v>0.77515616239232366</v>
      </c>
      <c r="J6" s="99">
        <v>0.85520637903537855</v>
      </c>
      <c r="K6" s="99">
        <v>0.72402451950507962</v>
      </c>
      <c r="L6" s="99">
        <v>0.91503247419363321</v>
      </c>
      <c r="M6" s="99">
        <v>0.718883756781178</v>
      </c>
      <c r="N6" s="99">
        <v>0.89376118386511283</v>
      </c>
      <c r="O6" s="99">
        <v>0.82167586906419099</v>
      </c>
      <c r="P6" s="99">
        <v>0.75795180503010118</v>
      </c>
      <c r="Q6" s="99">
        <v>0.7372861258823884</v>
      </c>
      <c r="R6" s="99">
        <v>0.79148852301845385</v>
      </c>
      <c r="S6" s="99">
        <v>0.89487017888704545</v>
      </c>
      <c r="T6" s="99">
        <v>0.81883476300052438</v>
      </c>
      <c r="U6" s="99">
        <v>0.93583629588466277</v>
      </c>
      <c r="V6" s="99">
        <v>0.81818971945980468</v>
      </c>
      <c r="W6" s="99">
        <v>0.79433471980396642</v>
      </c>
      <c r="X6" s="99">
        <v>0.87598736804960908</v>
      </c>
      <c r="Y6" s="99">
        <v>0.80772906435412273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8.5557647118242146E-3</v>
      </c>
      <c r="C7" s="123">
        <f t="shared" si="6"/>
        <v>1.0937659682120597E-2</v>
      </c>
      <c r="D7" s="123">
        <f t="shared" si="6"/>
        <v>1.3513431656343364E-2</v>
      </c>
      <c r="E7" s="123">
        <f t="shared" si="6"/>
        <v>2.2726757703912803E-2</v>
      </c>
      <c r="F7" s="123">
        <f t="shared" si="6"/>
        <v>1.3297819304420316E-2</v>
      </c>
      <c r="G7" s="123">
        <f t="shared" si="6"/>
        <v>1.369202608829029E-2</v>
      </c>
      <c r="H7" s="123">
        <f t="shared" si="6"/>
        <v>1.4186496208007588E-2</v>
      </c>
      <c r="I7" s="123">
        <f t="shared" si="6"/>
        <v>1.2292774599700233E-2</v>
      </c>
      <c r="J7" s="123">
        <f t="shared" si="6"/>
        <v>9.4189094832867956E-3</v>
      </c>
      <c r="K7" s="123">
        <f t="shared" si="6"/>
        <v>7.3389536101377845E-3</v>
      </c>
      <c r="L7" s="123">
        <f t="shared" si="6"/>
        <v>8.9601704566839753E-3</v>
      </c>
      <c r="M7" s="123">
        <f t="shared" si="6"/>
        <v>1.5885584268638477E-2</v>
      </c>
      <c r="N7" s="123">
        <f t="shared" si="6"/>
        <v>3.2954229922243936E-2</v>
      </c>
      <c r="O7" s="123">
        <f t="shared" si="6"/>
        <v>7.0510092307025346E-2</v>
      </c>
      <c r="P7" s="123">
        <f t="shared" si="6"/>
        <v>6.4401521802236822E-2</v>
      </c>
      <c r="Q7" s="123">
        <f t="shared" si="6"/>
        <v>0.14005279408037122</v>
      </c>
      <c r="R7" s="123">
        <f t="shared" si="6"/>
        <v>8.8798143067970278E-2</v>
      </c>
      <c r="S7" s="123">
        <f t="shared" si="6"/>
        <v>8.0219845181543639E-2</v>
      </c>
      <c r="T7" s="123">
        <f t="shared" si="6"/>
        <v>6.4042585355943399E-2</v>
      </c>
      <c r="U7" s="123">
        <f t="shared" si="6"/>
        <v>5.3903009974824258E-2</v>
      </c>
      <c r="V7" s="123">
        <f t="shared" si="6"/>
        <v>3.9030383528442056E-2</v>
      </c>
      <c r="W7" s="123">
        <f t="shared" si="6"/>
        <v>2.5627831366789727E-2</v>
      </c>
      <c r="X7" s="123">
        <f t="shared" si="6"/>
        <v>1.719067078686282E-2</v>
      </c>
      <c r="Y7" s="123">
        <f t="shared" si="6"/>
        <v>1.374497207448187E-2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8.5557647118242146E-3</v>
      </c>
      <c r="C8" s="99">
        <f>RES_hhdet_tesh!C8/RES_summary!C$19</f>
        <v>1.0937659682120597E-2</v>
      </c>
      <c r="D8" s="99">
        <f>RES_hhdet_tesh!D8/RES_summary!D$19</f>
        <v>1.3513431656343364E-2</v>
      </c>
      <c r="E8" s="99">
        <f>RES_hhdet_tesh!E8/RES_summary!E$19</f>
        <v>2.2726757703912803E-2</v>
      </c>
      <c r="F8" s="99">
        <f>RES_hhdet_tesh!F8/RES_summary!F$19</f>
        <v>1.3297819304420316E-2</v>
      </c>
      <c r="G8" s="99">
        <f>RES_hhdet_tesh!G8/RES_summary!G$19</f>
        <v>1.369202608829029E-2</v>
      </c>
      <c r="H8" s="99">
        <f>RES_hhdet_tesh!H8/RES_summary!H$19</f>
        <v>1.4186496208007588E-2</v>
      </c>
      <c r="I8" s="99">
        <f>RES_hhdet_tesh!I8/RES_summary!I$19</f>
        <v>1.2292774599700233E-2</v>
      </c>
      <c r="J8" s="99">
        <f>RES_hhdet_tesh!J8/RES_summary!J$19</f>
        <v>9.4189094832867956E-3</v>
      </c>
      <c r="K8" s="99">
        <f>RES_hhdet_tesh!K8/RES_summary!K$19</f>
        <v>7.3389536101377845E-3</v>
      </c>
      <c r="L8" s="99">
        <f>RES_hhdet_tesh!L8/RES_summary!L$19</f>
        <v>8.9601704566839753E-3</v>
      </c>
      <c r="M8" s="99">
        <f>RES_hhdet_tesh!M8/RES_summary!M$19</f>
        <v>1.5885584268638477E-2</v>
      </c>
      <c r="N8" s="99">
        <f>RES_hhdet_tesh!N8/RES_summary!N$19</f>
        <v>3.2954229922243936E-2</v>
      </c>
      <c r="O8" s="99">
        <f>RES_hhdet_tesh!O8/RES_summary!O$19</f>
        <v>7.0510092307025346E-2</v>
      </c>
      <c r="P8" s="99">
        <f>RES_hhdet_tesh!P8/RES_summary!P$19</f>
        <v>6.4401521802236822E-2</v>
      </c>
      <c r="Q8" s="99">
        <f>RES_hhdet_tesh!Q8/RES_summary!Q$19</f>
        <v>0.14005279408037122</v>
      </c>
      <c r="R8" s="99">
        <f>RES_hhdet_tesh!R8/RES_summary!R$19</f>
        <v>8.8798143067970278E-2</v>
      </c>
      <c r="S8" s="99">
        <f>RES_hhdet_tesh!S8/RES_summary!S$19</f>
        <v>8.0219845181543639E-2</v>
      </c>
      <c r="T8" s="99">
        <f>RES_hhdet_tesh!T8/RES_summary!T$19</f>
        <v>6.4042585355943399E-2</v>
      </c>
      <c r="U8" s="99">
        <f>RES_hhdet_tesh!U8/RES_summary!U$19</f>
        <v>5.3903009974824258E-2</v>
      </c>
      <c r="V8" s="99">
        <f>RES_hhdet_tesh!V8/RES_summary!V$19</f>
        <v>3.9030383528442056E-2</v>
      </c>
      <c r="W8" s="99">
        <f>RES_hhdet_tesh!W8/RES_summary!W$19</f>
        <v>2.5627831366789727E-2</v>
      </c>
      <c r="X8" s="99">
        <f>RES_hhdet_tesh!X8/RES_summary!X$19</f>
        <v>1.719067078686282E-2</v>
      </c>
      <c r="Y8" s="99">
        <f>RES_hhdet_tesh!Y8/RES_summary!Y$19</f>
        <v>1.374497207448187E-2</v>
      </c>
      <c r="DA8" s="63" t="s">
        <v>2921</v>
      </c>
    </row>
    <row r="9" spans="1:105" ht="12" customHeight="1" x14ac:dyDescent="0.25">
      <c r="A9" s="121" t="s">
        <v>55</v>
      </c>
      <c r="B9" s="123">
        <v>19.711983905073172</v>
      </c>
      <c r="C9" s="123">
        <v>20.271797769490693</v>
      </c>
      <c r="D9" s="123">
        <v>20.999067766151818</v>
      </c>
      <c r="E9" s="123">
        <v>20.86530564722996</v>
      </c>
      <c r="F9" s="123">
        <v>21.28804798501556</v>
      </c>
      <c r="G9" s="123">
        <v>19.250206771882389</v>
      </c>
      <c r="H9" s="123">
        <v>20.23973845626055</v>
      </c>
      <c r="I9" s="123">
        <v>20.367044784950824</v>
      </c>
      <c r="J9" s="123">
        <v>20.868994157010288</v>
      </c>
      <c r="K9" s="123">
        <v>21.668876265617079</v>
      </c>
      <c r="L9" s="123">
        <v>23.294333680009036</v>
      </c>
      <c r="M9" s="123">
        <v>22.290819863168135</v>
      </c>
      <c r="N9" s="123">
        <v>21.517964174972313</v>
      </c>
      <c r="O9" s="123">
        <v>22.822871841527562</v>
      </c>
      <c r="P9" s="123">
        <v>23.82590295420875</v>
      </c>
      <c r="Q9" s="123">
        <v>23.139605799337343</v>
      </c>
      <c r="R9" s="123">
        <v>21.625326906255534</v>
      </c>
      <c r="S9" s="123">
        <v>22.200901043318655</v>
      </c>
      <c r="T9" s="123">
        <v>20.738622285403363</v>
      </c>
      <c r="U9" s="123">
        <v>22.090545986532906</v>
      </c>
      <c r="V9" s="123">
        <v>22.820347187236983</v>
      </c>
      <c r="W9" s="123">
        <v>22.191351882587668</v>
      </c>
      <c r="X9" s="123">
        <v>22.310110221336323</v>
      </c>
      <c r="Y9" s="123">
        <v>21.412809424963864</v>
      </c>
      <c r="DA9" s="130" t="s">
        <v>2922</v>
      </c>
    </row>
    <row r="10" spans="1:105" ht="12" customHeight="1" x14ac:dyDescent="0.25">
      <c r="A10" s="97" t="s">
        <v>143</v>
      </c>
      <c r="B10" s="99">
        <v>19.656132932568877</v>
      </c>
      <c r="C10" s="99">
        <v>20.463659712637984</v>
      </c>
      <c r="D10" s="99">
        <v>20.982056735440949</v>
      </c>
      <c r="E10" s="99">
        <v>20.260942872655082</v>
      </c>
      <c r="F10" s="99">
        <v>22.799172315923016</v>
      </c>
      <c r="G10" s="99">
        <v>17.835181997018726</v>
      </c>
      <c r="H10" s="99">
        <v>20.077355436383311</v>
      </c>
      <c r="I10" s="99">
        <v>20.208038165722243</v>
      </c>
      <c r="J10" s="99">
        <v>22.207300705983073</v>
      </c>
      <c r="K10" s="99">
        <v>20.403317965490434</v>
      </c>
      <c r="L10" s="99">
        <v>24.891057746340543</v>
      </c>
      <c r="M10" s="99">
        <v>22.652544571915048</v>
      </c>
      <c r="N10" s="99">
        <v>17.852002143058549</v>
      </c>
      <c r="O10" s="99">
        <v>22.561515541639618</v>
      </c>
      <c r="P10" s="99">
        <v>26.461815165139253</v>
      </c>
      <c r="Q10" s="99">
        <v>23.803092570982091</v>
      </c>
      <c r="R10" s="99">
        <v>18.486891252723993</v>
      </c>
      <c r="S10" s="99">
        <v>22.222797505185856</v>
      </c>
      <c r="T10" s="99">
        <v>18.867833838626844</v>
      </c>
      <c r="U10" s="99">
        <v>22.530114268654508</v>
      </c>
      <c r="V10" s="99">
        <v>26.661182183277042</v>
      </c>
      <c r="W10" s="99">
        <v>18.725677902090457</v>
      </c>
      <c r="X10" s="99">
        <v>20.890922378869181</v>
      </c>
      <c r="Y10" s="99">
        <v>20.20751280724383</v>
      </c>
      <c r="DA10" s="63" t="s">
        <v>2923</v>
      </c>
    </row>
    <row r="11" spans="1:105" ht="12" customHeight="1" x14ac:dyDescent="0.25">
      <c r="A11" s="97" t="s">
        <v>124</v>
      </c>
      <c r="B11" s="99">
        <v>21.436113831146212</v>
      </c>
      <c r="C11" s="99">
        <v>18.980477319148104</v>
      </c>
      <c r="D11" s="99">
        <v>20.528669355871109</v>
      </c>
      <c r="E11" s="99">
        <v>18.795886636841935</v>
      </c>
      <c r="F11" s="99">
        <v>18.76449602183526</v>
      </c>
      <c r="G11" s="99">
        <v>21.570585171830182</v>
      </c>
      <c r="H11" s="99">
        <v>20.172203446051803</v>
      </c>
      <c r="I11" s="99">
        <v>21.515737636451533</v>
      </c>
      <c r="J11" s="99">
        <v>23.555807146405314</v>
      </c>
      <c r="K11" s="99">
        <v>18.944552133795124</v>
      </c>
      <c r="L11" s="99">
        <v>20.79755916023754</v>
      </c>
      <c r="M11" s="99">
        <v>22.556694085293646</v>
      </c>
      <c r="N11" s="99">
        <v>22.898524182954631</v>
      </c>
      <c r="O11" s="99">
        <v>21.726472264956879</v>
      </c>
      <c r="P11" s="99">
        <v>23.430228410449971</v>
      </c>
      <c r="Q11" s="99">
        <v>24.326355935637736</v>
      </c>
      <c r="R11" s="99">
        <v>21.103872725774888</v>
      </c>
      <c r="S11" s="99">
        <v>22.123552493260732</v>
      </c>
      <c r="T11" s="99">
        <v>20.935994084123845</v>
      </c>
      <c r="U11" s="99">
        <v>21.330349488370125</v>
      </c>
      <c r="V11" s="99">
        <v>20.53136067698648</v>
      </c>
      <c r="W11" s="99">
        <v>25.79732087536205</v>
      </c>
      <c r="X11" s="99">
        <v>22.271624208250195</v>
      </c>
      <c r="Y11" s="99">
        <v>21.619019014580267</v>
      </c>
      <c r="DA11" s="63" t="s">
        <v>2924</v>
      </c>
    </row>
    <row r="12" spans="1:105" ht="12" customHeight="1" x14ac:dyDescent="0.25">
      <c r="A12" s="97" t="s">
        <v>123</v>
      </c>
      <c r="B12" s="99">
        <v>21.436113831146205</v>
      </c>
      <c r="C12" s="99">
        <v>18.980277676015508</v>
      </c>
      <c r="D12" s="99">
        <v>20.527166385512498</v>
      </c>
      <c r="E12" s="99">
        <v>18.793961762003551</v>
      </c>
      <c r="F12" s="99">
        <v>18.767320364000707</v>
      </c>
      <c r="G12" s="99">
        <v>21.580946436543059</v>
      </c>
      <c r="H12" s="99">
        <v>20.180004231683153</v>
      </c>
      <c r="I12" s="99">
        <v>21.523022824295296</v>
      </c>
      <c r="J12" s="99">
        <v>23.566388550298395</v>
      </c>
      <c r="K12" s="99">
        <v>18.948951154275981</v>
      </c>
      <c r="L12" s="99">
        <v>20.811362349218363</v>
      </c>
      <c r="M12" s="99">
        <v>22.584861393493451</v>
      </c>
      <c r="N12" s="99">
        <v>23.028958296099034</v>
      </c>
      <c r="O12" s="99">
        <v>22.019326995349886</v>
      </c>
      <c r="P12" s="99">
        <v>23.775081846065962</v>
      </c>
      <c r="Q12" s="99">
        <v>24.721597215288565</v>
      </c>
      <c r="R12" s="99">
        <v>21.435082148152006</v>
      </c>
      <c r="S12" s="99">
        <v>22.440092584802152</v>
      </c>
      <c r="T12" s="99">
        <v>21.211895289977345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8.0016318060594447</v>
      </c>
      <c r="C13" s="102">
        <v>7.0518079087723526</v>
      </c>
      <c r="D13" s="102">
        <v>7.6398148599326143</v>
      </c>
      <c r="E13" s="102">
        <v>6.9289725078460496</v>
      </c>
      <c r="F13" s="102">
        <v>6.9051083064620391</v>
      </c>
      <c r="G13" s="102">
        <v>7.9756420931332093</v>
      </c>
      <c r="H13" s="102">
        <v>6.1726975577952041</v>
      </c>
      <c r="I13" s="102">
        <v>6.9698324628766661</v>
      </c>
      <c r="J13" s="102">
        <v>8.3298540684091495</v>
      </c>
      <c r="K13" s="102">
        <v>6.8002487483199738</v>
      </c>
      <c r="L13" s="102">
        <v>6.557685596047091</v>
      </c>
      <c r="M13" s="102">
        <v>7.9942886447374661</v>
      </c>
      <c r="N13" s="102">
        <v>7.8255067210976232</v>
      </c>
      <c r="O13" s="102">
        <v>6.3387298385615418</v>
      </c>
      <c r="P13" s="102">
        <v>6.9879965315782915</v>
      </c>
      <c r="Q13" s="102">
        <v>5.8614187110171079</v>
      </c>
      <c r="R13" s="102">
        <v>4.742837381719708</v>
      </c>
      <c r="S13" s="102">
        <v>5.586218530009833</v>
      </c>
      <c r="T13" s="102">
        <v>6.092092148875631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13.434482025086758</v>
      </c>
      <c r="C14" s="105">
        <v>11.928469767243149</v>
      </c>
      <c r="D14" s="105">
        <v>12.887351525579884</v>
      </c>
      <c r="E14" s="105">
        <v>11.864989254157503</v>
      </c>
      <c r="F14" s="105">
        <v>11.862212057538663</v>
      </c>
      <c r="G14" s="105">
        <v>13.605304343409854</v>
      </c>
      <c r="H14" s="105">
        <v>14.007306673887951</v>
      </c>
      <c r="I14" s="105">
        <v>14.553190361418633</v>
      </c>
      <c r="J14" s="105">
        <v>15.236534481889244</v>
      </c>
      <c r="K14" s="105">
        <v>12.148702405956008</v>
      </c>
      <c r="L14" s="105">
        <v>14.253676753171275</v>
      </c>
      <c r="M14" s="105">
        <v>14.590572748755983</v>
      </c>
      <c r="N14" s="105">
        <v>15.203451575001409</v>
      </c>
      <c r="O14" s="105">
        <v>15.680597156788343</v>
      </c>
      <c r="P14" s="105">
        <v>16.787085314487669</v>
      </c>
      <c r="Q14" s="105">
        <v>18.860178504271456</v>
      </c>
      <c r="R14" s="105">
        <v>16.692244766432296</v>
      </c>
      <c r="S14" s="105">
        <v>16.853874054792318</v>
      </c>
      <c r="T14" s="105">
        <v>15.119803141101716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19.660900638568865</v>
      </c>
      <c r="C15" s="102">
        <v>20.2850868802552</v>
      </c>
      <c r="D15" s="102">
        <v>21.016059975179328</v>
      </c>
      <c r="E15" s="102">
        <v>21.033291393592105</v>
      </c>
      <c r="F15" s="102">
        <v>21.052272980796776</v>
      </c>
      <c r="G15" s="102">
        <v>19.501870873048357</v>
      </c>
      <c r="H15" s="102">
        <v>20.279650006123259</v>
      </c>
      <c r="I15" s="102">
        <v>20.378314333351458</v>
      </c>
      <c r="J15" s="102">
        <v>20.321415850302145</v>
      </c>
      <c r="K15" s="102">
        <v>22.229225007588116</v>
      </c>
      <c r="L15" s="102">
        <v>22.683475922127968</v>
      </c>
      <c r="M15" s="102">
        <v>22.135057855844909</v>
      </c>
      <c r="N15" s="102">
        <v>22.829710886378894</v>
      </c>
      <c r="O15" s="102">
        <v>22.948627301556069</v>
      </c>
      <c r="P15" s="102">
        <v>22.662634639840665</v>
      </c>
      <c r="Q15" s="102">
        <v>22.833177987988062</v>
      </c>
      <c r="R15" s="102">
        <v>22.828598652394678</v>
      </c>
      <c r="S15" s="102">
        <v>22.19064164685118</v>
      </c>
      <c r="T15" s="102">
        <v>21.277056500070668</v>
      </c>
      <c r="U15" s="102">
        <v>21.963447108177931</v>
      </c>
      <c r="V15" s="102">
        <v>21.413255211047129</v>
      </c>
      <c r="W15" s="102">
        <v>23.395647930089758</v>
      </c>
      <c r="X15" s="102">
        <v>22.709804436820178</v>
      </c>
      <c r="Y15" s="102">
        <v>21.727978497944619</v>
      </c>
      <c r="DA15" s="131" t="s">
        <v>2928</v>
      </c>
    </row>
    <row r="16" spans="1:105" ht="12" customHeight="1" x14ac:dyDescent="0.25">
      <c r="A16" s="107" t="s">
        <v>121</v>
      </c>
      <c r="B16" s="105">
        <v>19.660900638568865</v>
      </c>
      <c r="C16" s="105">
        <v>20.285911235027037</v>
      </c>
      <c r="D16" s="105">
        <v>21.016413751710878</v>
      </c>
      <c r="E16" s="105">
        <v>21.037615518986495</v>
      </c>
      <c r="F16" s="105">
        <v>21.060972436439769</v>
      </c>
      <c r="G16" s="105">
        <v>19.515583519240582</v>
      </c>
      <c r="H16" s="105">
        <v>20.292543709326388</v>
      </c>
      <c r="I16" s="105">
        <v>20.383923384443328</v>
      </c>
      <c r="J16" s="105">
        <v>20.326362875987989</v>
      </c>
      <c r="K16" s="105">
        <v>22.244502061512289</v>
      </c>
      <c r="L16" s="105">
        <v>22.694106120957755</v>
      </c>
      <c r="M16" s="105">
        <v>22.137063234355232</v>
      </c>
      <c r="N16" s="105">
        <v>22.826889982145445</v>
      </c>
      <c r="O16" s="105">
        <v>22.937763450050287</v>
      </c>
      <c r="P16" s="105">
        <v>22.63156561381912</v>
      </c>
      <c r="Q16" s="105">
        <v>22.789137120448604</v>
      </c>
      <c r="R16" s="105">
        <v>22.803128455694392</v>
      </c>
      <c r="S16" s="105">
        <v>22.199888569535922</v>
      </c>
      <c r="T16" s="105">
        <v>21.27428576310492</v>
      </c>
      <c r="U16" s="105">
        <v>21.962064691755735</v>
      </c>
      <c r="V16" s="105">
        <v>21.402689891276594</v>
      </c>
      <c r="W16" s="105">
        <v>23.364962764538948</v>
      </c>
      <c r="X16" s="105">
        <v>22.687659331111782</v>
      </c>
      <c r="Y16" s="105">
        <v>21.697941831143112</v>
      </c>
      <c r="DA16" s="132" t="s">
        <v>2929</v>
      </c>
    </row>
    <row r="17" spans="1:105" ht="12" customHeight="1" x14ac:dyDescent="0.25">
      <c r="A17" s="108" t="s">
        <v>53</v>
      </c>
      <c r="B17" s="99">
        <v>7.3316839944817698</v>
      </c>
      <c r="C17" s="99">
        <v>7.5308237060626455</v>
      </c>
      <c r="D17" s="99">
        <v>7.8276089424467852</v>
      </c>
      <c r="E17" s="99">
        <v>7.7685762267059255</v>
      </c>
      <c r="F17" s="99">
        <v>7.767235805076532</v>
      </c>
      <c r="G17" s="99">
        <v>7.1925464112326569</v>
      </c>
      <c r="H17" s="99">
        <v>6.2150746707873292</v>
      </c>
      <c r="I17" s="99">
        <v>6.5919564778062911</v>
      </c>
      <c r="J17" s="99">
        <v>7.1491993254239032</v>
      </c>
      <c r="K17" s="99">
        <v>8.0160713598552285</v>
      </c>
      <c r="L17" s="99">
        <v>7.2084476322181512</v>
      </c>
      <c r="M17" s="99">
        <v>7.8337993972392042</v>
      </c>
      <c r="N17" s="99">
        <v>7.7833427937894264</v>
      </c>
      <c r="O17" s="99">
        <v>6.7068777408315254</v>
      </c>
      <c r="P17" s="99">
        <v>6.6806605023244634</v>
      </c>
      <c r="Q17" s="99">
        <v>5.4254957837629476</v>
      </c>
      <c r="R17" s="99">
        <v>5.0468026828611272</v>
      </c>
      <c r="S17" s="99">
        <v>5.5254633241626196</v>
      </c>
      <c r="T17" s="99">
        <v>6.1389154518385496</v>
      </c>
      <c r="U17" s="99">
        <v>6.4922279465918411</v>
      </c>
      <c r="V17" s="99">
        <v>6.3113005329038181</v>
      </c>
      <c r="W17" s="99">
        <v>6.6944048626370414</v>
      </c>
      <c r="X17" s="99">
        <v>7.6713793400533232</v>
      </c>
      <c r="Y17" s="99">
        <v>7.2891881184532972</v>
      </c>
      <c r="DA17" s="63" t="s">
        <v>2930</v>
      </c>
    </row>
    <row r="18" spans="1:105" ht="12" customHeight="1" x14ac:dyDescent="0.25">
      <c r="A18" s="108" t="s">
        <v>52</v>
      </c>
      <c r="B18" s="99">
        <v>12.329216644087094</v>
      </c>
      <c r="C18" s="99">
        <v>12.75508752896439</v>
      </c>
      <c r="D18" s="99">
        <v>13.188804809264091</v>
      </c>
      <c r="E18" s="99">
        <v>13.269039292280574</v>
      </c>
      <c r="F18" s="99">
        <v>13.293736631363238</v>
      </c>
      <c r="G18" s="99">
        <v>12.323037108007926</v>
      </c>
      <c r="H18" s="99">
        <v>14.077469038539054</v>
      </c>
      <c r="I18" s="99">
        <v>13.791966906637038</v>
      </c>
      <c r="J18" s="99">
        <v>13.177163550564089</v>
      </c>
      <c r="K18" s="99">
        <v>14.228430701657059</v>
      </c>
      <c r="L18" s="99">
        <v>15.485658488739606</v>
      </c>
      <c r="M18" s="99">
        <v>14.303263837116022</v>
      </c>
      <c r="N18" s="99">
        <v>15.043547188356021</v>
      </c>
      <c r="O18" s="99">
        <v>16.230885709218761</v>
      </c>
      <c r="P18" s="99">
        <v>15.950905111494658</v>
      </c>
      <c r="Q18" s="99">
        <v>17.363641336685657</v>
      </c>
      <c r="R18" s="99">
        <v>17.756325772833264</v>
      </c>
      <c r="S18" s="99">
        <v>16.674425245373303</v>
      </c>
      <c r="T18" s="99">
        <v>15.135370311266373</v>
      </c>
      <c r="U18" s="99">
        <v>15.469836745163894</v>
      </c>
      <c r="V18" s="99">
        <v>15.091389358372778</v>
      </c>
      <c r="W18" s="99">
        <v>16.670557901901901</v>
      </c>
      <c r="X18" s="99">
        <v>15.016279991058465</v>
      </c>
      <c r="Y18" s="99">
        <v>14.408753712689814</v>
      </c>
      <c r="DA18" s="63" t="s">
        <v>2931</v>
      </c>
    </row>
    <row r="19" spans="1:105" ht="12" customHeight="1" x14ac:dyDescent="0.25">
      <c r="A19" s="121" t="s">
        <v>54</v>
      </c>
      <c r="B19" s="123">
        <v>2.9485623306506956</v>
      </c>
      <c r="C19" s="123">
        <v>3.3661237780052877</v>
      </c>
      <c r="D19" s="123">
        <v>3.5100717479083197</v>
      </c>
      <c r="E19" s="123">
        <v>3.4590525069802118</v>
      </c>
      <c r="F19" s="123">
        <v>3.6820665939203541</v>
      </c>
      <c r="G19" s="123">
        <v>2.9537459894585787</v>
      </c>
      <c r="H19" s="123">
        <v>3.4344071562301357</v>
      </c>
      <c r="I19" s="123">
        <v>2.9892898750312988</v>
      </c>
      <c r="J19" s="123">
        <v>3.2414063871199663</v>
      </c>
      <c r="K19" s="123">
        <v>4.056472306576052</v>
      </c>
      <c r="L19" s="123">
        <v>4.0954492502939317</v>
      </c>
      <c r="M19" s="123">
        <v>4.050684107338733</v>
      </c>
      <c r="N19" s="123">
        <v>4.1747778869110546</v>
      </c>
      <c r="O19" s="123">
        <v>4.0432321952761932</v>
      </c>
      <c r="P19" s="123">
        <v>4.163144825845011</v>
      </c>
      <c r="Q19" s="123">
        <v>4.0838410377855965</v>
      </c>
      <c r="R19" s="123">
        <v>4.1824755781680842</v>
      </c>
      <c r="S19" s="123">
        <v>4.2081842511184391</v>
      </c>
      <c r="T19" s="123">
        <v>4.1477652071167581</v>
      </c>
      <c r="U19" s="123">
        <v>4.2546317174941706</v>
      </c>
      <c r="V19" s="123">
        <v>4.2404767126731882</v>
      </c>
      <c r="W19" s="123">
        <v>3.9741756988735797</v>
      </c>
      <c r="X19" s="123">
        <v>3.9798009808131827</v>
      </c>
      <c r="Y19" s="123">
        <v>4.1214582733016023</v>
      </c>
      <c r="DA19" s="130" t="s">
        <v>2932</v>
      </c>
    </row>
    <row r="20" spans="1:105" ht="12" customHeight="1" x14ac:dyDescent="0.25">
      <c r="A20" s="97" t="s">
        <v>51</v>
      </c>
      <c r="B20" s="99">
        <v>3.0515804916935609</v>
      </c>
      <c r="C20" s="99">
        <v>3.3864295884688405</v>
      </c>
      <c r="D20" s="99">
        <v>3.4735614652087881</v>
      </c>
      <c r="E20" s="99">
        <v>3.2883787350370315</v>
      </c>
      <c r="F20" s="99">
        <v>3.9066628914705839</v>
      </c>
      <c r="G20" s="99">
        <v>2.6958325460549153</v>
      </c>
      <c r="H20" s="99">
        <v>3.3853097377208363</v>
      </c>
      <c r="I20" s="99">
        <v>2.9599430965412119</v>
      </c>
      <c r="J20" s="99">
        <v>3.4812339963880854</v>
      </c>
      <c r="K20" s="99">
        <v>3.6206355594200947</v>
      </c>
      <c r="L20" s="99">
        <v>3.9597676495373992</v>
      </c>
      <c r="M20" s="99">
        <v>4.2634077824181444</v>
      </c>
      <c r="N20" s="99">
        <v>4.5329490066128857</v>
      </c>
      <c r="O20" s="99">
        <v>4.0315767495376775</v>
      </c>
      <c r="P20" s="99">
        <v>2.8556776626711264</v>
      </c>
      <c r="Q20" s="99">
        <v>4.0604566622779421</v>
      </c>
      <c r="R20" s="99">
        <v>4.205726480170946</v>
      </c>
      <c r="S20" s="99">
        <v>4.5184416894944492</v>
      </c>
      <c r="T20" s="99">
        <v>4.2448658100859022</v>
      </c>
      <c r="U20" s="99">
        <v>4.149103636866406</v>
      </c>
      <c r="V20" s="99">
        <v>4.8230288493391278</v>
      </c>
      <c r="W20" s="99">
        <v>4.7544267777764722</v>
      </c>
      <c r="X20" s="99">
        <v>1.6365809867550072</v>
      </c>
      <c r="Y20" s="99">
        <v>3.6059243043349753</v>
      </c>
      <c r="DA20" s="63" t="s">
        <v>2933</v>
      </c>
    </row>
    <row r="21" spans="1:105" ht="12" customHeight="1" x14ac:dyDescent="0.25">
      <c r="A21" s="97" t="s">
        <v>50</v>
      </c>
      <c r="B21" s="99">
        <v>2.956724398908432</v>
      </c>
      <c r="C21" s="99">
        <v>3.3850993943663754</v>
      </c>
      <c r="D21" s="99">
        <v>3.5561074878144958</v>
      </c>
      <c r="E21" s="99">
        <v>3.3681729612488933</v>
      </c>
      <c r="F21" s="99">
        <v>3.6433054406164374</v>
      </c>
      <c r="G21" s="99">
        <v>3.0335155925174027</v>
      </c>
      <c r="H21" s="99">
        <v>3.4527405790556638</v>
      </c>
      <c r="I21" s="99">
        <v>3.002701750070234</v>
      </c>
      <c r="J21" s="99">
        <v>3.2035488911921717</v>
      </c>
      <c r="K21" s="99">
        <v>4.1492753174459081</v>
      </c>
      <c r="L21" s="99">
        <v>4.4366207643877402</v>
      </c>
      <c r="M21" s="99">
        <v>4.0933272688964157</v>
      </c>
      <c r="N21" s="99">
        <v>3.4811166793369765</v>
      </c>
      <c r="O21" s="99">
        <v>3.4646758627562519</v>
      </c>
      <c r="P21" s="99">
        <v>3.8769095058131118</v>
      </c>
      <c r="Q21" s="99">
        <v>4.3050743303466623</v>
      </c>
      <c r="R21" s="99">
        <v>4.5451318542765264</v>
      </c>
      <c r="S21" s="99">
        <v>4.3607190905194448</v>
      </c>
      <c r="T21" s="99">
        <v>4.039620778941142</v>
      </c>
      <c r="U21" s="99">
        <v>4.0676916430567527</v>
      </c>
      <c r="V21" s="99">
        <v>4.0702710638585691</v>
      </c>
      <c r="W21" s="99">
        <v>5.536692378269735</v>
      </c>
      <c r="X21" s="99">
        <v>2.8530030297134026</v>
      </c>
      <c r="Y21" s="99">
        <v>4.0637287688734514</v>
      </c>
      <c r="DA21" s="63" t="s">
        <v>2934</v>
      </c>
    </row>
    <row r="22" spans="1:105" ht="12" customHeight="1" x14ac:dyDescent="0.25">
      <c r="A22" s="109" t="s">
        <v>120</v>
      </c>
      <c r="B22" s="110">
        <v>2.9439402547871807</v>
      </c>
      <c r="C22" s="110">
        <v>3.3651020066413948</v>
      </c>
      <c r="D22" s="110">
        <v>3.5114066920945346</v>
      </c>
      <c r="E22" s="110">
        <v>3.4672290408590021</v>
      </c>
      <c r="F22" s="110">
        <v>3.6722226757668923</v>
      </c>
      <c r="G22" s="110">
        <v>2.9648759920754526</v>
      </c>
      <c r="H22" s="110">
        <v>3.4365124403262413</v>
      </c>
      <c r="I22" s="110">
        <v>2.9905359223238679</v>
      </c>
      <c r="J22" s="110">
        <v>3.2308883594366624</v>
      </c>
      <c r="K22" s="110">
        <v>4.0758986277340901</v>
      </c>
      <c r="L22" s="110">
        <v>4.1003287249204146</v>
      </c>
      <c r="M22" s="110">
        <v>4.0394152878399527</v>
      </c>
      <c r="N22" s="110">
        <v>4.1584134397784389</v>
      </c>
      <c r="O22" s="110">
        <v>4.0444171554822432</v>
      </c>
      <c r="P22" s="110">
        <v>4.2171792604752341</v>
      </c>
      <c r="Q22" s="110">
        <v>4.0844726334566204</v>
      </c>
      <c r="R22" s="110">
        <v>4.1800955521771961</v>
      </c>
      <c r="S22" s="110">
        <v>4.189290523625341</v>
      </c>
      <c r="T22" s="110">
        <v>4.1420475895255437</v>
      </c>
      <c r="U22" s="110">
        <v>4.2619460780603369</v>
      </c>
      <c r="V22" s="110">
        <v>4.1983374829701026</v>
      </c>
      <c r="W22" s="110">
        <v>3.9172432216082096</v>
      </c>
      <c r="X22" s="110">
        <v>4.0634398731746764</v>
      </c>
      <c r="Y22" s="110">
        <v>4.1270465269715677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127.76722449523727</v>
      </c>
      <c r="C24" s="118">
        <f t="shared" si="7"/>
        <v>121.45080679288341</v>
      </c>
      <c r="D24" s="118">
        <f t="shared" si="7"/>
        <v>120.28979082478361</v>
      </c>
      <c r="E24" s="118">
        <f t="shared" si="7"/>
        <v>112.68707027048893</v>
      </c>
      <c r="F24" s="118">
        <f t="shared" si="7"/>
        <v>110.77588399766431</v>
      </c>
      <c r="G24" s="118">
        <f t="shared" si="7"/>
        <v>123.67395433555313</v>
      </c>
      <c r="H24" s="118">
        <f t="shared" si="7"/>
        <v>116.54345584917161</v>
      </c>
      <c r="I24" s="118">
        <f t="shared" si="7"/>
        <v>118.3917750661344</v>
      </c>
      <c r="J24" s="118">
        <f t="shared" si="7"/>
        <v>127.4113439308347</v>
      </c>
      <c r="K24" s="118">
        <f t="shared" si="7"/>
        <v>111.0792842583632</v>
      </c>
      <c r="L24" s="118">
        <f t="shared" si="7"/>
        <v>132.83674926680249</v>
      </c>
      <c r="M24" s="118">
        <f t="shared" si="7"/>
        <v>111.48169082727124</v>
      </c>
      <c r="N24" s="118">
        <f t="shared" si="7"/>
        <v>122.43047589564432</v>
      </c>
      <c r="O24" s="118">
        <f t="shared" si="7"/>
        <v>139.87950534061946</v>
      </c>
      <c r="P24" s="118">
        <f t="shared" si="7"/>
        <v>120.5578554764768</v>
      </c>
      <c r="Q24" s="118">
        <f t="shared" si="7"/>
        <v>122.94116490809525</v>
      </c>
      <c r="R24" s="118">
        <f t="shared" ref="R24:V24" si="8">R25+R28+R30+R39</f>
        <v>124.65647544123317</v>
      </c>
      <c r="S24" s="118">
        <f t="shared" si="8"/>
        <v>140.85349906338499</v>
      </c>
      <c r="T24" s="118">
        <f t="shared" si="8"/>
        <v>128.36734213030408</v>
      </c>
      <c r="U24" s="118">
        <f t="shared" si="8"/>
        <v>132.30672883101502</v>
      </c>
      <c r="V24" s="118">
        <f t="shared" si="8"/>
        <v>140.11865502403023</v>
      </c>
      <c r="W24" s="118">
        <f t="shared" ref="W24:Y24" si="9">W25+W28+W30+W39</f>
        <v>151.07081966628368</v>
      </c>
      <c r="X24" s="118">
        <f t="shared" si="9"/>
        <v>132.91556850354607</v>
      </c>
      <c r="Y24" s="118">
        <f t="shared" si="9"/>
        <v>131.87786486835179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105.09550570997078</v>
      </c>
      <c r="C25" s="123">
        <f t="shared" si="10"/>
        <v>97.829549327605974</v>
      </c>
      <c r="D25" s="123">
        <f t="shared" si="10"/>
        <v>95.762813621265337</v>
      </c>
      <c r="E25" s="123">
        <f t="shared" si="10"/>
        <v>88.2255192418517</v>
      </c>
      <c r="F25" s="123">
        <f t="shared" si="10"/>
        <v>86.108397501560816</v>
      </c>
      <c r="G25" s="123">
        <f t="shared" si="10"/>
        <v>101.14347163630276</v>
      </c>
      <c r="H25" s="123">
        <f t="shared" si="10"/>
        <v>92.8390274469253</v>
      </c>
      <c r="I25" s="123">
        <f t="shared" si="10"/>
        <v>95.004071213435779</v>
      </c>
      <c r="J25" s="123">
        <f t="shared" si="10"/>
        <v>103.78703054492999</v>
      </c>
      <c r="K25" s="123">
        <f t="shared" si="10"/>
        <v>84.873256981870995</v>
      </c>
      <c r="L25" s="123">
        <f t="shared" si="10"/>
        <v>106.0832227620765</v>
      </c>
      <c r="M25" s="123">
        <f t="shared" si="10"/>
        <v>85.26518135348428</v>
      </c>
      <c r="N25" s="123">
        <f t="shared" si="10"/>
        <v>95.345646700590976</v>
      </c>
      <c r="O25" s="123">
        <f t="shared" si="10"/>
        <v>112.74209026315108</v>
      </c>
      <c r="P25" s="123">
        <f t="shared" si="10"/>
        <v>93.54492697409043</v>
      </c>
      <c r="Q25" s="123">
        <f t="shared" si="10"/>
        <v>95.88553171269605</v>
      </c>
      <c r="R25" s="123">
        <f t="shared" ref="R25:V25" si="11">SUM(R26:R27)</f>
        <v>97.607217024835904</v>
      </c>
      <c r="S25" s="123">
        <f t="shared" si="11"/>
        <v>114.46215247735763</v>
      </c>
      <c r="T25" s="123">
        <f t="shared" si="11"/>
        <v>103.01036842224693</v>
      </c>
      <c r="U25" s="123">
        <f t="shared" si="11"/>
        <v>106.20715679610419</v>
      </c>
      <c r="V25" s="123">
        <f t="shared" si="11"/>
        <v>114.70695621441644</v>
      </c>
      <c r="W25" s="123">
        <f t="shared" ref="W25:Y25" si="12">SUM(W26:W27)</f>
        <v>124.07194332928604</v>
      </c>
      <c r="X25" s="123">
        <f t="shared" si="12"/>
        <v>106.5183925331913</v>
      </c>
      <c r="Y25" s="123">
        <f t="shared" si="12"/>
        <v>106.43814747976265</v>
      </c>
      <c r="DA25" s="130" t="s">
        <v>2937</v>
      </c>
    </row>
    <row r="26" spans="1:105" ht="12" customHeight="1" x14ac:dyDescent="0.25">
      <c r="A26" s="97" t="s">
        <v>74</v>
      </c>
      <c r="B26" s="99">
        <v>102.24215737552075</v>
      </c>
      <c r="C26" s="99">
        <v>95.234922918983102</v>
      </c>
      <c r="D26" s="99">
        <v>93.281011305943423</v>
      </c>
      <c r="E26" s="99">
        <v>85.98464565768343</v>
      </c>
      <c r="F26" s="99">
        <v>83.975515542505548</v>
      </c>
      <c r="G26" s="99">
        <v>98.906236138012247</v>
      </c>
      <c r="H26" s="99">
        <v>90.776730884081076</v>
      </c>
      <c r="I26" s="99">
        <v>92.9638379261023</v>
      </c>
      <c r="J26" s="99">
        <v>101.58637280369466</v>
      </c>
      <c r="K26" s="99">
        <v>83.090134539047028</v>
      </c>
      <c r="L26" s="99">
        <v>103.87352826664451</v>
      </c>
      <c r="M26" s="99">
        <v>83.514263583600666</v>
      </c>
      <c r="N26" s="99">
        <v>93.406510122853817</v>
      </c>
      <c r="O26" s="99">
        <v>110.46995431838421</v>
      </c>
      <c r="P26" s="99">
        <v>91.673927235726225</v>
      </c>
      <c r="Q26" s="99">
        <v>93.981810771119498</v>
      </c>
      <c r="R26" s="99">
        <v>95.680104318328929</v>
      </c>
      <c r="S26" s="99">
        <v>112.2154429230328</v>
      </c>
      <c r="T26" s="99">
        <v>100.99339166576966</v>
      </c>
      <c r="U26" s="99">
        <v>104.14157474472754</v>
      </c>
      <c r="V26" s="99">
        <v>112.48189209165169</v>
      </c>
      <c r="W26" s="99">
        <v>121.63777680972892</v>
      </c>
      <c r="X26" s="99">
        <v>104.44720132048496</v>
      </c>
      <c r="Y26" s="99">
        <v>104.3662949877709</v>
      </c>
      <c r="DA26" s="63" t="s">
        <v>2938</v>
      </c>
    </row>
    <row r="27" spans="1:105" ht="12" customHeight="1" x14ac:dyDescent="0.25">
      <c r="A27" s="97" t="s">
        <v>53</v>
      </c>
      <c r="B27" s="99">
        <v>2.8533483344500321</v>
      </c>
      <c r="C27" s="99">
        <v>2.5946264086228741</v>
      </c>
      <c r="D27" s="99">
        <v>2.4818023153219215</v>
      </c>
      <c r="E27" s="99">
        <v>2.2408735841682734</v>
      </c>
      <c r="F27" s="99">
        <v>2.1328819590552626</v>
      </c>
      <c r="G27" s="99">
        <v>2.2372354982905143</v>
      </c>
      <c r="H27" s="99">
        <v>2.0622965628442276</v>
      </c>
      <c r="I27" s="99">
        <v>2.0402332873334728</v>
      </c>
      <c r="J27" s="99">
        <v>2.2006577412353305</v>
      </c>
      <c r="K27" s="99">
        <v>1.7831224428239665</v>
      </c>
      <c r="L27" s="99">
        <v>2.2096944954319957</v>
      </c>
      <c r="M27" s="99">
        <v>1.7509177698836176</v>
      </c>
      <c r="N27" s="99">
        <v>1.9391365777371661</v>
      </c>
      <c r="O27" s="99">
        <v>2.2721359447668723</v>
      </c>
      <c r="P27" s="99">
        <v>1.8709997383642063</v>
      </c>
      <c r="Q27" s="99">
        <v>1.9037209415765552</v>
      </c>
      <c r="R27" s="99">
        <v>1.9271127065069711</v>
      </c>
      <c r="S27" s="99">
        <v>2.2467095543248425</v>
      </c>
      <c r="T27" s="99">
        <v>2.0169767564772689</v>
      </c>
      <c r="U27" s="99">
        <v>2.0655820513766447</v>
      </c>
      <c r="V27" s="99">
        <v>2.2250641227647541</v>
      </c>
      <c r="W27" s="99">
        <v>2.4341665195571225</v>
      </c>
      <c r="X27" s="99">
        <v>2.0711912127063399</v>
      </c>
      <c r="Y27" s="99">
        <v>2.0718524919917432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8.5368884958685453E-3</v>
      </c>
      <c r="C28" s="123">
        <f t="shared" si="13"/>
        <v>1.1036718996804909E-2</v>
      </c>
      <c r="D28" s="123">
        <f t="shared" si="13"/>
        <v>1.3022226152862509E-2</v>
      </c>
      <c r="E28" s="123">
        <f t="shared" si="13"/>
        <v>2.0487192517535651E-2</v>
      </c>
      <c r="F28" s="123">
        <f t="shared" si="13"/>
        <v>1.2803473994303573E-2</v>
      </c>
      <c r="G28" s="123">
        <f t="shared" si="13"/>
        <v>1.6012349208650484E-2</v>
      </c>
      <c r="H28" s="123">
        <f t="shared" si="13"/>
        <v>2.6676862059296865E-2</v>
      </c>
      <c r="I28" s="123">
        <f t="shared" si="13"/>
        <v>3.4549565535573402E-2</v>
      </c>
      <c r="J28" s="123">
        <f t="shared" si="13"/>
        <v>3.6881211341619216E-2</v>
      </c>
      <c r="K28" s="123">
        <f t="shared" si="13"/>
        <v>4.7123503877831562E-2</v>
      </c>
      <c r="L28" s="123">
        <f t="shared" si="13"/>
        <v>5.9171344630810349E-2</v>
      </c>
      <c r="M28" s="123">
        <f t="shared" si="13"/>
        <v>5.7725120960214649E-2</v>
      </c>
      <c r="N28" s="123">
        <f t="shared" si="13"/>
        <v>5.8939783705877102E-2</v>
      </c>
      <c r="O28" s="123">
        <f t="shared" si="13"/>
        <v>6.0040354954629498E-2</v>
      </c>
      <c r="P28" s="123">
        <f t="shared" si="13"/>
        <v>3.2423830063212429E-2</v>
      </c>
      <c r="Q28" s="123">
        <f t="shared" si="13"/>
        <v>4.6215591540488626E-2</v>
      </c>
      <c r="R28" s="123">
        <f t="shared" si="13"/>
        <v>2.4104805104069513E-2</v>
      </c>
      <c r="S28" s="123">
        <f t="shared" si="13"/>
        <v>2.5826473919301044E-2</v>
      </c>
      <c r="T28" s="123">
        <f t="shared" si="13"/>
        <v>2.922207337814272E-2</v>
      </c>
      <c r="U28" s="123">
        <f t="shared" si="13"/>
        <v>4.0476761810887732E-2</v>
      </c>
      <c r="V28" s="123">
        <f t="shared" si="13"/>
        <v>5.0806227442020131E-2</v>
      </c>
      <c r="W28" s="123">
        <f t="shared" si="13"/>
        <v>5.5597283808351765E-2</v>
      </c>
      <c r="X28" s="123">
        <f t="shared" si="13"/>
        <v>5.6570608259065958E-2</v>
      </c>
      <c r="Y28" s="123">
        <f t="shared" si="13"/>
        <v>5.6750033024537107E-2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8.5368884958685453E-3</v>
      </c>
      <c r="C29" s="99">
        <f>RES_hhdet_tesh!C29/RES_summary!C$19</f>
        <v>1.1036718996804909E-2</v>
      </c>
      <c r="D29" s="99">
        <f>RES_hhdet_tesh!D29/RES_summary!D$19</f>
        <v>1.3022226152862509E-2</v>
      </c>
      <c r="E29" s="99">
        <f>RES_hhdet_tesh!E29/RES_summary!E$19</f>
        <v>2.0487192517535651E-2</v>
      </c>
      <c r="F29" s="99">
        <f>RES_hhdet_tesh!F29/RES_summary!F$19</f>
        <v>1.2803473994303573E-2</v>
      </c>
      <c r="G29" s="99">
        <f>RES_hhdet_tesh!G29/RES_summary!G$19</f>
        <v>1.6012349208650484E-2</v>
      </c>
      <c r="H29" s="99">
        <f>RES_hhdet_tesh!H29/RES_summary!H$19</f>
        <v>2.6676862059296865E-2</v>
      </c>
      <c r="I29" s="99">
        <f>RES_hhdet_tesh!I29/RES_summary!I$19</f>
        <v>3.4549565535573402E-2</v>
      </c>
      <c r="J29" s="99">
        <f>RES_hhdet_tesh!J29/RES_summary!J$19</f>
        <v>3.6881211341619216E-2</v>
      </c>
      <c r="K29" s="99">
        <f>RES_hhdet_tesh!K29/RES_summary!K$19</f>
        <v>4.7123503877831562E-2</v>
      </c>
      <c r="L29" s="99">
        <f>RES_hhdet_tesh!L29/RES_summary!L$19</f>
        <v>5.9171344630810349E-2</v>
      </c>
      <c r="M29" s="99">
        <f>RES_hhdet_tesh!M29/RES_summary!M$19</f>
        <v>5.7725120960214649E-2</v>
      </c>
      <c r="N29" s="99">
        <f>RES_hhdet_tesh!N29/RES_summary!N$19</f>
        <v>5.8939783705877102E-2</v>
      </c>
      <c r="O29" s="99">
        <f>RES_hhdet_tesh!O29/RES_summary!O$19</f>
        <v>6.0040354954629498E-2</v>
      </c>
      <c r="P29" s="99">
        <f>RES_hhdet_tesh!P29/RES_summary!P$19</f>
        <v>3.2423830063212429E-2</v>
      </c>
      <c r="Q29" s="99">
        <f>RES_hhdet_tesh!Q29/RES_summary!Q$19</f>
        <v>4.6215591540488626E-2</v>
      </c>
      <c r="R29" s="99">
        <f>RES_hhdet_tesh!R29/RES_summary!R$19</f>
        <v>2.4104805104069513E-2</v>
      </c>
      <c r="S29" s="99">
        <f>RES_hhdet_tesh!S29/RES_summary!S$19</f>
        <v>2.5826473919301044E-2</v>
      </c>
      <c r="T29" s="99">
        <f>RES_hhdet_tesh!T29/RES_summary!T$19</f>
        <v>2.922207337814272E-2</v>
      </c>
      <c r="U29" s="99">
        <f>RES_hhdet_tesh!U29/RES_summary!U$19</f>
        <v>4.0476761810887732E-2</v>
      </c>
      <c r="V29" s="99">
        <f>RES_hhdet_tesh!V29/RES_summary!V$19</f>
        <v>5.0806227442020131E-2</v>
      </c>
      <c r="W29" s="99">
        <f>RES_hhdet_tesh!W29/RES_summary!W$19</f>
        <v>5.5597283808351765E-2</v>
      </c>
      <c r="X29" s="99">
        <f>RES_hhdet_tesh!X29/RES_summary!X$19</f>
        <v>5.6570608259065958E-2</v>
      </c>
      <c r="Y29" s="99">
        <f>RES_hhdet_tesh!Y29/RES_summary!Y$19</f>
        <v>5.6750033024537107E-2</v>
      </c>
      <c r="DA29" s="63" t="s">
        <v>2941</v>
      </c>
    </row>
    <row r="30" spans="1:105" ht="12" customHeight="1" x14ac:dyDescent="0.25">
      <c r="A30" s="121" t="s">
        <v>55</v>
      </c>
      <c r="B30" s="123">
        <v>19.719159584877822</v>
      </c>
      <c r="C30" s="123">
        <v>20.244992169068361</v>
      </c>
      <c r="D30" s="123">
        <v>21.002275992373065</v>
      </c>
      <c r="E30" s="123">
        <v>20.97441106075625</v>
      </c>
      <c r="F30" s="123">
        <v>20.982623791041977</v>
      </c>
      <c r="G30" s="123">
        <v>19.549210341422317</v>
      </c>
      <c r="H30" s="123">
        <v>20.241152858523655</v>
      </c>
      <c r="I30" s="123">
        <v>20.362557171557327</v>
      </c>
      <c r="J30" s="123">
        <v>20.356675737878803</v>
      </c>
      <c r="K30" s="123">
        <v>22.082637761919816</v>
      </c>
      <c r="L30" s="123">
        <v>22.592398773479758</v>
      </c>
      <c r="M30" s="123">
        <v>22.119135748967281</v>
      </c>
      <c r="N30" s="123">
        <v>22.869328984349909</v>
      </c>
      <c r="O30" s="123">
        <v>23.033996840337874</v>
      </c>
      <c r="P30" s="123">
        <v>22.763874496438888</v>
      </c>
      <c r="Q30" s="123">
        <v>22.924548252328314</v>
      </c>
      <c r="R30" s="123">
        <v>22.844353190890768</v>
      </c>
      <c r="S30" s="123">
        <v>22.175888189216067</v>
      </c>
      <c r="T30" s="123">
        <v>21.185903820280622</v>
      </c>
      <c r="U30" s="123">
        <v>21.797481588134239</v>
      </c>
      <c r="V30" s="123">
        <v>21.162746017114305</v>
      </c>
      <c r="W30" s="123">
        <v>23.023687291070281</v>
      </c>
      <c r="X30" s="123">
        <v>22.278545533207286</v>
      </c>
      <c r="Y30" s="123">
        <v>21.255971806142792</v>
      </c>
      <c r="DA30" s="130" t="s">
        <v>2942</v>
      </c>
    </row>
    <row r="31" spans="1:105" ht="12" customHeight="1" x14ac:dyDescent="0.25">
      <c r="A31" s="97" t="s">
        <v>141</v>
      </c>
      <c r="B31" s="99">
        <v>21.436113831146205</v>
      </c>
      <c r="C31" s="99">
        <v>18.9804773191481</v>
      </c>
      <c r="D31" s="99">
        <v>20.528669355871113</v>
      </c>
      <c r="E31" s="99">
        <v>18.795257968516637</v>
      </c>
      <c r="F31" s="99">
        <v>18.754166559895449</v>
      </c>
      <c r="G31" s="99">
        <v>21.53590525261712</v>
      </c>
      <c r="H31" s="99">
        <v>20.125275809209079</v>
      </c>
      <c r="I31" s="99">
        <v>21.456684456168343</v>
      </c>
      <c r="J31" s="99">
        <v>23.487364429053478</v>
      </c>
      <c r="K31" s="99">
        <v>18.886339265525422</v>
      </c>
      <c r="L31" s="99">
        <v>20.741577945858761</v>
      </c>
      <c r="M31" s="99">
        <v>22.50144348144898</v>
      </c>
      <c r="N31" s="99">
        <v>22.908560095790836</v>
      </c>
      <c r="O31" s="99">
        <v>21.837434796867015</v>
      </c>
      <c r="P31" s="99">
        <v>23.544729262245976</v>
      </c>
      <c r="Q31" s="99">
        <v>24.436873161963266</v>
      </c>
      <c r="R31" s="99">
        <v>21.189309993479487</v>
      </c>
      <c r="S31" s="99">
        <v>22.155262127410744</v>
      </c>
      <c r="T31" s="99">
        <v>20.911510052201187</v>
      </c>
      <c r="U31" s="99">
        <v>21.232819159109418</v>
      </c>
      <c r="V31" s="99">
        <v>20.332782624771014</v>
      </c>
      <c r="W31" s="99">
        <v>25.376345809539909</v>
      </c>
      <c r="X31" s="99">
        <v>21.885662500906221</v>
      </c>
      <c r="Y31" s="99">
        <v>21.196465421589966</v>
      </c>
      <c r="DA31" s="63" t="s">
        <v>2943</v>
      </c>
    </row>
    <row r="32" spans="1:105" ht="12" customHeight="1" x14ac:dyDescent="0.25">
      <c r="A32" s="97" t="s">
        <v>140</v>
      </c>
      <c r="B32" s="99">
        <v>21.436113831146205</v>
      </c>
      <c r="C32" s="99">
        <v>18.980277676015504</v>
      </c>
      <c r="D32" s="99">
        <v>20.527166385512498</v>
      </c>
      <c r="E32" s="99">
        <v>18.793961762003551</v>
      </c>
      <c r="F32" s="99">
        <v>18.767320364000703</v>
      </c>
      <c r="G32" s="99">
        <v>21.515766871797521</v>
      </c>
      <c r="H32" s="99">
        <v>20.098739714623981</v>
      </c>
      <c r="I32" s="99">
        <v>21.436349995321166</v>
      </c>
      <c r="J32" s="99">
        <v>23.471487123996315</v>
      </c>
      <c r="K32" s="99">
        <v>18.872644065999339</v>
      </c>
      <c r="L32" s="99">
        <v>20.727555364282381</v>
      </c>
      <c r="M32" s="99">
        <v>22.493912559542807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2944</v>
      </c>
    </row>
    <row r="33" spans="1:105" ht="12" customHeight="1" x14ac:dyDescent="0.25">
      <c r="A33" s="100" t="s">
        <v>50</v>
      </c>
      <c r="B33" s="102">
        <v>8.0016318060594447</v>
      </c>
      <c r="C33" s="102">
        <v>7.0518079087723535</v>
      </c>
      <c r="D33" s="102">
        <v>7.6398148599326143</v>
      </c>
      <c r="E33" s="102">
        <v>6.9289725078460496</v>
      </c>
      <c r="F33" s="102">
        <v>6.9051083064620391</v>
      </c>
      <c r="G33" s="102">
        <v>7.9515537668067831</v>
      </c>
      <c r="H33" s="102">
        <v>6.1478402148418771</v>
      </c>
      <c r="I33" s="102">
        <v>6.9417650718802983</v>
      </c>
      <c r="J33" s="102">
        <v>8.2963098946681022</v>
      </c>
      <c r="K33" s="102">
        <v>6.772864267916999</v>
      </c>
      <c r="L33" s="102">
        <v>6.5312779131313476</v>
      </c>
      <c r="M33" s="102">
        <v>7.9620957869715472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2945</v>
      </c>
    </row>
    <row r="34" spans="1:105" ht="12" customHeight="1" x14ac:dyDescent="0.25">
      <c r="A34" s="103" t="s">
        <v>52</v>
      </c>
      <c r="B34" s="105">
        <v>13.434482025086758</v>
      </c>
      <c r="C34" s="105">
        <v>11.928469767243152</v>
      </c>
      <c r="D34" s="105">
        <v>12.887351525579883</v>
      </c>
      <c r="E34" s="105">
        <v>11.864989254157503</v>
      </c>
      <c r="F34" s="105">
        <v>11.862212057538663</v>
      </c>
      <c r="G34" s="105">
        <v>13.564213104990742</v>
      </c>
      <c r="H34" s="105">
        <v>13.950899499782107</v>
      </c>
      <c r="I34" s="105">
        <v>14.494584923440868</v>
      </c>
      <c r="J34" s="105">
        <v>15.175177229328211</v>
      </c>
      <c r="K34" s="105">
        <v>12.099779798082338</v>
      </c>
      <c r="L34" s="105">
        <v>14.196277451151037</v>
      </c>
      <c r="M34" s="105">
        <v>14.531816772571256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2946</v>
      </c>
    </row>
    <row r="35" spans="1:105" ht="12" customHeight="1" x14ac:dyDescent="0.25">
      <c r="A35" s="106" t="s">
        <v>122</v>
      </c>
      <c r="B35" s="102">
        <v>19.660900638568865</v>
      </c>
      <c r="C35" s="102">
        <v>20.2850868802552</v>
      </c>
      <c r="D35" s="102">
        <v>21.016059975179328</v>
      </c>
      <c r="E35" s="102">
        <v>21.032521125267873</v>
      </c>
      <c r="F35" s="102">
        <v>21.044866543336543</v>
      </c>
      <c r="G35" s="102">
        <v>19.483081414868558</v>
      </c>
      <c r="H35" s="102">
        <v>20.244017567524612</v>
      </c>
      <c r="I35" s="102">
        <v>20.326743512224336</v>
      </c>
      <c r="J35" s="102">
        <v>20.260864769440303</v>
      </c>
      <c r="K35" s="102">
        <v>22.155773683533045</v>
      </c>
      <c r="L35" s="102">
        <v>22.628061054329127</v>
      </c>
      <c r="M35" s="102">
        <v>22.107306024946091</v>
      </c>
      <c r="N35" s="102">
        <v>22.867992493010142</v>
      </c>
      <c r="O35" s="102">
        <v>23.056642935410984</v>
      </c>
      <c r="P35" s="102">
        <v>22.76704153950871</v>
      </c>
      <c r="Q35" s="102">
        <v>22.924776355145628</v>
      </c>
      <c r="R35" s="102">
        <v>22.878929937500331</v>
      </c>
      <c r="S35" s="102">
        <v>22.178681616937229</v>
      </c>
      <c r="T35" s="102">
        <v>21.192001932245727</v>
      </c>
      <c r="U35" s="102">
        <v>21.8060935866447</v>
      </c>
      <c r="V35" s="102">
        <v>21.174359296966593</v>
      </c>
      <c r="W35" s="102">
        <v>23.011331746540534</v>
      </c>
      <c r="X35" s="102">
        <v>22.283847327042931</v>
      </c>
      <c r="Y35" s="102">
        <v>21.259199247529782</v>
      </c>
      <c r="DA35" s="131" t="s">
        <v>2947</v>
      </c>
    </row>
    <row r="36" spans="1:105" ht="12" customHeight="1" x14ac:dyDescent="0.25">
      <c r="A36" s="107" t="s">
        <v>121</v>
      </c>
      <c r="B36" s="105">
        <v>19.660900638568858</v>
      </c>
      <c r="C36" s="105">
        <v>20.28591123502704</v>
      </c>
      <c r="D36" s="105">
        <v>21.016413751710878</v>
      </c>
      <c r="E36" s="105">
        <v>21.036512620951967</v>
      </c>
      <c r="F36" s="105">
        <v>21.048695277619988</v>
      </c>
      <c r="G36" s="105">
        <v>19.484282928579034</v>
      </c>
      <c r="H36" s="105">
        <v>20.246444477812641</v>
      </c>
      <c r="I36" s="105">
        <v>20.32829167676767</v>
      </c>
      <c r="J36" s="105">
        <v>20.26287958086133</v>
      </c>
      <c r="K36" s="105">
        <v>22.1702924431452</v>
      </c>
      <c r="L36" s="105">
        <v>22.638734081684817</v>
      </c>
      <c r="M36" s="105">
        <v>22.11498941085117</v>
      </c>
      <c r="N36" s="105">
        <v>22.869311210000451</v>
      </c>
      <c r="O36" s="105">
        <v>23.046997092170109</v>
      </c>
      <c r="P36" s="105">
        <v>22.737203184696241</v>
      </c>
      <c r="Q36" s="105">
        <v>22.882316181718835</v>
      </c>
      <c r="R36" s="105">
        <v>22.847768078410187</v>
      </c>
      <c r="S36" s="105">
        <v>22.173351456459752</v>
      </c>
      <c r="T36" s="105">
        <v>21.185371029255609</v>
      </c>
      <c r="U36" s="105">
        <v>21.80039922685835</v>
      </c>
      <c r="V36" s="105">
        <v>21.166337810804745</v>
      </c>
      <c r="W36" s="105">
        <v>22.993127430587869</v>
      </c>
      <c r="X36" s="105">
        <v>22.279380367928287</v>
      </c>
      <c r="Y36" s="105">
        <v>21.252819011847983</v>
      </c>
      <c r="DA36" s="132" t="s">
        <v>2948</v>
      </c>
    </row>
    <row r="37" spans="1:105" ht="12" customHeight="1" x14ac:dyDescent="0.25">
      <c r="A37" s="108" t="s">
        <v>53</v>
      </c>
      <c r="B37" s="99">
        <v>7.3316839944817707</v>
      </c>
      <c r="C37" s="99">
        <v>7.5308237060626455</v>
      </c>
      <c r="D37" s="99">
        <v>7.8276089424467843</v>
      </c>
      <c r="E37" s="99">
        <v>7.768168958712848</v>
      </c>
      <c r="F37" s="99">
        <v>7.7627080185340338</v>
      </c>
      <c r="G37" s="99">
        <v>7.1810104532732044</v>
      </c>
      <c r="H37" s="99">
        <v>6.2009556835264004</v>
      </c>
      <c r="I37" s="99">
        <v>6.5739657412406398</v>
      </c>
      <c r="J37" s="99">
        <v>7.1268709465858295</v>
      </c>
      <c r="K37" s="99">
        <v>7.9893290396732306</v>
      </c>
      <c r="L37" s="99">
        <v>7.1908595217519053</v>
      </c>
      <c r="M37" s="99">
        <v>7.8259879769333498</v>
      </c>
      <c r="N37" s="99">
        <v>7.797807267854318</v>
      </c>
      <c r="O37" s="99">
        <v>6.7388170658872939</v>
      </c>
      <c r="P37" s="99">
        <v>6.7118438839500492</v>
      </c>
      <c r="Q37" s="99">
        <v>5.4476792741419233</v>
      </c>
      <c r="R37" s="99">
        <v>5.0566823521407906</v>
      </c>
      <c r="S37" s="99">
        <v>5.5188583430352569</v>
      </c>
      <c r="T37" s="99">
        <v>6.1132581846756624</v>
      </c>
      <c r="U37" s="99">
        <v>6.4444378565462772</v>
      </c>
      <c r="V37" s="99">
        <v>6.2416041994516966</v>
      </c>
      <c r="W37" s="99">
        <v>6.5878685803930965</v>
      </c>
      <c r="X37" s="99">
        <v>7.5333279546091871</v>
      </c>
      <c r="Y37" s="99">
        <v>7.1396539372435042</v>
      </c>
      <c r="DA37" s="63" t="s">
        <v>2949</v>
      </c>
    </row>
    <row r="38" spans="1:105" ht="12" customHeight="1" x14ac:dyDescent="0.25">
      <c r="A38" s="108" t="s">
        <v>52</v>
      </c>
      <c r="B38" s="99">
        <v>12.329216644087092</v>
      </c>
      <c r="C38" s="99">
        <v>12.755087528964392</v>
      </c>
      <c r="D38" s="99">
        <v>13.188804809264095</v>
      </c>
      <c r="E38" s="99">
        <v>13.268343662239118</v>
      </c>
      <c r="F38" s="99">
        <v>13.285987259085951</v>
      </c>
      <c r="G38" s="99">
        <v>12.303272475305832</v>
      </c>
      <c r="H38" s="99">
        <v>14.045488794286239</v>
      </c>
      <c r="I38" s="99">
        <v>13.754325935527033</v>
      </c>
      <c r="J38" s="99">
        <v>13.136008634275498</v>
      </c>
      <c r="K38" s="99">
        <v>14.180963403471974</v>
      </c>
      <c r="L38" s="99">
        <v>15.447874559932913</v>
      </c>
      <c r="M38" s="99">
        <v>14.28900143391782</v>
      </c>
      <c r="N38" s="99">
        <v>15.071503942146133</v>
      </c>
      <c r="O38" s="99">
        <v>16.308180026282816</v>
      </c>
      <c r="P38" s="99">
        <v>16.025359300746196</v>
      </c>
      <c r="Q38" s="99">
        <v>17.434636907576909</v>
      </c>
      <c r="R38" s="99">
        <v>17.791085726269401</v>
      </c>
      <c r="S38" s="99">
        <v>16.654493113424493</v>
      </c>
      <c r="T38" s="99">
        <v>15.072112844579944</v>
      </c>
      <c r="U38" s="99">
        <v>15.355961370312071</v>
      </c>
      <c r="V38" s="99">
        <v>14.92473361135305</v>
      </c>
      <c r="W38" s="99">
        <v>16.40525885019477</v>
      </c>
      <c r="X38" s="99">
        <v>14.746052413319093</v>
      </c>
      <c r="Y38" s="99">
        <v>14.113165074604481</v>
      </c>
      <c r="DA38" s="63" t="s">
        <v>2950</v>
      </c>
    </row>
    <row r="39" spans="1:105" ht="12" customHeight="1" x14ac:dyDescent="0.25">
      <c r="A39" s="121" t="s">
        <v>54</v>
      </c>
      <c r="B39" s="123">
        <v>2.9440223118927968</v>
      </c>
      <c r="C39" s="123">
        <v>3.3652285772122688</v>
      </c>
      <c r="D39" s="123">
        <v>3.5116789849923609</v>
      </c>
      <c r="E39" s="123">
        <v>3.4666527753634462</v>
      </c>
      <c r="F39" s="123">
        <v>3.6720592310672027</v>
      </c>
      <c r="G39" s="123">
        <v>2.9652600086193961</v>
      </c>
      <c r="H39" s="123">
        <v>3.4365986816633551</v>
      </c>
      <c r="I39" s="123">
        <v>2.9905971156057212</v>
      </c>
      <c r="J39" s="123">
        <v>3.2307564366842842</v>
      </c>
      <c r="K39" s="123">
        <v>4.0762660106945718</v>
      </c>
      <c r="L39" s="123">
        <v>4.1019563866154156</v>
      </c>
      <c r="M39" s="123">
        <v>4.039648603859467</v>
      </c>
      <c r="N39" s="123">
        <v>4.1565604269975545</v>
      </c>
      <c r="O39" s="123">
        <v>4.0433778821758937</v>
      </c>
      <c r="P39" s="123">
        <v>4.216630175884279</v>
      </c>
      <c r="Q39" s="123">
        <v>4.0848693515303971</v>
      </c>
      <c r="R39" s="123">
        <v>4.1808004204024254</v>
      </c>
      <c r="S39" s="123">
        <v>4.1896319228919925</v>
      </c>
      <c r="T39" s="123">
        <v>4.1418478143984014</v>
      </c>
      <c r="U39" s="123">
        <v>4.2616136849656963</v>
      </c>
      <c r="V39" s="123">
        <v>4.1981465650574696</v>
      </c>
      <c r="W39" s="123">
        <v>3.9195917621190137</v>
      </c>
      <c r="X39" s="123">
        <v>4.0620598288884073</v>
      </c>
      <c r="Y39" s="123">
        <v>4.1269955494217951</v>
      </c>
      <c r="DA39" s="130" t="s">
        <v>2951</v>
      </c>
    </row>
    <row r="40" spans="1:105" ht="12" customHeight="1" x14ac:dyDescent="0.25">
      <c r="A40" s="97" t="s">
        <v>50</v>
      </c>
      <c r="B40" s="99">
        <v>2.9567243989084315</v>
      </c>
      <c r="C40" s="99">
        <v>3.3850993943663754</v>
      </c>
      <c r="D40" s="99">
        <v>3.5561074878144958</v>
      </c>
      <c r="E40" s="99">
        <v>3.3681729612488933</v>
      </c>
      <c r="F40" s="99">
        <v>3.6433054406164382</v>
      </c>
      <c r="G40" s="99">
        <v>3.0335155925174022</v>
      </c>
      <c r="H40" s="99">
        <v>3.4527405790556647</v>
      </c>
      <c r="I40" s="99">
        <v>3.002701750070234</v>
      </c>
      <c r="J40" s="99">
        <v>3.2035488911921721</v>
      </c>
      <c r="K40" s="99">
        <v>4.1492753174459063</v>
      </c>
      <c r="L40" s="99">
        <v>4.4366207643877402</v>
      </c>
      <c r="M40" s="99">
        <v>4.0933272688964175</v>
      </c>
      <c r="N40" s="99">
        <v>3.481116679336977</v>
      </c>
      <c r="O40" s="99">
        <v>3.4646758627562511</v>
      </c>
      <c r="P40" s="99">
        <v>3.8769095058131118</v>
      </c>
      <c r="Q40" s="99">
        <v>4.3050743303466623</v>
      </c>
      <c r="R40" s="99">
        <v>4.5451318542765264</v>
      </c>
      <c r="S40" s="99">
        <v>4.3607190905194431</v>
      </c>
      <c r="T40" s="99">
        <v>4.039620778941142</v>
      </c>
      <c r="U40" s="99">
        <v>4.0676916430567527</v>
      </c>
      <c r="V40" s="99">
        <v>4.0702710638585691</v>
      </c>
      <c r="W40" s="99">
        <v>5.5366923782697377</v>
      </c>
      <c r="X40" s="99">
        <v>2.8530030297134021</v>
      </c>
      <c r="Y40" s="99">
        <v>4.0637287688734522</v>
      </c>
      <c r="DA40" s="63" t="s">
        <v>2952</v>
      </c>
    </row>
    <row r="41" spans="1:105" ht="12" customHeight="1" x14ac:dyDescent="0.25">
      <c r="A41" s="109" t="s">
        <v>120</v>
      </c>
      <c r="B41" s="110">
        <v>2.9439402547871802</v>
      </c>
      <c r="C41" s="110">
        <v>3.3651020066413935</v>
      </c>
      <c r="D41" s="110">
        <v>3.5114066920945346</v>
      </c>
      <c r="E41" s="110">
        <v>3.4672290408590025</v>
      </c>
      <c r="F41" s="110">
        <v>3.6722226757668923</v>
      </c>
      <c r="G41" s="110">
        <v>2.9648759920754526</v>
      </c>
      <c r="H41" s="110">
        <v>3.4365124403262417</v>
      </c>
      <c r="I41" s="110">
        <v>2.9905359223238683</v>
      </c>
      <c r="J41" s="110">
        <v>3.2308883594366615</v>
      </c>
      <c r="K41" s="110">
        <v>4.0758986277340927</v>
      </c>
      <c r="L41" s="110">
        <v>4.100328724920419</v>
      </c>
      <c r="M41" s="110">
        <v>4.0394152878399554</v>
      </c>
      <c r="N41" s="110">
        <v>4.1584134397784318</v>
      </c>
      <c r="O41" s="110">
        <v>4.0444171554822441</v>
      </c>
      <c r="P41" s="110">
        <v>4.2171792604752358</v>
      </c>
      <c r="Q41" s="110">
        <v>4.084472633456623</v>
      </c>
      <c r="R41" s="110">
        <v>4.180095552177189</v>
      </c>
      <c r="S41" s="110">
        <v>4.1892905236253437</v>
      </c>
      <c r="T41" s="110">
        <v>4.1420475895255491</v>
      </c>
      <c r="U41" s="110">
        <v>4.2619460780603182</v>
      </c>
      <c r="V41" s="110">
        <v>4.198337482970091</v>
      </c>
      <c r="W41" s="110">
        <v>3.917243221608226</v>
      </c>
      <c r="X41" s="110">
        <v>4.0634398731746479</v>
      </c>
      <c r="Y41" s="110">
        <v>4.127046526971589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124.69176106386178</v>
      </c>
      <c r="C43" s="118">
        <f t="shared" si="14"/>
        <v>124.2534687083873</v>
      </c>
      <c r="D43" s="118">
        <f t="shared" si="14"/>
        <v>120.47906690178567</v>
      </c>
      <c r="E43" s="118">
        <f t="shared" si="14"/>
        <v>120.91516767666127</v>
      </c>
      <c r="F43" s="118">
        <f t="shared" si="14"/>
        <v>120.23429743553122</v>
      </c>
      <c r="G43" s="118">
        <f t="shared" si="14"/>
        <v>117.59181787292634</v>
      </c>
      <c r="H43" s="118">
        <f t="shared" si="14"/>
        <v>118.96937164721119</v>
      </c>
      <c r="I43" s="118">
        <f t="shared" si="14"/>
        <v>110.27798252274586</v>
      </c>
      <c r="J43" s="118">
        <f t="shared" si="14"/>
        <v>116.65908276819465</v>
      </c>
      <c r="K43" s="118">
        <f t="shared" si="14"/>
        <v>117.82999361084052</v>
      </c>
      <c r="L43" s="118">
        <f t="shared" si="14"/>
        <v>134.09051608508057</v>
      </c>
      <c r="M43" s="118">
        <f t="shared" si="14"/>
        <v>124.21829557179369</v>
      </c>
      <c r="N43" s="118">
        <f t="shared" si="14"/>
        <v>121.57942108323826</v>
      </c>
      <c r="O43" s="118">
        <f t="shared" si="14"/>
        <v>133.72393934640044</v>
      </c>
      <c r="P43" s="118">
        <f t="shared" si="14"/>
        <v>120.18009311358632</v>
      </c>
      <c r="Q43" s="118">
        <f t="shared" si="14"/>
        <v>127.79384252326697</v>
      </c>
      <c r="R43" s="118">
        <f t="shared" ref="R43:V43" si="15">R44+R47+R49+R58</f>
        <v>131.34497597732167</v>
      </c>
      <c r="S43" s="118">
        <f t="shared" si="15"/>
        <v>135.88468695074349</v>
      </c>
      <c r="T43" s="118">
        <f t="shared" si="15"/>
        <v>125.71864167015255</v>
      </c>
      <c r="U43" s="118">
        <f t="shared" si="15"/>
        <v>131.08978758710134</v>
      </c>
      <c r="V43" s="118">
        <f t="shared" si="15"/>
        <v>139.00898621150449</v>
      </c>
      <c r="W43" s="118">
        <f t="shared" ref="W43:Y43" si="16">W44+W47+W49+W58</f>
        <v>152.34557798664503</v>
      </c>
      <c r="X43" s="118">
        <f t="shared" si="16"/>
        <v>139.49879740425845</v>
      </c>
      <c r="Y43" s="118">
        <f t="shared" si="16"/>
        <v>123.99754226532052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101.92821404877778</v>
      </c>
      <c r="C44" s="123">
        <f t="shared" si="17"/>
        <v>100.8799298887368</v>
      </c>
      <c r="D44" s="123">
        <f t="shared" si="17"/>
        <v>95.881693577053369</v>
      </c>
      <c r="E44" s="123">
        <f t="shared" si="17"/>
        <v>96.166874969754019</v>
      </c>
      <c r="F44" s="123">
        <f t="shared" si="17"/>
        <v>95.327561273185594</v>
      </c>
      <c r="G44" s="123">
        <f t="shared" si="17"/>
        <v>95.203654454918109</v>
      </c>
      <c r="H44" s="123">
        <f t="shared" si="17"/>
        <v>95.01133210140668</v>
      </c>
      <c r="I44" s="123">
        <f t="shared" si="17"/>
        <v>87.305792708740327</v>
      </c>
      <c r="J44" s="123">
        <f t="shared" si="17"/>
        <v>92.998840085283774</v>
      </c>
      <c r="K44" s="123">
        <f t="shared" si="17"/>
        <v>91.950679122372179</v>
      </c>
      <c r="L44" s="123">
        <f t="shared" si="17"/>
        <v>107.30904177436629</v>
      </c>
      <c r="M44" s="123">
        <f t="shared" si="17"/>
        <v>97.337024346327993</v>
      </c>
      <c r="N44" s="123">
        <f t="shared" si="17"/>
        <v>95.636900440282261</v>
      </c>
      <c r="O44" s="123">
        <f t="shared" si="17"/>
        <v>106.43131652134429</v>
      </c>
      <c r="P44" s="123">
        <f t="shared" si="17"/>
        <v>92.840168415246694</v>
      </c>
      <c r="Q44" s="123">
        <f t="shared" si="17"/>
        <v>101.0145068585954</v>
      </c>
      <c r="R44" s="123">
        <f t="shared" ref="R44:V44" si="18">SUM(R45:R46)</f>
        <v>104.67959815388429</v>
      </c>
      <c r="S44" s="123">
        <f t="shared" si="18"/>
        <v>109.30806790205136</v>
      </c>
      <c r="T44" s="123">
        <f t="shared" si="18"/>
        <v>100.70450708676771</v>
      </c>
      <c r="U44" s="123">
        <f t="shared" si="18"/>
        <v>105.37881309764244</v>
      </c>
      <c r="V44" s="123">
        <f t="shared" si="18"/>
        <v>113.251787630202</v>
      </c>
      <c r="W44" s="123">
        <f t="shared" ref="W44:Y44" si="19">SUM(W45:W46)</f>
        <v>124.45224753030747</v>
      </c>
      <c r="X44" s="123">
        <f t="shared" si="19"/>
        <v>112.86051278431279</v>
      </c>
      <c r="Y44" s="123">
        <f t="shared" si="19"/>
        <v>99.559100782772219</v>
      </c>
      <c r="DA44" s="130" t="s">
        <v>2955</v>
      </c>
    </row>
    <row r="45" spans="1:105" ht="12" customHeight="1" x14ac:dyDescent="0.25">
      <c r="A45" s="97" t="s">
        <v>211</v>
      </c>
      <c r="B45" s="99">
        <v>99.160857844296871</v>
      </c>
      <c r="C45" s="99">
        <v>98.204401564336351</v>
      </c>
      <c r="D45" s="99">
        <v>93.396810352364199</v>
      </c>
      <c r="E45" s="99">
        <v>93.724295865164194</v>
      </c>
      <c r="F45" s="99">
        <v>92.966323095031981</v>
      </c>
      <c r="G45" s="99">
        <v>93.097804300995975</v>
      </c>
      <c r="H45" s="99">
        <v>92.900780655399785</v>
      </c>
      <c r="I45" s="99">
        <v>85.4308816424426</v>
      </c>
      <c r="J45" s="99">
        <v>91.026930721608622</v>
      </c>
      <c r="K45" s="99">
        <v>90.018865434451271</v>
      </c>
      <c r="L45" s="99">
        <v>105.07381368885919</v>
      </c>
      <c r="M45" s="99">
        <v>95.33821166698786</v>
      </c>
      <c r="N45" s="99">
        <v>93.691840353716088</v>
      </c>
      <c r="O45" s="99">
        <v>104.28636409627784</v>
      </c>
      <c r="P45" s="99">
        <v>90.983264610482095</v>
      </c>
      <c r="Q45" s="99">
        <v>99.008954731232322</v>
      </c>
      <c r="R45" s="99">
        <v>102.61285155600655</v>
      </c>
      <c r="S45" s="99">
        <v>107.16252481025158</v>
      </c>
      <c r="T45" s="99">
        <v>98.732679850562576</v>
      </c>
      <c r="U45" s="99">
        <v>103.329341183544</v>
      </c>
      <c r="V45" s="99">
        <v>111.05495059597804</v>
      </c>
      <c r="W45" s="99">
        <v>122.01061982550144</v>
      </c>
      <c r="X45" s="99">
        <v>110.66600255203002</v>
      </c>
      <c r="Y45" s="99">
        <v>97.621151128993603</v>
      </c>
      <c r="DA45" s="63" t="s">
        <v>2956</v>
      </c>
    </row>
    <row r="46" spans="1:105" ht="12" customHeight="1" x14ac:dyDescent="0.25">
      <c r="A46" s="97" t="s">
        <v>53</v>
      </c>
      <c r="B46" s="99">
        <v>2.7673562044809081</v>
      </c>
      <c r="C46" s="99">
        <v>2.6755283244004477</v>
      </c>
      <c r="D46" s="99">
        <v>2.4848832246891743</v>
      </c>
      <c r="E46" s="99">
        <v>2.44257910458983</v>
      </c>
      <c r="F46" s="99">
        <v>2.3612381781536147</v>
      </c>
      <c r="G46" s="99">
        <v>2.1058501539221286</v>
      </c>
      <c r="H46" s="99">
        <v>2.1105514460068995</v>
      </c>
      <c r="I46" s="99">
        <v>1.8749110662977255</v>
      </c>
      <c r="J46" s="99">
        <v>1.9719093636751504</v>
      </c>
      <c r="K46" s="99">
        <v>1.9318136879209051</v>
      </c>
      <c r="L46" s="99">
        <v>2.2352280855070985</v>
      </c>
      <c r="M46" s="99">
        <v>1.9988126793401302</v>
      </c>
      <c r="N46" s="99">
        <v>1.9450600865661709</v>
      </c>
      <c r="O46" s="99">
        <v>2.1449524250664505</v>
      </c>
      <c r="P46" s="99">
        <v>1.8569038047646036</v>
      </c>
      <c r="Q46" s="99">
        <v>2.0055521273630683</v>
      </c>
      <c r="R46" s="99">
        <v>2.0667465978777422</v>
      </c>
      <c r="S46" s="99">
        <v>2.1455430917997775</v>
      </c>
      <c r="T46" s="99">
        <v>1.9718272362051272</v>
      </c>
      <c r="U46" s="99">
        <v>2.0494719140984352</v>
      </c>
      <c r="V46" s="99">
        <v>2.1968370342239574</v>
      </c>
      <c r="W46" s="99">
        <v>2.4416277048060406</v>
      </c>
      <c r="X46" s="99">
        <v>2.1945102322827617</v>
      </c>
      <c r="Y46" s="99">
        <v>1.9379496537786218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8.5536390075587453E-3</v>
      </c>
      <c r="C47" s="123">
        <f t="shared" si="20"/>
        <v>1.1642722295395688E-2</v>
      </c>
      <c r="D47" s="123">
        <f t="shared" si="20"/>
        <v>1.3692934275404304E-2</v>
      </c>
      <c r="E47" s="123">
        <f t="shared" si="20"/>
        <v>2.6200911328679098E-2</v>
      </c>
      <c r="F47" s="123">
        <f t="shared" si="20"/>
        <v>1.7792389902183552E-2</v>
      </c>
      <c r="G47" s="123">
        <f t="shared" si="20"/>
        <v>2.0676475535986127E-2</v>
      </c>
      <c r="H47" s="123">
        <f t="shared" si="20"/>
        <v>2.6951444965680058E-2</v>
      </c>
      <c r="I47" s="123">
        <f t="shared" si="20"/>
        <v>2.8584394327658441E-2</v>
      </c>
      <c r="J47" s="123">
        <f t="shared" si="20"/>
        <v>2.6364637638108389E-2</v>
      </c>
      <c r="K47" s="123">
        <f t="shared" si="20"/>
        <v>2.7935984399744842E-2</v>
      </c>
      <c r="L47" s="123">
        <f t="shared" si="20"/>
        <v>3.3186805512652032E-2</v>
      </c>
      <c r="M47" s="123">
        <f t="shared" si="20"/>
        <v>3.301352445025886E-2</v>
      </c>
      <c r="N47" s="123">
        <f t="shared" si="20"/>
        <v>4.1523553998431946E-2</v>
      </c>
      <c r="O47" s="123">
        <f t="shared" si="20"/>
        <v>5.6179339964599805E-2</v>
      </c>
      <c r="P47" s="123">
        <f t="shared" si="20"/>
        <v>3.8448999669497622E-2</v>
      </c>
      <c r="Q47" s="123">
        <f t="shared" si="20"/>
        <v>6.9724752266537265E-2</v>
      </c>
      <c r="R47" s="123">
        <f t="shared" si="20"/>
        <v>4.2445944594581626E-2</v>
      </c>
      <c r="S47" s="123">
        <f t="shared" si="20"/>
        <v>4.1743869080590794E-2</v>
      </c>
      <c r="T47" s="123">
        <f t="shared" si="20"/>
        <v>3.7883819491796339E-2</v>
      </c>
      <c r="U47" s="123">
        <f t="shared" si="20"/>
        <v>4.1065195299744305E-2</v>
      </c>
      <c r="V47" s="123">
        <f t="shared" si="20"/>
        <v>4.1578616935295992E-2</v>
      </c>
      <c r="W47" s="123">
        <f t="shared" si="20"/>
        <v>4.1402385090785421E-2</v>
      </c>
      <c r="X47" s="123">
        <f t="shared" si="20"/>
        <v>3.9275338713927292E-2</v>
      </c>
      <c r="Y47" s="123">
        <f t="shared" si="20"/>
        <v>3.9444261055133351E-2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8.5536390075587453E-3</v>
      </c>
      <c r="C48" s="99">
        <f>RES_hhdet_tesh!C48/RES_summary!C$19</f>
        <v>1.1642722295395688E-2</v>
      </c>
      <c r="D48" s="99">
        <f>RES_hhdet_tesh!D48/RES_summary!D$19</f>
        <v>1.3692934275404304E-2</v>
      </c>
      <c r="E48" s="99">
        <f>RES_hhdet_tesh!E48/RES_summary!E$19</f>
        <v>2.6200911328679098E-2</v>
      </c>
      <c r="F48" s="99">
        <f>RES_hhdet_tesh!F48/RES_summary!F$19</f>
        <v>1.7792389902183552E-2</v>
      </c>
      <c r="G48" s="99">
        <f>RES_hhdet_tesh!G48/RES_summary!G$19</f>
        <v>2.0676475535986127E-2</v>
      </c>
      <c r="H48" s="99">
        <f>RES_hhdet_tesh!H48/RES_summary!H$19</f>
        <v>2.6951444965680058E-2</v>
      </c>
      <c r="I48" s="99">
        <f>RES_hhdet_tesh!I48/RES_summary!I$19</f>
        <v>2.8584394327658441E-2</v>
      </c>
      <c r="J48" s="99">
        <f>RES_hhdet_tesh!J48/RES_summary!J$19</f>
        <v>2.6364637638108389E-2</v>
      </c>
      <c r="K48" s="99">
        <f>RES_hhdet_tesh!K48/RES_summary!K$19</f>
        <v>2.7935984399744842E-2</v>
      </c>
      <c r="L48" s="99">
        <f>RES_hhdet_tesh!L48/RES_summary!L$19</f>
        <v>3.3186805512652032E-2</v>
      </c>
      <c r="M48" s="99">
        <f>RES_hhdet_tesh!M48/RES_summary!M$19</f>
        <v>3.301352445025886E-2</v>
      </c>
      <c r="N48" s="99">
        <f>RES_hhdet_tesh!N48/RES_summary!N$19</f>
        <v>4.1523553998431946E-2</v>
      </c>
      <c r="O48" s="99">
        <f>RES_hhdet_tesh!O48/RES_summary!O$19</f>
        <v>5.6179339964599805E-2</v>
      </c>
      <c r="P48" s="99">
        <f>RES_hhdet_tesh!P48/RES_summary!P$19</f>
        <v>3.8448999669497622E-2</v>
      </c>
      <c r="Q48" s="99">
        <f>RES_hhdet_tesh!Q48/RES_summary!Q$19</f>
        <v>6.9724752266537265E-2</v>
      </c>
      <c r="R48" s="99">
        <f>RES_hhdet_tesh!R48/RES_summary!R$19</f>
        <v>4.2445944594581626E-2</v>
      </c>
      <c r="S48" s="99">
        <f>RES_hhdet_tesh!S48/RES_summary!S$19</f>
        <v>4.1743869080590794E-2</v>
      </c>
      <c r="T48" s="99">
        <f>RES_hhdet_tesh!T48/RES_summary!T$19</f>
        <v>3.7883819491796339E-2</v>
      </c>
      <c r="U48" s="99">
        <f>RES_hhdet_tesh!U48/RES_summary!U$19</f>
        <v>4.1065195299744305E-2</v>
      </c>
      <c r="V48" s="99">
        <f>RES_hhdet_tesh!V48/RES_summary!V$19</f>
        <v>4.1578616935295992E-2</v>
      </c>
      <c r="W48" s="99">
        <f>RES_hhdet_tesh!W48/RES_summary!W$19</f>
        <v>4.1402385090785421E-2</v>
      </c>
      <c r="X48" s="99">
        <f>RES_hhdet_tesh!X48/RES_summary!X$19</f>
        <v>3.9275338713927292E-2</v>
      </c>
      <c r="Y48" s="99">
        <f>RES_hhdet_tesh!Y48/RES_summary!Y$19</f>
        <v>3.9444261055133351E-2</v>
      </c>
      <c r="DA48" s="63" t="s">
        <v>2959</v>
      </c>
    </row>
    <row r="49" spans="1:105" ht="12" customHeight="1" x14ac:dyDescent="0.25">
      <c r="A49" s="121" t="s">
        <v>55</v>
      </c>
      <c r="B49" s="123">
        <v>19.810970873092185</v>
      </c>
      <c r="C49" s="123">
        <v>19.996668992378044</v>
      </c>
      <c r="D49" s="123">
        <v>21.072011285624921</v>
      </c>
      <c r="E49" s="123">
        <v>21.255412655943616</v>
      </c>
      <c r="F49" s="123">
        <v>21.216878093983848</v>
      </c>
      <c r="G49" s="123">
        <v>19.402243633976795</v>
      </c>
      <c r="H49" s="123">
        <v>20.494492506991655</v>
      </c>
      <c r="I49" s="123">
        <v>19.953009917918621</v>
      </c>
      <c r="J49" s="123">
        <v>20.403115438397634</v>
      </c>
      <c r="K49" s="123">
        <v>21.775167797668036</v>
      </c>
      <c r="L49" s="123">
        <v>22.646700770956098</v>
      </c>
      <c r="M49" s="123">
        <v>22.808678254041293</v>
      </c>
      <c r="N49" s="123">
        <v>21.744161583426443</v>
      </c>
      <c r="O49" s="123">
        <v>23.193141955332369</v>
      </c>
      <c r="P49" s="123">
        <v>23.084958154563655</v>
      </c>
      <c r="Q49" s="123">
        <v>22.624653663610985</v>
      </c>
      <c r="R49" s="123">
        <v>22.441969531389358</v>
      </c>
      <c r="S49" s="123">
        <v>22.34517266859649</v>
      </c>
      <c r="T49" s="123">
        <v>20.834438581399709</v>
      </c>
      <c r="U49" s="123">
        <v>21.408413564013387</v>
      </c>
      <c r="V49" s="123">
        <v>21.51757244434113</v>
      </c>
      <c r="W49" s="123">
        <v>23.931128237807979</v>
      </c>
      <c r="X49" s="123">
        <v>22.537665252643563</v>
      </c>
      <c r="Y49" s="123">
        <v>20.272032606239691</v>
      </c>
      <c r="DA49" s="130" t="s">
        <v>2960</v>
      </c>
    </row>
    <row r="50" spans="1:105" ht="12" customHeight="1" x14ac:dyDescent="0.25">
      <c r="A50" s="97" t="s">
        <v>138</v>
      </c>
      <c r="B50" s="99">
        <v>19.922606119972578</v>
      </c>
      <c r="C50" s="99">
        <v>19.776401491351127</v>
      </c>
      <c r="D50" s="99">
        <v>21.122647097409494</v>
      </c>
      <c r="E50" s="99">
        <v>21.447108478968921</v>
      </c>
      <c r="F50" s="99">
        <v>21.358423661636067</v>
      </c>
      <c r="G50" s="99">
        <v>19.346313492687326</v>
      </c>
      <c r="H50" s="99">
        <v>20.689592278848483</v>
      </c>
      <c r="I50" s="99">
        <v>19.66759084173977</v>
      </c>
      <c r="J50" s="99">
        <v>20.51199618142709</v>
      </c>
      <c r="K50" s="99">
        <v>21.494601292336501</v>
      </c>
      <c r="L50" s="99">
        <v>22.677031248799622</v>
      </c>
      <c r="M50" s="99">
        <v>23.332699857120531</v>
      </c>
      <c r="N50" s="99">
        <v>20.94879022202614</v>
      </c>
      <c r="O50" s="99">
        <v>23.317310974079994</v>
      </c>
      <c r="P50" s="99">
        <v>23.398156219509506</v>
      </c>
      <c r="Q50" s="99">
        <v>22.508625007856267</v>
      </c>
      <c r="R50" s="99">
        <v>22.227385073447529</v>
      </c>
      <c r="S50" s="99">
        <v>22.563818668089581</v>
      </c>
      <c r="T50" s="99">
        <v>20.653486300734883</v>
      </c>
      <c r="U50" s="99">
        <v>21.195105076694155</v>
      </c>
      <c r="V50" s="99">
        <v>21.762078680714126</v>
      </c>
      <c r="W50" s="99">
        <v>24.43931525003207</v>
      </c>
      <c r="X50" s="99">
        <v>22.646416031833542</v>
      </c>
      <c r="Y50" s="99">
        <v>19.802883403956038</v>
      </c>
      <c r="DA50" s="63" t="s">
        <v>2961</v>
      </c>
    </row>
    <row r="51" spans="1:105" ht="12" customHeight="1" x14ac:dyDescent="0.25">
      <c r="A51" s="97" t="s">
        <v>137</v>
      </c>
      <c r="B51" s="99">
        <v>19.922606119972574</v>
      </c>
      <c r="C51" s="99">
        <v>19.776400885455562</v>
      </c>
      <c r="D51" s="99">
        <v>21.122553484036413</v>
      </c>
      <c r="E51" s="99">
        <v>21.446766114675352</v>
      </c>
      <c r="F51" s="99">
        <v>21.357906374020349</v>
      </c>
      <c r="G51" s="99">
        <v>19.345485002159425</v>
      </c>
      <c r="H51" s="99">
        <v>20.688718524221027</v>
      </c>
      <c r="I51" s="99">
        <v>19.667499207899223</v>
      </c>
      <c r="J51" s="99">
        <v>20.511738717604473</v>
      </c>
      <c r="K51" s="99">
        <v>21.490649304883547</v>
      </c>
      <c r="L51" s="99">
        <v>22.673522250184394</v>
      </c>
      <c r="M51" s="99">
        <v>23.329807600545259</v>
      </c>
      <c r="N51" s="99">
        <v>20.951865699506115</v>
      </c>
      <c r="O51" s="99">
        <v>23.318821491340167</v>
      </c>
      <c r="P51" s="99">
        <v>23.401081232227565</v>
      </c>
      <c r="Q51" s="99">
        <v>22.511511272316802</v>
      </c>
      <c r="R51" s="99">
        <v>22.230475276967908</v>
      </c>
      <c r="S51" s="99">
        <v>22.565891656377545</v>
      </c>
      <c r="T51" s="99">
        <v>20.65738830283297</v>
      </c>
      <c r="U51" s="99">
        <v>21.196705394944797</v>
      </c>
      <c r="V51" s="99">
        <v>21.760960970129229</v>
      </c>
      <c r="W51" s="99">
        <v>24.439771708211076</v>
      </c>
      <c r="X51" s="99">
        <v>22.653938109735442</v>
      </c>
      <c r="Y51" s="99">
        <v>19.815791479447103</v>
      </c>
      <c r="DA51" s="63" t="s">
        <v>2962</v>
      </c>
    </row>
    <row r="52" spans="1:105" ht="12" customHeight="1" x14ac:dyDescent="0.25">
      <c r="A52" s="100" t="s">
        <v>211</v>
      </c>
      <c r="B52" s="102">
        <v>7.4297434384046106</v>
      </c>
      <c r="C52" s="102">
        <v>7.338713346948329</v>
      </c>
      <c r="D52" s="102">
        <v>7.8669078543431743</v>
      </c>
      <c r="E52" s="102">
        <v>7.9228283385082268</v>
      </c>
      <c r="F52" s="102">
        <v>7.8804230212853588</v>
      </c>
      <c r="G52" s="102">
        <v>7.1303392803177976</v>
      </c>
      <c r="H52" s="102">
        <v>6.343610173916475</v>
      </c>
      <c r="I52" s="102">
        <v>6.3620597499059839</v>
      </c>
      <c r="J52" s="102">
        <v>7.219664423715467</v>
      </c>
      <c r="K52" s="102">
        <v>7.7289702486157763</v>
      </c>
      <c r="L52" s="102">
        <v>7.193609152061212</v>
      </c>
      <c r="M52" s="102">
        <v>8.2943938611358163</v>
      </c>
      <c r="N52" s="102">
        <v>7.138936577156751</v>
      </c>
      <c r="O52" s="102">
        <v>6.8063416415291611</v>
      </c>
      <c r="P52" s="102">
        <v>6.9404792299208795</v>
      </c>
      <c r="Q52" s="102">
        <v>5.354063739848546</v>
      </c>
      <c r="R52" s="102">
        <v>4.9018376509753345</v>
      </c>
      <c r="S52" s="102">
        <v>5.6285901785061085</v>
      </c>
      <c r="T52" s="102">
        <v>5.951218329730227</v>
      </c>
      <c r="U52" s="102">
        <v>6.244754085235785</v>
      </c>
      <c r="V52" s="102">
        <v>6.4385548917722053</v>
      </c>
      <c r="W52" s="102">
        <v>7.0751744156712029</v>
      </c>
      <c r="X52" s="102">
        <v>7.6828388074909002</v>
      </c>
      <c r="Y52" s="102">
        <v>6.6778344629610045</v>
      </c>
      <c r="DA52" s="131" t="s">
        <v>2963</v>
      </c>
    </row>
    <row r="53" spans="1:105" ht="12" customHeight="1" x14ac:dyDescent="0.25">
      <c r="A53" s="103" t="s">
        <v>52</v>
      </c>
      <c r="B53" s="105">
        <v>12.492862681567967</v>
      </c>
      <c r="C53" s="105">
        <v>12.437687538507229</v>
      </c>
      <c r="D53" s="105">
        <v>13.255645629693241</v>
      </c>
      <c r="E53" s="105">
        <v>13.523937776167129</v>
      </c>
      <c r="F53" s="105">
        <v>13.477483352734994</v>
      </c>
      <c r="G53" s="105">
        <v>12.215145721841628</v>
      </c>
      <c r="H53" s="105">
        <v>14.345108350304553</v>
      </c>
      <c r="I53" s="105">
        <v>13.305439457993234</v>
      </c>
      <c r="J53" s="105">
        <v>13.292074293889005</v>
      </c>
      <c r="K53" s="105">
        <v>13.761679056267772</v>
      </c>
      <c r="L53" s="105">
        <v>15.479913098123182</v>
      </c>
      <c r="M53" s="105">
        <v>15.035413739409444</v>
      </c>
      <c r="N53" s="105">
        <v>13.812929122349365</v>
      </c>
      <c r="O53" s="105">
        <v>16.512479849811005</v>
      </c>
      <c r="P53" s="105">
        <v>16.46060200230669</v>
      </c>
      <c r="Q53" s="105">
        <v>17.157447532468261</v>
      </c>
      <c r="R53" s="105">
        <v>17.328637625992574</v>
      </c>
      <c r="S53" s="105">
        <v>16.93730147787144</v>
      </c>
      <c r="T53" s="105">
        <v>14.706169973102748</v>
      </c>
      <c r="U53" s="105">
        <v>14.951951309709012</v>
      </c>
      <c r="V53" s="105">
        <v>15.322406078357028</v>
      </c>
      <c r="W53" s="105">
        <v>17.36459729253988</v>
      </c>
      <c r="X53" s="105">
        <v>14.971099302244536</v>
      </c>
      <c r="Y53" s="105">
        <v>13.137957016486098</v>
      </c>
      <c r="DA53" s="132" t="s">
        <v>2964</v>
      </c>
    </row>
    <row r="54" spans="1:105" ht="12" customHeight="1" x14ac:dyDescent="0.25">
      <c r="A54" s="106" t="s">
        <v>122</v>
      </c>
      <c r="B54" s="102">
        <v>19.660900638568862</v>
      </c>
      <c r="C54" s="102">
        <v>20.282320185375269</v>
      </c>
      <c r="D54" s="102">
        <v>21.007004673649831</v>
      </c>
      <c r="E54" s="102">
        <v>21.015822950138059</v>
      </c>
      <c r="F54" s="102">
        <v>21.029518253061077</v>
      </c>
      <c r="G54" s="102">
        <v>19.473200139264325</v>
      </c>
      <c r="H54" s="102">
        <v>20.237979285670381</v>
      </c>
      <c r="I54" s="102">
        <v>20.326764381976616</v>
      </c>
      <c r="J54" s="102">
        <v>20.259917855004339</v>
      </c>
      <c r="K54" s="102">
        <v>22.15066538807654</v>
      </c>
      <c r="L54" s="102">
        <v>22.604313266300174</v>
      </c>
      <c r="M54" s="102">
        <v>22.072675319599096</v>
      </c>
      <c r="N54" s="102">
        <v>22.833444305020468</v>
      </c>
      <c r="O54" s="102">
        <v>23.020818848814226</v>
      </c>
      <c r="P54" s="102">
        <v>22.668582325885268</v>
      </c>
      <c r="Q54" s="102">
        <v>22.781602631341833</v>
      </c>
      <c r="R54" s="102">
        <v>22.727300458740906</v>
      </c>
      <c r="S54" s="102">
        <v>22.047637699782044</v>
      </c>
      <c r="T54" s="102">
        <v>21.082128901933022</v>
      </c>
      <c r="U54" s="102">
        <v>21.717163115907699</v>
      </c>
      <c r="V54" s="102">
        <v>21.126550756315147</v>
      </c>
      <c r="W54" s="102">
        <v>23.018375896437444</v>
      </c>
      <c r="X54" s="102">
        <v>22.314060288106827</v>
      </c>
      <c r="Y54" s="102">
        <v>21.296750474160167</v>
      </c>
      <c r="DA54" s="131" t="s">
        <v>2965</v>
      </c>
    </row>
    <row r="55" spans="1:105" ht="12" customHeight="1" x14ac:dyDescent="0.25">
      <c r="A55" s="107" t="s">
        <v>121</v>
      </c>
      <c r="B55" s="105">
        <v>19.660900638568865</v>
      </c>
      <c r="C55" s="105">
        <v>20.28292882532908</v>
      </c>
      <c r="D55" s="105">
        <v>21.007381298326706</v>
      </c>
      <c r="E55" s="105">
        <v>21.017310762401586</v>
      </c>
      <c r="F55" s="105">
        <v>21.033692557323832</v>
      </c>
      <c r="G55" s="105">
        <v>19.478950199669207</v>
      </c>
      <c r="H55" s="105">
        <v>20.243026878699833</v>
      </c>
      <c r="I55" s="105">
        <v>20.327394991329818</v>
      </c>
      <c r="J55" s="105">
        <v>20.259369230980365</v>
      </c>
      <c r="K55" s="105">
        <v>22.150860667917197</v>
      </c>
      <c r="L55" s="105">
        <v>22.606846686229414</v>
      </c>
      <c r="M55" s="105">
        <v>22.074767180742413</v>
      </c>
      <c r="N55" s="105">
        <v>22.835023464310478</v>
      </c>
      <c r="O55" s="105">
        <v>23.021823268706257</v>
      </c>
      <c r="P55" s="105">
        <v>22.66828672243679</v>
      </c>
      <c r="Q55" s="105">
        <v>22.773146177951826</v>
      </c>
      <c r="R55" s="105">
        <v>22.723499749737009</v>
      </c>
      <c r="S55" s="105">
        <v>22.054535950061695</v>
      </c>
      <c r="T55" s="105">
        <v>21.083599373842073</v>
      </c>
      <c r="U55" s="105">
        <v>21.718920495071934</v>
      </c>
      <c r="V55" s="105">
        <v>21.122464874003356</v>
      </c>
      <c r="W55" s="105">
        <v>22.998558909846025</v>
      </c>
      <c r="X55" s="105">
        <v>22.306999385229904</v>
      </c>
      <c r="Y55" s="105">
        <v>21.289877225642204</v>
      </c>
      <c r="DA55" s="132" t="s">
        <v>2966</v>
      </c>
    </row>
    <row r="56" spans="1:105" ht="12" customHeight="1" x14ac:dyDescent="0.25">
      <c r="A56" s="108" t="s">
        <v>53</v>
      </c>
      <c r="B56" s="99">
        <v>7.3316839944817707</v>
      </c>
      <c r="C56" s="99">
        <v>7.5297165336317713</v>
      </c>
      <c r="D56" s="99">
        <v>7.8242447855683848</v>
      </c>
      <c r="E56" s="99">
        <v>7.761078273853224</v>
      </c>
      <c r="F56" s="99">
        <v>7.7571750514970415</v>
      </c>
      <c r="G56" s="99">
        <v>7.1790450546908549</v>
      </c>
      <c r="H56" s="99">
        <v>6.1999089624260204</v>
      </c>
      <c r="I56" s="99">
        <v>6.5736757621591266</v>
      </c>
      <c r="J56" s="99">
        <v>7.125636284430378</v>
      </c>
      <c r="K56" s="99">
        <v>7.9823265679413042</v>
      </c>
      <c r="L56" s="99">
        <v>7.1807309615414727</v>
      </c>
      <c r="M56" s="99">
        <v>7.8117542514095124</v>
      </c>
      <c r="N56" s="99">
        <v>7.7861160879108375</v>
      </c>
      <c r="O56" s="99">
        <v>6.7314563763148767</v>
      </c>
      <c r="P56" s="99">
        <v>6.691500285312955</v>
      </c>
      <c r="Q56" s="99">
        <v>5.4216887598007766</v>
      </c>
      <c r="R56" s="99">
        <v>5.0291792077472097</v>
      </c>
      <c r="S56" s="99">
        <v>5.4892856395107392</v>
      </c>
      <c r="T56" s="99">
        <v>6.0838909196621831</v>
      </c>
      <c r="U56" s="99">
        <v>6.420351847012058</v>
      </c>
      <c r="V56" s="99">
        <v>6.2286667934143498</v>
      </c>
      <c r="W56" s="99">
        <v>6.5894247789423392</v>
      </c>
      <c r="X56" s="99">
        <v>7.542666774256829</v>
      </c>
      <c r="Y56" s="99">
        <v>7.1521032420568975</v>
      </c>
      <c r="DA56" s="63" t="s">
        <v>2967</v>
      </c>
    </row>
    <row r="57" spans="1:105" ht="12" customHeight="1" x14ac:dyDescent="0.25">
      <c r="A57" s="108" t="s">
        <v>52</v>
      </c>
      <c r="B57" s="99">
        <v>12.329216644087092</v>
      </c>
      <c r="C57" s="99">
        <v>12.753212291697306</v>
      </c>
      <c r="D57" s="99">
        <v>13.183136512758322</v>
      </c>
      <c r="E57" s="99">
        <v>13.256232488548365</v>
      </c>
      <c r="F57" s="99">
        <v>13.276517505826789</v>
      </c>
      <c r="G57" s="99">
        <v>12.299905144978355</v>
      </c>
      <c r="H57" s="99">
        <v>14.043117916273811</v>
      </c>
      <c r="I57" s="99">
        <v>13.753719229170692</v>
      </c>
      <c r="J57" s="99">
        <v>13.133732946549985</v>
      </c>
      <c r="K57" s="99">
        <v>14.168534099975892</v>
      </c>
      <c r="L57" s="99">
        <v>15.426115724687941</v>
      </c>
      <c r="M57" s="99">
        <v>14.263012929332902</v>
      </c>
      <c r="N57" s="99">
        <v>15.048907376399638</v>
      </c>
      <c r="O57" s="99">
        <v>16.290366892391379</v>
      </c>
      <c r="P57" s="99">
        <v>15.976786437123831</v>
      </c>
      <c r="Q57" s="99">
        <v>17.35145741815105</v>
      </c>
      <c r="R57" s="99">
        <v>17.6943205419898</v>
      </c>
      <c r="S57" s="99">
        <v>16.565250310550955</v>
      </c>
      <c r="T57" s="99">
        <v>14.999708454179888</v>
      </c>
      <c r="U57" s="99">
        <v>15.298568648059875</v>
      </c>
      <c r="V57" s="99">
        <v>14.893798080589002</v>
      </c>
      <c r="W57" s="99">
        <v>16.409134130903688</v>
      </c>
      <c r="X57" s="99">
        <v>14.764332610973073</v>
      </c>
      <c r="Y57" s="99">
        <v>14.13777398358531</v>
      </c>
      <c r="DA57" s="63" t="s">
        <v>2968</v>
      </c>
    </row>
    <row r="58" spans="1:105" ht="12" customHeight="1" x14ac:dyDescent="0.25">
      <c r="A58" s="121" t="s">
        <v>54</v>
      </c>
      <c r="B58" s="123">
        <v>2.9440225029842582</v>
      </c>
      <c r="C58" s="123">
        <v>3.3652271049770723</v>
      </c>
      <c r="D58" s="123">
        <v>3.5116691048319852</v>
      </c>
      <c r="E58" s="123">
        <v>3.4666791396349574</v>
      </c>
      <c r="F58" s="123">
        <v>3.6720656784595822</v>
      </c>
      <c r="G58" s="123">
        <v>2.9652433084954417</v>
      </c>
      <c r="H58" s="123">
        <v>3.4365955938471759</v>
      </c>
      <c r="I58" s="123">
        <v>2.9905955017592589</v>
      </c>
      <c r="J58" s="123">
        <v>3.2307626068751389</v>
      </c>
      <c r="K58" s="123">
        <v>4.0762107064005564</v>
      </c>
      <c r="L58" s="123">
        <v>4.1015867342455357</v>
      </c>
      <c r="M58" s="123">
        <v>4.0395794469741446</v>
      </c>
      <c r="N58" s="123">
        <v>4.1568355055311157</v>
      </c>
      <c r="O58" s="123">
        <v>4.0433015297591801</v>
      </c>
      <c r="P58" s="123">
        <v>4.2165175441064768</v>
      </c>
      <c r="Q58" s="123">
        <v>4.0849572487940495</v>
      </c>
      <c r="R58" s="123">
        <v>4.1809623474534483</v>
      </c>
      <c r="S58" s="123">
        <v>4.1897025110150397</v>
      </c>
      <c r="T58" s="123">
        <v>4.1418121824933376</v>
      </c>
      <c r="U58" s="123">
        <v>4.2614957301457608</v>
      </c>
      <c r="V58" s="123">
        <v>4.1980475200260443</v>
      </c>
      <c r="W58" s="123">
        <v>3.9207998334388039</v>
      </c>
      <c r="X58" s="123">
        <v>4.061344028588203</v>
      </c>
      <c r="Y58" s="123">
        <v>4.1269646152534696</v>
      </c>
      <c r="DA58" s="130" t="s">
        <v>2969</v>
      </c>
    </row>
    <row r="59" spans="1:105" ht="12" customHeight="1" x14ac:dyDescent="0.25">
      <c r="A59" s="97" t="s">
        <v>50</v>
      </c>
      <c r="B59" s="99">
        <v>2.956724398908432</v>
      </c>
      <c r="C59" s="99">
        <v>3.3850993943663754</v>
      </c>
      <c r="D59" s="99">
        <v>3.5561074878144958</v>
      </c>
      <c r="E59" s="99">
        <v>3.3681729612488938</v>
      </c>
      <c r="F59" s="99">
        <v>3.6433054406164387</v>
      </c>
      <c r="G59" s="99">
        <v>3.0335155925174009</v>
      </c>
      <c r="H59" s="99">
        <v>3.4527405790556656</v>
      </c>
      <c r="I59" s="99">
        <v>3.0027017500702335</v>
      </c>
      <c r="J59" s="99">
        <v>3.2035488911921681</v>
      </c>
      <c r="K59" s="99">
        <v>4.1492753174459027</v>
      </c>
      <c r="L59" s="99">
        <v>4.4366207643877456</v>
      </c>
      <c r="M59" s="99">
        <v>4.0933272688964122</v>
      </c>
      <c r="N59" s="99">
        <v>3.4811166793369841</v>
      </c>
      <c r="O59" s="99">
        <v>3.4646758627562502</v>
      </c>
      <c r="P59" s="99">
        <v>3.8769095058131087</v>
      </c>
      <c r="Q59" s="99">
        <v>4.3050743303466668</v>
      </c>
      <c r="R59" s="99">
        <v>4.5451318542765264</v>
      </c>
      <c r="S59" s="99">
        <v>4.3607190905194537</v>
      </c>
      <c r="T59" s="99">
        <v>4.0396207789411376</v>
      </c>
      <c r="U59" s="99">
        <v>4.06769164305675</v>
      </c>
      <c r="V59" s="99">
        <v>4.0702710638585611</v>
      </c>
      <c r="W59" s="99">
        <v>5.5366923782697217</v>
      </c>
      <c r="X59" s="99">
        <v>2.8530030297133977</v>
      </c>
      <c r="Y59" s="99">
        <v>4.0637287688734558</v>
      </c>
      <c r="DA59" s="63" t="s">
        <v>2970</v>
      </c>
    </row>
    <row r="60" spans="1:105" ht="12" customHeight="1" x14ac:dyDescent="0.25">
      <c r="A60" s="109" t="s">
        <v>120</v>
      </c>
      <c r="B60" s="110">
        <v>2.9439402547871807</v>
      </c>
      <c r="C60" s="110">
        <v>3.3651020066413952</v>
      </c>
      <c r="D60" s="110">
        <v>3.5114066920945346</v>
      </c>
      <c r="E60" s="110">
        <v>3.4672290408590025</v>
      </c>
      <c r="F60" s="110">
        <v>3.6722226757668923</v>
      </c>
      <c r="G60" s="110">
        <v>2.9648759920754517</v>
      </c>
      <c r="H60" s="110">
        <v>3.4365124403262386</v>
      </c>
      <c r="I60" s="110">
        <v>2.9905359223238643</v>
      </c>
      <c r="J60" s="110">
        <v>3.2308883594366606</v>
      </c>
      <c r="K60" s="110">
        <v>4.0758986277340901</v>
      </c>
      <c r="L60" s="110">
        <v>4.1003287249204083</v>
      </c>
      <c r="M60" s="110">
        <v>4.039415287839959</v>
      </c>
      <c r="N60" s="110">
        <v>4.1584134397784247</v>
      </c>
      <c r="O60" s="110">
        <v>4.0444171554822423</v>
      </c>
      <c r="P60" s="110">
        <v>4.2171792604752394</v>
      </c>
      <c r="Q60" s="110">
        <v>4.0844726334566248</v>
      </c>
      <c r="R60" s="110">
        <v>4.1800955521771916</v>
      </c>
      <c r="S60" s="110">
        <v>4.1892905236253251</v>
      </c>
      <c r="T60" s="110">
        <v>4.1420475895255517</v>
      </c>
      <c r="U60" s="110">
        <v>4.2619460780603449</v>
      </c>
      <c r="V60" s="110">
        <v>4.1983374829700812</v>
      </c>
      <c r="W60" s="110">
        <v>3.9172432216082269</v>
      </c>
      <c r="X60" s="110">
        <v>4.0634398731746701</v>
      </c>
      <c r="Y60" s="110">
        <v>4.1270465269715775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118.27167095151181</v>
      </c>
      <c r="C62" s="118">
        <f t="shared" si="21"/>
        <v>128.48584403906679</v>
      </c>
      <c r="D62" s="118">
        <f t="shared" si="21"/>
        <v>118.94969299972225</v>
      </c>
      <c r="E62" s="118">
        <f t="shared" si="21"/>
        <v>119.0486208148417</v>
      </c>
      <c r="F62" s="118">
        <f t="shared" si="21"/>
        <v>110.77812781730378</v>
      </c>
      <c r="G62" s="118">
        <f t="shared" si="21"/>
        <v>127.02816117146973</v>
      </c>
      <c r="H62" s="118">
        <f t="shared" si="21"/>
        <v>120.54370210773743</v>
      </c>
      <c r="I62" s="118">
        <f t="shared" si="21"/>
        <v>110.82291360224642</v>
      </c>
      <c r="J62" s="118">
        <f t="shared" si="21"/>
        <v>115.46858670730215</v>
      </c>
      <c r="K62" s="118">
        <f t="shared" si="21"/>
        <v>120.87284414120013</v>
      </c>
      <c r="L62" s="118">
        <f t="shared" si="21"/>
        <v>132.33782763147468</v>
      </c>
      <c r="M62" s="118">
        <f t="shared" si="21"/>
        <v>122.11386542357953</v>
      </c>
      <c r="N62" s="118">
        <f t="shared" si="21"/>
        <v>127.87912070027555</v>
      </c>
      <c r="O62" s="118">
        <f t="shared" si="21"/>
        <v>131.6823024098955</v>
      </c>
      <c r="P62" s="118">
        <f t="shared" si="21"/>
        <v>116.81152963162886</v>
      </c>
      <c r="Q62" s="118">
        <f t="shared" si="21"/>
        <v>125.61272983543691</v>
      </c>
      <c r="R62" s="118">
        <f t="shared" ref="R62:V62" si="22">R63+R66+R68+R77</f>
        <v>136.42962916070181</v>
      </c>
      <c r="S62" s="118">
        <f t="shared" si="22"/>
        <v>134.45305423044422</v>
      </c>
      <c r="T62" s="118">
        <f t="shared" si="22"/>
        <v>124.6876298941027</v>
      </c>
      <c r="U62" s="118">
        <f t="shared" si="22"/>
        <v>133.21546284828491</v>
      </c>
      <c r="V62" s="118">
        <f t="shared" si="22"/>
        <v>137.09376895613332</v>
      </c>
      <c r="W62" s="118">
        <f t="shared" ref="W62:Y62" si="23">W63+W66+W68+W77</f>
        <v>149.4952348508703</v>
      </c>
      <c r="X62" s="118">
        <f t="shared" si="23"/>
        <v>129.84133996966526</v>
      </c>
      <c r="Y62" s="118">
        <f t="shared" si="23"/>
        <v>121.4880409645388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96.010466339545999</v>
      </c>
      <c r="C63" s="123">
        <f t="shared" si="24"/>
        <v>104.62026959714495</v>
      </c>
      <c r="D63" s="123">
        <f t="shared" si="24"/>
        <v>94.58899779176474</v>
      </c>
      <c r="E63" s="123">
        <f t="shared" si="24"/>
        <v>94.726248478660082</v>
      </c>
      <c r="F63" s="123">
        <f t="shared" si="24"/>
        <v>87.065074610723016</v>
      </c>
      <c r="G63" s="123">
        <f t="shared" si="24"/>
        <v>103.46424419772634</v>
      </c>
      <c r="H63" s="123">
        <f t="shared" si="24"/>
        <v>96.283655012000381</v>
      </c>
      <c r="I63" s="123">
        <f t="shared" si="24"/>
        <v>87.840960271706663</v>
      </c>
      <c r="J63" s="123">
        <f t="shared" si="24"/>
        <v>91.94426454298889</v>
      </c>
      <c r="K63" s="123">
        <f t="shared" si="24"/>
        <v>94.691130821652507</v>
      </c>
      <c r="L63" s="123">
        <f t="shared" si="24"/>
        <v>106.07361606934099</v>
      </c>
      <c r="M63" s="123">
        <f t="shared" si="24"/>
        <v>95.347287946550679</v>
      </c>
      <c r="N63" s="123">
        <f t="shared" si="24"/>
        <v>100.76492226331968</v>
      </c>
      <c r="O63" s="123">
        <f t="shared" si="24"/>
        <v>105.10601907875851</v>
      </c>
      <c r="P63" s="123">
        <f t="shared" si="24"/>
        <v>89.423939900844871</v>
      </c>
      <c r="Q63" s="123">
        <f t="shared" si="24"/>
        <v>99.053852556646717</v>
      </c>
      <c r="R63" s="123">
        <f t="shared" ref="R63:V63" si="25">SUM(R64:R65)</f>
        <v>109.60759631958473</v>
      </c>
      <c r="S63" s="123">
        <f t="shared" si="25"/>
        <v>107.86475291625936</v>
      </c>
      <c r="T63" s="123">
        <f t="shared" si="25"/>
        <v>99.511265128766752</v>
      </c>
      <c r="U63" s="123">
        <f t="shared" si="25"/>
        <v>107.7702616359029</v>
      </c>
      <c r="V63" s="123">
        <f t="shared" si="25"/>
        <v>111.21360410033938</v>
      </c>
      <c r="W63" s="123">
        <f t="shared" ref="W63:Y63" si="26">SUM(W64:W65)</f>
        <v>120.34221057876209</v>
      </c>
      <c r="X63" s="123">
        <f t="shared" si="26"/>
        <v>104.4658428404837</v>
      </c>
      <c r="Y63" s="123">
        <f t="shared" si="26"/>
        <v>96.489405472746483</v>
      </c>
      <c r="DA63" s="130" t="s">
        <v>2973</v>
      </c>
    </row>
    <row r="64" spans="1:105" ht="12" customHeight="1" x14ac:dyDescent="0.25">
      <c r="A64" s="97" t="s">
        <v>212</v>
      </c>
      <c r="B64" s="99">
        <v>93.403777286869186</v>
      </c>
      <c r="C64" s="99">
        <v>101.84554032322201</v>
      </c>
      <c r="D64" s="99">
        <v>92.137616249739409</v>
      </c>
      <c r="E64" s="99">
        <v>92.320260395310896</v>
      </c>
      <c r="F64" s="99">
        <v>84.908496015730051</v>
      </c>
      <c r="G64" s="99">
        <v>101.17567454337141</v>
      </c>
      <c r="H64" s="99">
        <v>94.144840590416266</v>
      </c>
      <c r="I64" s="99">
        <v>85.95455636449887</v>
      </c>
      <c r="J64" s="99">
        <v>89.994715967734834</v>
      </c>
      <c r="K64" s="99">
        <v>92.701742332171847</v>
      </c>
      <c r="L64" s="99">
        <v>103.86412167959493</v>
      </c>
      <c r="M64" s="99">
        <v>93.38933444049151</v>
      </c>
      <c r="N64" s="99">
        <v>98.715568640209426</v>
      </c>
      <c r="O64" s="99">
        <v>102.9877758973275</v>
      </c>
      <c r="P64" s="99">
        <v>87.635364362116633</v>
      </c>
      <c r="Q64" s="99">
        <v>97.087227455990828</v>
      </c>
      <c r="R64" s="99">
        <v>107.4435535568102</v>
      </c>
      <c r="S64" s="99">
        <v>105.74753979640485</v>
      </c>
      <c r="T64" s="99">
        <v>97.562801960965658</v>
      </c>
      <c r="U64" s="99">
        <v>105.67427936104879</v>
      </c>
      <c r="V64" s="99">
        <v>109.0563033697327</v>
      </c>
      <c r="W64" s="99">
        <v>117.98121765788171</v>
      </c>
      <c r="X64" s="99">
        <v>102.43456232100205</v>
      </c>
      <c r="Y64" s="99">
        <v>94.611208417339057</v>
      </c>
      <c r="DA64" s="63" t="s">
        <v>2974</v>
      </c>
    </row>
    <row r="65" spans="1:105" ht="12" customHeight="1" x14ac:dyDescent="0.25">
      <c r="A65" s="97" t="s">
        <v>53</v>
      </c>
      <c r="B65" s="99">
        <v>2.6066890526768138</v>
      </c>
      <c r="C65" s="99">
        <v>2.7747292739229454</v>
      </c>
      <c r="D65" s="99">
        <v>2.4513815420253322</v>
      </c>
      <c r="E65" s="99">
        <v>2.405988083349186</v>
      </c>
      <c r="F65" s="99">
        <v>2.1565785949929617</v>
      </c>
      <c r="G65" s="99">
        <v>2.2885696543549363</v>
      </c>
      <c r="H65" s="99">
        <v>2.1388144215841196</v>
      </c>
      <c r="I65" s="99">
        <v>1.8864039072077989</v>
      </c>
      <c r="J65" s="99">
        <v>1.9495485752540573</v>
      </c>
      <c r="K65" s="99">
        <v>1.9893884894806673</v>
      </c>
      <c r="L65" s="99">
        <v>2.209494389746061</v>
      </c>
      <c r="M65" s="99">
        <v>1.9579535060591726</v>
      </c>
      <c r="N65" s="99">
        <v>2.0493536231102443</v>
      </c>
      <c r="O65" s="99">
        <v>2.1182431814310161</v>
      </c>
      <c r="P65" s="99">
        <v>1.7885755387282352</v>
      </c>
      <c r="Q65" s="99">
        <v>1.9666251006558926</v>
      </c>
      <c r="R65" s="99">
        <v>2.1640427627745211</v>
      </c>
      <c r="S65" s="99">
        <v>2.1172131198545072</v>
      </c>
      <c r="T65" s="99">
        <v>1.9484631678011002</v>
      </c>
      <c r="U65" s="99">
        <v>2.0959822748541121</v>
      </c>
      <c r="V65" s="99">
        <v>2.157300730606674</v>
      </c>
      <c r="W65" s="99">
        <v>2.3609929208803733</v>
      </c>
      <c r="X65" s="99">
        <v>2.0312805194816477</v>
      </c>
      <c r="Y65" s="99">
        <v>1.8781970554074259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8.5540908986521842E-3</v>
      </c>
      <c r="C66" s="123">
        <f t="shared" si="27"/>
        <v>1.1842854964163636E-2</v>
      </c>
      <c r="D66" s="123">
        <f t="shared" si="27"/>
        <v>1.3898805773789167E-2</v>
      </c>
      <c r="E66" s="123">
        <f t="shared" si="27"/>
        <v>2.7376205543646961E-2</v>
      </c>
      <c r="F66" s="123">
        <f t="shared" si="27"/>
        <v>1.9161661013532727E-2</v>
      </c>
      <c r="G66" s="123">
        <f t="shared" si="27"/>
        <v>2.3515787234606341E-2</v>
      </c>
      <c r="H66" s="123">
        <f t="shared" si="27"/>
        <v>3.459378808176055E-2</v>
      </c>
      <c r="I66" s="123">
        <f t="shared" si="27"/>
        <v>3.9466692277962144E-2</v>
      </c>
      <c r="J66" s="123">
        <f t="shared" si="27"/>
        <v>3.7098752835401719E-2</v>
      </c>
      <c r="K66" s="123">
        <f t="shared" si="27"/>
        <v>3.9311213444795816E-2</v>
      </c>
      <c r="L66" s="123">
        <f t="shared" si="27"/>
        <v>4.4729040185913518E-2</v>
      </c>
      <c r="M66" s="123">
        <f t="shared" si="27"/>
        <v>4.098209016107509E-2</v>
      </c>
      <c r="N66" s="123">
        <f t="shared" si="27"/>
        <v>4.5462292857699378E-2</v>
      </c>
      <c r="O66" s="123">
        <f t="shared" si="27"/>
        <v>5.472142945028019E-2</v>
      </c>
      <c r="P66" s="123">
        <f t="shared" si="27"/>
        <v>3.3017259516162911E-2</v>
      </c>
      <c r="Q66" s="123">
        <f t="shared" si="27"/>
        <v>5.6147814101598463E-2</v>
      </c>
      <c r="R66" s="123">
        <f t="shared" si="27"/>
        <v>3.4941047877454411E-2</v>
      </c>
      <c r="S66" s="123">
        <f t="shared" si="27"/>
        <v>3.8048519588213245E-2</v>
      </c>
      <c r="T66" s="123">
        <f t="shared" si="27"/>
        <v>3.7968516266902542E-2</v>
      </c>
      <c r="U66" s="123">
        <f t="shared" si="27"/>
        <v>4.4600199090578031E-2</v>
      </c>
      <c r="V66" s="123">
        <f t="shared" si="27"/>
        <v>4.956850433362639E-2</v>
      </c>
      <c r="W66" s="123">
        <f t="shared" si="27"/>
        <v>5.1346974985724943E-2</v>
      </c>
      <c r="X66" s="123">
        <f t="shared" si="27"/>
        <v>4.9698452901580731E-2</v>
      </c>
      <c r="Y66" s="123">
        <f t="shared" si="27"/>
        <v>4.9363942895706642E-2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8.5540908986521842E-3</v>
      </c>
      <c r="C67" s="99">
        <f>RES_hhdet_tesh!C67/RES_summary!C$19</f>
        <v>1.1842854964163636E-2</v>
      </c>
      <c r="D67" s="99">
        <f>RES_hhdet_tesh!D67/RES_summary!D$19</f>
        <v>1.3898805773789167E-2</v>
      </c>
      <c r="E67" s="99">
        <f>RES_hhdet_tesh!E67/RES_summary!E$19</f>
        <v>2.7376205543646961E-2</v>
      </c>
      <c r="F67" s="99">
        <f>RES_hhdet_tesh!F67/RES_summary!F$19</f>
        <v>1.9161661013532727E-2</v>
      </c>
      <c r="G67" s="99">
        <f>RES_hhdet_tesh!G67/RES_summary!G$19</f>
        <v>2.3515787234606341E-2</v>
      </c>
      <c r="H67" s="99">
        <f>RES_hhdet_tesh!H67/RES_summary!H$19</f>
        <v>3.459378808176055E-2</v>
      </c>
      <c r="I67" s="99">
        <f>RES_hhdet_tesh!I67/RES_summary!I$19</f>
        <v>3.9466692277962144E-2</v>
      </c>
      <c r="J67" s="99">
        <f>RES_hhdet_tesh!J67/RES_summary!J$19</f>
        <v>3.7098752835401719E-2</v>
      </c>
      <c r="K67" s="99">
        <f>RES_hhdet_tesh!K67/RES_summary!K$19</f>
        <v>3.9311213444795816E-2</v>
      </c>
      <c r="L67" s="99">
        <f>RES_hhdet_tesh!L67/RES_summary!L$19</f>
        <v>4.4729040185913518E-2</v>
      </c>
      <c r="M67" s="99">
        <f>RES_hhdet_tesh!M67/RES_summary!M$19</f>
        <v>4.098209016107509E-2</v>
      </c>
      <c r="N67" s="99">
        <f>RES_hhdet_tesh!N67/RES_summary!N$19</f>
        <v>4.5462292857699378E-2</v>
      </c>
      <c r="O67" s="99">
        <f>RES_hhdet_tesh!O67/RES_summary!O$19</f>
        <v>5.472142945028019E-2</v>
      </c>
      <c r="P67" s="99">
        <f>RES_hhdet_tesh!P67/RES_summary!P$19</f>
        <v>3.3017259516162911E-2</v>
      </c>
      <c r="Q67" s="99">
        <f>RES_hhdet_tesh!Q67/RES_summary!Q$19</f>
        <v>5.6147814101598463E-2</v>
      </c>
      <c r="R67" s="99">
        <f>RES_hhdet_tesh!R67/RES_summary!R$19</f>
        <v>3.4941047877454411E-2</v>
      </c>
      <c r="S67" s="99">
        <f>RES_hhdet_tesh!S67/RES_summary!S$19</f>
        <v>3.8048519588213245E-2</v>
      </c>
      <c r="T67" s="99">
        <f>RES_hhdet_tesh!T67/RES_summary!T$19</f>
        <v>3.7968516266902542E-2</v>
      </c>
      <c r="U67" s="99">
        <f>RES_hhdet_tesh!U67/RES_summary!U$19</f>
        <v>4.4600199090578031E-2</v>
      </c>
      <c r="V67" s="99">
        <f>RES_hhdet_tesh!V67/RES_summary!V$19</f>
        <v>4.956850433362639E-2</v>
      </c>
      <c r="W67" s="99">
        <f>RES_hhdet_tesh!W67/RES_summary!W$19</f>
        <v>5.1346974985724943E-2</v>
      </c>
      <c r="X67" s="99">
        <f>RES_hhdet_tesh!X67/RES_summary!X$19</f>
        <v>4.9698452901580731E-2</v>
      </c>
      <c r="Y67" s="99">
        <f>RES_hhdet_tesh!Y67/RES_summary!Y$19</f>
        <v>4.9363942895706642E-2</v>
      </c>
      <c r="DA67" s="63" t="s">
        <v>2977</v>
      </c>
    </row>
    <row r="68" spans="1:105" ht="12" customHeight="1" x14ac:dyDescent="0.25">
      <c r="A68" s="121" t="s">
        <v>55</v>
      </c>
      <c r="B68" s="123">
        <v>19.324511737184707</v>
      </c>
      <c r="C68" s="123">
        <v>20.477380896518302</v>
      </c>
      <c r="D68" s="123">
        <v>20.844154244256064</v>
      </c>
      <c r="E68" s="123">
        <v>20.840928380244502</v>
      </c>
      <c r="F68" s="123">
        <v>20.081229736571011</v>
      </c>
      <c r="G68" s="123">
        <v>20.518702179537073</v>
      </c>
      <c r="H68" s="123">
        <v>20.757357616329877</v>
      </c>
      <c r="I68" s="123">
        <v>19.967293903094408</v>
      </c>
      <c r="J68" s="123">
        <v>20.259389584735853</v>
      </c>
      <c r="K68" s="123">
        <v>22.059634237487774</v>
      </c>
      <c r="L68" s="123">
        <v>22.117792628868628</v>
      </c>
      <c r="M68" s="123">
        <v>22.660586188971472</v>
      </c>
      <c r="N68" s="123">
        <v>22.926209407127995</v>
      </c>
      <c r="O68" s="123">
        <v>22.466520652110418</v>
      </c>
      <c r="P68" s="123">
        <v>23.139135022566187</v>
      </c>
      <c r="Q68" s="123">
        <v>22.415410126966634</v>
      </c>
      <c r="R68" s="123">
        <v>22.621311849571985</v>
      </c>
      <c r="S68" s="123">
        <v>22.359131197979085</v>
      </c>
      <c r="T68" s="123">
        <v>21.013912177496707</v>
      </c>
      <c r="U68" s="123">
        <v>21.162332644484795</v>
      </c>
      <c r="V68" s="123">
        <v>21.618310474487046</v>
      </c>
      <c r="W68" s="123">
        <v>25.019586549861351</v>
      </c>
      <c r="X68" s="123">
        <v>21.350894351524353</v>
      </c>
      <c r="Y68" s="123">
        <v>20.836998874753224</v>
      </c>
      <c r="DA68" s="130" t="s">
        <v>2978</v>
      </c>
    </row>
    <row r="69" spans="1:105" ht="12" customHeight="1" x14ac:dyDescent="0.25">
      <c r="A69" s="97" t="s">
        <v>134</v>
      </c>
      <c r="B69" s="99">
        <v>19.136779063630328</v>
      </c>
      <c r="C69" s="99">
        <v>20.586229779339266</v>
      </c>
      <c r="D69" s="99">
        <v>20.753234145625676</v>
      </c>
      <c r="E69" s="99">
        <v>20.74403483110353</v>
      </c>
      <c r="F69" s="99">
        <v>19.555200212838123</v>
      </c>
      <c r="G69" s="99">
        <v>21.112383535788023</v>
      </c>
      <c r="H69" s="99">
        <v>21.061220229795165</v>
      </c>
      <c r="I69" s="99">
        <v>19.779829348956266</v>
      </c>
      <c r="J69" s="99">
        <v>20.271612101023091</v>
      </c>
      <c r="K69" s="99">
        <v>22.022579743036943</v>
      </c>
      <c r="L69" s="99">
        <v>21.878506435193547</v>
      </c>
      <c r="M69" s="99">
        <v>22.929756445399939</v>
      </c>
      <c r="N69" s="99">
        <v>22.969819814643628</v>
      </c>
      <c r="O69" s="99">
        <v>22.246508702322807</v>
      </c>
      <c r="P69" s="99">
        <v>23.346898429228851</v>
      </c>
      <c r="Q69" s="99">
        <v>22.287289433165952</v>
      </c>
      <c r="R69" s="99">
        <v>22.612959332327989</v>
      </c>
      <c r="S69" s="99">
        <v>22.531531015729996</v>
      </c>
      <c r="T69" s="99">
        <v>21.014917112918894</v>
      </c>
      <c r="U69" s="99">
        <v>20.943817998422372</v>
      </c>
      <c r="V69" s="99">
        <v>21.880193196621743</v>
      </c>
      <c r="W69" s="99">
        <v>26.048325964018602</v>
      </c>
      <c r="X69" s="99">
        <v>20.90192589021812</v>
      </c>
      <c r="Y69" s="99">
        <v>20.650500096506619</v>
      </c>
      <c r="DA69" s="63" t="s">
        <v>2979</v>
      </c>
    </row>
    <row r="70" spans="1:105" ht="12" customHeight="1" x14ac:dyDescent="0.25">
      <c r="A70" s="97" t="s">
        <v>133</v>
      </c>
      <c r="B70" s="99">
        <v>19.136779063630332</v>
      </c>
      <c r="C70" s="99">
        <v>20.586164313584554</v>
      </c>
      <c r="D70" s="99">
        <v>20.753346284146375</v>
      </c>
      <c r="E70" s="99">
        <v>20.743502375918304</v>
      </c>
      <c r="F70" s="99">
        <v>19.554348761045752</v>
      </c>
      <c r="G70" s="99">
        <v>21.107420241802675</v>
      </c>
      <c r="H70" s="99">
        <v>21.05763800821062</v>
      </c>
      <c r="I70" s="99">
        <v>19.777319207437788</v>
      </c>
      <c r="J70" s="99">
        <v>20.26865577269928</v>
      </c>
      <c r="K70" s="99">
        <v>22.016839657442972</v>
      </c>
      <c r="L70" s="99">
        <v>21.874876050106735</v>
      </c>
      <c r="M70" s="99">
        <v>22.925880705673386</v>
      </c>
      <c r="N70" s="99">
        <v>22.968769425492194</v>
      </c>
      <c r="O70" s="99">
        <v>22.247099585990902</v>
      </c>
      <c r="P70" s="99">
        <v>23.345671377499535</v>
      </c>
      <c r="Q70" s="99">
        <v>22.288354074921571</v>
      </c>
      <c r="R70" s="99">
        <v>22.613752605432186</v>
      </c>
      <c r="S70" s="99">
        <v>22.533766129854463</v>
      </c>
      <c r="T70" s="99">
        <v>21.020818480167176</v>
      </c>
      <c r="U70" s="99">
        <v>20.949489783350472</v>
      </c>
      <c r="V70" s="99">
        <v>21.879436590670934</v>
      </c>
      <c r="W70" s="99">
        <v>26.039331925446717</v>
      </c>
      <c r="X70" s="99">
        <v>20.897113284802149</v>
      </c>
      <c r="Y70" s="99">
        <v>20.650809639648163</v>
      </c>
      <c r="DA70" s="63" t="s">
        <v>2980</v>
      </c>
    </row>
    <row r="71" spans="1:105" ht="12" customHeight="1" x14ac:dyDescent="0.25">
      <c r="A71" s="100" t="s">
        <v>212</v>
      </c>
      <c r="B71" s="102">
        <v>7.1323720745107533</v>
      </c>
      <c r="C71" s="102">
        <v>7.6439915308316753</v>
      </c>
      <c r="D71" s="102">
        <v>7.72725082840953</v>
      </c>
      <c r="E71" s="102">
        <v>7.6587748596246019</v>
      </c>
      <c r="F71" s="102">
        <v>7.2027930739048776</v>
      </c>
      <c r="G71" s="102">
        <v>7.7985828791417129</v>
      </c>
      <c r="H71" s="102">
        <v>6.4630170546493089</v>
      </c>
      <c r="I71" s="102">
        <v>6.3934866422840448</v>
      </c>
      <c r="J71" s="102">
        <v>7.1311054033047752</v>
      </c>
      <c r="K71" s="102">
        <v>7.9264771888026617</v>
      </c>
      <c r="L71" s="102">
        <v>6.9252541306903774</v>
      </c>
      <c r="M71" s="102">
        <v>8.1438822413386376</v>
      </c>
      <c r="N71" s="102">
        <v>7.8379206475808436</v>
      </c>
      <c r="O71" s="102">
        <v>6.4732920055624747</v>
      </c>
      <c r="P71" s="102">
        <v>6.9235692272700069</v>
      </c>
      <c r="Q71" s="102">
        <v>5.2960042787715391</v>
      </c>
      <c r="R71" s="102">
        <v>4.9948263915647342</v>
      </c>
      <c r="S71" s="102">
        <v>5.6203261298472054</v>
      </c>
      <c r="T71" s="102">
        <v>6.0622874859130089</v>
      </c>
      <c r="U71" s="102">
        <v>6.1702705566407969</v>
      </c>
      <c r="V71" s="102">
        <v>6.4761955571562435</v>
      </c>
      <c r="W71" s="102">
        <v>7.5775861673349558</v>
      </c>
      <c r="X71" s="102">
        <v>7.1270261670016763</v>
      </c>
      <c r="Y71" s="102">
        <v>6.9993638943579422</v>
      </c>
      <c r="DA71" s="131" t="s">
        <v>2981</v>
      </c>
    </row>
    <row r="72" spans="1:105" ht="12" customHeight="1" x14ac:dyDescent="0.25">
      <c r="A72" s="103" t="s">
        <v>52</v>
      </c>
      <c r="B72" s="105">
        <v>12.004406989119577</v>
      </c>
      <c r="C72" s="105">
        <v>12.942172782752877</v>
      </c>
      <c r="D72" s="105">
        <v>13.02609545573684</v>
      </c>
      <c r="E72" s="105">
        <v>13.084727516293704</v>
      </c>
      <c r="F72" s="105">
        <v>12.351555687140873</v>
      </c>
      <c r="G72" s="105">
        <v>13.308837362660965</v>
      </c>
      <c r="H72" s="105">
        <v>14.594620953561311</v>
      </c>
      <c r="I72" s="105">
        <v>13.383832565153739</v>
      </c>
      <c r="J72" s="105">
        <v>13.137550369394507</v>
      </c>
      <c r="K72" s="105">
        <v>14.090362468640311</v>
      </c>
      <c r="L72" s="105">
        <v>14.949621919416357</v>
      </c>
      <c r="M72" s="105">
        <v>14.781998464334746</v>
      </c>
      <c r="N72" s="105">
        <v>15.13084877791135</v>
      </c>
      <c r="O72" s="105">
        <v>15.773807580428427</v>
      </c>
      <c r="P72" s="105">
        <v>16.422102150229531</v>
      </c>
      <c r="Q72" s="105">
        <v>16.992349796150034</v>
      </c>
      <c r="R72" s="105">
        <v>17.618926213867454</v>
      </c>
      <c r="S72" s="105">
        <v>16.91344000000726</v>
      </c>
      <c r="T72" s="105">
        <v>14.958530994254163</v>
      </c>
      <c r="U72" s="105">
        <v>14.779219226709674</v>
      </c>
      <c r="V72" s="105">
        <v>15.403241033514686</v>
      </c>
      <c r="W72" s="105">
        <v>18.461745758111761</v>
      </c>
      <c r="X72" s="105">
        <v>13.770087117800472</v>
      </c>
      <c r="Y72" s="105">
        <v>13.651445745290212</v>
      </c>
      <c r="DA72" s="132" t="s">
        <v>2982</v>
      </c>
    </row>
    <row r="73" spans="1:105" ht="12" customHeight="1" x14ac:dyDescent="0.25">
      <c r="A73" s="106" t="s">
        <v>122</v>
      </c>
      <c r="B73" s="102">
        <v>19.660900638568865</v>
      </c>
      <c r="C73" s="102">
        <v>20.282259134294478</v>
      </c>
      <c r="D73" s="102">
        <v>21.006818327079728</v>
      </c>
      <c r="E73" s="102">
        <v>21.014113879259881</v>
      </c>
      <c r="F73" s="102">
        <v>21.022899194418557</v>
      </c>
      <c r="G73" s="102">
        <v>19.46037285737259</v>
      </c>
      <c r="H73" s="102">
        <v>20.218253709673132</v>
      </c>
      <c r="I73" s="102">
        <v>20.304829863038307</v>
      </c>
      <c r="J73" s="102">
        <v>20.238550795173907</v>
      </c>
      <c r="K73" s="102">
        <v>22.127807174456802</v>
      </c>
      <c r="L73" s="102">
        <v>22.587306788830535</v>
      </c>
      <c r="M73" s="102">
        <v>22.060341203574069</v>
      </c>
      <c r="N73" s="102">
        <v>22.822277751246428</v>
      </c>
      <c r="O73" s="102">
        <v>23.01258701298573</v>
      </c>
      <c r="P73" s="102">
        <v>22.629337901157886</v>
      </c>
      <c r="Q73" s="102">
        <v>22.714331546950085</v>
      </c>
      <c r="R73" s="102">
        <v>22.64195047131513</v>
      </c>
      <c r="S73" s="102">
        <v>21.970990513393559</v>
      </c>
      <c r="T73" s="102">
        <v>21.010551574488172</v>
      </c>
      <c r="U73" s="102">
        <v>21.640373436128083</v>
      </c>
      <c r="V73" s="102">
        <v>21.035671912618152</v>
      </c>
      <c r="W73" s="102">
        <v>22.837998789589953</v>
      </c>
      <c r="X73" s="102">
        <v>22.132024656110801</v>
      </c>
      <c r="Y73" s="102">
        <v>21.10877465329034</v>
      </c>
      <c r="DA73" s="131" t="s">
        <v>2983</v>
      </c>
    </row>
    <row r="74" spans="1:105" ht="12" customHeight="1" x14ac:dyDescent="0.25">
      <c r="A74" s="107" t="s">
        <v>121</v>
      </c>
      <c r="B74" s="105">
        <v>19.660900638568865</v>
      </c>
      <c r="C74" s="105">
        <v>20.282864127751004</v>
      </c>
      <c r="D74" s="105">
        <v>21.007198954587384</v>
      </c>
      <c r="E74" s="105">
        <v>21.015121059199313</v>
      </c>
      <c r="F74" s="105">
        <v>21.024186210347843</v>
      </c>
      <c r="G74" s="105">
        <v>19.459518975654348</v>
      </c>
      <c r="H74" s="105">
        <v>20.217688630385659</v>
      </c>
      <c r="I74" s="105">
        <v>20.301564157400438</v>
      </c>
      <c r="J74" s="105">
        <v>20.236024648473762</v>
      </c>
      <c r="K74" s="105">
        <v>22.128565451402249</v>
      </c>
      <c r="L74" s="105">
        <v>22.588343312197679</v>
      </c>
      <c r="M74" s="105">
        <v>22.060057253699572</v>
      </c>
      <c r="N74" s="105">
        <v>22.820826470770555</v>
      </c>
      <c r="O74" s="105">
        <v>23.008754573785538</v>
      </c>
      <c r="P74" s="105">
        <v>22.631656779453625</v>
      </c>
      <c r="Q74" s="105">
        <v>22.709613538346726</v>
      </c>
      <c r="R74" s="105">
        <v>22.637893135529293</v>
      </c>
      <c r="S74" s="105">
        <v>21.978607284610042</v>
      </c>
      <c r="T74" s="105">
        <v>21.012774987718888</v>
      </c>
      <c r="U74" s="105">
        <v>21.643070864134302</v>
      </c>
      <c r="V74" s="105">
        <v>21.034885248936249</v>
      </c>
      <c r="W74" s="105">
        <v>22.841873924520225</v>
      </c>
      <c r="X74" s="105">
        <v>22.138917187388</v>
      </c>
      <c r="Y74" s="105">
        <v>21.110634205385768</v>
      </c>
      <c r="DA74" s="132" t="s">
        <v>2984</v>
      </c>
    </row>
    <row r="75" spans="1:105" ht="12" customHeight="1" x14ac:dyDescent="0.25">
      <c r="A75" s="108" t="s">
        <v>53</v>
      </c>
      <c r="B75" s="99">
        <v>7.3316839944817698</v>
      </c>
      <c r="C75" s="99">
        <v>7.5296925156791623</v>
      </c>
      <c r="D75" s="99">
        <v>7.8241768712466788</v>
      </c>
      <c r="E75" s="99">
        <v>7.7602696804921862</v>
      </c>
      <c r="F75" s="99">
        <v>7.7536691336753307</v>
      </c>
      <c r="G75" s="99">
        <v>7.171883599312582</v>
      </c>
      <c r="H75" s="99">
        <v>6.1921485205831797</v>
      </c>
      <c r="I75" s="99">
        <v>6.5653223294152676</v>
      </c>
      <c r="J75" s="99">
        <v>7.1174255152668655</v>
      </c>
      <c r="K75" s="99">
        <v>7.9742922210238936</v>
      </c>
      <c r="L75" s="99">
        <v>7.1748536380630217</v>
      </c>
      <c r="M75" s="99">
        <v>7.8065487453140685</v>
      </c>
      <c r="N75" s="99">
        <v>7.7812753028784094</v>
      </c>
      <c r="O75" s="99">
        <v>6.7276351607348808</v>
      </c>
      <c r="P75" s="99">
        <v>6.6806874137040886</v>
      </c>
      <c r="Q75" s="99">
        <v>5.4065633047874107</v>
      </c>
      <c r="R75" s="99">
        <v>5.0102326982323602</v>
      </c>
      <c r="S75" s="99">
        <v>5.4703872988775517</v>
      </c>
      <c r="T75" s="99">
        <v>6.0634538096609436</v>
      </c>
      <c r="U75" s="99">
        <v>6.3979298616193647</v>
      </c>
      <c r="V75" s="99">
        <v>6.2028410052930738</v>
      </c>
      <c r="W75" s="99">
        <v>6.5445322302899926</v>
      </c>
      <c r="X75" s="99">
        <v>7.4858331326221093</v>
      </c>
      <c r="Y75" s="99">
        <v>7.091888494329373</v>
      </c>
      <c r="DA75" s="63" t="s">
        <v>2985</v>
      </c>
    </row>
    <row r="76" spans="1:105" ht="12" customHeight="1" x14ac:dyDescent="0.25">
      <c r="A76" s="108" t="s">
        <v>52</v>
      </c>
      <c r="B76" s="99">
        <v>12.329216644087088</v>
      </c>
      <c r="C76" s="99">
        <v>12.753171612071846</v>
      </c>
      <c r="D76" s="99">
        <v>13.183022083340703</v>
      </c>
      <c r="E76" s="99">
        <v>13.254851378707128</v>
      </c>
      <c r="F76" s="99">
        <v>13.27051707667251</v>
      </c>
      <c r="G76" s="99">
        <v>12.287635376341767</v>
      </c>
      <c r="H76" s="99">
        <v>14.025540109802479</v>
      </c>
      <c r="I76" s="99">
        <v>13.736241827985165</v>
      </c>
      <c r="J76" s="99">
        <v>13.118599133206903</v>
      </c>
      <c r="K76" s="99">
        <v>14.154273230378356</v>
      </c>
      <c r="L76" s="99">
        <v>15.413489674134659</v>
      </c>
      <c r="M76" s="99">
        <v>14.253508508385499</v>
      </c>
      <c r="N76" s="99">
        <v>15.039551167892148</v>
      </c>
      <c r="O76" s="99">
        <v>16.281119413050657</v>
      </c>
      <c r="P76" s="99">
        <v>15.95096936574954</v>
      </c>
      <c r="Q76" s="99">
        <v>17.303050233559315</v>
      </c>
      <c r="R76" s="99">
        <v>17.627660437296935</v>
      </c>
      <c r="S76" s="99">
        <v>16.508219985732492</v>
      </c>
      <c r="T76" s="99">
        <v>14.949321178057941</v>
      </c>
      <c r="U76" s="99">
        <v>15.245141002514934</v>
      </c>
      <c r="V76" s="99">
        <v>14.832044243643177</v>
      </c>
      <c r="W76" s="99">
        <v>16.29734169423023</v>
      </c>
      <c r="X76" s="99">
        <v>14.653084054765891</v>
      </c>
      <c r="Y76" s="99">
        <v>14.018745711056393</v>
      </c>
      <c r="DA76" s="63" t="s">
        <v>2986</v>
      </c>
    </row>
    <row r="77" spans="1:105" ht="12" customHeight="1" x14ac:dyDescent="0.25">
      <c r="A77" s="121" t="s">
        <v>54</v>
      </c>
      <c r="B77" s="123">
        <v>2.9281387838824489</v>
      </c>
      <c r="C77" s="123">
        <v>3.3763506904393674</v>
      </c>
      <c r="D77" s="123">
        <v>3.502642157927653</v>
      </c>
      <c r="E77" s="123">
        <v>3.4540677503934649</v>
      </c>
      <c r="F77" s="123">
        <v>3.6126618089962275</v>
      </c>
      <c r="G77" s="123">
        <v>3.021699006971712</v>
      </c>
      <c r="H77" s="123">
        <v>3.468095691325408</v>
      </c>
      <c r="I77" s="123">
        <v>2.9751927351673815</v>
      </c>
      <c r="J77" s="123">
        <v>3.2278338267419948</v>
      </c>
      <c r="K77" s="123">
        <v>4.0827678686150621</v>
      </c>
      <c r="L77" s="123">
        <v>4.1016898930791541</v>
      </c>
      <c r="M77" s="123">
        <v>4.065009197896293</v>
      </c>
      <c r="N77" s="123">
        <v>4.1425267369701855</v>
      </c>
      <c r="O77" s="123">
        <v>4.0550412495762975</v>
      </c>
      <c r="P77" s="123">
        <v>4.2154374487016462</v>
      </c>
      <c r="Q77" s="123">
        <v>4.0873193377219623</v>
      </c>
      <c r="R77" s="123">
        <v>4.165779943667637</v>
      </c>
      <c r="S77" s="123">
        <v>4.1911215966175579</v>
      </c>
      <c r="T77" s="123">
        <v>4.1244840715723337</v>
      </c>
      <c r="U77" s="123">
        <v>4.2382683688066551</v>
      </c>
      <c r="V77" s="123">
        <v>4.2122858769732767</v>
      </c>
      <c r="W77" s="123">
        <v>4.0820907472611276</v>
      </c>
      <c r="X77" s="123">
        <v>3.9749043247556184</v>
      </c>
      <c r="Y77" s="123">
        <v>4.1122726741433775</v>
      </c>
      <c r="DA77" s="130" t="s">
        <v>2987</v>
      </c>
    </row>
    <row r="78" spans="1:105" ht="12" customHeight="1" x14ac:dyDescent="0.25">
      <c r="A78" s="97" t="s">
        <v>189</v>
      </c>
      <c r="B78" s="99">
        <v>2.8671961363736105</v>
      </c>
      <c r="C78" s="99">
        <v>3.4194522574659114</v>
      </c>
      <c r="D78" s="99">
        <v>3.4695588864085956</v>
      </c>
      <c r="E78" s="99">
        <v>3.4052499907499905</v>
      </c>
      <c r="F78" s="99">
        <v>3.3955252678645076</v>
      </c>
      <c r="G78" s="99">
        <v>3.2267298662897121</v>
      </c>
      <c r="H78" s="99">
        <v>3.5815355634444237</v>
      </c>
      <c r="I78" s="99">
        <v>2.9205778293261071</v>
      </c>
      <c r="J78" s="99">
        <v>3.2169957831630822</v>
      </c>
      <c r="K78" s="99">
        <v>4.10689227519293</v>
      </c>
      <c r="L78" s="99">
        <v>4.1064329651892031</v>
      </c>
      <c r="M78" s="99">
        <v>4.1529629638464849</v>
      </c>
      <c r="N78" s="99">
        <v>4.0863693118700191</v>
      </c>
      <c r="O78" s="99">
        <v>4.0936772247222937</v>
      </c>
      <c r="P78" s="99">
        <v>4.2086296169732051</v>
      </c>
      <c r="Q78" s="99">
        <v>4.0993764765815888</v>
      </c>
      <c r="R78" s="99">
        <v>4.0989274902383004</v>
      </c>
      <c r="S78" s="99">
        <v>4.200158781174518</v>
      </c>
      <c r="T78" s="99">
        <v>4.034439597344015</v>
      </c>
      <c r="U78" s="99">
        <v>4.1186778815377894</v>
      </c>
      <c r="V78" s="99">
        <v>4.2830432469871225</v>
      </c>
      <c r="W78" s="99">
        <v>4.9555200371038541</v>
      </c>
      <c r="X78" s="99">
        <v>3.3609824603046619</v>
      </c>
      <c r="Y78" s="99">
        <v>3.9766304529208645</v>
      </c>
      <c r="DA78" s="63" t="s">
        <v>2988</v>
      </c>
    </row>
    <row r="79" spans="1:105" ht="12" customHeight="1" x14ac:dyDescent="0.25">
      <c r="A79" s="109" t="s">
        <v>120</v>
      </c>
      <c r="B79" s="110">
        <v>2.9439402547871811</v>
      </c>
      <c r="C79" s="110">
        <v>3.3651020066413948</v>
      </c>
      <c r="D79" s="110">
        <v>3.5114066920945346</v>
      </c>
      <c r="E79" s="110">
        <v>3.4672290408590021</v>
      </c>
      <c r="F79" s="110">
        <v>3.6722226757668928</v>
      </c>
      <c r="G79" s="110">
        <v>2.9648759920754526</v>
      </c>
      <c r="H79" s="110">
        <v>3.4365124403262386</v>
      </c>
      <c r="I79" s="110">
        <v>2.9905359223238683</v>
      </c>
      <c r="J79" s="110">
        <v>3.2308883594366615</v>
      </c>
      <c r="K79" s="110">
        <v>4.0758986277340901</v>
      </c>
      <c r="L79" s="110">
        <v>4.1003287249204137</v>
      </c>
      <c r="M79" s="110">
        <v>4.0394152878399554</v>
      </c>
      <c r="N79" s="110">
        <v>4.1584134397784354</v>
      </c>
      <c r="O79" s="110">
        <v>4.0444171554822406</v>
      </c>
      <c r="P79" s="110">
        <v>4.2171792604752385</v>
      </c>
      <c r="Q79" s="110">
        <v>4.0844726334566159</v>
      </c>
      <c r="R79" s="110">
        <v>4.1800955521771987</v>
      </c>
      <c r="S79" s="110">
        <v>4.1892905236253322</v>
      </c>
      <c r="T79" s="110">
        <v>4.1420475895255304</v>
      </c>
      <c r="U79" s="110">
        <v>4.2619460780603422</v>
      </c>
      <c r="V79" s="110">
        <v>4.1983374829701043</v>
      </c>
      <c r="W79" s="110">
        <v>3.917243221608218</v>
      </c>
      <c r="X79" s="110">
        <v>4.0634398731746932</v>
      </c>
      <c r="Y79" s="110">
        <v>4.1270465269715491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119.85929578405329</v>
      </c>
      <c r="C81" s="118">
        <f t="shared" si="28"/>
        <v>126.91271464923456</v>
      </c>
      <c r="D81" s="118">
        <f t="shared" si="28"/>
        <v>120.83879867125816</v>
      </c>
      <c r="E81" s="118">
        <f t="shared" si="28"/>
        <v>119.9440534383687</v>
      </c>
      <c r="F81" s="118">
        <f t="shared" si="28"/>
        <v>115.82770955686772</v>
      </c>
      <c r="G81" s="118">
        <f t="shared" si="28"/>
        <v>115.58282076306804</v>
      </c>
      <c r="H81" s="118">
        <f t="shared" si="28"/>
        <v>117.31696944337446</v>
      </c>
      <c r="I81" s="118">
        <f t="shared" si="28"/>
        <v>115.48984009570687</v>
      </c>
      <c r="J81" s="118">
        <f t="shared" si="28"/>
        <v>115.73519351791437</v>
      </c>
      <c r="K81" s="118">
        <f t="shared" si="28"/>
        <v>119.12910698190201</v>
      </c>
      <c r="L81" s="118">
        <f t="shared" si="28"/>
        <v>130.62718074415724</v>
      </c>
      <c r="M81" s="118">
        <f t="shared" si="28"/>
        <v>123.89546409999417</v>
      </c>
      <c r="N81" s="118">
        <f t="shared" si="28"/>
        <v>130.9450425802136</v>
      </c>
      <c r="O81" s="118">
        <f t="shared" si="28"/>
        <v>134.14274030671535</v>
      </c>
      <c r="P81" s="118">
        <f t="shared" si="28"/>
        <v>118.73836310912436</v>
      </c>
      <c r="Q81" s="118">
        <f t="shared" si="28"/>
        <v>127.46631911316618</v>
      </c>
      <c r="R81" s="118">
        <f t="shared" ref="R81:V81" si="29">R82+R85+R87+R100</f>
        <v>131.92454575314687</v>
      </c>
      <c r="S81" s="118">
        <f t="shared" si="29"/>
        <v>134.51743327884739</v>
      </c>
      <c r="T81" s="118">
        <f t="shared" si="29"/>
        <v>125.98885604380632</v>
      </c>
      <c r="U81" s="118">
        <f t="shared" si="29"/>
        <v>131.12260598345895</v>
      </c>
      <c r="V81" s="118">
        <f t="shared" si="29"/>
        <v>132.42316687508279</v>
      </c>
      <c r="W81" s="118">
        <f t="shared" ref="W81:Y81" si="30">W82+W85+W87+W100</f>
        <v>159.37600445327689</v>
      </c>
      <c r="X81" s="118">
        <f t="shared" si="30"/>
        <v>139.49795877225671</v>
      </c>
      <c r="Y81" s="118">
        <f t="shared" si="30"/>
        <v>135.62423497964153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97.361018724786746</v>
      </c>
      <c r="C82" s="123">
        <f t="shared" si="31"/>
        <v>103.25215112255674</v>
      </c>
      <c r="D82" s="123">
        <f t="shared" si="31"/>
        <v>96.247040506360861</v>
      </c>
      <c r="E82" s="123">
        <f t="shared" si="31"/>
        <v>95.511145179524434</v>
      </c>
      <c r="F82" s="123">
        <f t="shared" si="31"/>
        <v>91.400618573493688</v>
      </c>
      <c r="G82" s="123">
        <f t="shared" si="31"/>
        <v>93.394092821323753</v>
      </c>
      <c r="H82" s="123">
        <f t="shared" si="31"/>
        <v>93.544744608309372</v>
      </c>
      <c r="I82" s="123">
        <f t="shared" si="31"/>
        <v>91.930682982354</v>
      </c>
      <c r="J82" s="123">
        <f t="shared" si="31"/>
        <v>92.145831567514236</v>
      </c>
      <c r="K82" s="123">
        <f t="shared" si="31"/>
        <v>93.060520653762381</v>
      </c>
      <c r="L82" s="123">
        <f t="shared" si="31"/>
        <v>104.13329909977674</v>
      </c>
      <c r="M82" s="123">
        <f t="shared" si="31"/>
        <v>97.402790416515373</v>
      </c>
      <c r="N82" s="123">
        <f t="shared" si="31"/>
        <v>103.56718562563711</v>
      </c>
      <c r="O82" s="123">
        <f t="shared" si="31"/>
        <v>107.51376516253052</v>
      </c>
      <c r="P82" s="123">
        <f t="shared" si="31"/>
        <v>91.255646911958706</v>
      </c>
      <c r="Q82" s="123">
        <f t="shared" si="31"/>
        <v>100.30322353594572</v>
      </c>
      <c r="R82" s="123">
        <f t="shared" ref="R82:V82" si="32">SUM(R83:R84)</f>
        <v>105.47204928644869</v>
      </c>
      <c r="S82" s="123">
        <f t="shared" si="32"/>
        <v>108.3767114577318</v>
      </c>
      <c r="T82" s="123">
        <f t="shared" si="32"/>
        <v>100.68324639077348</v>
      </c>
      <c r="U82" s="123">
        <f t="shared" si="32"/>
        <v>105.16551573332595</v>
      </c>
      <c r="V82" s="123">
        <f t="shared" si="32"/>
        <v>106.44510007798847</v>
      </c>
      <c r="W82" s="123">
        <f t="shared" ref="W82:Y82" si="33">SUM(W83:W84)</f>
        <v>131.27448585381305</v>
      </c>
      <c r="X82" s="123">
        <f t="shared" si="33"/>
        <v>113.97585232404262</v>
      </c>
      <c r="Y82" s="123">
        <f t="shared" si="33"/>
        <v>110.38112663602634</v>
      </c>
      <c r="DA82" s="130" t="s">
        <v>2991</v>
      </c>
    </row>
    <row r="83" spans="1:105" ht="12" customHeight="1" x14ac:dyDescent="0.25">
      <c r="A83" s="97" t="s">
        <v>199</v>
      </c>
      <c r="B83" s="99">
        <v>96.286166705030155</v>
      </c>
      <c r="C83" s="99">
        <v>102.1390606885366</v>
      </c>
      <c r="D83" s="99">
        <v>95.23354025632915</v>
      </c>
      <c r="E83" s="99">
        <v>94.525758665470732</v>
      </c>
      <c r="F83" s="99">
        <v>90.481369294924733</v>
      </c>
      <c r="G83" s="99">
        <v>92.556649080619536</v>
      </c>
      <c r="H83" s="99">
        <v>92.702327440882968</v>
      </c>
      <c r="I83" s="99">
        <v>91.130682227114249</v>
      </c>
      <c r="J83" s="99">
        <v>91.354231703694595</v>
      </c>
      <c r="K83" s="99">
        <v>92.268484361401576</v>
      </c>
      <c r="L83" s="99">
        <v>103.25468712777133</v>
      </c>
      <c r="M83" s="99">
        <v>96.592744583975119</v>
      </c>
      <c r="N83" s="99">
        <v>102.71423891996459</v>
      </c>
      <c r="O83" s="99">
        <v>106.63644965433853</v>
      </c>
      <c r="P83" s="99">
        <v>90.516694337200917</v>
      </c>
      <c r="Q83" s="99">
        <v>99.497047906130533</v>
      </c>
      <c r="R83" s="99">
        <v>104.62910672290238</v>
      </c>
      <c r="S83" s="99">
        <v>107.51566606895265</v>
      </c>
      <c r="T83" s="99">
        <v>99.88530767195256</v>
      </c>
      <c r="U83" s="99">
        <v>104.33772669300542</v>
      </c>
      <c r="V83" s="99">
        <v>105.60945337482791</v>
      </c>
      <c r="W83" s="99">
        <v>130.23202538053008</v>
      </c>
      <c r="X83" s="99">
        <v>113.0789090273003</v>
      </c>
      <c r="Y83" s="99">
        <v>109.51152890206765</v>
      </c>
      <c r="DA83" s="63" t="s">
        <v>2992</v>
      </c>
    </row>
    <row r="84" spans="1:105" ht="12" customHeight="1" x14ac:dyDescent="0.25">
      <c r="A84" s="97" t="s">
        <v>53</v>
      </c>
      <c r="B84" s="99">
        <v>1.0748520197565969</v>
      </c>
      <c r="C84" s="99">
        <v>1.1130904340201309</v>
      </c>
      <c r="D84" s="99">
        <v>1.0135002500317103</v>
      </c>
      <c r="E84" s="99">
        <v>0.98538651405370214</v>
      </c>
      <c r="F84" s="99">
        <v>0.91924927856895977</v>
      </c>
      <c r="G84" s="99">
        <v>0.83744374070422145</v>
      </c>
      <c r="H84" s="99">
        <v>0.84241716742641126</v>
      </c>
      <c r="I84" s="99">
        <v>0.80000075523974357</v>
      </c>
      <c r="J84" s="99">
        <v>0.7915998638196472</v>
      </c>
      <c r="K84" s="99">
        <v>0.79203629236080164</v>
      </c>
      <c r="L84" s="99">
        <v>0.87861197200540486</v>
      </c>
      <c r="M84" s="99">
        <v>0.81004583254026097</v>
      </c>
      <c r="N84" s="99">
        <v>0.85294670567252084</v>
      </c>
      <c r="O84" s="99">
        <v>0.87731550819198134</v>
      </c>
      <c r="P84" s="99">
        <v>0.73895257475779208</v>
      </c>
      <c r="Q84" s="99">
        <v>0.80617562981518243</v>
      </c>
      <c r="R84" s="99">
        <v>0.8429425635463198</v>
      </c>
      <c r="S84" s="99">
        <v>0.86104538877914005</v>
      </c>
      <c r="T84" s="99">
        <v>0.79793871882091949</v>
      </c>
      <c r="U84" s="99">
        <v>0.82778904032051792</v>
      </c>
      <c r="V84" s="99">
        <v>0.83564670316056078</v>
      </c>
      <c r="W84" s="99">
        <v>1.0424604732829816</v>
      </c>
      <c r="X84" s="99">
        <v>0.89694329674232842</v>
      </c>
      <c r="Y84" s="99">
        <v>0.86959773395869122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8.5548447855878229E-3</v>
      </c>
      <c r="C85" s="123">
        <f t="shared" si="34"/>
        <v>1.1735855272382132E-2</v>
      </c>
      <c r="D85" s="123">
        <f t="shared" si="34"/>
        <v>1.3799501327498518E-2</v>
      </c>
      <c r="E85" s="123">
        <f t="shared" si="34"/>
        <v>2.6486011569072293E-2</v>
      </c>
      <c r="F85" s="123">
        <f t="shared" si="34"/>
        <v>1.8028582269629129E-2</v>
      </c>
      <c r="G85" s="123">
        <f t="shared" si="34"/>
        <v>2.1574077118715805E-2</v>
      </c>
      <c r="H85" s="123">
        <f t="shared" si="34"/>
        <v>3.0724703790568578E-2</v>
      </c>
      <c r="I85" s="123">
        <f t="shared" si="34"/>
        <v>3.5296945295501155E-2</v>
      </c>
      <c r="J85" s="123">
        <f t="shared" si="34"/>
        <v>3.4744677606859432E-2</v>
      </c>
      <c r="K85" s="123">
        <f t="shared" si="34"/>
        <v>3.8981521440041904E-2</v>
      </c>
      <c r="L85" s="123">
        <f t="shared" si="34"/>
        <v>4.6437709704217442E-2</v>
      </c>
      <c r="M85" s="123">
        <f t="shared" si="34"/>
        <v>4.4750937495134598E-2</v>
      </c>
      <c r="N85" s="123">
        <f t="shared" si="34"/>
        <v>5.2821078056359605E-2</v>
      </c>
      <c r="O85" s="123">
        <f t="shared" si="34"/>
        <v>6.7998378711567456E-2</v>
      </c>
      <c r="P85" s="123">
        <f t="shared" si="34"/>
        <v>4.216214159691279E-2</v>
      </c>
      <c r="Q85" s="123">
        <f t="shared" si="34"/>
        <v>7.1430850516226635E-2</v>
      </c>
      <c r="R85" s="123">
        <f t="shared" si="34"/>
        <v>4.1042681965432572E-2</v>
      </c>
      <c r="S85" s="123">
        <f t="shared" si="34"/>
        <v>3.8746690108140358E-2</v>
      </c>
      <c r="T85" s="123">
        <f t="shared" si="34"/>
        <v>3.4157649963395521E-2</v>
      </c>
      <c r="U85" s="123">
        <f t="shared" si="34"/>
        <v>3.6748042948648404E-2</v>
      </c>
      <c r="V85" s="123">
        <f t="shared" si="34"/>
        <v>3.9845989122230419E-2</v>
      </c>
      <c r="W85" s="123">
        <f t="shared" si="34"/>
        <v>4.1693556930113278E-2</v>
      </c>
      <c r="X85" s="123">
        <f t="shared" si="34"/>
        <v>4.1272108102386525E-2</v>
      </c>
      <c r="Y85" s="123">
        <f t="shared" si="34"/>
        <v>4.2181997015242341E-2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8.5548447855878229E-3</v>
      </c>
      <c r="C86" s="99">
        <f>RES_hhdet_tesh!C86/RES_summary!C$19</f>
        <v>1.1735855272382132E-2</v>
      </c>
      <c r="D86" s="99">
        <f>RES_hhdet_tesh!D86/RES_summary!D$19</f>
        <v>1.3799501327498518E-2</v>
      </c>
      <c r="E86" s="99">
        <f>RES_hhdet_tesh!E86/RES_summary!E$19</f>
        <v>2.6486011569072293E-2</v>
      </c>
      <c r="F86" s="99">
        <f>RES_hhdet_tesh!F86/RES_summary!F$19</f>
        <v>1.8028582269629129E-2</v>
      </c>
      <c r="G86" s="99">
        <f>RES_hhdet_tesh!G86/RES_summary!G$19</f>
        <v>2.1574077118715805E-2</v>
      </c>
      <c r="H86" s="99">
        <f>RES_hhdet_tesh!H86/RES_summary!H$19</f>
        <v>3.0724703790568578E-2</v>
      </c>
      <c r="I86" s="99">
        <f>RES_hhdet_tesh!I86/RES_summary!I$19</f>
        <v>3.5296945295501155E-2</v>
      </c>
      <c r="J86" s="99">
        <f>RES_hhdet_tesh!J86/RES_summary!J$19</f>
        <v>3.4744677606859432E-2</v>
      </c>
      <c r="K86" s="99">
        <f>RES_hhdet_tesh!K86/RES_summary!K$19</f>
        <v>3.8981521440041904E-2</v>
      </c>
      <c r="L86" s="99">
        <f>RES_hhdet_tesh!L86/RES_summary!L$19</f>
        <v>4.6437709704217442E-2</v>
      </c>
      <c r="M86" s="99">
        <f>RES_hhdet_tesh!M86/RES_summary!M$19</f>
        <v>4.4750937495134598E-2</v>
      </c>
      <c r="N86" s="99">
        <f>RES_hhdet_tesh!N86/RES_summary!N$19</f>
        <v>5.2821078056359605E-2</v>
      </c>
      <c r="O86" s="99">
        <f>RES_hhdet_tesh!O86/RES_summary!O$19</f>
        <v>6.7998378711567456E-2</v>
      </c>
      <c r="P86" s="99">
        <f>RES_hhdet_tesh!P86/RES_summary!P$19</f>
        <v>4.216214159691279E-2</v>
      </c>
      <c r="Q86" s="99">
        <f>RES_hhdet_tesh!Q86/RES_summary!Q$19</f>
        <v>7.1430850516226635E-2</v>
      </c>
      <c r="R86" s="99">
        <f>RES_hhdet_tesh!R86/RES_summary!R$19</f>
        <v>4.1042681965432572E-2</v>
      </c>
      <c r="S86" s="99">
        <f>RES_hhdet_tesh!S86/RES_summary!S$19</f>
        <v>3.8746690108140358E-2</v>
      </c>
      <c r="T86" s="99">
        <f>RES_hhdet_tesh!T86/RES_summary!T$19</f>
        <v>3.4157649963395521E-2</v>
      </c>
      <c r="U86" s="99">
        <f>RES_hhdet_tesh!U86/RES_summary!U$19</f>
        <v>3.6748042948648404E-2</v>
      </c>
      <c r="V86" s="99">
        <f>RES_hhdet_tesh!V86/RES_summary!V$19</f>
        <v>3.9845989122230419E-2</v>
      </c>
      <c r="W86" s="99">
        <f>RES_hhdet_tesh!W86/RES_summary!W$19</f>
        <v>4.1693556930113278E-2</v>
      </c>
      <c r="X86" s="99">
        <f>RES_hhdet_tesh!X86/RES_summary!X$19</f>
        <v>4.1272108102386525E-2</v>
      </c>
      <c r="Y86" s="99">
        <f>RES_hhdet_tesh!Y86/RES_summary!Y$19</f>
        <v>4.2181997015242341E-2</v>
      </c>
      <c r="DA86" s="63" t="s">
        <v>2995</v>
      </c>
    </row>
    <row r="87" spans="1:105" ht="12" customHeight="1" x14ac:dyDescent="0.25">
      <c r="A87" s="121" t="s">
        <v>55</v>
      </c>
      <c r="B87" s="123">
        <v>19.549613590981121</v>
      </c>
      <c r="C87" s="123">
        <v>20.282153820706505</v>
      </c>
      <c r="D87" s="123">
        <v>21.063214531495067</v>
      </c>
      <c r="E87" s="123">
        <v>20.943690593785337</v>
      </c>
      <c r="F87" s="123">
        <v>20.751088429889062</v>
      </c>
      <c r="G87" s="123">
        <v>19.210454862813968</v>
      </c>
      <c r="H87" s="123">
        <v>20.301041896023847</v>
      </c>
      <c r="I87" s="123">
        <v>20.524818079051837</v>
      </c>
      <c r="J87" s="123">
        <v>20.324527644887048</v>
      </c>
      <c r="K87" s="123">
        <v>21.957946689693731</v>
      </c>
      <c r="L87" s="123">
        <v>22.35681536918506</v>
      </c>
      <c r="M87" s="123">
        <v>22.395128976744122</v>
      </c>
      <c r="N87" s="123">
        <v>23.145701668175132</v>
      </c>
      <c r="O87" s="123">
        <v>22.510955922394299</v>
      </c>
      <c r="P87" s="123">
        <v>23.206456246915884</v>
      </c>
      <c r="Q87" s="123">
        <v>22.998241615126148</v>
      </c>
      <c r="R87" s="123">
        <v>22.257732485541545</v>
      </c>
      <c r="S87" s="123">
        <v>21.911903280117439</v>
      </c>
      <c r="T87" s="123">
        <v>21.140615576013978</v>
      </c>
      <c r="U87" s="123">
        <v>21.674258501995947</v>
      </c>
      <c r="V87" s="123">
        <v>21.743243536695882</v>
      </c>
      <c r="W87" s="123">
        <v>24.049312169019622</v>
      </c>
      <c r="X87" s="123">
        <v>21.46773198010337</v>
      </c>
      <c r="Y87" s="123">
        <v>21.078561316901624</v>
      </c>
      <c r="DA87" s="130" t="s">
        <v>2996</v>
      </c>
    </row>
    <row r="88" spans="1:105" ht="12" customHeight="1" x14ac:dyDescent="0.25">
      <c r="A88" s="97" t="s">
        <v>132</v>
      </c>
      <c r="B88" s="99">
        <v>19.419685979350131</v>
      </c>
      <c r="C88" s="99">
        <v>20.30981376450357</v>
      </c>
      <c r="D88" s="99">
        <v>21.115237543663117</v>
      </c>
      <c r="E88" s="99">
        <v>20.925751806941715</v>
      </c>
      <c r="F88" s="99">
        <v>20.579345587115583</v>
      </c>
      <c r="G88" s="99">
        <v>18.970022144825091</v>
      </c>
      <c r="H88" s="99">
        <v>20.369249342430642</v>
      </c>
      <c r="I88" s="99">
        <v>20.677871071904224</v>
      </c>
      <c r="J88" s="99">
        <v>20.339249480176594</v>
      </c>
      <c r="K88" s="99">
        <v>21.883720963752982</v>
      </c>
      <c r="L88" s="99">
        <v>22.211493391702323</v>
      </c>
      <c r="M88" s="99">
        <v>22.667237874482534</v>
      </c>
      <c r="N88" s="99">
        <v>23.407296257693648</v>
      </c>
      <c r="O88" s="99">
        <v>22.132782171655212</v>
      </c>
      <c r="P88" s="99">
        <v>23.642431412765301</v>
      </c>
      <c r="Q88" s="99">
        <v>23.161927901097584</v>
      </c>
      <c r="R88" s="99">
        <v>21.882101414394874</v>
      </c>
      <c r="S88" s="99">
        <v>21.784344295508731</v>
      </c>
      <c r="T88" s="99">
        <v>21.163959294987276</v>
      </c>
      <c r="U88" s="99">
        <v>21.630389273700391</v>
      </c>
      <c r="V88" s="99">
        <v>22.204651048574156</v>
      </c>
      <c r="W88" s="99">
        <v>24.929239594787262</v>
      </c>
      <c r="X88" s="99">
        <v>20.819105979892505</v>
      </c>
      <c r="Y88" s="99">
        <v>21.049352405211014</v>
      </c>
      <c r="DA88" s="63" t="s">
        <v>2997</v>
      </c>
    </row>
    <row r="89" spans="1:105" ht="12" customHeight="1" x14ac:dyDescent="0.25">
      <c r="A89" s="97" t="s">
        <v>131</v>
      </c>
      <c r="B89" s="99">
        <v>19.419685979350131</v>
      </c>
      <c r="C89" s="99">
        <v>20.309893926597173</v>
      </c>
      <c r="D89" s="99">
        <v>21.115311660706386</v>
      </c>
      <c r="E89" s="99">
        <v>20.92584692091318</v>
      </c>
      <c r="F89" s="99">
        <v>20.579369190891917</v>
      </c>
      <c r="G89" s="99">
        <v>18.969298560589351</v>
      </c>
      <c r="H89" s="99">
        <v>20.369066662920897</v>
      </c>
      <c r="I89" s="99">
        <v>20.677573407094528</v>
      </c>
      <c r="J89" s="99">
        <v>20.33882178928566</v>
      </c>
      <c r="K89" s="99">
        <v>21.880510909063151</v>
      </c>
      <c r="L89" s="99">
        <v>22.209965404233497</v>
      </c>
      <c r="M89" s="99">
        <v>22.665481904295035</v>
      </c>
      <c r="N89" s="99">
        <v>23.407045154866825</v>
      </c>
      <c r="O89" s="99">
        <v>22.13398515630368</v>
      </c>
      <c r="P89" s="99">
        <v>23.64160111542952</v>
      </c>
      <c r="Q89" s="99">
        <v>23.161370369203716</v>
      </c>
      <c r="R89" s="99">
        <v>21.883612276561454</v>
      </c>
      <c r="S89" s="99">
        <v>21.787102325293095</v>
      </c>
      <c r="T89" s="99">
        <v>21.167675905646256</v>
      </c>
      <c r="U89" s="99">
        <v>21.633622145973277</v>
      </c>
      <c r="V89" s="99">
        <v>22.203286270418367</v>
      </c>
      <c r="W89" s="99">
        <v>24.930238472704538</v>
      </c>
      <c r="X89" s="99">
        <v>20.829699611132224</v>
      </c>
      <c r="Y89" s="99">
        <v>21.072394246327711</v>
      </c>
      <c r="DA89" s="63" t="s">
        <v>2998</v>
      </c>
    </row>
    <row r="90" spans="1:105" ht="12" customHeight="1" x14ac:dyDescent="0.25">
      <c r="A90" s="100" t="s">
        <v>199</v>
      </c>
      <c r="B90" s="102">
        <v>7.239398887479922</v>
      </c>
      <c r="C90" s="102">
        <v>7.5397855885465672</v>
      </c>
      <c r="D90" s="102">
        <v>7.8640778357372882</v>
      </c>
      <c r="E90" s="102">
        <v>7.7271236914744357</v>
      </c>
      <c r="F90" s="102">
        <v>7.5876498174012958</v>
      </c>
      <c r="G90" s="102">
        <v>6.9881815443754904</v>
      </c>
      <c r="H90" s="102">
        <v>6.2417565655267788</v>
      </c>
      <c r="I90" s="102">
        <v>6.6932065111189418</v>
      </c>
      <c r="J90" s="102">
        <v>7.1570283165058903</v>
      </c>
      <c r="K90" s="102">
        <v>7.8753650996607165</v>
      </c>
      <c r="L90" s="102">
        <v>7.037721103310723</v>
      </c>
      <c r="M90" s="102">
        <v>8.0465980932665833</v>
      </c>
      <c r="N90" s="102">
        <v>7.9949515076819822</v>
      </c>
      <c r="O90" s="102">
        <v>6.4384076152705294</v>
      </c>
      <c r="P90" s="102">
        <v>7.0175192395494568</v>
      </c>
      <c r="Q90" s="102">
        <v>5.5230763074397933</v>
      </c>
      <c r="R90" s="102">
        <v>4.8212267820089973</v>
      </c>
      <c r="S90" s="102">
        <v>5.4205491096645275</v>
      </c>
      <c r="T90" s="102">
        <v>6.1070555906774802</v>
      </c>
      <c r="U90" s="102">
        <v>6.3816061091893443</v>
      </c>
      <c r="V90" s="102">
        <v>6.5782164819313484</v>
      </c>
      <c r="W90" s="102">
        <v>7.2262049805702562</v>
      </c>
      <c r="X90" s="102">
        <v>7.0745739822346767</v>
      </c>
      <c r="Y90" s="102">
        <v>7.0960891783410762</v>
      </c>
      <c r="DA90" s="131" t="s">
        <v>2999</v>
      </c>
    </row>
    <row r="91" spans="1:105" ht="12" customHeight="1" x14ac:dyDescent="0.25">
      <c r="A91" s="103" t="s">
        <v>52</v>
      </c>
      <c r="B91" s="105">
        <v>12.180287091870207</v>
      </c>
      <c r="C91" s="105">
        <v>12.770108338050603</v>
      </c>
      <c r="D91" s="105">
        <v>13.251233824969098</v>
      </c>
      <c r="E91" s="105">
        <v>13.198723229438743</v>
      </c>
      <c r="F91" s="105">
        <v>12.991719373490618</v>
      </c>
      <c r="G91" s="105">
        <v>11.981117016213862</v>
      </c>
      <c r="H91" s="105">
        <v>14.127310097394115</v>
      </c>
      <c r="I91" s="105">
        <v>13.984366895975588</v>
      </c>
      <c r="J91" s="105">
        <v>13.181793472779768</v>
      </c>
      <c r="K91" s="105">
        <v>14.00514580940243</v>
      </c>
      <c r="L91" s="105">
        <v>15.172244300922774</v>
      </c>
      <c r="M91" s="105">
        <v>14.618883811028448</v>
      </c>
      <c r="N91" s="105">
        <v>15.412093647184841</v>
      </c>
      <c r="O91" s="105">
        <v>15.695577541033154</v>
      </c>
      <c r="P91" s="105">
        <v>16.624081875880062</v>
      </c>
      <c r="Q91" s="105">
        <v>17.638294061763919</v>
      </c>
      <c r="R91" s="105">
        <v>17.062385494552451</v>
      </c>
      <c r="S91" s="105">
        <v>16.366553215628564</v>
      </c>
      <c r="T91" s="105">
        <v>15.060620314968771</v>
      </c>
      <c r="U91" s="105">
        <v>15.252016036783935</v>
      </c>
      <c r="V91" s="105">
        <v>15.625069788487016</v>
      </c>
      <c r="W91" s="105">
        <v>17.704033492134275</v>
      </c>
      <c r="X91" s="105">
        <v>13.755125628897549</v>
      </c>
      <c r="Y91" s="105">
        <v>13.976305067986633</v>
      </c>
      <c r="DA91" s="132" t="s">
        <v>3000</v>
      </c>
    </row>
    <row r="92" spans="1:105" ht="12" customHeight="1" x14ac:dyDescent="0.25">
      <c r="A92" s="106" t="s">
        <v>124</v>
      </c>
      <c r="B92" s="102">
        <v>21.436113831146205</v>
      </c>
      <c r="C92" s="102">
        <v>18.980121435198363</v>
      </c>
      <c r="D92" s="102">
        <v>20.525969691627015</v>
      </c>
      <c r="E92" s="102">
        <v>18.785850467692502</v>
      </c>
      <c r="F92" s="102">
        <v>18.739044203755601</v>
      </c>
      <c r="G92" s="102">
        <v>21.511723209721701</v>
      </c>
      <c r="H92" s="102">
        <v>20.093100243139247</v>
      </c>
      <c r="I92" s="102">
        <v>21.420055509949297</v>
      </c>
      <c r="J92" s="102">
        <v>23.447878891844944</v>
      </c>
      <c r="K92" s="102">
        <v>18.849264587042288</v>
      </c>
      <c r="L92" s="102">
        <v>20.693350371882246</v>
      </c>
      <c r="M92" s="102">
        <v>22.446753344742483</v>
      </c>
      <c r="N92" s="102">
        <v>22.85176816448234</v>
      </c>
      <c r="O92" s="102">
        <v>21.792253845641465</v>
      </c>
      <c r="P92" s="102">
        <v>23.438377677071713</v>
      </c>
      <c r="Q92" s="102">
        <v>24.302489116307761</v>
      </c>
      <c r="R92" s="102">
        <v>21.058544892670685</v>
      </c>
      <c r="S92" s="102">
        <v>22.036581112718679</v>
      </c>
      <c r="T92" s="102">
        <v>20.809204534910201</v>
      </c>
      <c r="U92" s="102">
        <v>21.151067506384972</v>
      </c>
      <c r="V92" s="102">
        <v>20.260038697389227</v>
      </c>
      <c r="W92" s="102">
        <v>25.268943320883047</v>
      </c>
      <c r="X92" s="102">
        <v>21.792697518467584</v>
      </c>
      <c r="Y92" s="102">
        <v>21.083793418995981</v>
      </c>
      <c r="DA92" s="131" t="s">
        <v>3001</v>
      </c>
    </row>
    <row r="93" spans="1:105" ht="12" customHeight="1" x14ac:dyDescent="0.25">
      <c r="A93" s="107" t="s">
        <v>123</v>
      </c>
      <c r="B93" s="105">
        <v>21.436113831146198</v>
      </c>
      <c r="C93" s="105">
        <v>18.980277676015504</v>
      </c>
      <c r="D93" s="105">
        <v>20.527166385512498</v>
      </c>
      <c r="E93" s="105">
        <v>18.7883138508118</v>
      </c>
      <c r="F93" s="105">
        <v>18.737047449866882</v>
      </c>
      <c r="G93" s="105">
        <v>21.504181738755257</v>
      </c>
      <c r="H93" s="105">
        <v>20.092567011468976</v>
      </c>
      <c r="I93" s="105">
        <v>21.421828756942933</v>
      </c>
      <c r="J93" s="105">
        <v>23.449654102382922</v>
      </c>
      <c r="K93" s="105">
        <v>18.849399336023389</v>
      </c>
      <c r="L93" s="105">
        <v>20.693758938923128</v>
      </c>
      <c r="M93" s="105">
        <v>22.440135162432195</v>
      </c>
      <c r="N93" s="105">
        <v>22.845374376419045</v>
      </c>
      <c r="O93" s="105">
        <v>21.787936740629377</v>
      </c>
      <c r="P93" s="105">
        <v>23.446841480216921</v>
      </c>
      <c r="Q93" s="105">
        <v>24.329536350708871</v>
      </c>
      <c r="R93" s="105">
        <v>21.079293475385469</v>
      </c>
      <c r="S93" s="105">
        <v>22.069247826301154</v>
      </c>
      <c r="T93" s="105">
        <v>20.849813547013429</v>
      </c>
      <c r="U93" s="105">
        <v>21.211222646564174</v>
      </c>
      <c r="V93" s="105">
        <v>20.316910144762264</v>
      </c>
      <c r="W93" s="105">
        <v>25.328449282183648</v>
      </c>
      <c r="X93" s="105">
        <v>21.808358475611598</v>
      </c>
      <c r="Y93" s="105">
        <v>21.13453880150993</v>
      </c>
      <c r="DA93" s="132" t="s">
        <v>3002</v>
      </c>
    </row>
    <row r="94" spans="1:105" ht="12" customHeight="1" x14ac:dyDescent="0.25">
      <c r="A94" s="108" t="s">
        <v>50</v>
      </c>
      <c r="B94" s="99">
        <v>8.0016318060594429</v>
      </c>
      <c r="C94" s="99">
        <v>7.0518079087723535</v>
      </c>
      <c r="D94" s="99">
        <v>7.6398148599326134</v>
      </c>
      <c r="E94" s="99">
        <v>6.9268902315346477</v>
      </c>
      <c r="F94" s="99">
        <v>6.8939699155361165</v>
      </c>
      <c r="G94" s="99">
        <v>7.947272264370449</v>
      </c>
      <c r="H94" s="99">
        <v>6.1459520968190828</v>
      </c>
      <c r="I94" s="99">
        <v>6.9370626376787419</v>
      </c>
      <c r="J94" s="99">
        <v>8.2885927222416278</v>
      </c>
      <c r="K94" s="99">
        <v>6.7645223842614319</v>
      </c>
      <c r="L94" s="99">
        <v>6.5206286183827693</v>
      </c>
      <c r="M94" s="99">
        <v>7.9430603796881227</v>
      </c>
      <c r="N94" s="99">
        <v>7.7631227791550774</v>
      </c>
      <c r="O94" s="99">
        <v>6.2721192508601558</v>
      </c>
      <c r="P94" s="99">
        <v>6.8915197853391783</v>
      </c>
      <c r="Q94" s="99">
        <v>5.7684622216975665</v>
      </c>
      <c r="R94" s="99">
        <v>4.6641137358047295</v>
      </c>
      <c r="S94" s="99">
        <v>5.4939007352473324</v>
      </c>
      <c r="T94" s="99">
        <v>5.9881016608307496</v>
      </c>
      <c r="U94" s="99">
        <v>6.156306376602207</v>
      </c>
      <c r="V94" s="99">
        <v>5.8928867532778417</v>
      </c>
      <c r="W94" s="99">
        <v>7.2299383529016739</v>
      </c>
      <c r="X94" s="99">
        <v>7.2452704111998898</v>
      </c>
      <c r="Y94" s="99">
        <v>7.0604015798928543</v>
      </c>
      <c r="DA94" s="63" t="s">
        <v>3003</v>
      </c>
    </row>
    <row r="95" spans="1:105" ht="12" customHeight="1" x14ac:dyDescent="0.25">
      <c r="A95" s="108" t="s">
        <v>52</v>
      </c>
      <c r="B95" s="99">
        <v>13.434482025086758</v>
      </c>
      <c r="C95" s="99">
        <v>11.928469767243149</v>
      </c>
      <c r="D95" s="99">
        <v>12.887351525579884</v>
      </c>
      <c r="E95" s="99">
        <v>11.861423619277152</v>
      </c>
      <c r="F95" s="99">
        <v>11.843077534330765</v>
      </c>
      <c r="G95" s="99">
        <v>13.55690947438481</v>
      </c>
      <c r="H95" s="99">
        <v>13.946614914649894</v>
      </c>
      <c r="I95" s="99">
        <v>14.48476611926419</v>
      </c>
      <c r="J95" s="99">
        <v>15.161061380141296</v>
      </c>
      <c r="K95" s="99">
        <v>12.084876951761958</v>
      </c>
      <c r="L95" s="99">
        <v>14.173130320540364</v>
      </c>
      <c r="M95" s="99">
        <v>14.497074782744075</v>
      </c>
      <c r="N95" s="99">
        <v>15.082251597263971</v>
      </c>
      <c r="O95" s="99">
        <v>15.515817489769221</v>
      </c>
      <c r="P95" s="99">
        <v>16.55532169487774</v>
      </c>
      <c r="Q95" s="99">
        <v>18.561074129011303</v>
      </c>
      <c r="R95" s="99">
        <v>16.41517973958074</v>
      </c>
      <c r="S95" s="99">
        <v>16.575347091053821</v>
      </c>
      <c r="T95" s="99">
        <v>14.861711886182677</v>
      </c>
      <c r="U95" s="99">
        <v>15.05491626996197</v>
      </c>
      <c r="V95" s="99">
        <v>14.424023391484425</v>
      </c>
      <c r="W95" s="99">
        <v>18.098510929281971</v>
      </c>
      <c r="X95" s="99">
        <v>14.563088064411705</v>
      </c>
      <c r="Y95" s="99">
        <v>14.074137221617075</v>
      </c>
      <c r="DA95" s="63" t="s">
        <v>3004</v>
      </c>
    </row>
    <row r="96" spans="1:105" ht="12" customHeight="1" x14ac:dyDescent="0.25">
      <c r="A96" s="106" t="s">
        <v>122</v>
      </c>
      <c r="B96" s="102">
        <v>19.660900638568862</v>
      </c>
      <c r="C96" s="102">
        <v>20.282353194218381</v>
      </c>
      <c r="D96" s="102">
        <v>21.007218883101295</v>
      </c>
      <c r="E96" s="102">
        <v>21.015895553651884</v>
      </c>
      <c r="F96" s="102">
        <v>21.025402275501573</v>
      </c>
      <c r="G96" s="102">
        <v>19.463540941682002</v>
      </c>
      <c r="H96" s="102">
        <v>20.217811670767791</v>
      </c>
      <c r="I96" s="102">
        <v>20.298556272268481</v>
      </c>
      <c r="J96" s="102">
        <v>20.228302546253502</v>
      </c>
      <c r="K96" s="102">
        <v>22.115259445304947</v>
      </c>
      <c r="L96" s="102">
        <v>22.570113971963195</v>
      </c>
      <c r="M96" s="102">
        <v>22.042133533004311</v>
      </c>
      <c r="N96" s="102">
        <v>22.808375095937151</v>
      </c>
      <c r="O96" s="102">
        <v>23.006964381075921</v>
      </c>
      <c r="P96" s="102">
        <v>22.656204028080978</v>
      </c>
      <c r="Q96" s="102">
        <v>22.786032297789514</v>
      </c>
      <c r="R96" s="102">
        <v>22.736449172812357</v>
      </c>
      <c r="S96" s="102">
        <v>22.069820889161491</v>
      </c>
      <c r="T96" s="102">
        <v>21.110575084209131</v>
      </c>
      <c r="U96" s="102">
        <v>21.741942445145707</v>
      </c>
      <c r="V96" s="102">
        <v>21.110919761488013</v>
      </c>
      <c r="W96" s="102">
        <v>22.903652141000599</v>
      </c>
      <c r="X96" s="102">
        <v>22.171816468599399</v>
      </c>
      <c r="Y96" s="102">
        <v>21.102944479657751</v>
      </c>
      <c r="DA96" s="131" t="s">
        <v>3005</v>
      </c>
    </row>
    <row r="97" spans="1:105" ht="12" customHeight="1" x14ac:dyDescent="0.25">
      <c r="A97" s="107" t="s">
        <v>121</v>
      </c>
      <c r="B97" s="105">
        <v>19.660900638568862</v>
      </c>
      <c r="C97" s="105">
        <v>20.28296364499332</v>
      </c>
      <c r="D97" s="105">
        <v>21.007589670345403</v>
      </c>
      <c r="E97" s="105">
        <v>21.017289614209201</v>
      </c>
      <c r="F97" s="105">
        <v>21.026955116416325</v>
      </c>
      <c r="G97" s="105">
        <v>19.462611814174689</v>
      </c>
      <c r="H97" s="105">
        <v>20.216519691418995</v>
      </c>
      <c r="I97" s="105">
        <v>20.296629633661635</v>
      </c>
      <c r="J97" s="105">
        <v>20.226711124419968</v>
      </c>
      <c r="K97" s="105">
        <v>22.113818218638738</v>
      </c>
      <c r="L97" s="105">
        <v>22.571358878845356</v>
      </c>
      <c r="M97" s="105">
        <v>22.042163736271288</v>
      </c>
      <c r="N97" s="105">
        <v>22.80607638346223</v>
      </c>
      <c r="O97" s="105">
        <v>23.001659495682855</v>
      </c>
      <c r="P97" s="105">
        <v>22.647842853152223</v>
      </c>
      <c r="Q97" s="105">
        <v>22.768738478097365</v>
      </c>
      <c r="R97" s="105">
        <v>22.727374324553736</v>
      </c>
      <c r="S97" s="105">
        <v>22.079120432552738</v>
      </c>
      <c r="T97" s="105">
        <v>21.113340764924981</v>
      </c>
      <c r="U97" s="105">
        <v>21.744834495182761</v>
      </c>
      <c r="V97" s="105">
        <v>21.113740708700711</v>
      </c>
      <c r="W97" s="105">
        <v>22.912431120331938</v>
      </c>
      <c r="X97" s="105">
        <v>22.182155491618708</v>
      </c>
      <c r="Y97" s="105">
        <v>21.113537340350728</v>
      </c>
      <c r="DA97" s="132" t="s">
        <v>3006</v>
      </c>
    </row>
    <row r="98" spans="1:105" ht="12" customHeight="1" x14ac:dyDescent="0.25">
      <c r="A98" s="108" t="s">
        <v>53</v>
      </c>
      <c r="B98" s="99">
        <v>7.3316839944817707</v>
      </c>
      <c r="C98" s="99">
        <v>7.5297294598814162</v>
      </c>
      <c r="D98" s="99">
        <v>7.8243223941792603</v>
      </c>
      <c r="E98" s="99">
        <v>7.7610704644441961</v>
      </c>
      <c r="F98" s="99">
        <v>7.7546902995507905</v>
      </c>
      <c r="G98" s="99">
        <v>7.1730234773274066</v>
      </c>
      <c r="H98" s="99">
        <v>6.1917905051925297</v>
      </c>
      <c r="I98" s="99">
        <v>6.5637265539057443</v>
      </c>
      <c r="J98" s="99">
        <v>7.1141497575580734</v>
      </c>
      <c r="K98" s="99">
        <v>7.9689778799851139</v>
      </c>
      <c r="L98" s="99">
        <v>7.1694587836576336</v>
      </c>
      <c r="M98" s="99">
        <v>7.8002166395347219</v>
      </c>
      <c r="N98" s="99">
        <v>7.7762459280556069</v>
      </c>
      <c r="O98" s="99">
        <v>6.7255605983434847</v>
      </c>
      <c r="P98" s="99">
        <v>6.6854654155927422</v>
      </c>
      <c r="Q98" s="99">
        <v>5.4206394020804716</v>
      </c>
      <c r="R98" s="99">
        <v>5.0300367310742331</v>
      </c>
      <c r="S98" s="99">
        <v>5.4954046187084131</v>
      </c>
      <c r="T98" s="99">
        <v>6.0924731060308019</v>
      </c>
      <c r="U98" s="99">
        <v>6.4280123105472065</v>
      </c>
      <c r="V98" s="99">
        <v>6.2260941808407262</v>
      </c>
      <c r="W98" s="99">
        <v>6.5647479027691551</v>
      </c>
      <c r="X98" s="99">
        <v>7.5004533025097855</v>
      </c>
      <c r="Y98" s="99">
        <v>7.0928637710195446</v>
      </c>
      <c r="DA98" s="63" t="s">
        <v>3007</v>
      </c>
    </row>
    <row r="99" spans="1:105" ht="12" customHeight="1" x14ac:dyDescent="0.25">
      <c r="A99" s="108" t="s">
        <v>52</v>
      </c>
      <c r="B99" s="99">
        <v>12.329216644087092</v>
      </c>
      <c r="C99" s="99">
        <v>12.753234185111905</v>
      </c>
      <c r="D99" s="99">
        <v>13.18326727616614</v>
      </c>
      <c r="E99" s="99">
        <v>13.256219149765005</v>
      </c>
      <c r="F99" s="99">
        <v>13.272264816865537</v>
      </c>
      <c r="G99" s="99">
        <v>12.289588336847284</v>
      </c>
      <c r="H99" s="99">
        <v>14.02472918622647</v>
      </c>
      <c r="I99" s="99">
        <v>13.732903079755893</v>
      </c>
      <c r="J99" s="99">
        <v>13.112561366861893</v>
      </c>
      <c r="K99" s="99">
        <v>14.144840338653621</v>
      </c>
      <c r="L99" s="99">
        <v>15.401900095187731</v>
      </c>
      <c r="M99" s="99">
        <v>14.24194709673657</v>
      </c>
      <c r="N99" s="99">
        <v>15.029830455406623</v>
      </c>
      <c r="O99" s="99">
        <v>16.276098897339374</v>
      </c>
      <c r="P99" s="99">
        <v>15.962377437559484</v>
      </c>
      <c r="Q99" s="99">
        <v>17.348099076016894</v>
      </c>
      <c r="R99" s="99">
        <v>17.697337593479503</v>
      </c>
      <c r="S99" s="99">
        <v>16.583715813844332</v>
      </c>
      <c r="T99" s="99">
        <v>15.020867658894177</v>
      </c>
      <c r="U99" s="99">
        <v>15.316822184635553</v>
      </c>
      <c r="V99" s="99">
        <v>14.887646527859985</v>
      </c>
      <c r="W99" s="99">
        <v>16.347683217562786</v>
      </c>
      <c r="X99" s="99">
        <v>14.681702189108918</v>
      </c>
      <c r="Y99" s="99">
        <v>14.020673569331185</v>
      </c>
      <c r="DA99" s="63" t="s">
        <v>3008</v>
      </c>
    </row>
    <row r="100" spans="1:105" ht="12" customHeight="1" x14ac:dyDescent="0.25">
      <c r="A100" s="121" t="s">
        <v>54</v>
      </c>
      <c r="B100" s="123">
        <v>2.9401086234998197</v>
      </c>
      <c r="C100" s="123">
        <v>3.3666738506989442</v>
      </c>
      <c r="D100" s="123">
        <v>3.514744132074739</v>
      </c>
      <c r="E100" s="123">
        <v>3.4627316534898478</v>
      </c>
      <c r="F100" s="123">
        <v>3.6579739712153252</v>
      </c>
      <c r="G100" s="123">
        <v>2.9566990018116104</v>
      </c>
      <c r="H100" s="123">
        <v>3.4404582352506772</v>
      </c>
      <c r="I100" s="123">
        <v>2.999042089005528</v>
      </c>
      <c r="J100" s="123">
        <v>3.2300896279062239</v>
      </c>
      <c r="K100" s="123">
        <v>4.0716581170058692</v>
      </c>
      <c r="L100" s="123">
        <v>4.0906285654912367</v>
      </c>
      <c r="M100" s="123">
        <v>4.0527937692395399</v>
      </c>
      <c r="N100" s="123">
        <v>4.1793342083449874</v>
      </c>
      <c r="O100" s="123">
        <v>4.0500208430789701</v>
      </c>
      <c r="P100" s="123">
        <v>4.234097808652864</v>
      </c>
      <c r="Q100" s="123">
        <v>4.0934231115780841</v>
      </c>
      <c r="R100" s="123">
        <v>4.153721299191198</v>
      </c>
      <c r="S100" s="123">
        <v>4.1900718508900106</v>
      </c>
      <c r="T100" s="123">
        <v>4.1308364270554652</v>
      </c>
      <c r="U100" s="123">
        <v>4.2460837051884184</v>
      </c>
      <c r="V100" s="123">
        <v>4.1949772712762146</v>
      </c>
      <c r="W100" s="123">
        <v>4.0105128735141129</v>
      </c>
      <c r="X100" s="123">
        <v>4.0131023600083182</v>
      </c>
      <c r="Y100" s="123">
        <v>4.1223650296983303</v>
      </c>
      <c r="DA100" s="130" t="s">
        <v>3009</v>
      </c>
    </row>
    <row r="101" spans="1:105" ht="12" customHeight="1" x14ac:dyDescent="0.25">
      <c r="A101" s="97" t="s">
        <v>202</v>
      </c>
      <c r="B101" s="99">
        <v>2.9156627589909725</v>
      </c>
      <c r="C101" s="99">
        <v>3.3757155145695621</v>
      </c>
      <c r="D101" s="99">
        <v>3.5339024327397555</v>
      </c>
      <c r="E101" s="99">
        <v>3.438237388541395</v>
      </c>
      <c r="F101" s="99">
        <v>3.5708934767650651</v>
      </c>
      <c r="G101" s="99">
        <v>2.9039288515257344</v>
      </c>
      <c r="H101" s="99">
        <v>3.4643359890339029</v>
      </c>
      <c r="I101" s="99">
        <v>3.0513099336532421</v>
      </c>
      <c r="J101" s="99">
        <v>3.2258784108505854</v>
      </c>
      <c r="K101" s="99">
        <v>4.0434204811033947</v>
      </c>
      <c r="L101" s="99">
        <v>4.0231544869023868</v>
      </c>
      <c r="M101" s="99">
        <v>4.1329007426562727</v>
      </c>
      <c r="N101" s="99">
        <v>4.3151432599931372</v>
      </c>
      <c r="O101" s="99">
        <v>4.092350630185253</v>
      </c>
      <c r="P101" s="99">
        <v>4.3531719590357891</v>
      </c>
      <c r="Q101" s="99">
        <v>4.1559714803901784</v>
      </c>
      <c r="R101" s="99">
        <v>3.9263348470253279</v>
      </c>
      <c r="S101" s="99">
        <v>4.1931936874712514</v>
      </c>
      <c r="T101" s="99">
        <v>4.0276339172859181</v>
      </c>
      <c r="U101" s="99">
        <v>4.1027633206163552</v>
      </c>
      <c r="V101" s="99">
        <v>4.1657135758281063</v>
      </c>
      <c r="W101" s="99">
        <v>4.8830285580463855</v>
      </c>
      <c r="X101" s="99">
        <v>3.4353449698230962</v>
      </c>
      <c r="Y101" s="99">
        <v>4.0536129323465593</v>
      </c>
      <c r="DA101" s="63" t="s">
        <v>3010</v>
      </c>
    </row>
    <row r="102" spans="1:105" ht="12" customHeight="1" x14ac:dyDescent="0.25">
      <c r="A102" s="97" t="s">
        <v>50</v>
      </c>
      <c r="B102" s="99">
        <v>2.956724398908432</v>
      </c>
      <c r="C102" s="99">
        <v>3.3850993943663754</v>
      </c>
      <c r="D102" s="99">
        <v>3.5561074878144963</v>
      </c>
      <c r="E102" s="99">
        <v>3.368172961248892</v>
      </c>
      <c r="F102" s="99">
        <v>3.6433054406164374</v>
      </c>
      <c r="G102" s="99">
        <v>3.0335155925174027</v>
      </c>
      <c r="H102" s="99">
        <v>3.4527405790556647</v>
      </c>
      <c r="I102" s="99">
        <v>3.0027017500702335</v>
      </c>
      <c r="J102" s="99">
        <v>3.2035488911921695</v>
      </c>
      <c r="K102" s="99">
        <v>4.1492753174459063</v>
      </c>
      <c r="L102" s="99">
        <v>4.4366207643877447</v>
      </c>
      <c r="M102" s="99">
        <v>4.0933272688964131</v>
      </c>
      <c r="N102" s="99">
        <v>3.4811166793369792</v>
      </c>
      <c r="O102" s="99">
        <v>3.4646758627562564</v>
      </c>
      <c r="P102" s="99">
        <v>3.8769095058131096</v>
      </c>
      <c r="Q102" s="99">
        <v>4.3050743303466641</v>
      </c>
      <c r="R102" s="99">
        <v>4.5451318542765202</v>
      </c>
      <c r="S102" s="99">
        <v>4.3607190905194342</v>
      </c>
      <c r="T102" s="99">
        <v>4.0396207789411438</v>
      </c>
      <c r="U102" s="99">
        <v>4.0676916430567438</v>
      </c>
      <c r="V102" s="99">
        <v>4.0702710638585602</v>
      </c>
      <c r="W102" s="99">
        <v>5.5366923782697164</v>
      </c>
      <c r="X102" s="99">
        <v>2.8530030297134013</v>
      </c>
      <c r="Y102" s="99">
        <v>4.0637287688734443</v>
      </c>
      <c r="DA102" s="63" t="s">
        <v>3011</v>
      </c>
    </row>
    <row r="103" spans="1:105" ht="12" customHeight="1" x14ac:dyDescent="0.25">
      <c r="A103" s="109" t="s">
        <v>120</v>
      </c>
      <c r="B103" s="110">
        <v>2.9439402547871811</v>
      </c>
      <c r="C103" s="110">
        <v>3.3651020066413944</v>
      </c>
      <c r="D103" s="110">
        <v>3.511406692094535</v>
      </c>
      <c r="E103" s="110">
        <v>3.4672290408590007</v>
      </c>
      <c r="F103" s="110">
        <v>3.6722226757668928</v>
      </c>
      <c r="G103" s="110">
        <v>2.9648759920754508</v>
      </c>
      <c r="H103" s="110">
        <v>3.4365124403262417</v>
      </c>
      <c r="I103" s="110">
        <v>2.9905359223238666</v>
      </c>
      <c r="J103" s="110">
        <v>3.2308883594366611</v>
      </c>
      <c r="K103" s="110">
        <v>4.0758986277340936</v>
      </c>
      <c r="L103" s="110">
        <v>4.1003287249204101</v>
      </c>
      <c r="M103" s="110">
        <v>4.0394152878399536</v>
      </c>
      <c r="N103" s="110">
        <v>4.1584134397784345</v>
      </c>
      <c r="O103" s="110">
        <v>4.0444171554822397</v>
      </c>
      <c r="P103" s="110">
        <v>4.2171792604752332</v>
      </c>
      <c r="Q103" s="110">
        <v>4.0844726334566186</v>
      </c>
      <c r="R103" s="110">
        <v>4.1800955521771996</v>
      </c>
      <c r="S103" s="110">
        <v>4.1892905236253402</v>
      </c>
      <c r="T103" s="110">
        <v>4.1420475895255322</v>
      </c>
      <c r="U103" s="110">
        <v>4.2619460780603484</v>
      </c>
      <c r="V103" s="110">
        <v>4.1983374829701026</v>
      </c>
      <c r="W103" s="110">
        <v>3.9172432216082136</v>
      </c>
      <c r="X103" s="110">
        <v>4.0634398731746941</v>
      </c>
      <c r="Y103" s="110">
        <v>4.1270465269715526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119.5316946514285</v>
      </c>
      <c r="C124" s="118">
        <f t="shared" si="42"/>
        <v>127.34293381653808</v>
      </c>
      <c r="D124" s="118">
        <f t="shared" si="42"/>
        <v>117.32170472244758</v>
      </c>
      <c r="E124" s="118">
        <f t="shared" si="42"/>
        <v>122.3075626062991</v>
      </c>
      <c r="F124" s="118">
        <f t="shared" si="42"/>
        <v>131.47729896115038</v>
      </c>
      <c r="G124" s="118">
        <f t="shared" si="42"/>
        <v>111.4131740284656</v>
      </c>
      <c r="H124" s="118">
        <f t="shared" si="42"/>
        <v>106.9319452229616</v>
      </c>
      <c r="I124" s="118">
        <f t="shared" si="42"/>
        <v>115.72937425618174</v>
      </c>
      <c r="J124" s="118">
        <f t="shared" si="42"/>
        <v>117.09967121513405</v>
      </c>
      <c r="K124" s="118">
        <f t="shared" si="42"/>
        <v>119.09542328548605</v>
      </c>
      <c r="L124" s="118">
        <f t="shared" si="42"/>
        <v>128.41791556296232</v>
      </c>
      <c r="M124" s="118">
        <f t="shared" si="42"/>
        <v>121.96482481272888</v>
      </c>
      <c r="N124" s="118">
        <f t="shared" si="42"/>
        <v>127.99419250156517</v>
      </c>
      <c r="O124" s="118">
        <f t="shared" si="42"/>
        <v>133.78932280800461</v>
      </c>
      <c r="P124" s="118">
        <f t="shared" si="42"/>
        <v>120.27243426662814</v>
      </c>
      <c r="Q124" s="118">
        <f t="shared" si="42"/>
        <v>128.39112017729718</v>
      </c>
      <c r="R124" s="118">
        <f t="shared" ref="R124:V124" si="43">R125+R128+R130+R139</f>
        <v>132.25122699627076</v>
      </c>
      <c r="S124" s="118">
        <f t="shared" si="43"/>
        <v>136.18378017801138</v>
      </c>
      <c r="T124" s="118">
        <f t="shared" si="43"/>
        <v>127.84011146676613</v>
      </c>
      <c r="U124" s="118">
        <f t="shared" si="43"/>
        <v>128.18671958520983</v>
      </c>
      <c r="V124" s="118">
        <f t="shared" si="43"/>
        <v>139.75815997301254</v>
      </c>
      <c r="W124" s="118">
        <f t="shared" ref="W124:Y124" si="44">W125+W128+W130+W139</f>
        <v>151.63897528067193</v>
      </c>
      <c r="X124" s="118">
        <f t="shared" si="44"/>
        <v>135.26970886668639</v>
      </c>
      <c r="Y124" s="118">
        <f t="shared" si="44"/>
        <v>130.29706436756499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97.160378998418537</v>
      </c>
      <c r="C125" s="123">
        <f t="shared" si="45"/>
        <v>103.60147967011422</v>
      </c>
      <c r="D125" s="123">
        <f t="shared" si="45"/>
        <v>93.25801490753129</v>
      </c>
      <c r="E125" s="123">
        <f t="shared" si="45"/>
        <v>97.501776387722742</v>
      </c>
      <c r="F125" s="123">
        <f t="shared" si="45"/>
        <v>104.60410857676862</v>
      </c>
      <c r="G125" s="123">
        <f t="shared" si="45"/>
        <v>89.978210782875465</v>
      </c>
      <c r="H125" s="123">
        <f t="shared" si="45"/>
        <v>84.750305321726628</v>
      </c>
      <c r="I125" s="123">
        <f t="shared" si="45"/>
        <v>92.034843036158904</v>
      </c>
      <c r="J125" s="123">
        <f t="shared" si="45"/>
        <v>93.311458263529133</v>
      </c>
      <c r="K125" s="123">
        <f t="shared" si="45"/>
        <v>93.085684718038507</v>
      </c>
      <c r="L125" s="123">
        <f t="shared" si="45"/>
        <v>102.3252834111012</v>
      </c>
      <c r="M125" s="123">
        <f t="shared" si="45"/>
        <v>95.371539648473643</v>
      </c>
      <c r="N125" s="123">
        <f t="shared" si="45"/>
        <v>100.73802179634959</v>
      </c>
      <c r="O125" s="123">
        <f t="shared" si="45"/>
        <v>107.65579739249249</v>
      </c>
      <c r="P125" s="123">
        <f t="shared" si="45"/>
        <v>92.63754111705623</v>
      </c>
      <c r="Q125" s="123">
        <f t="shared" si="45"/>
        <v>101.1851808489556</v>
      </c>
      <c r="R125" s="123">
        <f t="shared" ref="R125:V125" si="46">SUM(R126:R127)</f>
        <v>105.03171548233362</v>
      </c>
      <c r="S125" s="123">
        <f t="shared" si="46"/>
        <v>109.9385913270134</v>
      </c>
      <c r="T125" s="123">
        <f t="shared" si="46"/>
        <v>102.6043642872621</v>
      </c>
      <c r="U125" s="123">
        <f t="shared" si="46"/>
        <v>102.92759241415958</v>
      </c>
      <c r="V125" s="123">
        <f t="shared" si="46"/>
        <v>114.69461090818798</v>
      </c>
      <c r="W125" s="123">
        <f t="shared" ref="W125:Y125" si="47">SUM(W126:W127)</f>
        <v>122.68369396565311</v>
      </c>
      <c r="X125" s="123">
        <f t="shared" si="47"/>
        <v>109.45278079161022</v>
      </c>
      <c r="Y125" s="123">
        <f t="shared" si="47"/>
        <v>105.17423303437963</v>
      </c>
      <c r="DA125" s="130" t="s">
        <v>3032</v>
      </c>
    </row>
    <row r="126" spans="1:105" ht="12" customHeight="1" x14ac:dyDescent="0.25">
      <c r="A126" s="97" t="s">
        <v>198</v>
      </c>
      <c r="B126" s="99">
        <v>96.621083633112974</v>
      </c>
      <c r="C126" s="99">
        <v>103.04002519037144</v>
      </c>
      <c r="D126" s="99">
        <v>92.764403382802399</v>
      </c>
      <c r="E126" s="99">
        <v>96.996206503111765</v>
      </c>
      <c r="F126" s="99">
        <v>104.07542922555047</v>
      </c>
      <c r="G126" s="99">
        <v>89.572986858253429</v>
      </c>
      <c r="H126" s="99">
        <v>84.366969834289833</v>
      </c>
      <c r="I126" s="99">
        <v>91.632639415241684</v>
      </c>
      <c r="J126" s="99">
        <v>92.908922502301351</v>
      </c>
      <c r="K126" s="99">
        <v>92.687866575163838</v>
      </c>
      <c r="L126" s="99">
        <v>101.89177604802185</v>
      </c>
      <c r="M126" s="99">
        <v>94.97330719309781</v>
      </c>
      <c r="N126" s="99">
        <v>100.32148325432411</v>
      </c>
      <c r="O126" s="99">
        <v>107.21476070859295</v>
      </c>
      <c r="P126" s="99">
        <v>92.260945046073971</v>
      </c>
      <c r="Q126" s="99">
        <v>100.77690799572017</v>
      </c>
      <c r="R126" s="99">
        <v>104.6103198785017</v>
      </c>
      <c r="S126" s="99">
        <v>109.50012231668765</v>
      </c>
      <c r="T126" s="99">
        <v>102.19616472992168</v>
      </c>
      <c r="U126" s="99">
        <v>102.5209049950998</v>
      </c>
      <c r="V126" s="99">
        <v>114.24263205692019</v>
      </c>
      <c r="W126" s="99">
        <v>122.1946319492931</v>
      </c>
      <c r="X126" s="99">
        <v>109.02040519439062</v>
      </c>
      <c r="Y126" s="99">
        <v>104.75830611543033</v>
      </c>
      <c r="DA126" s="63" t="s">
        <v>3033</v>
      </c>
    </row>
    <row r="127" spans="1:105" ht="12" customHeight="1" x14ac:dyDescent="0.25">
      <c r="A127" s="97" t="s">
        <v>53</v>
      </c>
      <c r="B127" s="99">
        <v>0.53929536530555999</v>
      </c>
      <c r="C127" s="99">
        <v>0.5614544797427734</v>
      </c>
      <c r="D127" s="99">
        <v>0.49361152472888548</v>
      </c>
      <c r="E127" s="99">
        <v>0.50556988461097774</v>
      </c>
      <c r="F127" s="99">
        <v>0.52867935121815468</v>
      </c>
      <c r="G127" s="99">
        <v>0.40522392462203288</v>
      </c>
      <c r="H127" s="99">
        <v>0.38333548743679191</v>
      </c>
      <c r="I127" s="99">
        <v>0.40220362091722356</v>
      </c>
      <c r="J127" s="99">
        <v>0.40253576122778317</v>
      </c>
      <c r="K127" s="99">
        <v>0.39781814287466311</v>
      </c>
      <c r="L127" s="99">
        <v>0.4335073630793434</v>
      </c>
      <c r="M127" s="99">
        <v>0.39823245537583674</v>
      </c>
      <c r="N127" s="99">
        <v>0.41653854202547497</v>
      </c>
      <c r="O127" s="99">
        <v>0.44103668389954676</v>
      </c>
      <c r="P127" s="99">
        <v>0.37659607098225689</v>
      </c>
      <c r="Q127" s="99">
        <v>0.40827285323543033</v>
      </c>
      <c r="R127" s="99">
        <v>0.42139560383192559</v>
      </c>
      <c r="S127" s="99">
        <v>0.43846901032575358</v>
      </c>
      <c r="T127" s="99">
        <v>0.40819955734041985</v>
      </c>
      <c r="U127" s="99">
        <v>0.40668741905977268</v>
      </c>
      <c r="V127" s="99">
        <v>0.45197885126780152</v>
      </c>
      <c r="W127" s="99">
        <v>0.48906201636000873</v>
      </c>
      <c r="X127" s="99">
        <v>0.4323755972196075</v>
      </c>
      <c r="Y127" s="99">
        <v>0.41592691894930289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8.5546181855897449E-3</v>
      </c>
      <c r="C128" s="123">
        <f t="shared" si="48"/>
        <v>1.1741895862488425E-2</v>
      </c>
      <c r="D128" s="123">
        <f t="shared" si="48"/>
        <v>1.3782586286583394E-2</v>
      </c>
      <c r="E128" s="123">
        <f t="shared" si="48"/>
        <v>2.6975117199412403E-2</v>
      </c>
      <c r="F128" s="123">
        <f t="shared" si="48"/>
        <v>1.8677317754985334E-2</v>
      </c>
      <c r="G128" s="123">
        <f t="shared" si="48"/>
        <v>2.2398656072492161E-2</v>
      </c>
      <c r="H128" s="123">
        <f t="shared" si="48"/>
        <v>2.8779714883582174E-2</v>
      </c>
      <c r="I128" s="123">
        <f t="shared" si="48"/>
        <v>2.8585897438472251E-2</v>
      </c>
      <c r="J128" s="123">
        <f t="shared" si="48"/>
        <v>2.6680802668105911E-2</v>
      </c>
      <c r="K128" s="123">
        <f t="shared" si="48"/>
        <v>2.985777075172839E-2</v>
      </c>
      <c r="L128" s="123">
        <f t="shared" si="48"/>
        <v>3.6817126202193975E-2</v>
      </c>
      <c r="M128" s="123">
        <f t="shared" si="48"/>
        <v>3.650869157251295E-2</v>
      </c>
      <c r="N128" s="123">
        <f t="shared" si="48"/>
        <v>4.4805066234224949E-2</v>
      </c>
      <c r="O128" s="123">
        <f t="shared" si="48"/>
        <v>6.375344174446633E-2</v>
      </c>
      <c r="P128" s="123">
        <f t="shared" si="48"/>
        <v>4.36715301380989E-2</v>
      </c>
      <c r="Q128" s="123">
        <f t="shared" si="48"/>
        <v>7.9325851542205311E-2</v>
      </c>
      <c r="R128" s="123">
        <f t="shared" si="48"/>
        <v>4.8057405363598357E-2</v>
      </c>
      <c r="S128" s="123">
        <f t="shared" si="48"/>
        <v>4.638402202339708E-2</v>
      </c>
      <c r="T128" s="123">
        <f t="shared" si="48"/>
        <v>4.1138144122409293E-2</v>
      </c>
      <c r="U128" s="123">
        <f t="shared" si="48"/>
        <v>4.3084607130245277E-2</v>
      </c>
      <c r="V128" s="123">
        <f t="shared" si="48"/>
        <v>4.14245929170559E-2</v>
      </c>
      <c r="W128" s="123">
        <f t="shared" si="48"/>
        <v>4.0047781916386097E-2</v>
      </c>
      <c r="X128" s="123">
        <f t="shared" si="48"/>
        <v>3.6860992655348555E-2</v>
      </c>
      <c r="Y128" s="123">
        <f t="shared" si="48"/>
        <v>3.5068119006571322E-2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8.5546181855897449E-3</v>
      </c>
      <c r="C129" s="99">
        <f>RES_hhdet_tesh!C129/RES_summary!C$19</f>
        <v>1.1741895862488425E-2</v>
      </c>
      <c r="D129" s="99">
        <f>RES_hhdet_tesh!D129/RES_summary!D$19</f>
        <v>1.3782586286583394E-2</v>
      </c>
      <c r="E129" s="99">
        <f>RES_hhdet_tesh!E129/RES_summary!E$19</f>
        <v>2.6975117199412403E-2</v>
      </c>
      <c r="F129" s="99">
        <f>RES_hhdet_tesh!F129/RES_summary!F$19</f>
        <v>1.8677317754985334E-2</v>
      </c>
      <c r="G129" s="99">
        <f>RES_hhdet_tesh!G129/RES_summary!G$19</f>
        <v>2.2398656072492161E-2</v>
      </c>
      <c r="H129" s="99">
        <f>RES_hhdet_tesh!H129/RES_summary!H$19</f>
        <v>2.8779714883582174E-2</v>
      </c>
      <c r="I129" s="99">
        <f>RES_hhdet_tesh!I129/RES_summary!I$19</f>
        <v>2.8585897438472251E-2</v>
      </c>
      <c r="J129" s="99">
        <f>RES_hhdet_tesh!J129/RES_summary!J$19</f>
        <v>2.6680802668105911E-2</v>
      </c>
      <c r="K129" s="99">
        <f>RES_hhdet_tesh!K129/RES_summary!K$19</f>
        <v>2.985777075172839E-2</v>
      </c>
      <c r="L129" s="99">
        <f>RES_hhdet_tesh!L129/RES_summary!L$19</f>
        <v>3.6817126202193975E-2</v>
      </c>
      <c r="M129" s="99">
        <f>RES_hhdet_tesh!M129/RES_summary!M$19</f>
        <v>3.650869157251295E-2</v>
      </c>
      <c r="N129" s="99">
        <f>RES_hhdet_tesh!N129/RES_summary!N$19</f>
        <v>4.4805066234224949E-2</v>
      </c>
      <c r="O129" s="99">
        <f>RES_hhdet_tesh!O129/RES_summary!O$19</f>
        <v>6.375344174446633E-2</v>
      </c>
      <c r="P129" s="99">
        <f>RES_hhdet_tesh!P129/RES_summary!P$19</f>
        <v>4.36715301380989E-2</v>
      </c>
      <c r="Q129" s="99">
        <f>RES_hhdet_tesh!Q129/RES_summary!Q$19</f>
        <v>7.9325851542205311E-2</v>
      </c>
      <c r="R129" s="99">
        <f>RES_hhdet_tesh!R129/RES_summary!R$19</f>
        <v>4.8057405363598357E-2</v>
      </c>
      <c r="S129" s="99">
        <f>RES_hhdet_tesh!S129/RES_summary!S$19</f>
        <v>4.638402202339708E-2</v>
      </c>
      <c r="T129" s="99">
        <f>RES_hhdet_tesh!T129/RES_summary!T$19</f>
        <v>4.1138144122409293E-2</v>
      </c>
      <c r="U129" s="99">
        <f>RES_hhdet_tesh!U129/RES_summary!U$19</f>
        <v>4.3084607130245277E-2</v>
      </c>
      <c r="V129" s="99">
        <f>RES_hhdet_tesh!V129/RES_summary!V$19</f>
        <v>4.14245929170559E-2</v>
      </c>
      <c r="W129" s="99">
        <f>RES_hhdet_tesh!W129/RES_summary!W$19</f>
        <v>4.0047781916386097E-2</v>
      </c>
      <c r="X129" s="99">
        <f>RES_hhdet_tesh!X129/RES_summary!X$19</f>
        <v>3.6860992655348555E-2</v>
      </c>
      <c r="Y129" s="99">
        <f>RES_hhdet_tesh!Y129/RES_summary!Y$19</f>
        <v>3.5068119006571322E-2</v>
      </c>
      <c r="DA129" s="63" t="s">
        <v>3036</v>
      </c>
    </row>
    <row r="130" spans="1:105" ht="12" customHeight="1" x14ac:dyDescent="0.25">
      <c r="A130" s="121" t="s">
        <v>55</v>
      </c>
      <c r="B130" s="123">
        <v>19.418738546889308</v>
      </c>
      <c r="C130" s="123">
        <v>20.364485377596093</v>
      </c>
      <c r="D130" s="123">
        <v>20.538240167380799</v>
      </c>
      <c r="E130" s="123">
        <v>21.312126543923135</v>
      </c>
      <c r="F130" s="123">
        <v>23.182446257881288</v>
      </c>
      <c r="G130" s="123">
        <v>18.447325546436442</v>
      </c>
      <c r="H130" s="123">
        <v>18.716265369686422</v>
      </c>
      <c r="I130" s="123">
        <v>20.675351696863054</v>
      </c>
      <c r="J130" s="123">
        <v>20.530762296293663</v>
      </c>
      <c r="K130" s="123">
        <v>21.903694368573426</v>
      </c>
      <c r="L130" s="123">
        <v>21.954350807622358</v>
      </c>
      <c r="M130" s="123">
        <v>22.517219416879904</v>
      </c>
      <c r="N130" s="123">
        <v>23.05431011151132</v>
      </c>
      <c r="O130" s="123">
        <v>22.026416139600897</v>
      </c>
      <c r="P130" s="123">
        <v>23.374704337438306</v>
      </c>
      <c r="Q130" s="123">
        <v>23.041641200295675</v>
      </c>
      <c r="R130" s="123">
        <v>22.990456017292626</v>
      </c>
      <c r="S130" s="123">
        <v>22.00908827575055</v>
      </c>
      <c r="T130" s="123">
        <v>21.052805051945732</v>
      </c>
      <c r="U130" s="123">
        <v>20.954562106136848</v>
      </c>
      <c r="V130" s="123">
        <v>20.824084665584586</v>
      </c>
      <c r="W130" s="123">
        <v>24.994336119478586</v>
      </c>
      <c r="X130" s="123">
        <v>21.71867357069971</v>
      </c>
      <c r="Y130" s="123">
        <v>20.960790679116208</v>
      </c>
      <c r="DA130" s="130" t="s">
        <v>3037</v>
      </c>
    </row>
    <row r="131" spans="1:105" ht="12" customHeight="1" x14ac:dyDescent="0.25">
      <c r="A131" s="97" t="s">
        <v>128</v>
      </c>
      <c r="B131" s="99">
        <v>19.378185245856514</v>
      </c>
      <c r="C131" s="99">
        <v>20.378306727725583</v>
      </c>
      <c r="D131" s="99">
        <v>20.458817122034123</v>
      </c>
      <c r="E131" s="99">
        <v>21.362919265410131</v>
      </c>
      <c r="F131" s="99">
        <v>23.55456708086643</v>
      </c>
      <c r="G131" s="99">
        <v>18.266380973908976</v>
      </c>
      <c r="H131" s="99">
        <v>18.446485879969483</v>
      </c>
      <c r="I131" s="99">
        <v>20.740052231852619</v>
      </c>
      <c r="J131" s="99">
        <v>20.583333269539953</v>
      </c>
      <c r="K131" s="99">
        <v>21.865190044317753</v>
      </c>
      <c r="L131" s="99">
        <v>21.841334888212209</v>
      </c>
      <c r="M131" s="99">
        <v>22.620352469683091</v>
      </c>
      <c r="N131" s="99">
        <v>23.120777630808618</v>
      </c>
      <c r="O131" s="99">
        <v>21.77267555594203</v>
      </c>
      <c r="P131" s="99">
        <v>23.572137925793175</v>
      </c>
      <c r="Q131" s="99">
        <v>23.121397256241753</v>
      </c>
      <c r="R131" s="99">
        <v>23.068272076843733</v>
      </c>
      <c r="S131" s="99">
        <v>22.013559906951603</v>
      </c>
      <c r="T131" s="99">
        <v>21.061746088759769</v>
      </c>
      <c r="U131" s="99">
        <v>20.772230329033206</v>
      </c>
      <c r="V131" s="99">
        <v>20.773106021835694</v>
      </c>
      <c r="W131" s="99">
        <v>25.221192063008139</v>
      </c>
      <c r="X131" s="99">
        <v>21.693446557106533</v>
      </c>
      <c r="Y131" s="99">
        <v>20.946706532458595</v>
      </c>
      <c r="DA131" s="63" t="s">
        <v>3038</v>
      </c>
    </row>
    <row r="132" spans="1:105" ht="12" customHeight="1" x14ac:dyDescent="0.25">
      <c r="A132" s="97" t="s">
        <v>127</v>
      </c>
      <c r="B132" s="99">
        <v>19.378185245856514</v>
      </c>
      <c r="C132" s="99">
        <v>20.378168977015541</v>
      </c>
      <c r="D132" s="99">
        <v>20.459046288162874</v>
      </c>
      <c r="E132" s="99">
        <v>21.361555079965843</v>
      </c>
      <c r="F132" s="99">
        <v>23.550625334266773</v>
      </c>
      <c r="G132" s="99">
        <v>18.263251923212273</v>
      </c>
      <c r="H132" s="99">
        <v>18.44289438580455</v>
      </c>
      <c r="I132" s="99">
        <v>20.733960501272296</v>
      </c>
      <c r="J132" s="99">
        <v>20.577728884510957</v>
      </c>
      <c r="K132" s="99">
        <v>21.854670860521281</v>
      </c>
      <c r="L132" s="99">
        <v>21.834452981084556</v>
      </c>
      <c r="M132" s="99">
        <v>22.614486825291657</v>
      </c>
      <c r="N132" s="99">
        <v>23.119393550704725</v>
      </c>
      <c r="O132" s="99">
        <v>21.775359960056658</v>
      </c>
      <c r="P132" s="99">
        <v>23.568922273197114</v>
      </c>
      <c r="Q132" s="99">
        <v>23.119683761121628</v>
      </c>
      <c r="R132" s="99">
        <v>23.067992283941713</v>
      </c>
      <c r="S132" s="99">
        <v>22.015308678208633</v>
      </c>
      <c r="T132" s="99">
        <v>21.064942733460043</v>
      </c>
      <c r="U132" s="99">
        <v>20.775615217261798</v>
      </c>
      <c r="V132" s="99">
        <v>20.772540249914492</v>
      </c>
      <c r="W132" s="99">
        <v>25.211466729222881</v>
      </c>
      <c r="X132" s="99">
        <v>21.692927959489118</v>
      </c>
      <c r="Y132" s="99">
        <v>20.953113130328457</v>
      </c>
      <c r="DA132" s="63" t="s">
        <v>3039</v>
      </c>
    </row>
    <row r="133" spans="1:105" ht="12" customHeight="1" x14ac:dyDescent="0.25">
      <c r="A133" s="100" t="s">
        <v>198</v>
      </c>
      <c r="B133" s="102">
        <v>7.2237139461204363</v>
      </c>
      <c r="C133" s="102">
        <v>7.5655498948122197</v>
      </c>
      <c r="D133" s="102">
        <v>7.6162700496734459</v>
      </c>
      <c r="E133" s="102">
        <v>7.8910562009884364</v>
      </c>
      <c r="F133" s="102">
        <v>8.7088519020421167</v>
      </c>
      <c r="G133" s="102">
        <v>6.7215093552789726</v>
      </c>
      <c r="H133" s="102">
        <v>5.6269961025059141</v>
      </c>
      <c r="I133" s="102">
        <v>6.7123558618005585</v>
      </c>
      <c r="J133" s="102">
        <v>7.2438277900180514</v>
      </c>
      <c r="K133" s="102">
        <v>7.8655289829102699</v>
      </c>
      <c r="L133" s="102">
        <v>6.9118690981334545</v>
      </c>
      <c r="M133" s="102">
        <v>8.0281762534066416</v>
      </c>
      <c r="N133" s="102">
        <v>7.8919953774740801</v>
      </c>
      <c r="O133" s="102">
        <v>6.3288480486008627</v>
      </c>
      <c r="P133" s="102">
        <v>6.9944094981408051</v>
      </c>
      <c r="Q133" s="102">
        <v>5.5123891902677542</v>
      </c>
      <c r="R133" s="102">
        <v>5.1059868874841667</v>
      </c>
      <c r="S133" s="102">
        <v>5.4839004057453629</v>
      </c>
      <c r="T133" s="102">
        <v>6.0755145161840494</v>
      </c>
      <c r="U133" s="102">
        <v>6.1159521689147471</v>
      </c>
      <c r="V133" s="102">
        <v>6.1303735888600803</v>
      </c>
      <c r="W133" s="102">
        <v>7.3201674388168358</v>
      </c>
      <c r="X133" s="102">
        <v>7.3493525838298357</v>
      </c>
      <c r="Y133" s="102">
        <v>7.0513576087838468</v>
      </c>
      <c r="DA133" s="131" t="s">
        <v>3040</v>
      </c>
    </row>
    <row r="134" spans="1:105" ht="12" customHeight="1" x14ac:dyDescent="0.25">
      <c r="A134" s="103" t="s">
        <v>52</v>
      </c>
      <c r="B134" s="105">
        <v>12.154471299736079</v>
      </c>
      <c r="C134" s="105">
        <v>12.812619082203323</v>
      </c>
      <c r="D134" s="105">
        <v>12.842776238489426</v>
      </c>
      <c r="E134" s="105">
        <v>13.470498878977407</v>
      </c>
      <c r="F134" s="105">
        <v>14.84177343222466</v>
      </c>
      <c r="G134" s="105">
        <v>11.541742567933301</v>
      </c>
      <c r="H134" s="105">
        <v>12.815898283298635</v>
      </c>
      <c r="I134" s="105">
        <v>14.021604639471738</v>
      </c>
      <c r="J134" s="105">
        <v>13.333901094492907</v>
      </c>
      <c r="K134" s="105">
        <v>13.98914187761101</v>
      </c>
      <c r="L134" s="105">
        <v>14.922583882951105</v>
      </c>
      <c r="M134" s="105">
        <v>14.586310571885013</v>
      </c>
      <c r="N134" s="105">
        <v>15.22739817323064</v>
      </c>
      <c r="O134" s="105">
        <v>15.446511911455795</v>
      </c>
      <c r="P134" s="105">
        <v>16.574512775056302</v>
      </c>
      <c r="Q134" s="105">
        <v>17.607294570853874</v>
      </c>
      <c r="R134" s="105">
        <v>17.962005396457545</v>
      </c>
      <c r="S134" s="105">
        <v>16.53140827246327</v>
      </c>
      <c r="T134" s="105">
        <v>14.989428217275991</v>
      </c>
      <c r="U134" s="105">
        <v>14.659663048347051</v>
      </c>
      <c r="V134" s="105">
        <v>14.642166661054416</v>
      </c>
      <c r="W134" s="105">
        <v>17.891299290406046</v>
      </c>
      <c r="X134" s="105">
        <v>14.343575375659288</v>
      </c>
      <c r="Y134" s="105">
        <v>13.901755521544612</v>
      </c>
      <c r="DA134" s="132" t="s">
        <v>3041</v>
      </c>
    </row>
    <row r="135" spans="1:105" ht="12" customHeight="1" x14ac:dyDescent="0.25">
      <c r="A135" s="106" t="s">
        <v>122</v>
      </c>
      <c r="B135" s="102">
        <v>19.660900638568865</v>
      </c>
      <c r="C135" s="102">
        <v>20.282355281904817</v>
      </c>
      <c r="D135" s="102">
        <v>21.006471765165578</v>
      </c>
      <c r="E135" s="102">
        <v>21.014747364274459</v>
      </c>
      <c r="F135" s="102">
        <v>21.025215502282222</v>
      </c>
      <c r="G135" s="102">
        <v>19.474021837299226</v>
      </c>
      <c r="H135" s="102">
        <v>20.233459704049782</v>
      </c>
      <c r="I135" s="102">
        <v>20.312972953124415</v>
      </c>
      <c r="J135" s="102">
        <v>20.239022594909748</v>
      </c>
      <c r="K135" s="102">
        <v>22.122832538871833</v>
      </c>
      <c r="L135" s="102">
        <v>22.562914783535071</v>
      </c>
      <c r="M135" s="102">
        <v>22.020831999573275</v>
      </c>
      <c r="N135" s="102">
        <v>22.774640682966709</v>
      </c>
      <c r="O135" s="102">
        <v>22.961061782726667</v>
      </c>
      <c r="P135" s="102">
        <v>22.61298407095255</v>
      </c>
      <c r="Q135" s="102">
        <v>22.72908423489833</v>
      </c>
      <c r="R135" s="102">
        <v>22.672921173023404</v>
      </c>
      <c r="S135" s="102">
        <v>21.988689497196408</v>
      </c>
      <c r="T135" s="102">
        <v>21.019440123859848</v>
      </c>
      <c r="U135" s="102">
        <v>21.651278109674386</v>
      </c>
      <c r="V135" s="102">
        <v>21.070026739442618</v>
      </c>
      <c r="W135" s="102">
        <v>22.999525964424933</v>
      </c>
      <c r="X135" s="102">
        <v>22.290435709768282</v>
      </c>
      <c r="Y135" s="102">
        <v>21.324490558397336</v>
      </c>
      <c r="DA135" s="131" t="s">
        <v>3042</v>
      </c>
    </row>
    <row r="136" spans="1:105" ht="12" customHeight="1" x14ac:dyDescent="0.25">
      <c r="A136" s="107" t="s">
        <v>121</v>
      </c>
      <c r="B136" s="105">
        <v>19.660900638568865</v>
      </c>
      <c r="C136" s="105">
        <v>20.282964788747321</v>
      </c>
      <c r="D136" s="105">
        <v>21.00687038185999</v>
      </c>
      <c r="E136" s="105">
        <v>21.016071173635275</v>
      </c>
      <c r="F136" s="105">
        <v>21.02726575430319</v>
      </c>
      <c r="G136" s="105">
        <v>19.485306297649089</v>
      </c>
      <c r="H136" s="105">
        <v>20.240260496883547</v>
      </c>
      <c r="I136" s="105">
        <v>20.317006112830327</v>
      </c>
      <c r="J136" s="105">
        <v>20.240088004109204</v>
      </c>
      <c r="K136" s="105">
        <v>22.109010608943919</v>
      </c>
      <c r="L136" s="105">
        <v>22.557692710738124</v>
      </c>
      <c r="M136" s="105">
        <v>22.018552117911256</v>
      </c>
      <c r="N136" s="105">
        <v>22.772924440904479</v>
      </c>
      <c r="O136" s="105">
        <v>22.956161390893406</v>
      </c>
      <c r="P136" s="105">
        <v>22.604288855861626</v>
      </c>
      <c r="Q136" s="105">
        <v>22.712581861713065</v>
      </c>
      <c r="R136" s="105">
        <v>22.664765095265501</v>
      </c>
      <c r="S136" s="105">
        <v>21.996586587666243</v>
      </c>
      <c r="T136" s="105">
        <v>21.023327447505782</v>
      </c>
      <c r="U136" s="105">
        <v>21.65611998039563</v>
      </c>
      <c r="V136" s="105">
        <v>21.067157138765285</v>
      </c>
      <c r="W136" s="105">
        <v>22.972427511133279</v>
      </c>
      <c r="X136" s="105">
        <v>22.266800315910793</v>
      </c>
      <c r="Y136" s="105">
        <v>21.293015091729238</v>
      </c>
      <c r="DA136" s="132" t="s">
        <v>3043</v>
      </c>
    </row>
    <row r="137" spans="1:105" ht="12" customHeight="1" x14ac:dyDescent="0.25">
      <c r="A137" s="108" t="s">
        <v>53</v>
      </c>
      <c r="B137" s="99">
        <v>7.3316839944817707</v>
      </c>
      <c r="C137" s="99">
        <v>7.529729884482002</v>
      </c>
      <c r="D137" s="99">
        <v>7.8240544936208103</v>
      </c>
      <c r="E137" s="99">
        <v>7.760620529970029</v>
      </c>
      <c r="F137" s="99">
        <v>7.75480486205376</v>
      </c>
      <c r="G137" s="99">
        <v>7.1813876200396924</v>
      </c>
      <c r="H137" s="99">
        <v>6.1990616921280033</v>
      </c>
      <c r="I137" s="99">
        <v>6.5703161029988033</v>
      </c>
      <c r="J137" s="99">
        <v>7.1188546809048647</v>
      </c>
      <c r="K137" s="99">
        <v>7.9672454005491895</v>
      </c>
      <c r="L137" s="99">
        <v>7.1651179271987342</v>
      </c>
      <c r="M137" s="99">
        <v>7.7918610288686398</v>
      </c>
      <c r="N137" s="99">
        <v>7.7649420257978443</v>
      </c>
      <c r="O137" s="99">
        <v>6.7122571990418498</v>
      </c>
      <c r="P137" s="99">
        <v>6.6726086175089101</v>
      </c>
      <c r="Q137" s="99">
        <v>5.4072699847210943</v>
      </c>
      <c r="R137" s="99">
        <v>5.0161800172045732</v>
      </c>
      <c r="S137" s="99">
        <v>5.4748622753766396</v>
      </c>
      <c r="T137" s="99">
        <v>6.0664988312030026</v>
      </c>
      <c r="U137" s="99">
        <v>6.4017873239508543</v>
      </c>
      <c r="V137" s="99">
        <v>6.2123574537633566</v>
      </c>
      <c r="W137" s="99">
        <v>6.5819377495653546</v>
      </c>
      <c r="X137" s="99">
        <v>7.5290742610158974</v>
      </c>
      <c r="Y137" s="99">
        <v>7.1531573741205285</v>
      </c>
      <c r="DA137" s="63" t="s">
        <v>3044</v>
      </c>
    </row>
    <row r="138" spans="1:105" ht="12" customHeight="1" x14ac:dyDescent="0.25">
      <c r="A138" s="108" t="s">
        <v>52</v>
      </c>
      <c r="B138" s="99">
        <v>12.329216644087092</v>
      </c>
      <c r="C138" s="99">
        <v>12.753234904265325</v>
      </c>
      <c r="D138" s="99">
        <v>13.182815888239178</v>
      </c>
      <c r="E138" s="99">
        <v>13.255450643665247</v>
      </c>
      <c r="F138" s="99">
        <v>13.272460892249436</v>
      </c>
      <c r="G138" s="99">
        <v>12.303918677609396</v>
      </c>
      <c r="H138" s="99">
        <v>14.041198804755542</v>
      </c>
      <c r="I138" s="99">
        <v>13.746690009831523</v>
      </c>
      <c r="J138" s="99">
        <v>13.121233323204338</v>
      </c>
      <c r="K138" s="99">
        <v>14.141765208394729</v>
      </c>
      <c r="L138" s="99">
        <v>15.392574783539386</v>
      </c>
      <c r="M138" s="99">
        <v>14.226691089042616</v>
      </c>
      <c r="N138" s="99">
        <v>15.007982415106632</v>
      </c>
      <c r="O138" s="99">
        <v>16.243904191851556</v>
      </c>
      <c r="P138" s="99">
        <v>15.931680238352714</v>
      </c>
      <c r="Q138" s="99">
        <v>17.305311876991972</v>
      </c>
      <c r="R138" s="99">
        <v>17.648585078060925</v>
      </c>
      <c r="S138" s="99">
        <v>16.521724312289599</v>
      </c>
      <c r="T138" s="99">
        <v>14.956828616302783</v>
      </c>
      <c r="U138" s="99">
        <v>15.254332656444772</v>
      </c>
      <c r="V138" s="99">
        <v>14.854799685001931</v>
      </c>
      <c r="W138" s="99">
        <v>16.390489761567924</v>
      </c>
      <c r="X138" s="99">
        <v>14.737726054894896</v>
      </c>
      <c r="Y138" s="99">
        <v>14.139857717608709</v>
      </c>
      <c r="DA138" s="63" t="s">
        <v>3045</v>
      </c>
    </row>
    <row r="139" spans="1:105" ht="12" customHeight="1" x14ac:dyDescent="0.25">
      <c r="A139" s="121" t="s">
        <v>54</v>
      </c>
      <c r="B139" s="123">
        <v>2.9440224879350536</v>
      </c>
      <c r="C139" s="123">
        <v>3.3652268729652781</v>
      </c>
      <c r="D139" s="123">
        <v>3.5116670612489074</v>
      </c>
      <c r="E139" s="123">
        <v>3.4666845574537999</v>
      </c>
      <c r="F139" s="123">
        <v>3.6720668087454862</v>
      </c>
      <c r="G139" s="123">
        <v>2.9652390430811941</v>
      </c>
      <c r="H139" s="123">
        <v>3.4365948166649711</v>
      </c>
      <c r="I139" s="123">
        <v>2.9905936257213028</v>
      </c>
      <c r="J139" s="123">
        <v>3.2307698526431441</v>
      </c>
      <c r="K139" s="123">
        <v>4.0761864281223872</v>
      </c>
      <c r="L139" s="123">
        <v>4.1014642180365728</v>
      </c>
      <c r="M139" s="123">
        <v>4.0395570558028329</v>
      </c>
      <c r="N139" s="123">
        <v>4.1570555274700309</v>
      </c>
      <c r="O139" s="123">
        <v>4.0433558341667633</v>
      </c>
      <c r="P139" s="123">
        <v>4.2165172819955101</v>
      </c>
      <c r="Q139" s="123">
        <v>4.0849722765036969</v>
      </c>
      <c r="R139" s="123">
        <v>4.1809980912808982</v>
      </c>
      <c r="S139" s="123">
        <v>4.1897165532240397</v>
      </c>
      <c r="T139" s="123">
        <v>4.1418039834358948</v>
      </c>
      <c r="U139" s="123">
        <v>4.261480457783172</v>
      </c>
      <c r="V139" s="123">
        <v>4.1980398063229361</v>
      </c>
      <c r="W139" s="123">
        <v>3.9208974136238512</v>
      </c>
      <c r="X139" s="123">
        <v>4.0613935117210795</v>
      </c>
      <c r="Y139" s="123">
        <v>4.1269725350625635</v>
      </c>
      <c r="DA139" s="130" t="s">
        <v>3046</v>
      </c>
    </row>
    <row r="140" spans="1:105" ht="12" customHeight="1" x14ac:dyDescent="0.25">
      <c r="A140" s="97" t="s">
        <v>50</v>
      </c>
      <c r="B140" s="99">
        <v>2.956724398908432</v>
      </c>
      <c r="C140" s="99">
        <v>3.3850993943663741</v>
      </c>
      <c r="D140" s="99">
        <v>3.5561074878144958</v>
      </c>
      <c r="E140" s="99">
        <v>3.3681729612488924</v>
      </c>
      <c r="F140" s="99">
        <v>3.6433054406164369</v>
      </c>
      <c r="G140" s="99">
        <v>3.0335155925174027</v>
      </c>
      <c r="H140" s="99">
        <v>3.4527405790556642</v>
      </c>
      <c r="I140" s="99">
        <v>3.0027017500702331</v>
      </c>
      <c r="J140" s="99">
        <v>3.2035488911921735</v>
      </c>
      <c r="K140" s="99">
        <v>4.1492753174459098</v>
      </c>
      <c r="L140" s="99">
        <v>4.4366207643877464</v>
      </c>
      <c r="M140" s="99">
        <v>4.0933272688964113</v>
      </c>
      <c r="N140" s="99">
        <v>3.481116679336981</v>
      </c>
      <c r="O140" s="99">
        <v>3.4646758627562506</v>
      </c>
      <c r="P140" s="99">
        <v>3.8769095058131069</v>
      </c>
      <c r="Q140" s="99">
        <v>4.3050743303466668</v>
      </c>
      <c r="R140" s="99">
        <v>4.5451318542765282</v>
      </c>
      <c r="S140" s="99">
        <v>4.3607190905194502</v>
      </c>
      <c r="T140" s="99">
        <v>4.0396207789411376</v>
      </c>
      <c r="U140" s="99">
        <v>4.0676916430567482</v>
      </c>
      <c r="V140" s="99">
        <v>4.0702710638585629</v>
      </c>
      <c r="W140" s="99">
        <v>5.5366923782697173</v>
      </c>
      <c r="X140" s="99">
        <v>2.8530030297133955</v>
      </c>
      <c r="Y140" s="99">
        <v>4.0637287688734514</v>
      </c>
      <c r="DA140" s="63" t="s">
        <v>3047</v>
      </c>
    </row>
    <row r="141" spans="1:105" ht="12" customHeight="1" x14ac:dyDescent="0.25">
      <c r="A141" s="109" t="s">
        <v>120</v>
      </c>
      <c r="B141" s="110">
        <v>2.9439402547871811</v>
      </c>
      <c r="C141" s="110">
        <v>3.3651020066413948</v>
      </c>
      <c r="D141" s="110">
        <v>3.5114066920945346</v>
      </c>
      <c r="E141" s="110">
        <v>3.467229040859003</v>
      </c>
      <c r="F141" s="110">
        <v>3.6722226757668923</v>
      </c>
      <c r="G141" s="110">
        <v>2.9648759920754517</v>
      </c>
      <c r="H141" s="110">
        <v>3.4365124403262435</v>
      </c>
      <c r="I141" s="110">
        <v>2.9905359223238683</v>
      </c>
      <c r="J141" s="110">
        <v>3.2308883594366633</v>
      </c>
      <c r="K141" s="110">
        <v>4.075898627734091</v>
      </c>
      <c r="L141" s="110">
        <v>4.1003287249204128</v>
      </c>
      <c r="M141" s="110">
        <v>4.0394152878399554</v>
      </c>
      <c r="N141" s="110">
        <v>4.1584134397784274</v>
      </c>
      <c r="O141" s="110">
        <v>4.0444171554822539</v>
      </c>
      <c r="P141" s="110">
        <v>4.2171792604752385</v>
      </c>
      <c r="Q141" s="110">
        <v>4.0844726334566239</v>
      </c>
      <c r="R141" s="110">
        <v>4.180095552177197</v>
      </c>
      <c r="S141" s="110">
        <v>4.1892905236253277</v>
      </c>
      <c r="T141" s="110">
        <v>4.1420475895255375</v>
      </c>
      <c r="U141" s="110">
        <v>4.2619460780603475</v>
      </c>
      <c r="V141" s="110">
        <v>4.1983374829700875</v>
      </c>
      <c r="W141" s="110">
        <v>3.9172432216082265</v>
      </c>
      <c r="X141" s="110">
        <v>4.063439873174679</v>
      </c>
      <c r="Y141" s="110">
        <v>4.1270465269715624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96.373560612641114</v>
      </c>
      <c r="C143" s="118">
        <f t="shared" si="49"/>
        <v>120.79397610537394</v>
      </c>
      <c r="D143" s="118">
        <f t="shared" si="49"/>
        <v>118.64304049690284</v>
      </c>
      <c r="E143" s="118">
        <f t="shared" si="49"/>
        <v>124.40977299883761</v>
      </c>
      <c r="F143" s="118">
        <f t="shared" si="49"/>
        <v>120.31952941967542</v>
      </c>
      <c r="G143" s="118">
        <f t="shared" si="49"/>
        <v>121.72077952376461</v>
      </c>
      <c r="H143" s="118">
        <f t="shared" si="49"/>
        <v>111.17550784433192</v>
      </c>
      <c r="I143" s="118">
        <f t="shared" si="49"/>
        <v>116.85463574878273</v>
      </c>
      <c r="J143" s="118">
        <f t="shared" si="49"/>
        <v>108.74739538772262</v>
      </c>
      <c r="K143" s="118">
        <f t="shared" si="49"/>
        <v>127.34516911330311</v>
      </c>
      <c r="L143" s="118">
        <f t="shared" si="49"/>
        <v>130.49919677180822</v>
      </c>
      <c r="M143" s="118">
        <f t="shared" si="49"/>
        <v>125.04636335305084</v>
      </c>
      <c r="N143" s="118">
        <f t="shared" si="49"/>
        <v>127.68542698549216</v>
      </c>
      <c r="O143" s="118">
        <f t="shared" si="49"/>
        <v>125.04093116274422</v>
      </c>
      <c r="P143" s="118">
        <f t="shared" si="49"/>
        <v>118.03907028579232</v>
      </c>
      <c r="Q143" s="118">
        <f t="shared" si="49"/>
        <v>134.54853072485668</v>
      </c>
      <c r="R143" s="118">
        <f t="shared" ref="R143:V143" si="50">R144+R146+R148+R157</f>
        <v>132.72817372818545</v>
      </c>
      <c r="S143" s="118">
        <f t="shared" si="50"/>
        <v>128.26965131605016</v>
      </c>
      <c r="T143" s="118">
        <f t="shared" si="50"/>
        <v>128.75074755542346</v>
      </c>
      <c r="U143" s="118">
        <f t="shared" si="50"/>
        <v>120.9887939952059</v>
      </c>
      <c r="V143" s="118">
        <f t="shared" si="50"/>
        <v>145.74788721007351</v>
      </c>
      <c r="W143" s="118">
        <f t="shared" ref="W143:Y143" si="51">W144+W146+W148+W157</f>
        <v>148.84576228266224</v>
      </c>
      <c r="X143" s="118">
        <f t="shared" si="51"/>
        <v>136.14488215820671</v>
      </c>
      <c r="Y143" s="118">
        <f t="shared" si="51"/>
        <v>134.32242530754993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73.624913048451447</v>
      </c>
      <c r="C144" s="123">
        <f t="shared" si="52"/>
        <v>97.090419135679426</v>
      </c>
      <c r="D144" s="123">
        <f t="shared" si="52"/>
        <v>94.058199498661281</v>
      </c>
      <c r="E144" s="123">
        <f t="shared" si="52"/>
        <v>99.809221342118875</v>
      </c>
      <c r="F144" s="123">
        <f t="shared" si="52"/>
        <v>95.559478369064777</v>
      </c>
      <c r="G144" s="123">
        <f t="shared" si="52"/>
        <v>99.106347059276331</v>
      </c>
      <c r="H144" s="123">
        <f t="shared" si="52"/>
        <v>87.331129825363945</v>
      </c>
      <c r="I144" s="123">
        <f t="shared" si="52"/>
        <v>93.343604099555378</v>
      </c>
      <c r="J144" s="123">
        <f t="shared" si="52"/>
        <v>85.041172524649141</v>
      </c>
      <c r="K144" s="123">
        <f t="shared" si="52"/>
        <v>101.0223908713149</v>
      </c>
      <c r="L144" s="123">
        <f t="shared" si="52"/>
        <v>103.6315775218539</v>
      </c>
      <c r="M144" s="123">
        <f t="shared" si="52"/>
        <v>98.748501706739205</v>
      </c>
      <c r="N144" s="123">
        <f t="shared" si="52"/>
        <v>100.47736462161137</v>
      </c>
      <c r="O144" s="123">
        <f t="shared" si="52"/>
        <v>97.710683801053364</v>
      </c>
      <c r="P144" s="123">
        <f t="shared" si="52"/>
        <v>90.990512957271292</v>
      </c>
      <c r="Q144" s="123">
        <f t="shared" si="52"/>
        <v>107.37548886891956</v>
      </c>
      <c r="R144" s="123">
        <f t="shared" si="52"/>
        <v>105.64034452276974</v>
      </c>
      <c r="S144" s="123">
        <f t="shared" si="52"/>
        <v>101.80631729547471</v>
      </c>
      <c r="T144" s="123">
        <f t="shared" si="52"/>
        <v>103.3301561876187</v>
      </c>
      <c r="U144" s="123">
        <f t="shared" si="52"/>
        <v>94.805284522630501</v>
      </c>
      <c r="V144" s="123">
        <f t="shared" si="52"/>
        <v>120.26124444026128</v>
      </c>
      <c r="W144" s="123">
        <f t="shared" si="52"/>
        <v>121.75758562616217</v>
      </c>
      <c r="X144" s="123">
        <f t="shared" si="52"/>
        <v>109.66989388796426</v>
      </c>
      <c r="Y144" s="123">
        <f t="shared" si="52"/>
        <v>108.81769047699406</v>
      </c>
      <c r="DA144" s="130" t="s">
        <v>3050</v>
      </c>
    </row>
    <row r="145" spans="1:105" ht="12" customHeight="1" x14ac:dyDescent="0.25">
      <c r="A145" s="97" t="s">
        <v>53</v>
      </c>
      <c r="B145" s="99">
        <v>73.624913048451447</v>
      </c>
      <c r="C145" s="99">
        <v>97.090419135679426</v>
      </c>
      <c r="D145" s="99">
        <v>94.058199498661281</v>
      </c>
      <c r="E145" s="99">
        <v>99.809221342118875</v>
      </c>
      <c r="F145" s="99">
        <v>95.559478369064777</v>
      </c>
      <c r="G145" s="99">
        <v>99.106347059276331</v>
      </c>
      <c r="H145" s="99">
        <v>87.331129825363945</v>
      </c>
      <c r="I145" s="99">
        <v>93.343604099555378</v>
      </c>
      <c r="J145" s="99">
        <v>85.041172524649141</v>
      </c>
      <c r="K145" s="99">
        <v>101.0223908713149</v>
      </c>
      <c r="L145" s="99">
        <v>103.6315775218539</v>
      </c>
      <c r="M145" s="99">
        <v>98.748501706739205</v>
      </c>
      <c r="N145" s="99">
        <v>100.47736462161137</v>
      </c>
      <c r="O145" s="99">
        <v>97.710683801053364</v>
      </c>
      <c r="P145" s="99">
        <v>90.990512957271292</v>
      </c>
      <c r="Q145" s="99">
        <v>107.37548886891956</v>
      </c>
      <c r="R145" s="99">
        <v>105.64034452276974</v>
      </c>
      <c r="S145" s="99">
        <v>101.80631729547471</v>
      </c>
      <c r="T145" s="99">
        <v>103.3301561876187</v>
      </c>
      <c r="U145" s="99">
        <v>94.805284522630501</v>
      </c>
      <c r="V145" s="99">
        <v>120.26124444026128</v>
      </c>
      <c r="W145" s="99">
        <v>121.75758562616217</v>
      </c>
      <c r="X145" s="99">
        <v>109.66989388796426</v>
      </c>
      <c r="Y145" s="99">
        <v>108.81769047699406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8.5500555508080028E-2</v>
      </c>
      <c r="C146" s="123">
        <f t="shared" si="53"/>
        <v>8.4861651188620921E-2</v>
      </c>
      <c r="D146" s="123">
        <f t="shared" si="53"/>
        <v>8.3673545514397221E-2</v>
      </c>
      <c r="E146" s="123">
        <f t="shared" si="53"/>
        <v>0.16445302322716054</v>
      </c>
      <c r="F146" s="123">
        <f t="shared" si="53"/>
        <v>0.11685022109311179</v>
      </c>
      <c r="G146" s="123">
        <f t="shared" si="53"/>
        <v>0.13733399745804595</v>
      </c>
      <c r="H146" s="123">
        <f t="shared" si="53"/>
        <v>0.18235925952751728</v>
      </c>
      <c r="I146" s="123">
        <f t="shared" si="53"/>
        <v>0.1802688469678447</v>
      </c>
      <c r="J146" s="123">
        <f t="shared" si="53"/>
        <v>0.16346582367212825</v>
      </c>
      <c r="K146" s="123">
        <f t="shared" si="53"/>
        <v>0.17050800151042805</v>
      </c>
      <c r="L146" s="123">
        <f t="shared" si="53"/>
        <v>0.19894924607950354</v>
      </c>
      <c r="M146" s="123">
        <f t="shared" si="53"/>
        <v>0.18506276064988328</v>
      </c>
      <c r="N146" s="123">
        <f t="shared" si="53"/>
        <v>0.21124730945552631</v>
      </c>
      <c r="O146" s="123">
        <f t="shared" si="53"/>
        <v>0.26241727093231998</v>
      </c>
      <c r="P146" s="123">
        <f t="shared" si="53"/>
        <v>0.16746190098996711</v>
      </c>
      <c r="Q146" s="123">
        <f t="shared" si="53"/>
        <v>0.31821463002922579</v>
      </c>
      <c r="R146" s="123">
        <f t="shared" si="53"/>
        <v>0.21832199178709877</v>
      </c>
      <c r="S146" s="123">
        <f t="shared" si="53"/>
        <v>0.22736249388341534</v>
      </c>
      <c r="T146" s="123">
        <f t="shared" si="53"/>
        <v>0.2079730445134107</v>
      </c>
      <c r="U146" s="123">
        <f t="shared" si="53"/>
        <v>0.22479743972439936</v>
      </c>
      <c r="V146" s="123">
        <f t="shared" si="53"/>
        <v>0.22085252472657965</v>
      </c>
      <c r="W146" s="123">
        <f t="shared" si="53"/>
        <v>0.24306061310044105</v>
      </c>
      <c r="X146" s="123">
        <f t="shared" si="53"/>
        <v>0.23211413363452252</v>
      </c>
      <c r="Y146" s="123">
        <f t="shared" si="53"/>
        <v>0.22490197158949812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8.5500555508080028E-2</v>
      </c>
      <c r="C147" s="99">
        <f>RES_hhdet_tesh!C147/RES_summary!C$19</f>
        <v>8.4861651188620921E-2</v>
      </c>
      <c r="D147" s="99">
        <f>RES_hhdet_tesh!D147/RES_summary!D$19</f>
        <v>8.3673545514397221E-2</v>
      </c>
      <c r="E147" s="99">
        <f>RES_hhdet_tesh!E147/RES_summary!E$19</f>
        <v>0.16445302322716054</v>
      </c>
      <c r="F147" s="99">
        <f>RES_hhdet_tesh!F147/RES_summary!F$19</f>
        <v>0.11685022109311179</v>
      </c>
      <c r="G147" s="99">
        <f>RES_hhdet_tesh!G147/RES_summary!G$19</f>
        <v>0.13733399745804595</v>
      </c>
      <c r="H147" s="99">
        <f>RES_hhdet_tesh!H147/RES_summary!H$19</f>
        <v>0.18235925952751728</v>
      </c>
      <c r="I147" s="99">
        <f>RES_hhdet_tesh!I147/RES_summary!I$19</f>
        <v>0.1802688469678447</v>
      </c>
      <c r="J147" s="99">
        <f>RES_hhdet_tesh!J147/RES_summary!J$19</f>
        <v>0.16346582367212825</v>
      </c>
      <c r="K147" s="99">
        <f>RES_hhdet_tesh!K147/RES_summary!K$19</f>
        <v>0.17050800151042805</v>
      </c>
      <c r="L147" s="99">
        <f>RES_hhdet_tesh!L147/RES_summary!L$19</f>
        <v>0.19894924607950354</v>
      </c>
      <c r="M147" s="99">
        <f>RES_hhdet_tesh!M147/RES_summary!M$19</f>
        <v>0.18506276064988328</v>
      </c>
      <c r="N147" s="99">
        <f>RES_hhdet_tesh!N147/RES_summary!N$19</f>
        <v>0.21124730945552631</v>
      </c>
      <c r="O147" s="99">
        <f>RES_hhdet_tesh!O147/RES_summary!O$19</f>
        <v>0.26241727093231998</v>
      </c>
      <c r="P147" s="99">
        <f>RES_hhdet_tesh!P147/RES_summary!P$19</f>
        <v>0.16746190098996711</v>
      </c>
      <c r="Q147" s="99">
        <f>RES_hhdet_tesh!Q147/RES_summary!Q$19</f>
        <v>0.31821463002922579</v>
      </c>
      <c r="R147" s="99">
        <f>RES_hhdet_tesh!R147/RES_summary!R$19</f>
        <v>0.21832199178709877</v>
      </c>
      <c r="S147" s="99">
        <f>RES_hhdet_tesh!S147/RES_summary!S$19</f>
        <v>0.22736249388341534</v>
      </c>
      <c r="T147" s="99">
        <f>RES_hhdet_tesh!T147/RES_summary!T$19</f>
        <v>0.2079730445134107</v>
      </c>
      <c r="U147" s="99">
        <f>RES_hhdet_tesh!U147/RES_summary!U$19</f>
        <v>0.22479743972439936</v>
      </c>
      <c r="V147" s="99">
        <f>RES_hhdet_tesh!V147/RES_summary!V$19</f>
        <v>0.22085252472657965</v>
      </c>
      <c r="W147" s="99">
        <f>RES_hhdet_tesh!W147/RES_summary!W$19</f>
        <v>0.24306061310044105</v>
      </c>
      <c r="X147" s="99">
        <f>RES_hhdet_tesh!X147/RES_summary!X$19</f>
        <v>0.23211413363452252</v>
      </c>
      <c r="Y147" s="99">
        <f>RES_hhdet_tesh!Y147/RES_summary!Y$19</f>
        <v>0.22490197158949812</v>
      </c>
      <c r="DA147" s="63" t="s">
        <v>3053</v>
      </c>
    </row>
    <row r="148" spans="1:105" ht="12" customHeight="1" x14ac:dyDescent="0.25">
      <c r="A148" s="121" t="s">
        <v>55</v>
      </c>
      <c r="B148" s="123">
        <v>19.719124486706257</v>
      </c>
      <c r="C148" s="123">
        <v>20.253475930789545</v>
      </c>
      <c r="D148" s="123">
        <v>20.989534510159888</v>
      </c>
      <c r="E148" s="123">
        <v>20.969344877641774</v>
      </c>
      <c r="F148" s="123">
        <v>20.971121145524247</v>
      </c>
      <c r="G148" s="123">
        <v>19.511871607230972</v>
      </c>
      <c r="H148" s="123">
        <v>20.225424055019097</v>
      </c>
      <c r="I148" s="123">
        <v>20.340169746962744</v>
      </c>
      <c r="J148" s="123">
        <v>20.311985815020947</v>
      </c>
      <c r="K148" s="123">
        <v>22.076092031933264</v>
      </c>
      <c r="L148" s="123">
        <v>22.567230589649729</v>
      </c>
      <c r="M148" s="123">
        <v>22.073241272055515</v>
      </c>
      <c r="N148" s="123">
        <v>22.839862371044312</v>
      </c>
      <c r="O148" s="123">
        <v>23.024548931317831</v>
      </c>
      <c r="P148" s="123">
        <v>22.664636647514872</v>
      </c>
      <c r="Q148" s="123">
        <v>22.769785812870751</v>
      </c>
      <c r="R148" s="123">
        <v>22.688407675508124</v>
      </c>
      <c r="S148" s="123">
        <v>22.046210139469672</v>
      </c>
      <c r="T148" s="123">
        <v>21.070825710170524</v>
      </c>
      <c r="U148" s="123">
        <v>21.697227386322361</v>
      </c>
      <c r="V148" s="123">
        <v>21.067731248659708</v>
      </c>
      <c r="W148" s="123">
        <v>22.924401372539119</v>
      </c>
      <c r="X148" s="123">
        <v>22.181305185232798</v>
      </c>
      <c r="Y148" s="123">
        <v>21.152854007478741</v>
      </c>
      <c r="DA148" s="130" t="s">
        <v>3054</v>
      </c>
    </row>
    <row r="149" spans="1:105" ht="12" customHeight="1" x14ac:dyDescent="0.25">
      <c r="A149" s="97" t="s">
        <v>124</v>
      </c>
      <c r="B149" s="99">
        <v>21.436113831146208</v>
      </c>
      <c r="C149" s="99">
        <v>18.979186130214824</v>
      </c>
      <c r="D149" s="99">
        <v>20.517156539161462</v>
      </c>
      <c r="E149" s="99">
        <v>18.768417306381604</v>
      </c>
      <c r="F149" s="99">
        <v>18.724760542541372</v>
      </c>
      <c r="G149" s="99">
        <v>21.508160979485037</v>
      </c>
      <c r="H149" s="99">
        <v>20.105894448843909</v>
      </c>
      <c r="I149" s="99">
        <v>21.437079745475785</v>
      </c>
      <c r="J149" s="99">
        <v>23.466374307718304</v>
      </c>
      <c r="K149" s="99">
        <v>18.861779280369404</v>
      </c>
      <c r="L149" s="99">
        <v>20.709968744000733</v>
      </c>
      <c r="M149" s="99">
        <v>22.465513505499388</v>
      </c>
      <c r="N149" s="99">
        <v>22.875845539893696</v>
      </c>
      <c r="O149" s="99">
        <v>21.818697830942671</v>
      </c>
      <c r="P149" s="99">
        <v>23.442035899718487</v>
      </c>
      <c r="Q149" s="99">
        <v>24.283964747105564</v>
      </c>
      <c r="R149" s="99">
        <v>21.037395614488961</v>
      </c>
      <c r="S149" s="99">
        <v>22.008641394095996</v>
      </c>
      <c r="T149" s="99">
        <v>20.766347768512222</v>
      </c>
      <c r="U149" s="99">
        <v>21.100267941872222</v>
      </c>
      <c r="V149" s="99">
        <v>20.218605232328049</v>
      </c>
      <c r="W149" s="99">
        <v>25.268466501536974</v>
      </c>
      <c r="X149" s="99">
        <v>21.804658741289401</v>
      </c>
      <c r="Y149" s="99">
        <v>21.123049238971976</v>
      </c>
      <c r="DA149" s="63" t="s">
        <v>3055</v>
      </c>
    </row>
    <row r="150" spans="1:105" ht="12" customHeight="1" x14ac:dyDescent="0.25">
      <c r="A150" s="97" t="s">
        <v>123</v>
      </c>
      <c r="B150" s="99">
        <v>21.436113831146205</v>
      </c>
      <c r="C150" s="99">
        <v>18.980277676015508</v>
      </c>
      <c r="D150" s="99">
        <v>20.527166385512498</v>
      </c>
      <c r="E150" s="99">
        <v>18.793961762003551</v>
      </c>
      <c r="F150" s="99">
        <v>18.723989690761105</v>
      </c>
      <c r="G150" s="99">
        <v>21.500863767587155</v>
      </c>
      <c r="H150" s="99">
        <v>20.090930869023765</v>
      </c>
      <c r="I150" s="99">
        <v>21.412058589713226</v>
      </c>
      <c r="J150" s="99">
        <v>23.42647731918748</v>
      </c>
      <c r="K150" s="99">
        <v>18.836453175275214</v>
      </c>
      <c r="L150" s="99">
        <v>20.656918695221496</v>
      </c>
      <c r="M150" s="99">
        <v>22.445785523501939</v>
      </c>
      <c r="N150" s="99">
        <v>22.824180861144029</v>
      </c>
      <c r="O150" s="99">
        <v>21.772293324723787</v>
      </c>
      <c r="P150" s="99">
        <v>23.274541756469461</v>
      </c>
      <c r="Q150" s="99">
        <v>24.074389118938853</v>
      </c>
      <c r="R150" s="99">
        <v>20.873914575062283</v>
      </c>
      <c r="S150" s="99">
        <v>21.852613973398373</v>
      </c>
      <c r="T150" s="99">
        <v>20.610293671280921</v>
      </c>
      <c r="U150" s="99">
        <v>20.83424936507117</v>
      </c>
      <c r="V150" s="99">
        <v>19.979626998553435</v>
      </c>
      <c r="W150" s="99">
        <v>24.970732420931903</v>
      </c>
      <c r="X150" s="99">
        <v>21.570464128361678</v>
      </c>
      <c r="Y150" s="99">
        <v>20.835203470096392</v>
      </c>
      <c r="DA150" s="63" t="s">
        <v>3056</v>
      </c>
    </row>
    <row r="151" spans="1:105" ht="12" customHeight="1" x14ac:dyDescent="0.25">
      <c r="A151" s="100" t="s">
        <v>50</v>
      </c>
      <c r="B151" s="102">
        <v>8.0016318060594429</v>
      </c>
      <c r="C151" s="102">
        <v>7.0518079087723526</v>
      </c>
      <c r="D151" s="102">
        <v>7.6398148599326143</v>
      </c>
      <c r="E151" s="102">
        <v>6.9289725078460496</v>
      </c>
      <c r="F151" s="102">
        <v>6.8891655407443899</v>
      </c>
      <c r="G151" s="102">
        <v>7.9460460461139899</v>
      </c>
      <c r="H151" s="102">
        <v>6.1454516304980746</v>
      </c>
      <c r="I151" s="102">
        <v>6.9338987499069722</v>
      </c>
      <c r="J151" s="102">
        <v>8.2804005793776021</v>
      </c>
      <c r="K151" s="102">
        <v>6.7598763691492207</v>
      </c>
      <c r="L151" s="102">
        <v>6.5090202127712971</v>
      </c>
      <c r="M151" s="102">
        <v>7.9450604192965795</v>
      </c>
      <c r="N151" s="102">
        <v>7.755920977228306</v>
      </c>
      <c r="O151" s="102">
        <v>6.2676159621266372</v>
      </c>
      <c r="P151" s="102">
        <v>6.8408772731604701</v>
      </c>
      <c r="Q151" s="102">
        <v>5.7079675560278185</v>
      </c>
      <c r="R151" s="102">
        <v>4.6186705357676709</v>
      </c>
      <c r="S151" s="102">
        <v>5.4399720788151162</v>
      </c>
      <c r="T151" s="102">
        <v>5.9193111480311149</v>
      </c>
      <c r="U151" s="102">
        <v>6.0468943424477324</v>
      </c>
      <c r="V151" s="102">
        <v>5.7950583251243462</v>
      </c>
      <c r="W151" s="102">
        <v>7.12782902809343</v>
      </c>
      <c r="X151" s="102">
        <v>7.1662360869498984</v>
      </c>
      <c r="Y151" s="102">
        <v>6.9604028211463955</v>
      </c>
      <c r="DA151" s="131" t="s">
        <v>3057</v>
      </c>
    </row>
    <row r="152" spans="1:105" ht="12" customHeight="1" x14ac:dyDescent="0.25">
      <c r="A152" s="103" t="s">
        <v>52</v>
      </c>
      <c r="B152" s="105">
        <v>13.434482025086758</v>
      </c>
      <c r="C152" s="105">
        <v>11.928469767243154</v>
      </c>
      <c r="D152" s="105">
        <v>12.887351525579883</v>
      </c>
      <c r="E152" s="105">
        <v>11.864989254157503</v>
      </c>
      <c r="F152" s="105">
        <v>11.834824150016717</v>
      </c>
      <c r="G152" s="105">
        <v>13.554817721473164</v>
      </c>
      <c r="H152" s="105">
        <v>13.94547923852569</v>
      </c>
      <c r="I152" s="105">
        <v>14.478159839806253</v>
      </c>
      <c r="J152" s="105">
        <v>15.14607673980988</v>
      </c>
      <c r="K152" s="105">
        <v>12.076576806125994</v>
      </c>
      <c r="L152" s="105">
        <v>14.147898482450197</v>
      </c>
      <c r="M152" s="105">
        <v>14.500725104205362</v>
      </c>
      <c r="N152" s="105">
        <v>15.068259883915724</v>
      </c>
      <c r="O152" s="105">
        <v>15.50467736259715</v>
      </c>
      <c r="P152" s="105">
        <v>16.433664483308988</v>
      </c>
      <c r="Q152" s="105">
        <v>18.366421562911029</v>
      </c>
      <c r="R152" s="105">
        <v>16.255244039294613</v>
      </c>
      <c r="S152" s="105">
        <v>16.41264189458326</v>
      </c>
      <c r="T152" s="105">
        <v>14.690982523249804</v>
      </c>
      <c r="U152" s="105">
        <v>14.787355022623441</v>
      </c>
      <c r="V152" s="105">
        <v>14.184568673429091</v>
      </c>
      <c r="W152" s="105">
        <v>17.842903392838473</v>
      </c>
      <c r="X152" s="105">
        <v>14.40422804141178</v>
      </c>
      <c r="Y152" s="105">
        <v>13.874800648949996</v>
      </c>
      <c r="DA152" s="132" t="s">
        <v>3058</v>
      </c>
    </row>
    <row r="153" spans="1:105" ht="12" customHeight="1" x14ac:dyDescent="0.25">
      <c r="A153" s="106" t="s">
        <v>122</v>
      </c>
      <c r="B153" s="102">
        <v>19.660900638568862</v>
      </c>
      <c r="C153" s="102">
        <v>20.27831835503866</v>
      </c>
      <c r="D153" s="102">
        <v>20.996038170586754</v>
      </c>
      <c r="E153" s="102">
        <v>21.002291295010799</v>
      </c>
      <c r="F153" s="102">
        <v>21.014766326052694</v>
      </c>
      <c r="G153" s="102">
        <v>19.459655595291306</v>
      </c>
      <c r="H153" s="102">
        <v>20.227441372350494</v>
      </c>
      <c r="I153" s="102">
        <v>20.311334926804509</v>
      </c>
      <c r="J153" s="102">
        <v>20.242388139545682</v>
      </c>
      <c r="K153" s="102">
        <v>22.132325177404191</v>
      </c>
      <c r="L153" s="102">
        <v>22.594301218374767</v>
      </c>
      <c r="M153" s="102">
        <v>22.069328796083521</v>
      </c>
      <c r="N153" s="102">
        <v>22.841401480107276</v>
      </c>
      <c r="O153" s="102">
        <v>23.041525826976123</v>
      </c>
      <c r="P153" s="102">
        <v>22.652653520526378</v>
      </c>
      <c r="Q153" s="102">
        <v>22.755228951060232</v>
      </c>
      <c r="R153" s="102">
        <v>22.704966381643008</v>
      </c>
      <c r="S153" s="102">
        <v>22.040551536387472</v>
      </c>
      <c r="T153" s="102">
        <v>21.070223143887297</v>
      </c>
      <c r="U153" s="102">
        <v>21.700190716883071</v>
      </c>
      <c r="V153" s="102">
        <v>21.073886782186541</v>
      </c>
      <c r="W153" s="102">
        <v>22.900714462034273</v>
      </c>
      <c r="X153" s="102">
        <v>22.182903680310172</v>
      </c>
      <c r="Y153" s="102">
        <v>21.15278994014869</v>
      </c>
      <c r="DA153" s="131" t="s">
        <v>3059</v>
      </c>
    </row>
    <row r="154" spans="1:105" ht="12" customHeight="1" x14ac:dyDescent="0.25">
      <c r="A154" s="107" t="s">
        <v>121</v>
      </c>
      <c r="B154" s="105">
        <v>19.660900638568865</v>
      </c>
      <c r="C154" s="105">
        <v>20.278818605915525</v>
      </c>
      <c r="D154" s="105">
        <v>20.996725194701359</v>
      </c>
      <c r="E154" s="105">
        <v>21.003687102229467</v>
      </c>
      <c r="F154" s="105">
        <v>21.018466471307459</v>
      </c>
      <c r="G154" s="105">
        <v>19.46398334153405</v>
      </c>
      <c r="H154" s="105">
        <v>20.230644670183249</v>
      </c>
      <c r="I154" s="105">
        <v>20.311776355086995</v>
      </c>
      <c r="J154" s="105">
        <v>20.242147214915256</v>
      </c>
      <c r="K154" s="105">
        <v>22.129071836279429</v>
      </c>
      <c r="L154" s="105">
        <v>22.593033441782385</v>
      </c>
      <c r="M154" s="105">
        <v>22.067664633011812</v>
      </c>
      <c r="N154" s="105">
        <v>22.837715383879285</v>
      </c>
      <c r="O154" s="105">
        <v>23.036950424897164</v>
      </c>
      <c r="P154" s="105">
        <v>22.658184698176647</v>
      </c>
      <c r="Q154" s="105">
        <v>22.750947852602515</v>
      </c>
      <c r="R154" s="105">
        <v>22.704341491199752</v>
      </c>
      <c r="S154" s="105">
        <v>22.0531466437448</v>
      </c>
      <c r="T154" s="105">
        <v>21.077452090833372</v>
      </c>
      <c r="U154" s="105">
        <v>21.705931341211834</v>
      </c>
      <c r="V154" s="105">
        <v>21.07824702701544</v>
      </c>
      <c r="W154" s="105">
        <v>22.902926407838041</v>
      </c>
      <c r="X154" s="105">
        <v>22.187277749038916</v>
      </c>
      <c r="Y154" s="105">
        <v>21.153584464672072</v>
      </c>
      <c r="DA154" s="132" t="s">
        <v>3060</v>
      </c>
    </row>
    <row r="155" spans="1:105" ht="12" customHeight="1" x14ac:dyDescent="0.25">
      <c r="A155" s="108" t="s">
        <v>53</v>
      </c>
      <c r="B155" s="99">
        <v>7.331683994481768</v>
      </c>
      <c r="C155" s="99">
        <v>7.5281906796813072</v>
      </c>
      <c r="D155" s="99">
        <v>7.8202758966316273</v>
      </c>
      <c r="E155" s="99">
        <v>7.7560474545363531</v>
      </c>
      <c r="F155" s="99">
        <v>7.7515597077215119</v>
      </c>
      <c r="G155" s="99">
        <v>7.173528959224817</v>
      </c>
      <c r="H155" s="99">
        <v>6.1961166162508876</v>
      </c>
      <c r="I155" s="99">
        <v>6.5686248517718759</v>
      </c>
      <c r="J155" s="99">
        <v>7.119578947641382</v>
      </c>
      <c r="K155" s="99">
        <v>7.9744747028479326</v>
      </c>
      <c r="L155" s="99">
        <v>7.1763433884554582</v>
      </c>
      <c r="M155" s="99">
        <v>7.809240822525938</v>
      </c>
      <c r="N155" s="99">
        <v>7.7870339585797588</v>
      </c>
      <c r="O155" s="99">
        <v>6.7358794748161603</v>
      </c>
      <c r="P155" s="99">
        <v>6.6885182470563098</v>
      </c>
      <c r="Q155" s="99">
        <v>5.4164039208025905</v>
      </c>
      <c r="R155" s="99">
        <v>5.0249390899593154</v>
      </c>
      <c r="S155" s="99">
        <v>5.4889398467345307</v>
      </c>
      <c r="T155" s="99">
        <v>6.082117057495009</v>
      </c>
      <c r="U155" s="99">
        <v>6.4165121102260834</v>
      </c>
      <c r="V155" s="99">
        <v>6.2156276790471301</v>
      </c>
      <c r="W155" s="99">
        <v>6.5620246630970689</v>
      </c>
      <c r="X155" s="99">
        <v>7.5021852916574474</v>
      </c>
      <c r="Y155" s="99">
        <v>7.1063171678925361</v>
      </c>
      <c r="DA155" s="63" t="s">
        <v>3061</v>
      </c>
    </row>
    <row r="156" spans="1:105" ht="12" customHeight="1" x14ac:dyDescent="0.25">
      <c r="A156" s="108" t="s">
        <v>52</v>
      </c>
      <c r="B156" s="99">
        <v>12.329216644087092</v>
      </c>
      <c r="C156" s="99">
        <v>12.750627926234218</v>
      </c>
      <c r="D156" s="99">
        <v>13.176449298069732</v>
      </c>
      <c r="E156" s="99">
        <v>13.247639647693115</v>
      </c>
      <c r="F156" s="99">
        <v>13.266906763585947</v>
      </c>
      <c r="G156" s="99">
        <v>12.29045438230923</v>
      </c>
      <c r="H156" s="99">
        <v>14.034528053932359</v>
      </c>
      <c r="I156" s="99">
        <v>13.743151503315119</v>
      </c>
      <c r="J156" s="99">
        <v>13.122568267273873</v>
      </c>
      <c r="K156" s="99">
        <v>14.154597133431496</v>
      </c>
      <c r="L156" s="99">
        <v>15.416690053326926</v>
      </c>
      <c r="M156" s="99">
        <v>14.258423810485874</v>
      </c>
      <c r="N156" s="99">
        <v>15.050681425299528</v>
      </c>
      <c r="O156" s="99">
        <v>16.301070950081009</v>
      </c>
      <c r="P156" s="99">
        <v>15.969666451120336</v>
      </c>
      <c r="Q156" s="99">
        <v>17.334543931799921</v>
      </c>
      <c r="R156" s="99">
        <v>17.679402401240441</v>
      </c>
      <c r="S156" s="99">
        <v>16.564206797010272</v>
      </c>
      <c r="T156" s="99">
        <v>14.995335033338366</v>
      </c>
      <c r="U156" s="99">
        <v>15.289419230985748</v>
      </c>
      <c r="V156" s="99">
        <v>14.862619347968312</v>
      </c>
      <c r="W156" s="99">
        <v>16.340901744740968</v>
      </c>
      <c r="X156" s="99">
        <v>14.685092457381467</v>
      </c>
      <c r="Y156" s="99">
        <v>14.047267296779539</v>
      </c>
      <c r="DA156" s="63" t="s">
        <v>3062</v>
      </c>
    </row>
    <row r="157" spans="1:105" ht="12" customHeight="1" x14ac:dyDescent="0.25">
      <c r="A157" s="121" t="s">
        <v>54</v>
      </c>
      <c r="B157" s="123">
        <v>2.9440225219753402</v>
      </c>
      <c r="C157" s="123">
        <v>3.365219387716349</v>
      </c>
      <c r="D157" s="123">
        <v>3.511632942567275</v>
      </c>
      <c r="E157" s="123">
        <v>3.4667537558498149</v>
      </c>
      <c r="F157" s="123">
        <v>3.6720796839932777</v>
      </c>
      <c r="G157" s="123">
        <v>2.9652268597992637</v>
      </c>
      <c r="H157" s="123">
        <v>3.4365947044213687</v>
      </c>
      <c r="I157" s="123">
        <v>2.990593055296749</v>
      </c>
      <c r="J157" s="123">
        <v>3.2307712243804065</v>
      </c>
      <c r="K157" s="123">
        <v>4.0761782085445262</v>
      </c>
      <c r="L157" s="123">
        <v>4.1014394142250765</v>
      </c>
      <c r="M157" s="123">
        <v>4.039557613606239</v>
      </c>
      <c r="N157" s="123">
        <v>4.1569526833809372</v>
      </c>
      <c r="O157" s="123">
        <v>4.0432811594407045</v>
      </c>
      <c r="P157" s="123">
        <v>4.2164587800162039</v>
      </c>
      <c r="Q157" s="123">
        <v>4.085041413037124</v>
      </c>
      <c r="R157" s="123">
        <v>4.1810995381204927</v>
      </c>
      <c r="S157" s="123">
        <v>4.1897613872223562</v>
      </c>
      <c r="T157" s="123">
        <v>4.1417926131208285</v>
      </c>
      <c r="U157" s="123">
        <v>4.2614846465286353</v>
      </c>
      <c r="V157" s="123">
        <v>4.1980589964259547</v>
      </c>
      <c r="W157" s="123">
        <v>3.9207146708605096</v>
      </c>
      <c r="X157" s="123">
        <v>4.0615689513751398</v>
      </c>
      <c r="Y157" s="123">
        <v>4.1269788514876291</v>
      </c>
      <c r="DA157" s="130" t="s">
        <v>3063</v>
      </c>
    </row>
    <row r="158" spans="1:105" ht="12" customHeight="1" x14ac:dyDescent="0.25">
      <c r="A158" s="97" t="s">
        <v>50</v>
      </c>
      <c r="B158" s="99">
        <v>2.9567243989084315</v>
      </c>
      <c r="C158" s="99">
        <v>3.3850993943663754</v>
      </c>
      <c r="D158" s="99">
        <v>3.5561074878144967</v>
      </c>
      <c r="E158" s="99">
        <v>3.3681729612488933</v>
      </c>
      <c r="F158" s="99">
        <v>3.6433054406164374</v>
      </c>
      <c r="G158" s="99">
        <v>3.0335155925174027</v>
      </c>
      <c r="H158" s="99">
        <v>3.4527405790556638</v>
      </c>
      <c r="I158" s="99">
        <v>3.0027017500702349</v>
      </c>
      <c r="J158" s="99">
        <v>3.203548891192173</v>
      </c>
      <c r="K158" s="99">
        <v>4.1492753174459036</v>
      </c>
      <c r="L158" s="99">
        <v>4.4366207643877402</v>
      </c>
      <c r="M158" s="99">
        <v>4.0933272688964202</v>
      </c>
      <c r="N158" s="99">
        <v>3.4811166793369748</v>
      </c>
      <c r="O158" s="99">
        <v>3.4646758627562511</v>
      </c>
      <c r="P158" s="99">
        <v>3.8769095058131149</v>
      </c>
      <c r="Q158" s="99">
        <v>4.3050743303466668</v>
      </c>
      <c r="R158" s="99">
        <v>4.5451318542765282</v>
      </c>
      <c r="S158" s="99">
        <v>4.3607190905194466</v>
      </c>
      <c r="T158" s="99">
        <v>4.0396207789411456</v>
      </c>
      <c r="U158" s="99">
        <v>4.0676916430567607</v>
      </c>
      <c r="V158" s="99">
        <v>4.0702710638585637</v>
      </c>
      <c r="W158" s="99">
        <v>5.5366923782697395</v>
      </c>
      <c r="X158" s="99">
        <v>2.8530030297133999</v>
      </c>
      <c r="Y158" s="99">
        <v>4.0637287688734576</v>
      </c>
      <c r="DA158" s="63" t="s">
        <v>3064</v>
      </c>
    </row>
    <row r="159" spans="1:105" ht="12" customHeight="1" x14ac:dyDescent="0.25">
      <c r="A159" s="109" t="s">
        <v>120</v>
      </c>
      <c r="B159" s="110">
        <v>2.9439402547871811</v>
      </c>
      <c r="C159" s="110">
        <v>3.3651020066413944</v>
      </c>
      <c r="D159" s="110">
        <v>3.5114066920945342</v>
      </c>
      <c r="E159" s="110">
        <v>3.4672290408590025</v>
      </c>
      <c r="F159" s="110">
        <v>3.6722226757668914</v>
      </c>
      <c r="G159" s="110">
        <v>2.9648759920754535</v>
      </c>
      <c r="H159" s="110">
        <v>3.4365124403262399</v>
      </c>
      <c r="I159" s="110">
        <v>2.9905359223238688</v>
      </c>
      <c r="J159" s="110">
        <v>3.2308883594366629</v>
      </c>
      <c r="K159" s="110">
        <v>4.0758986277340874</v>
      </c>
      <c r="L159" s="110">
        <v>4.1003287249204128</v>
      </c>
      <c r="M159" s="110">
        <v>4.0394152878399536</v>
      </c>
      <c r="N159" s="110">
        <v>4.158413439778446</v>
      </c>
      <c r="O159" s="110">
        <v>4.0444171554822308</v>
      </c>
      <c r="P159" s="110">
        <v>4.2171792604752385</v>
      </c>
      <c r="Q159" s="110">
        <v>4.0844726334566026</v>
      </c>
      <c r="R159" s="110">
        <v>4.1800955521771979</v>
      </c>
      <c r="S159" s="110">
        <v>4.1892905236253277</v>
      </c>
      <c r="T159" s="110">
        <v>4.1420475895255588</v>
      </c>
      <c r="U159" s="110">
        <v>4.261946078060352</v>
      </c>
      <c r="V159" s="110">
        <v>4.1983374829701123</v>
      </c>
      <c r="W159" s="110">
        <v>3.9172432216082123</v>
      </c>
      <c r="X159" s="110">
        <v>4.0634398731746826</v>
      </c>
      <c r="Y159" s="110">
        <v>4.1270465269715766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116.53306741662531</v>
      </c>
      <c r="C161" s="118">
        <f t="shared" si="54"/>
        <v>127.64442059324723</v>
      </c>
      <c r="D161" s="118">
        <f t="shared" si="54"/>
        <v>122.51976004303393</v>
      </c>
      <c r="E161" s="118">
        <f t="shared" si="54"/>
        <v>125.59609022902055</v>
      </c>
      <c r="F161" s="118">
        <f t="shared" si="54"/>
        <v>120.27793218656123</v>
      </c>
      <c r="G161" s="118">
        <f t="shared" si="54"/>
        <v>115.43387678280415</v>
      </c>
      <c r="H161" s="118">
        <f t="shared" si="54"/>
        <v>113.11589203205632</v>
      </c>
      <c r="I161" s="118">
        <f t="shared" si="54"/>
        <v>115.83061146823503</v>
      </c>
      <c r="J161" s="118">
        <f t="shared" si="54"/>
        <v>114.93207230191508</v>
      </c>
      <c r="K161" s="118">
        <f t="shared" si="54"/>
        <v>119.60107516929457</v>
      </c>
      <c r="L161" s="118">
        <f t="shared" si="54"/>
        <v>130.26614713138022</v>
      </c>
      <c r="M161" s="118">
        <f t="shared" si="54"/>
        <v>127.41492659095712</v>
      </c>
      <c r="N161" s="118">
        <f t="shared" si="54"/>
        <v>128.42797060443795</v>
      </c>
      <c r="O161" s="118">
        <f t="shared" si="54"/>
        <v>131.06680236139584</v>
      </c>
      <c r="P161" s="118">
        <f t="shared" si="54"/>
        <v>115.51351848197342</v>
      </c>
      <c r="Q161" s="118">
        <f t="shared" si="54"/>
        <v>125.91942322976703</v>
      </c>
      <c r="R161" s="118">
        <f t="shared" ref="R161:V161" si="55">R162+R164+R166+R175</f>
        <v>135.62244442045372</v>
      </c>
      <c r="S161" s="118">
        <f t="shared" si="55"/>
        <v>133.14069206873592</v>
      </c>
      <c r="T161" s="118">
        <f t="shared" si="55"/>
        <v>127.38643050008928</v>
      </c>
      <c r="U161" s="118">
        <f t="shared" si="55"/>
        <v>130.11972352486299</v>
      </c>
      <c r="V161" s="118">
        <f t="shared" si="55"/>
        <v>136.70586796003539</v>
      </c>
      <c r="W161" s="118">
        <f t="shared" ref="W161:Y161" si="56">W162+W164+W166+W175</f>
        <v>143.80607005843171</v>
      </c>
      <c r="X161" s="118">
        <f t="shared" si="56"/>
        <v>135.01976299647089</v>
      </c>
      <c r="Y161" s="118">
        <f t="shared" si="56"/>
        <v>137.45819206238897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93.827116637610501</v>
      </c>
      <c r="C162" s="123">
        <f t="shared" si="57"/>
        <v>103.97790516641366</v>
      </c>
      <c r="D162" s="123">
        <f t="shared" si="57"/>
        <v>97.948752028395916</v>
      </c>
      <c r="E162" s="123">
        <f t="shared" si="57"/>
        <v>101.03424860950894</v>
      </c>
      <c r="F162" s="123">
        <f t="shared" si="57"/>
        <v>95.532611562604032</v>
      </c>
      <c r="G162" s="123">
        <f t="shared" si="57"/>
        <v>92.839723185759595</v>
      </c>
      <c r="H162" s="123">
        <f t="shared" si="57"/>
        <v>89.305513758027217</v>
      </c>
      <c r="I162" s="123">
        <f t="shared" si="57"/>
        <v>92.35386366839694</v>
      </c>
      <c r="J162" s="123">
        <f t="shared" si="57"/>
        <v>91.252197433178452</v>
      </c>
      <c r="K162" s="123">
        <f t="shared" si="57"/>
        <v>93.301574951551487</v>
      </c>
      <c r="L162" s="123">
        <f t="shared" si="57"/>
        <v>103.43451821466316</v>
      </c>
      <c r="M162" s="123">
        <f t="shared" si="57"/>
        <v>101.15118579182325</v>
      </c>
      <c r="N162" s="123">
        <f t="shared" si="57"/>
        <v>101.25444212315234</v>
      </c>
      <c r="O162" s="123">
        <f t="shared" si="57"/>
        <v>103.7671522497657</v>
      </c>
      <c r="P162" s="123">
        <f t="shared" si="57"/>
        <v>88.422381063136797</v>
      </c>
      <c r="Q162" s="123">
        <f t="shared" si="57"/>
        <v>98.729192569249761</v>
      </c>
      <c r="R162" s="123">
        <f t="shared" si="57"/>
        <v>108.53035404375615</v>
      </c>
      <c r="S162" s="123">
        <f t="shared" si="57"/>
        <v>106.6928561520743</v>
      </c>
      <c r="T162" s="123">
        <f t="shared" si="57"/>
        <v>101.96631831318233</v>
      </c>
      <c r="U162" s="123">
        <f t="shared" si="57"/>
        <v>103.92967034846156</v>
      </c>
      <c r="V162" s="123">
        <f t="shared" si="57"/>
        <v>111.18260416308981</v>
      </c>
      <c r="W162" s="123">
        <f t="shared" si="57"/>
        <v>116.75197160256285</v>
      </c>
      <c r="X162" s="123">
        <f t="shared" si="57"/>
        <v>108.60925885400931</v>
      </c>
      <c r="Y162" s="123">
        <f t="shared" si="57"/>
        <v>112.04850772041348</v>
      </c>
      <c r="DA162" s="130" t="s">
        <v>3067</v>
      </c>
    </row>
    <row r="163" spans="1:105" ht="12" customHeight="1" x14ac:dyDescent="0.25">
      <c r="A163" s="97" t="s">
        <v>53</v>
      </c>
      <c r="B163" s="110">
        <v>93.827116637610501</v>
      </c>
      <c r="C163" s="110">
        <v>103.97790516641366</v>
      </c>
      <c r="D163" s="110">
        <v>97.948752028395916</v>
      </c>
      <c r="E163" s="110">
        <v>101.03424860950894</v>
      </c>
      <c r="F163" s="110">
        <v>95.532611562604032</v>
      </c>
      <c r="G163" s="110">
        <v>92.839723185759595</v>
      </c>
      <c r="H163" s="110">
        <v>89.305513758027217</v>
      </c>
      <c r="I163" s="110">
        <v>92.35386366839694</v>
      </c>
      <c r="J163" s="110">
        <v>91.252197433178452</v>
      </c>
      <c r="K163" s="110">
        <v>93.301574951551487</v>
      </c>
      <c r="L163" s="110">
        <v>103.43451821466316</v>
      </c>
      <c r="M163" s="110">
        <v>101.15118579182325</v>
      </c>
      <c r="N163" s="110">
        <v>101.25444212315234</v>
      </c>
      <c r="O163" s="110">
        <v>103.7671522497657</v>
      </c>
      <c r="P163" s="110">
        <v>88.422381063136797</v>
      </c>
      <c r="Q163" s="110">
        <v>98.729192569249761</v>
      </c>
      <c r="R163" s="110">
        <v>108.53035404375615</v>
      </c>
      <c r="S163" s="110">
        <v>106.6928561520743</v>
      </c>
      <c r="T163" s="110">
        <v>101.96631831318233</v>
      </c>
      <c r="U163" s="110">
        <v>103.92967034846156</v>
      </c>
      <c r="V163" s="110">
        <v>111.18260416308981</v>
      </c>
      <c r="W163" s="110">
        <v>116.75197160256285</v>
      </c>
      <c r="X163" s="110">
        <v>108.60925885400931</v>
      </c>
      <c r="Y163" s="110">
        <v>112.04850772041348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4.2769821343766445E-2</v>
      </c>
      <c r="C164" s="123">
        <f t="shared" si="58"/>
        <v>5.2929130719908193E-2</v>
      </c>
      <c r="D164" s="123">
        <f t="shared" si="58"/>
        <v>6.1054655313834888E-2</v>
      </c>
      <c r="E164" s="123">
        <f t="shared" si="58"/>
        <v>0.11862695756260661</v>
      </c>
      <c r="F164" s="123">
        <f t="shared" si="58"/>
        <v>8.1170574770276005E-2</v>
      </c>
      <c r="G164" s="123">
        <f t="shared" si="58"/>
        <v>9.2924858606387398E-2</v>
      </c>
      <c r="H164" s="123">
        <f t="shared" si="58"/>
        <v>0.11501141194430932</v>
      </c>
      <c r="I164" s="123">
        <f t="shared" si="58"/>
        <v>0.11334143268111034</v>
      </c>
      <c r="J164" s="123">
        <f t="shared" si="58"/>
        <v>0.10502385831828885</v>
      </c>
      <c r="K164" s="123">
        <f t="shared" si="58"/>
        <v>0.11179974561217088</v>
      </c>
      <c r="L164" s="123">
        <f t="shared" si="58"/>
        <v>0.13405148218189789</v>
      </c>
      <c r="M164" s="123">
        <f t="shared" si="58"/>
        <v>0.13206952686224527</v>
      </c>
      <c r="N164" s="123">
        <f t="shared" si="58"/>
        <v>0.16665681344712677</v>
      </c>
      <c r="O164" s="123">
        <f t="shared" si="58"/>
        <v>0.2228264258651223</v>
      </c>
      <c r="P164" s="123">
        <f t="shared" si="58"/>
        <v>0.14709113933142481</v>
      </c>
      <c r="Q164" s="123">
        <f t="shared" si="58"/>
        <v>0.25613041037674028</v>
      </c>
      <c r="R164" s="123">
        <f t="shared" si="58"/>
        <v>0.15510915212958276</v>
      </c>
      <c r="S164" s="123">
        <f t="shared" si="58"/>
        <v>0.16116235038536764</v>
      </c>
      <c r="T164" s="123">
        <f t="shared" si="58"/>
        <v>0.1538169258934754</v>
      </c>
      <c r="U164" s="123">
        <f t="shared" si="58"/>
        <v>0.16943794864723502</v>
      </c>
      <c r="V164" s="123">
        <f t="shared" si="58"/>
        <v>0.16818908495501911</v>
      </c>
      <c r="W164" s="123">
        <f t="shared" si="58"/>
        <v>0.16826374615858039</v>
      </c>
      <c r="X164" s="123">
        <f t="shared" si="58"/>
        <v>0.15524541020482466</v>
      </c>
      <c r="Y164" s="123">
        <f t="shared" si="58"/>
        <v>0.15418291842144036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4.2769821343766445E-2</v>
      </c>
      <c r="C165" s="99">
        <f>RES_hhdet_tesh!C165/RES_summary!C$19</f>
        <v>5.2929130719908193E-2</v>
      </c>
      <c r="D165" s="99">
        <f>RES_hhdet_tesh!D165/RES_summary!D$19</f>
        <v>6.1054655313834888E-2</v>
      </c>
      <c r="E165" s="99">
        <f>RES_hhdet_tesh!E165/RES_summary!E$19</f>
        <v>0.11862695756260661</v>
      </c>
      <c r="F165" s="99">
        <f>RES_hhdet_tesh!F165/RES_summary!F$19</f>
        <v>8.1170574770276005E-2</v>
      </c>
      <c r="G165" s="99">
        <f>RES_hhdet_tesh!G165/RES_summary!G$19</f>
        <v>9.2924858606387398E-2</v>
      </c>
      <c r="H165" s="99">
        <f>RES_hhdet_tesh!H165/RES_summary!H$19</f>
        <v>0.11501141194430932</v>
      </c>
      <c r="I165" s="99">
        <f>RES_hhdet_tesh!I165/RES_summary!I$19</f>
        <v>0.11334143268111034</v>
      </c>
      <c r="J165" s="99">
        <f>RES_hhdet_tesh!J165/RES_summary!J$19</f>
        <v>0.10502385831828885</v>
      </c>
      <c r="K165" s="99">
        <f>RES_hhdet_tesh!K165/RES_summary!K$19</f>
        <v>0.11179974561217088</v>
      </c>
      <c r="L165" s="99">
        <f>RES_hhdet_tesh!L165/RES_summary!L$19</f>
        <v>0.13405148218189789</v>
      </c>
      <c r="M165" s="99">
        <f>RES_hhdet_tesh!M165/RES_summary!M$19</f>
        <v>0.13206952686224527</v>
      </c>
      <c r="N165" s="99">
        <f>RES_hhdet_tesh!N165/RES_summary!N$19</f>
        <v>0.16665681344712677</v>
      </c>
      <c r="O165" s="99">
        <f>RES_hhdet_tesh!O165/RES_summary!O$19</f>
        <v>0.2228264258651223</v>
      </c>
      <c r="P165" s="99">
        <f>RES_hhdet_tesh!P165/RES_summary!P$19</f>
        <v>0.14709113933142481</v>
      </c>
      <c r="Q165" s="99">
        <f>RES_hhdet_tesh!Q165/RES_summary!Q$19</f>
        <v>0.25613041037674028</v>
      </c>
      <c r="R165" s="99">
        <f>RES_hhdet_tesh!R165/RES_summary!R$19</f>
        <v>0.15510915212958276</v>
      </c>
      <c r="S165" s="99">
        <f>RES_hhdet_tesh!S165/RES_summary!S$19</f>
        <v>0.16116235038536764</v>
      </c>
      <c r="T165" s="99">
        <f>RES_hhdet_tesh!T165/RES_summary!T$19</f>
        <v>0.1538169258934754</v>
      </c>
      <c r="U165" s="99">
        <f>RES_hhdet_tesh!U165/RES_summary!U$19</f>
        <v>0.16943794864723502</v>
      </c>
      <c r="V165" s="99">
        <f>RES_hhdet_tesh!V165/RES_summary!V$19</f>
        <v>0.16818908495501911</v>
      </c>
      <c r="W165" s="99">
        <f>RES_hhdet_tesh!W165/RES_summary!W$19</f>
        <v>0.16826374615858039</v>
      </c>
      <c r="X165" s="99">
        <f>RES_hhdet_tesh!X165/RES_summary!X$19</f>
        <v>0.15524541020482466</v>
      </c>
      <c r="Y165" s="99">
        <f>RES_hhdet_tesh!Y165/RES_summary!Y$19</f>
        <v>0.15418291842144036</v>
      </c>
      <c r="DA165" s="63" t="s">
        <v>3070</v>
      </c>
    </row>
    <row r="166" spans="1:105" ht="12" customHeight="1" x14ac:dyDescent="0.25">
      <c r="A166" s="121" t="s">
        <v>55</v>
      </c>
      <c r="B166" s="123">
        <v>19.719158444900177</v>
      </c>
      <c r="C166" s="123">
        <v>20.248360464996786</v>
      </c>
      <c r="D166" s="123">
        <v>20.998289576279525</v>
      </c>
      <c r="E166" s="123">
        <v>20.976525082782992</v>
      </c>
      <c r="F166" s="123">
        <v>20.99208196244545</v>
      </c>
      <c r="G166" s="123">
        <v>19.535991012727685</v>
      </c>
      <c r="H166" s="123">
        <v>20.258772321764816</v>
      </c>
      <c r="I166" s="123">
        <v>20.37281244489122</v>
      </c>
      <c r="J166" s="123">
        <v>20.344082892621628</v>
      </c>
      <c r="K166" s="123">
        <v>22.111511601959258</v>
      </c>
      <c r="L166" s="123">
        <v>22.596084941851267</v>
      </c>
      <c r="M166" s="123">
        <v>22.092105322540345</v>
      </c>
      <c r="N166" s="123">
        <v>22.849988273733622</v>
      </c>
      <c r="O166" s="123">
        <v>23.03355039523796</v>
      </c>
      <c r="P166" s="123">
        <v>22.727547027997637</v>
      </c>
      <c r="Q166" s="123">
        <v>22.84911161123258</v>
      </c>
      <c r="R166" s="123">
        <v>22.75594599890324</v>
      </c>
      <c r="S166" s="123">
        <v>22.09694197325636</v>
      </c>
      <c r="T166" s="123">
        <v>21.124493378282196</v>
      </c>
      <c r="U166" s="123">
        <v>21.759125558546856</v>
      </c>
      <c r="V166" s="123">
        <v>21.157021739569505</v>
      </c>
      <c r="W166" s="123">
        <v>22.965052111358073</v>
      </c>
      <c r="X166" s="123">
        <v>22.193629780863045</v>
      </c>
      <c r="Y166" s="123">
        <v>21.12850913829315</v>
      </c>
      <c r="DA166" s="130" t="s">
        <v>3071</v>
      </c>
    </row>
    <row r="167" spans="1:105" ht="12" customHeight="1" x14ac:dyDescent="0.25">
      <c r="A167" s="97" t="s">
        <v>124</v>
      </c>
      <c r="B167" s="99">
        <v>21.436113831146205</v>
      </c>
      <c r="C167" s="99">
        <v>18.980156491713103</v>
      </c>
      <c r="D167" s="99">
        <v>20.526324258601971</v>
      </c>
      <c r="E167" s="99">
        <v>18.789142780426417</v>
      </c>
      <c r="F167" s="99">
        <v>18.753611735968992</v>
      </c>
      <c r="G167" s="99">
        <v>21.552900809066909</v>
      </c>
      <c r="H167" s="99">
        <v>20.148026495241989</v>
      </c>
      <c r="I167" s="99">
        <v>21.480161639767399</v>
      </c>
      <c r="J167" s="99">
        <v>23.512748655853215</v>
      </c>
      <c r="K167" s="99">
        <v>18.898746634275877</v>
      </c>
      <c r="L167" s="99">
        <v>20.743919117394046</v>
      </c>
      <c r="M167" s="99">
        <v>22.496817222359034</v>
      </c>
      <c r="N167" s="99">
        <v>22.893519746224641</v>
      </c>
      <c r="O167" s="99">
        <v>21.827075459411333</v>
      </c>
      <c r="P167" s="99">
        <v>23.505979947318572</v>
      </c>
      <c r="Q167" s="99">
        <v>24.363566160619644</v>
      </c>
      <c r="R167" s="99">
        <v>21.1024756246598</v>
      </c>
      <c r="S167" s="99">
        <v>22.05947045309561</v>
      </c>
      <c r="T167" s="99">
        <v>20.819816245558087</v>
      </c>
      <c r="U167" s="99">
        <v>21.164594654954989</v>
      </c>
      <c r="V167" s="99">
        <v>20.309468371153201</v>
      </c>
      <c r="W167" s="99">
        <v>25.305960957820226</v>
      </c>
      <c r="X167" s="99">
        <v>21.816543232135388</v>
      </c>
      <c r="Y167" s="99">
        <v>21.10571611344783</v>
      </c>
      <c r="DA167" s="63" t="s">
        <v>3072</v>
      </c>
    </row>
    <row r="168" spans="1:105" ht="12" customHeight="1" x14ac:dyDescent="0.25">
      <c r="A168" s="97" t="s">
        <v>123</v>
      </c>
      <c r="B168" s="99">
        <v>21.436113831146205</v>
      </c>
      <c r="C168" s="99">
        <v>18.980277676015508</v>
      </c>
      <c r="D168" s="99">
        <v>20.527166385512498</v>
      </c>
      <c r="E168" s="99">
        <v>18.786195884114896</v>
      </c>
      <c r="F168" s="99">
        <v>18.749826210898469</v>
      </c>
      <c r="G168" s="99">
        <v>21.556838211501738</v>
      </c>
      <c r="H168" s="99">
        <v>20.148953119559003</v>
      </c>
      <c r="I168" s="99">
        <v>21.480286905844547</v>
      </c>
      <c r="J168" s="99">
        <v>23.508454121859764</v>
      </c>
      <c r="K168" s="99">
        <v>18.897859955554672</v>
      </c>
      <c r="L168" s="99">
        <v>20.754151531605704</v>
      </c>
      <c r="M168" s="99">
        <v>22.496221581448861</v>
      </c>
      <c r="N168" s="99">
        <v>22.893996776889491</v>
      </c>
      <c r="O168" s="99">
        <v>21.815046431250096</v>
      </c>
      <c r="P168" s="99">
        <v>23.49501434186681</v>
      </c>
      <c r="Q168" s="99">
        <v>24.294873706122296</v>
      </c>
      <c r="R168" s="99">
        <v>21.065087709933842</v>
      </c>
      <c r="S168" s="99">
        <v>21.997415914201152</v>
      </c>
      <c r="T168" s="99">
        <v>20.745479629095115</v>
      </c>
      <c r="U168" s="99">
        <v>21.090883484545511</v>
      </c>
      <c r="V168" s="99">
        <v>20.29361486363317</v>
      </c>
      <c r="W168" s="99">
        <v>25.134393411341826</v>
      </c>
      <c r="X168" s="99">
        <v>21.564972415640284</v>
      </c>
      <c r="Y168" s="99">
        <v>20.901713841424773</v>
      </c>
      <c r="DA168" s="63" t="s">
        <v>3073</v>
      </c>
    </row>
    <row r="169" spans="1:105" ht="12" customHeight="1" x14ac:dyDescent="0.25">
      <c r="A169" s="100" t="s">
        <v>50</v>
      </c>
      <c r="B169" s="102">
        <v>8.0016318060594447</v>
      </c>
      <c r="C169" s="102">
        <v>7.0518079087723526</v>
      </c>
      <c r="D169" s="102">
        <v>7.6398148599326143</v>
      </c>
      <c r="E169" s="102">
        <v>6.9261093779178715</v>
      </c>
      <c r="F169" s="102">
        <v>6.8986716378509749</v>
      </c>
      <c r="G169" s="102">
        <v>7.966732447998055</v>
      </c>
      <c r="H169" s="102">
        <v>6.1631995853579822</v>
      </c>
      <c r="I169" s="102">
        <v>6.9559932269022147</v>
      </c>
      <c r="J169" s="102">
        <v>8.3093763726688579</v>
      </c>
      <c r="K169" s="102">
        <v>6.7819135456311255</v>
      </c>
      <c r="L169" s="102">
        <v>6.5396583978127207</v>
      </c>
      <c r="M169" s="102">
        <v>7.962913103814123</v>
      </c>
      <c r="N169" s="102">
        <v>7.77964523391769</v>
      </c>
      <c r="O169" s="102">
        <v>6.2799233497269391</v>
      </c>
      <c r="P169" s="102">
        <v>6.9056788024271167</v>
      </c>
      <c r="Q169" s="102">
        <v>5.7602438096029207</v>
      </c>
      <c r="R169" s="102">
        <v>4.6609704945073904</v>
      </c>
      <c r="S169" s="102">
        <v>5.4760189570459881</v>
      </c>
      <c r="T169" s="102">
        <v>5.9581367834106738</v>
      </c>
      <c r="U169" s="102">
        <v>6.1213793588232246</v>
      </c>
      <c r="V169" s="102">
        <v>5.8861299948632295</v>
      </c>
      <c r="W169" s="102">
        <v>7.1745456216857146</v>
      </c>
      <c r="X169" s="102">
        <v>7.164411605582738</v>
      </c>
      <c r="Y169" s="102">
        <v>6.9826218974752621</v>
      </c>
      <c r="DA169" s="131" t="s">
        <v>3074</v>
      </c>
    </row>
    <row r="170" spans="1:105" ht="12" customHeight="1" x14ac:dyDescent="0.25">
      <c r="A170" s="103" t="s">
        <v>52</v>
      </c>
      <c r="B170" s="105">
        <v>13.43448202508676</v>
      </c>
      <c r="C170" s="105">
        <v>11.928469767243152</v>
      </c>
      <c r="D170" s="105">
        <v>12.887351525579886</v>
      </c>
      <c r="E170" s="105">
        <v>11.860086506197021</v>
      </c>
      <c r="F170" s="105">
        <v>11.851154573047491</v>
      </c>
      <c r="G170" s="105">
        <v>13.590105763503683</v>
      </c>
      <c r="H170" s="105">
        <v>13.98575353420102</v>
      </c>
      <c r="I170" s="105">
        <v>14.524293678942332</v>
      </c>
      <c r="J170" s="105">
        <v>15.199077749190902</v>
      </c>
      <c r="K170" s="105">
        <v>12.115946409923545</v>
      </c>
      <c r="L170" s="105">
        <v>14.214493133792983</v>
      </c>
      <c r="M170" s="105">
        <v>14.533308477634742</v>
      </c>
      <c r="N170" s="105">
        <v>15.114351542971802</v>
      </c>
      <c r="O170" s="105">
        <v>15.53512308152316</v>
      </c>
      <c r="P170" s="105">
        <v>16.589335539439691</v>
      </c>
      <c r="Q170" s="105">
        <v>18.534629896519377</v>
      </c>
      <c r="R170" s="105">
        <v>16.404117215426446</v>
      </c>
      <c r="S170" s="105">
        <v>16.521396957155162</v>
      </c>
      <c r="T170" s="105">
        <v>14.787342845684439</v>
      </c>
      <c r="U170" s="105">
        <v>14.969504125722283</v>
      </c>
      <c r="V170" s="105">
        <v>14.407484868769941</v>
      </c>
      <c r="W170" s="105">
        <v>17.959847789656106</v>
      </c>
      <c r="X170" s="105">
        <v>14.400560810057545</v>
      </c>
      <c r="Y170" s="105">
        <v>13.91909194394951</v>
      </c>
      <c r="DA170" s="132" t="s">
        <v>3075</v>
      </c>
    </row>
    <row r="171" spans="1:105" ht="12" customHeight="1" x14ac:dyDescent="0.25">
      <c r="A171" s="106" t="s">
        <v>122</v>
      </c>
      <c r="B171" s="102">
        <v>19.660900638568862</v>
      </c>
      <c r="C171" s="102">
        <v>20.282743717363346</v>
      </c>
      <c r="D171" s="102">
        <v>21.008952256226962</v>
      </c>
      <c r="E171" s="102">
        <v>21.02147859376942</v>
      </c>
      <c r="F171" s="102">
        <v>21.037829008761008</v>
      </c>
      <c r="G171" s="102">
        <v>19.485850393671633</v>
      </c>
      <c r="H171" s="102">
        <v>20.257608120563901</v>
      </c>
      <c r="I171" s="102">
        <v>20.344508024317516</v>
      </c>
      <c r="J171" s="102">
        <v>20.275313784236275</v>
      </c>
      <c r="K171" s="102">
        <v>22.16839950739957</v>
      </c>
      <c r="L171" s="102">
        <v>22.622747179325309</v>
      </c>
      <c r="M171" s="102">
        <v>22.086740897898856</v>
      </c>
      <c r="N171" s="102">
        <v>22.849070688698241</v>
      </c>
      <c r="O171" s="102">
        <v>23.046446178581391</v>
      </c>
      <c r="P171" s="102">
        <v>22.722680296349175</v>
      </c>
      <c r="Q171" s="102">
        <v>22.839938168669867</v>
      </c>
      <c r="R171" s="102">
        <v>22.775034064075719</v>
      </c>
      <c r="S171" s="102">
        <v>22.095092262822881</v>
      </c>
      <c r="T171" s="102">
        <v>21.126857365934516</v>
      </c>
      <c r="U171" s="102">
        <v>21.764053662900348</v>
      </c>
      <c r="V171" s="102">
        <v>21.165545948865933</v>
      </c>
      <c r="W171" s="102">
        <v>22.935967919459749</v>
      </c>
      <c r="X171" s="102">
        <v>22.190956349678235</v>
      </c>
      <c r="Y171" s="102">
        <v>21.123038133600765</v>
      </c>
      <c r="DA171" s="131" t="s">
        <v>3076</v>
      </c>
    </row>
    <row r="172" spans="1:105" ht="12" customHeight="1" x14ac:dyDescent="0.25">
      <c r="A172" s="107" t="s">
        <v>121</v>
      </c>
      <c r="B172" s="105">
        <v>19.660900638568862</v>
      </c>
      <c r="C172" s="105">
        <v>20.283396457872346</v>
      </c>
      <c r="D172" s="105">
        <v>21.00933299421866</v>
      </c>
      <c r="E172" s="105">
        <v>21.024316813841299</v>
      </c>
      <c r="F172" s="105">
        <v>21.044567349378148</v>
      </c>
      <c r="G172" s="105">
        <v>19.497582743610248</v>
      </c>
      <c r="H172" s="105">
        <v>20.268337914188116</v>
      </c>
      <c r="I172" s="105">
        <v>20.350177773843864</v>
      </c>
      <c r="J172" s="105">
        <v>20.278116101851698</v>
      </c>
      <c r="K172" s="105">
        <v>22.165747634866218</v>
      </c>
      <c r="L172" s="105">
        <v>22.623060785625306</v>
      </c>
      <c r="M172" s="105">
        <v>22.087441253223577</v>
      </c>
      <c r="N172" s="105">
        <v>22.849849283369931</v>
      </c>
      <c r="O172" s="105">
        <v>23.047718802240446</v>
      </c>
      <c r="P172" s="105">
        <v>22.715322580355391</v>
      </c>
      <c r="Q172" s="105">
        <v>22.826422850817494</v>
      </c>
      <c r="R172" s="105">
        <v>22.767903720639616</v>
      </c>
      <c r="S172" s="105">
        <v>22.099622359814905</v>
      </c>
      <c r="T172" s="105">
        <v>21.127537836886358</v>
      </c>
      <c r="U172" s="105">
        <v>21.765134890648493</v>
      </c>
      <c r="V172" s="105">
        <v>21.163796929592511</v>
      </c>
      <c r="W172" s="105">
        <v>22.952281756503485</v>
      </c>
      <c r="X172" s="105">
        <v>22.204603144988283</v>
      </c>
      <c r="Y172" s="105">
        <v>21.136446708254642</v>
      </c>
      <c r="DA172" s="132" t="s">
        <v>3077</v>
      </c>
    </row>
    <row r="173" spans="1:105" ht="12" customHeight="1" x14ac:dyDescent="0.25">
      <c r="A173" s="108" t="s">
        <v>53</v>
      </c>
      <c r="B173" s="99">
        <v>7.3316839944817707</v>
      </c>
      <c r="C173" s="99">
        <v>7.5298901348174292</v>
      </c>
      <c r="D173" s="99">
        <v>7.8249716989417699</v>
      </c>
      <c r="E173" s="99">
        <v>7.7636654037781216</v>
      </c>
      <c r="F173" s="99">
        <v>7.7611856485609687</v>
      </c>
      <c r="G173" s="99">
        <v>7.1859121533314392</v>
      </c>
      <c r="H173" s="99">
        <v>6.2076610696930059</v>
      </c>
      <c r="I173" s="99">
        <v>6.5810434856313655</v>
      </c>
      <c r="J173" s="99">
        <v>7.1322299439751182</v>
      </c>
      <c r="K173" s="99">
        <v>7.9876912638587614</v>
      </c>
      <c r="L173" s="99">
        <v>7.1858811307429251</v>
      </c>
      <c r="M173" s="99">
        <v>7.8162393152281648</v>
      </c>
      <c r="N173" s="99">
        <v>7.7911712851816306</v>
      </c>
      <c r="O173" s="99">
        <v>6.7390280900011481</v>
      </c>
      <c r="P173" s="99">
        <v>6.705384901320163</v>
      </c>
      <c r="Q173" s="99">
        <v>5.4343725381499848</v>
      </c>
      <c r="R173" s="99">
        <v>5.0390067224198782</v>
      </c>
      <c r="S173" s="99">
        <v>5.5005074662658267</v>
      </c>
      <c r="T173" s="99">
        <v>6.0965698181557029</v>
      </c>
      <c r="U173" s="99">
        <v>6.4340133307891216</v>
      </c>
      <c r="V173" s="99">
        <v>6.2408549354558973</v>
      </c>
      <c r="W173" s="99">
        <v>6.5761656950958214</v>
      </c>
      <c r="X173" s="99">
        <v>7.5080435286225162</v>
      </c>
      <c r="Y173" s="99">
        <v>7.1005599245822086</v>
      </c>
      <c r="DA173" s="63" t="s">
        <v>3078</v>
      </c>
    </row>
    <row r="174" spans="1:105" ht="12" customHeight="1" x14ac:dyDescent="0.25">
      <c r="A174" s="115" t="s">
        <v>52</v>
      </c>
      <c r="B174" s="110">
        <v>12.329216644087092</v>
      </c>
      <c r="C174" s="110">
        <v>12.753506323054914</v>
      </c>
      <c r="D174" s="110">
        <v>13.184361295276888</v>
      </c>
      <c r="E174" s="110">
        <v>13.260651410063179</v>
      </c>
      <c r="F174" s="110">
        <v>13.283381700817182</v>
      </c>
      <c r="G174" s="110">
        <v>12.31167059027881</v>
      </c>
      <c r="H174" s="110">
        <v>14.060676844495113</v>
      </c>
      <c r="I174" s="110">
        <v>13.769134288212495</v>
      </c>
      <c r="J174" s="110">
        <v>13.145886157876578</v>
      </c>
      <c r="K174" s="110">
        <v>14.178056371007456</v>
      </c>
      <c r="L174" s="110">
        <v>15.437179654882376</v>
      </c>
      <c r="M174" s="110">
        <v>14.271201937995412</v>
      </c>
      <c r="N174" s="110">
        <v>15.058677998188301</v>
      </c>
      <c r="O174" s="110">
        <v>16.308690712239297</v>
      </c>
      <c r="P174" s="110">
        <v>16.009937679035225</v>
      </c>
      <c r="Q174" s="110">
        <v>17.392050312667511</v>
      </c>
      <c r="R174" s="110">
        <v>17.728896998219742</v>
      </c>
      <c r="S174" s="110">
        <v>16.599114893549078</v>
      </c>
      <c r="T174" s="110">
        <v>15.030968018730649</v>
      </c>
      <c r="U174" s="110">
        <v>15.331121559859376</v>
      </c>
      <c r="V174" s="110">
        <v>14.922941994136615</v>
      </c>
      <c r="W174" s="110">
        <v>16.376116061407661</v>
      </c>
      <c r="X174" s="110">
        <v>14.696559616365771</v>
      </c>
      <c r="Y174" s="110">
        <v>14.035886783672431</v>
      </c>
      <c r="DA174" s="60" t="s">
        <v>3079</v>
      </c>
    </row>
    <row r="175" spans="1:105" ht="12" customHeight="1" x14ac:dyDescent="0.25">
      <c r="A175" s="121" t="s">
        <v>54</v>
      </c>
      <c r="B175" s="123">
        <v>2.9440225127708755</v>
      </c>
      <c r="C175" s="123">
        <v>3.3652258311168906</v>
      </c>
      <c r="D175" s="123">
        <v>3.5116637830446322</v>
      </c>
      <c r="E175" s="123">
        <v>3.4666895791659984</v>
      </c>
      <c r="F175" s="123">
        <v>3.6720680867414766</v>
      </c>
      <c r="G175" s="123">
        <v>2.9652377257104758</v>
      </c>
      <c r="H175" s="123">
        <v>3.4365945403199678</v>
      </c>
      <c r="I175" s="123">
        <v>2.9905939222657589</v>
      </c>
      <c r="J175" s="123">
        <v>3.2307681177967149</v>
      </c>
      <c r="K175" s="123">
        <v>4.076188870171654</v>
      </c>
      <c r="L175" s="123">
        <v>4.1014924926838798</v>
      </c>
      <c r="M175" s="123">
        <v>4.039565949731279</v>
      </c>
      <c r="N175" s="123">
        <v>4.1568833941048622</v>
      </c>
      <c r="O175" s="123">
        <v>4.0432732905270674</v>
      </c>
      <c r="P175" s="123">
        <v>4.2164992515075657</v>
      </c>
      <c r="Q175" s="123">
        <v>4.0849886389079604</v>
      </c>
      <c r="R175" s="123">
        <v>4.1810352256647505</v>
      </c>
      <c r="S175" s="123">
        <v>4.1897315930199044</v>
      </c>
      <c r="T175" s="123">
        <v>4.1418018827312739</v>
      </c>
      <c r="U175" s="123">
        <v>4.2614896692073572</v>
      </c>
      <c r="V175" s="123">
        <v>4.1980529724210536</v>
      </c>
      <c r="W175" s="123">
        <v>3.920782598352222</v>
      </c>
      <c r="X175" s="123">
        <v>4.0616289513937271</v>
      </c>
      <c r="Y175" s="123">
        <v>4.126992285260898</v>
      </c>
      <c r="DA175" s="130" t="s">
        <v>3080</v>
      </c>
    </row>
    <row r="176" spans="1:105" ht="12" customHeight="1" x14ac:dyDescent="0.25">
      <c r="A176" s="97" t="s">
        <v>50</v>
      </c>
      <c r="B176" s="99">
        <v>2.9567243989084329</v>
      </c>
      <c r="C176" s="99">
        <v>3.3850993943663754</v>
      </c>
      <c r="D176" s="99">
        <v>3.5561074878144976</v>
      </c>
      <c r="E176" s="99">
        <v>3.3681729612488938</v>
      </c>
      <c r="F176" s="99">
        <v>3.6433054406164365</v>
      </c>
      <c r="G176" s="99">
        <v>3.0335155925174018</v>
      </c>
      <c r="H176" s="99">
        <v>3.4527405790556647</v>
      </c>
      <c r="I176" s="99">
        <v>3.0027017500702335</v>
      </c>
      <c r="J176" s="99">
        <v>3.2035488911921721</v>
      </c>
      <c r="K176" s="99">
        <v>4.1492753174459116</v>
      </c>
      <c r="L176" s="99">
        <v>4.4366207643877482</v>
      </c>
      <c r="M176" s="99">
        <v>4.0933272688964157</v>
      </c>
      <c r="N176" s="99">
        <v>3.4811166793369748</v>
      </c>
      <c r="O176" s="99">
        <v>3.4646758627562559</v>
      </c>
      <c r="P176" s="99">
        <v>3.8769095058131149</v>
      </c>
      <c r="Q176" s="99">
        <v>4.3050743303466641</v>
      </c>
      <c r="R176" s="99">
        <v>4.5451318542765309</v>
      </c>
      <c r="S176" s="99">
        <v>4.3607190905194502</v>
      </c>
      <c r="T176" s="99">
        <v>4.0396207789411438</v>
      </c>
      <c r="U176" s="99">
        <v>4.0676916430567616</v>
      </c>
      <c r="V176" s="99">
        <v>4.0702710638585637</v>
      </c>
      <c r="W176" s="99">
        <v>5.5366923782697404</v>
      </c>
      <c r="X176" s="99">
        <v>2.8530030297134004</v>
      </c>
      <c r="Y176" s="99">
        <v>4.0637287688734576</v>
      </c>
      <c r="DA176" s="63" t="s">
        <v>3081</v>
      </c>
    </row>
    <row r="177" spans="1:105" ht="12" customHeight="1" x14ac:dyDescent="0.25">
      <c r="A177" s="109" t="s">
        <v>120</v>
      </c>
      <c r="B177" s="110">
        <v>2.9439402547871807</v>
      </c>
      <c r="C177" s="110">
        <v>3.3651020066413944</v>
      </c>
      <c r="D177" s="110">
        <v>3.5114066920945346</v>
      </c>
      <c r="E177" s="110">
        <v>3.4672290408590021</v>
      </c>
      <c r="F177" s="110">
        <v>3.6722226757668928</v>
      </c>
      <c r="G177" s="110">
        <v>2.9648759920754535</v>
      </c>
      <c r="H177" s="110">
        <v>3.4365124403262404</v>
      </c>
      <c r="I177" s="110">
        <v>2.9905359223238688</v>
      </c>
      <c r="J177" s="110">
        <v>3.2308883594366598</v>
      </c>
      <c r="K177" s="110">
        <v>4.0758986277340927</v>
      </c>
      <c r="L177" s="110">
        <v>4.1003287249204083</v>
      </c>
      <c r="M177" s="110">
        <v>4.0394152878399607</v>
      </c>
      <c r="N177" s="110">
        <v>4.1584134397784442</v>
      </c>
      <c r="O177" s="110">
        <v>4.0444171554822352</v>
      </c>
      <c r="P177" s="110">
        <v>4.2171792604752403</v>
      </c>
      <c r="Q177" s="110">
        <v>4.0844726334566053</v>
      </c>
      <c r="R177" s="110">
        <v>4.1800955521772005</v>
      </c>
      <c r="S177" s="110">
        <v>4.1892905236253259</v>
      </c>
      <c r="T177" s="110">
        <v>4.1420475895255562</v>
      </c>
      <c r="U177" s="110">
        <v>4.2619460780603537</v>
      </c>
      <c r="V177" s="110">
        <v>4.1983374829701026</v>
      </c>
      <c r="W177" s="110">
        <v>3.9172432216082185</v>
      </c>
      <c r="X177" s="110">
        <v>4.0634398731746773</v>
      </c>
      <c r="Y177" s="110">
        <v>4.1270465269715775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58.688192199084064</v>
      </c>
      <c r="C3" s="118">
        <f t="shared" si="0"/>
        <v>59.737660083732621</v>
      </c>
      <c r="D3" s="118">
        <f t="shared" si="0"/>
        <v>54.905623358190901</v>
      </c>
      <c r="E3" s="118">
        <f t="shared" si="0"/>
        <v>53.016142025273581</v>
      </c>
      <c r="F3" s="118">
        <f t="shared" si="0"/>
        <v>58.293624472424966</v>
      </c>
      <c r="G3" s="118">
        <f t="shared" si="0"/>
        <v>50.211638565129178</v>
      </c>
      <c r="H3" s="118">
        <f t="shared" si="0"/>
        <v>53.637232362126653</v>
      </c>
      <c r="I3" s="118">
        <f t="shared" si="0"/>
        <v>52.214124564700228</v>
      </c>
      <c r="J3" s="118">
        <f t="shared" si="0"/>
        <v>58.878893649540558</v>
      </c>
      <c r="K3" s="118">
        <f t="shared" si="0"/>
        <v>50.95785073395939</v>
      </c>
      <c r="L3" s="118">
        <f t="shared" si="0"/>
        <v>64.021615797505575</v>
      </c>
      <c r="M3" s="118">
        <f t="shared" si="0"/>
        <v>50.272317066856019</v>
      </c>
      <c r="N3" s="118">
        <f t="shared" si="0"/>
        <v>58.145801469119377</v>
      </c>
      <c r="O3" s="118">
        <f t="shared" si="0"/>
        <v>51.593126683496649</v>
      </c>
      <c r="P3" s="118">
        <f t="shared" si="0"/>
        <v>49.379176073439865</v>
      </c>
      <c r="Q3" s="118">
        <f t="shared" si="0"/>
        <v>48.288218161707832</v>
      </c>
      <c r="R3" s="118">
        <f t="shared" ref="R3:V3" si="1">R4+R7+R9+R19</f>
        <v>50.833218188278593</v>
      </c>
      <c r="S3" s="118">
        <f t="shared" si="1"/>
        <v>56.199077411192206</v>
      </c>
      <c r="T3" s="118">
        <f t="shared" si="1"/>
        <v>50.737902113222638</v>
      </c>
      <c r="U3" s="118">
        <f t="shared" si="1"/>
        <v>59.485232890691847</v>
      </c>
      <c r="V3" s="118">
        <f t="shared" si="1"/>
        <v>53.979840708341776</v>
      </c>
      <c r="W3" s="118">
        <f t="shared" ref="W3:Y3" si="2">W4+W7+W9+W19</f>
        <v>48.877404338145595</v>
      </c>
      <c r="X3" s="118">
        <f t="shared" si="2"/>
        <v>54.674106504765838</v>
      </c>
      <c r="Y3" s="118">
        <f t="shared" si="2"/>
        <v>51.232281916111646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57.149836930372444</v>
      </c>
      <c r="C4" s="123">
        <f t="shared" si="3"/>
        <v>58.098971740651272</v>
      </c>
      <c r="D4" s="123">
        <f t="shared" si="3"/>
        <v>53.084669838172545</v>
      </c>
      <c r="E4" s="123">
        <f t="shared" si="3"/>
        <v>51.12859566599154</v>
      </c>
      <c r="F4" s="123">
        <f t="shared" si="3"/>
        <v>56.00007056853331</v>
      </c>
      <c r="G4" s="123">
        <f t="shared" si="3"/>
        <v>48.213085919866245</v>
      </c>
      <c r="H4" s="123">
        <f t="shared" si="3"/>
        <v>51.20194216091781</v>
      </c>
      <c r="I4" s="123">
        <f t="shared" si="3"/>
        <v>49.567730628297795</v>
      </c>
      <c r="J4" s="123">
        <f t="shared" si="3"/>
        <v>55.703655846349889</v>
      </c>
      <c r="K4" s="123">
        <f t="shared" si="3"/>
        <v>47.823715005009433</v>
      </c>
      <c r="L4" s="123">
        <f t="shared" si="3"/>
        <v>60.126012079372344</v>
      </c>
      <c r="M4" s="123">
        <f t="shared" si="3"/>
        <v>46.772278894618331</v>
      </c>
      <c r="N4" s="123">
        <f t="shared" si="3"/>
        <v>55.647985759233755</v>
      </c>
      <c r="O4" s="123">
        <f t="shared" si="3"/>
        <v>48.38851644891686</v>
      </c>
      <c r="P4" s="123">
        <f t="shared" si="3"/>
        <v>45.418635438008515</v>
      </c>
      <c r="Q4" s="123">
        <f t="shared" si="3"/>
        <v>44.57226541319141</v>
      </c>
      <c r="R4" s="123">
        <f t="shared" ref="R4:V4" si="4">SUM(R5:R6)</f>
        <v>48.294975974188254</v>
      </c>
      <c r="S4" s="123">
        <f t="shared" si="4"/>
        <v>53.598887119675958</v>
      </c>
      <c r="T4" s="123">
        <f t="shared" si="4"/>
        <v>48.672757176025804</v>
      </c>
      <c r="U4" s="123">
        <f t="shared" si="4"/>
        <v>56.902682948386378</v>
      </c>
      <c r="V4" s="123">
        <f t="shared" si="4"/>
        <v>50.546606867119976</v>
      </c>
      <c r="W4" s="123">
        <f t="shared" ref="W4:Y4" si="5">SUM(W5:W6)</f>
        <v>46.642402791830897</v>
      </c>
      <c r="X4" s="123">
        <f t="shared" si="5"/>
        <v>52.75824668897986</v>
      </c>
      <c r="Y4" s="123">
        <f t="shared" si="5"/>
        <v>49.47358756169114</v>
      </c>
      <c r="DA4" s="130" t="s">
        <v>3085</v>
      </c>
    </row>
    <row r="5" spans="1:105" ht="12" customHeight="1" x14ac:dyDescent="0.25">
      <c r="A5" s="97" t="s">
        <v>51</v>
      </c>
      <c r="B5" s="99">
        <v>57.149836930372444</v>
      </c>
      <c r="C5" s="99">
        <v>58.098971740651272</v>
      </c>
      <c r="D5" s="99">
        <v>53.084669838172545</v>
      </c>
      <c r="E5" s="99">
        <v>51.12859566599154</v>
      </c>
      <c r="F5" s="99">
        <v>56.00007056853331</v>
      </c>
      <c r="G5" s="99">
        <v>48.213085919866245</v>
      </c>
      <c r="H5" s="99">
        <v>51.20194216091781</v>
      </c>
      <c r="I5" s="99">
        <v>49.567730628297795</v>
      </c>
      <c r="J5" s="99">
        <v>55.703655846349889</v>
      </c>
      <c r="K5" s="99">
        <v>47.823715005009433</v>
      </c>
      <c r="L5" s="99">
        <v>60.126012079372344</v>
      </c>
      <c r="M5" s="99">
        <v>46.772278894618331</v>
      </c>
      <c r="N5" s="99">
        <v>55.647985759233755</v>
      </c>
      <c r="O5" s="99">
        <v>48.38851644891686</v>
      </c>
      <c r="P5" s="99">
        <v>45.418635438008515</v>
      </c>
      <c r="Q5" s="99">
        <v>44.57226541319141</v>
      </c>
      <c r="R5" s="99">
        <v>48.294975974188254</v>
      </c>
      <c r="S5" s="99">
        <v>53.598887119675958</v>
      </c>
      <c r="T5" s="99">
        <v>48.672757176025804</v>
      </c>
      <c r="U5" s="99">
        <v>56.902682948386378</v>
      </c>
      <c r="V5" s="99">
        <v>50.546606867119976</v>
      </c>
      <c r="W5" s="99">
        <v>46.642402791830897</v>
      </c>
      <c r="X5" s="99">
        <v>52.75824668897986</v>
      </c>
      <c r="Y5" s="99">
        <v>49.47358756169114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1.4533187461700152</v>
      </c>
      <c r="C9" s="123">
        <v>1.5442471198103427</v>
      </c>
      <c r="D9" s="123">
        <v>1.723787239160377</v>
      </c>
      <c r="E9" s="123">
        <v>1.7956848868249973</v>
      </c>
      <c r="F9" s="123">
        <v>2.1850704221670849</v>
      </c>
      <c r="G9" s="123">
        <v>1.9233264798521228</v>
      </c>
      <c r="H9" s="123">
        <v>2.3418606379579483</v>
      </c>
      <c r="I9" s="123">
        <v>2.5658766727198681</v>
      </c>
      <c r="J9" s="123">
        <v>3.080932577544075</v>
      </c>
      <c r="K9" s="123">
        <v>3.0322832837275713</v>
      </c>
      <c r="L9" s="123">
        <v>3.7808900114730348</v>
      </c>
      <c r="M9" s="123">
        <v>3.3677449870208553</v>
      </c>
      <c r="N9" s="123">
        <v>2.3659408594830222</v>
      </c>
      <c r="O9" s="123">
        <v>3.0959293608665184</v>
      </c>
      <c r="P9" s="123">
        <v>3.8914188607232325</v>
      </c>
      <c r="Q9" s="123">
        <v>3.6038065380023436</v>
      </c>
      <c r="R9" s="123">
        <v>2.4055762459888843</v>
      </c>
      <c r="S9" s="123">
        <v>2.4475077057532237</v>
      </c>
      <c r="T9" s="123">
        <v>1.9176471746339234</v>
      </c>
      <c r="U9" s="123">
        <v>2.4303149872441616</v>
      </c>
      <c r="V9" s="123">
        <v>3.2363299237632193</v>
      </c>
      <c r="W9" s="123">
        <v>2.0559970246824504</v>
      </c>
      <c r="X9" s="123">
        <v>1.882207782877114</v>
      </c>
      <c r="Y9" s="123">
        <v>1.7337901262679243</v>
      </c>
      <c r="DA9" s="130" t="s">
        <v>3090</v>
      </c>
    </row>
    <row r="10" spans="1:105" ht="12" customHeight="1" x14ac:dyDescent="0.25">
      <c r="A10" s="97" t="s">
        <v>143</v>
      </c>
      <c r="B10" s="99">
        <v>10.716512860963762</v>
      </c>
      <c r="C10" s="99">
        <v>11.120717943005044</v>
      </c>
      <c r="D10" s="99">
        <v>11.384364721856647</v>
      </c>
      <c r="E10" s="99">
        <v>10.940800335352151</v>
      </c>
      <c r="F10" s="99">
        <v>12.255714592856346</v>
      </c>
      <c r="G10" s="99">
        <v>9.4832482102111886</v>
      </c>
      <c r="H10" s="99">
        <v>10.656876730768468</v>
      </c>
      <c r="I10" s="99">
        <v>10.565661407924685</v>
      </c>
      <c r="J10" s="99">
        <v>11.541148976005337</v>
      </c>
      <c r="K10" s="99">
        <v>10.555985610357599</v>
      </c>
      <c r="L10" s="99">
        <v>12.694044489672564</v>
      </c>
      <c r="M10" s="99">
        <v>11.291086935957177</v>
      </c>
      <c r="N10" s="99">
        <v>8.6326101034452059</v>
      </c>
      <c r="O10" s="99">
        <v>10.534105183967686</v>
      </c>
      <c r="P10" s="99">
        <v>12.449269367213825</v>
      </c>
      <c r="Q10" s="99">
        <v>11.159084960258697</v>
      </c>
      <c r="R10" s="99">
        <v>8.6170370970093444</v>
      </c>
      <c r="S10" s="99">
        <v>10.017353891546446</v>
      </c>
      <c r="T10" s="99">
        <v>8.3485768357067567</v>
      </c>
      <c r="U10" s="99">
        <v>10.063375728189433</v>
      </c>
      <c r="V10" s="99">
        <v>11.806711796344223</v>
      </c>
      <c r="W10" s="99">
        <v>7.7205415717519426</v>
      </c>
      <c r="X10" s="99">
        <v>8.5689495159094076</v>
      </c>
      <c r="Y10" s="99">
        <v>8.4170823541776016</v>
      </c>
      <c r="DA10" s="63" t="s">
        <v>3091</v>
      </c>
    </row>
    <row r="11" spans="1:105" ht="12" customHeight="1" x14ac:dyDescent="0.25">
      <c r="A11" s="97" t="s">
        <v>124</v>
      </c>
      <c r="B11" s="99">
        <v>8.0626628194076684</v>
      </c>
      <c r="C11" s="99">
        <v>7.136572241956431</v>
      </c>
      <c r="D11" s="99">
        <v>7.715194743640712</v>
      </c>
      <c r="E11" s="99">
        <v>7.0529291918325381</v>
      </c>
      <c r="F11" s="99">
        <v>6.9896731808129227</v>
      </c>
      <c r="G11" s="99">
        <v>7.9408486336661657</v>
      </c>
      <c r="H11" s="99">
        <v>7.2832376913724213</v>
      </c>
      <c r="I11" s="99">
        <v>7.6939065957426731</v>
      </c>
      <c r="J11" s="99">
        <v>8.4210986479206902</v>
      </c>
      <c r="K11" s="99">
        <v>6.7698116209374417</v>
      </c>
      <c r="L11" s="99">
        <v>7.4213881967909474</v>
      </c>
      <c r="M11" s="99">
        <v>8.0341699816243857</v>
      </c>
      <c r="N11" s="99">
        <v>7.9877241296571588</v>
      </c>
      <c r="O11" s="99">
        <v>7.2841213168384868</v>
      </c>
      <c r="P11" s="99">
        <v>7.8413608339936269</v>
      </c>
      <c r="Q11" s="99">
        <v>8.120431999649691</v>
      </c>
      <c r="R11" s="99">
        <v>7.0412405069050612</v>
      </c>
      <c r="S11" s="99">
        <v>7.3366986759404842</v>
      </c>
      <c r="T11" s="99">
        <v>6.7950542280743713</v>
      </c>
      <c r="U11" s="99">
        <v>6.6770335090957351</v>
      </c>
      <c r="V11" s="99">
        <v>6.0752198341301975</v>
      </c>
      <c r="W11" s="99">
        <v>7.3494216024391985</v>
      </c>
      <c r="X11" s="99">
        <v>6.3384123427470378</v>
      </c>
      <c r="Y11" s="99">
        <v>6.1526835976936782</v>
      </c>
      <c r="DA11" s="63" t="s">
        <v>3092</v>
      </c>
    </row>
    <row r="12" spans="1:105" ht="12" customHeight="1" x14ac:dyDescent="0.25">
      <c r="A12" s="97" t="s">
        <v>123</v>
      </c>
      <c r="B12" s="99">
        <v>3.0096154445479382</v>
      </c>
      <c r="C12" s="99">
        <v>2.6523627315811669</v>
      </c>
      <c r="D12" s="99">
        <v>2.8735269696523731</v>
      </c>
      <c r="E12" s="99">
        <v>2.606161240594655</v>
      </c>
      <c r="F12" s="99">
        <v>2.5675355960778905</v>
      </c>
      <c r="G12" s="99">
        <v>2.9103839652821608</v>
      </c>
      <c r="H12" s="99">
        <v>2.2218452293144999</v>
      </c>
      <c r="I12" s="99">
        <v>2.4926634256329914</v>
      </c>
      <c r="J12" s="99">
        <v>2.9790561950773076</v>
      </c>
      <c r="K12" s="99">
        <v>2.4320141740032062</v>
      </c>
      <c r="L12" s="99">
        <v>2.3435029791988051</v>
      </c>
      <c r="M12" s="99">
        <v>2.8568980597072984</v>
      </c>
      <c r="N12" s="99">
        <v>2.7393549144912144</v>
      </c>
      <c r="O12" s="99">
        <v>2.1312095249889769</v>
      </c>
      <c r="P12" s="99">
        <v>2.3495061547013742</v>
      </c>
      <c r="Q12" s="99">
        <v>1.9707278437509617</v>
      </c>
      <c r="R12" s="99">
        <v>1.5946381153371012</v>
      </c>
      <c r="S12" s="99">
        <v>1.878199961670648</v>
      </c>
      <c r="T12" s="99">
        <v>2.0482849317554574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3.0096154445479382</v>
      </c>
      <c r="C13" s="102">
        <v>2.6523627315811669</v>
      </c>
      <c r="D13" s="102">
        <v>2.8735269696523731</v>
      </c>
      <c r="E13" s="102">
        <v>2.606161240594655</v>
      </c>
      <c r="F13" s="102">
        <v>2.5675355960778905</v>
      </c>
      <c r="G13" s="102">
        <v>2.9103839652821608</v>
      </c>
      <c r="H13" s="102">
        <v>2.2218452293144999</v>
      </c>
      <c r="I13" s="102">
        <v>2.4926634256329914</v>
      </c>
      <c r="J13" s="102">
        <v>2.9790561950773076</v>
      </c>
      <c r="K13" s="102">
        <v>2.4320141740032062</v>
      </c>
      <c r="L13" s="102">
        <v>2.3435029791988051</v>
      </c>
      <c r="M13" s="102">
        <v>2.8568980597072984</v>
      </c>
      <c r="N13" s="102">
        <v>2.7393549144912144</v>
      </c>
      <c r="O13" s="102">
        <v>2.1312095249889769</v>
      </c>
      <c r="P13" s="102">
        <v>2.3495061547013742</v>
      </c>
      <c r="Q13" s="102">
        <v>1.9707278437509617</v>
      </c>
      <c r="R13" s="102">
        <v>1.5946381153371012</v>
      </c>
      <c r="S13" s="102">
        <v>1.878199961670648</v>
      </c>
      <c r="T13" s="102">
        <v>2.0482849317554574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8.503652254160772E-2</v>
      </c>
      <c r="C19" s="123">
        <v>9.4441223271005237E-2</v>
      </c>
      <c r="D19" s="123">
        <v>9.7166280857978973E-2</v>
      </c>
      <c r="E19" s="123">
        <v>9.1861472457040211E-2</v>
      </c>
      <c r="F19" s="123">
        <v>0.1084834817245688</v>
      </c>
      <c r="G19" s="123">
        <v>7.5226165410810023E-2</v>
      </c>
      <c r="H19" s="123">
        <v>9.3429563250892175E-2</v>
      </c>
      <c r="I19" s="123">
        <v>8.0517263682568452E-2</v>
      </c>
      <c r="J19" s="123">
        <v>9.4305225646596338E-2</v>
      </c>
      <c r="K19" s="123">
        <v>0.10185244522238419</v>
      </c>
      <c r="L19" s="123">
        <v>0.11471370666019724</v>
      </c>
      <c r="M19" s="123">
        <v>0.13229318521682948</v>
      </c>
      <c r="N19" s="123">
        <v>0.13187485040259792</v>
      </c>
      <c r="O19" s="123">
        <v>0.10868087371326993</v>
      </c>
      <c r="P19" s="123">
        <v>6.9121774708114647E-2</v>
      </c>
      <c r="Q19" s="123">
        <v>0.11214621051407643</v>
      </c>
      <c r="R19" s="123">
        <v>0.13266596810145551</v>
      </c>
      <c r="S19" s="123">
        <v>0.15268258576302346</v>
      </c>
      <c r="T19" s="123">
        <v>0.14749776256291483</v>
      </c>
      <c r="U19" s="123">
        <v>0.15223495506131313</v>
      </c>
      <c r="V19" s="123">
        <v>0.19690391745857641</v>
      </c>
      <c r="W19" s="123">
        <v>0.17900452163224884</v>
      </c>
      <c r="X19" s="123">
        <v>3.3652032908861061E-2</v>
      </c>
      <c r="Y19" s="123">
        <v>2.4904228152577926E-2</v>
      </c>
      <c r="DA19" s="130" t="s">
        <v>3100</v>
      </c>
    </row>
    <row r="20" spans="1:105" ht="12" customHeight="1" x14ac:dyDescent="0.25">
      <c r="A20" s="97" t="s">
        <v>51</v>
      </c>
      <c r="B20" s="99">
        <v>1.8516802910160179</v>
      </c>
      <c r="C20" s="99">
        <v>2.0534363394062023</v>
      </c>
      <c r="D20" s="99">
        <v>2.1067302688113165</v>
      </c>
      <c r="E20" s="99">
        <v>1.9878527706747733</v>
      </c>
      <c r="F20" s="99">
        <v>2.3581759511428206</v>
      </c>
      <c r="G20" s="99">
        <v>1.6101322897110033</v>
      </c>
      <c r="H20" s="99">
        <v>2.0289734034679072</v>
      </c>
      <c r="I20" s="99">
        <v>1.7594984971216723</v>
      </c>
      <c r="J20" s="99">
        <v>2.0805398129869652</v>
      </c>
      <c r="K20" s="99">
        <v>2.1736288135721242</v>
      </c>
      <c r="L20" s="99">
        <v>2.380873967956747</v>
      </c>
      <c r="M20" s="99">
        <v>2.5662819484700545</v>
      </c>
      <c r="N20" s="99">
        <v>2.7174516857759889</v>
      </c>
      <c r="O20" s="99">
        <v>2.3873636600063586</v>
      </c>
      <c r="P20" s="99">
        <v>1.7074466160872392</v>
      </c>
      <c r="Q20" s="99">
        <v>2.4307502418153875</v>
      </c>
      <c r="R20" s="99">
        <v>2.5262883752421024</v>
      </c>
      <c r="S20" s="99">
        <v>2.6472657228356749</v>
      </c>
      <c r="T20" s="99">
        <v>2.459649349469561</v>
      </c>
      <c r="U20" s="99">
        <v>2.4395308580815076</v>
      </c>
      <c r="V20" s="99">
        <v>2.8691757487366787</v>
      </c>
      <c r="W20" s="99">
        <v>2.7165660627387527</v>
      </c>
      <c r="X20" s="99">
        <v>0.94948059853562405</v>
      </c>
      <c r="Y20" s="99">
        <v>2.1284152659532585</v>
      </c>
      <c r="DA20" s="63" t="s">
        <v>3101</v>
      </c>
    </row>
    <row r="21" spans="1:105" ht="12" customHeight="1" x14ac:dyDescent="0.25">
      <c r="A21" s="97" t="s">
        <v>50</v>
      </c>
      <c r="B21" s="99">
        <v>1.1167065527181179</v>
      </c>
      <c r="C21" s="99">
        <v>1.2775848485248475</v>
      </c>
      <c r="D21" s="99">
        <v>1.3415683337407656</v>
      </c>
      <c r="E21" s="99">
        <v>1.269806248118166</v>
      </c>
      <c r="F21" s="99">
        <v>1.3712949832790073</v>
      </c>
      <c r="G21" s="99">
        <v>1.1392062605057693</v>
      </c>
      <c r="H21" s="99">
        <v>1.2915726787567638</v>
      </c>
      <c r="I21" s="99">
        <v>1.1208732841447393</v>
      </c>
      <c r="J21" s="99">
        <v>1.1957337843315159</v>
      </c>
      <c r="K21" s="99">
        <v>1.548390099459847</v>
      </c>
      <c r="L21" s="99">
        <v>1.6554217101897328</v>
      </c>
      <c r="M21" s="99">
        <v>1.5270569419284763</v>
      </c>
      <c r="N21" s="99">
        <v>1.2980818059519588</v>
      </c>
      <c r="O21" s="99">
        <v>1.2901787710756871</v>
      </c>
      <c r="P21" s="99">
        <v>1.4433205549086552</v>
      </c>
      <c r="Q21" s="99">
        <v>1.6018232510644874</v>
      </c>
      <c r="R21" s="99">
        <v>1.6886926532935749</v>
      </c>
      <c r="S21" s="99">
        <v>1.6185318001520801</v>
      </c>
      <c r="T21" s="99">
        <v>1.4974209071814919</v>
      </c>
      <c r="U21" s="99">
        <v>1.503263304807307</v>
      </c>
      <c r="V21" s="99">
        <v>1.4939692937174491</v>
      </c>
      <c r="W21" s="99">
        <v>2.0257512923565928</v>
      </c>
      <c r="X21" s="99">
        <v>1.0424742169708838</v>
      </c>
      <c r="Y21" s="99">
        <v>1.4848678470344865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47.21808809954733</v>
      </c>
      <c r="C24" s="118">
        <f t="shared" si="7"/>
        <v>43.957297413694569</v>
      </c>
      <c r="D24" s="118">
        <f t="shared" si="7"/>
        <v>43.059250129759604</v>
      </c>
      <c r="E24" s="118">
        <f t="shared" si="7"/>
        <v>39.601168858208645</v>
      </c>
      <c r="F24" s="118">
        <f t="shared" si="7"/>
        <v>38.066204106035052</v>
      </c>
      <c r="G24" s="118">
        <f t="shared" si="7"/>
        <v>43.836999010205481</v>
      </c>
      <c r="H24" s="118">
        <f t="shared" si="7"/>
        <v>39.468192657444064</v>
      </c>
      <c r="I24" s="118">
        <f t="shared" si="7"/>
        <v>39.81813824933726</v>
      </c>
      <c r="J24" s="118">
        <f t="shared" si="7"/>
        <v>43.077909716393137</v>
      </c>
      <c r="K24" s="118">
        <f t="shared" si="7"/>
        <v>34.92467693868555</v>
      </c>
      <c r="L24" s="118">
        <f t="shared" si="7"/>
        <v>43.288988402720918</v>
      </c>
      <c r="M24" s="118">
        <f t="shared" si="7"/>
        <v>34.480714964945385</v>
      </c>
      <c r="N24" s="118">
        <f t="shared" si="7"/>
        <v>37.513224553623338</v>
      </c>
      <c r="O24" s="118">
        <f t="shared" si="7"/>
        <v>42.841369622913469</v>
      </c>
      <c r="P24" s="118">
        <f t="shared" si="7"/>
        <v>35.515296038193377</v>
      </c>
      <c r="Q24" s="118">
        <f t="shared" si="7"/>
        <v>36.215324986923264</v>
      </c>
      <c r="R24" s="118">
        <f t="shared" ref="R24:V24" si="8">R25+R28+R30+R39</f>
        <v>36.262810869225234</v>
      </c>
      <c r="S24" s="118">
        <f t="shared" si="8"/>
        <v>41.20673735767285</v>
      </c>
      <c r="T24" s="118">
        <f t="shared" si="8"/>
        <v>36.046340239835317</v>
      </c>
      <c r="U24" s="118">
        <f t="shared" si="8"/>
        <v>36.133008804262218</v>
      </c>
      <c r="V24" s="118">
        <f t="shared" si="8"/>
        <v>37.896924107373266</v>
      </c>
      <c r="W24" s="118">
        <f t="shared" ref="W24:Y24" si="9">W25+W28+W30+W39</f>
        <v>39.877616591239438</v>
      </c>
      <c r="X24" s="118">
        <f t="shared" si="9"/>
        <v>33.556846166706002</v>
      </c>
      <c r="Y24" s="118">
        <f t="shared" si="9"/>
        <v>33.078113638097406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46.946842995746593</v>
      </c>
      <c r="C25" s="123">
        <f t="shared" si="10"/>
        <v>43.729309795061027</v>
      </c>
      <c r="D25" s="123">
        <f t="shared" si="10"/>
        <v>42.832126244952335</v>
      </c>
      <c r="E25" s="123">
        <f t="shared" si="10"/>
        <v>39.408544440895639</v>
      </c>
      <c r="F25" s="123">
        <f t="shared" si="10"/>
        <v>37.86739956194031</v>
      </c>
      <c r="G25" s="123">
        <f t="shared" si="10"/>
        <v>43.581243193116812</v>
      </c>
      <c r="H25" s="123">
        <f t="shared" si="10"/>
        <v>39.227779700120166</v>
      </c>
      <c r="I25" s="123">
        <f t="shared" si="10"/>
        <v>39.574157863758856</v>
      </c>
      <c r="J25" s="123">
        <f t="shared" si="10"/>
        <v>42.825598816179628</v>
      </c>
      <c r="K25" s="123">
        <f t="shared" si="10"/>
        <v>34.753563945837662</v>
      </c>
      <c r="L25" s="123">
        <f t="shared" si="10"/>
        <v>43.123223651979949</v>
      </c>
      <c r="M25" s="123">
        <f t="shared" si="10"/>
        <v>34.304162417139686</v>
      </c>
      <c r="N25" s="123">
        <f t="shared" si="10"/>
        <v>37.360335055783374</v>
      </c>
      <c r="O25" s="123">
        <f t="shared" si="10"/>
        <v>42.728039587047626</v>
      </c>
      <c r="P25" s="123">
        <f t="shared" si="10"/>
        <v>35.409493250423793</v>
      </c>
      <c r="Q25" s="123">
        <f t="shared" si="10"/>
        <v>36.110287829445411</v>
      </c>
      <c r="R25" s="123">
        <f t="shared" ref="R25:V25" si="11">SUM(R26:R27)</f>
        <v>36.1774430025459</v>
      </c>
      <c r="S25" s="123">
        <f t="shared" si="11"/>
        <v>41.121925702717803</v>
      </c>
      <c r="T25" s="123">
        <f t="shared" si="11"/>
        <v>35.973001600237779</v>
      </c>
      <c r="U25" s="123">
        <f t="shared" si="11"/>
        <v>36.062790410503212</v>
      </c>
      <c r="V25" s="123">
        <f t="shared" si="11"/>
        <v>37.838019218336974</v>
      </c>
      <c r="W25" s="123">
        <f t="shared" ref="W25:Y25" si="12">SUM(W26:W27)</f>
        <v>39.811603891795016</v>
      </c>
      <c r="X25" s="123">
        <f t="shared" si="12"/>
        <v>33.503758404446309</v>
      </c>
      <c r="Y25" s="123">
        <f t="shared" si="12"/>
        <v>33.029910750650629</v>
      </c>
      <c r="DA25" s="130" t="s">
        <v>3105</v>
      </c>
    </row>
    <row r="26" spans="1:105" ht="12" customHeight="1" x14ac:dyDescent="0.25">
      <c r="A26" s="97" t="s">
        <v>74</v>
      </c>
      <c r="B26" s="99">
        <v>46.946842995746593</v>
      </c>
      <c r="C26" s="99">
        <v>43.729309795061027</v>
      </c>
      <c r="D26" s="99">
        <v>42.832126244952335</v>
      </c>
      <c r="E26" s="99">
        <v>39.408544440895639</v>
      </c>
      <c r="F26" s="99">
        <v>37.86739956194031</v>
      </c>
      <c r="G26" s="99">
        <v>43.581243193116812</v>
      </c>
      <c r="H26" s="99">
        <v>39.227779700120166</v>
      </c>
      <c r="I26" s="99">
        <v>39.574157863758856</v>
      </c>
      <c r="J26" s="99">
        <v>42.825598816179628</v>
      </c>
      <c r="K26" s="99">
        <v>34.753563945837662</v>
      </c>
      <c r="L26" s="99">
        <v>43.123223651979949</v>
      </c>
      <c r="M26" s="99">
        <v>34.304162417139686</v>
      </c>
      <c r="N26" s="99">
        <v>37.360335055783374</v>
      </c>
      <c r="O26" s="99">
        <v>42.728039587047626</v>
      </c>
      <c r="P26" s="99">
        <v>35.409493250423793</v>
      </c>
      <c r="Q26" s="99">
        <v>36.110287829445411</v>
      </c>
      <c r="R26" s="99">
        <v>36.1774430025459</v>
      </c>
      <c r="S26" s="99">
        <v>41.121925702717803</v>
      </c>
      <c r="T26" s="99">
        <v>35.973001600237779</v>
      </c>
      <c r="U26" s="99">
        <v>36.062790410503212</v>
      </c>
      <c r="V26" s="99">
        <v>37.838019218336974</v>
      </c>
      <c r="W26" s="99">
        <v>39.811603891795016</v>
      </c>
      <c r="X26" s="99">
        <v>33.503758404446309</v>
      </c>
      <c r="Y26" s="99">
        <v>33.029910750650629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0.26407734140148081</v>
      </c>
      <c r="C30" s="123">
        <v>0.21990010830639836</v>
      </c>
      <c r="D30" s="123">
        <v>0.21895319807527694</v>
      </c>
      <c r="E30" s="123">
        <v>0.18524338936133058</v>
      </c>
      <c r="F30" s="123">
        <v>0.19106737079670216</v>
      </c>
      <c r="G30" s="123">
        <v>0.24939820841423485</v>
      </c>
      <c r="H30" s="123">
        <v>0.23355699100402519</v>
      </c>
      <c r="I30" s="123">
        <v>0.23834320473717088</v>
      </c>
      <c r="J30" s="123">
        <v>0.24654172943939182</v>
      </c>
      <c r="K30" s="123">
        <v>0.16336026580943228</v>
      </c>
      <c r="L30" s="123">
        <v>0.15775197534001537</v>
      </c>
      <c r="M30" s="123">
        <v>0.1699429285158108</v>
      </c>
      <c r="N30" s="123">
        <v>0.14933696328206592</v>
      </c>
      <c r="O30" s="123">
        <v>0.11101545477373299</v>
      </c>
      <c r="P30" s="123">
        <v>0.10347310126947851</v>
      </c>
      <c r="Q30" s="123">
        <v>0.10215568854733872</v>
      </c>
      <c r="R30" s="123">
        <v>8.2103072014776027E-2</v>
      </c>
      <c r="S30" s="123">
        <v>8.1583650741347727E-2</v>
      </c>
      <c r="T30" s="123">
        <v>7.0411793025915478E-2</v>
      </c>
      <c r="U30" s="123">
        <v>6.7635960194196099E-2</v>
      </c>
      <c r="V30" s="123">
        <v>5.6659222044665114E-2</v>
      </c>
      <c r="W30" s="123">
        <v>6.3051194464089105E-2</v>
      </c>
      <c r="X30" s="123">
        <v>5.1891442837540928E-2</v>
      </c>
      <c r="Y30" s="123">
        <v>4.7003571458650931E-2</v>
      </c>
      <c r="DA30" s="130" t="s">
        <v>3110</v>
      </c>
    </row>
    <row r="31" spans="1:105" ht="12" customHeight="1" x14ac:dyDescent="0.25">
      <c r="A31" s="97" t="s">
        <v>141</v>
      </c>
      <c r="B31" s="99">
        <v>8.0626628194076666</v>
      </c>
      <c r="C31" s="99">
        <v>7.1367571900336637</v>
      </c>
      <c r="D31" s="99">
        <v>7.709004702248432</v>
      </c>
      <c r="E31" s="99">
        <v>7.0254609092027875</v>
      </c>
      <c r="F31" s="99">
        <v>6.9152676056911426</v>
      </c>
      <c r="G31" s="99">
        <v>7.8170700075733288</v>
      </c>
      <c r="H31" s="99">
        <v>7.2265102563322348</v>
      </c>
      <c r="I31" s="99">
        <v>7.6726238780262737</v>
      </c>
      <c r="J31" s="99">
        <v>8.3964288784645884</v>
      </c>
      <c r="K31" s="99">
        <v>6.7496047755495301</v>
      </c>
      <c r="L31" s="99">
        <v>7.4085077406200162</v>
      </c>
      <c r="M31" s="99">
        <v>8.0282416017678688</v>
      </c>
      <c r="N31" s="99">
        <v>8.0534241706997385</v>
      </c>
      <c r="O31" s="99">
        <v>7.4017674726630336</v>
      </c>
      <c r="P31" s="99">
        <v>7.7987023893734877</v>
      </c>
      <c r="Q31" s="99">
        <v>8.0007567903601142</v>
      </c>
      <c r="R31" s="99">
        <v>6.9120270972045432</v>
      </c>
      <c r="S31" s="99">
        <v>7.1161626625516394</v>
      </c>
      <c r="T31" s="99">
        <v>6.5953507861726504</v>
      </c>
      <c r="U31" s="99">
        <v>6.5239151896052254</v>
      </c>
      <c r="V31" s="99">
        <v>6.0229062646714233</v>
      </c>
      <c r="W31" s="99">
        <v>7.2912244629342293</v>
      </c>
      <c r="X31" s="99">
        <v>6.234792399014677</v>
      </c>
      <c r="Y31" s="99">
        <v>6.0098904712829491</v>
      </c>
      <c r="DA31" s="63" t="s">
        <v>3111</v>
      </c>
    </row>
    <row r="32" spans="1:105" ht="12" customHeight="1" x14ac:dyDescent="0.25">
      <c r="A32" s="97" t="s">
        <v>140</v>
      </c>
      <c r="B32" s="99">
        <v>3.0096154445479382</v>
      </c>
      <c r="C32" s="99">
        <v>2.6523627315811669</v>
      </c>
      <c r="D32" s="99">
        <v>2.8735269696523726</v>
      </c>
      <c r="E32" s="99">
        <v>2.606161240594655</v>
      </c>
      <c r="F32" s="99">
        <v>2.5971853128341786</v>
      </c>
      <c r="G32" s="99">
        <v>2.880805225788178</v>
      </c>
      <c r="H32" s="99">
        <v>2.198872162297103</v>
      </c>
      <c r="I32" s="99">
        <v>2.4828319280182405</v>
      </c>
      <c r="J32" s="99">
        <v>2.9673062798761922</v>
      </c>
      <c r="K32" s="99">
        <v>2.4224218875738095</v>
      </c>
      <c r="L32" s="99">
        <v>2.3360147117583816</v>
      </c>
      <c r="M32" s="99">
        <v>2.8477693251116927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3112</v>
      </c>
    </row>
    <row r="33" spans="1:105" ht="12" customHeight="1" x14ac:dyDescent="0.25">
      <c r="A33" s="100" t="s">
        <v>50</v>
      </c>
      <c r="B33" s="102">
        <v>3.0096154445479382</v>
      </c>
      <c r="C33" s="102">
        <v>2.6523627315811669</v>
      </c>
      <c r="D33" s="102">
        <v>2.8735269696523726</v>
      </c>
      <c r="E33" s="102">
        <v>2.606161240594655</v>
      </c>
      <c r="F33" s="102">
        <v>2.5971853128341786</v>
      </c>
      <c r="G33" s="102">
        <v>2.880805225788178</v>
      </c>
      <c r="H33" s="102">
        <v>2.198872162297103</v>
      </c>
      <c r="I33" s="102">
        <v>2.4828319280182405</v>
      </c>
      <c r="J33" s="102">
        <v>2.9673062798761922</v>
      </c>
      <c r="K33" s="102">
        <v>2.4224218875738095</v>
      </c>
      <c r="L33" s="102">
        <v>2.3360147117583816</v>
      </c>
      <c r="M33" s="102">
        <v>2.8477693251116927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7.1677623992535697E-3</v>
      </c>
      <c r="C39" s="123">
        <v>8.0875103271443871E-3</v>
      </c>
      <c r="D39" s="123">
        <v>8.17068673199693E-3</v>
      </c>
      <c r="E39" s="123">
        <v>7.3810279516768138E-3</v>
      </c>
      <c r="F39" s="123">
        <v>7.7371732980381514E-3</v>
      </c>
      <c r="G39" s="123">
        <v>6.3576086744345419E-3</v>
      </c>
      <c r="H39" s="123">
        <v>6.8559663198762087E-3</v>
      </c>
      <c r="I39" s="123">
        <v>5.6371808412369068E-3</v>
      </c>
      <c r="J39" s="123">
        <v>5.7691707741168025E-3</v>
      </c>
      <c r="K39" s="123">
        <v>7.7527270384571967E-3</v>
      </c>
      <c r="L39" s="123">
        <v>8.0127754009602283E-3</v>
      </c>
      <c r="M39" s="123">
        <v>6.6096192898922445E-3</v>
      </c>
      <c r="N39" s="123">
        <v>3.5525345578969907E-3</v>
      </c>
      <c r="O39" s="123">
        <v>2.3145810921096706E-3</v>
      </c>
      <c r="P39" s="123">
        <v>2.3296865001040425E-3</v>
      </c>
      <c r="Q39" s="123">
        <v>2.8814689305096943E-3</v>
      </c>
      <c r="R39" s="123">
        <v>3.2647946645627457E-3</v>
      </c>
      <c r="S39" s="123">
        <v>3.2280042136984921E-3</v>
      </c>
      <c r="T39" s="123">
        <v>2.9268465716196569E-3</v>
      </c>
      <c r="U39" s="123">
        <v>2.5824335648120741E-3</v>
      </c>
      <c r="V39" s="123">
        <v>2.2456669916265074E-3</v>
      </c>
      <c r="W39" s="123">
        <v>2.9615049803332866E-3</v>
      </c>
      <c r="X39" s="123">
        <v>1.1963194221507993E-3</v>
      </c>
      <c r="Y39" s="123">
        <v>1.1993159881224552E-3</v>
      </c>
      <c r="DA39" s="130" t="s">
        <v>3119</v>
      </c>
    </row>
    <row r="40" spans="1:105" ht="12" customHeight="1" x14ac:dyDescent="0.25">
      <c r="A40" s="97" t="s">
        <v>50</v>
      </c>
      <c r="B40" s="99">
        <v>1.1167065527181179</v>
      </c>
      <c r="C40" s="99">
        <v>1.2777779117470836</v>
      </c>
      <c r="D40" s="99">
        <v>1.3413357506335783</v>
      </c>
      <c r="E40" s="99">
        <v>1.2687479955409047</v>
      </c>
      <c r="F40" s="99">
        <v>1.368889049836872</v>
      </c>
      <c r="G40" s="99">
        <v>1.1363669770527756</v>
      </c>
      <c r="H40" s="99">
        <v>1.2900956349723225</v>
      </c>
      <c r="I40" s="99">
        <v>1.1207271290771768</v>
      </c>
      <c r="J40" s="99">
        <v>1.1955940755806214</v>
      </c>
      <c r="K40" s="99">
        <v>1.5484372099879993</v>
      </c>
      <c r="L40" s="99">
        <v>1.6555237428426037</v>
      </c>
      <c r="M40" s="99">
        <v>1.5272747696151008</v>
      </c>
      <c r="N40" s="99">
        <v>1.2984908535175492</v>
      </c>
      <c r="O40" s="99">
        <v>1.2911504858818446</v>
      </c>
      <c r="P40" s="99">
        <v>1.443715352582994</v>
      </c>
      <c r="Q40" s="99">
        <v>1.6022888232920907</v>
      </c>
      <c r="R40" s="99">
        <v>1.6907679035568886</v>
      </c>
      <c r="S40" s="99">
        <v>1.620894332062278</v>
      </c>
      <c r="T40" s="99">
        <v>1.500625046180678</v>
      </c>
      <c r="U40" s="99">
        <v>1.5092045568475267</v>
      </c>
      <c r="V40" s="99">
        <v>1.5063779306244982</v>
      </c>
      <c r="W40" s="99">
        <v>2.0421222119942644</v>
      </c>
      <c r="X40" s="99">
        <v>1.0492917651684661</v>
      </c>
      <c r="Y40" s="99">
        <v>1.4896361226758124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62.226986560673957</v>
      </c>
      <c r="C43" s="118">
        <f t="shared" si="14"/>
        <v>61.049812554323857</v>
      </c>
      <c r="D43" s="118">
        <f t="shared" si="14"/>
        <v>58.068843602447849</v>
      </c>
      <c r="E43" s="118">
        <f t="shared" si="14"/>
        <v>57.755860260305639</v>
      </c>
      <c r="F43" s="118">
        <f t="shared" si="14"/>
        <v>57.113242324314058</v>
      </c>
      <c r="G43" s="118">
        <f t="shared" si="14"/>
        <v>56.06021383970949</v>
      </c>
      <c r="H43" s="118">
        <f t="shared" si="14"/>
        <v>55.865789757142451</v>
      </c>
      <c r="I43" s="118">
        <f t="shared" si="14"/>
        <v>51.131633920757622</v>
      </c>
      <c r="J43" s="118">
        <f t="shared" si="14"/>
        <v>53.733137837822198</v>
      </c>
      <c r="K43" s="118">
        <f t="shared" si="14"/>
        <v>52.741791946902566</v>
      </c>
      <c r="L43" s="118">
        <f t="shared" si="14"/>
        <v>59.884972821060693</v>
      </c>
      <c r="M43" s="118">
        <f t="shared" si="14"/>
        <v>54.062836734076768</v>
      </c>
      <c r="N43" s="118">
        <f t="shared" si="14"/>
        <v>51.186035169217433</v>
      </c>
      <c r="O43" s="118">
        <f t="shared" si="14"/>
        <v>55.178807739890829</v>
      </c>
      <c r="P43" s="118">
        <f t="shared" si="14"/>
        <v>48.367507278650862</v>
      </c>
      <c r="Q43" s="118">
        <f t="shared" si="14"/>
        <v>51.224025454143671</v>
      </c>
      <c r="R43" s="118">
        <f t="shared" ref="R43:V43" si="15">R44+R47+R49+R58</f>
        <v>51.971350736299385</v>
      </c>
      <c r="S43" s="118">
        <f t="shared" si="15"/>
        <v>52.880836618124647</v>
      </c>
      <c r="T43" s="118">
        <f t="shared" si="15"/>
        <v>47.6839147976088</v>
      </c>
      <c r="U43" s="118">
        <f t="shared" si="15"/>
        <v>49.001094211990967</v>
      </c>
      <c r="V43" s="118">
        <f t="shared" si="15"/>
        <v>51.895720535059283</v>
      </c>
      <c r="W43" s="118">
        <f t="shared" ref="W43:Y43" si="16">W44+W47+W49+W58</f>
        <v>56.674524614117146</v>
      </c>
      <c r="X43" s="118">
        <f t="shared" si="16"/>
        <v>51.121290463041205</v>
      </c>
      <c r="Y43" s="118">
        <f t="shared" si="16"/>
        <v>44.529259955723518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56.596727054286575</v>
      </c>
      <c r="C44" s="123">
        <f t="shared" si="17"/>
        <v>55.558179623071148</v>
      </c>
      <c r="D44" s="123">
        <f t="shared" si="17"/>
        <v>52.260707117224527</v>
      </c>
      <c r="E44" s="123">
        <f t="shared" si="17"/>
        <v>51.945558096117502</v>
      </c>
      <c r="F44" s="123">
        <f t="shared" si="17"/>
        <v>51.211907403556175</v>
      </c>
      <c r="G44" s="123">
        <f t="shared" si="17"/>
        <v>50.769840325975956</v>
      </c>
      <c r="H44" s="123">
        <f t="shared" si="17"/>
        <v>50.227246270247484</v>
      </c>
      <c r="I44" s="123">
        <f t="shared" si="17"/>
        <v>45.786578736392435</v>
      </c>
      <c r="J44" s="123">
        <f t="shared" si="17"/>
        <v>48.192503344692568</v>
      </c>
      <c r="K44" s="123">
        <f t="shared" si="17"/>
        <v>46.958215325363263</v>
      </c>
      <c r="L44" s="123">
        <f t="shared" si="17"/>
        <v>53.822600484940544</v>
      </c>
      <c r="M44" s="123">
        <f t="shared" si="17"/>
        <v>47.825526123761705</v>
      </c>
      <c r="N44" s="123">
        <f t="shared" si="17"/>
        <v>45.736725822020766</v>
      </c>
      <c r="O44" s="123">
        <f t="shared" si="17"/>
        <v>49.2342286329052</v>
      </c>
      <c r="P44" s="123">
        <f t="shared" si="17"/>
        <v>42.536720879708831</v>
      </c>
      <c r="Q44" s="123">
        <f t="shared" si="17"/>
        <v>45.692081465617036</v>
      </c>
      <c r="R44" s="123">
        <f t="shared" ref="R44:V44" si="18">SUM(R45:R46)</f>
        <v>46.57918944382935</v>
      </c>
      <c r="S44" s="123">
        <f t="shared" si="18"/>
        <v>47.487009844448437</v>
      </c>
      <c r="T44" s="123">
        <f t="shared" si="18"/>
        <v>42.818294564444123</v>
      </c>
      <c r="U44" s="123">
        <f t="shared" si="18"/>
        <v>44.00933767182056</v>
      </c>
      <c r="V44" s="123">
        <f t="shared" si="18"/>
        <v>46.668335894163363</v>
      </c>
      <c r="W44" s="123">
        <f t="shared" ref="W44:Y44" si="19">SUM(W45:W46)</f>
        <v>50.648606583674784</v>
      </c>
      <c r="X44" s="123">
        <f t="shared" si="19"/>
        <v>45.370729873974312</v>
      </c>
      <c r="Y44" s="123">
        <f t="shared" si="19"/>
        <v>39.514670355120771</v>
      </c>
      <c r="DA44" s="130" t="s">
        <v>3123</v>
      </c>
    </row>
    <row r="45" spans="1:105" ht="12" customHeight="1" x14ac:dyDescent="0.25">
      <c r="A45" s="97" t="s">
        <v>211</v>
      </c>
      <c r="B45" s="99">
        <v>56.596727054286575</v>
      </c>
      <c r="C45" s="99">
        <v>55.558179623071148</v>
      </c>
      <c r="D45" s="99">
        <v>52.260707117224527</v>
      </c>
      <c r="E45" s="99">
        <v>51.945558096117502</v>
      </c>
      <c r="F45" s="99">
        <v>51.211907403556175</v>
      </c>
      <c r="G45" s="99">
        <v>50.769840325975956</v>
      </c>
      <c r="H45" s="99">
        <v>50.227246270247484</v>
      </c>
      <c r="I45" s="99">
        <v>45.786578736392435</v>
      </c>
      <c r="J45" s="99">
        <v>48.192503344692568</v>
      </c>
      <c r="K45" s="99">
        <v>46.958215325363263</v>
      </c>
      <c r="L45" s="99">
        <v>53.822600484940544</v>
      </c>
      <c r="M45" s="99">
        <v>47.825526123761705</v>
      </c>
      <c r="N45" s="99">
        <v>45.736725822020766</v>
      </c>
      <c r="O45" s="99">
        <v>49.2342286329052</v>
      </c>
      <c r="P45" s="99">
        <v>42.536720879708831</v>
      </c>
      <c r="Q45" s="99">
        <v>45.692081465617036</v>
      </c>
      <c r="R45" s="99">
        <v>46.57918944382935</v>
      </c>
      <c r="S45" s="99">
        <v>47.487009844448437</v>
      </c>
      <c r="T45" s="99">
        <v>42.818294564444123</v>
      </c>
      <c r="U45" s="99">
        <v>44.00933767182056</v>
      </c>
      <c r="V45" s="99">
        <v>46.668335894163363</v>
      </c>
      <c r="W45" s="99">
        <v>50.648606583674784</v>
      </c>
      <c r="X45" s="99">
        <v>45.370729873974312</v>
      </c>
      <c r="Y45" s="99">
        <v>39.514670355120771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5.6230750519762109</v>
      </c>
      <c r="C49" s="123">
        <v>5.4836462050656589</v>
      </c>
      <c r="D49" s="123">
        <v>5.8002735461460153</v>
      </c>
      <c r="E49" s="123">
        <v>5.8032702709537416</v>
      </c>
      <c r="F49" s="123">
        <v>5.8939087406696897</v>
      </c>
      <c r="G49" s="123">
        <v>5.284291567539845</v>
      </c>
      <c r="H49" s="123">
        <v>5.6319307952927851</v>
      </c>
      <c r="I49" s="123">
        <v>5.3395650933381775</v>
      </c>
      <c r="J49" s="123">
        <v>5.5351341360662305</v>
      </c>
      <c r="K49" s="123">
        <v>5.7769914345242555</v>
      </c>
      <c r="L49" s="123">
        <v>6.0561810520649768</v>
      </c>
      <c r="M49" s="123">
        <v>6.2326622517376435</v>
      </c>
      <c r="N49" s="123">
        <v>5.4462857767446629</v>
      </c>
      <c r="O49" s="123">
        <v>5.942094913521303</v>
      </c>
      <c r="P49" s="123">
        <v>5.827978213299061</v>
      </c>
      <c r="Q49" s="123">
        <v>5.5284233783495784</v>
      </c>
      <c r="R49" s="123">
        <v>5.3881474193785746</v>
      </c>
      <c r="S49" s="123">
        <v>5.3899341539679426</v>
      </c>
      <c r="T49" s="123">
        <v>4.862175140222627</v>
      </c>
      <c r="U49" s="123">
        <v>4.9882635622915314</v>
      </c>
      <c r="V49" s="123">
        <v>5.2239779876748909</v>
      </c>
      <c r="W49" s="123">
        <v>6.0214359600156033</v>
      </c>
      <c r="X49" s="123">
        <v>5.7487429691200118</v>
      </c>
      <c r="Y49" s="123">
        <v>5.0126598997453167</v>
      </c>
      <c r="DA49" s="130" t="s">
        <v>3128</v>
      </c>
    </row>
    <row r="50" spans="1:105" ht="12" customHeight="1" x14ac:dyDescent="0.25">
      <c r="A50" s="97" t="s">
        <v>138</v>
      </c>
      <c r="B50" s="99">
        <v>9.8240879123966387</v>
      </c>
      <c r="C50" s="99">
        <v>9.7274219953202099</v>
      </c>
      <c r="D50" s="99">
        <v>10.343861977493146</v>
      </c>
      <c r="E50" s="99">
        <v>10.475232736822484</v>
      </c>
      <c r="F50" s="99">
        <v>10.39805090484459</v>
      </c>
      <c r="G50" s="99">
        <v>9.3682901211760559</v>
      </c>
      <c r="H50" s="99">
        <v>9.9828914865520506</v>
      </c>
      <c r="I50" s="99">
        <v>9.4481939693186394</v>
      </c>
      <c r="J50" s="99">
        <v>9.7725817932180714</v>
      </c>
      <c r="K50" s="99">
        <v>10.139306852662235</v>
      </c>
      <c r="L50" s="99">
        <v>10.579034599245233</v>
      </c>
      <c r="M50" s="99">
        <v>10.734323975776688</v>
      </c>
      <c r="N50" s="99">
        <v>9.4673281365725188</v>
      </c>
      <c r="O50" s="99">
        <v>10.296996825648483</v>
      </c>
      <c r="P50" s="99">
        <v>10.268523349428232</v>
      </c>
      <c r="Q50" s="99">
        <v>9.786630139152372</v>
      </c>
      <c r="R50" s="99">
        <v>9.5231838829676008</v>
      </c>
      <c r="S50" s="99">
        <v>9.4488258492443631</v>
      </c>
      <c r="T50" s="99">
        <v>8.4452388108528336</v>
      </c>
      <c r="U50" s="99">
        <v>8.4660522811373138</v>
      </c>
      <c r="V50" s="99">
        <v>8.5170251040581704</v>
      </c>
      <c r="W50" s="99">
        <v>9.3868992823508268</v>
      </c>
      <c r="X50" s="99">
        <v>8.5417632809897235</v>
      </c>
      <c r="Y50" s="99">
        <v>7.3438347404666082</v>
      </c>
      <c r="DA50" s="63" t="s">
        <v>3129</v>
      </c>
    </row>
    <row r="51" spans="1:105" ht="12" customHeight="1" x14ac:dyDescent="0.25">
      <c r="A51" s="97" t="s">
        <v>137</v>
      </c>
      <c r="B51" s="99">
        <v>3.663700033313686</v>
      </c>
      <c r="C51" s="99">
        <v>3.6126997296753931</v>
      </c>
      <c r="D51" s="99">
        <v>3.8517986560107755</v>
      </c>
      <c r="E51" s="99">
        <v>3.8575656916561512</v>
      </c>
      <c r="F51" s="99">
        <v>3.8117105261840591</v>
      </c>
      <c r="G51" s="99">
        <v>3.413169980795919</v>
      </c>
      <c r="H51" s="99">
        <v>3.0118685069944315</v>
      </c>
      <c r="I51" s="99">
        <v>3.013306985553724</v>
      </c>
      <c r="J51" s="99">
        <v>3.3972336120300244</v>
      </c>
      <c r="K51" s="99">
        <v>3.5880631902325519</v>
      </c>
      <c r="L51" s="99">
        <v>3.3108714213441153</v>
      </c>
      <c r="M51" s="99">
        <v>3.7812071998904622</v>
      </c>
      <c r="N51" s="99">
        <v>3.2390940839399649</v>
      </c>
      <c r="O51" s="99">
        <v>3.0150789196779302</v>
      </c>
      <c r="P51" s="99">
        <v>3.0674866876396814</v>
      </c>
      <c r="Q51" s="99">
        <v>2.353238723770116</v>
      </c>
      <c r="R51" s="99">
        <v>2.1320369539702444</v>
      </c>
      <c r="S51" s="99">
        <v>2.3805618489726466</v>
      </c>
      <c r="T51" s="99">
        <v>2.4748121693443683</v>
      </c>
      <c r="U51" s="99">
        <v>2.5201158697675918</v>
      </c>
      <c r="V51" s="99">
        <v>2.5277432030860085</v>
      </c>
      <c r="W51" s="99">
        <v>2.7301070977249742</v>
      </c>
      <c r="X51" s="99">
        <v>2.9309716691036587</v>
      </c>
      <c r="Y51" s="99">
        <v>2.5175299565507316</v>
      </c>
      <c r="DA51" s="63" t="s">
        <v>3130</v>
      </c>
    </row>
    <row r="52" spans="1:105" ht="12" customHeight="1" x14ac:dyDescent="0.25">
      <c r="A52" s="100" t="s">
        <v>211</v>
      </c>
      <c r="B52" s="102">
        <v>3.663700033313686</v>
      </c>
      <c r="C52" s="102">
        <v>3.6126997296753931</v>
      </c>
      <c r="D52" s="102">
        <v>3.8517986560107755</v>
      </c>
      <c r="E52" s="102">
        <v>3.8575656916561512</v>
      </c>
      <c r="F52" s="102">
        <v>3.8117105261840591</v>
      </c>
      <c r="G52" s="102">
        <v>3.413169980795919</v>
      </c>
      <c r="H52" s="102">
        <v>3.0118685069944315</v>
      </c>
      <c r="I52" s="102">
        <v>3.013306985553724</v>
      </c>
      <c r="J52" s="102">
        <v>3.3972336120300244</v>
      </c>
      <c r="K52" s="102">
        <v>3.5880631902325519</v>
      </c>
      <c r="L52" s="102">
        <v>3.3108714213441153</v>
      </c>
      <c r="M52" s="102">
        <v>3.7812071998904622</v>
      </c>
      <c r="N52" s="102">
        <v>3.2390940839399649</v>
      </c>
      <c r="O52" s="102">
        <v>3.0150789196779302</v>
      </c>
      <c r="P52" s="102">
        <v>3.0674866876396814</v>
      </c>
      <c r="Q52" s="102">
        <v>2.353238723770116</v>
      </c>
      <c r="R52" s="102">
        <v>2.1320369539702444</v>
      </c>
      <c r="S52" s="102">
        <v>2.3805618489726466</v>
      </c>
      <c r="T52" s="102">
        <v>2.4748121693443683</v>
      </c>
      <c r="U52" s="102">
        <v>2.5201158697675918</v>
      </c>
      <c r="V52" s="102">
        <v>2.5277432030860085</v>
      </c>
      <c r="W52" s="102">
        <v>2.7301070977249742</v>
      </c>
      <c r="X52" s="102">
        <v>2.9309716691036587</v>
      </c>
      <c r="Y52" s="102">
        <v>2.5175299565507316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7.1844544111748804E-3</v>
      </c>
      <c r="C58" s="123">
        <v>7.986726187046992E-3</v>
      </c>
      <c r="D58" s="123">
        <v>7.8629390773029169E-3</v>
      </c>
      <c r="E58" s="123">
        <v>7.0318932343957042E-3</v>
      </c>
      <c r="F58" s="123">
        <v>7.4261800881991443E-3</v>
      </c>
      <c r="G58" s="123">
        <v>6.0819461936854231E-3</v>
      </c>
      <c r="H58" s="123">
        <v>6.612691602182765E-3</v>
      </c>
      <c r="I58" s="123">
        <v>5.4900910270092125E-3</v>
      </c>
      <c r="J58" s="123">
        <v>5.5003570633948909E-3</v>
      </c>
      <c r="K58" s="123">
        <v>6.5851870150517066E-3</v>
      </c>
      <c r="L58" s="123">
        <v>6.1912840551714265E-3</v>
      </c>
      <c r="M58" s="123">
        <v>4.6483585774220338E-3</v>
      </c>
      <c r="N58" s="123">
        <v>3.0235704520023029E-3</v>
      </c>
      <c r="O58" s="123">
        <v>2.4841934643279346E-3</v>
      </c>
      <c r="P58" s="123">
        <v>2.8081856429722318E-3</v>
      </c>
      <c r="Q58" s="123">
        <v>3.5206101770522309E-3</v>
      </c>
      <c r="R58" s="123">
        <v>4.0138730914615591E-3</v>
      </c>
      <c r="S58" s="123">
        <v>3.8926197082683241E-3</v>
      </c>
      <c r="T58" s="123">
        <v>3.4450929420508131E-3</v>
      </c>
      <c r="U58" s="123">
        <v>3.4929778788795099E-3</v>
      </c>
      <c r="V58" s="123">
        <v>3.4066532210302587E-3</v>
      </c>
      <c r="W58" s="123">
        <v>4.4820704267612005E-3</v>
      </c>
      <c r="X58" s="123">
        <v>1.8176199468856371E-3</v>
      </c>
      <c r="Y58" s="123">
        <v>1.9297008574322083E-3</v>
      </c>
      <c r="DA58" s="130" t="s">
        <v>3137</v>
      </c>
    </row>
    <row r="59" spans="1:105" ht="12" customHeight="1" x14ac:dyDescent="0.25">
      <c r="A59" s="97" t="s">
        <v>50</v>
      </c>
      <c r="B59" s="99">
        <v>1.1167065527181181</v>
      </c>
      <c r="C59" s="99">
        <v>1.2767049165865916</v>
      </c>
      <c r="D59" s="99">
        <v>1.3394152923666676</v>
      </c>
      <c r="E59" s="99">
        <v>1.2666852619687878</v>
      </c>
      <c r="F59" s="99">
        <v>1.3678234331484624</v>
      </c>
      <c r="G59" s="99">
        <v>1.1365197250249097</v>
      </c>
      <c r="H59" s="99">
        <v>1.2905247485111433</v>
      </c>
      <c r="I59" s="99">
        <v>1.1210495920779491</v>
      </c>
      <c r="J59" s="99">
        <v>1.1958153014851702</v>
      </c>
      <c r="K59" s="99">
        <v>1.548325073832189</v>
      </c>
      <c r="L59" s="99">
        <v>1.6550589095374888</v>
      </c>
      <c r="M59" s="99">
        <v>1.5265810264768758</v>
      </c>
      <c r="N59" s="99">
        <v>1.2978072284069004</v>
      </c>
      <c r="O59" s="99">
        <v>1.2909253530272011</v>
      </c>
      <c r="P59" s="99">
        <v>1.4440335540845675</v>
      </c>
      <c r="Q59" s="99">
        <v>1.6026165892166171</v>
      </c>
      <c r="R59" s="99">
        <v>1.6903753752907129</v>
      </c>
      <c r="S59" s="99">
        <v>1.6197248622437976</v>
      </c>
      <c r="T59" s="99">
        <v>1.4989776596854054</v>
      </c>
      <c r="U59" s="99">
        <v>1.5066716695411253</v>
      </c>
      <c r="V59" s="99">
        <v>1.5045987362998228</v>
      </c>
      <c r="W59" s="99">
        <v>2.0408426666955535</v>
      </c>
      <c r="X59" s="99">
        <v>1.049750618593722</v>
      </c>
      <c r="Y59" s="99">
        <v>1.491658762795097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40.970448379196064</v>
      </c>
      <c r="C62" s="118">
        <f t="shared" si="21"/>
        <v>44.182098116087914</v>
      </c>
      <c r="D62" s="118">
        <f t="shared" si="21"/>
        <v>40.084436751830516</v>
      </c>
      <c r="E62" s="118">
        <f t="shared" si="21"/>
        <v>39.628412727701871</v>
      </c>
      <c r="F62" s="118">
        <f t="shared" si="21"/>
        <v>36.094546051664956</v>
      </c>
      <c r="G62" s="118">
        <f t="shared" si="21"/>
        <v>41.820396674209164</v>
      </c>
      <c r="H62" s="118">
        <f t="shared" si="21"/>
        <v>38.838391346774415</v>
      </c>
      <c r="I62" s="118">
        <f t="shared" si="21"/>
        <v>35.270622177677318</v>
      </c>
      <c r="J62" s="118">
        <f t="shared" si="21"/>
        <v>36.509750981138687</v>
      </c>
      <c r="K62" s="118">
        <f t="shared" si="21"/>
        <v>37.561239645058031</v>
      </c>
      <c r="L62" s="118">
        <f t="shared" si="21"/>
        <v>41.096635459040961</v>
      </c>
      <c r="M62" s="118">
        <f t="shared" si="21"/>
        <v>37.370243249258181</v>
      </c>
      <c r="N62" s="118">
        <f t="shared" si="21"/>
        <v>38.641222702653195</v>
      </c>
      <c r="O62" s="118">
        <f t="shared" si="21"/>
        <v>39.170494026568988</v>
      </c>
      <c r="P62" s="118">
        <f t="shared" si="21"/>
        <v>33.862570722127849</v>
      </c>
      <c r="Q62" s="118">
        <f t="shared" si="21"/>
        <v>35.962039290768026</v>
      </c>
      <c r="R62" s="118">
        <f t="shared" ref="R62:V62" si="22">R63+R66+R68+R77</f>
        <v>38.266843708532555</v>
      </c>
      <c r="S62" s="118">
        <f t="shared" si="22"/>
        <v>36.57513469651002</v>
      </c>
      <c r="T62" s="118">
        <f t="shared" si="22"/>
        <v>32.798804551842018</v>
      </c>
      <c r="U62" s="118">
        <f t="shared" si="22"/>
        <v>34.275118766830822</v>
      </c>
      <c r="V62" s="118">
        <f t="shared" si="22"/>
        <v>34.524584630656747</v>
      </c>
      <c r="W62" s="118">
        <f t="shared" ref="W62:Y62" si="23">W63+W66+W68+W77</f>
        <v>36.822933569735831</v>
      </c>
      <c r="X62" s="118">
        <f t="shared" si="23"/>
        <v>30.813318654815017</v>
      </c>
      <c r="Y62" s="118">
        <f t="shared" si="23"/>
        <v>28.021120821318192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36.378583382376007</v>
      </c>
      <c r="C63" s="123">
        <f t="shared" si="24"/>
        <v>39.264751271085778</v>
      </c>
      <c r="D63" s="123">
        <f t="shared" si="24"/>
        <v>35.170546917170732</v>
      </c>
      <c r="E63" s="123">
        <f t="shared" si="24"/>
        <v>34.778697586472717</v>
      </c>
      <c r="F63" s="123">
        <f t="shared" si="24"/>
        <v>31.565696234032767</v>
      </c>
      <c r="G63" s="123">
        <f t="shared" si="24"/>
        <v>37.04550488299153</v>
      </c>
      <c r="H63" s="123">
        <f t="shared" si="24"/>
        <v>34.109336702133206</v>
      </c>
      <c r="I63" s="123">
        <f t="shared" si="24"/>
        <v>30.884722356465723</v>
      </c>
      <c r="J63" s="123">
        <f t="shared" si="24"/>
        <v>32.054029665195806</v>
      </c>
      <c r="K63" s="123">
        <f t="shared" si="24"/>
        <v>32.695683969808968</v>
      </c>
      <c r="L63" s="123">
        <f t="shared" si="24"/>
        <v>36.236840526243014</v>
      </c>
      <c r="M63" s="123">
        <f t="shared" si="24"/>
        <v>32.176137837667845</v>
      </c>
      <c r="N63" s="123">
        <f t="shared" si="24"/>
        <v>33.443092568109904</v>
      </c>
      <c r="O63" s="123">
        <f t="shared" si="24"/>
        <v>34.188904811022063</v>
      </c>
      <c r="P63" s="123">
        <f t="shared" si="24"/>
        <v>28.726485103628935</v>
      </c>
      <c r="Q63" s="123">
        <f t="shared" si="24"/>
        <v>31.219132271671807</v>
      </c>
      <c r="R63" s="123">
        <f t="shared" ref="R63:V63" si="25">SUM(R64:R65)</f>
        <v>33.627410208102205</v>
      </c>
      <c r="S63" s="123">
        <f t="shared" si="25"/>
        <v>32.079693288643512</v>
      </c>
      <c r="T63" s="123">
        <f t="shared" si="25"/>
        <v>28.72332006927337</v>
      </c>
      <c r="U63" s="123">
        <f t="shared" si="25"/>
        <v>30.299389677204395</v>
      </c>
      <c r="V63" s="123">
        <f t="shared" si="25"/>
        <v>30.448868265094205</v>
      </c>
      <c r="W63" s="123">
        <f t="shared" ref="W63:Y63" si="26">SUM(W64:W65)</f>
        <v>32.143760186089246</v>
      </c>
      <c r="X63" s="123">
        <f t="shared" si="26"/>
        <v>27.394048430946285</v>
      </c>
      <c r="Y63" s="123">
        <f t="shared" si="26"/>
        <v>24.898597675483277</v>
      </c>
      <c r="DA63" s="130" t="s">
        <v>3141</v>
      </c>
    </row>
    <row r="64" spans="1:105" ht="12" customHeight="1" x14ac:dyDescent="0.25">
      <c r="A64" s="97" t="s">
        <v>212</v>
      </c>
      <c r="B64" s="99">
        <v>36.378583382376007</v>
      </c>
      <c r="C64" s="99">
        <v>39.264751271085778</v>
      </c>
      <c r="D64" s="99">
        <v>35.170546917170732</v>
      </c>
      <c r="E64" s="99">
        <v>34.778697586472717</v>
      </c>
      <c r="F64" s="99">
        <v>31.565696234032767</v>
      </c>
      <c r="G64" s="99">
        <v>37.04550488299153</v>
      </c>
      <c r="H64" s="99">
        <v>34.109336702133206</v>
      </c>
      <c r="I64" s="99">
        <v>30.884722356465723</v>
      </c>
      <c r="J64" s="99">
        <v>32.054029665195806</v>
      </c>
      <c r="K64" s="99">
        <v>32.695683969808968</v>
      </c>
      <c r="L64" s="99">
        <v>36.236840526243014</v>
      </c>
      <c r="M64" s="99">
        <v>32.176137837667845</v>
      </c>
      <c r="N64" s="99">
        <v>33.443092568109904</v>
      </c>
      <c r="O64" s="99">
        <v>34.188904811022063</v>
      </c>
      <c r="P64" s="99">
        <v>28.726485103628935</v>
      </c>
      <c r="Q64" s="99">
        <v>31.219132271671807</v>
      </c>
      <c r="R64" s="99">
        <v>33.627410208102205</v>
      </c>
      <c r="S64" s="99">
        <v>32.079693288643512</v>
      </c>
      <c r="T64" s="99">
        <v>28.72332006927337</v>
      </c>
      <c r="U64" s="99">
        <v>30.299389677204395</v>
      </c>
      <c r="V64" s="99">
        <v>30.448868265094205</v>
      </c>
      <c r="W64" s="99">
        <v>32.143760186089246</v>
      </c>
      <c r="X64" s="99">
        <v>27.394048430946285</v>
      </c>
      <c r="Y64" s="99">
        <v>24.898597675483277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4.3933249947915742</v>
      </c>
      <c r="C68" s="123">
        <v>4.6798014882644452</v>
      </c>
      <c r="D68" s="123">
        <v>4.6704683489146159</v>
      </c>
      <c r="E68" s="123">
        <v>4.6080042742168654</v>
      </c>
      <c r="F68" s="123">
        <v>4.2850372676902406</v>
      </c>
      <c r="G68" s="123">
        <v>4.5417949380201197</v>
      </c>
      <c r="H68" s="123">
        <v>4.4698488623950876</v>
      </c>
      <c r="I68" s="123">
        <v>4.17321074098564</v>
      </c>
      <c r="J68" s="123">
        <v>4.2209716301372247</v>
      </c>
      <c r="K68" s="123">
        <v>4.5636530207286032</v>
      </c>
      <c r="L68" s="123">
        <v>4.5562699386257099</v>
      </c>
      <c r="M68" s="123">
        <v>4.884112263824294</v>
      </c>
      <c r="N68" s="123">
        <v>4.8999366623968266</v>
      </c>
      <c r="O68" s="123">
        <v>4.689670166577188</v>
      </c>
      <c r="P68" s="123">
        <v>4.8528177903189933</v>
      </c>
      <c r="Q68" s="123">
        <v>4.4844631477275358</v>
      </c>
      <c r="R68" s="123">
        <v>4.4012471196412113</v>
      </c>
      <c r="S68" s="123">
        <v>4.2632622297407829</v>
      </c>
      <c r="T68" s="123">
        <v>3.8604245526137757</v>
      </c>
      <c r="U68" s="123">
        <v>3.7539748642743183</v>
      </c>
      <c r="V68" s="123">
        <v>3.847092909141463</v>
      </c>
      <c r="W68" s="123">
        <v>4.4251229763364055</v>
      </c>
      <c r="X68" s="123">
        <v>3.2827747138701073</v>
      </c>
      <c r="Y68" s="123">
        <v>2.9969121633243665</v>
      </c>
      <c r="DA68" s="130" t="s">
        <v>3146</v>
      </c>
    </row>
    <row r="69" spans="1:105" ht="12" customHeight="1" x14ac:dyDescent="0.25">
      <c r="A69" s="97" t="s">
        <v>134</v>
      </c>
      <c r="B69" s="99">
        <v>6.8572913050871991</v>
      </c>
      <c r="C69" s="99">
        <v>7.3061995134160771</v>
      </c>
      <c r="D69" s="99">
        <v>7.2927118273451166</v>
      </c>
      <c r="E69" s="99">
        <v>7.1962962260624508</v>
      </c>
      <c r="F69" s="99">
        <v>6.6916667656576818</v>
      </c>
      <c r="G69" s="99">
        <v>7.1100201630197324</v>
      </c>
      <c r="H69" s="99">
        <v>7.0143561444179561</v>
      </c>
      <c r="I69" s="99">
        <v>6.523161867063398</v>
      </c>
      <c r="J69" s="99">
        <v>6.5982645729821829</v>
      </c>
      <c r="K69" s="99">
        <v>7.0668934443474498</v>
      </c>
      <c r="L69" s="99">
        <v>6.9120379603991191</v>
      </c>
      <c r="M69" s="99">
        <v>7.1112170395572996</v>
      </c>
      <c r="N69" s="99">
        <v>6.9770994546936382</v>
      </c>
      <c r="O69" s="99">
        <v>6.6226913428363607</v>
      </c>
      <c r="P69" s="99">
        <v>6.873778315257181</v>
      </c>
      <c r="Q69" s="99">
        <v>6.4598903384581554</v>
      </c>
      <c r="R69" s="99">
        <v>6.40867715791319</v>
      </c>
      <c r="S69" s="99">
        <v>6.2101551358755964</v>
      </c>
      <c r="T69" s="99">
        <v>5.6396363295925962</v>
      </c>
      <c r="U69" s="99">
        <v>5.4912732003729241</v>
      </c>
      <c r="V69" s="99">
        <v>5.6032961558972678</v>
      </c>
      <c r="W69" s="99">
        <v>6.5478286360646782</v>
      </c>
      <c r="X69" s="99">
        <v>5.1870138223681499</v>
      </c>
      <c r="Y69" s="99">
        <v>5.0708667773895035</v>
      </c>
      <c r="DA69" s="63" t="s">
        <v>3147</v>
      </c>
    </row>
    <row r="70" spans="1:105" ht="12" customHeight="1" x14ac:dyDescent="0.25">
      <c r="A70" s="97" t="s">
        <v>133</v>
      </c>
      <c r="B70" s="99">
        <v>2.5557463379059953</v>
      </c>
      <c r="C70" s="99">
        <v>2.7002386677966941</v>
      </c>
      <c r="D70" s="99">
        <v>2.7112039202577005</v>
      </c>
      <c r="E70" s="99">
        <v>2.6389930530583685</v>
      </c>
      <c r="F70" s="99">
        <v>2.4415726068935166</v>
      </c>
      <c r="G70" s="99">
        <v>2.5557495723432795</v>
      </c>
      <c r="H70" s="99">
        <v>2.0900332113868956</v>
      </c>
      <c r="I70" s="99">
        <v>2.0602869256659444</v>
      </c>
      <c r="J70" s="99">
        <v>2.2737851583455404</v>
      </c>
      <c r="K70" s="99">
        <v>2.4718004462205858</v>
      </c>
      <c r="L70" s="99">
        <v>2.1400489362270076</v>
      </c>
      <c r="M70" s="99">
        <v>2.4826339240130118</v>
      </c>
      <c r="N70" s="99">
        <v>2.3699344591734501</v>
      </c>
      <c r="O70" s="99">
        <v>1.9325984795945581</v>
      </c>
      <c r="P70" s="99">
        <v>2.0399419998306207</v>
      </c>
      <c r="Q70" s="99">
        <v>1.543918067229153</v>
      </c>
      <c r="R70" s="99">
        <v>1.4244099503258043</v>
      </c>
      <c r="S70" s="99">
        <v>1.5660751059372053</v>
      </c>
      <c r="T70" s="99">
        <v>1.6565228552880527</v>
      </c>
      <c r="U70" s="99">
        <v>1.6467446687635645</v>
      </c>
      <c r="V70" s="99">
        <v>1.6713941370208762</v>
      </c>
      <c r="W70" s="99">
        <v>1.9065690760901877</v>
      </c>
      <c r="X70" s="99">
        <v>1.7786470339510352</v>
      </c>
      <c r="Y70" s="99">
        <v>1.7325170316696683</v>
      </c>
      <c r="DA70" s="63" t="s">
        <v>3148</v>
      </c>
    </row>
    <row r="71" spans="1:105" ht="12" customHeight="1" x14ac:dyDescent="0.25">
      <c r="A71" s="100" t="s">
        <v>212</v>
      </c>
      <c r="B71" s="102">
        <v>2.5557463379059953</v>
      </c>
      <c r="C71" s="102">
        <v>2.7002386677966941</v>
      </c>
      <c r="D71" s="102">
        <v>2.7112039202577005</v>
      </c>
      <c r="E71" s="102">
        <v>2.6389930530583685</v>
      </c>
      <c r="F71" s="102">
        <v>2.4415726068935166</v>
      </c>
      <c r="G71" s="102">
        <v>2.5557495723432795</v>
      </c>
      <c r="H71" s="102">
        <v>2.0900332113868956</v>
      </c>
      <c r="I71" s="102">
        <v>2.0602869256659444</v>
      </c>
      <c r="J71" s="102">
        <v>2.2737851583455404</v>
      </c>
      <c r="K71" s="102">
        <v>2.4718004462205858</v>
      </c>
      <c r="L71" s="102">
        <v>2.1400489362270076</v>
      </c>
      <c r="M71" s="102">
        <v>2.4826339240130118</v>
      </c>
      <c r="N71" s="102">
        <v>2.3699344591734501</v>
      </c>
      <c r="O71" s="102">
        <v>1.9325984795945581</v>
      </c>
      <c r="P71" s="102">
        <v>2.0399419998306207</v>
      </c>
      <c r="Q71" s="102">
        <v>1.543918067229153</v>
      </c>
      <c r="R71" s="102">
        <v>1.4244099503258043</v>
      </c>
      <c r="S71" s="102">
        <v>1.5660751059372053</v>
      </c>
      <c r="T71" s="102">
        <v>1.6565228552880527</v>
      </c>
      <c r="U71" s="102">
        <v>1.6467446687635645</v>
      </c>
      <c r="V71" s="102">
        <v>1.6713941370208762</v>
      </c>
      <c r="W71" s="102">
        <v>1.9065690760901877</v>
      </c>
      <c r="X71" s="102">
        <v>1.7786470339510352</v>
      </c>
      <c r="Y71" s="102">
        <v>1.7325170316696683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0.19854000202847708</v>
      </c>
      <c r="C77" s="123">
        <v>0.23754535673769248</v>
      </c>
      <c r="D77" s="123">
        <v>0.24342148574516839</v>
      </c>
      <c r="E77" s="123">
        <v>0.24171086701228742</v>
      </c>
      <c r="F77" s="123">
        <v>0.2438125499419502</v>
      </c>
      <c r="G77" s="123">
        <v>0.23309685319751342</v>
      </c>
      <c r="H77" s="123">
        <v>0.25920578224611973</v>
      </c>
      <c r="I77" s="123">
        <v>0.21268908022595351</v>
      </c>
      <c r="J77" s="123">
        <v>0.23474968580565692</v>
      </c>
      <c r="K77" s="123">
        <v>0.30190265452045828</v>
      </c>
      <c r="L77" s="123">
        <v>0.30352499417223516</v>
      </c>
      <c r="M77" s="123">
        <v>0.30999314776604481</v>
      </c>
      <c r="N77" s="123">
        <v>0.29819347214646813</v>
      </c>
      <c r="O77" s="123">
        <v>0.29191904896974136</v>
      </c>
      <c r="P77" s="123">
        <v>0.28326782817992163</v>
      </c>
      <c r="Q77" s="123">
        <v>0.25844387136868524</v>
      </c>
      <c r="R77" s="123">
        <v>0.2381863807891357</v>
      </c>
      <c r="S77" s="123">
        <v>0.23217917812572605</v>
      </c>
      <c r="T77" s="123">
        <v>0.21505992995486567</v>
      </c>
      <c r="U77" s="123">
        <v>0.22175422535210851</v>
      </c>
      <c r="V77" s="123">
        <v>0.22862345642107593</v>
      </c>
      <c r="W77" s="123">
        <v>0.25405040731018058</v>
      </c>
      <c r="X77" s="123">
        <v>0.13649550999862389</v>
      </c>
      <c r="Y77" s="123">
        <v>0.12561098251054728</v>
      </c>
      <c r="DA77" s="130" t="s">
        <v>3155</v>
      </c>
    </row>
    <row r="78" spans="1:105" ht="12" customHeight="1" x14ac:dyDescent="0.25">
      <c r="A78" s="97" t="s">
        <v>189</v>
      </c>
      <c r="B78" s="99">
        <v>0.96426323330070196</v>
      </c>
      <c r="C78" s="99">
        <v>1.1477475900976077</v>
      </c>
      <c r="D78" s="99">
        <v>1.1622585800097454</v>
      </c>
      <c r="E78" s="99">
        <v>1.1382629976653809</v>
      </c>
      <c r="F78" s="99">
        <v>1.1326614980733458</v>
      </c>
      <c r="G78" s="99">
        <v>1.0741653569131404</v>
      </c>
      <c r="H78" s="99">
        <v>1.1902141445987593</v>
      </c>
      <c r="I78" s="99">
        <v>0.96976738289766673</v>
      </c>
      <c r="J78" s="99">
        <v>1.0676847299582575</v>
      </c>
      <c r="K78" s="99">
        <v>1.3621686301632761</v>
      </c>
      <c r="L78" s="99">
        <v>1.3611760458192863</v>
      </c>
      <c r="M78" s="99">
        <v>1.3752881614924226</v>
      </c>
      <c r="N78" s="99">
        <v>1.3522685549086289</v>
      </c>
      <c r="O78" s="99">
        <v>1.3535227039059996</v>
      </c>
      <c r="P78" s="99">
        <v>1.3904136963892233</v>
      </c>
      <c r="Q78" s="99">
        <v>1.353075892841946</v>
      </c>
      <c r="R78" s="99">
        <v>1.3504928481371565</v>
      </c>
      <c r="S78" s="99">
        <v>1.3780898501277861</v>
      </c>
      <c r="T78" s="99">
        <v>1.3176271019741608</v>
      </c>
      <c r="U78" s="99">
        <v>1.3417821630065325</v>
      </c>
      <c r="V78" s="99">
        <v>1.3883838199547696</v>
      </c>
      <c r="W78" s="99">
        <v>1.6001128729876599</v>
      </c>
      <c r="X78" s="99">
        <v>1.0829806166463167</v>
      </c>
      <c r="Y78" s="99">
        <v>1.2788749872245868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0.12075543979768813</v>
      </c>
      <c r="C81" s="118">
        <f t="shared" si="28"/>
        <v>9.3203218483982012E-2</v>
      </c>
      <c r="D81" s="118">
        <f t="shared" si="28"/>
        <v>8.7564716464331324E-2</v>
      </c>
      <c r="E81" s="118">
        <f t="shared" si="28"/>
        <v>7.3442979500020711E-2</v>
      </c>
      <c r="F81" s="118">
        <f t="shared" si="28"/>
        <v>7.6595110760635604E-2</v>
      </c>
      <c r="G81" s="118">
        <f t="shared" si="28"/>
        <v>9.7608344271620975E-2</v>
      </c>
      <c r="H81" s="118">
        <f t="shared" si="28"/>
        <v>9.4782425877393633E-2</v>
      </c>
      <c r="I81" s="118">
        <f t="shared" si="28"/>
        <v>9.5784256386931471E-2</v>
      </c>
      <c r="J81" s="118">
        <f t="shared" si="28"/>
        <v>9.3593640768390954E-2</v>
      </c>
      <c r="K81" s="118">
        <f t="shared" si="28"/>
        <v>6.1557160016104166E-2</v>
      </c>
      <c r="L81" s="118">
        <f t="shared" si="28"/>
        <v>5.6464851719016301E-2</v>
      </c>
      <c r="M81" s="118">
        <f t="shared" si="28"/>
        <v>5.3005081484772308E-2</v>
      </c>
      <c r="N81" s="118">
        <f t="shared" si="28"/>
        <v>4.9601032592396004E-2</v>
      </c>
      <c r="O81" s="118">
        <f t="shared" si="28"/>
        <v>4.3805782098498829E-2</v>
      </c>
      <c r="P81" s="118">
        <f t="shared" si="28"/>
        <v>4.3262478157350515E-2</v>
      </c>
      <c r="Q81" s="118">
        <f t="shared" si="28"/>
        <v>4.3080206956511172E-2</v>
      </c>
      <c r="R81" s="118">
        <f t="shared" ref="R81:V81" si="29">R82+R85+R87+R100</f>
        <v>3.5561968546087654E-2</v>
      </c>
      <c r="S81" s="118">
        <f t="shared" si="29"/>
        <v>3.4605622710082787E-2</v>
      </c>
      <c r="T81" s="118">
        <f t="shared" si="29"/>
        <v>3.0042407970433883E-2</v>
      </c>
      <c r="U81" s="118">
        <f t="shared" si="29"/>
        <v>2.9079903743231585E-2</v>
      </c>
      <c r="V81" s="118">
        <f t="shared" si="29"/>
        <v>2.6879517323116171E-2</v>
      </c>
      <c r="W81" s="118">
        <f t="shared" ref="W81:Y81" si="30">W82+W85+W87+W100</f>
        <v>3.4017574941574896E-2</v>
      </c>
      <c r="X81" s="118">
        <f t="shared" si="30"/>
        <v>2.826499299442738E-2</v>
      </c>
      <c r="Y81" s="118">
        <f t="shared" si="30"/>
        <v>2.6785922520256935E-2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0.11456318245515303</v>
      </c>
      <c r="C87" s="123">
        <v>8.6330536244935099E-2</v>
      </c>
      <c r="D87" s="123">
        <v>8.0782903597877348E-2</v>
      </c>
      <c r="E87" s="123">
        <v>6.7382934682105405E-2</v>
      </c>
      <c r="F87" s="123">
        <v>7.01790772298065E-2</v>
      </c>
      <c r="G87" s="123">
        <v>9.2305439635502612E-2</v>
      </c>
      <c r="H87" s="123">
        <v>8.8994616618153E-2</v>
      </c>
      <c r="I87" s="123">
        <v>9.1091301090775123E-2</v>
      </c>
      <c r="J87" s="123">
        <v>8.8980806329052836E-2</v>
      </c>
      <c r="K87" s="123">
        <v>5.6068533223590074E-2</v>
      </c>
      <c r="L87" s="123">
        <v>5.13193085805854E-2</v>
      </c>
      <c r="M87" s="123">
        <v>4.9179629466765802E-2</v>
      </c>
      <c r="N87" s="123">
        <v>4.7085206182741937E-2</v>
      </c>
      <c r="O87" s="123">
        <v>4.1617940930198841E-2</v>
      </c>
      <c r="P87" s="123">
        <v>4.0730490129204898E-2</v>
      </c>
      <c r="Q87" s="123">
        <v>3.984470891200572E-2</v>
      </c>
      <c r="R87" s="123">
        <v>3.1811879698719424E-2</v>
      </c>
      <c r="S87" s="123">
        <v>3.0946434942172855E-2</v>
      </c>
      <c r="T87" s="123">
        <v>2.6781023220157688E-2</v>
      </c>
      <c r="U87" s="123">
        <v>2.5776888688810163E-2</v>
      </c>
      <c r="V87" s="123">
        <v>2.3706586258577893E-2</v>
      </c>
      <c r="W87" s="123">
        <v>2.9830727792571059E-2</v>
      </c>
      <c r="X87" s="123">
        <v>2.677502476337874E-2</v>
      </c>
      <c r="Y87" s="123">
        <v>2.5362481441092981E-2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8.0626628194076648</v>
      </c>
      <c r="C92" s="102">
        <v>7.1326675706623064</v>
      </c>
      <c r="D92" s="102">
        <v>7.6932998622529745</v>
      </c>
      <c r="E92" s="102">
        <v>6.9964410405795823</v>
      </c>
      <c r="F92" s="102">
        <v>6.8936355314863871</v>
      </c>
      <c r="G92" s="102">
        <v>7.8063295805347241</v>
      </c>
      <c r="H92" s="102">
        <v>7.2157355007331052</v>
      </c>
      <c r="I92" s="102">
        <v>7.6596335257070782</v>
      </c>
      <c r="J92" s="102">
        <v>8.3801331556060568</v>
      </c>
      <c r="K92" s="102">
        <v>6.7196228423852267</v>
      </c>
      <c r="L92" s="102">
        <v>7.3551100773462057</v>
      </c>
      <c r="M92" s="102">
        <v>7.9594486715356378</v>
      </c>
      <c r="N92" s="102">
        <v>8.0116709942598181</v>
      </c>
      <c r="O92" s="102">
        <v>7.4656760173687848</v>
      </c>
      <c r="P92" s="102">
        <v>7.8501815123288043</v>
      </c>
      <c r="Q92" s="102">
        <v>8.0105499695073252</v>
      </c>
      <c r="R92" s="102">
        <v>6.8676925677198524</v>
      </c>
      <c r="S92" s="102">
        <v>7.0380322536560929</v>
      </c>
      <c r="T92" s="102">
        <v>6.5119770123597549</v>
      </c>
      <c r="U92" s="102">
        <v>6.4641853090650212</v>
      </c>
      <c r="V92" s="102">
        <v>5.9828206016199807</v>
      </c>
      <c r="W92" s="102">
        <v>7.2536014722458937</v>
      </c>
      <c r="X92" s="102">
        <v>6.1699541362262948</v>
      </c>
      <c r="Y92" s="102">
        <v>5.9288095811982489</v>
      </c>
      <c r="DA92" s="131" t="s">
        <v>3169</v>
      </c>
    </row>
    <row r="93" spans="1:105" ht="12" customHeight="1" x14ac:dyDescent="0.25">
      <c r="A93" s="107" t="s">
        <v>123</v>
      </c>
      <c r="B93" s="105">
        <v>3.0096154445479382</v>
      </c>
      <c r="C93" s="105">
        <v>2.6523627315811669</v>
      </c>
      <c r="D93" s="105">
        <v>2.8735269696523726</v>
      </c>
      <c r="E93" s="105">
        <v>2.590282729653286</v>
      </c>
      <c r="F93" s="105">
        <v>2.5325825696810766</v>
      </c>
      <c r="G93" s="105">
        <v>2.8679109786373895</v>
      </c>
      <c r="H93" s="105">
        <v>2.202142856436164</v>
      </c>
      <c r="I93" s="105">
        <v>2.4787006924158006</v>
      </c>
      <c r="J93" s="105">
        <v>2.9583421208089726</v>
      </c>
      <c r="K93" s="105">
        <v>2.4133736937402968</v>
      </c>
      <c r="L93" s="105">
        <v>2.3224974243120862</v>
      </c>
      <c r="M93" s="105">
        <v>2.8144574673456999</v>
      </c>
      <c r="N93" s="105">
        <v>2.7058423091894888</v>
      </c>
      <c r="O93" s="105">
        <v>2.132877965527491</v>
      </c>
      <c r="P93" s="105">
        <v>2.2924548018257522</v>
      </c>
      <c r="Q93" s="105">
        <v>1.8873657737675249</v>
      </c>
      <c r="R93" s="105">
        <v>1.5191347590930231</v>
      </c>
      <c r="S93" s="105">
        <v>1.7806461378874736</v>
      </c>
      <c r="T93" s="105">
        <v>1.9229710774091828</v>
      </c>
      <c r="U93" s="105">
        <v>1.9164557248980554</v>
      </c>
      <c r="V93" s="105">
        <v>1.7487785292147076</v>
      </c>
      <c r="W93" s="105">
        <v>2.0770342779993274</v>
      </c>
      <c r="X93" s="105">
        <v>2.0359948237430658</v>
      </c>
      <c r="Y93" s="105">
        <v>1.9783248542397747</v>
      </c>
      <c r="DA93" s="132" t="s">
        <v>3170</v>
      </c>
    </row>
    <row r="94" spans="1:105" ht="12" customHeight="1" x14ac:dyDescent="0.25">
      <c r="A94" s="108" t="s">
        <v>50</v>
      </c>
      <c r="B94" s="99">
        <v>3.0096154445479382</v>
      </c>
      <c r="C94" s="99">
        <v>2.6523627315811669</v>
      </c>
      <c r="D94" s="99">
        <v>2.8735269696523726</v>
      </c>
      <c r="E94" s="99">
        <v>2.590282729653286</v>
      </c>
      <c r="F94" s="99">
        <v>2.5325825696810766</v>
      </c>
      <c r="G94" s="99">
        <v>2.8679109786373895</v>
      </c>
      <c r="H94" s="99">
        <v>2.202142856436164</v>
      </c>
      <c r="I94" s="99">
        <v>2.4787006924158006</v>
      </c>
      <c r="J94" s="99">
        <v>2.9583421208089726</v>
      </c>
      <c r="K94" s="99">
        <v>2.4133736937402968</v>
      </c>
      <c r="L94" s="99">
        <v>2.3224974243120862</v>
      </c>
      <c r="M94" s="99">
        <v>2.8144574673456999</v>
      </c>
      <c r="N94" s="99">
        <v>2.7058423091894888</v>
      </c>
      <c r="O94" s="99">
        <v>2.132877965527491</v>
      </c>
      <c r="P94" s="99">
        <v>2.2924548018257522</v>
      </c>
      <c r="Q94" s="99">
        <v>1.8873657737675249</v>
      </c>
      <c r="R94" s="99">
        <v>1.5191347590930231</v>
      </c>
      <c r="S94" s="99">
        <v>1.7806461378874736</v>
      </c>
      <c r="T94" s="99">
        <v>1.9229710774091828</v>
      </c>
      <c r="U94" s="99">
        <v>1.9164557248980554</v>
      </c>
      <c r="V94" s="99">
        <v>1.7487785292147076</v>
      </c>
      <c r="W94" s="99">
        <v>2.0770342779993274</v>
      </c>
      <c r="X94" s="99">
        <v>2.0359948237430658</v>
      </c>
      <c r="Y94" s="99">
        <v>1.9783248542397747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6.1922573425351015E-3</v>
      </c>
      <c r="C100" s="123">
        <v>6.8726822390469148E-3</v>
      </c>
      <c r="D100" s="123">
        <v>6.7818128664539805E-3</v>
      </c>
      <c r="E100" s="123">
        <v>6.0600448179153003E-3</v>
      </c>
      <c r="F100" s="123">
        <v>6.416033530829107E-3</v>
      </c>
      <c r="G100" s="123">
        <v>5.3029046361183574E-3</v>
      </c>
      <c r="H100" s="123">
        <v>5.7878092592406399E-3</v>
      </c>
      <c r="I100" s="123">
        <v>4.692955296156349E-3</v>
      </c>
      <c r="J100" s="123">
        <v>4.612834439338122E-3</v>
      </c>
      <c r="K100" s="123">
        <v>5.4886267925140925E-3</v>
      </c>
      <c r="L100" s="123">
        <v>5.1455431384308976E-3</v>
      </c>
      <c r="M100" s="123">
        <v>3.8254520180065039E-3</v>
      </c>
      <c r="N100" s="123">
        <v>2.5158264096540668E-3</v>
      </c>
      <c r="O100" s="123">
        <v>2.1878411682999888E-3</v>
      </c>
      <c r="P100" s="123">
        <v>2.5319880281456158E-3</v>
      </c>
      <c r="Q100" s="123">
        <v>3.23549804450545E-3</v>
      </c>
      <c r="R100" s="123">
        <v>3.7500888473682324E-3</v>
      </c>
      <c r="S100" s="123">
        <v>3.6591877679099322E-3</v>
      </c>
      <c r="T100" s="123">
        <v>3.261384750276194E-3</v>
      </c>
      <c r="U100" s="123">
        <v>3.3030150544214221E-3</v>
      </c>
      <c r="V100" s="123">
        <v>3.1729310645382774E-3</v>
      </c>
      <c r="W100" s="123">
        <v>4.1868471490038401E-3</v>
      </c>
      <c r="X100" s="123">
        <v>1.4899682310486402E-3</v>
      </c>
      <c r="Y100" s="123">
        <v>1.4234410791639542E-3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1.1167065527181181</v>
      </c>
      <c r="C102" s="99">
        <v>1.2765955010568177</v>
      </c>
      <c r="D102" s="99">
        <v>1.3393511635623869</v>
      </c>
      <c r="E102" s="99">
        <v>1.2666137186245707</v>
      </c>
      <c r="F102" s="99">
        <v>1.367274811750214</v>
      </c>
      <c r="G102" s="99">
        <v>1.1358512569129227</v>
      </c>
      <c r="H102" s="99">
        <v>1.2900245151964671</v>
      </c>
      <c r="I102" s="99">
        <v>1.1208386711928509</v>
      </c>
      <c r="J102" s="99">
        <v>1.1955853804711478</v>
      </c>
      <c r="K102" s="99">
        <v>1.548081929008001</v>
      </c>
      <c r="L102" s="99">
        <v>1.6548843856643245</v>
      </c>
      <c r="M102" s="99">
        <v>1.5264960822416191</v>
      </c>
      <c r="N102" s="99">
        <v>1.2977848853134242</v>
      </c>
      <c r="O102" s="99">
        <v>1.2910089573334687</v>
      </c>
      <c r="P102" s="99">
        <v>1.4439639998602158</v>
      </c>
      <c r="Q102" s="99">
        <v>1.6024645706088041</v>
      </c>
      <c r="R102" s="99">
        <v>1.6902455868875834</v>
      </c>
      <c r="S102" s="99">
        <v>1.6199182067698445</v>
      </c>
      <c r="T102" s="99">
        <v>1.4993179568433936</v>
      </c>
      <c r="U102" s="99">
        <v>1.5071098912582659</v>
      </c>
      <c r="V102" s="99">
        <v>1.5045251396616135</v>
      </c>
      <c r="W102" s="99">
        <v>2.0396818050012802</v>
      </c>
      <c r="X102" s="99">
        <v>1.0493683960413789</v>
      </c>
      <c r="Y102" s="99">
        <v>1.4910605721945271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7.1831398495742858E-3</v>
      </c>
      <c r="C124" s="118">
        <f t="shared" si="42"/>
        <v>7.9712043079443688E-3</v>
      </c>
      <c r="D124" s="118">
        <f t="shared" si="42"/>
        <v>7.8001035150162849E-3</v>
      </c>
      <c r="E124" s="118">
        <f t="shared" si="42"/>
        <v>6.9607408037901403E-3</v>
      </c>
      <c r="F124" s="118">
        <f t="shared" si="42"/>
        <v>7.3697032061898968E-3</v>
      </c>
      <c r="G124" s="118">
        <f t="shared" si="42"/>
        <v>6.0107972503865492E-3</v>
      </c>
      <c r="H124" s="118">
        <f t="shared" si="42"/>
        <v>6.5509203477997109E-3</v>
      </c>
      <c r="I124" s="118">
        <f t="shared" si="42"/>
        <v>5.3171351965701679E-3</v>
      </c>
      <c r="J124" s="118">
        <f t="shared" si="42"/>
        <v>5.1831004063835583E-3</v>
      </c>
      <c r="K124" s="118">
        <f t="shared" si="42"/>
        <v>6.0721497026360351E-3</v>
      </c>
      <c r="L124" s="118">
        <f t="shared" si="42"/>
        <v>5.5874262997201544E-3</v>
      </c>
      <c r="M124" s="118">
        <f t="shared" si="42"/>
        <v>4.0135827452235659E-3</v>
      </c>
      <c r="N124" s="118">
        <f t="shared" si="42"/>
        <v>2.6014710070001571E-3</v>
      </c>
      <c r="O124" s="118">
        <f t="shared" si="42"/>
        <v>2.3631468276685279E-3</v>
      </c>
      <c r="P124" s="118">
        <f t="shared" si="42"/>
        <v>2.8091406004193843E-3</v>
      </c>
      <c r="Q124" s="118">
        <f t="shared" si="42"/>
        <v>3.6293622900335576E-3</v>
      </c>
      <c r="R124" s="118">
        <f t="shared" ref="R124:V124" si="43">R125+R128+R130+R139</f>
        <v>4.1789285009559201E-3</v>
      </c>
      <c r="S124" s="118">
        <f t="shared" si="43"/>
        <v>4.0252060942651009E-3</v>
      </c>
      <c r="T124" s="118">
        <f t="shared" si="43"/>
        <v>3.5654107695517259E-3</v>
      </c>
      <c r="U124" s="118">
        <f t="shared" si="43"/>
        <v>3.6120724381374352E-3</v>
      </c>
      <c r="V124" s="118">
        <f t="shared" si="43"/>
        <v>3.4977072762334555E-3</v>
      </c>
      <c r="W124" s="118">
        <f t="shared" ref="W124:Y124" si="44">W125+W128+W130+W139</f>
        <v>4.6052346170761538E-3</v>
      </c>
      <c r="X124" s="118">
        <f t="shared" si="44"/>
        <v>1.7744706935393039E-3</v>
      </c>
      <c r="Y124" s="118">
        <f t="shared" si="44"/>
        <v>1.7426434935074416E-3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7.1831398495742858E-3</v>
      </c>
      <c r="C139" s="123">
        <v>7.9712043079443688E-3</v>
      </c>
      <c r="D139" s="123">
        <v>7.8001035150162849E-3</v>
      </c>
      <c r="E139" s="123">
        <v>6.9607408037901403E-3</v>
      </c>
      <c r="F139" s="123">
        <v>7.3697032061898968E-3</v>
      </c>
      <c r="G139" s="123">
        <v>6.0107972503865492E-3</v>
      </c>
      <c r="H139" s="123">
        <v>6.5509203477997109E-3</v>
      </c>
      <c r="I139" s="123">
        <v>5.3171351965701679E-3</v>
      </c>
      <c r="J139" s="123">
        <v>5.1831004063835583E-3</v>
      </c>
      <c r="K139" s="123">
        <v>6.0721497026360351E-3</v>
      </c>
      <c r="L139" s="123">
        <v>5.5874262997201544E-3</v>
      </c>
      <c r="M139" s="123">
        <v>4.0135827452235659E-3</v>
      </c>
      <c r="N139" s="123">
        <v>2.6014710070001571E-3</v>
      </c>
      <c r="O139" s="123">
        <v>2.3631468276685279E-3</v>
      </c>
      <c r="P139" s="123">
        <v>2.8091406004193843E-3</v>
      </c>
      <c r="Q139" s="123">
        <v>3.6293622900335576E-3</v>
      </c>
      <c r="R139" s="123">
        <v>4.1789285009559201E-3</v>
      </c>
      <c r="S139" s="123">
        <v>4.0252060942651009E-3</v>
      </c>
      <c r="T139" s="123">
        <v>3.5654107695517259E-3</v>
      </c>
      <c r="U139" s="123">
        <v>3.6120724381374352E-3</v>
      </c>
      <c r="V139" s="123">
        <v>3.4977072762334555E-3</v>
      </c>
      <c r="W139" s="123">
        <v>4.6052346170761538E-3</v>
      </c>
      <c r="X139" s="123">
        <v>1.7744706935393039E-3</v>
      </c>
      <c r="Y139" s="123">
        <v>1.7426434935074416E-3</v>
      </c>
      <c r="DA139" s="130" t="s">
        <v>3214</v>
      </c>
    </row>
    <row r="140" spans="1:105" ht="12" customHeight="1" x14ac:dyDescent="0.25">
      <c r="A140" s="97" t="s">
        <v>50</v>
      </c>
      <c r="B140" s="99">
        <v>1.1167065527181181</v>
      </c>
      <c r="C140" s="99">
        <v>1.2765913035886975</v>
      </c>
      <c r="D140" s="99">
        <v>1.3391403242785391</v>
      </c>
      <c r="E140" s="99">
        <v>1.266344738181298</v>
      </c>
      <c r="F140" s="99">
        <v>1.3672644712152529</v>
      </c>
      <c r="G140" s="99">
        <v>1.1364208198775179</v>
      </c>
      <c r="H140" s="99">
        <v>1.2905313085165431</v>
      </c>
      <c r="I140" s="99">
        <v>1.1210319284733667</v>
      </c>
      <c r="J140" s="99">
        <v>1.1957391197607918</v>
      </c>
      <c r="K140" s="99">
        <v>1.5481363567720752</v>
      </c>
      <c r="L140" s="99">
        <v>1.6547938150977528</v>
      </c>
      <c r="M140" s="99">
        <v>1.526298273158621</v>
      </c>
      <c r="N140" s="99">
        <v>1.2975564581961114</v>
      </c>
      <c r="O140" s="99">
        <v>1.2908567620177305</v>
      </c>
      <c r="P140" s="99">
        <v>1.4439526543342587</v>
      </c>
      <c r="Q140" s="99">
        <v>1.6024309444538059</v>
      </c>
      <c r="R140" s="99">
        <v>1.6901878272861843</v>
      </c>
      <c r="S140" s="99">
        <v>1.6196886654845</v>
      </c>
      <c r="T140" s="99">
        <v>1.4991154534956379</v>
      </c>
      <c r="U140" s="99">
        <v>1.5069384325756912</v>
      </c>
      <c r="V140" s="99">
        <v>1.504783295074487</v>
      </c>
      <c r="W140" s="99">
        <v>2.040928140876022</v>
      </c>
      <c r="X140" s="99">
        <v>1.0496115929685521</v>
      </c>
      <c r="Y140" s="99">
        <v>1.4912479035389292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0.27127752826094381</v>
      </c>
      <c r="C143" s="118">
        <f t="shared" si="49"/>
        <v>0.14398748384789359</v>
      </c>
      <c r="D143" s="118">
        <f t="shared" si="49"/>
        <v>0.11250687507719773</v>
      </c>
      <c r="E143" s="118">
        <f t="shared" si="49"/>
        <v>0.10824344154187916</v>
      </c>
      <c r="F143" s="118">
        <f t="shared" si="49"/>
        <v>0.13901499409565796</v>
      </c>
      <c r="G143" s="118">
        <f t="shared" si="49"/>
        <v>0.19678090358500136</v>
      </c>
      <c r="H143" s="118">
        <f t="shared" si="49"/>
        <v>0.19620835057706768</v>
      </c>
      <c r="I143" s="118">
        <f t="shared" si="49"/>
        <v>0.19993791087481105</v>
      </c>
      <c r="J143" s="118">
        <f t="shared" si="49"/>
        <v>0.18574007830728909</v>
      </c>
      <c r="K143" s="118">
        <f t="shared" si="49"/>
        <v>0.11737180929105805</v>
      </c>
      <c r="L143" s="118">
        <f t="shared" si="49"/>
        <v>0.10796315148077537</v>
      </c>
      <c r="M143" s="118">
        <f t="shared" si="49"/>
        <v>9.9950746372816535E-2</v>
      </c>
      <c r="N143" s="118">
        <f t="shared" si="49"/>
        <v>9.6395028770145136E-2</v>
      </c>
      <c r="O143" s="118">
        <f t="shared" si="49"/>
        <v>9.1118382623821326E-2</v>
      </c>
      <c r="P143" s="118">
        <f t="shared" si="49"/>
        <v>9.4231584331109036E-2</v>
      </c>
      <c r="Q143" s="118">
        <f t="shared" si="49"/>
        <v>9.0490586192417233E-2</v>
      </c>
      <c r="R143" s="118">
        <f t="shared" ref="R143:V143" si="50">R144+R146+R148+R157</f>
        <v>7.064234539699206E-2</v>
      </c>
      <c r="S143" s="118">
        <f t="shared" si="50"/>
        <v>6.9800732298747739E-2</v>
      </c>
      <c r="T143" s="118">
        <f t="shared" si="50"/>
        <v>6.1513390245769843E-2</v>
      </c>
      <c r="U143" s="118">
        <f t="shared" si="50"/>
        <v>6.2762694504321578E-2</v>
      </c>
      <c r="V143" s="118">
        <f t="shared" si="50"/>
        <v>5.9074738460343557E-2</v>
      </c>
      <c r="W143" s="118">
        <f t="shared" ref="W143:Y143" si="51">W144+W146+W148+W157</f>
        <v>7.3513463497002024E-2</v>
      </c>
      <c r="X143" s="118">
        <f t="shared" si="51"/>
        <v>5.8672835148615897E-2</v>
      </c>
      <c r="Y143" s="118">
        <f t="shared" si="51"/>
        <v>5.3154539503001363E-2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0.26409141496155375</v>
      </c>
      <c r="C148" s="123">
        <v>0.1365157990334801</v>
      </c>
      <c r="D148" s="123">
        <v>0.10575712729100957</v>
      </c>
      <c r="E148" s="123">
        <v>0.10219290048579432</v>
      </c>
      <c r="F148" s="123">
        <v>0.1322775601999247</v>
      </c>
      <c r="G148" s="123">
        <v>0.19098672401350325</v>
      </c>
      <c r="H148" s="123">
        <v>0.18967221381951418</v>
      </c>
      <c r="I148" s="123">
        <v>0.19467396678993087</v>
      </c>
      <c r="J148" s="123">
        <v>0.18061750345646913</v>
      </c>
      <c r="K148" s="123">
        <v>0.11147370363713471</v>
      </c>
      <c r="L148" s="123">
        <v>0.10249805971882897</v>
      </c>
      <c r="M148" s="123">
        <v>9.5921387851818321E-2</v>
      </c>
      <c r="N148" s="123">
        <v>9.3596319324735236E-2</v>
      </c>
      <c r="O148" s="123">
        <v>8.8588730397464205E-2</v>
      </c>
      <c r="P148" s="123">
        <v>9.1174329173084698E-2</v>
      </c>
      <c r="Q148" s="123">
        <v>8.6359573052850636E-2</v>
      </c>
      <c r="R148" s="123">
        <v>6.5994238617494413E-2</v>
      </c>
      <c r="S148" s="123">
        <v>6.5351879057562665E-2</v>
      </c>
      <c r="T148" s="123">
        <v>5.7781988227146655E-2</v>
      </c>
      <c r="U148" s="123">
        <v>5.9185032617092743E-2</v>
      </c>
      <c r="V148" s="123">
        <v>5.5807282304290502E-2</v>
      </c>
      <c r="W148" s="123">
        <v>6.9147265743717767E-2</v>
      </c>
      <c r="X148" s="123">
        <v>5.7053574662421537E-2</v>
      </c>
      <c r="Y148" s="123">
        <v>5.1563026336509117E-2</v>
      </c>
      <c r="DA148" s="130" t="s">
        <v>3222</v>
      </c>
    </row>
    <row r="149" spans="1:105" ht="12" customHeight="1" x14ac:dyDescent="0.25">
      <c r="A149" s="97" t="s">
        <v>124</v>
      </c>
      <c r="B149" s="99">
        <v>8.0626628194076684</v>
      </c>
      <c r="C149" s="99">
        <v>7.1135476173229648</v>
      </c>
      <c r="D149" s="99">
        <v>7.5997962569745843</v>
      </c>
      <c r="E149" s="99">
        <v>6.8605776240631338</v>
      </c>
      <c r="F149" s="99">
        <v>6.7788040611819955</v>
      </c>
      <c r="G149" s="99">
        <v>7.7396235262713224</v>
      </c>
      <c r="H149" s="99">
        <v>7.209495993727665</v>
      </c>
      <c r="I149" s="99">
        <v>7.6688048207196493</v>
      </c>
      <c r="J149" s="99">
        <v>8.3884226909276478</v>
      </c>
      <c r="K149" s="99">
        <v>6.7158557628771263</v>
      </c>
      <c r="L149" s="99">
        <v>7.3471992580900229</v>
      </c>
      <c r="M149" s="99">
        <v>7.9460250098131153</v>
      </c>
      <c r="N149" s="99">
        <v>7.994506619250588</v>
      </c>
      <c r="O149" s="99">
        <v>7.458201717812508</v>
      </c>
      <c r="P149" s="99">
        <v>7.8382255252653188</v>
      </c>
      <c r="Q149" s="99">
        <v>7.9534640450866929</v>
      </c>
      <c r="R149" s="99">
        <v>6.8061445668506906</v>
      </c>
      <c r="S149" s="99">
        <v>6.9395921143726396</v>
      </c>
      <c r="T149" s="99">
        <v>6.3824121128239044</v>
      </c>
      <c r="U149" s="99">
        <v>6.3202331108700029</v>
      </c>
      <c r="V149" s="99">
        <v>5.8920060903691951</v>
      </c>
      <c r="W149" s="99">
        <v>7.2273485753173494</v>
      </c>
      <c r="X149" s="99">
        <v>6.1697949657291362</v>
      </c>
      <c r="Y149" s="99">
        <v>5.9429718734701131</v>
      </c>
      <c r="DA149" s="63" t="s">
        <v>3223</v>
      </c>
    </row>
    <row r="150" spans="1:105" ht="12" customHeight="1" x14ac:dyDescent="0.25">
      <c r="A150" s="97" t="s">
        <v>123</v>
      </c>
      <c r="B150" s="99">
        <v>3.0096154445479382</v>
      </c>
      <c r="C150" s="99">
        <v>2.6523627315811669</v>
      </c>
      <c r="D150" s="99">
        <v>2.8735269696523726</v>
      </c>
      <c r="E150" s="99">
        <v>2.55068950647127</v>
      </c>
      <c r="F150" s="99">
        <v>2.474873170393165</v>
      </c>
      <c r="G150" s="99">
        <v>2.8476009225520311</v>
      </c>
      <c r="H150" s="99">
        <v>2.2000002957557201</v>
      </c>
      <c r="I150" s="99">
        <v>2.4788275851717225</v>
      </c>
      <c r="J150" s="99">
        <v>2.9552741684316719</v>
      </c>
      <c r="K150" s="99">
        <v>2.4125992244012884</v>
      </c>
      <c r="L150" s="99">
        <v>2.3197737516718795</v>
      </c>
      <c r="M150" s="99">
        <v>2.8196631318646936</v>
      </c>
      <c r="N150" s="99">
        <v>2.712027113513078</v>
      </c>
      <c r="O150" s="99">
        <v>2.1340988165496042</v>
      </c>
      <c r="P150" s="99">
        <v>2.2685531750063297</v>
      </c>
      <c r="Q150" s="99">
        <v>1.8376030629837248</v>
      </c>
      <c r="R150" s="99">
        <v>1.4869185993316443</v>
      </c>
      <c r="S150" s="99">
        <v>1.751325538635889</v>
      </c>
      <c r="T150" s="99">
        <v>1.8945427546261779</v>
      </c>
      <c r="U150" s="99">
        <v>1.8280832739553659</v>
      </c>
      <c r="V150" s="99">
        <v>1.7012473154490486</v>
      </c>
      <c r="W150" s="99">
        <v>2.0348004873492802</v>
      </c>
      <c r="X150" s="99">
        <v>2.0187789195919139</v>
      </c>
      <c r="Y150" s="99">
        <v>1.9498286937422404</v>
      </c>
      <c r="DA150" s="63" t="s">
        <v>3224</v>
      </c>
    </row>
    <row r="151" spans="1:105" ht="12" customHeight="1" x14ac:dyDescent="0.25">
      <c r="A151" s="100" t="s">
        <v>50</v>
      </c>
      <c r="B151" s="102">
        <v>3.0096154445479382</v>
      </c>
      <c r="C151" s="102">
        <v>2.6523627315811669</v>
      </c>
      <c r="D151" s="102">
        <v>2.8735269696523726</v>
      </c>
      <c r="E151" s="102">
        <v>2.55068950647127</v>
      </c>
      <c r="F151" s="102">
        <v>2.474873170393165</v>
      </c>
      <c r="G151" s="102">
        <v>2.8476009225520311</v>
      </c>
      <c r="H151" s="102">
        <v>2.2000002957557201</v>
      </c>
      <c r="I151" s="102">
        <v>2.4788275851717225</v>
      </c>
      <c r="J151" s="102">
        <v>2.9552741684316719</v>
      </c>
      <c r="K151" s="102">
        <v>2.4125992244012884</v>
      </c>
      <c r="L151" s="102">
        <v>2.3197737516718795</v>
      </c>
      <c r="M151" s="102">
        <v>2.8196631318646936</v>
      </c>
      <c r="N151" s="102">
        <v>2.712027113513078</v>
      </c>
      <c r="O151" s="102">
        <v>2.1340988165496042</v>
      </c>
      <c r="P151" s="102">
        <v>2.2685531750063297</v>
      </c>
      <c r="Q151" s="102">
        <v>1.8376030629837248</v>
      </c>
      <c r="R151" s="102">
        <v>1.4869185993316443</v>
      </c>
      <c r="S151" s="102">
        <v>1.751325538635889</v>
      </c>
      <c r="T151" s="102">
        <v>1.8945427546261779</v>
      </c>
      <c r="U151" s="102">
        <v>1.8280832739553659</v>
      </c>
      <c r="V151" s="102">
        <v>1.7012473154490486</v>
      </c>
      <c r="W151" s="102">
        <v>2.0348004873492802</v>
      </c>
      <c r="X151" s="102">
        <v>2.0187789195919139</v>
      </c>
      <c r="Y151" s="102">
        <v>1.9498286937422404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7.1861132993900475E-3</v>
      </c>
      <c r="C157" s="123">
        <v>7.4716848144134778E-3</v>
      </c>
      <c r="D157" s="123">
        <v>6.7497477861881506E-3</v>
      </c>
      <c r="E157" s="123">
        <v>6.0505410560848334E-3</v>
      </c>
      <c r="F157" s="123">
        <v>6.7374338957332525E-3</v>
      </c>
      <c r="G157" s="123">
        <v>5.7941795714981136E-3</v>
      </c>
      <c r="H157" s="123">
        <v>6.5361367575534858E-3</v>
      </c>
      <c r="I157" s="123">
        <v>5.2639440848801762E-3</v>
      </c>
      <c r="J157" s="123">
        <v>5.1225748508199626E-3</v>
      </c>
      <c r="K157" s="123">
        <v>5.8981056539233372E-3</v>
      </c>
      <c r="L157" s="123">
        <v>5.465091761946401E-3</v>
      </c>
      <c r="M157" s="123">
        <v>4.0293585209982162E-3</v>
      </c>
      <c r="N157" s="123">
        <v>2.7987094454099003E-3</v>
      </c>
      <c r="O157" s="123">
        <v>2.5296522263571152E-3</v>
      </c>
      <c r="P157" s="123">
        <v>3.0572551580243367E-3</v>
      </c>
      <c r="Q157" s="123">
        <v>4.1310131395666033E-3</v>
      </c>
      <c r="R157" s="123">
        <v>4.6481067794976504E-3</v>
      </c>
      <c r="S157" s="123">
        <v>4.4488532411850806E-3</v>
      </c>
      <c r="T157" s="123">
        <v>3.7314020186231898E-3</v>
      </c>
      <c r="U157" s="123">
        <v>3.5776618872288288E-3</v>
      </c>
      <c r="V157" s="123">
        <v>3.2674561560530526E-3</v>
      </c>
      <c r="W157" s="123">
        <v>4.366197753284254E-3</v>
      </c>
      <c r="X157" s="123">
        <v>1.6192604861943617E-3</v>
      </c>
      <c r="Y157" s="123">
        <v>1.5915131664922474E-3</v>
      </c>
      <c r="DA157" s="130" t="s">
        <v>3231</v>
      </c>
    </row>
    <row r="158" spans="1:105" ht="12" customHeight="1" x14ac:dyDescent="0.25">
      <c r="A158" s="97" t="s">
        <v>50</v>
      </c>
      <c r="B158" s="99">
        <v>1.1167065527181179</v>
      </c>
      <c r="C158" s="99">
        <v>1.272898363308856</v>
      </c>
      <c r="D158" s="99">
        <v>1.3335622829732248</v>
      </c>
      <c r="E158" s="99">
        <v>1.2610178418216804</v>
      </c>
      <c r="F158" s="99">
        <v>1.3625116700736388</v>
      </c>
      <c r="G158" s="99">
        <v>1.1335045764744802</v>
      </c>
      <c r="H158" s="99">
        <v>1.2893758071546457</v>
      </c>
      <c r="I158" s="99">
        <v>1.1208980344287149</v>
      </c>
      <c r="J158" s="99">
        <v>1.195615360087638</v>
      </c>
      <c r="K158" s="99">
        <v>1.5479727230783769</v>
      </c>
      <c r="L158" s="99">
        <v>1.6547083390337713</v>
      </c>
      <c r="M158" s="99">
        <v>1.5262921530127973</v>
      </c>
      <c r="N158" s="99">
        <v>1.2976543139057286</v>
      </c>
      <c r="O158" s="99">
        <v>1.290976199076789</v>
      </c>
      <c r="P158" s="99">
        <v>1.443885742512717</v>
      </c>
      <c r="Q158" s="99">
        <v>1.6022173433631142</v>
      </c>
      <c r="R158" s="99">
        <v>1.689991500261034</v>
      </c>
      <c r="S158" s="99">
        <v>1.6197058771833037</v>
      </c>
      <c r="T158" s="99">
        <v>1.498945003090514</v>
      </c>
      <c r="U158" s="99">
        <v>1.5061317677039221</v>
      </c>
      <c r="V158" s="99">
        <v>1.5025911243844308</v>
      </c>
      <c r="W158" s="99">
        <v>2.0368539925204026</v>
      </c>
      <c r="X158" s="99">
        <v>1.047618640250237</v>
      </c>
      <c r="Y158" s="99">
        <v>1.4890332482122779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0.27126451641873417</v>
      </c>
      <c r="C161" s="118">
        <f t="shared" si="54"/>
        <v>0.1966299248591272</v>
      </c>
      <c r="D161" s="118">
        <f t="shared" si="54"/>
        <v>0.17865521562727102</v>
      </c>
      <c r="E161" s="118">
        <f t="shared" si="54"/>
        <v>0.14963252732269755</v>
      </c>
      <c r="F161" s="118">
        <f t="shared" si="54"/>
        <v>0.15102267901750993</v>
      </c>
      <c r="G161" s="118">
        <f t="shared" si="54"/>
        <v>0.18203150507592858</v>
      </c>
      <c r="H161" s="118">
        <f t="shared" si="54"/>
        <v>0.1751628185169205</v>
      </c>
      <c r="I161" s="118">
        <f t="shared" si="54"/>
        <v>0.18267440072876012</v>
      </c>
      <c r="J161" s="118">
        <f t="shared" si="54"/>
        <v>0.18040369020679897</v>
      </c>
      <c r="K161" s="118">
        <f t="shared" si="54"/>
        <v>0.1200938691109356</v>
      </c>
      <c r="L161" s="118">
        <f t="shared" si="54"/>
        <v>0.1103582625961347</v>
      </c>
      <c r="M161" s="118">
        <f t="shared" si="54"/>
        <v>0.10080553086309509</v>
      </c>
      <c r="N161" s="118">
        <f t="shared" si="54"/>
        <v>9.4574671446510147E-2</v>
      </c>
      <c r="O161" s="118">
        <f t="shared" si="54"/>
        <v>8.5600160719620136E-2</v>
      </c>
      <c r="P161" s="118">
        <f t="shared" si="54"/>
        <v>9.0350785766265984E-2</v>
      </c>
      <c r="Q161" s="118">
        <f t="shared" si="54"/>
        <v>8.8137835179283378E-2</v>
      </c>
      <c r="R161" s="118">
        <f t="shared" ref="R161:V161" si="55">R162+R164+R166+R175</f>
        <v>6.8098273132191092E-2</v>
      </c>
      <c r="S161" s="118">
        <f t="shared" si="55"/>
        <v>6.640109827187847E-2</v>
      </c>
      <c r="T161" s="118">
        <f t="shared" si="55"/>
        <v>5.9318686887311317E-2</v>
      </c>
      <c r="U161" s="118">
        <f t="shared" si="55"/>
        <v>6.0909509984117503E-2</v>
      </c>
      <c r="V161" s="118">
        <f t="shared" si="55"/>
        <v>5.6730031111546425E-2</v>
      </c>
      <c r="W161" s="118">
        <f t="shared" ref="W161:Y161" si="56">W162+W164+W166+W175</f>
        <v>7.1170725989416067E-2</v>
      </c>
      <c r="X161" s="118">
        <f t="shared" si="56"/>
        <v>5.6747502473831098E-2</v>
      </c>
      <c r="Y161" s="118">
        <f t="shared" si="56"/>
        <v>4.9954168204917521E-2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0.26407920713758243</v>
      </c>
      <c r="C166" s="123">
        <v>0.18872879714246635</v>
      </c>
      <c r="D166" s="123">
        <v>0.17095756961714303</v>
      </c>
      <c r="E166" s="123">
        <v>0.14273925640210225</v>
      </c>
      <c r="F166" s="123">
        <v>0.14371494575707711</v>
      </c>
      <c r="G166" s="123">
        <v>0.17604389722868091</v>
      </c>
      <c r="H166" s="123">
        <v>0.16863432733872316</v>
      </c>
      <c r="I166" s="123">
        <v>0.17732977357903226</v>
      </c>
      <c r="J166" s="123">
        <v>0.17514452850868259</v>
      </c>
      <c r="K166" s="123">
        <v>0.11397018730013772</v>
      </c>
      <c r="L166" s="123">
        <v>0.10463163938018138</v>
      </c>
      <c r="M166" s="123">
        <v>9.6539963487952712E-2</v>
      </c>
      <c r="N166" s="123">
        <v>9.1643096447886721E-2</v>
      </c>
      <c r="O166" s="123">
        <v>8.3052824477102022E-2</v>
      </c>
      <c r="P166" s="123">
        <v>8.7464744549016052E-2</v>
      </c>
      <c r="Q166" s="123">
        <v>8.4389586607415898E-2</v>
      </c>
      <c r="R166" s="123">
        <v>6.3748370890215247E-2</v>
      </c>
      <c r="S166" s="123">
        <v>6.22354347252769E-2</v>
      </c>
      <c r="T166" s="123">
        <v>5.5724183216899897E-2</v>
      </c>
      <c r="U166" s="123">
        <v>5.7370423639059587E-2</v>
      </c>
      <c r="V166" s="123">
        <v>5.3388099438868797E-2</v>
      </c>
      <c r="W166" s="123">
        <v>6.6717348919172678E-2</v>
      </c>
      <c r="X166" s="123">
        <v>5.5179187412237145E-2</v>
      </c>
      <c r="Y166" s="123">
        <v>4.8677139348964386E-2</v>
      </c>
      <c r="DA166" s="130" t="s">
        <v>3239</v>
      </c>
    </row>
    <row r="167" spans="1:105" ht="12" customHeight="1" x14ac:dyDescent="0.25">
      <c r="A167" s="97" t="s">
        <v>124</v>
      </c>
      <c r="B167" s="99">
        <v>8.0626628194076666</v>
      </c>
      <c r="C167" s="99">
        <v>7.1304899784139648</v>
      </c>
      <c r="D167" s="99">
        <v>7.684680942072001</v>
      </c>
      <c r="E167" s="99">
        <v>6.9870106683270086</v>
      </c>
      <c r="F167" s="99">
        <v>6.9073671777067354</v>
      </c>
      <c r="G167" s="99">
        <v>7.8485097939410169</v>
      </c>
      <c r="H167" s="99">
        <v>7.2511477395440549</v>
      </c>
      <c r="I167" s="99">
        <v>7.6877555029929638</v>
      </c>
      <c r="J167" s="99">
        <v>8.4086004373629599</v>
      </c>
      <c r="K167" s="99">
        <v>6.7355472615413765</v>
      </c>
      <c r="L167" s="99">
        <v>7.3661012176699927</v>
      </c>
      <c r="M167" s="99">
        <v>7.9624909625559006</v>
      </c>
      <c r="N167" s="99">
        <v>8.0170073651981433</v>
      </c>
      <c r="O167" s="99">
        <v>7.4988435843949519</v>
      </c>
      <c r="P167" s="99">
        <v>7.9483139234945135</v>
      </c>
      <c r="Q167" s="99">
        <v>8.0713956300737113</v>
      </c>
      <c r="R167" s="99">
        <v>6.885705964200632</v>
      </c>
      <c r="S167" s="99">
        <v>6.962862136076283</v>
      </c>
      <c r="T167" s="99">
        <v>6.3953079056736826</v>
      </c>
      <c r="U167" s="99">
        <v>6.3432881604980444</v>
      </c>
      <c r="V167" s="99">
        <v>5.9457459759502438</v>
      </c>
      <c r="W167" s="99">
        <v>7.2463631942686062</v>
      </c>
      <c r="X167" s="99">
        <v>6.1773043359016979</v>
      </c>
      <c r="Y167" s="99">
        <v>5.9354597653895436</v>
      </c>
      <c r="DA167" s="63" t="s">
        <v>3240</v>
      </c>
    </row>
    <row r="168" spans="1:105" ht="12" customHeight="1" x14ac:dyDescent="0.25">
      <c r="A168" s="97" t="s">
        <v>123</v>
      </c>
      <c r="B168" s="99">
        <v>3.0096154445479382</v>
      </c>
      <c r="C168" s="99">
        <v>2.6523627315811664</v>
      </c>
      <c r="D168" s="99">
        <v>2.8735269696523726</v>
      </c>
      <c r="E168" s="99">
        <v>2.5843282880502727</v>
      </c>
      <c r="F168" s="99">
        <v>2.5404788978723047</v>
      </c>
      <c r="G168" s="99">
        <v>2.8832546695772114</v>
      </c>
      <c r="H168" s="99">
        <v>2.2137012596462409</v>
      </c>
      <c r="I168" s="99">
        <v>2.4858890523027255</v>
      </c>
      <c r="J168" s="99">
        <v>2.9663725576995357</v>
      </c>
      <c r="K168" s="99">
        <v>2.4203563652113589</v>
      </c>
      <c r="L168" s="99">
        <v>2.3295042234632022</v>
      </c>
      <c r="M168" s="99">
        <v>2.8179181674820888</v>
      </c>
      <c r="N168" s="99">
        <v>2.7255841785183299</v>
      </c>
      <c r="O168" s="99">
        <v>2.1549394313316204</v>
      </c>
      <c r="P168" s="99">
        <v>2.3474438551212558</v>
      </c>
      <c r="Q168" s="99">
        <v>1.8869600345930253</v>
      </c>
      <c r="R168" s="99">
        <v>1.5268563859901998</v>
      </c>
      <c r="S168" s="99">
        <v>1.7790091992752226</v>
      </c>
      <c r="T168" s="99">
        <v>1.9087463479808879</v>
      </c>
      <c r="U168" s="99">
        <v>1.874457108964146</v>
      </c>
      <c r="V168" s="99">
        <v>1.7401231099463277</v>
      </c>
      <c r="W168" s="99">
        <v>2.0433201639466172</v>
      </c>
      <c r="X168" s="99">
        <v>2.0143208077718144</v>
      </c>
      <c r="Y168" s="99">
        <v>1.9510775318164555</v>
      </c>
      <c r="DA168" s="63" t="s">
        <v>3241</v>
      </c>
    </row>
    <row r="169" spans="1:105" ht="12" customHeight="1" x14ac:dyDescent="0.25">
      <c r="A169" s="100" t="s">
        <v>50</v>
      </c>
      <c r="B169" s="102">
        <v>3.0096154445479382</v>
      </c>
      <c r="C169" s="102">
        <v>2.6523627315811664</v>
      </c>
      <c r="D169" s="102">
        <v>2.8735269696523726</v>
      </c>
      <c r="E169" s="102">
        <v>2.5843282880502727</v>
      </c>
      <c r="F169" s="102">
        <v>2.5404788978723047</v>
      </c>
      <c r="G169" s="102">
        <v>2.8832546695772114</v>
      </c>
      <c r="H169" s="102">
        <v>2.2137012596462409</v>
      </c>
      <c r="I169" s="102">
        <v>2.4858890523027255</v>
      </c>
      <c r="J169" s="102">
        <v>2.9663725576995357</v>
      </c>
      <c r="K169" s="102">
        <v>2.4203563652113589</v>
      </c>
      <c r="L169" s="102">
        <v>2.3295042234632022</v>
      </c>
      <c r="M169" s="102">
        <v>2.8179181674820888</v>
      </c>
      <c r="N169" s="102">
        <v>2.7255841785183299</v>
      </c>
      <c r="O169" s="102">
        <v>2.1549394313316204</v>
      </c>
      <c r="P169" s="102">
        <v>2.3474438551212558</v>
      </c>
      <c r="Q169" s="102">
        <v>1.8869600345930253</v>
      </c>
      <c r="R169" s="102">
        <v>1.5268563859901998</v>
      </c>
      <c r="S169" s="102">
        <v>1.7790091992752226</v>
      </c>
      <c r="T169" s="102">
        <v>1.9087463479808879</v>
      </c>
      <c r="U169" s="102">
        <v>1.874457108964146</v>
      </c>
      <c r="V169" s="102">
        <v>1.7401231099463277</v>
      </c>
      <c r="W169" s="102">
        <v>2.0433201639466172</v>
      </c>
      <c r="X169" s="102">
        <v>2.0143208077718144</v>
      </c>
      <c r="Y169" s="102">
        <v>1.9510775318164555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7.1853092811517147E-3</v>
      </c>
      <c r="C175" s="123">
        <v>7.9011277166608392E-3</v>
      </c>
      <c r="D175" s="123">
        <v>7.6976460101279738E-3</v>
      </c>
      <c r="E175" s="123">
        <v>6.8932709205953135E-3</v>
      </c>
      <c r="F175" s="123">
        <v>7.3077332604328232E-3</v>
      </c>
      <c r="G175" s="123">
        <v>5.9876078472476599E-3</v>
      </c>
      <c r="H175" s="123">
        <v>6.528491178197344E-3</v>
      </c>
      <c r="I175" s="123">
        <v>5.3446271497278666E-3</v>
      </c>
      <c r="J175" s="123">
        <v>5.2591616981163686E-3</v>
      </c>
      <c r="K175" s="123">
        <v>6.1236818107978834E-3</v>
      </c>
      <c r="L175" s="123">
        <v>5.7266232159533144E-3</v>
      </c>
      <c r="M175" s="123">
        <v>4.2655673751423786E-3</v>
      </c>
      <c r="N175" s="123">
        <v>2.9315749986234328E-3</v>
      </c>
      <c r="O175" s="123">
        <v>2.5473362425181161E-3</v>
      </c>
      <c r="P175" s="123">
        <v>2.886041217249927E-3</v>
      </c>
      <c r="Q175" s="123">
        <v>3.7482485718674731E-3</v>
      </c>
      <c r="R175" s="123">
        <v>4.3499022419758414E-3</v>
      </c>
      <c r="S175" s="123">
        <v>4.1656635466015644E-3</v>
      </c>
      <c r="T175" s="123">
        <v>3.5945036704114219E-3</v>
      </c>
      <c r="U175" s="123">
        <v>3.5390863450579188E-3</v>
      </c>
      <c r="V175" s="123">
        <v>3.3419316726776304E-3</v>
      </c>
      <c r="W175" s="123">
        <v>4.4533770702433898E-3</v>
      </c>
      <c r="X175" s="123">
        <v>1.5683150615939526E-3</v>
      </c>
      <c r="Y175" s="123">
        <v>1.2770288559531373E-3</v>
      </c>
      <c r="DA175" s="130" t="s">
        <v>3248</v>
      </c>
    </row>
    <row r="176" spans="1:105" ht="12" customHeight="1" x14ac:dyDescent="0.25">
      <c r="A176" s="97" t="s">
        <v>50</v>
      </c>
      <c r="B176" s="99">
        <v>1.1167065527181179</v>
      </c>
      <c r="C176" s="99">
        <v>1.2760152125116684</v>
      </c>
      <c r="D176" s="99">
        <v>1.3384014555645487</v>
      </c>
      <c r="E176" s="99">
        <v>1.2657439850513728</v>
      </c>
      <c r="F176" s="99">
        <v>1.3669756992112374</v>
      </c>
      <c r="G176" s="99">
        <v>1.1361592355441326</v>
      </c>
      <c r="H176" s="99">
        <v>1.290441761615075</v>
      </c>
      <c r="I176" s="99">
        <v>1.1210668692688683</v>
      </c>
      <c r="J176" s="99">
        <v>1.195781131260401</v>
      </c>
      <c r="K176" s="99">
        <v>1.5481385282616278</v>
      </c>
      <c r="L176" s="99">
        <v>1.6548128080204829</v>
      </c>
      <c r="M176" s="99">
        <v>1.5263659941585683</v>
      </c>
      <c r="N176" s="99">
        <v>1.2977039076957275</v>
      </c>
      <c r="O176" s="99">
        <v>1.2910580043329816</v>
      </c>
      <c r="P176" s="99">
        <v>1.4441464504463462</v>
      </c>
      <c r="Q176" s="99">
        <v>1.6024443019886758</v>
      </c>
      <c r="R176" s="99">
        <v>1.6898127380864147</v>
      </c>
      <c r="S176" s="99">
        <v>1.6190507451550729</v>
      </c>
      <c r="T176" s="99">
        <v>1.4984263974886587</v>
      </c>
      <c r="U176" s="99">
        <v>1.5062880876983769</v>
      </c>
      <c r="V176" s="99">
        <v>1.5043000116032534</v>
      </c>
      <c r="W176" s="99">
        <v>2.0376518981538103</v>
      </c>
      <c r="X176" s="99">
        <v>1.0482762716078649</v>
      </c>
      <c r="Y176" s="99">
        <v>1.4907089612645705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2.5386295145675799</v>
      </c>
      <c r="M3" s="117">
        <f t="shared" si="0"/>
        <v>1.8737262275981368</v>
      </c>
      <c r="N3" s="117">
        <f t="shared" si="0"/>
        <v>3.4400826266721123</v>
      </c>
      <c r="O3" s="117">
        <f t="shared" si="0"/>
        <v>2.3757498894863192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1.882233315045992E-3</v>
      </c>
      <c r="X3" s="117">
        <f t="shared" si="2"/>
        <v>0</v>
      </c>
      <c r="Y3" s="117">
        <f t="shared" si="2"/>
        <v>0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2.0572623329997488</v>
      </c>
      <c r="M4" s="122">
        <f t="shared" si="3"/>
        <v>1.4279066436236254</v>
      </c>
      <c r="N4" s="122">
        <f t="shared" si="3"/>
        <v>2.7249839938613833</v>
      </c>
      <c r="O4" s="122">
        <f t="shared" si="3"/>
        <v>1.8807477043787784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1.4075452433419363E-3</v>
      </c>
      <c r="X4" s="122">
        <f t="shared" si="5"/>
        <v>0</v>
      </c>
      <c r="Y4" s="122">
        <f t="shared" si="5"/>
        <v>0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2.0446161582085782</v>
      </c>
      <c r="M5" s="98">
        <v>1.419178879043282</v>
      </c>
      <c r="N5" s="98">
        <v>2.7083554212466527</v>
      </c>
      <c r="O5" s="98">
        <v>1.8692941700025174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1.3977864998342639E-3</v>
      </c>
      <c r="X5" s="98">
        <v>0</v>
      </c>
      <c r="Y5" s="98">
        <v>0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1.2646174791170549E-2</v>
      </c>
      <c r="M6" s="98">
        <v>8.72776458034338E-3</v>
      </c>
      <c r="N6" s="98">
        <v>1.6628572614730646E-2</v>
      </c>
      <c r="O6" s="98">
        <v>1.1453534376260852E-2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9.7587435076724271E-6</v>
      </c>
      <c r="X6" s="98">
        <v>0</v>
      </c>
      <c r="Y6" s="98">
        <v>0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2.2979181529103075E-4</v>
      </c>
      <c r="M7" s="122">
        <f t="shared" si="6"/>
        <v>1.9049364124981488E-4</v>
      </c>
      <c r="N7" s="122">
        <f t="shared" si="6"/>
        <v>2.0440554436877993E-4</v>
      </c>
      <c r="O7" s="122">
        <f t="shared" si="6"/>
        <v>2.8301284007102448E-4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2.2979181529103075E-4</v>
      </c>
      <c r="M8" s="98">
        <v>1.9049364124981488E-4</v>
      </c>
      <c r="N8" s="98">
        <v>2.0440554436877993E-4</v>
      </c>
      <c r="O8" s="98">
        <v>2.8301284007102448E-4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0.40743823004733437</v>
      </c>
      <c r="M9" s="122">
        <v>0.37450050132234908</v>
      </c>
      <c r="N9" s="122">
        <v>0.59672289305318882</v>
      </c>
      <c r="O9" s="122">
        <v>0.41711041605635146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3.9781489275256818E-4</v>
      </c>
      <c r="X9" s="122">
        <v>0</v>
      </c>
      <c r="Y9" s="122">
        <v>0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0.15446530463237071</v>
      </c>
      <c r="M10" s="98">
        <v>0.15667208981291592</v>
      </c>
      <c r="N10" s="98">
        <v>9.165731400185291E-2</v>
      </c>
      <c r="O10" s="98">
        <v>0.11359415609461712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1.6613503759590144E-4</v>
      </c>
      <c r="X10" s="98">
        <v>0</v>
      </c>
      <c r="Y10" s="98">
        <v>0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2.8933344589799188E-3</v>
      </c>
      <c r="M11" s="98">
        <v>1.1236981690880294E-3</v>
      </c>
      <c r="N11" s="98">
        <v>8.6451348432676003E-3</v>
      </c>
      <c r="O11" s="98">
        <v>5.682878230241984E-3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0.15663491685480754</v>
      </c>
      <c r="M15" s="101">
        <v>0.11943077828531815</v>
      </c>
      <c r="N15" s="101">
        <v>0.29827750327702818</v>
      </c>
      <c r="O15" s="101">
        <v>0.16557352812586332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2.3167985515666671E-4</v>
      </c>
      <c r="X15" s="101">
        <v>0</v>
      </c>
      <c r="Y15" s="101">
        <v>0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9.3444674101176184E-2</v>
      </c>
      <c r="M16" s="104">
        <v>9.7273935055026961E-2</v>
      </c>
      <c r="N16" s="104">
        <v>0.19814294093104015</v>
      </c>
      <c r="O16" s="104">
        <v>0.13225985360562903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3.6870697659343199E-2</v>
      </c>
      <c r="M17" s="98">
        <v>4.2090183512352081E-2</v>
      </c>
      <c r="N17" s="98">
        <v>8.2557028046307587E-2</v>
      </c>
      <c r="O17" s="98">
        <v>4.7638742060699998E-2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5.6573976441832985E-2</v>
      </c>
      <c r="M18" s="98">
        <v>5.5183751542674873E-2</v>
      </c>
      <c r="N18" s="98">
        <v>0.11558591288473256</v>
      </c>
      <c r="O18" s="98">
        <v>8.4621111544929017E-2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7.3699159705205339E-2</v>
      </c>
      <c r="M19" s="122">
        <v>7.1128589010912666E-2</v>
      </c>
      <c r="N19" s="122">
        <v>0.118171334213171</v>
      </c>
      <c r="O19" s="122">
        <v>7.7608756211118374E-2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7.6873178951487574E-5</v>
      </c>
      <c r="X19" s="122">
        <v>0</v>
      </c>
      <c r="Y19" s="122">
        <v>0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6.306255026706572E-3</v>
      </c>
      <c r="M20" s="98">
        <v>6.0224669104189076E-3</v>
      </c>
      <c r="N20" s="98">
        <v>4.6777237619816366E-3</v>
      </c>
      <c r="O20" s="98">
        <v>2.0059796220957306E-3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1.235662932349201E-4</v>
      </c>
      <c r="M21" s="98">
        <v>5.7123492723951831E-5</v>
      </c>
      <c r="N21" s="98">
        <v>9.7220772086633553E-5</v>
      </c>
      <c r="O21" s="98">
        <v>1.9460821989847243E-4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6.7269338385263847E-2</v>
      </c>
      <c r="M22" s="33">
        <v>6.5048998607769803E-2</v>
      </c>
      <c r="N22" s="33">
        <v>0.11339638967910273</v>
      </c>
      <c r="O22" s="33">
        <v>7.5408168369124173E-2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7.6873178951487574E-5</v>
      </c>
      <c r="X22" s="33">
        <v>0</v>
      </c>
      <c r="Y22" s="33">
        <v>0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0.25038858301748168</v>
      </c>
      <c r="F24" s="117">
        <f t="shared" si="7"/>
        <v>1.6122694274299885</v>
      </c>
      <c r="G24" s="117">
        <f t="shared" si="7"/>
        <v>3.1221600786116022</v>
      </c>
      <c r="H24" s="117">
        <f t="shared" si="7"/>
        <v>2.584733615819395</v>
      </c>
      <c r="I24" s="117">
        <f t="shared" si="7"/>
        <v>1.6918305161548686</v>
      </c>
      <c r="J24" s="117">
        <f t="shared" si="7"/>
        <v>0.59828374607352197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0.58364710168497147</v>
      </c>
      <c r="O24" s="117">
        <f t="shared" si="7"/>
        <v>1.0978717672931644</v>
      </c>
      <c r="P24" s="117">
        <f t="shared" si="7"/>
        <v>9.2412407278016542E-2</v>
      </c>
      <c r="Q24" s="117">
        <f t="shared" si="7"/>
        <v>0.22111401927848487</v>
      </c>
      <c r="R24" s="117">
        <f t="shared" ref="R24:V24" si="8">R25+R28+R30+R39</f>
        <v>0.6491261374459415</v>
      </c>
      <c r="S24" s="117">
        <f t="shared" si="8"/>
        <v>1.1801498323849806</v>
      </c>
      <c r="T24" s="117">
        <f t="shared" si="8"/>
        <v>1.0549592145472961</v>
      </c>
      <c r="U24" s="117">
        <f t="shared" si="8"/>
        <v>0.79940206143893322</v>
      </c>
      <c r="V24" s="117">
        <f t="shared" si="8"/>
        <v>0.74631524789769355</v>
      </c>
      <c r="W24" s="117">
        <f t="shared" ref="W24:Y24" si="9">W25+W28+W30+W39</f>
        <v>0.93973498969644265</v>
      </c>
      <c r="X24" s="117">
        <f t="shared" si="9"/>
        <v>0.19306737905574992</v>
      </c>
      <c r="Y24" s="117">
        <f t="shared" si="9"/>
        <v>0.32929680759148777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0.21351074475865986</v>
      </c>
      <c r="F25" s="122">
        <f t="shared" si="10"/>
        <v>1.3554093347724674</v>
      </c>
      <c r="G25" s="122">
        <f t="shared" si="10"/>
        <v>2.7013637824251382</v>
      </c>
      <c r="H25" s="122">
        <f t="shared" si="10"/>
        <v>2.1957144057598255</v>
      </c>
      <c r="I25" s="122">
        <f t="shared" si="10"/>
        <v>1.4260681612226533</v>
      </c>
      <c r="J25" s="122">
        <f t="shared" si="10"/>
        <v>0.50686406803154249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0.45878688607991602</v>
      </c>
      <c r="O25" s="122">
        <f t="shared" si="10"/>
        <v>0.90376034515686843</v>
      </c>
      <c r="P25" s="122">
        <f t="shared" si="10"/>
        <v>7.0508195011141764E-2</v>
      </c>
      <c r="Q25" s="122">
        <f t="shared" si="10"/>
        <v>0.16080509205943772</v>
      </c>
      <c r="R25" s="122">
        <f t="shared" ref="R25:V25" si="11">SUM(R26:R27)</f>
        <v>0.49325032038844202</v>
      </c>
      <c r="S25" s="122">
        <f t="shared" si="11"/>
        <v>0.93835861845034207</v>
      </c>
      <c r="T25" s="122">
        <f t="shared" si="11"/>
        <v>0.82358191470370989</v>
      </c>
      <c r="U25" s="122">
        <f t="shared" si="11"/>
        <v>0.60065901381272824</v>
      </c>
      <c r="V25" s="122">
        <f t="shared" si="11"/>
        <v>0.57144259733798475</v>
      </c>
      <c r="W25" s="122">
        <f t="shared" ref="W25:Y25" si="12">SUM(W26:W27)</f>
        <v>0.75917064430673453</v>
      </c>
      <c r="X25" s="122">
        <f t="shared" si="12"/>
        <v>0.14499829484128349</v>
      </c>
      <c r="Y25" s="122">
        <f t="shared" si="12"/>
        <v>0.23468632393113262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0.21044109178458034</v>
      </c>
      <c r="F26" s="98">
        <v>1.3362529150118234</v>
      </c>
      <c r="G26" s="98">
        <v>2.6670154943991506</v>
      </c>
      <c r="H26" s="98">
        <v>2.1674268561190644</v>
      </c>
      <c r="I26" s="98">
        <v>1.4081492084892355</v>
      </c>
      <c r="J26" s="98">
        <v>0.5005141886031389</v>
      </c>
      <c r="K26" s="98">
        <v>0</v>
      </c>
      <c r="L26" s="98">
        <v>0</v>
      </c>
      <c r="M26" s="98">
        <v>0</v>
      </c>
      <c r="N26" s="98">
        <v>0.45283946556305316</v>
      </c>
      <c r="O26" s="98">
        <v>0.8916364992921586</v>
      </c>
      <c r="P26" s="98">
        <v>6.9523616354531539E-2</v>
      </c>
      <c r="Q26" s="98">
        <v>0.15849329505060492</v>
      </c>
      <c r="R26" s="98">
        <v>0.48610324397314275</v>
      </c>
      <c r="S26" s="98">
        <v>0.92475864568469723</v>
      </c>
      <c r="T26" s="98">
        <v>0.81165176260192273</v>
      </c>
      <c r="U26" s="98">
        <v>0.59201127108319951</v>
      </c>
      <c r="V26" s="98">
        <v>0.56321940841314255</v>
      </c>
      <c r="W26" s="98">
        <v>0.7480842312106365</v>
      </c>
      <c r="X26" s="98">
        <v>0.14289376824288977</v>
      </c>
      <c r="Y26" s="98">
        <v>0.23126798043594154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3.0696529740795201E-3</v>
      </c>
      <c r="F27" s="98">
        <v>1.9156419760643882E-2</v>
      </c>
      <c r="G27" s="98">
        <v>3.4348288025987619E-2</v>
      </c>
      <c r="H27" s="98">
        <v>2.8287549640760926E-2</v>
      </c>
      <c r="I27" s="98">
        <v>1.7918952733417898E-2</v>
      </c>
      <c r="J27" s="98">
        <v>6.3498794284035931E-3</v>
      </c>
      <c r="K27" s="98">
        <v>0</v>
      </c>
      <c r="L27" s="98">
        <v>0</v>
      </c>
      <c r="M27" s="98">
        <v>0</v>
      </c>
      <c r="N27" s="98">
        <v>5.9474205168628695E-3</v>
      </c>
      <c r="O27" s="98">
        <v>1.2123845864709772E-2</v>
      </c>
      <c r="P27" s="98">
        <v>9.8457865661021981E-4</v>
      </c>
      <c r="Q27" s="98">
        <v>2.3117970088327991E-3</v>
      </c>
      <c r="R27" s="98">
        <v>7.1470764152992547E-3</v>
      </c>
      <c r="S27" s="98">
        <v>1.3599972765644876E-2</v>
      </c>
      <c r="T27" s="98">
        <v>1.1930152101787196E-2</v>
      </c>
      <c r="U27" s="98">
        <v>8.6477427295286961E-3</v>
      </c>
      <c r="V27" s="98">
        <v>8.2231889248421917E-3</v>
      </c>
      <c r="W27" s="98">
        <v>1.1086413096098025E-2</v>
      </c>
      <c r="X27" s="98">
        <v>2.1045265983937072E-3</v>
      </c>
      <c r="Y27" s="98">
        <v>3.4183434951910712E-3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3.4177201227930472E-5</v>
      </c>
      <c r="F28" s="122">
        <f t="shared" si="13"/>
        <v>1.7198796573976996E-4</v>
      </c>
      <c r="G28" s="122">
        <f t="shared" si="13"/>
        <v>2.7473482802502312E-4</v>
      </c>
      <c r="H28" s="122">
        <f t="shared" si="13"/>
        <v>2.9991109934303915E-4</v>
      </c>
      <c r="I28" s="122">
        <f t="shared" si="13"/>
        <v>2.0887876259543714E-4</v>
      </c>
      <c r="J28" s="122">
        <f t="shared" si="13"/>
        <v>4.9534426259530728E-5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3.5377882679211912E-5</v>
      </c>
      <c r="O28" s="122">
        <f t="shared" si="13"/>
        <v>1.1530152743634331E-4</v>
      </c>
      <c r="P28" s="122">
        <f t="shared" si="13"/>
        <v>2.8138279828660003E-6</v>
      </c>
      <c r="Q28" s="122">
        <f t="shared" si="13"/>
        <v>1.1817330839269087E-5</v>
      </c>
      <c r="R28" s="122">
        <f t="shared" si="13"/>
        <v>4.6969220433235816E-5</v>
      </c>
      <c r="S28" s="122">
        <f t="shared" si="13"/>
        <v>1.4387281921782568E-4</v>
      </c>
      <c r="T28" s="122">
        <f t="shared" si="13"/>
        <v>8.9080320483950339E-5</v>
      </c>
      <c r="U28" s="122">
        <f t="shared" si="13"/>
        <v>1.3243347475492726E-4</v>
      </c>
      <c r="V28" s="122">
        <f t="shared" si="13"/>
        <v>1.7368137148749527E-4</v>
      </c>
      <c r="W28" s="122">
        <f t="shared" si="13"/>
        <v>7.3225032104172095E-5</v>
      </c>
      <c r="X28" s="122">
        <f t="shared" si="13"/>
        <v>8.0326370471607137E-6</v>
      </c>
      <c r="Y28" s="122">
        <f t="shared" si="13"/>
        <v>3.9655803216638009E-6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3.4177201227930472E-5</v>
      </c>
      <c r="F29" s="98">
        <v>1.7198796573976996E-4</v>
      </c>
      <c r="G29" s="98">
        <v>2.7473482802502312E-4</v>
      </c>
      <c r="H29" s="98">
        <v>2.9991109934303915E-4</v>
      </c>
      <c r="I29" s="98">
        <v>2.0887876259543714E-4</v>
      </c>
      <c r="J29" s="98">
        <v>4.9534426259530728E-5</v>
      </c>
      <c r="K29" s="98">
        <v>0</v>
      </c>
      <c r="L29" s="98">
        <v>0</v>
      </c>
      <c r="M29" s="98">
        <v>0</v>
      </c>
      <c r="N29" s="98">
        <v>3.5377882679211912E-5</v>
      </c>
      <c r="O29" s="98">
        <v>1.1530152743634331E-4</v>
      </c>
      <c r="P29" s="98">
        <v>2.8138279828660003E-6</v>
      </c>
      <c r="Q29" s="98">
        <v>1.1817330839269087E-5</v>
      </c>
      <c r="R29" s="98">
        <v>4.6969220433235816E-5</v>
      </c>
      <c r="S29" s="98">
        <v>1.4387281921782568E-4</v>
      </c>
      <c r="T29" s="98">
        <v>8.9080320483950339E-5</v>
      </c>
      <c r="U29" s="98">
        <v>1.3243347475492726E-4</v>
      </c>
      <c r="V29" s="98">
        <v>1.7368137148749527E-4</v>
      </c>
      <c r="W29" s="98">
        <v>7.3225032104172095E-5</v>
      </c>
      <c r="X29" s="98">
        <v>8.0326370471607137E-6</v>
      </c>
      <c r="Y29" s="98">
        <v>3.9655803216638009E-6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3.1696393993547331E-2</v>
      </c>
      <c r="F30" s="122">
        <v>0.21846840903196191</v>
      </c>
      <c r="G30" s="122">
        <v>0.36425630264897041</v>
      </c>
      <c r="H30" s="122">
        <v>0.33137306758178886</v>
      </c>
      <c r="I30" s="122">
        <v>0.23169445140674627</v>
      </c>
      <c r="J30" s="122">
        <v>7.8570540571395897E-2</v>
      </c>
      <c r="K30" s="122">
        <v>0</v>
      </c>
      <c r="L30" s="122">
        <v>0</v>
      </c>
      <c r="M30" s="122">
        <v>0</v>
      </c>
      <c r="N30" s="122">
        <v>0.10501544055997025</v>
      </c>
      <c r="O30" s="122">
        <v>0.16351633935948995</v>
      </c>
      <c r="P30" s="122">
        <v>1.831841197045804E-2</v>
      </c>
      <c r="Q30" s="122">
        <v>5.0560017036103674E-2</v>
      </c>
      <c r="R30" s="122">
        <v>0.12993178810874059</v>
      </c>
      <c r="S30" s="122">
        <v>0.20077774491562825</v>
      </c>
      <c r="T30" s="122">
        <v>0.19197980375429985</v>
      </c>
      <c r="U30" s="122">
        <v>0.16485333248269768</v>
      </c>
      <c r="V30" s="122">
        <v>0.14495300250476809</v>
      </c>
      <c r="W30" s="122">
        <v>0.15358404510745982</v>
      </c>
      <c r="X30" s="122">
        <v>4.0356332248563553E-2</v>
      </c>
      <c r="Y30" s="122">
        <v>7.8649604402593956E-2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7.3188278011260841E-4</v>
      </c>
      <c r="F31" s="98">
        <v>8.766226210977196E-3</v>
      </c>
      <c r="G31" s="98">
        <v>2.2075579230740036E-2</v>
      </c>
      <c r="H31" s="98">
        <v>1.3050187122882967E-2</v>
      </c>
      <c r="I31" s="98">
        <v>5.2688602141433959E-3</v>
      </c>
      <c r="J31" s="98">
        <v>3.0166566088214654E-4</v>
      </c>
      <c r="K31" s="98">
        <v>0</v>
      </c>
      <c r="L31" s="98">
        <v>0</v>
      </c>
      <c r="M31" s="98">
        <v>0</v>
      </c>
      <c r="N31" s="98">
        <v>1.6732519051485676E-3</v>
      </c>
      <c r="O31" s="98">
        <v>3.0997517619501731E-3</v>
      </c>
      <c r="P31" s="98">
        <v>2.6721809293178223E-4</v>
      </c>
      <c r="Q31" s="98">
        <v>5.3130168726908547E-4</v>
      </c>
      <c r="R31" s="98">
        <v>4.4930079132653145E-4</v>
      </c>
      <c r="S31" s="98">
        <v>2.072597203907154E-3</v>
      </c>
      <c r="T31" s="98">
        <v>1.7096496007219422E-3</v>
      </c>
      <c r="U31" s="98">
        <v>1.9165501354786818E-3</v>
      </c>
      <c r="V31" s="98">
        <v>1.6081117117327851E-3</v>
      </c>
      <c r="W31" s="98">
        <v>2.0203779367488073E-3</v>
      </c>
      <c r="X31" s="98">
        <v>2.1626250311398621E-4</v>
      </c>
      <c r="Y31" s="98">
        <v>4.1422543716540527E-4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2.1526116303816946E-4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1.0332103458204031E-4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1.1194012845612916E-4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2.201089269292112E-2</v>
      </c>
      <c r="F35" s="101">
        <v>0.13164906164365708</v>
      </c>
      <c r="G35" s="101">
        <v>0.17513145769483385</v>
      </c>
      <c r="H35" s="101">
        <v>0.18913830831565417</v>
      </c>
      <c r="I35" s="101">
        <v>0.16201754878346686</v>
      </c>
      <c r="J35" s="101">
        <v>4.6669422077067785E-2</v>
      </c>
      <c r="K35" s="101">
        <v>0</v>
      </c>
      <c r="L35" s="101">
        <v>0</v>
      </c>
      <c r="M35" s="101">
        <v>0</v>
      </c>
      <c r="N35" s="101">
        <v>6.2097842581193149E-2</v>
      </c>
      <c r="O35" s="101">
        <v>8.9135044875269132E-2</v>
      </c>
      <c r="P35" s="101">
        <v>1.1271106094681991E-2</v>
      </c>
      <c r="Q35" s="101">
        <v>2.9224929799095082E-2</v>
      </c>
      <c r="R35" s="101">
        <v>6.9612390116448111E-2</v>
      </c>
      <c r="S35" s="101">
        <v>0.1047322244907973</v>
      </c>
      <c r="T35" s="101">
        <v>0.1157736872757139</v>
      </c>
      <c r="U35" s="101">
        <v>9.1544892403892214E-2</v>
      </c>
      <c r="V35" s="101">
        <v>8.8668183755741078E-2</v>
      </c>
      <c r="W35" s="101">
        <v>0.10078073699315002</v>
      </c>
      <c r="X35" s="101">
        <v>2.291787963959168E-2</v>
      </c>
      <c r="Y35" s="101">
        <v>5.2218964147461806E-2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8.953618520513601E-3</v>
      </c>
      <c r="F36" s="104">
        <v>7.8053121177327614E-2</v>
      </c>
      <c r="G36" s="104">
        <v>0.16683400456035835</v>
      </c>
      <c r="H36" s="104">
        <v>0.12918457214325171</v>
      </c>
      <c r="I36" s="104">
        <v>6.4408042409136029E-2</v>
      </c>
      <c r="J36" s="104">
        <v>3.1599452833445965E-2</v>
      </c>
      <c r="K36" s="104">
        <v>0</v>
      </c>
      <c r="L36" s="104">
        <v>0</v>
      </c>
      <c r="M36" s="104">
        <v>0</v>
      </c>
      <c r="N36" s="104">
        <v>4.1244346073628535E-2</v>
      </c>
      <c r="O36" s="104">
        <v>7.1281542722270649E-2</v>
      </c>
      <c r="P36" s="104">
        <v>6.7800877828442675E-3</v>
      </c>
      <c r="Q36" s="104">
        <v>2.0803785549739509E-2</v>
      </c>
      <c r="R36" s="104">
        <v>5.9870097200965949E-2</v>
      </c>
      <c r="S36" s="104">
        <v>9.3972923220923793E-2</v>
      </c>
      <c r="T36" s="104">
        <v>7.4496466877864015E-2</v>
      </c>
      <c r="U36" s="104">
        <v>7.1391889943326764E-2</v>
      </c>
      <c r="V36" s="104">
        <v>5.4676707037294228E-2</v>
      </c>
      <c r="W36" s="104">
        <v>5.0782930177561011E-2</v>
      </c>
      <c r="X36" s="104">
        <v>1.7222190105857887E-2</v>
      </c>
      <c r="Y36" s="104">
        <v>2.6016414817966748E-2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4.06482500772314E-3</v>
      </c>
      <c r="F37" s="98">
        <v>3.5366146117030033E-2</v>
      </c>
      <c r="G37" s="98">
        <v>7.5481578172710923E-2</v>
      </c>
      <c r="H37" s="98">
        <v>4.9632480443404965E-2</v>
      </c>
      <c r="I37" s="98">
        <v>2.5936067533632128E-2</v>
      </c>
      <c r="J37" s="98">
        <v>1.3682158569770441E-2</v>
      </c>
      <c r="K37" s="98">
        <v>0</v>
      </c>
      <c r="L37" s="98">
        <v>0</v>
      </c>
      <c r="M37" s="98">
        <v>0</v>
      </c>
      <c r="N37" s="98">
        <v>1.7184617425948144E-2</v>
      </c>
      <c r="O37" s="98">
        <v>2.5674934115385215E-2</v>
      </c>
      <c r="P37" s="98">
        <v>2.4368595498296041E-3</v>
      </c>
      <c r="Q37" s="98">
        <v>6.0696161286957293E-3</v>
      </c>
      <c r="R37" s="98">
        <v>1.6192664928146035E-2</v>
      </c>
      <c r="S37" s="98">
        <v>2.8157584714858314E-2</v>
      </c>
      <c r="T37" s="98">
        <v>2.543458974978155E-2</v>
      </c>
      <c r="U37" s="98">
        <v>2.4763269928831037E-2</v>
      </c>
      <c r="V37" s="98">
        <v>1.8802137712860184E-2</v>
      </c>
      <c r="W37" s="98">
        <v>1.6901853097436106E-2</v>
      </c>
      <c r="X37" s="98">
        <v>6.6246085266651851E-3</v>
      </c>
      <c r="Y37" s="98">
        <v>9.8616841912085133E-3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4.8887935127904601E-3</v>
      </c>
      <c r="F38" s="98">
        <v>4.2686975060297581E-2</v>
      </c>
      <c r="G38" s="98">
        <v>9.1352426387647429E-2</v>
      </c>
      <c r="H38" s="98">
        <v>7.9552091699846741E-2</v>
      </c>
      <c r="I38" s="98">
        <v>3.8471974875503898E-2</v>
      </c>
      <c r="J38" s="98">
        <v>1.7917294263675526E-2</v>
      </c>
      <c r="K38" s="98">
        <v>0</v>
      </c>
      <c r="L38" s="98">
        <v>0</v>
      </c>
      <c r="M38" s="98">
        <v>0</v>
      </c>
      <c r="N38" s="98">
        <v>2.4059728647680387E-2</v>
      </c>
      <c r="O38" s="98">
        <v>4.5606608606885431E-2</v>
      </c>
      <c r="P38" s="98">
        <v>4.3432282330146633E-3</v>
      </c>
      <c r="Q38" s="98">
        <v>1.4734169421043778E-2</v>
      </c>
      <c r="R38" s="98">
        <v>4.3677432272819915E-2</v>
      </c>
      <c r="S38" s="98">
        <v>6.5815338506065482E-2</v>
      </c>
      <c r="T38" s="98">
        <v>4.9061877128082465E-2</v>
      </c>
      <c r="U38" s="98">
        <v>4.6628620014495727E-2</v>
      </c>
      <c r="V38" s="98">
        <v>3.5874569324434044E-2</v>
      </c>
      <c r="W38" s="98">
        <v>3.3881077080124902E-2</v>
      </c>
      <c r="X38" s="98">
        <v>1.0597581579192702E-2</v>
      </c>
      <c r="Y38" s="98">
        <v>1.6154730626758235E-2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5.1472670640465403E-3</v>
      </c>
      <c r="F39" s="122">
        <v>3.8219695659819253E-2</v>
      </c>
      <c r="G39" s="122">
        <v>5.6265258709468517E-2</v>
      </c>
      <c r="H39" s="122">
        <v>5.7346231378437758E-2</v>
      </c>
      <c r="I39" s="122">
        <v>3.385902476287362E-2</v>
      </c>
      <c r="J39" s="122">
        <v>1.2799603044323983E-2</v>
      </c>
      <c r="K39" s="122">
        <v>0</v>
      </c>
      <c r="L39" s="122">
        <v>0</v>
      </c>
      <c r="M39" s="122">
        <v>0</v>
      </c>
      <c r="N39" s="122">
        <v>1.9809397162405925E-2</v>
      </c>
      <c r="O39" s="122">
        <v>3.0479781249369616E-2</v>
      </c>
      <c r="P39" s="122">
        <v>3.5829864684338653E-3</v>
      </c>
      <c r="Q39" s="122">
        <v>9.7370928521041955E-3</v>
      </c>
      <c r="R39" s="122">
        <v>2.5897059728325671E-2</v>
      </c>
      <c r="S39" s="122">
        <v>4.0869596199792496E-2</v>
      </c>
      <c r="T39" s="122">
        <v>3.9308415768802382E-2</v>
      </c>
      <c r="U39" s="122">
        <v>3.3757281668752345E-2</v>
      </c>
      <c r="V39" s="122">
        <v>2.9745966683453206E-2</v>
      </c>
      <c r="W39" s="122">
        <v>2.6907075250144158E-2</v>
      </c>
      <c r="X39" s="122">
        <v>7.7047193288557088E-3</v>
      </c>
      <c r="Y39" s="122">
        <v>1.5956913677439535E-2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4.5642362961127396E-5</v>
      </c>
      <c r="F40" s="98">
        <v>2.4816879930325667E-4</v>
      </c>
      <c r="G40" s="98">
        <v>4.1506903242037531E-4</v>
      </c>
      <c r="H40" s="98">
        <v>3.7999540570893552E-4</v>
      </c>
      <c r="I40" s="98">
        <v>1.6579170412371546E-4</v>
      </c>
      <c r="J40" s="98">
        <v>4.4299921323816511E-5</v>
      </c>
      <c r="K40" s="98">
        <v>0</v>
      </c>
      <c r="L40" s="98">
        <v>0</v>
      </c>
      <c r="M40" s="98">
        <v>0</v>
      </c>
      <c r="N40" s="98">
        <v>0</v>
      </c>
      <c r="O40" s="98">
        <v>9.7304109949236214E-5</v>
      </c>
      <c r="P40" s="98">
        <v>0</v>
      </c>
      <c r="Q40" s="98">
        <v>6.0101161720323425E-5</v>
      </c>
      <c r="R40" s="98">
        <v>1.2671346593695748E-4</v>
      </c>
      <c r="S40" s="98">
        <v>1.2147227474417166E-4</v>
      </c>
      <c r="T40" s="98">
        <v>5.6258507923307521E-5</v>
      </c>
      <c r="U40" s="98">
        <v>5.6385620703808823E-5</v>
      </c>
      <c r="V40" s="98">
        <v>5.6235990572713725E-5</v>
      </c>
      <c r="W40" s="98">
        <v>1.5520897502648066E-4</v>
      </c>
      <c r="X40" s="98">
        <v>0</v>
      </c>
      <c r="Y40" s="98">
        <v>0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5.1016247010854127E-3</v>
      </c>
      <c r="F41" s="33">
        <v>3.7971526860515997E-2</v>
      </c>
      <c r="G41" s="33">
        <v>5.5850189677048141E-2</v>
      </c>
      <c r="H41" s="33">
        <v>5.6966235972728825E-2</v>
      </c>
      <c r="I41" s="33">
        <v>3.3693233058749904E-2</v>
      </c>
      <c r="J41" s="33">
        <v>1.2755303123000166E-2</v>
      </c>
      <c r="K41" s="33">
        <v>0</v>
      </c>
      <c r="L41" s="33">
        <v>0</v>
      </c>
      <c r="M41" s="33">
        <v>0</v>
      </c>
      <c r="N41" s="33">
        <v>1.9809397162405925E-2</v>
      </c>
      <c r="O41" s="33">
        <v>3.038247713942038E-2</v>
      </c>
      <c r="P41" s="33">
        <v>3.5829864684338653E-3</v>
      </c>
      <c r="Q41" s="33">
        <v>9.6769916903838727E-3</v>
      </c>
      <c r="R41" s="33">
        <v>2.5770346262388714E-2</v>
      </c>
      <c r="S41" s="33">
        <v>4.0748123925048327E-2</v>
      </c>
      <c r="T41" s="33">
        <v>3.9252157260879078E-2</v>
      </c>
      <c r="U41" s="33">
        <v>3.3700896048048538E-2</v>
      </c>
      <c r="V41" s="33">
        <v>2.9689730692880494E-2</v>
      </c>
      <c r="W41" s="33">
        <v>2.6751866275117678E-2</v>
      </c>
      <c r="X41" s="33">
        <v>7.7047193288557088E-3</v>
      </c>
      <c r="Y41" s="33">
        <v>1.5956913677439535E-2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59.825768667957945</v>
      </c>
      <c r="D43" s="117">
        <f t="shared" si="14"/>
        <v>62.769994346112334</v>
      </c>
      <c r="E43" s="117">
        <f t="shared" si="14"/>
        <v>62.326949204896628</v>
      </c>
      <c r="F43" s="117">
        <f t="shared" si="14"/>
        <v>20.188263672879856</v>
      </c>
      <c r="G43" s="117">
        <f t="shared" si="14"/>
        <v>24.866009752118416</v>
      </c>
      <c r="H43" s="117">
        <f t="shared" si="14"/>
        <v>24.322621209029681</v>
      </c>
      <c r="I43" s="117">
        <f t="shared" si="14"/>
        <v>14.49164807663924</v>
      </c>
      <c r="J43" s="117">
        <f t="shared" si="14"/>
        <v>26.971298486552392</v>
      </c>
      <c r="K43" s="117">
        <f t="shared" si="14"/>
        <v>23.613386590870761</v>
      </c>
      <c r="L43" s="117">
        <f t="shared" si="14"/>
        <v>34.314442075007221</v>
      </c>
      <c r="M43" s="117">
        <f t="shared" si="14"/>
        <v>23.300517280864703</v>
      </c>
      <c r="N43" s="117">
        <f t="shared" si="14"/>
        <v>23.579933390537484</v>
      </c>
      <c r="O43" s="117">
        <f t="shared" si="14"/>
        <v>39.525203313878059</v>
      </c>
      <c r="P43" s="117">
        <f t="shared" si="14"/>
        <v>20.793031528405212</v>
      </c>
      <c r="Q43" s="117">
        <f t="shared" si="14"/>
        <v>17.473347137313493</v>
      </c>
      <c r="R43" s="117">
        <f t="shared" ref="R43:V43" si="15">R44+R47+R49+R58</f>
        <v>18.048065151566533</v>
      </c>
      <c r="S43" s="117">
        <f t="shared" si="15"/>
        <v>20.230044181785608</v>
      </c>
      <c r="T43" s="117">
        <f t="shared" si="15"/>
        <v>16.917016483034679</v>
      </c>
      <c r="U43" s="117">
        <f t="shared" si="15"/>
        <v>11.516401215561416</v>
      </c>
      <c r="V43" s="117">
        <f t="shared" si="15"/>
        <v>8.9638438840036976</v>
      </c>
      <c r="W43" s="117">
        <f t="shared" ref="W43:Y43" si="16">W44+W47+W49+W58</f>
        <v>9.2527798605579008</v>
      </c>
      <c r="X43" s="117">
        <f t="shared" si="16"/>
        <v>3.9329924984629034</v>
      </c>
      <c r="Y43" s="117">
        <f t="shared" si="16"/>
        <v>3.4301425059491066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52.240636355169691</v>
      </c>
      <c r="D44" s="122">
        <f t="shared" si="17"/>
        <v>53.176996297886774</v>
      </c>
      <c r="E44" s="122">
        <f t="shared" si="17"/>
        <v>53.835881859912909</v>
      </c>
      <c r="F44" s="122">
        <f t="shared" si="17"/>
        <v>17.223533808748204</v>
      </c>
      <c r="G44" s="122">
        <f t="shared" si="17"/>
        <v>21.446027947945563</v>
      </c>
      <c r="H44" s="122">
        <f t="shared" si="17"/>
        <v>20.8220669137058</v>
      </c>
      <c r="I44" s="122">
        <f t="shared" si="17"/>
        <v>12.000822723672092</v>
      </c>
      <c r="J44" s="122">
        <f t="shared" si="17"/>
        <v>22.064282074821158</v>
      </c>
      <c r="K44" s="122">
        <f t="shared" si="17"/>
        <v>19.099976036585467</v>
      </c>
      <c r="L44" s="122">
        <f t="shared" si="17"/>
        <v>28.490442427834335</v>
      </c>
      <c r="M44" s="122">
        <f t="shared" si="17"/>
        <v>18.503924215430175</v>
      </c>
      <c r="N44" s="122">
        <f t="shared" si="17"/>
        <v>18.450396865900881</v>
      </c>
      <c r="O44" s="122">
        <f t="shared" si="17"/>
        <v>31.790622138928324</v>
      </c>
      <c r="P44" s="122">
        <f t="shared" si="17"/>
        <v>15.893685616925827</v>
      </c>
      <c r="Q44" s="122">
        <f t="shared" si="17"/>
        <v>12.950598643878603</v>
      </c>
      <c r="R44" s="122">
        <f t="shared" ref="R44:V44" si="18">SUM(R45:R46)</f>
        <v>13.98710703387736</v>
      </c>
      <c r="S44" s="122">
        <f t="shared" si="18"/>
        <v>15.920208033935001</v>
      </c>
      <c r="T44" s="122">
        <f t="shared" si="18"/>
        <v>13.188600637134263</v>
      </c>
      <c r="U44" s="122">
        <f t="shared" si="18"/>
        <v>8.6555416921032826</v>
      </c>
      <c r="V44" s="122">
        <f t="shared" si="18"/>
        <v>6.8068478769952767</v>
      </c>
      <c r="W44" s="122">
        <f t="shared" ref="W44:Y44" si="19">SUM(W45:W46)</f>
        <v>7.4113310365197345</v>
      </c>
      <c r="X44" s="122">
        <f t="shared" si="19"/>
        <v>2.9648317562758102</v>
      </c>
      <c r="Y44" s="122">
        <f t="shared" si="19"/>
        <v>2.3978077743245492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51.505887269171481</v>
      </c>
      <c r="D45" s="98">
        <v>52.439940936012142</v>
      </c>
      <c r="E45" s="98">
        <v>53.098032013106007</v>
      </c>
      <c r="F45" s="98">
        <v>16.991311177639854</v>
      </c>
      <c r="G45" s="98">
        <v>21.185710000674323</v>
      </c>
      <c r="H45" s="98">
        <v>20.565787893844274</v>
      </c>
      <c r="I45" s="98">
        <v>11.856648777405068</v>
      </c>
      <c r="J45" s="98">
        <v>21.799780172721693</v>
      </c>
      <c r="K45" s="98">
        <v>18.8704406498635</v>
      </c>
      <c r="L45" s="98">
        <v>28.14660098411423</v>
      </c>
      <c r="M45" s="98">
        <v>18.278693206625903</v>
      </c>
      <c r="N45" s="98">
        <v>18.220109819229297</v>
      </c>
      <c r="O45" s="98">
        <v>31.378651727970503</v>
      </c>
      <c r="P45" s="98">
        <v>15.678548053741743</v>
      </c>
      <c r="Q45" s="98">
        <v>12.769666116391521</v>
      </c>
      <c r="R45" s="98">
        <v>13.78995473171992</v>
      </c>
      <c r="S45" s="98">
        <v>15.6956155656367</v>
      </c>
      <c r="T45" s="98">
        <v>13.002588464761237</v>
      </c>
      <c r="U45" s="98">
        <v>8.5342105182937384</v>
      </c>
      <c r="V45" s="98">
        <v>6.7115037388839571</v>
      </c>
      <c r="W45" s="98">
        <v>7.3060582514155694</v>
      </c>
      <c r="X45" s="98">
        <v>2.9230289022487868</v>
      </c>
      <c r="Y45" s="98">
        <v>2.3639288735784976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0.73474908599821209</v>
      </c>
      <c r="D46" s="98">
        <v>0.73705536187463483</v>
      </c>
      <c r="E46" s="98">
        <v>0.73784984680690424</v>
      </c>
      <c r="F46" s="98">
        <v>0.23222263110834818</v>
      </c>
      <c r="G46" s="98">
        <v>0.26031794727124019</v>
      </c>
      <c r="H46" s="98">
        <v>0.25627901986152768</v>
      </c>
      <c r="I46" s="98">
        <v>0.14417394626702451</v>
      </c>
      <c r="J46" s="98">
        <v>0.26450190209946489</v>
      </c>
      <c r="K46" s="98">
        <v>0.22953538672196777</v>
      </c>
      <c r="L46" s="98">
        <v>0.34384144372010667</v>
      </c>
      <c r="M46" s="98">
        <v>0.22523100880427352</v>
      </c>
      <c r="N46" s="98">
        <v>0.23028704667158303</v>
      </c>
      <c r="O46" s="98">
        <v>0.41197041095782155</v>
      </c>
      <c r="P46" s="98">
        <v>0.21513756318408378</v>
      </c>
      <c r="Q46" s="98">
        <v>0.18093252748708233</v>
      </c>
      <c r="R46" s="98">
        <v>0.1971523021574399</v>
      </c>
      <c r="S46" s="98">
        <v>0.22459246829830096</v>
      </c>
      <c r="T46" s="98">
        <v>0.18601217237302675</v>
      </c>
      <c r="U46" s="98">
        <v>0.12133117380954454</v>
      </c>
      <c r="V46" s="98">
        <v>9.5344138111319587E-2</v>
      </c>
      <c r="W46" s="98">
        <v>0.10527278510416527</v>
      </c>
      <c r="X46" s="98">
        <v>4.180285402702337E-2</v>
      </c>
      <c r="Y46" s="98">
        <v>3.3878900746051467E-2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4.5982553231488392E-3</v>
      </c>
      <c r="D47" s="122">
        <f t="shared" si="20"/>
        <v>3.175274265416435E-3</v>
      </c>
      <c r="E47" s="122">
        <f t="shared" si="20"/>
        <v>7.6300601741354779E-3</v>
      </c>
      <c r="F47" s="122">
        <f t="shared" si="20"/>
        <v>1.9337025337228192E-3</v>
      </c>
      <c r="G47" s="122">
        <f t="shared" si="20"/>
        <v>2.1978786242001849E-3</v>
      </c>
      <c r="H47" s="122">
        <f t="shared" si="20"/>
        <v>2.6617110066694725E-3</v>
      </c>
      <c r="I47" s="122">
        <f t="shared" si="20"/>
        <v>1.8419309065234003E-3</v>
      </c>
      <c r="J47" s="122">
        <f t="shared" si="20"/>
        <v>2.2557215650493997E-3</v>
      </c>
      <c r="K47" s="122">
        <f t="shared" si="20"/>
        <v>1.3680947109014523E-3</v>
      </c>
      <c r="L47" s="122">
        <f t="shared" si="20"/>
        <v>2.6058391854002889E-3</v>
      </c>
      <c r="M47" s="122">
        <f t="shared" si="20"/>
        <v>1.8003516682825642E-3</v>
      </c>
      <c r="N47" s="122">
        <f t="shared" si="20"/>
        <v>1.3286360383970698E-3</v>
      </c>
      <c r="O47" s="122">
        <f t="shared" si="20"/>
        <v>4.0145895461926803E-3</v>
      </c>
      <c r="P47" s="122">
        <f t="shared" si="20"/>
        <v>7.0908465168223196E-4</v>
      </c>
      <c r="Q47" s="122">
        <f t="shared" si="20"/>
        <v>1.0241686727366541E-3</v>
      </c>
      <c r="R47" s="122">
        <f t="shared" si="20"/>
        <v>1.1990965687073143E-3</v>
      </c>
      <c r="S47" s="122">
        <f t="shared" si="20"/>
        <v>2.4404087637136846E-3</v>
      </c>
      <c r="T47" s="122">
        <f t="shared" si="20"/>
        <v>1.4036169416795417E-3</v>
      </c>
      <c r="U47" s="122">
        <f t="shared" si="20"/>
        <v>1.8661080533648839E-3</v>
      </c>
      <c r="V47" s="122">
        <f t="shared" si="20"/>
        <v>2.0536214017549208E-3</v>
      </c>
      <c r="W47" s="122">
        <f t="shared" si="20"/>
        <v>7.220801776939192E-4</v>
      </c>
      <c r="X47" s="122">
        <f t="shared" si="20"/>
        <v>1.4137441203002858E-4</v>
      </c>
      <c r="Y47" s="122">
        <f t="shared" si="20"/>
        <v>4.8908823967186879E-5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4.5982553231488392E-3</v>
      </c>
      <c r="D48" s="98">
        <v>3.175274265416435E-3</v>
      </c>
      <c r="E48" s="98">
        <v>7.6300601741354779E-3</v>
      </c>
      <c r="F48" s="98">
        <v>1.9337025337228192E-3</v>
      </c>
      <c r="G48" s="98">
        <v>2.1978786242001849E-3</v>
      </c>
      <c r="H48" s="98">
        <v>2.6617110066694725E-3</v>
      </c>
      <c r="I48" s="98">
        <v>1.8419309065234003E-3</v>
      </c>
      <c r="J48" s="98">
        <v>2.2557215650493997E-3</v>
      </c>
      <c r="K48" s="98">
        <v>1.3680947109014523E-3</v>
      </c>
      <c r="L48" s="98">
        <v>2.6058391854002889E-3</v>
      </c>
      <c r="M48" s="98">
        <v>1.8003516682825642E-3</v>
      </c>
      <c r="N48" s="98">
        <v>1.3286360383970698E-3</v>
      </c>
      <c r="O48" s="98">
        <v>4.0145895461926803E-3</v>
      </c>
      <c r="P48" s="98">
        <v>7.0908465168223196E-4</v>
      </c>
      <c r="Q48" s="98">
        <v>1.0241686727366541E-3</v>
      </c>
      <c r="R48" s="98">
        <v>1.1990965687073143E-3</v>
      </c>
      <c r="S48" s="98">
        <v>2.4404087637136846E-3</v>
      </c>
      <c r="T48" s="98">
        <v>1.4036169416795417E-3</v>
      </c>
      <c r="U48" s="98">
        <v>1.8661080533648839E-3</v>
      </c>
      <c r="V48" s="98">
        <v>2.0536214017549208E-3</v>
      </c>
      <c r="W48" s="98">
        <v>7.220801776939192E-4</v>
      </c>
      <c r="X48" s="98">
        <v>1.4137441203002858E-4</v>
      </c>
      <c r="Y48" s="98">
        <v>4.8908823967186879E-5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6.5448328706354175</v>
      </c>
      <c r="D49" s="122">
        <v>8.3152865863228858</v>
      </c>
      <c r="E49" s="122">
        <v>7.3331998937625897</v>
      </c>
      <c r="F49" s="122">
        <v>2.5397456065880855</v>
      </c>
      <c r="G49" s="122">
        <v>2.9608497639092324</v>
      </c>
      <c r="H49" s="122">
        <v>2.9869281953471782</v>
      </c>
      <c r="I49" s="122">
        <v>2.1904110427339418</v>
      </c>
      <c r="J49" s="122">
        <v>4.305755131288036</v>
      </c>
      <c r="K49" s="122">
        <v>3.8268631849963599</v>
      </c>
      <c r="L49" s="122">
        <v>4.9978614469162963</v>
      </c>
      <c r="M49" s="122">
        <v>4.135400207064075</v>
      </c>
      <c r="N49" s="122">
        <v>4.3638016540454636</v>
      </c>
      <c r="O49" s="122">
        <v>6.635646393709961</v>
      </c>
      <c r="P49" s="122">
        <v>4.1153386776011098</v>
      </c>
      <c r="Q49" s="122">
        <v>3.808194892645627</v>
      </c>
      <c r="R49" s="122">
        <v>3.4026522963213774</v>
      </c>
      <c r="S49" s="122">
        <v>3.6090235189132858</v>
      </c>
      <c r="T49" s="122">
        <v>3.1054648143767638</v>
      </c>
      <c r="U49" s="122">
        <v>2.3826703833069152</v>
      </c>
      <c r="V49" s="122">
        <v>1.80229194020357</v>
      </c>
      <c r="W49" s="122">
        <v>1.5810367131167982</v>
      </c>
      <c r="X49" s="122">
        <v>0.82004109860332908</v>
      </c>
      <c r="Y49" s="122">
        <v>0.85807951708899499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0.47183454124965579</v>
      </c>
      <c r="D50" s="98">
        <v>1.7964022082122362</v>
      </c>
      <c r="E50" s="98">
        <v>1.0136511988251857</v>
      </c>
      <c r="F50" s="98">
        <v>0.49077964130183549</v>
      </c>
      <c r="G50" s="98">
        <v>0.19534700680316133</v>
      </c>
      <c r="H50" s="98">
        <v>0.20101978096842407</v>
      </c>
      <c r="I50" s="98">
        <v>0.76046683560536932</v>
      </c>
      <c r="J50" s="98">
        <v>2.4915393281952438</v>
      </c>
      <c r="K50" s="98">
        <v>1.7796035308939031</v>
      </c>
      <c r="L50" s="98">
        <v>2.4475122895830284</v>
      </c>
      <c r="M50" s="98">
        <v>2.4758501396588488</v>
      </c>
      <c r="N50" s="98">
        <v>2.3663802219950432</v>
      </c>
      <c r="O50" s="98">
        <v>3.7588307284688942</v>
      </c>
      <c r="P50" s="98">
        <v>0.66305386180847281</v>
      </c>
      <c r="Q50" s="98">
        <v>0.84627038222436823</v>
      </c>
      <c r="R50" s="98">
        <v>0.95498134413726499</v>
      </c>
      <c r="S50" s="98">
        <v>1.3581072622649899</v>
      </c>
      <c r="T50" s="98">
        <v>1.1147090585437753</v>
      </c>
      <c r="U50" s="98">
        <v>1.0234242514730565</v>
      </c>
      <c r="V50" s="98">
        <v>0.9121545818842578</v>
      </c>
      <c r="W50" s="98">
        <v>0.89439610249041901</v>
      </c>
      <c r="X50" s="98">
        <v>0.52101016354851104</v>
      </c>
      <c r="Y50" s="98">
        <v>0.32929298615719921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6.1715102858628636E-4</v>
      </c>
      <c r="D51" s="98">
        <v>5.0604006158830039E-3</v>
      </c>
      <c r="E51" s="98">
        <v>4.9396968942271233E-3</v>
      </c>
      <c r="F51" s="98">
        <v>3.1325170376470613E-3</v>
      </c>
      <c r="G51" s="98">
        <v>2.8354777863604979E-3</v>
      </c>
      <c r="H51" s="98">
        <v>3.1339759883606483E-3</v>
      </c>
      <c r="I51" s="98">
        <v>0</v>
      </c>
      <c r="J51" s="98">
        <v>1.0569759936357052E-2</v>
      </c>
      <c r="K51" s="98">
        <v>2.2363086551512229E-2</v>
      </c>
      <c r="L51" s="98">
        <v>1.7310187145070381E-2</v>
      </c>
      <c r="M51" s="98">
        <v>1.4931544635909923E-2</v>
      </c>
      <c r="N51" s="98">
        <v>0</v>
      </c>
      <c r="O51" s="98">
        <v>2.9586386001616158E-2</v>
      </c>
      <c r="P51" s="98">
        <v>8.7462170986836061E-4</v>
      </c>
      <c r="Q51" s="98">
        <v>2.8072358193972037E-3</v>
      </c>
      <c r="R51" s="98">
        <v>3.8901773850388613E-3</v>
      </c>
      <c r="S51" s="98">
        <v>1.0277748294555217E-2</v>
      </c>
      <c r="T51" s="98">
        <v>3.0860724298396513E-3</v>
      </c>
      <c r="U51" s="98">
        <v>7.5583702898116651E-3</v>
      </c>
      <c r="V51" s="98">
        <v>7.8630720932639873E-3</v>
      </c>
      <c r="W51" s="98">
        <v>4.2220764212720918E-3</v>
      </c>
      <c r="X51" s="98">
        <v>3.9374644806551632E-4</v>
      </c>
      <c r="Y51" s="98">
        <v>0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3.1509896239735813E-4</v>
      </c>
      <c r="D52" s="101">
        <v>2.58628011763093E-3</v>
      </c>
      <c r="E52" s="101">
        <v>2.5033307668297453E-3</v>
      </c>
      <c r="F52" s="101">
        <v>1.5826016563035138E-3</v>
      </c>
      <c r="G52" s="101">
        <v>1.4279578446832429E-3</v>
      </c>
      <c r="H52" s="101">
        <v>1.3579503066491873E-3</v>
      </c>
      <c r="I52" s="101">
        <v>0</v>
      </c>
      <c r="J52" s="101">
        <v>5.0867421561902994E-3</v>
      </c>
      <c r="K52" s="101">
        <v>1.0905822646592921E-2</v>
      </c>
      <c r="L52" s="101">
        <v>7.5882324179211147E-3</v>
      </c>
      <c r="M52" s="101">
        <v>7.1136059333007096E-3</v>
      </c>
      <c r="N52" s="101">
        <v>0</v>
      </c>
      <c r="O52" s="101">
        <v>1.1475638305960588E-2</v>
      </c>
      <c r="P52" s="101">
        <v>3.3403122736700466E-4</v>
      </c>
      <c r="Q52" s="101">
        <v>8.5621883054098923E-4</v>
      </c>
      <c r="R52" s="101">
        <v>1.0867992803899424E-3</v>
      </c>
      <c r="S52" s="101">
        <v>3.1644957301442851E-3</v>
      </c>
      <c r="T52" s="101">
        <v>1.069953396758966E-3</v>
      </c>
      <c r="U52" s="101">
        <v>2.645171910648704E-3</v>
      </c>
      <c r="V52" s="101">
        <v>2.7388564788779382E-3</v>
      </c>
      <c r="W52" s="101">
        <v>1.433534454048957E-3</v>
      </c>
      <c r="X52" s="101">
        <v>1.5433972382142985E-4</v>
      </c>
      <c r="Y52" s="101">
        <v>0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3.0205206618892828E-4</v>
      </c>
      <c r="D53" s="104">
        <v>2.4741204982520744E-3</v>
      </c>
      <c r="E53" s="104">
        <v>2.4363661273973784E-3</v>
      </c>
      <c r="F53" s="104">
        <v>1.5499153813435475E-3</v>
      </c>
      <c r="G53" s="104">
        <v>1.4075199416772549E-3</v>
      </c>
      <c r="H53" s="104">
        <v>1.7760256817114612E-3</v>
      </c>
      <c r="I53" s="104">
        <v>0</v>
      </c>
      <c r="J53" s="104">
        <v>5.4830177801667539E-3</v>
      </c>
      <c r="K53" s="104">
        <v>1.1457263904919307E-2</v>
      </c>
      <c r="L53" s="104">
        <v>9.7219547271492658E-3</v>
      </c>
      <c r="M53" s="104">
        <v>7.8179387026092138E-3</v>
      </c>
      <c r="N53" s="104">
        <v>0</v>
      </c>
      <c r="O53" s="104">
        <v>1.8110747695655571E-2</v>
      </c>
      <c r="P53" s="104">
        <v>5.4059048250135601E-4</v>
      </c>
      <c r="Q53" s="104">
        <v>1.9510169888562144E-3</v>
      </c>
      <c r="R53" s="104">
        <v>2.8033781046489189E-3</v>
      </c>
      <c r="S53" s="104">
        <v>7.1132525644109316E-3</v>
      </c>
      <c r="T53" s="104">
        <v>2.0161190330806856E-3</v>
      </c>
      <c r="U53" s="104">
        <v>4.9131983791629611E-3</v>
      </c>
      <c r="V53" s="104">
        <v>5.1242156143860487E-3</v>
      </c>
      <c r="W53" s="104">
        <v>2.7885419672231343E-3</v>
      </c>
      <c r="X53" s="104">
        <v>2.3940672424408647E-4</v>
      </c>
      <c r="Y53" s="104">
        <v>0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4.7077889946225318</v>
      </c>
      <c r="D54" s="101">
        <v>5.1834034679001073</v>
      </c>
      <c r="E54" s="101">
        <v>4.4733470916246691</v>
      </c>
      <c r="F54" s="101">
        <v>1.2848654228573682</v>
      </c>
      <c r="G54" s="101">
        <v>1.4155891625865173</v>
      </c>
      <c r="H54" s="101">
        <v>1.6533052375642119</v>
      </c>
      <c r="I54" s="101">
        <v>1.0231064244554795</v>
      </c>
      <c r="J54" s="101">
        <v>1.0755180451396986</v>
      </c>
      <c r="K54" s="101">
        <v>0.27671585167872287</v>
      </c>
      <c r="L54" s="101">
        <v>1.5867798098769634</v>
      </c>
      <c r="M54" s="101">
        <v>0.90716569889060805</v>
      </c>
      <c r="N54" s="101">
        <v>1.2003850741636499</v>
      </c>
      <c r="O54" s="101">
        <v>1.582665273541116</v>
      </c>
      <c r="P54" s="101">
        <v>2.1695626887141204</v>
      </c>
      <c r="Q54" s="101">
        <v>1.7340943639614315</v>
      </c>
      <c r="R54" s="101">
        <v>1.3129670246963405</v>
      </c>
      <c r="S54" s="101">
        <v>1.1805546101340982</v>
      </c>
      <c r="T54" s="101">
        <v>1.2086071292873768</v>
      </c>
      <c r="U54" s="101">
        <v>0.75991148548861986</v>
      </c>
      <c r="V54" s="101">
        <v>0.54583028225656438</v>
      </c>
      <c r="W54" s="101">
        <v>0.45339747654159679</v>
      </c>
      <c r="X54" s="101">
        <v>0.17034154770581125</v>
      </c>
      <c r="Y54" s="101">
        <v>0.35340314712396392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1.3645921837346431</v>
      </c>
      <c r="D55" s="104">
        <v>1.3304205095946595</v>
      </c>
      <c r="E55" s="104">
        <v>1.8412619064185081</v>
      </c>
      <c r="F55" s="104">
        <v>0.76096802539123487</v>
      </c>
      <c r="G55" s="104">
        <v>1.3470781167331931</v>
      </c>
      <c r="H55" s="104">
        <v>1.1294692008261817</v>
      </c>
      <c r="I55" s="104">
        <v>0.40683778267309301</v>
      </c>
      <c r="J55" s="104">
        <v>0.72812799801673678</v>
      </c>
      <c r="K55" s="104">
        <v>1.7481807158722216</v>
      </c>
      <c r="L55" s="104">
        <v>0.94625916031123358</v>
      </c>
      <c r="M55" s="104">
        <v>0.73745282387870859</v>
      </c>
      <c r="N55" s="104">
        <v>0.79703635788676985</v>
      </c>
      <c r="O55" s="104">
        <v>1.2645640056983354</v>
      </c>
      <c r="P55" s="104">
        <v>1.281847505368648</v>
      </c>
      <c r="Q55" s="104">
        <v>1.2250229106404302</v>
      </c>
      <c r="R55" s="104">
        <v>1.1308137501027331</v>
      </c>
      <c r="S55" s="104">
        <v>1.0600838982196423</v>
      </c>
      <c r="T55" s="104">
        <v>0.77906255411577208</v>
      </c>
      <c r="U55" s="104">
        <v>0.59177627605542749</v>
      </c>
      <c r="V55" s="104">
        <v>0.33644400396948376</v>
      </c>
      <c r="W55" s="104">
        <v>0.22902105766351044</v>
      </c>
      <c r="X55" s="104">
        <v>0.12829564090094131</v>
      </c>
      <c r="Y55" s="104">
        <v>0.17538338380783175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0.62333907432915403</v>
      </c>
      <c r="D56" s="98">
        <v>0.60899347784544589</v>
      </c>
      <c r="E56" s="98">
        <v>0.83590868047710976</v>
      </c>
      <c r="F56" s="98">
        <v>0.34479731201564834</v>
      </c>
      <c r="G56" s="98">
        <v>0.60946557292616199</v>
      </c>
      <c r="H56" s="98">
        <v>0.43394003704460193</v>
      </c>
      <c r="I56" s="98">
        <v>0.16382693545652247</v>
      </c>
      <c r="J56" s="98">
        <v>0.31527010231677099</v>
      </c>
      <c r="K56" s="98">
        <v>0.77209484277579166</v>
      </c>
      <c r="L56" s="98">
        <v>0.37336783227948894</v>
      </c>
      <c r="M56" s="98">
        <v>0.31909395534578033</v>
      </c>
      <c r="N56" s="98">
        <v>0.3320883027313381</v>
      </c>
      <c r="O56" s="98">
        <v>0.45548393442456253</v>
      </c>
      <c r="P56" s="98">
        <v>0.4607141433753606</v>
      </c>
      <c r="Q56" s="98">
        <v>0.35740701127050617</v>
      </c>
      <c r="R56" s="98">
        <v>0.30584363492996613</v>
      </c>
      <c r="S56" s="98">
        <v>0.31763832757232585</v>
      </c>
      <c r="T56" s="98">
        <v>0.26598760026885976</v>
      </c>
      <c r="U56" s="98">
        <v>0.20526583163818829</v>
      </c>
      <c r="V56" s="98">
        <v>0.11569582072646632</v>
      </c>
      <c r="W56" s="98">
        <v>7.6224043380594228E-2</v>
      </c>
      <c r="X56" s="98">
        <v>4.9349611833472098E-2</v>
      </c>
      <c r="Y56" s="98">
        <v>6.6480164757517515E-2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0.74125310940548894</v>
      </c>
      <c r="D57" s="98">
        <v>0.72142703174921363</v>
      </c>
      <c r="E57" s="98">
        <v>1.0053532259413982</v>
      </c>
      <c r="F57" s="98">
        <v>0.41617071337558653</v>
      </c>
      <c r="G57" s="98">
        <v>0.73761254380703101</v>
      </c>
      <c r="H57" s="98">
        <v>0.6955291637815797</v>
      </c>
      <c r="I57" s="98">
        <v>0.24301084721657051</v>
      </c>
      <c r="J57" s="98">
        <v>0.41285789569996573</v>
      </c>
      <c r="K57" s="98">
        <v>0.97608587309643002</v>
      </c>
      <c r="L57" s="98">
        <v>0.57289132803174458</v>
      </c>
      <c r="M57" s="98">
        <v>0.41835886853292825</v>
      </c>
      <c r="N57" s="98">
        <v>0.46494805515543169</v>
      </c>
      <c r="O57" s="98">
        <v>0.80908007127377279</v>
      </c>
      <c r="P57" s="98">
        <v>0.82113336199328735</v>
      </c>
      <c r="Q57" s="98">
        <v>0.86761589936992412</v>
      </c>
      <c r="R57" s="98">
        <v>0.82497011517276708</v>
      </c>
      <c r="S57" s="98">
        <v>0.74244557064731642</v>
      </c>
      <c r="T57" s="98">
        <v>0.51307495384691226</v>
      </c>
      <c r="U57" s="98">
        <v>0.38651044441723925</v>
      </c>
      <c r="V57" s="98">
        <v>0.22074818324301743</v>
      </c>
      <c r="W57" s="98">
        <v>0.15279701428291623</v>
      </c>
      <c r="X57" s="98">
        <v>7.8946029067469226E-2</v>
      </c>
      <c r="Y57" s="98">
        <v>0.10890321905031423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1.035701186829691</v>
      </c>
      <c r="D58" s="122">
        <v>1.2745361876372572</v>
      </c>
      <c r="E58" s="122">
        <v>1.1502373910469912</v>
      </c>
      <c r="F58" s="122">
        <v>0.42305055500984562</v>
      </c>
      <c r="G58" s="122">
        <v>0.45693416163941641</v>
      </c>
      <c r="H58" s="122">
        <v>0.51096438897003171</v>
      </c>
      <c r="I58" s="122">
        <v>0.29857237932668157</v>
      </c>
      <c r="J58" s="122">
        <v>0.5990055588781481</v>
      </c>
      <c r="K58" s="122">
        <v>0.68517927457803429</v>
      </c>
      <c r="L58" s="122">
        <v>0.82353236107118466</v>
      </c>
      <c r="M58" s="122">
        <v>0.65939250670216798</v>
      </c>
      <c r="N58" s="122">
        <v>0.7644062345527407</v>
      </c>
      <c r="O58" s="122">
        <v>1.0949201916935836</v>
      </c>
      <c r="P58" s="122">
        <v>0.78329814922659124</v>
      </c>
      <c r="Q58" s="122">
        <v>0.71352943211652686</v>
      </c>
      <c r="R58" s="122">
        <v>0.65710672479908983</v>
      </c>
      <c r="S58" s="122">
        <v>0.69837222017360567</v>
      </c>
      <c r="T58" s="122">
        <v>0.6215474145819716</v>
      </c>
      <c r="U58" s="122">
        <v>0.47632303209785226</v>
      </c>
      <c r="V58" s="122">
        <v>0.35265044540309587</v>
      </c>
      <c r="W58" s="122">
        <v>0.25969003074367486</v>
      </c>
      <c r="X58" s="122">
        <v>0.1479782691717339</v>
      </c>
      <c r="Y58" s="122">
        <v>0.17420630571159551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6.9574397535137637E-3</v>
      </c>
      <c r="D59" s="98">
        <v>6.6726779528200773E-3</v>
      </c>
      <c r="E59" s="98">
        <v>6.2073613627133262E-3</v>
      </c>
      <c r="F59" s="98">
        <v>3.0276593514997315E-3</v>
      </c>
      <c r="G59" s="98">
        <v>3.52808677557319E-3</v>
      </c>
      <c r="H59" s="98">
        <v>3.2299609485259518E-3</v>
      </c>
      <c r="I59" s="98">
        <v>1.2848857069587948E-3</v>
      </c>
      <c r="J59" s="98">
        <v>1.8605966956002935E-3</v>
      </c>
      <c r="K59" s="98">
        <v>2.3561927553605515E-3</v>
      </c>
      <c r="L59" s="98">
        <v>1.8534943985238014E-3</v>
      </c>
      <c r="M59" s="98">
        <v>6.2835841996347012E-4</v>
      </c>
      <c r="N59" s="98">
        <v>7.2915579064975172E-4</v>
      </c>
      <c r="O59" s="98">
        <v>2.7731671335532327E-3</v>
      </c>
      <c r="P59" s="98">
        <v>3.1595385489846194E-3</v>
      </c>
      <c r="Q59" s="98">
        <v>4.3873848055836105E-3</v>
      </c>
      <c r="R59" s="98">
        <v>3.1678366484239372E-3</v>
      </c>
      <c r="S59" s="98">
        <v>2.125764808023004E-3</v>
      </c>
      <c r="T59" s="98">
        <v>8.4387761884961276E-4</v>
      </c>
      <c r="U59" s="98">
        <v>1.1277124140761765E-3</v>
      </c>
      <c r="V59" s="98">
        <v>8.4353985859070583E-4</v>
      </c>
      <c r="W59" s="98">
        <v>1.3192762877250856E-3</v>
      </c>
      <c r="X59" s="98">
        <v>0</v>
      </c>
      <c r="Y59" s="98">
        <v>0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1.0287437470761773</v>
      </c>
      <c r="D60" s="33">
        <v>1.2678635096844371</v>
      </c>
      <c r="E60" s="33">
        <v>1.1440300296842778</v>
      </c>
      <c r="F60" s="33">
        <v>0.42002289565834589</v>
      </c>
      <c r="G60" s="33">
        <v>0.45340607486384321</v>
      </c>
      <c r="H60" s="33">
        <v>0.50773442802150581</v>
      </c>
      <c r="I60" s="33">
        <v>0.29728749361972279</v>
      </c>
      <c r="J60" s="33">
        <v>0.59714496218254776</v>
      </c>
      <c r="K60" s="33">
        <v>0.68282308182267371</v>
      </c>
      <c r="L60" s="33">
        <v>0.82167886667266088</v>
      </c>
      <c r="M60" s="33">
        <v>0.65876414828220453</v>
      </c>
      <c r="N60" s="33">
        <v>0.7636770787620909</v>
      </c>
      <c r="O60" s="33">
        <v>1.0921470245600304</v>
      </c>
      <c r="P60" s="33">
        <v>0.78013861067760659</v>
      </c>
      <c r="Q60" s="33">
        <v>0.70914204731094321</v>
      </c>
      <c r="R60" s="33">
        <v>0.65393888815066592</v>
      </c>
      <c r="S60" s="33">
        <v>0.69624645536558272</v>
      </c>
      <c r="T60" s="33">
        <v>0.62070353696312197</v>
      </c>
      <c r="U60" s="33">
        <v>0.4751953196837761</v>
      </c>
      <c r="V60" s="33">
        <v>0.35180690554450517</v>
      </c>
      <c r="W60" s="33">
        <v>0.25837075445594976</v>
      </c>
      <c r="X60" s="33">
        <v>0.1479782691717339</v>
      </c>
      <c r="Y60" s="33">
        <v>0.17420630571159551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58.213017250517879</v>
      </c>
      <c r="D62" s="117">
        <f t="shared" si="21"/>
        <v>50.839601985143624</v>
      </c>
      <c r="E62" s="117">
        <f t="shared" si="21"/>
        <v>74.036427777804505</v>
      </c>
      <c r="F62" s="117">
        <f t="shared" si="21"/>
        <v>56.575647297690672</v>
      </c>
      <c r="G62" s="117">
        <f t="shared" si="21"/>
        <v>93.333776212909058</v>
      </c>
      <c r="H62" s="117">
        <f t="shared" si="21"/>
        <v>54.217948038747238</v>
      </c>
      <c r="I62" s="117">
        <f t="shared" si="21"/>
        <v>27.224583094744418</v>
      </c>
      <c r="J62" s="117">
        <f t="shared" si="21"/>
        <v>26.601379190674809</v>
      </c>
      <c r="K62" s="117">
        <f t="shared" si="21"/>
        <v>26.691800781583744</v>
      </c>
      <c r="L62" s="117">
        <f t="shared" si="21"/>
        <v>30.12041846236643</v>
      </c>
      <c r="M62" s="117">
        <f t="shared" si="21"/>
        <v>20.535726523482381</v>
      </c>
      <c r="N62" s="117">
        <f t="shared" si="21"/>
        <v>24.82859793493375</v>
      </c>
      <c r="O62" s="117">
        <f t="shared" si="21"/>
        <v>34.18988315797904</v>
      </c>
      <c r="P62" s="117">
        <f t="shared" si="21"/>
        <v>38.441587185731656</v>
      </c>
      <c r="Q62" s="117">
        <f t="shared" si="21"/>
        <v>39.401821746926736</v>
      </c>
      <c r="R62" s="117">
        <f t="shared" ref="R62:V62" si="22">R63+R66+R68+R77</f>
        <v>51.881314106494997</v>
      </c>
      <c r="S62" s="117">
        <f t="shared" si="22"/>
        <v>38.694076429108954</v>
      </c>
      <c r="T62" s="117">
        <f t="shared" si="22"/>
        <v>36.453166461620128</v>
      </c>
      <c r="U62" s="117">
        <f t="shared" si="22"/>
        <v>30.454119001151724</v>
      </c>
      <c r="V62" s="117">
        <f t="shared" si="22"/>
        <v>29.233660484589791</v>
      </c>
      <c r="W62" s="117">
        <f t="shared" ref="W62:Y62" si="23">W63+W66+W68+W77</f>
        <v>47.026192902408731</v>
      </c>
      <c r="X62" s="117">
        <f t="shared" si="23"/>
        <v>16.348548345140753</v>
      </c>
      <c r="Y62" s="117">
        <f t="shared" si="23"/>
        <v>17.29410359208611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50.140409346097151</v>
      </c>
      <c r="D63" s="122">
        <f t="shared" si="24"/>
        <v>42.338028464669392</v>
      </c>
      <c r="E63" s="122">
        <f t="shared" si="24"/>
        <v>62.70094628204675</v>
      </c>
      <c r="F63" s="122">
        <f t="shared" si="24"/>
        <v>46.916507504206187</v>
      </c>
      <c r="G63" s="122">
        <f t="shared" si="24"/>
        <v>79.202368136235677</v>
      </c>
      <c r="H63" s="122">
        <f t="shared" si="24"/>
        <v>45.568596692099298</v>
      </c>
      <c r="I63" s="122">
        <f t="shared" si="24"/>
        <v>22.291609351508274</v>
      </c>
      <c r="J63" s="122">
        <f t="shared" si="24"/>
        <v>21.628851398535396</v>
      </c>
      <c r="K63" s="122">
        <f t="shared" si="24"/>
        <v>21.476103913139358</v>
      </c>
      <c r="L63" s="122">
        <f t="shared" si="24"/>
        <v>24.850778785697873</v>
      </c>
      <c r="M63" s="122">
        <f t="shared" si="24"/>
        <v>16.157896300107751</v>
      </c>
      <c r="N63" s="122">
        <f t="shared" si="24"/>
        <v>19.350281361359176</v>
      </c>
      <c r="O63" s="122">
        <f t="shared" si="24"/>
        <v>27.389203700570153</v>
      </c>
      <c r="P63" s="122">
        <f t="shared" si="24"/>
        <v>28.489325639536503</v>
      </c>
      <c r="Q63" s="122">
        <f t="shared" si="24"/>
        <v>28.520653096939061</v>
      </c>
      <c r="R63" s="122">
        <f t="shared" ref="R63:V63" si="25">SUM(R64:R65)</f>
        <v>39.92991403191629</v>
      </c>
      <c r="S63" s="122">
        <f t="shared" si="25"/>
        <v>29.835748638809751</v>
      </c>
      <c r="T63" s="122">
        <f t="shared" si="25"/>
        <v>27.782689633815878</v>
      </c>
      <c r="U63" s="122">
        <f t="shared" si="25"/>
        <v>22.557880526985908</v>
      </c>
      <c r="V63" s="122">
        <f t="shared" si="25"/>
        <v>21.607517380715358</v>
      </c>
      <c r="W63" s="122">
        <f t="shared" ref="W63:Y63" si="26">SUM(W64:W65)</f>
        <v>36.646356164390568</v>
      </c>
      <c r="X63" s="122">
        <f t="shared" si="26"/>
        <v>11.892277972890549</v>
      </c>
      <c r="Y63" s="122">
        <f t="shared" si="26"/>
        <v>11.570933455257418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49.372129744333662</v>
      </c>
      <c r="D64" s="98">
        <v>41.699209956798803</v>
      </c>
      <c r="E64" s="98">
        <v>61.766121524722521</v>
      </c>
      <c r="F64" s="98">
        <v>46.228847716975679</v>
      </c>
      <c r="G64" s="98">
        <v>78.157811391523353</v>
      </c>
      <c r="H64" s="98">
        <v>44.959582684315855</v>
      </c>
      <c r="I64" s="98">
        <v>22.000960187178134</v>
      </c>
      <c r="J64" s="98">
        <v>21.347576152352712</v>
      </c>
      <c r="K64" s="98">
        <v>21.196214982582926</v>
      </c>
      <c r="L64" s="98">
        <v>24.525601232582034</v>
      </c>
      <c r="M64" s="98">
        <v>15.94462681548484</v>
      </c>
      <c r="N64" s="98">
        <v>19.088225355179922</v>
      </c>
      <c r="O64" s="98">
        <v>27.003510436530036</v>
      </c>
      <c r="P64" s="98">
        <v>28.069140430008225</v>
      </c>
      <c r="Q64" s="98">
        <v>28.084652784111451</v>
      </c>
      <c r="R64" s="98">
        <v>39.309858646585958</v>
      </c>
      <c r="S64" s="98">
        <v>29.367728491199713</v>
      </c>
      <c r="T64" s="98">
        <v>27.342333804340395</v>
      </c>
      <c r="U64" s="98">
        <v>22.198802912934607</v>
      </c>
      <c r="V64" s="98">
        <v>21.26103041534045</v>
      </c>
      <c r="W64" s="98">
        <v>36.047543329294413</v>
      </c>
      <c r="X64" s="98">
        <v>11.698746039220218</v>
      </c>
      <c r="Y64" s="98">
        <v>11.381779744730713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0.76827960176348531</v>
      </c>
      <c r="D65" s="98">
        <v>0.63881850787059202</v>
      </c>
      <c r="E65" s="98">
        <v>0.93482475732422587</v>
      </c>
      <c r="F65" s="98">
        <v>0.6876597872305058</v>
      </c>
      <c r="G65" s="98">
        <v>1.0445567447123192</v>
      </c>
      <c r="H65" s="98">
        <v>0.60901400778344617</v>
      </c>
      <c r="I65" s="98">
        <v>0.29064916433014004</v>
      </c>
      <c r="J65" s="98">
        <v>0.28127524618268379</v>
      </c>
      <c r="K65" s="98">
        <v>0.27988893055643271</v>
      </c>
      <c r="L65" s="98">
        <v>0.32517755311584007</v>
      </c>
      <c r="M65" s="98">
        <v>0.21326948462291265</v>
      </c>
      <c r="N65" s="98">
        <v>0.26205600617925445</v>
      </c>
      <c r="O65" s="98">
        <v>0.38569326404011828</v>
      </c>
      <c r="P65" s="98">
        <v>0.42018520952827593</v>
      </c>
      <c r="Q65" s="98">
        <v>0.43600031282760965</v>
      </c>
      <c r="R65" s="98">
        <v>0.62005538533033067</v>
      </c>
      <c r="S65" s="98">
        <v>0.46802014761003574</v>
      </c>
      <c r="T65" s="98">
        <v>0.44035582947548402</v>
      </c>
      <c r="U65" s="98">
        <v>0.35907761405129984</v>
      </c>
      <c r="V65" s="98">
        <v>0.34648696537490797</v>
      </c>
      <c r="W65" s="98">
        <v>0.59881283509615446</v>
      </c>
      <c r="X65" s="98">
        <v>0.19353193367033014</v>
      </c>
      <c r="Y65" s="98">
        <v>0.18915371052670465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4.6459880773683775E-3</v>
      </c>
      <c r="D66" s="122">
        <f t="shared" si="27"/>
        <v>2.795991887617841E-3</v>
      </c>
      <c r="E66" s="122">
        <f t="shared" si="27"/>
        <v>9.8686668545649239E-3</v>
      </c>
      <c r="F66" s="122">
        <f t="shared" si="27"/>
        <v>6.3124231749893964E-3</v>
      </c>
      <c r="G66" s="122">
        <f t="shared" si="27"/>
        <v>8.1711455302926218E-3</v>
      </c>
      <c r="H66" s="122">
        <f t="shared" si="27"/>
        <v>6.2820664201675876E-3</v>
      </c>
      <c r="I66" s="122">
        <f t="shared" si="27"/>
        <v>3.7170925252778928E-3</v>
      </c>
      <c r="J66" s="122">
        <f t="shared" si="27"/>
        <v>2.442428248643015E-3</v>
      </c>
      <c r="K66" s="122">
        <f t="shared" si="27"/>
        <v>1.6272324277295828E-3</v>
      </c>
      <c r="L66" s="122">
        <f t="shared" si="27"/>
        <v>2.5047307866722349E-3</v>
      </c>
      <c r="M66" s="122">
        <f t="shared" si="27"/>
        <v>1.7443241267385012E-3</v>
      </c>
      <c r="N66" s="122">
        <f t="shared" si="27"/>
        <v>1.4426314381411971E-3</v>
      </c>
      <c r="O66" s="122">
        <f t="shared" si="27"/>
        <v>3.8259143194786637E-3</v>
      </c>
      <c r="P66" s="122">
        <f t="shared" si="27"/>
        <v>1.4378660992445259E-3</v>
      </c>
      <c r="Q66" s="122">
        <f t="shared" si="27"/>
        <v>2.5170914687643159E-3</v>
      </c>
      <c r="R66" s="122">
        <f t="shared" si="27"/>
        <v>3.5779494388847284E-3</v>
      </c>
      <c r="S66" s="122">
        <f t="shared" si="27"/>
        <v>5.1169861174641777E-3</v>
      </c>
      <c r="T66" s="122">
        <f t="shared" si="27"/>
        <v>3.3344930775748975E-3</v>
      </c>
      <c r="U66" s="122">
        <f t="shared" si="27"/>
        <v>5.3334572105847985E-3</v>
      </c>
      <c r="V66" s="122">
        <f t="shared" si="27"/>
        <v>7.4634744914209772E-3</v>
      </c>
      <c r="W66" s="122">
        <f t="shared" si="27"/>
        <v>4.1433163998944034E-3</v>
      </c>
      <c r="X66" s="122">
        <f t="shared" si="27"/>
        <v>6.8759373123695707E-4</v>
      </c>
      <c r="Y66" s="122">
        <f t="shared" si="27"/>
        <v>2.7362504219480223E-4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4.6459880773683775E-3</v>
      </c>
      <c r="D67" s="98">
        <v>2.795991887617841E-3</v>
      </c>
      <c r="E67" s="98">
        <v>9.8686668545649239E-3</v>
      </c>
      <c r="F67" s="98">
        <v>6.3124231749893964E-3</v>
      </c>
      <c r="G67" s="98">
        <v>8.1711455302926218E-3</v>
      </c>
      <c r="H67" s="98">
        <v>6.2820664201675876E-3</v>
      </c>
      <c r="I67" s="98">
        <v>3.7170925252778928E-3</v>
      </c>
      <c r="J67" s="98">
        <v>2.442428248643015E-3</v>
      </c>
      <c r="K67" s="98">
        <v>1.6272324277295828E-3</v>
      </c>
      <c r="L67" s="98">
        <v>2.5047307866722349E-3</v>
      </c>
      <c r="M67" s="98">
        <v>1.7443241267385012E-3</v>
      </c>
      <c r="N67" s="98">
        <v>1.4426314381411971E-3</v>
      </c>
      <c r="O67" s="98">
        <v>3.8259143194786637E-3</v>
      </c>
      <c r="P67" s="98">
        <v>1.4378660992445259E-3</v>
      </c>
      <c r="Q67" s="98">
        <v>2.5170914687643159E-3</v>
      </c>
      <c r="R67" s="98">
        <v>3.5779494388847284E-3</v>
      </c>
      <c r="S67" s="98">
        <v>5.1169861174641777E-3</v>
      </c>
      <c r="T67" s="98">
        <v>3.3344930775748975E-3</v>
      </c>
      <c r="U67" s="98">
        <v>5.3334572105847985E-3</v>
      </c>
      <c r="V67" s="98">
        <v>7.4634744914209772E-3</v>
      </c>
      <c r="W67" s="98">
        <v>4.1433163998944034E-3</v>
      </c>
      <c r="X67" s="98">
        <v>6.8759373123695707E-4</v>
      </c>
      <c r="Y67" s="98">
        <v>2.7362504219480223E-4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7.0124493004998731</v>
      </c>
      <c r="D68" s="122">
        <v>7.3607889463291949</v>
      </c>
      <c r="E68" s="122">
        <v>9.8101443489755269</v>
      </c>
      <c r="F68" s="122">
        <v>8.2512681479851295</v>
      </c>
      <c r="G68" s="122">
        <v>12.360717783259833</v>
      </c>
      <c r="H68" s="122">
        <v>7.4010844337670765</v>
      </c>
      <c r="I68" s="122">
        <v>4.3185605187255476</v>
      </c>
      <c r="J68" s="122">
        <v>4.2988551970655395</v>
      </c>
      <c r="K68" s="122">
        <v>4.3730969355455684</v>
      </c>
      <c r="L68" s="122">
        <v>4.4495408934949401</v>
      </c>
      <c r="M68" s="122">
        <v>3.7092420639806472</v>
      </c>
      <c r="N68" s="122">
        <v>4.6223927510436429</v>
      </c>
      <c r="O68" s="122">
        <v>5.715561587739824</v>
      </c>
      <c r="P68" s="122">
        <v>8.3269260806272047</v>
      </c>
      <c r="Q68" s="122">
        <v>9.0926981683876278</v>
      </c>
      <c r="R68" s="122">
        <v>9.9453812582118157</v>
      </c>
      <c r="S68" s="122">
        <v>7.3414639272925282</v>
      </c>
      <c r="T68" s="122">
        <v>7.1448449851779579</v>
      </c>
      <c r="U68" s="122">
        <v>6.4763970482689883</v>
      </c>
      <c r="V68" s="122">
        <v>6.2884073038702102</v>
      </c>
      <c r="W68" s="122">
        <v>8.8154728426479299</v>
      </c>
      <c r="X68" s="122">
        <v>3.7354811677393513</v>
      </c>
      <c r="Y68" s="122">
        <v>4.7519966838535854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2.9566982736249576</v>
      </c>
      <c r="D69" s="98">
        <v>2.9911076065155324</v>
      </c>
      <c r="E69" s="98">
        <v>4.5988768682512138</v>
      </c>
      <c r="F69" s="98">
        <v>3.8048293301158269</v>
      </c>
      <c r="G69" s="98">
        <v>6.4337202631631039</v>
      </c>
      <c r="H69" s="98">
        <v>2.4679901914091591</v>
      </c>
      <c r="I69" s="98">
        <v>2.1022302189458268</v>
      </c>
      <c r="J69" s="98">
        <v>2.3446215969866695</v>
      </c>
      <c r="K69" s="98">
        <v>2.1122810587261314</v>
      </c>
      <c r="L69" s="98">
        <v>2.2658389095168219</v>
      </c>
      <c r="M69" s="98">
        <v>2.3773986102981071</v>
      </c>
      <c r="N69" s="98">
        <v>2.5387970067725822</v>
      </c>
      <c r="O69" s="98">
        <v>2.8033435324440115</v>
      </c>
      <c r="P69" s="98">
        <v>3.165872293788663</v>
      </c>
      <c r="Q69" s="98">
        <v>3.8324230707853522</v>
      </c>
      <c r="R69" s="98">
        <v>5.1117894038736393</v>
      </c>
      <c r="S69" s="98">
        <v>4.3490148589560613</v>
      </c>
      <c r="T69" s="98">
        <v>4.0195696214841981</v>
      </c>
      <c r="U69" s="98">
        <v>3.5894326859007553</v>
      </c>
      <c r="V69" s="98">
        <v>3.417024607661594</v>
      </c>
      <c r="W69" s="98">
        <v>3.4639870940864159</v>
      </c>
      <c r="X69" s="98">
        <v>0.42995065772151847</v>
      </c>
      <c r="Y69" s="98">
        <v>0.67331937453173629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1.0016158904699892E-2</v>
      </c>
      <c r="D70" s="98">
        <v>4.3201966770657057E-3</v>
      </c>
      <c r="E70" s="98">
        <v>1.6292938097456005E-2</v>
      </c>
      <c r="F70" s="98">
        <v>1.2808549208963925E-2</v>
      </c>
      <c r="G70" s="98">
        <v>6.2129399108010477E-2</v>
      </c>
      <c r="H70" s="98">
        <v>2.0248713480087756E-2</v>
      </c>
      <c r="I70" s="98">
        <v>0</v>
      </c>
      <c r="J70" s="98">
        <v>1.2596863819727388E-2</v>
      </c>
      <c r="K70" s="98">
        <v>3.8151542290548832E-2</v>
      </c>
      <c r="L70" s="98">
        <v>1.2232665209552573E-2</v>
      </c>
      <c r="M70" s="98">
        <v>1.9003525547422354E-2</v>
      </c>
      <c r="N70" s="98">
        <v>6.2169862279179977E-3</v>
      </c>
      <c r="O70" s="98">
        <v>1.3307743183293358E-2</v>
      </c>
      <c r="P70" s="98">
        <v>2.8735788690501526E-2</v>
      </c>
      <c r="Q70" s="98">
        <v>1.6687471170481201E-2</v>
      </c>
      <c r="R70" s="98">
        <v>3.538294971803406E-2</v>
      </c>
      <c r="S70" s="98">
        <v>2.2981308750809615E-2</v>
      </c>
      <c r="T70" s="98">
        <v>1.4496571505297737E-2</v>
      </c>
      <c r="U70" s="98">
        <v>1.9985467910561203E-2</v>
      </c>
      <c r="V70" s="98">
        <v>3.4830617680210577E-2</v>
      </c>
      <c r="W70" s="98">
        <v>3.6511142402270581E-2</v>
      </c>
      <c r="X70" s="98">
        <v>0</v>
      </c>
      <c r="Y70" s="98">
        <v>0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4.8821871785760538E-3</v>
      </c>
      <c r="D71" s="101">
        <v>2.1001826717762023E-3</v>
      </c>
      <c r="E71" s="101">
        <v>7.8257025935715239E-3</v>
      </c>
      <c r="F71" s="101">
        <v>6.1086162976196458E-3</v>
      </c>
      <c r="G71" s="101">
        <v>2.9547720948336489E-2</v>
      </c>
      <c r="H71" s="101">
        <v>8.1834192320922421E-3</v>
      </c>
      <c r="I71" s="101">
        <v>0</v>
      </c>
      <c r="J71" s="101">
        <v>5.6498804211932438E-3</v>
      </c>
      <c r="K71" s="101">
        <v>1.7334769306158872E-2</v>
      </c>
      <c r="L71" s="101">
        <v>4.9379358993466233E-3</v>
      </c>
      <c r="M71" s="101">
        <v>8.3835540407400985E-3</v>
      </c>
      <c r="N71" s="101">
        <v>2.6065720198850694E-3</v>
      </c>
      <c r="O71" s="101">
        <v>4.7306775754078299E-3</v>
      </c>
      <c r="P71" s="101">
        <v>1.0125196838894721E-2</v>
      </c>
      <c r="Q71" s="101">
        <v>4.6703461676227132E-3</v>
      </c>
      <c r="R71" s="101">
        <v>9.102670160787087E-3</v>
      </c>
      <c r="S71" s="101">
        <v>6.5560018822524557E-3</v>
      </c>
      <c r="T71" s="101">
        <v>4.70137351491771E-3</v>
      </c>
      <c r="U71" s="101">
        <v>6.5612333890111797E-3</v>
      </c>
      <c r="V71" s="101">
        <v>1.1417495490585208E-2</v>
      </c>
      <c r="W71" s="101">
        <v>1.1726924275717308E-2</v>
      </c>
      <c r="X71" s="101">
        <v>0</v>
      </c>
      <c r="Y71" s="101">
        <v>0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5.1339717261238383E-3</v>
      </c>
      <c r="D72" s="104">
        <v>2.220014005289503E-3</v>
      </c>
      <c r="E72" s="104">
        <v>8.4672355038844811E-3</v>
      </c>
      <c r="F72" s="104">
        <v>6.6999329113442783E-3</v>
      </c>
      <c r="G72" s="104">
        <v>3.2581678159673985E-2</v>
      </c>
      <c r="H72" s="104">
        <v>1.2065294247995514E-2</v>
      </c>
      <c r="I72" s="104">
        <v>0</v>
      </c>
      <c r="J72" s="104">
        <v>6.9469833985341444E-3</v>
      </c>
      <c r="K72" s="104">
        <v>2.0816772984389959E-2</v>
      </c>
      <c r="L72" s="104">
        <v>7.294729310205951E-3</v>
      </c>
      <c r="M72" s="104">
        <v>1.0619971506682256E-2</v>
      </c>
      <c r="N72" s="104">
        <v>3.6104142080329287E-3</v>
      </c>
      <c r="O72" s="104">
        <v>8.5770656078855284E-3</v>
      </c>
      <c r="P72" s="104">
        <v>1.8610591851606805E-2</v>
      </c>
      <c r="Q72" s="104">
        <v>1.2017125002858486E-2</v>
      </c>
      <c r="R72" s="104">
        <v>2.6280279557246974E-2</v>
      </c>
      <c r="S72" s="104">
        <v>1.6425306868557157E-2</v>
      </c>
      <c r="T72" s="104">
        <v>9.7951979903800265E-3</v>
      </c>
      <c r="U72" s="104">
        <v>1.3424234521550024E-2</v>
      </c>
      <c r="V72" s="104">
        <v>2.3413122189625372E-2</v>
      </c>
      <c r="W72" s="104">
        <v>2.4784218126553275E-2</v>
      </c>
      <c r="X72" s="104">
        <v>0</v>
      </c>
      <c r="Y72" s="104">
        <v>0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3.1365769887665946</v>
      </c>
      <c r="D73" s="101">
        <v>3.4738747995912655</v>
      </c>
      <c r="E73" s="101">
        <v>3.6802212582564113</v>
      </c>
      <c r="F73" s="101">
        <v>2.7847331307454386</v>
      </c>
      <c r="G73" s="101">
        <v>3.0051740406000684</v>
      </c>
      <c r="H73" s="101">
        <v>2.9188769430813331</v>
      </c>
      <c r="I73" s="101">
        <v>1.5857793757210485</v>
      </c>
      <c r="J73" s="101">
        <v>1.1577787941543281</v>
      </c>
      <c r="K73" s="101">
        <v>0.30366869437470229</v>
      </c>
      <c r="L73" s="101">
        <v>1.360209236165578</v>
      </c>
      <c r="M73" s="101">
        <v>0.72420791087905689</v>
      </c>
      <c r="N73" s="101">
        <v>1.2484524418520213</v>
      </c>
      <c r="O73" s="101">
        <v>1.6114268723235425</v>
      </c>
      <c r="P73" s="101">
        <v>3.2262915023466388</v>
      </c>
      <c r="Q73" s="101">
        <v>3.0727926188762829</v>
      </c>
      <c r="R73" s="101">
        <v>2.5780755311876233</v>
      </c>
      <c r="S73" s="101">
        <v>1.5644955304466006</v>
      </c>
      <c r="T73" s="101">
        <v>1.8914087621975528</v>
      </c>
      <c r="U73" s="101">
        <v>1.6120344524034902</v>
      </c>
      <c r="V73" s="101">
        <v>1.7548645576406023</v>
      </c>
      <c r="W73" s="101">
        <v>3.5308009925876003</v>
      </c>
      <c r="X73" s="101">
        <v>1.886538149947542</v>
      </c>
      <c r="Y73" s="101">
        <v>2.7254598728460682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0.90915787920362123</v>
      </c>
      <c r="D74" s="104">
        <v>0.89148634354533107</v>
      </c>
      <c r="E74" s="104">
        <v>1.5147532843704452</v>
      </c>
      <c r="F74" s="104">
        <v>1.6488971379149004</v>
      </c>
      <c r="G74" s="104">
        <v>2.8596940803886506</v>
      </c>
      <c r="H74" s="104">
        <v>1.9939685857964968</v>
      </c>
      <c r="I74" s="104">
        <v>0.63055092405867197</v>
      </c>
      <c r="J74" s="104">
        <v>0.78385794210481419</v>
      </c>
      <c r="K74" s="104">
        <v>1.9189956401541854</v>
      </c>
      <c r="L74" s="104">
        <v>0.81126008260298776</v>
      </c>
      <c r="M74" s="104">
        <v>0.5886320172560604</v>
      </c>
      <c r="N74" s="104">
        <v>0.82892631619112178</v>
      </c>
      <c r="O74" s="104">
        <v>1.2874834397889767</v>
      </c>
      <c r="P74" s="104">
        <v>1.9060264958014022</v>
      </c>
      <c r="Q74" s="104">
        <v>2.1707950075555109</v>
      </c>
      <c r="R74" s="104">
        <v>2.2201333734325197</v>
      </c>
      <c r="S74" s="104">
        <v>1.4049722291390574</v>
      </c>
      <c r="T74" s="104">
        <v>1.2193700299909085</v>
      </c>
      <c r="U74" s="104">
        <v>1.2549444420541818</v>
      </c>
      <c r="V74" s="104">
        <v>1.0816875208878038</v>
      </c>
      <c r="W74" s="104">
        <v>1.7841736135716435</v>
      </c>
      <c r="X74" s="104">
        <v>1.4189923600702907</v>
      </c>
      <c r="Y74" s="104">
        <v>1.3532174364757812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0.41529889852574792</v>
      </c>
      <c r="D75" s="98">
        <v>0.40807351126359276</v>
      </c>
      <c r="E75" s="98">
        <v>0.6876780618621392</v>
      </c>
      <c r="F75" s="98">
        <v>0.7471211430349568</v>
      </c>
      <c r="G75" s="98">
        <v>1.2938262966696419</v>
      </c>
      <c r="H75" s="98">
        <v>0.76607914704835123</v>
      </c>
      <c r="I75" s="98">
        <v>0.25391256647570626</v>
      </c>
      <c r="J75" s="98">
        <v>0.33940045470345703</v>
      </c>
      <c r="K75" s="98">
        <v>0.84753631224735015</v>
      </c>
      <c r="L75" s="98">
        <v>0.32010091015312403</v>
      </c>
      <c r="M75" s="98">
        <v>0.25469957202346383</v>
      </c>
      <c r="N75" s="98">
        <v>0.34537537806067947</v>
      </c>
      <c r="O75" s="98">
        <v>0.46373929672124969</v>
      </c>
      <c r="P75" s="98">
        <v>0.68505291041724958</v>
      </c>
      <c r="Q75" s="98">
        <v>0.63334109835198138</v>
      </c>
      <c r="R75" s="98">
        <v>0.60046463080082124</v>
      </c>
      <c r="S75" s="98">
        <v>0.42097897147460289</v>
      </c>
      <c r="T75" s="98">
        <v>0.4163174143123447</v>
      </c>
      <c r="U75" s="98">
        <v>0.43529493320520768</v>
      </c>
      <c r="V75" s="98">
        <v>0.37196895775275057</v>
      </c>
      <c r="W75" s="98">
        <v>0.59381843882325525</v>
      </c>
      <c r="X75" s="98">
        <v>0.54582308231500898</v>
      </c>
      <c r="Y75" s="98">
        <v>0.51294550359586655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0.49385898067787337</v>
      </c>
      <c r="D76" s="98">
        <v>0.48341283228173826</v>
      </c>
      <c r="E76" s="98">
        <v>0.82707522250830612</v>
      </c>
      <c r="F76" s="98">
        <v>0.90177599487994364</v>
      </c>
      <c r="G76" s="98">
        <v>1.5658677837190087</v>
      </c>
      <c r="H76" s="98">
        <v>1.2278894387481456</v>
      </c>
      <c r="I76" s="98">
        <v>0.37663835758296571</v>
      </c>
      <c r="J76" s="98">
        <v>0.44445748740135715</v>
      </c>
      <c r="K76" s="98">
        <v>1.0714593279068352</v>
      </c>
      <c r="L76" s="98">
        <v>0.49115917244986373</v>
      </c>
      <c r="M76" s="98">
        <v>0.33393244523259663</v>
      </c>
      <c r="N76" s="98">
        <v>0.48355093813044236</v>
      </c>
      <c r="O76" s="98">
        <v>0.82374414306772714</v>
      </c>
      <c r="P76" s="98">
        <v>1.2209735853841526</v>
      </c>
      <c r="Q76" s="98">
        <v>1.5374539092035298</v>
      </c>
      <c r="R76" s="98">
        <v>1.6196687426316985</v>
      </c>
      <c r="S76" s="98">
        <v>0.98399325766445445</v>
      </c>
      <c r="T76" s="98">
        <v>0.80305261567856367</v>
      </c>
      <c r="U76" s="98">
        <v>0.81964950884897403</v>
      </c>
      <c r="V76" s="98">
        <v>0.70971856313505322</v>
      </c>
      <c r="W76" s="98">
        <v>1.1903551747483883</v>
      </c>
      <c r="X76" s="98">
        <v>0.87316927775528186</v>
      </c>
      <c r="Y76" s="98">
        <v>0.84027193287991453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1.0555126158434809</v>
      </c>
      <c r="D77" s="122">
        <v>1.1379885822574212</v>
      </c>
      <c r="E77" s="122">
        <v>1.5154684799276628</v>
      </c>
      <c r="F77" s="122">
        <v>1.401559222324368</v>
      </c>
      <c r="G77" s="122">
        <v>1.762519147883256</v>
      </c>
      <c r="H77" s="122">
        <v>1.2419848464606991</v>
      </c>
      <c r="I77" s="122">
        <v>0.61069613198531636</v>
      </c>
      <c r="J77" s="122">
        <v>0.67123016682523107</v>
      </c>
      <c r="K77" s="122">
        <v>0.84097270047108985</v>
      </c>
      <c r="L77" s="122">
        <v>0.8175940523869436</v>
      </c>
      <c r="M77" s="122">
        <v>0.66684383526724234</v>
      </c>
      <c r="N77" s="122">
        <v>0.8544811910927903</v>
      </c>
      <c r="O77" s="122">
        <v>1.0812919553495834</v>
      </c>
      <c r="P77" s="122">
        <v>1.6238975994687084</v>
      </c>
      <c r="Q77" s="122">
        <v>1.785953390131283</v>
      </c>
      <c r="R77" s="122">
        <v>2.002440866928004</v>
      </c>
      <c r="S77" s="122">
        <v>1.5117468768892093</v>
      </c>
      <c r="T77" s="122">
        <v>1.5222973495487249</v>
      </c>
      <c r="U77" s="122">
        <v>1.414507968686241</v>
      </c>
      <c r="V77" s="122">
        <v>1.3302723255128026</v>
      </c>
      <c r="W77" s="122">
        <v>1.5602205789703378</v>
      </c>
      <c r="X77" s="122">
        <v>0.72010161077961643</v>
      </c>
      <c r="Y77" s="122">
        <v>0.9708998279329123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5.085997441802572E-2</v>
      </c>
      <c r="D78" s="98">
        <v>8.9005586559279218E-2</v>
      </c>
      <c r="E78" s="98">
        <v>0.1566488788867379</v>
      </c>
      <c r="F78" s="98">
        <v>0.15574470601646889</v>
      </c>
      <c r="G78" s="98">
        <v>0.24533047055990814</v>
      </c>
      <c r="H78" s="98">
        <v>0.15526156297308247</v>
      </c>
      <c r="I78" s="98">
        <v>5.0302214190606487E-2</v>
      </c>
      <c r="J78" s="98">
        <v>0.1148108143384332</v>
      </c>
      <c r="K78" s="98">
        <v>0.12101510358790604</v>
      </c>
      <c r="L78" s="98">
        <v>0.12477353936318229</v>
      </c>
      <c r="M78" s="98">
        <v>0.11282705957400403</v>
      </c>
      <c r="N78" s="98">
        <v>0.12207498302215115</v>
      </c>
      <c r="O78" s="98">
        <v>0.1625837180385386</v>
      </c>
      <c r="P78" s="98">
        <v>0.13899915672788898</v>
      </c>
      <c r="Q78" s="98">
        <v>0.16514368370350557</v>
      </c>
      <c r="R78" s="98">
        <v>0.19023174566764026</v>
      </c>
      <c r="S78" s="98">
        <v>0.1857762466101289</v>
      </c>
      <c r="T78" s="98">
        <v>0.18604835028776351</v>
      </c>
      <c r="U78" s="98">
        <v>0.21366512443463409</v>
      </c>
      <c r="V78" s="98">
        <v>0.16970731399455558</v>
      </c>
      <c r="W78" s="98">
        <v>0.17062255965377249</v>
      </c>
      <c r="X78" s="98">
        <v>3.959863676904209E-3</v>
      </c>
      <c r="Y78" s="98">
        <v>2.8070725700580449E-3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1.0046526414254551</v>
      </c>
      <c r="D79" s="33">
        <v>1.048982995698142</v>
      </c>
      <c r="E79" s="33">
        <v>1.3588196010409248</v>
      </c>
      <c r="F79" s="33">
        <v>1.2458145163078991</v>
      </c>
      <c r="G79" s="33">
        <v>1.5171886773233478</v>
      </c>
      <c r="H79" s="33">
        <v>1.0867232834876166</v>
      </c>
      <c r="I79" s="33">
        <v>0.56039391779470993</v>
      </c>
      <c r="J79" s="33">
        <v>0.55641935248679786</v>
      </c>
      <c r="K79" s="33">
        <v>0.71995759688318384</v>
      </c>
      <c r="L79" s="33">
        <v>0.69282051302376135</v>
      </c>
      <c r="M79" s="33">
        <v>0.55401677569323826</v>
      </c>
      <c r="N79" s="33">
        <v>0.73240620807063916</v>
      </c>
      <c r="O79" s="33">
        <v>0.9187082373110449</v>
      </c>
      <c r="P79" s="33">
        <v>1.4848984427408194</v>
      </c>
      <c r="Q79" s="33">
        <v>1.6208097064277773</v>
      </c>
      <c r="R79" s="33">
        <v>1.8122091212603637</v>
      </c>
      <c r="S79" s="33">
        <v>1.3259706302790804</v>
      </c>
      <c r="T79" s="33">
        <v>1.3362489992609614</v>
      </c>
      <c r="U79" s="33">
        <v>1.2008428442516068</v>
      </c>
      <c r="V79" s="33">
        <v>1.1605650115182471</v>
      </c>
      <c r="W79" s="33">
        <v>1.3895980193165653</v>
      </c>
      <c r="X79" s="33">
        <v>0.71614174710271217</v>
      </c>
      <c r="Y79" s="33">
        <v>0.96809275536285422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54.53773005205921</v>
      </c>
      <c r="D81" s="117">
        <f t="shared" si="28"/>
        <v>46.015139428576177</v>
      </c>
      <c r="E81" s="117">
        <f t="shared" si="28"/>
        <v>49.943256794603997</v>
      </c>
      <c r="F81" s="117">
        <f t="shared" si="28"/>
        <v>41.943689338520151</v>
      </c>
      <c r="G81" s="117">
        <f t="shared" si="28"/>
        <v>58.992335777059679</v>
      </c>
      <c r="H81" s="117">
        <f t="shared" si="28"/>
        <v>70.744040905922802</v>
      </c>
      <c r="I81" s="117">
        <f t="shared" si="28"/>
        <v>61.387522041230156</v>
      </c>
      <c r="J81" s="117">
        <f t="shared" si="28"/>
        <v>55.853416961469016</v>
      </c>
      <c r="K81" s="117">
        <f t="shared" si="28"/>
        <v>50.315585592067983</v>
      </c>
      <c r="L81" s="117">
        <f t="shared" si="28"/>
        <v>59.672173153173127</v>
      </c>
      <c r="M81" s="117">
        <f t="shared" si="28"/>
        <v>43.848160448852042</v>
      </c>
      <c r="N81" s="117">
        <f t="shared" si="28"/>
        <v>41.813821037911339</v>
      </c>
      <c r="O81" s="117">
        <f t="shared" si="28"/>
        <v>49.940915865879674</v>
      </c>
      <c r="P81" s="117">
        <f t="shared" si="28"/>
        <v>44.489320538773846</v>
      </c>
      <c r="Q81" s="117">
        <f t="shared" si="28"/>
        <v>26.125175066788142</v>
      </c>
      <c r="R81" s="117">
        <f t="shared" ref="R81:V81" si="29">R82+R85+R87+R100</f>
        <v>35.571603579721149</v>
      </c>
      <c r="S81" s="117">
        <f t="shared" si="29"/>
        <v>28.758036835144015</v>
      </c>
      <c r="T81" s="117">
        <f t="shared" si="29"/>
        <v>32.876224262487632</v>
      </c>
      <c r="U81" s="117">
        <f t="shared" si="29"/>
        <v>28.11482438230243</v>
      </c>
      <c r="V81" s="117">
        <f t="shared" si="29"/>
        <v>40.086001470315878</v>
      </c>
      <c r="W81" s="117">
        <f t="shared" ref="W81:Y81" si="30">W82+W85+W87+W100</f>
        <v>71.075765878643438</v>
      </c>
      <c r="X81" s="117">
        <f t="shared" si="30"/>
        <v>32.755938495123651</v>
      </c>
      <c r="Y81" s="117">
        <f t="shared" si="30"/>
        <v>40.016238939542127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46.897565621608514</v>
      </c>
      <c r="D82" s="122">
        <f t="shared" si="31"/>
        <v>38.314036363606412</v>
      </c>
      <c r="E82" s="122">
        <f t="shared" si="31"/>
        <v>42.275813911612182</v>
      </c>
      <c r="F82" s="122">
        <f t="shared" si="31"/>
        <v>34.805015552603919</v>
      </c>
      <c r="G82" s="122">
        <f t="shared" si="31"/>
        <v>49.321969626185364</v>
      </c>
      <c r="H82" s="122">
        <f t="shared" si="31"/>
        <v>58.59884563487828</v>
      </c>
      <c r="I82" s="122">
        <f t="shared" si="31"/>
        <v>49.894108275083624</v>
      </c>
      <c r="J82" s="122">
        <f t="shared" si="31"/>
        <v>44.861235907325288</v>
      </c>
      <c r="K82" s="122">
        <f t="shared" si="31"/>
        <v>39.801364803151088</v>
      </c>
      <c r="L82" s="122">
        <f t="shared" si="31"/>
        <v>48.38787865041305</v>
      </c>
      <c r="M82" s="122">
        <f t="shared" si="31"/>
        <v>34.373643073802207</v>
      </c>
      <c r="N82" s="122">
        <f t="shared" si="31"/>
        <v>32.417232685759572</v>
      </c>
      <c r="O82" s="122">
        <f t="shared" si="31"/>
        <v>40.02947493853938</v>
      </c>
      <c r="P82" s="122">
        <f t="shared" si="31"/>
        <v>33.248976197464536</v>
      </c>
      <c r="Q82" s="122">
        <f t="shared" si="31"/>
        <v>19.077732629045602</v>
      </c>
      <c r="R82" s="122">
        <f t="shared" ref="R82:V82" si="32">SUM(R83:R84)</f>
        <v>27.356154967164262</v>
      </c>
      <c r="S82" s="122">
        <f t="shared" si="32"/>
        <v>22.377650632642567</v>
      </c>
      <c r="T82" s="122">
        <f t="shared" si="32"/>
        <v>25.176689199369257</v>
      </c>
      <c r="U82" s="122">
        <f t="shared" si="32"/>
        <v>20.640241711607313</v>
      </c>
      <c r="V82" s="122">
        <f t="shared" si="32"/>
        <v>29.31795326088892</v>
      </c>
      <c r="W82" s="122">
        <f t="shared" ref="W82:Y82" si="33">SUM(W83:W84)</f>
        <v>56.682571730908435</v>
      </c>
      <c r="X82" s="122">
        <f t="shared" si="33"/>
        <v>24.420996445963993</v>
      </c>
      <c r="Y82" s="122">
        <f t="shared" si="33"/>
        <v>28.002933249358513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46.59526586448461</v>
      </c>
      <c r="D83" s="98">
        <v>38.067985080554287</v>
      </c>
      <c r="E83" s="98">
        <v>42.0045641076509</v>
      </c>
      <c r="F83" s="98">
        <v>34.583071784774148</v>
      </c>
      <c r="G83" s="98">
        <v>49.036238600464763</v>
      </c>
      <c r="H83" s="98">
        <v>58.251378677968795</v>
      </c>
      <c r="I83" s="98">
        <v>49.602859453406047</v>
      </c>
      <c r="J83" s="98">
        <v>44.597939594276639</v>
      </c>
      <c r="K83" s="98">
        <v>39.565742247028638</v>
      </c>
      <c r="L83" s="98">
        <v>48.098883918888106</v>
      </c>
      <c r="M83" s="98">
        <v>34.168066392469058</v>
      </c>
      <c r="N83" s="98">
        <v>32.222628412715686</v>
      </c>
      <c r="O83" s="98">
        <v>39.788772173861261</v>
      </c>
      <c r="P83" s="98">
        <v>33.048720235833983</v>
      </c>
      <c r="Q83" s="98">
        <v>18.962422874343261</v>
      </c>
      <c r="R83" s="98">
        <v>27.189046489143241</v>
      </c>
      <c r="S83" s="98">
        <v>22.239295351855613</v>
      </c>
      <c r="T83" s="98">
        <v>25.01862271930376</v>
      </c>
      <c r="U83" s="98">
        <v>20.509440207858987</v>
      </c>
      <c r="V83" s="98">
        <v>29.130156497195902</v>
      </c>
      <c r="W83" s="98">
        <v>56.311376621483348</v>
      </c>
      <c r="X83" s="98">
        <v>24.261231661319783</v>
      </c>
      <c r="Y83" s="98">
        <v>27.81814962654348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0.30229975712390489</v>
      </c>
      <c r="D84" s="98">
        <v>0.24605128305212234</v>
      </c>
      <c r="E84" s="98">
        <v>0.27124980396128218</v>
      </c>
      <c r="F84" s="98">
        <v>0.22194376782977035</v>
      </c>
      <c r="G84" s="98">
        <v>0.28573102572059894</v>
      </c>
      <c r="H84" s="98">
        <v>0.34746695690948315</v>
      </c>
      <c r="I84" s="98">
        <v>0.2912488216775736</v>
      </c>
      <c r="J84" s="98">
        <v>0.26329631304865037</v>
      </c>
      <c r="K84" s="98">
        <v>0.23562255612245164</v>
      </c>
      <c r="L84" s="98">
        <v>0.28899473152494132</v>
      </c>
      <c r="M84" s="98">
        <v>0.20557668133314966</v>
      </c>
      <c r="N84" s="98">
        <v>0.19460427304388941</v>
      </c>
      <c r="O84" s="98">
        <v>0.24070276467811957</v>
      </c>
      <c r="P84" s="98">
        <v>0.20025596163055573</v>
      </c>
      <c r="Q84" s="98">
        <v>0.1153097547023418</v>
      </c>
      <c r="R84" s="98">
        <v>0.16710847802101914</v>
      </c>
      <c r="S84" s="98">
        <v>0.13835528078695314</v>
      </c>
      <c r="T84" s="98">
        <v>0.15806648006549745</v>
      </c>
      <c r="U84" s="98">
        <v>0.1308015037483253</v>
      </c>
      <c r="V84" s="98">
        <v>0.18779676369301981</v>
      </c>
      <c r="W84" s="98">
        <v>0.37119510942508743</v>
      </c>
      <c r="X84" s="98">
        <v>0.1597647846442091</v>
      </c>
      <c r="Y84" s="98">
        <v>0.18478362281503141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4.5505225689293008E-3</v>
      </c>
      <c r="D85" s="122">
        <f t="shared" si="34"/>
        <v>2.6014881041313822E-3</v>
      </c>
      <c r="E85" s="122">
        <f t="shared" si="34"/>
        <v>6.963604750190833E-3</v>
      </c>
      <c r="F85" s="122">
        <f t="shared" si="34"/>
        <v>4.7598831599330932E-3</v>
      </c>
      <c r="G85" s="122">
        <f t="shared" si="34"/>
        <v>6.0840470786831715E-3</v>
      </c>
      <c r="H85" s="122">
        <f t="shared" si="34"/>
        <v>9.066955199781521E-3</v>
      </c>
      <c r="I85" s="122">
        <f t="shared" si="34"/>
        <v>8.7444245613817091E-3</v>
      </c>
      <c r="J85" s="122">
        <f t="shared" si="34"/>
        <v>5.5897694863639678E-3</v>
      </c>
      <c r="K85" s="122">
        <f t="shared" si="34"/>
        <v>3.4145205040883044E-3</v>
      </c>
      <c r="L85" s="122">
        <f t="shared" si="34"/>
        <v>5.551770257431303E-3</v>
      </c>
      <c r="M85" s="122">
        <f t="shared" si="34"/>
        <v>4.0302478217362804E-3</v>
      </c>
      <c r="N85" s="122">
        <f t="shared" si="34"/>
        <v>2.547207552903258E-3</v>
      </c>
      <c r="O85" s="122">
        <f t="shared" si="34"/>
        <v>5.7021846295791604E-3</v>
      </c>
      <c r="P85" s="122">
        <f t="shared" si="34"/>
        <v>1.6460893699766102E-3</v>
      </c>
      <c r="Q85" s="122">
        <f t="shared" si="34"/>
        <v>1.6229134352596217E-3</v>
      </c>
      <c r="R85" s="122">
        <f t="shared" si="34"/>
        <v>2.4893686829614982E-3</v>
      </c>
      <c r="S85" s="122">
        <f t="shared" si="34"/>
        <v>3.7569807886315234E-3</v>
      </c>
      <c r="T85" s="122">
        <f t="shared" si="34"/>
        <v>2.9613187620340245E-3</v>
      </c>
      <c r="U85" s="122">
        <f t="shared" si="34"/>
        <v>4.9963538202995291E-3</v>
      </c>
      <c r="V85" s="122">
        <f t="shared" si="34"/>
        <v>1.0599388143278533E-2</v>
      </c>
      <c r="W85" s="122">
        <f t="shared" si="34"/>
        <v>5.8925810557162927E-3</v>
      </c>
      <c r="X85" s="122">
        <f t="shared" si="34"/>
        <v>1.2964676194117393E-3</v>
      </c>
      <c r="Y85" s="122">
        <f t="shared" si="34"/>
        <v>5.7897472696291489E-4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4.5505225689293008E-3</v>
      </c>
      <c r="D86" s="98">
        <v>2.6014881041313822E-3</v>
      </c>
      <c r="E86" s="98">
        <v>6.963604750190833E-3</v>
      </c>
      <c r="F86" s="98">
        <v>4.7598831599330932E-3</v>
      </c>
      <c r="G86" s="98">
        <v>6.0840470786831715E-3</v>
      </c>
      <c r="H86" s="98">
        <v>9.066955199781521E-3</v>
      </c>
      <c r="I86" s="98">
        <v>8.7444245613817091E-3</v>
      </c>
      <c r="J86" s="98">
        <v>5.5897694863639678E-3</v>
      </c>
      <c r="K86" s="98">
        <v>3.4145205040883044E-3</v>
      </c>
      <c r="L86" s="98">
        <v>5.551770257431303E-3</v>
      </c>
      <c r="M86" s="98">
        <v>4.0302478217362804E-3</v>
      </c>
      <c r="N86" s="98">
        <v>2.547207552903258E-3</v>
      </c>
      <c r="O86" s="98">
        <v>5.7021846295791604E-3</v>
      </c>
      <c r="P86" s="98">
        <v>1.6460893699766102E-3</v>
      </c>
      <c r="Q86" s="98">
        <v>1.6229134352596217E-3</v>
      </c>
      <c r="R86" s="98">
        <v>2.4893686829614982E-3</v>
      </c>
      <c r="S86" s="98">
        <v>3.7569807886315234E-3</v>
      </c>
      <c r="T86" s="98">
        <v>2.9613187620340245E-3</v>
      </c>
      <c r="U86" s="98">
        <v>4.9963538202995291E-3</v>
      </c>
      <c r="V86" s="98">
        <v>1.0599388143278533E-2</v>
      </c>
      <c r="W86" s="98">
        <v>5.8925810557162927E-3</v>
      </c>
      <c r="X86" s="98">
        <v>1.2964676194117393E-3</v>
      </c>
      <c r="Y86" s="98">
        <v>5.7897472696291489E-4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6.6036136756797559</v>
      </c>
      <c r="D87" s="122">
        <v>6.6434778714761382</v>
      </c>
      <c r="E87" s="122">
        <v>6.5990326939865724</v>
      </c>
      <c r="F87" s="122">
        <v>6.0809878677488367</v>
      </c>
      <c r="G87" s="122">
        <v>8.3829053879742297</v>
      </c>
      <c r="H87" s="122">
        <v>10.364342520814194</v>
      </c>
      <c r="I87" s="122">
        <v>10.046065944164505</v>
      </c>
      <c r="J87" s="122">
        <v>9.4605586425071486</v>
      </c>
      <c r="K87" s="122">
        <v>8.7601299869142402</v>
      </c>
      <c r="L87" s="122">
        <v>9.4850057105256802</v>
      </c>
      <c r="M87" s="122">
        <v>7.9505342985956373</v>
      </c>
      <c r="N87" s="122">
        <v>7.8886501770562303</v>
      </c>
      <c r="O87" s="122">
        <v>8.3199113162215514</v>
      </c>
      <c r="P87" s="122">
        <v>9.3991347193326433</v>
      </c>
      <c r="Q87" s="122">
        <v>5.9078010634143805</v>
      </c>
      <c r="R87" s="122">
        <v>6.8373908605155602</v>
      </c>
      <c r="S87" s="122">
        <v>5.280572410204817</v>
      </c>
      <c r="T87" s="122">
        <v>6.3593993863405895</v>
      </c>
      <c r="U87" s="122">
        <v>6.1577120871363755</v>
      </c>
      <c r="V87" s="122">
        <v>8.8948917123273077</v>
      </c>
      <c r="W87" s="122">
        <v>12.187815071623449</v>
      </c>
      <c r="X87" s="122">
        <v>6.9746398577712156</v>
      </c>
      <c r="Y87" s="122">
        <v>9.9646317127299042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1.4542509676347739</v>
      </c>
      <c r="D88" s="98">
        <v>1.2365137932387411</v>
      </c>
      <c r="E88" s="98">
        <v>1.112007214025952</v>
      </c>
      <c r="F88" s="98">
        <v>1.2361849526552684</v>
      </c>
      <c r="G88" s="98">
        <v>2.1022277268765928</v>
      </c>
      <c r="H88" s="98">
        <v>2.8079255902501941</v>
      </c>
      <c r="I88" s="98">
        <v>4.7052976210091959</v>
      </c>
      <c r="J88" s="98">
        <v>4.9033821380389924</v>
      </c>
      <c r="K88" s="98">
        <v>3.797075097216819</v>
      </c>
      <c r="L88" s="98">
        <v>3.884961817406924</v>
      </c>
      <c r="M88" s="98">
        <v>3.4327269310203876</v>
      </c>
      <c r="N88" s="98">
        <v>3.3584564447497285</v>
      </c>
      <c r="O88" s="98">
        <v>2.5340724718458034</v>
      </c>
      <c r="P88" s="98">
        <v>1.5200341774552633</v>
      </c>
      <c r="Q88" s="98">
        <v>1.0499047660002654</v>
      </c>
      <c r="R88" s="98">
        <v>1.3194877261048432</v>
      </c>
      <c r="S88" s="98">
        <v>1.8844661161068643</v>
      </c>
      <c r="T88" s="98">
        <v>2.6536469273103513</v>
      </c>
      <c r="U88" s="98">
        <v>2.7140090625212041</v>
      </c>
      <c r="V88" s="98">
        <v>2.8067025864309052</v>
      </c>
      <c r="W88" s="98">
        <v>3.0959431949380445</v>
      </c>
      <c r="X88" s="98">
        <v>1.2214335961924463</v>
      </c>
      <c r="Y88" s="98">
        <v>2.086730540845795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4.2218455212434973E-3</v>
      </c>
      <c r="D89" s="98">
        <v>2.6971807934828103E-3</v>
      </c>
      <c r="E89" s="98">
        <v>4.5120265963766153E-3</v>
      </c>
      <c r="F89" s="98">
        <v>6.2096581936993949E-3</v>
      </c>
      <c r="G89" s="98">
        <v>1.5945144583643458E-2</v>
      </c>
      <c r="H89" s="98">
        <v>2.3875751765905315E-2</v>
      </c>
      <c r="I89" s="98">
        <v>1.9379823646648531E-2</v>
      </c>
      <c r="J89" s="98">
        <v>2.1370458405601506E-2</v>
      </c>
      <c r="K89" s="98">
        <v>5.3234818728591794E-2</v>
      </c>
      <c r="L89" s="98">
        <v>2.6823808560272645E-2</v>
      </c>
      <c r="M89" s="98">
        <v>2.4540756701626216E-2</v>
      </c>
      <c r="N89" s="98">
        <v>1.6324148566427988E-2</v>
      </c>
      <c r="O89" s="98">
        <v>9.4662694367539206E-3</v>
      </c>
      <c r="P89" s="98">
        <v>1.9269021923758442E-2</v>
      </c>
      <c r="Q89" s="98">
        <v>6.979901859771669E-3</v>
      </c>
      <c r="R89" s="98">
        <v>0</v>
      </c>
      <c r="S89" s="98">
        <v>8.6817982949370844E-3</v>
      </c>
      <c r="T89" s="98">
        <v>1.52582487474484E-2</v>
      </c>
      <c r="U89" s="98">
        <v>1.7966557928598519E-2</v>
      </c>
      <c r="V89" s="98">
        <v>2.6369260774904014E-2</v>
      </c>
      <c r="W89" s="98">
        <v>1.5809972636345281E-2</v>
      </c>
      <c r="X89" s="98">
        <v>0</v>
      </c>
      <c r="Y89" s="98">
        <v>0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2.0509106463378591E-3</v>
      </c>
      <c r="D90" s="101">
        <v>1.2992235492358334E-3</v>
      </c>
      <c r="E90" s="101">
        <v>2.1342075567907545E-3</v>
      </c>
      <c r="F90" s="101">
        <v>2.9010232010165411E-3</v>
      </c>
      <c r="G90" s="101">
        <v>7.3619164672380005E-3</v>
      </c>
      <c r="H90" s="101">
        <v>9.2870443654531933E-3</v>
      </c>
      <c r="I90" s="101">
        <v>7.8159888757959092E-3</v>
      </c>
      <c r="J90" s="101">
        <v>9.1711231008131146E-3</v>
      </c>
      <c r="K90" s="101">
        <v>2.305169263348178E-2</v>
      </c>
      <c r="L90" s="101">
        <v>1.0248206676346296E-2</v>
      </c>
      <c r="M90" s="101">
        <v>1.0283875313357562E-2</v>
      </c>
      <c r="N90" s="101">
        <v>6.5494855714624016E-3</v>
      </c>
      <c r="O90" s="101">
        <v>3.2536029699183682E-3</v>
      </c>
      <c r="P90" s="101">
        <v>6.7043862189724293E-3</v>
      </c>
      <c r="Q90" s="101">
        <v>1.9626798582711071E-3</v>
      </c>
      <c r="R90" s="101">
        <v>0</v>
      </c>
      <c r="S90" s="101">
        <v>2.4757596678910976E-3</v>
      </c>
      <c r="T90" s="101">
        <v>4.9433817785551155E-3</v>
      </c>
      <c r="U90" s="101">
        <v>5.8766076742059244E-3</v>
      </c>
      <c r="V90" s="101">
        <v>8.5784828810657413E-3</v>
      </c>
      <c r="W90" s="101">
        <v>4.9978601007925547E-3</v>
      </c>
      <c r="X90" s="101">
        <v>0</v>
      </c>
      <c r="Y90" s="101">
        <v>0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2.1709348749056382E-3</v>
      </c>
      <c r="D91" s="104">
        <v>1.3979572442469766E-3</v>
      </c>
      <c r="E91" s="104">
        <v>2.3778190395858608E-3</v>
      </c>
      <c r="F91" s="104">
        <v>3.3086349926828539E-3</v>
      </c>
      <c r="G91" s="104">
        <v>8.5832281164054582E-3</v>
      </c>
      <c r="H91" s="104">
        <v>1.4588707400452122E-2</v>
      </c>
      <c r="I91" s="104">
        <v>1.1563834770852622E-2</v>
      </c>
      <c r="J91" s="104">
        <v>1.2199335304788391E-2</v>
      </c>
      <c r="K91" s="104">
        <v>3.0183126095110015E-2</v>
      </c>
      <c r="L91" s="104">
        <v>1.6575601883926348E-2</v>
      </c>
      <c r="M91" s="104">
        <v>1.4256881388268654E-2</v>
      </c>
      <c r="N91" s="104">
        <v>9.7746629949655873E-3</v>
      </c>
      <c r="O91" s="104">
        <v>6.2126664668355532E-3</v>
      </c>
      <c r="P91" s="104">
        <v>1.2564635704786014E-2</v>
      </c>
      <c r="Q91" s="104">
        <v>5.0172220015005618E-3</v>
      </c>
      <c r="R91" s="104">
        <v>0</v>
      </c>
      <c r="S91" s="104">
        <v>6.2060386270459868E-3</v>
      </c>
      <c r="T91" s="104">
        <v>1.0314866968893286E-2</v>
      </c>
      <c r="U91" s="104">
        <v>1.2089950254392596E-2</v>
      </c>
      <c r="V91" s="104">
        <v>1.7790777893838271E-2</v>
      </c>
      <c r="W91" s="104">
        <v>1.0812112535552728E-2</v>
      </c>
      <c r="X91" s="104">
        <v>0</v>
      </c>
      <c r="Y91" s="104">
        <v>0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2.2053921535161818E-2</v>
      </c>
      <c r="D92" s="101">
        <v>5.8282927939016703E-2</v>
      </c>
      <c r="E92" s="101">
        <v>0.11222202628393325</v>
      </c>
      <c r="F92" s="101">
        <v>0.19090892637239232</v>
      </c>
      <c r="G92" s="101">
        <v>0.3833885405642446</v>
      </c>
      <c r="H92" s="101">
        <v>0.29571724020452794</v>
      </c>
      <c r="I92" s="101">
        <v>0.12284763551923812</v>
      </c>
      <c r="J92" s="101">
        <v>2.2926590227043138E-2</v>
      </c>
      <c r="K92" s="101">
        <v>6.9327940807652907E-2</v>
      </c>
      <c r="L92" s="101">
        <v>6.496851012436726E-2</v>
      </c>
      <c r="M92" s="101">
        <v>2.106934067040055E-2</v>
      </c>
      <c r="N92" s="101">
        <v>7.6411837001784597E-2</v>
      </c>
      <c r="O92" s="101">
        <v>0.10952456225557279</v>
      </c>
      <c r="P92" s="101">
        <v>0.10448227433632684</v>
      </c>
      <c r="Q92" s="101">
        <v>4.5691945105141359E-2</v>
      </c>
      <c r="R92" s="101">
        <v>1.9544584422704115E-2</v>
      </c>
      <c r="S92" s="101">
        <v>3.3852420997150169E-2</v>
      </c>
      <c r="T92" s="101">
        <v>3.2055930013536418E-2</v>
      </c>
      <c r="U92" s="101">
        <v>3.9182802769786383E-2</v>
      </c>
      <c r="V92" s="101">
        <v>6.6334608108977386E-2</v>
      </c>
      <c r="W92" s="101">
        <v>0.11162588100537156</v>
      </c>
      <c r="X92" s="101">
        <v>4.498260064770912E-2</v>
      </c>
      <c r="Y92" s="101">
        <v>4.1836769153705933E-2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1.8707873284271422E-4</v>
      </c>
      <c r="F93" s="104">
        <v>7.4809973592935598E-4</v>
      </c>
      <c r="G93" s="104">
        <v>2.5831339564580335E-3</v>
      </c>
      <c r="H93" s="104">
        <v>9.7711406091498796E-4</v>
      </c>
      <c r="I93" s="104">
        <v>6.2980874304614548E-4</v>
      </c>
      <c r="J93" s="104">
        <v>4.6447212230646005E-4</v>
      </c>
      <c r="K93" s="104">
        <v>0</v>
      </c>
      <c r="L93" s="104">
        <v>2.0031202786976315E-4</v>
      </c>
      <c r="M93" s="104">
        <v>4.388026303000079E-4</v>
      </c>
      <c r="N93" s="104">
        <v>8.772084353843503E-4</v>
      </c>
      <c r="O93" s="104">
        <v>8.1158011145569938E-4</v>
      </c>
      <c r="P93" s="104">
        <v>1.0779131393351114E-3</v>
      </c>
      <c r="Q93" s="104">
        <v>6.4572712692942381E-4</v>
      </c>
      <c r="R93" s="104">
        <v>0</v>
      </c>
      <c r="S93" s="104">
        <v>0</v>
      </c>
      <c r="T93" s="104">
        <v>1.8188329936275771E-4</v>
      </c>
      <c r="U93" s="104">
        <v>3.6668766083437939E-4</v>
      </c>
      <c r="V93" s="104">
        <v>6.9803250354756054E-4</v>
      </c>
      <c r="W93" s="104">
        <v>1.3253453104159622E-3</v>
      </c>
      <c r="X93" s="104">
        <v>3.8410757170322254E-4</v>
      </c>
      <c r="Y93" s="104">
        <v>1.8402275887976658E-4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8.9934494008316997E-5</v>
      </c>
      <c r="F94" s="98">
        <v>3.5842950641884946E-4</v>
      </c>
      <c r="G94" s="98">
        <v>1.2398524149844837E-3</v>
      </c>
      <c r="H94" s="98">
        <v>3.9933593966382831E-4</v>
      </c>
      <c r="I94" s="98">
        <v>2.694948246480932E-4</v>
      </c>
      <c r="J94" s="98">
        <v>2.1335129099848735E-4</v>
      </c>
      <c r="K94" s="98">
        <v>0</v>
      </c>
      <c r="L94" s="98">
        <v>8.2892865441908491E-5</v>
      </c>
      <c r="M94" s="98">
        <v>1.9892045187015322E-4</v>
      </c>
      <c r="N94" s="98">
        <v>3.7931435698518789E-4</v>
      </c>
      <c r="O94" s="98">
        <v>2.9780318885499834E-4</v>
      </c>
      <c r="P94" s="98">
        <v>3.935724514905051E-4</v>
      </c>
      <c r="Q94" s="98">
        <v>1.896134090849582E-4</v>
      </c>
      <c r="R94" s="98">
        <v>0</v>
      </c>
      <c r="S94" s="98">
        <v>0</v>
      </c>
      <c r="T94" s="98">
        <v>6.1420180227109093E-5</v>
      </c>
      <c r="U94" s="98">
        <v>1.2390922477295067E-4</v>
      </c>
      <c r="V94" s="98">
        <v>2.3406149358938465E-4</v>
      </c>
      <c r="W94" s="98">
        <v>4.3589017681321883E-4</v>
      </c>
      <c r="X94" s="98">
        <v>1.4518921417287176E-4</v>
      </c>
      <c r="Y94" s="98">
        <v>6.9824032083365696E-5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9.7144238834397223E-5</v>
      </c>
      <c r="F95" s="98">
        <v>3.8967022951050658E-4</v>
      </c>
      <c r="G95" s="98">
        <v>1.3432815414735498E-3</v>
      </c>
      <c r="H95" s="98">
        <v>5.7777812125115965E-4</v>
      </c>
      <c r="I95" s="98">
        <v>3.6031391839805229E-4</v>
      </c>
      <c r="J95" s="98">
        <v>2.5112083130797268E-4</v>
      </c>
      <c r="K95" s="98">
        <v>0</v>
      </c>
      <c r="L95" s="98">
        <v>1.1741916242785468E-4</v>
      </c>
      <c r="M95" s="98">
        <v>2.398821784298547E-4</v>
      </c>
      <c r="N95" s="98">
        <v>4.9789407839916241E-4</v>
      </c>
      <c r="O95" s="98">
        <v>5.1377692260070099E-4</v>
      </c>
      <c r="P95" s="98">
        <v>6.8434068784460633E-4</v>
      </c>
      <c r="Q95" s="98">
        <v>4.5611371784446563E-4</v>
      </c>
      <c r="R95" s="98">
        <v>0</v>
      </c>
      <c r="S95" s="98">
        <v>0</v>
      </c>
      <c r="T95" s="98">
        <v>1.2046311913564863E-4</v>
      </c>
      <c r="U95" s="98">
        <v>2.4277843606142872E-4</v>
      </c>
      <c r="V95" s="98">
        <v>4.6397100995817587E-4</v>
      </c>
      <c r="W95" s="98">
        <v>8.8945513360274328E-4</v>
      </c>
      <c r="X95" s="98">
        <v>2.3891835753035078E-4</v>
      </c>
      <c r="Y95" s="98">
        <v>1.1419872679640089E-4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3.9717657462705471</v>
      </c>
      <c r="D96" s="101">
        <v>4.2541747039541402</v>
      </c>
      <c r="E96" s="101">
        <v>3.8042159537598672</v>
      </c>
      <c r="F96" s="101">
        <v>2.9185886012434588</v>
      </c>
      <c r="G96" s="101">
        <v>3.0122156426604305</v>
      </c>
      <c r="H96" s="101">
        <v>4.2991137480148192</v>
      </c>
      <c r="I96" s="101">
        <v>3.718812755898111</v>
      </c>
      <c r="J96" s="101">
        <v>2.6905628939885289</v>
      </c>
      <c r="K96" s="101">
        <v>0.66149976788132536</v>
      </c>
      <c r="L96" s="101">
        <v>3.4501590715911785</v>
      </c>
      <c r="M96" s="101">
        <v>2.4666267336501777</v>
      </c>
      <c r="N96" s="101">
        <v>2.666050053245284</v>
      </c>
      <c r="O96" s="101">
        <v>3.1495246234270242</v>
      </c>
      <c r="P96" s="101">
        <v>4.8743776824134715</v>
      </c>
      <c r="Q96" s="101">
        <v>2.8154167665279495</v>
      </c>
      <c r="R96" s="101">
        <v>2.9541758055667664</v>
      </c>
      <c r="S96" s="101">
        <v>1.7670087255903106</v>
      </c>
      <c r="T96" s="101">
        <v>2.2244773814623438</v>
      </c>
      <c r="U96" s="101">
        <v>1.9040004441964866</v>
      </c>
      <c r="V96" s="101">
        <v>3.7087541032797025</v>
      </c>
      <c r="W96" s="101">
        <v>5.9541722775263333</v>
      </c>
      <c r="X96" s="101">
        <v>3.2576443722315749</v>
      </c>
      <c r="Y96" s="101">
        <v>5.2358762949116429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1.1513211947180295</v>
      </c>
      <c r="D97" s="104">
        <v>1.0918092655507574</v>
      </c>
      <c r="E97" s="104">
        <v>1.5658883945876005</v>
      </c>
      <c r="F97" s="104">
        <v>1.7283476295480882</v>
      </c>
      <c r="G97" s="104">
        <v>2.8665451993328608</v>
      </c>
      <c r="H97" s="104">
        <v>2.9367330765178328</v>
      </c>
      <c r="I97" s="104">
        <v>1.479098299348266</v>
      </c>
      <c r="J97" s="104">
        <v>1.8218520897246755</v>
      </c>
      <c r="K97" s="104">
        <v>4.1789923622798497</v>
      </c>
      <c r="L97" s="104">
        <v>2.0578921908150676</v>
      </c>
      <c r="M97" s="104">
        <v>2.0051317339227452</v>
      </c>
      <c r="N97" s="104">
        <v>1.7705304850576207</v>
      </c>
      <c r="O97" s="104">
        <v>2.5165118091449412</v>
      </c>
      <c r="P97" s="104">
        <v>2.8798936500644881</v>
      </c>
      <c r="Q97" s="104">
        <v>1.9891619567943235</v>
      </c>
      <c r="R97" s="104">
        <v>2.5441827444212466</v>
      </c>
      <c r="S97" s="104">
        <v>1.5865633492155553</v>
      </c>
      <c r="T97" s="104">
        <v>1.4337790155075469</v>
      </c>
      <c r="U97" s="104">
        <v>1.4821865320594656</v>
      </c>
      <c r="V97" s="104">
        <v>2.2860331212292713</v>
      </c>
      <c r="W97" s="104">
        <v>3.0089384002069379</v>
      </c>
      <c r="X97" s="104">
        <v>2.4501951811277816</v>
      </c>
      <c r="Y97" s="104">
        <v>2.6000040850598802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0.52591792355644051</v>
      </c>
      <c r="D98" s="98">
        <v>0.49977034853004104</v>
      </c>
      <c r="E98" s="98">
        <v>0.71089272912846913</v>
      </c>
      <c r="F98" s="98">
        <v>0.78312044266303349</v>
      </c>
      <c r="G98" s="98">
        <v>1.2969259841195759</v>
      </c>
      <c r="H98" s="98">
        <v>1.1282875700214627</v>
      </c>
      <c r="I98" s="98">
        <v>0.59560874614216741</v>
      </c>
      <c r="J98" s="98">
        <v>0.78883863317712843</v>
      </c>
      <c r="K98" s="98">
        <v>1.8456778647771861</v>
      </c>
      <c r="L98" s="98">
        <v>0.81198764416377489</v>
      </c>
      <c r="M98" s="98">
        <v>0.86761538534970184</v>
      </c>
      <c r="N98" s="98">
        <v>0.7376984222850318</v>
      </c>
      <c r="O98" s="98">
        <v>0.90642363272250814</v>
      </c>
      <c r="P98" s="98">
        <v>1.0350745548473201</v>
      </c>
      <c r="Q98" s="98">
        <v>0.58034868061298384</v>
      </c>
      <c r="R98" s="98">
        <v>0.68810809773864134</v>
      </c>
      <c r="S98" s="98">
        <v>0.47539004193794593</v>
      </c>
      <c r="T98" s="98">
        <v>0.48952094749766123</v>
      </c>
      <c r="U98" s="98">
        <v>0.51411701255427189</v>
      </c>
      <c r="V98" s="98">
        <v>0.78611737777468427</v>
      </c>
      <c r="W98" s="98">
        <v>1.0014513664673026</v>
      </c>
      <c r="X98" s="98">
        <v>0.94248082207454564</v>
      </c>
      <c r="Y98" s="98">
        <v>0.98554775368224368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0.62540327116158889</v>
      </c>
      <c r="D99" s="98">
        <v>0.59203891702071632</v>
      </c>
      <c r="E99" s="98">
        <v>0.85499566545913153</v>
      </c>
      <c r="F99" s="98">
        <v>0.9452271868850548</v>
      </c>
      <c r="G99" s="98">
        <v>1.5696192152132851</v>
      </c>
      <c r="H99" s="98">
        <v>1.80844550649637</v>
      </c>
      <c r="I99" s="98">
        <v>0.88348955320609857</v>
      </c>
      <c r="J99" s="98">
        <v>1.0330134565475471</v>
      </c>
      <c r="K99" s="98">
        <v>2.3333144975026641</v>
      </c>
      <c r="L99" s="98">
        <v>1.2459045466512928</v>
      </c>
      <c r="M99" s="98">
        <v>1.1375163485730435</v>
      </c>
      <c r="N99" s="98">
        <v>1.0328320627725889</v>
      </c>
      <c r="O99" s="98">
        <v>1.6100881764224331</v>
      </c>
      <c r="P99" s="98">
        <v>1.8448190952171679</v>
      </c>
      <c r="Q99" s="98">
        <v>1.4088132761813397</v>
      </c>
      <c r="R99" s="98">
        <v>1.856074646682605</v>
      </c>
      <c r="S99" s="98">
        <v>1.1111733072776093</v>
      </c>
      <c r="T99" s="98">
        <v>0.94425806800988576</v>
      </c>
      <c r="U99" s="98">
        <v>0.96806951950519371</v>
      </c>
      <c r="V99" s="98">
        <v>1.4999157434545871</v>
      </c>
      <c r="W99" s="98">
        <v>2.0074870337396353</v>
      </c>
      <c r="X99" s="98">
        <v>1.507714359053236</v>
      </c>
      <c r="Y99" s="98">
        <v>1.6144563313776363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1.0320002322020125</v>
      </c>
      <c r="D100" s="122">
        <v>1.055023705389494</v>
      </c>
      <c r="E100" s="122">
        <v>1.0614465842550496</v>
      </c>
      <c r="F100" s="122">
        <v>1.0529260350074612</v>
      </c>
      <c r="G100" s="122">
        <v>1.2813767158214122</v>
      </c>
      <c r="H100" s="122">
        <v>1.7717857950305391</v>
      </c>
      <c r="I100" s="122">
        <v>1.4386033974206405</v>
      </c>
      <c r="J100" s="122">
        <v>1.5260326421502202</v>
      </c>
      <c r="K100" s="122">
        <v>1.7506762814985661</v>
      </c>
      <c r="L100" s="122">
        <v>1.7937370219769559</v>
      </c>
      <c r="M100" s="122">
        <v>1.5199528286324624</v>
      </c>
      <c r="N100" s="122">
        <v>1.5053909675426409</v>
      </c>
      <c r="O100" s="122">
        <v>1.5858274264891659</v>
      </c>
      <c r="P100" s="122">
        <v>1.8395635326066908</v>
      </c>
      <c r="Q100" s="122">
        <v>1.1380184608928989</v>
      </c>
      <c r="R100" s="122">
        <v>1.3755683833583623</v>
      </c>
      <c r="S100" s="122">
        <v>1.0960568115080043</v>
      </c>
      <c r="T100" s="122">
        <v>1.337174358015752</v>
      </c>
      <c r="U100" s="122">
        <v>1.3118742297384423</v>
      </c>
      <c r="V100" s="122">
        <v>1.8625571089563686</v>
      </c>
      <c r="W100" s="122">
        <v>2.1994864950558424</v>
      </c>
      <c r="X100" s="122">
        <v>1.3590057237690316</v>
      </c>
      <c r="Y100" s="122">
        <v>2.0480950027267482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3.0787842087770273E-2</v>
      </c>
      <c r="D101" s="98">
        <v>4.8635010701918654E-2</v>
      </c>
      <c r="E101" s="98">
        <v>5.6282892332455883E-2</v>
      </c>
      <c r="F101" s="98">
        <v>5.7628469770837069E-2</v>
      </c>
      <c r="G101" s="98">
        <v>7.9324777004121397E-2</v>
      </c>
      <c r="H101" s="98">
        <v>0.12890071921593518</v>
      </c>
      <c r="I101" s="98">
        <v>9.3095479081914553E-2</v>
      </c>
      <c r="J101" s="98">
        <v>0.18080469282594294</v>
      </c>
      <c r="K101" s="98">
        <v>0.17785667003823019</v>
      </c>
      <c r="L101" s="98">
        <v>0.18068184084983097</v>
      </c>
      <c r="M101" s="98">
        <v>0.16833523541662665</v>
      </c>
      <c r="N101" s="98">
        <v>0.15329419541873915</v>
      </c>
      <c r="O101" s="98">
        <v>0.11684393819896215</v>
      </c>
      <c r="P101" s="98">
        <v>6.0744789933905176E-2</v>
      </c>
      <c r="Q101" s="98">
        <v>3.3493284740581906E-2</v>
      </c>
      <c r="R101" s="98">
        <v>4.7076462168434745E-2</v>
      </c>
      <c r="S101" s="98">
        <v>7.4170113091923492E-2</v>
      </c>
      <c r="T101" s="98">
        <v>9.4875463737568277E-2</v>
      </c>
      <c r="U101" s="98">
        <v>0.12546425700823707</v>
      </c>
      <c r="V101" s="98">
        <v>0.13851312529882581</v>
      </c>
      <c r="W101" s="98">
        <v>0.17605018704162401</v>
      </c>
      <c r="X101" s="98">
        <v>1.2546448479365962E-2</v>
      </c>
      <c r="Y101" s="98">
        <v>1.6208002201258471E-2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6.7315488524256539E-3</v>
      </c>
      <c r="D102" s="98">
        <v>5.2904803768787749E-3</v>
      </c>
      <c r="E102" s="98">
        <v>5.4314411923741604E-3</v>
      </c>
      <c r="F102" s="98">
        <v>7.0479939002124903E-3</v>
      </c>
      <c r="G102" s="98">
        <v>9.2560394229743697E-3</v>
      </c>
      <c r="H102" s="98">
        <v>1.0449873656995727E-2</v>
      </c>
      <c r="I102" s="98">
        <v>5.8441575703609694E-3</v>
      </c>
      <c r="J102" s="98">
        <v>4.1641926044387514E-3</v>
      </c>
      <c r="K102" s="98">
        <v>5.4594710185183522E-3</v>
      </c>
      <c r="L102" s="98">
        <v>3.6452056504301424E-3</v>
      </c>
      <c r="M102" s="98">
        <v>1.2567168399269402E-3</v>
      </c>
      <c r="N102" s="98">
        <v>1.312480423169553E-3</v>
      </c>
      <c r="O102" s="98">
        <v>3.6975561780709766E-3</v>
      </c>
      <c r="P102" s="98">
        <v>7.1906739390684435E-3</v>
      </c>
      <c r="Q102" s="98">
        <v>6.7914312743965477E-3</v>
      </c>
      <c r="R102" s="98">
        <v>6.3990300298163525E-3</v>
      </c>
      <c r="S102" s="98">
        <v>3.0975430059763773E-3</v>
      </c>
      <c r="T102" s="98">
        <v>1.6877552376992255E-3</v>
      </c>
      <c r="U102" s="98">
        <v>2.8192810351904411E-3</v>
      </c>
      <c r="V102" s="98">
        <v>4.0489913212353882E-3</v>
      </c>
      <c r="W102" s="98">
        <v>1.0166187864234483E-2</v>
      </c>
      <c r="X102" s="98">
        <v>0</v>
      </c>
      <c r="Y102" s="98">
        <v>0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0.99448084126181668</v>
      </c>
      <c r="D103" s="33">
        <v>1.0010982143106966</v>
      </c>
      <c r="E103" s="33">
        <v>0.99973225073021943</v>
      </c>
      <c r="F103" s="33">
        <v>0.98824957133641167</v>
      </c>
      <c r="G103" s="33">
        <v>1.1927958993943164</v>
      </c>
      <c r="H103" s="33">
        <v>1.6324352021576083</v>
      </c>
      <c r="I103" s="33">
        <v>1.339663760768365</v>
      </c>
      <c r="J103" s="33">
        <v>1.3410637567198385</v>
      </c>
      <c r="K103" s="33">
        <v>1.5673601404418176</v>
      </c>
      <c r="L103" s="33">
        <v>1.6094099754766948</v>
      </c>
      <c r="M103" s="33">
        <v>1.3503608763759087</v>
      </c>
      <c r="N103" s="33">
        <v>1.3507842917007322</v>
      </c>
      <c r="O103" s="33">
        <v>1.4652859321121328</v>
      </c>
      <c r="P103" s="33">
        <v>1.7716280687337171</v>
      </c>
      <c r="Q103" s="33">
        <v>1.0977337448779205</v>
      </c>
      <c r="R103" s="33">
        <v>1.3220928911601111</v>
      </c>
      <c r="S103" s="33">
        <v>1.0187891554101045</v>
      </c>
      <c r="T103" s="33">
        <v>1.2406111390404846</v>
      </c>
      <c r="U103" s="33">
        <v>1.1835906916950147</v>
      </c>
      <c r="V103" s="33">
        <v>1.7199949923363074</v>
      </c>
      <c r="W103" s="33">
        <v>2.0132701201499841</v>
      </c>
      <c r="X103" s="33">
        <v>1.3464592752896656</v>
      </c>
      <c r="Y103" s="33">
        <v>2.0318870005254897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23.638584140301067</v>
      </c>
      <c r="D124" s="117">
        <f t="shared" si="42"/>
        <v>26.019432265248408</v>
      </c>
      <c r="E124" s="117">
        <f t="shared" si="42"/>
        <v>26.615245818735492</v>
      </c>
      <c r="F124" s="117">
        <f t="shared" si="42"/>
        <v>15.458371781962583</v>
      </c>
      <c r="G124" s="117">
        <f t="shared" si="42"/>
        <v>0</v>
      </c>
      <c r="H124" s="117">
        <f t="shared" si="42"/>
        <v>7.0285970999275644</v>
      </c>
      <c r="I124" s="117">
        <f t="shared" si="42"/>
        <v>17.360929549917461</v>
      </c>
      <c r="J124" s="117">
        <f t="shared" si="42"/>
        <v>20.442617227879396</v>
      </c>
      <c r="K124" s="117">
        <f t="shared" si="42"/>
        <v>20.043328814039523</v>
      </c>
      <c r="L124" s="117">
        <f t="shared" si="42"/>
        <v>23.339539417251107</v>
      </c>
      <c r="M124" s="117">
        <f t="shared" si="42"/>
        <v>22.595051447314873</v>
      </c>
      <c r="N124" s="117">
        <f t="shared" si="42"/>
        <v>25.36874417803525</v>
      </c>
      <c r="O124" s="117">
        <f t="shared" si="42"/>
        <v>33.83437575801144</v>
      </c>
      <c r="P124" s="117">
        <f t="shared" si="42"/>
        <v>30.46867823304337</v>
      </c>
      <c r="Q124" s="117">
        <f t="shared" si="42"/>
        <v>20.353821190069961</v>
      </c>
      <c r="R124" s="117">
        <f t="shared" ref="R124:V124" si="43">R125+R128+R130+R139</f>
        <v>19.687918125259163</v>
      </c>
      <c r="S124" s="117">
        <f t="shared" si="43"/>
        <v>17.841267014496037</v>
      </c>
      <c r="T124" s="117">
        <f t="shared" si="43"/>
        <v>15.325516210128136</v>
      </c>
      <c r="U124" s="117">
        <f t="shared" si="43"/>
        <v>8.4805381523992089</v>
      </c>
      <c r="V124" s="117">
        <f t="shared" si="43"/>
        <v>10.310178069955656</v>
      </c>
      <c r="W124" s="117">
        <f t="shared" ref="W124:Y124" si="44">W125+W128+W130+W139</f>
        <v>12.326496781438008</v>
      </c>
      <c r="X124" s="117">
        <f t="shared" si="44"/>
        <v>8.9415673700709188</v>
      </c>
      <c r="Y124" s="117">
        <f t="shared" si="44"/>
        <v>14.668655899215315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19.683422123100154</v>
      </c>
      <c r="D125" s="122">
        <f t="shared" si="45"/>
        <v>20.855129758121741</v>
      </c>
      <c r="E125" s="122">
        <f t="shared" si="45"/>
        <v>21.858623403157559</v>
      </c>
      <c r="F125" s="122">
        <f t="shared" si="45"/>
        <v>12.561782882374294</v>
      </c>
      <c r="G125" s="122">
        <f t="shared" si="45"/>
        <v>0</v>
      </c>
      <c r="H125" s="122">
        <f t="shared" si="45"/>
        <v>5.5534310417476744</v>
      </c>
      <c r="I125" s="122">
        <f t="shared" si="45"/>
        <v>13.798533843285517</v>
      </c>
      <c r="J125" s="122">
        <f t="shared" si="45"/>
        <v>16.100247748395773</v>
      </c>
      <c r="K125" s="122">
        <f t="shared" si="45"/>
        <v>15.43682506633804</v>
      </c>
      <c r="L125" s="122">
        <f t="shared" si="45"/>
        <v>18.564036093454749</v>
      </c>
      <c r="M125" s="122">
        <f t="shared" si="45"/>
        <v>17.258060133545559</v>
      </c>
      <c r="N125" s="122">
        <f t="shared" si="45"/>
        <v>19.182819024003628</v>
      </c>
      <c r="O125" s="122">
        <f t="shared" si="45"/>
        <v>26.747550185741769</v>
      </c>
      <c r="P125" s="122">
        <f t="shared" si="45"/>
        <v>22.321444887324791</v>
      </c>
      <c r="Q125" s="122">
        <f t="shared" si="45"/>
        <v>14.555442367141273</v>
      </c>
      <c r="R125" s="122">
        <f t="shared" ref="R125:V125" si="46">SUM(R126:R127)</f>
        <v>14.801153292429044</v>
      </c>
      <c r="S125" s="122">
        <f t="shared" si="46"/>
        <v>13.675531139231181</v>
      </c>
      <c r="T125" s="122">
        <f t="shared" si="46"/>
        <v>11.607496359018233</v>
      </c>
      <c r="U125" s="122">
        <f t="shared" si="46"/>
        <v>6.1518955220355904</v>
      </c>
      <c r="V125" s="122">
        <f t="shared" si="46"/>
        <v>7.7133065733664017</v>
      </c>
      <c r="W125" s="122">
        <f t="shared" ref="W125:Y125" si="47">SUM(W126:W127)</f>
        <v>9.5477896310985262</v>
      </c>
      <c r="X125" s="122">
        <f t="shared" si="47"/>
        <v>6.5709724300061731</v>
      </c>
      <c r="Y125" s="122">
        <f t="shared" si="47"/>
        <v>10.062746657388541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19.59514081095837</v>
      </c>
      <c r="D126" s="98">
        <v>20.763586136612741</v>
      </c>
      <c r="E126" s="98">
        <v>21.764428352606085</v>
      </c>
      <c r="F126" s="98">
        <v>12.508907707909447</v>
      </c>
      <c r="G126" s="98">
        <v>0</v>
      </c>
      <c r="H126" s="98">
        <v>5.5324205238517656</v>
      </c>
      <c r="I126" s="98">
        <v>13.747981115641773</v>
      </c>
      <c r="J126" s="98">
        <v>16.041883253159504</v>
      </c>
      <c r="K126" s="98">
        <v>15.381248259203137</v>
      </c>
      <c r="L126" s="98">
        <v>18.497605433306905</v>
      </c>
      <c r="M126" s="98">
        <v>17.196969103347982</v>
      </c>
      <c r="N126" s="98">
        <v>19.115244993383609</v>
      </c>
      <c r="O126" s="98">
        <v>26.653596913396058</v>
      </c>
      <c r="P126" s="98">
        <v>22.243061071126547</v>
      </c>
      <c r="Q126" s="98">
        <v>14.504357185964109</v>
      </c>
      <c r="R126" s="98">
        <v>14.749225303390698</v>
      </c>
      <c r="S126" s="98">
        <v>13.627591407997958</v>
      </c>
      <c r="T126" s="98">
        <v>11.566706988496712</v>
      </c>
      <c r="U126" s="98">
        <v>6.1303242127712867</v>
      </c>
      <c r="V126" s="98">
        <v>7.6862123049621669</v>
      </c>
      <c r="W126" s="98">
        <v>9.5137246448988932</v>
      </c>
      <c r="X126" s="98">
        <v>6.547616993101852</v>
      </c>
      <c r="Y126" s="98">
        <v>10.026759750873023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8.8281312141784973E-2</v>
      </c>
      <c r="D127" s="98">
        <v>9.1543621509000306E-2</v>
      </c>
      <c r="E127" s="98">
        <v>9.4195050551474174E-2</v>
      </c>
      <c r="F127" s="98">
        <v>5.2875174464847109E-2</v>
      </c>
      <c r="G127" s="98">
        <v>0</v>
      </c>
      <c r="H127" s="98">
        <v>2.1010517895908892E-2</v>
      </c>
      <c r="I127" s="98">
        <v>5.0552727643743807E-2</v>
      </c>
      <c r="J127" s="98">
        <v>5.8364495236270568E-2</v>
      </c>
      <c r="K127" s="98">
        <v>5.5576807134902928E-2</v>
      </c>
      <c r="L127" s="98">
        <v>6.6430660147845016E-2</v>
      </c>
      <c r="M127" s="98">
        <v>6.1091030197576723E-2</v>
      </c>
      <c r="N127" s="98">
        <v>6.7574030620020639E-2</v>
      </c>
      <c r="O127" s="98">
        <v>9.3953272345711061E-2</v>
      </c>
      <c r="P127" s="98">
        <v>7.8383816198244444E-2</v>
      </c>
      <c r="Q127" s="98">
        <v>5.1085181177164526E-2</v>
      </c>
      <c r="R127" s="98">
        <v>5.1927989038345848E-2</v>
      </c>
      <c r="S127" s="98">
        <v>4.7939731233222461E-2</v>
      </c>
      <c r="T127" s="98">
        <v>4.078937052152086E-2</v>
      </c>
      <c r="U127" s="98">
        <v>2.1571309264304155E-2</v>
      </c>
      <c r="V127" s="98">
        <v>2.7094268404234706E-2</v>
      </c>
      <c r="W127" s="98">
        <v>3.4064986199632614E-2</v>
      </c>
      <c r="X127" s="98">
        <v>2.3355436904321111E-2</v>
      </c>
      <c r="Y127" s="98">
        <v>3.5986906515518106E-2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2.6359087607900496E-3</v>
      </c>
      <c r="D128" s="122">
        <f t="shared" si="48"/>
        <v>1.9888011861490381E-3</v>
      </c>
      <c r="E128" s="122">
        <f t="shared" si="48"/>
        <v>4.7249980697613879E-3</v>
      </c>
      <c r="F128" s="122">
        <f t="shared" si="48"/>
        <v>1.9708891209097965E-3</v>
      </c>
      <c r="G128" s="122">
        <f t="shared" si="48"/>
        <v>0</v>
      </c>
      <c r="H128" s="122">
        <f t="shared" si="48"/>
        <v>1.2049999527175678E-3</v>
      </c>
      <c r="I128" s="122">
        <f t="shared" si="48"/>
        <v>3.0239948130293967E-3</v>
      </c>
      <c r="J128" s="122">
        <f t="shared" si="48"/>
        <v>2.4386179081615127E-3</v>
      </c>
      <c r="K128" s="122">
        <f t="shared" si="48"/>
        <v>1.6043673350682769E-3</v>
      </c>
      <c r="L128" s="122">
        <f t="shared" si="48"/>
        <v>2.5874558401770059E-3</v>
      </c>
      <c r="M128" s="122">
        <f t="shared" si="48"/>
        <v>2.435330472448614E-3</v>
      </c>
      <c r="N128" s="122">
        <f t="shared" si="48"/>
        <v>1.8042720166398076E-3</v>
      </c>
      <c r="O128" s="122">
        <f t="shared" si="48"/>
        <v>4.4076629351802142E-3</v>
      </c>
      <c r="P128" s="122">
        <f t="shared" si="48"/>
        <v>1.254967280358236E-3</v>
      </c>
      <c r="Q128" s="122">
        <f t="shared" si="48"/>
        <v>1.4062623698730215E-3</v>
      </c>
      <c r="R128" s="122">
        <f t="shared" si="48"/>
        <v>1.5278811117399652E-3</v>
      </c>
      <c r="S128" s="122">
        <f t="shared" si="48"/>
        <v>2.5218462085539631E-3</v>
      </c>
      <c r="T128" s="122">
        <f t="shared" si="48"/>
        <v>1.4734366523291246E-3</v>
      </c>
      <c r="U128" s="122">
        <f t="shared" si="48"/>
        <v>1.6634447056338593E-3</v>
      </c>
      <c r="V128" s="122">
        <f t="shared" si="48"/>
        <v>2.8271467692131168E-3</v>
      </c>
      <c r="W128" s="122">
        <f t="shared" si="48"/>
        <v>1.1634643989885121E-3</v>
      </c>
      <c r="X128" s="122">
        <f t="shared" si="48"/>
        <v>3.9841879753917136E-4</v>
      </c>
      <c r="Y128" s="122">
        <f t="shared" si="48"/>
        <v>2.3925667940704928E-4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2.6359087607900496E-3</v>
      </c>
      <c r="D129" s="98">
        <v>1.9888011861490381E-3</v>
      </c>
      <c r="E129" s="98">
        <v>4.7249980697613879E-3</v>
      </c>
      <c r="F129" s="98">
        <v>1.9708891209097965E-3</v>
      </c>
      <c r="G129" s="98">
        <v>0</v>
      </c>
      <c r="H129" s="98">
        <v>1.2049999527175678E-3</v>
      </c>
      <c r="I129" s="98">
        <v>3.0239948130293967E-3</v>
      </c>
      <c r="J129" s="98">
        <v>2.4386179081615127E-3</v>
      </c>
      <c r="K129" s="98">
        <v>1.6043673350682769E-3</v>
      </c>
      <c r="L129" s="98">
        <v>2.5874558401770059E-3</v>
      </c>
      <c r="M129" s="98">
        <v>2.435330472448614E-3</v>
      </c>
      <c r="N129" s="98">
        <v>1.8042720166398076E-3</v>
      </c>
      <c r="O129" s="98">
        <v>4.4076629351802142E-3</v>
      </c>
      <c r="P129" s="98">
        <v>1.254967280358236E-3</v>
      </c>
      <c r="Q129" s="98">
        <v>1.4062623698730215E-3</v>
      </c>
      <c r="R129" s="98">
        <v>1.5278811117399652E-3</v>
      </c>
      <c r="S129" s="98">
        <v>2.5218462085539631E-3</v>
      </c>
      <c r="T129" s="98">
        <v>1.4734366523291246E-3</v>
      </c>
      <c r="U129" s="98">
        <v>1.6634447056338593E-3</v>
      </c>
      <c r="V129" s="98">
        <v>2.8271467692131168E-3</v>
      </c>
      <c r="W129" s="98">
        <v>1.1634643989885121E-3</v>
      </c>
      <c r="X129" s="98">
        <v>3.9841879753917136E-4</v>
      </c>
      <c r="Y129" s="98">
        <v>2.3925667940704928E-4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3.3590856864664072</v>
      </c>
      <c r="D130" s="122">
        <v>4.3644721540974887</v>
      </c>
      <c r="E130" s="122">
        <v>4.0409112468032919</v>
      </c>
      <c r="F130" s="122">
        <v>2.4631236989714695</v>
      </c>
      <c r="G130" s="122">
        <v>0</v>
      </c>
      <c r="H130" s="122">
        <v>1.2426837210254598</v>
      </c>
      <c r="I130" s="122">
        <v>3.070494721654748</v>
      </c>
      <c r="J130" s="122">
        <v>3.6926876922573455</v>
      </c>
      <c r="K130" s="122">
        <v>3.8015643322200354</v>
      </c>
      <c r="L130" s="122">
        <v>3.9555558264974731</v>
      </c>
      <c r="M130" s="122">
        <v>4.442699403375113</v>
      </c>
      <c r="N130" s="122">
        <v>5.1468329220576372</v>
      </c>
      <c r="O130" s="122">
        <v>5.8799683751768281</v>
      </c>
      <c r="P130" s="122">
        <v>6.7567450915899512</v>
      </c>
      <c r="Q130" s="122">
        <v>4.8212760359834057</v>
      </c>
      <c r="R130" s="122">
        <v>4.0474612738762925</v>
      </c>
      <c r="S130" s="122">
        <v>3.4412444055996012</v>
      </c>
      <c r="T130" s="122">
        <v>3.0632310198666266</v>
      </c>
      <c r="U130" s="122">
        <v>1.902144820282567</v>
      </c>
      <c r="V130" s="122">
        <v>2.1090262292130224</v>
      </c>
      <c r="W130" s="122">
        <v>2.3596029032395647</v>
      </c>
      <c r="X130" s="122">
        <v>1.9531488013068241</v>
      </c>
      <c r="Y130" s="122">
        <v>3.7593936685350915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2.3444447598701812</v>
      </c>
      <c r="D131" s="98">
        <v>3.131805979043476</v>
      </c>
      <c r="E131" s="98">
        <v>2.8508945773469203</v>
      </c>
      <c r="F131" s="98">
        <v>1.6296783946386491</v>
      </c>
      <c r="G131" s="98">
        <v>0</v>
      </c>
      <c r="H131" s="98">
        <v>0.39401369066461212</v>
      </c>
      <c r="I131" s="98">
        <v>2.2530709445433077</v>
      </c>
      <c r="J131" s="98">
        <v>2.8885041858613412</v>
      </c>
      <c r="K131" s="98">
        <v>2.7373094022231337</v>
      </c>
      <c r="L131" s="98">
        <v>2.7548555406676054</v>
      </c>
      <c r="M131" s="98">
        <v>2.9788365639867127</v>
      </c>
      <c r="N131" s="98">
        <v>3.3675329989660252</v>
      </c>
      <c r="O131" s="98">
        <v>3.5629287013217077</v>
      </c>
      <c r="P131" s="98">
        <v>4.9521726244971571</v>
      </c>
      <c r="Q131" s="98">
        <v>3.2581828140847313</v>
      </c>
      <c r="R131" s="98">
        <v>2.5660533136018233</v>
      </c>
      <c r="S131" s="98">
        <v>1.2638198728382886</v>
      </c>
      <c r="T131" s="98">
        <v>1.2286676460838661</v>
      </c>
      <c r="U131" s="98">
        <v>1.193202947944658</v>
      </c>
      <c r="V131" s="98">
        <v>2.0917350439675988</v>
      </c>
      <c r="W131" s="98">
        <v>2.3349052629578795</v>
      </c>
      <c r="X131" s="98">
        <v>1.9531488013068241</v>
      </c>
      <c r="Y131" s="98">
        <v>3.7474573503031579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8.4515621932583565E-3</v>
      </c>
      <c r="D132" s="98">
        <v>5.4888020446884761E-3</v>
      </c>
      <c r="E132" s="98">
        <v>1.6954960077796791E-2</v>
      </c>
      <c r="F132" s="98">
        <v>2.0798122189401445E-2</v>
      </c>
      <c r="G132" s="98">
        <v>0</v>
      </c>
      <c r="H132" s="98">
        <v>7.5230351925189044E-3</v>
      </c>
      <c r="I132" s="98">
        <v>1.9495716885458182E-2</v>
      </c>
      <c r="J132" s="98">
        <v>1.4187893190920661E-2</v>
      </c>
      <c r="K132" s="98">
        <v>4.3082772844308517E-2</v>
      </c>
      <c r="L132" s="98">
        <v>1.7050798616366412E-2</v>
      </c>
      <c r="M132" s="98">
        <v>2.3014196789875388E-2</v>
      </c>
      <c r="N132" s="98">
        <v>1.4569671277837024E-2</v>
      </c>
      <c r="O132" s="98">
        <v>1.4734892285731518E-2</v>
      </c>
      <c r="P132" s="98">
        <v>5.4901840150812523E-2</v>
      </c>
      <c r="Q132" s="98">
        <v>2.2842583502591763E-2</v>
      </c>
      <c r="R132" s="98">
        <v>1.5148319116631108E-2</v>
      </c>
      <c r="S132" s="98">
        <v>0</v>
      </c>
      <c r="T132" s="98">
        <v>4.0191350031369057E-3</v>
      </c>
      <c r="U132" s="98">
        <v>5.2971574406228145E-3</v>
      </c>
      <c r="V132" s="98">
        <v>1.7291185245423456E-2</v>
      </c>
      <c r="W132" s="98">
        <v>2.4697640281685092E-2</v>
      </c>
      <c r="X132" s="98">
        <v>0</v>
      </c>
      <c r="Y132" s="98">
        <v>1.1936318231933436E-2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3.4726513295091216E-3</v>
      </c>
      <c r="D133" s="101">
        <v>2.2575685930615931E-3</v>
      </c>
      <c r="E133" s="101">
        <v>6.912339902225415E-3</v>
      </c>
      <c r="F133" s="101">
        <v>8.474064522402399E-3</v>
      </c>
      <c r="G133" s="101">
        <v>0</v>
      </c>
      <c r="H133" s="101">
        <v>2.5464036673392824E-3</v>
      </c>
      <c r="I133" s="101">
        <v>6.9686973776803968E-3</v>
      </c>
      <c r="J133" s="101">
        <v>5.4806307608705395E-3</v>
      </c>
      <c r="K133" s="101">
        <v>1.6962581693965001E-2</v>
      </c>
      <c r="L133" s="101">
        <v>5.9297933602857249E-3</v>
      </c>
      <c r="M133" s="101">
        <v>8.901293391054688E-3</v>
      </c>
      <c r="N133" s="101">
        <v>5.4080130228749412E-3</v>
      </c>
      <c r="O133" s="101">
        <v>4.6628527047386783E-3</v>
      </c>
      <c r="P133" s="101">
        <v>1.7615599069386357E-2</v>
      </c>
      <c r="Q133" s="101">
        <v>5.8906497563601494E-3</v>
      </c>
      <c r="R133" s="101">
        <v>3.6151395667542051E-3</v>
      </c>
      <c r="S133" s="101">
        <v>0</v>
      </c>
      <c r="T133" s="101">
        <v>1.2308338960555787E-3</v>
      </c>
      <c r="U133" s="101">
        <v>1.6483298801342361E-3</v>
      </c>
      <c r="V133" s="101">
        <v>5.3734962258248442E-3</v>
      </c>
      <c r="W133" s="101">
        <v>7.5276934043493442E-3</v>
      </c>
      <c r="X133" s="101">
        <v>0</v>
      </c>
      <c r="Y133" s="101">
        <v>4.1829556949632037E-3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4.9789108637492349E-3</v>
      </c>
      <c r="D134" s="104">
        <v>3.231233451626883E-3</v>
      </c>
      <c r="E134" s="104">
        <v>1.0042620175571377E-2</v>
      </c>
      <c r="F134" s="104">
        <v>1.2324057666999046E-2</v>
      </c>
      <c r="G134" s="104">
        <v>0</v>
      </c>
      <c r="H134" s="104">
        <v>4.9766315251796225E-3</v>
      </c>
      <c r="I134" s="104">
        <v>1.2527019507777787E-2</v>
      </c>
      <c r="J134" s="104">
        <v>8.7072624300501226E-3</v>
      </c>
      <c r="K134" s="104">
        <v>2.6120191150343516E-2</v>
      </c>
      <c r="L134" s="104">
        <v>1.1121005256080688E-2</v>
      </c>
      <c r="M134" s="104">
        <v>1.4112903398820698E-2</v>
      </c>
      <c r="N134" s="104">
        <v>9.1616582549620823E-3</v>
      </c>
      <c r="O134" s="104">
        <v>1.0072039580992839E-2</v>
      </c>
      <c r="P134" s="104">
        <v>3.7286241081426162E-2</v>
      </c>
      <c r="Q134" s="104">
        <v>1.6951933746231614E-2</v>
      </c>
      <c r="R134" s="104">
        <v>1.1533179549876902E-2</v>
      </c>
      <c r="S134" s="104">
        <v>0</v>
      </c>
      <c r="T134" s="104">
        <v>2.7883011070813269E-3</v>
      </c>
      <c r="U134" s="104">
        <v>3.6488275604885782E-3</v>
      </c>
      <c r="V134" s="104">
        <v>1.1917689019598613E-2</v>
      </c>
      <c r="W134" s="104">
        <v>1.7169946877335748E-2</v>
      </c>
      <c r="X134" s="104">
        <v>0</v>
      </c>
      <c r="Y134" s="104">
        <v>7.7533625369702328E-3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0.77999286090049902</v>
      </c>
      <c r="D135" s="101">
        <v>0.97652701739662295</v>
      </c>
      <c r="E135" s="101">
        <v>0.83103348189495529</v>
      </c>
      <c r="F135" s="101">
        <v>0.51041591497596661</v>
      </c>
      <c r="G135" s="101">
        <v>0</v>
      </c>
      <c r="H135" s="101">
        <v>0.49979797972411616</v>
      </c>
      <c r="I135" s="101">
        <v>0.57097546108609776</v>
      </c>
      <c r="J135" s="101">
        <v>0.47093689550495677</v>
      </c>
      <c r="K135" s="101">
        <v>0.13964139453916996</v>
      </c>
      <c r="L135" s="101">
        <v>0.74152750771899689</v>
      </c>
      <c r="M135" s="101">
        <v>0.79484994569462786</v>
      </c>
      <c r="N135" s="101">
        <v>1.0605999724536841</v>
      </c>
      <c r="O135" s="101">
        <v>1.2797615890667275</v>
      </c>
      <c r="P135" s="101">
        <v>1.0998094858166361</v>
      </c>
      <c r="Q135" s="101">
        <v>0.90253459673675984</v>
      </c>
      <c r="R135" s="101">
        <v>0.7877318728802235</v>
      </c>
      <c r="S135" s="101">
        <v>1.1471885917122511</v>
      </c>
      <c r="T135" s="101">
        <v>1.1130061299460676</v>
      </c>
      <c r="U135" s="101">
        <v>0.39573168294012634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0.22619650350246895</v>
      </c>
      <c r="D136" s="104">
        <v>0.25065035561270099</v>
      </c>
      <c r="E136" s="104">
        <v>0.3420282274836195</v>
      </c>
      <c r="F136" s="104">
        <v>0.30223126716745274</v>
      </c>
      <c r="G136" s="104">
        <v>0</v>
      </c>
      <c r="H136" s="104">
        <v>0.34134901544421248</v>
      </c>
      <c r="I136" s="104">
        <v>0.22695259913988466</v>
      </c>
      <c r="J136" s="104">
        <v>0.31905871770012711</v>
      </c>
      <c r="K136" s="104">
        <v>0.88153076261342334</v>
      </c>
      <c r="L136" s="104">
        <v>0.44212197949450405</v>
      </c>
      <c r="M136" s="104">
        <v>0.64599869690389689</v>
      </c>
      <c r="N136" s="104">
        <v>0.7041302793600912</v>
      </c>
      <c r="O136" s="104">
        <v>1.0225431925026611</v>
      </c>
      <c r="P136" s="104">
        <v>0.64986114112534599</v>
      </c>
      <c r="Q136" s="104">
        <v>0.63771604165932261</v>
      </c>
      <c r="R136" s="104">
        <v>0.67852776827761407</v>
      </c>
      <c r="S136" s="104">
        <v>1.0302359410490618</v>
      </c>
      <c r="T136" s="104">
        <v>0.71753810883355573</v>
      </c>
      <c r="U136" s="104">
        <v>0.30791303195716002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0.10332546294075681</v>
      </c>
      <c r="D137" s="98">
        <v>0.11473397372255099</v>
      </c>
      <c r="E137" s="98">
        <v>0.15527631529502395</v>
      </c>
      <c r="F137" s="98">
        <v>0.13694205938921605</v>
      </c>
      <c r="G137" s="98">
        <v>0</v>
      </c>
      <c r="H137" s="98">
        <v>0.13114567825191675</v>
      </c>
      <c r="I137" s="98">
        <v>9.1390107788626829E-2</v>
      </c>
      <c r="J137" s="98">
        <v>0.13814834046810637</v>
      </c>
      <c r="K137" s="98">
        <v>0.38933352220536865</v>
      </c>
      <c r="L137" s="98">
        <v>0.17444916996384502</v>
      </c>
      <c r="M137" s="98">
        <v>0.27952198794100486</v>
      </c>
      <c r="N137" s="98">
        <v>0.29337862327185699</v>
      </c>
      <c r="O137" s="98">
        <v>0.36831033806229585</v>
      </c>
      <c r="P137" s="98">
        <v>0.23356929563972842</v>
      </c>
      <c r="Q137" s="98">
        <v>0.18605707902194218</v>
      </c>
      <c r="R137" s="98">
        <v>0.18351686918565502</v>
      </c>
      <c r="S137" s="98">
        <v>0.30869483242723761</v>
      </c>
      <c r="T137" s="98">
        <v>0.24498191918197551</v>
      </c>
      <c r="U137" s="98">
        <v>0.10680391751798214</v>
      </c>
      <c r="V137" s="98">
        <v>0</v>
      </c>
      <c r="W137" s="98">
        <v>0</v>
      </c>
      <c r="X137" s="98">
        <v>0</v>
      </c>
      <c r="Y137" s="98">
        <v>0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0.12287104056171215</v>
      </c>
      <c r="D138" s="98">
        <v>0.13591638189014998</v>
      </c>
      <c r="E138" s="98">
        <v>0.18675191218859558</v>
      </c>
      <c r="F138" s="98">
        <v>0.16528920777823666</v>
      </c>
      <c r="G138" s="98">
        <v>0</v>
      </c>
      <c r="H138" s="98">
        <v>0.21020333719229575</v>
      </c>
      <c r="I138" s="98">
        <v>0.13556249135125784</v>
      </c>
      <c r="J138" s="98">
        <v>0.18091037723202075</v>
      </c>
      <c r="K138" s="98">
        <v>0.49219724040805468</v>
      </c>
      <c r="L138" s="98">
        <v>0.26767280953065903</v>
      </c>
      <c r="M138" s="98">
        <v>0.36647670896289197</v>
      </c>
      <c r="N138" s="98">
        <v>0.41075165608823416</v>
      </c>
      <c r="O138" s="98">
        <v>0.65423285444036539</v>
      </c>
      <c r="P138" s="98">
        <v>0.41629184548561754</v>
      </c>
      <c r="Q138" s="98">
        <v>0.45165896263738048</v>
      </c>
      <c r="R138" s="98">
        <v>0.49501089909195906</v>
      </c>
      <c r="S138" s="98">
        <v>0.72154110862182419</v>
      </c>
      <c r="T138" s="98">
        <v>0.47255618965158025</v>
      </c>
      <c r="U138" s="98">
        <v>0.20110911443917789</v>
      </c>
      <c r="V138" s="98">
        <v>0</v>
      </c>
      <c r="W138" s="98">
        <v>0</v>
      </c>
      <c r="X138" s="98">
        <v>0</v>
      </c>
      <c r="Y138" s="98">
        <v>0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0.59344042197371294</v>
      </c>
      <c r="D139" s="122">
        <v>0.79784155184303029</v>
      </c>
      <c r="E139" s="122">
        <v>0.71098617070488057</v>
      </c>
      <c r="F139" s="122">
        <v>0.43149431149591005</v>
      </c>
      <c r="G139" s="122">
        <v>0</v>
      </c>
      <c r="H139" s="122">
        <v>0.23127733720171254</v>
      </c>
      <c r="I139" s="122">
        <v>0.48887699016416986</v>
      </c>
      <c r="J139" s="122">
        <v>0.64724316931811732</v>
      </c>
      <c r="K139" s="122">
        <v>0.80333504814638068</v>
      </c>
      <c r="L139" s="122">
        <v>0.81736004145870711</v>
      </c>
      <c r="M139" s="122">
        <v>0.89185657992175327</v>
      </c>
      <c r="N139" s="122">
        <v>1.0372879599573459</v>
      </c>
      <c r="O139" s="122">
        <v>1.2024495341576626</v>
      </c>
      <c r="P139" s="122">
        <v>1.3892332868482715</v>
      </c>
      <c r="Q139" s="122">
        <v>0.97569652457540901</v>
      </c>
      <c r="R139" s="122">
        <v>0.83777567784208451</v>
      </c>
      <c r="S139" s="122">
        <v>0.72196962345670268</v>
      </c>
      <c r="T139" s="122">
        <v>0.65331539459094667</v>
      </c>
      <c r="U139" s="122">
        <v>0.42483436537541697</v>
      </c>
      <c r="V139" s="122">
        <v>0.48501812060702032</v>
      </c>
      <c r="W139" s="122">
        <v>0.41794078270092955</v>
      </c>
      <c r="X139" s="122">
        <v>0.41704771996038043</v>
      </c>
      <c r="Y139" s="122">
        <v>0.84627631661227565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3.9756798591507221E-3</v>
      </c>
      <c r="D140" s="98">
        <v>4.1942547132011905E-3</v>
      </c>
      <c r="E140" s="98">
        <v>3.8339584887347009E-3</v>
      </c>
      <c r="F140" s="98">
        <v>3.0772931113603828E-3</v>
      </c>
      <c r="G140" s="98">
        <v>0</v>
      </c>
      <c r="H140" s="98">
        <v>1.472482197122125E-3</v>
      </c>
      <c r="I140" s="98">
        <v>2.113844227577372E-3</v>
      </c>
      <c r="J140" s="98">
        <v>1.9934964595717431E-3</v>
      </c>
      <c r="K140" s="98">
        <v>2.8159376832357814E-3</v>
      </c>
      <c r="L140" s="98">
        <v>1.8534943985238014E-3</v>
      </c>
      <c r="M140" s="98">
        <v>7.9972889813532564E-4</v>
      </c>
      <c r="N140" s="98">
        <v>9.7220772086633559E-4</v>
      </c>
      <c r="O140" s="98">
        <v>3.0650794634009405E-3</v>
      </c>
      <c r="P140" s="98">
        <v>5.6109046645761336E-3</v>
      </c>
      <c r="Q140" s="98">
        <v>6.0101161720323426E-3</v>
      </c>
      <c r="R140" s="98">
        <v>4.0548309099826393E-3</v>
      </c>
      <c r="S140" s="98">
        <v>2.18650094539509E-3</v>
      </c>
      <c r="T140" s="98">
        <v>9.0013612677292034E-4</v>
      </c>
      <c r="U140" s="98">
        <v>1.0149411726685588E-3</v>
      </c>
      <c r="V140" s="98">
        <v>1.1247198114542746E-3</v>
      </c>
      <c r="W140" s="98">
        <v>2.095321162857489E-3</v>
      </c>
      <c r="X140" s="98">
        <v>0</v>
      </c>
      <c r="Y140" s="98">
        <v>0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0.58946474211456223</v>
      </c>
      <c r="D141" s="33">
        <v>0.79364729712982907</v>
      </c>
      <c r="E141" s="33">
        <v>0.70715221221614588</v>
      </c>
      <c r="F141" s="33">
        <v>0.42841701838454965</v>
      </c>
      <c r="G141" s="33">
        <v>0</v>
      </c>
      <c r="H141" s="33">
        <v>0.22980485500459041</v>
      </c>
      <c r="I141" s="33">
        <v>0.48676314593659248</v>
      </c>
      <c r="J141" s="33">
        <v>0.64524967285854562</v>
      </c>
      <c r="K141" s="33">
        <v>0.80051911046314495</v>
      </c>
      <c r="L141" s="33">
        <v>0.81550654706018333</v>
      </c>
      <c r="M141" s="33">
        <v>0.89105685102361798</v>
      </c>
      <c r="N141" s="33">
        <v>1.0363157522364796</v>
      </c>
      <c r="O141" s="33">
        <v>1.1993844546942618</v>
      </c>
      <c r="P141" s="33">
        <v>1.3836223821836955</v>
      </c>
      <c r="Q141" s="33">
        <v>0.96968640840337672</v>
      </c>
      <c r="R141" s="33">
        <v>0.83372084693210191</v>
      </c>
      <c r="S141" s="33">
        <v>0.7197831225113076</v>
      </c>
      <c r="T141" s="33">
        <v>0.65241525846417381</v>
      </c>
      <c r="U141" s="33">
        <v>0.42381942420274843</v>
      </c>
      <c r="V141" s="33">
        <v>0.48389340079556603</v>
      </c>
      <c r="W141" s="33">
        <v>0.41584546153807206</v>
      </c>
      <c r="X141" s="33">
        <v>0.41704771996038043</v>
      </c>
      <c r="Y141" s="33">
        <v>0.84627631661227565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2.2188085773281201</v>
      </c>
      <c r="D143" s="117">
        <f t="shared" si="49"/>
        <v>3.6770029419294548</v>
      </c>
      <c r="E143" s="117">
        <f t="shared" si="49"/>
        <v>3.8601146064232399</v>
      </c>
      <c r="F143" s="117">
        <f t="shared" si="49"/>
        <v>2.412652474268965</v>
      </c>
      <c r="G143" s="117">
        <f t="shared" si="49"/>
        <v>2.4401345861100263</v>
      </c>
      <c r="H143" s="117">
        <f t="shared" si="49"/>
        <v>1.7613135642619109</v>
      </c>
      <c r="I143" s="117">
        <f t="shared" si="49"/>
        <v>2.5912519275996182</v>
      </c>
      <c r="J143" s="117">
        <f t="shared" si="49"/>
        <v>2.0736723581267356</v>
      </c>
      <c r="K143" s="117">
        <f t="shared" si="49"/>
        <v>3.1423440903420095</v>
      </c>
      <c r="L143" s="117">
        <f t="shared" si="49"/>
        <v>2.0365154452087162</v>
      </c>
      <c r="M143" s="117">
        <f t="shared" si="49"/>
        <v>1.7513290165582145</v>
      </c>
      <c r="N143" s="117">
        <f t="shared" si="49"/>
        <v>1.5501233426117405</v>
      </c>
      <c r="O143" s="117">
        <f t="shared" si="49"/>
        <v>2.8427606110358812</v>
      </c>
      <c r="P143" s="117">
        <f t="shared" si="49"/>
        <v>7.3092725323369168</v>
      </c>
      <c r="Q143" s="117">
        <f t="shared" si="49"/>
        <v>6.0319344013340377</v>
      </c>
      <c r="R143" s="117">
        <f t="shared" ref="R143:V143" si="50">R144+R146+R148+R157</f>
        <v>4.7292914941936717</v>
      </c>
      <c r="S143" s="117">
        <f t="shared" si="50"/>
        <v>3.4705189678937818</v>
      </c>
      <c r="T143" s="117">
        <f t="shared" si="50"/>
        <v>5.9830746140746331</v>
      </c>
      <c r="U143" s="117">
        <f t="shared" si="50"/>
        <v>4.8361147179835466</v>
      </c>
      <c r="V143" s="117">
        <f t="shared" si="50"/>
        <v>8.5969036128432421</v>
      </c>
      <c r="W143" s="117">
        <f t="shared" ref="W143:Y143" si="51">W144+W146+W148+W157</f>
        <v>9.9208369587416083</v>
      </c>
      <c r="X143" s="117">
        <f t="shared" si="51"/>
        <v>5.8707011374522526</v>
      </c>
      <c r="Y143" s="117">
        <f t="shared" si="51"/>
        <v>6.0740547009031696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1.230223357824598</v>
      </c>
      <c r="D144" s="122">
        <f t="shared" si="52"/>
        <v>1.8466658794097566</v>
      </c>
      <c r="E144" s="122">
        <f t="shared" si="52"/>
        <v>2.0601572103741739</v>
      </c>
      <c r="F144" s="122">
        <f t="shared" si="52"/>
        <v>1.1999042929720267</v>
      </c>
      <c r="G144" s="122">
        <f t="shared" si="52"/>
        <v>1.2376534402002677</v>
      </c>
      <c r="H144" s="122">
        <f t="shared" si="52"/>
        <v>0.80532192842930839</v>
      </c>
      <c r="I144" s="122">
        <f t="shared" si="52"/>
        <v>1.1785485436869167</v>
      </c>
      <c r="J144" s="122">
        <f t="shared" si="52"/>
        <v>0.86862939207473688</v>
      </c>
      <c r="K144" s="122">
        <f t="shared" si="52"/>
        <v>1.3967043817096607</v>
      </c>
      <c r="L144" s="122">
        <f t="shared" si="52"/>
        <v>0.90440222788915314</v>
      </c>
      <c r="M144" s="122">
        <f t="shared" si="52"/>
        <v>0.7216640292193679</v>
      </c>
      <c r="N144" s="122">
        <f t="shared" si="52"/>
        <v>0.60404084260338864</v>
      </c>
      <c r="O144" s="122">
        <f t="shared" si="52"/>
        <v>1.161025043903992</v>
      </c>
      <c r="P144" s="122">
        <f t="shared" si="52"/>
        <v>2.6248908282525751</v>
      </c>
      <c r="Q144" s="122">
        <f t="shared" si="52"/>
        <v>2.1496462327634722</v>
      </c>
      <c r="R144" s="122">
        <f t="shared" si="52"/>
        <v>1.8397136219008647</v>
      </c>
      <c r="S144" s="122">
        <f t="shared" si="52"/>
        <v>1.3499433400869851</v>
      </c>
      <c r="T144" s="122">
        <f t="shared" si="52"/>
        <v>2.3635189155517153</v>
      </c>
      <c r="U144" s="122">
        <f t="shared" si="52"/>
        <v>1.5821488945024897</v>
      </c>
      <c r="V144" s="122">
        <f t="shared" si="52"/>
        <v>3.2560576568528741</v>
      </c>
      <c r="W144" s="122">
        <f t="shared" si="52"/>
        <v>4.1722500789060319</v>
      </c>
      <c r="X144" s="122">
        <f t="shared" si="52"/>
        <v>2.0611838717771507</v>
      </c>
      <c r="Y144" s="122">
        <f t="shared" si="52"/>
        <v>1.8497790534700278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1.230223357824598</v>
      </c>
      <c r="D145" s="98">
        <v>1.8466658794097566</v>
      </c>
      <c r="E145" s="98">
        <v>2.0601572103741739</v>
      </c>
      <c r="F145" s="98">
        <v>1.1999042929720267</v>
      </c>
      <c r="G145" s="98">
        <v>1.2376534402002677</v>
      </c>
      <c r="H145" s="98">
        <v>0.80532192842930839</v>
      </c>
      <c r="I145" s="98">
        <v>1.1785485436869167</v>
      </c>
      <c r="J145" s="98">
        <v>0.86862939207473688</v>
      </c>
      <c r="K145" s="98">
        <v>1.3967043817096607</v>
      </c>
      <c r="L145" s="98">
        <v>0.90440222788915314</v>
      </c>
      <c r="M145" s="98">
        <v>0.7216640292193679</v>
      </c>
      <c r="N145" s="98">
        <v>0.60404084260338864</v>
      </c>
      <c r="O145" s="98">
        <v>1.161025043903992</v>
      </c>
      <c r="P145" s="98">
        <v>2.6248908282525751</v>
      </c>
      <c r="Q145" s="98">
        <v>2.1496462327634722</v>
      </c>
      <c r="R145" s="98">
        <v>1.8397136219008647</v>
      </c>
      <c r="S145" s="98">
        <v>1.3499433400869851</v>
      </c>
      <c r="T145" s="98">
        <v>2.3635189155517153</v>
      </c>
      <c r="U145" s="98">
        <v>1.5821488945024897</v>
      </c>
      <c r="V145" s="98">
        <v>3.2560576568528741</v>
      </c>
      <c r="W145" s="98">
        <v>4.1722500789060319</v>
      </c>
      <c r="X145" s="98">
        <v>2.0611838717771507</v>
      </c>
      <c r="Y145" s="98">
        <v>1.8497790534700278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1.2304443309925385E-3</v>
      </c>
      <c r="D146" s="122">
        <f t="shared" si="53"/>
        <v>2.3000072397273718E-3</v>
      </c>
      <c r="E146" s="122">
        <f t="shared" si="53"/>
        <v>4.8958840759010403E-3</v>
      </c>
      <c r="F146" s="122">
        <f t="shared" si="53"/>
        <v>2.0173723548935181E-3</v>
      </c>
      <c r="G146" s="122">
        <f t="shared" si="53"/>
        <v>2.3662644865381018E-3</v>
      </c>
      <c r="H146" s="122">
        <f t="shared" si="53"/>
        <v>2.3832221287080789E-3</v>
      </c>
      <c r="I146" s="122">
        <f t="shared" si="53"/>
        <v>3.4512468274291545E-3</v>
      </c>
      <c r="J146" s="122">
        <f t="shared" si="53"/>
        <v>2.6024625488661143E-3</v>
      </c>
      <c r="K146" s="122">
        <f t="shared" si="53"/>
        <v>3.8756332060913014E-3</v>
      </c>
      <c r="L146" s="122">
        <f t="shared" si="53"/>
        <v>2.9137602178902697E-3</v>
      </c>
      <c r="M146" s="122">
        <f t="shared" si="53"/>
        <v>2.356891914286926E-3</v>
      </c>
      <c r="N146" s="122">
        <f t="shared" si="53"/>
        <v>2.2602536156163169E-3</v>
      </c>
      <c r="O146" s="122">
        <f t="shared" si="53"/>
        <v>5.8279681140551718E-3</v>
      </c>
      <c r="P146" s="122">
        <f t="shared" si="53"/>
        <v>6.8882509020559693E-3</v>
      </c>
      <c r="Q146" s="122">
        <f t="shared" si="53"/>
        <v>8.9575367761659686E-3</v>
      </c>
      <c r="R146" s="122">
        <f t="shared" si="53"/>
        <v>6.2662465848575787E-3</v>
      </c>
      <c r="S146" s="122">
        <f t="shared" si="53"/>
        <v>5.1767069103470483E-3</v>
      </c>
      <c r="T146" s="122">
        <f t="shared" si="53"/>
        <v>8.7009804926755831E-3</v>
      </c>
      <c r="U146" s="122">
        <f t="shared" si="53"/>
        <v>7.522622679639733E-3</v>
      </c>
      <c r="V146" s="122">
        <f t="shared" si="53"/>
        <v>1.375459972530136E-2</v>
      </c>
      <c r="W146" s="122">
        <f t="shared" si="53"/>
        <v>1.8660179014546523E-2</v>
      </c>
      <c r="X146" s="122">
        <f t="shared" si="53"/>
        <v>5.8252683866009489E-3</v>
      </c>
      <c r="Y146" s="122">
        <f t="shared" si="53"/>
        <v>2.0118710831907682E-3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1.2304443309925385E-3</v>
      </c>
      <c r="D147" s="98">
        <v>2.3000072397273718E-3</v>
      </c>
      <c r="E147" s="98">
        <v>4.8958840759010403E-3</v>
      </c>
      <c r="F147" s="98">
        <v>2.0173723548935181E-3</v>
      </c>
      <c r="G147" s="98">
        <v>2.3662644865381018E-3</v>
      </c>
      <c r="H147" s="98">
        <v>2.3832221287080789E-3</v>
      </c>
      <c r="I147" s="98">
        <v>3.4512468274291545E-3</v>
      </c>
      <c r="J147" s="98">
        <v>2.6024625488661143E-3</v>
      </c>
      <c r="K147" s="98">
        <v>3.8756332060913014E-3</v>
      </c>
      <c r="L147" s="98">
        <v>2.9137602178902697E-3</v>
      </c>
      <c r="M147" s="98">
        <v>2.356891914286926E-3</v>
      </c>
      <c r="N147" s="98">
        <v>2.2602536156163169E-3</v>
      </c>
      <c r="O147" s="98">
        <v>5.8279681140551718E-3</v>
      </c>
      <c r="P147" s="98">
        <v>6.8882509020559693E-3</v>
      </c>
      <c r="Q147" s="98">
        <v>8.9575367761659686E-3</v>
      </c>
      <c r="R147" s="98">
        <v>6.2662465848575787E-3</v>
      </c>
      <c r="S147" s="98">
        <v>5.1767069103470483E-3</v>
      </c>
      <c r="T147" s="98">
        <v>8.7009804926755831E-3</v>
      </c>
      <c r="U147" s="98">
        <v>7.522622679639733E-3</v>
      </c>
      <c r="V147" s="98">
        <v>1.375459972530136E-2</v>
      </c>
      <c r="W147" s="98">
        <v>1.8660179014546523E-2</v>
      </c>
      <c r="X147" s="98">
        <v>5.8252683866009489E-3</v>
      </c>
      <c r="Y147" s="98">
        <v>2.0118710831907682E-3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0.85068444727877335</v>
      </c>
      <c r="D148" s="122">
        <v>1.5743175993813188</v>
      </c>
      <c r="E148" s="122">
        <v>1.54427120277871</v>
      </c>
      <c r="F148" s="122">
        <v>1.0304317045575209</v>
      </c>
      <c r="G148" s="122">
        <v>1.039558771624896</v>
      </c>
      <c r="H148" s="122">
        <v>0.81292040648186159</v>
      </c>
      <c r="I148" s="122">
        <v>1.2295912849625721</v>
      </c>
      <c r="J148" s="122">
        <v>1.0340519264346524</v>
      </c>
      <c r="K148" s="122">
        <v>1.444273914547592</v>
      </c>
      <c r="L148" s="122">
        <v>0.95202311019208241</v>
      </c>
      <c r="M148" s="122">
        <v>0.86301783738997817</v>
      </c>
      <c r="N148" s="122">
        <v>0.79404552459556654</v>
      </c>
      <c r="O148" s="122">
        <v>1.4126131397068791</v>
      </c>
      <c r="P148" s="122">
        <v>3.9122554196186203</v>
      </c>
      <c r="Q148" s="122">
        <v>3.2479534456159387</v>
      </c>
      <c r="R148" s="122">
        <v>2.4041267612030714</v>
      </c>
      <c r="S148" s="122">
        <v>1.7575982286722733</v>
      </c>
      <c r="T148" s="122">
        <v>2.9971409783765353</v>
      </c>
      <c r="U148" s="122">
        <v>2.6945996984692795</v>
      </c>
      <c r="V148" s="122">
        <v>4.4199507053896294</v>
      </c>
      <c r="W148" s="122">
        <v>4.8758638972885819</v>
      </c>
      <c r="X148" s="122">
        <v>3.1939468640105542</v>
      </c>
      <c r="Y148" s="122">
        <v>3.5101615083286766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3.675653589193638E-3</v>
      </c>
      <c r="D149" s="98">
        <v>1.6955033582259405E-2</v>
      </c>
      <c r="E149" s="98">
        <v>3.1714920471546358E-2</v>
      </c>
      <c r="F149" s="98">
        <v>4.066554936758867E-2</v>
      </c>
      <c r="G149" s="98">
        <v>6.3711798286186436E-2</v>
      </c>
      <c r="H149" s="98">
        <v>3.1842456579834436E-2</v>
      </c>
      <c r="I149" s="98">
        <v>2.8285460096980328E-2</v>
      </c>
      <c r="J149" s="98">
        <v>5.128316234996491E-3</v>
      </c>
      <c r="K149" s="98">
        <v>2.0461371418925338E-2</v>
      </c>
      <c r="L149" s="98">
        <v>1.1047277025196053E-2</v>
      </c>
      <c r="M149" s="98">
        <v>4.2138681340801098E-3</v>
      </c>
      <c r="N149" s="98">
        <v>1.3386015241188541E-2</v>
      </c>
      <c r="O149" s="98">
        <v>2.686451527023483E-2</v>
      </c>
      <c r="P149" s="98">
        <v>5.184031002876574E-2</v>
      </c>
      <c r="Q149" s="98">
        <v>3.0549847017972417E-2</v>
      </c>
      <c r="R149" s="98">
        <v>8.5367150352040969E-3</v>
      </c>
      <c r="S149" s="98">
        <v>1.7501931944104852E-2</v>
      </c>
      <c r="T149" s="98">
        <v>2.6072156411009618E-2</v>
      </c>
      <c r="U149" s="98">
        <v>3.0877752182712097E-2</v>
      </c>
      <c r="V149" s="98">
        <v>4.824335135198355E-2</v>
      </c>
      <c r="W149" s="98">
        <v>6.0106243618277003E-2</v>
      </c>
      <c r="X149" s="98">
        <v>2.5086450361222392E-2</v>
      </c>
      <c r="Y149" s="98">
        <v>1.8433031953860535E-2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1.87024933982339E-4</v>
      </c>
      <c r="G150" s="98">
        <v>4.3052232607633891E-4</v>
      </c>
      <c r="H150" s="98">
        <v>1.9542281218299759E-4</v>
      </c>
      <c r="I150" s="98">
        <v>2.0993624768204849E-4</v>
      </c>
      <c r="J150" s="98">
        <v>2.3223606115323003E-4</v>
      </c>
      <c r="K150" s="98">
        <v>0</v>
      </c>
      <c r="L150" s="98">
        <v>0</v>
      </c>
      <c r="M150" s="98">
        <v>0</v>
      </c>
      <c r="N150" s="98">
        <v>2.1930210884608757E-4</v>
      </c>
      <c r="O150" s="98">
        <v>2.0289502786392485E-4</v>
      </c>
      <c r="P150" s="98">
        <v>6.4674788360106691E-4</v>
      </c>
      <c r="Q150" s="98">
        <v>4.3048475128628261E-4</v>
      </c>
      <c r="R150" s="98">
        <v>0</v>
      </c>
      <c r="S150" s="98">
        <v>0</v>
      </c>
      <c r="T150" s="98">
        <v>0</v>
      </c>
      <c r="U150" s="98">
        <v>3.6668766083437939E-4</v>
      </c>
      <c r="V150" s="98">
        <v>5.2352437766067046E-4</v>
      </c>
      <c r="W150" s="98">
        <v>6.6267265520798108E-4</v>
      </c>
      <c r="X150" s="98">
        <v>1.9205378585161127E-4</v>
      </c>
      <c r="Y150" s="98">
        <v>1.8402275887976658E-4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8.9607376604712365E-5</v>
      </c>
      <c r="G151" s="101">
        <v>2.0664206916408062E-4</v>
      </c>
      <c r="H151" s="101">
        <v>7.9867187932765649E-5</v>
      </c>
      <c r="I151" s="101">
        <v>8.9831608216031061E-5</v>
      </c>
      <c r="J151" s="101">
        <v>1.0667564549924367E-4</v>
      </c>
      <c r="K151" s="101">
        <v>0</v>
      </c>
      <c r="L151" s="101">
        <v>0</v>
      </c>
      <c r="M151" s="101">
        <v>0</v>
      </c>
      <c r="N151" s="101">
        <v>9.4828589246296973E-5</v>
      </c>
      <c r="O151" s="101">
        <v>7.4450797213749585E-5</v>
      </c>
      <c r="P151" s="101">
        <v>2.3614347089430303E-4</v>
      </c>
      <c r="Q151" s="101">
        <v>1.2640893938997214E-4</v>
      </c>
      <c r="R151" s="101">
        <v>0</v>
      </c>
      <c r="S151" s="101">
        <v>0</v>
      </c>
      <c r="T151" s="101">
        <v>0</v>
      </c>
      <c r="U151" s="101">
        <v>1.2390922477295067E-4</v>
      </c>
      <c r="V151" s="101">
        <v>1.7554612019203848E-4</v>
      </c>
      <c r="W151" s="101">
        <v>2.1794508840660941E-4</v>
      </c>
      <c r="X151" s="101">
        <v>7.2594607086435881E-5</v>
      </c>
      <c r="Y151" s="101">
        <v>6.9824032083365696E-5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9.7417557377626644E-5</v>
      </c>
      <c r="G152" s="104">
        <v>2.2388025691225832E-4</v>
      </c>
      <c r="H152" s="104">
        <v>1.1555562425023194E-4</v>
      </c>
      <c r="I152" s="104">
        <v>1.2010463946601742E-4</v>
      </c>
      <c r="J152" s="104">
        <v>1.2556041565398634E-4</v>
      </c>
      <c r="K152" s="104">
        <v>0</v>
      </c>
      <c r="L152" s="104">
        <v>0</v>
      </c>
      <c r="M152" s="104">
        <v>0</v>
      </c>
      <c r="N152" s="104">
        <v>1.244735195997906E-4</v>
      </c>
      <c r="O152" s="104">
        <v>1.2844423065017525E-4</v>
      </c>
      <c r="P152" s="104">
        <v>4.1060441270676385E-4</v>
      </c>
      <c r="Q152" s="104">
        <v>3.0407581189631044E-4</v>
      </c>
      <c r="R152" s="104">
        <v>0</v>
      </c>
      <c r="S152" s="104">
        <v>0</v>
      </c>
      <c r="T152" s="104">
        <v>0</v>
      </c>
      <c r="U152" s="104">
        <v>2.4277843606142872E-4</v>
      </c>
      <c r="V152" s="104">
        <v>3.4797825746863195E-4</v>
      </c>
      <c r="W152" s="104">
        <v>4.4472756680137164E-4</v>
      </c>
      <c r="X152" s="104">
        <v>1.1945917876517539E-4</v>
      </c>
      <c r="Y152" s="104">
        <v>1.1419872679640089E-4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0.65673761721397339</v>
      </c>
      <c r="D153" s="101">
        <v>1.23921424040719</v>
      </c>
      <c r="E153" s="101">
        <v>1.0714413431965271</v>
      </c>
      <c r="F153" s="101">
        <v>0.62147182731223594</v>
      </c>
      <c r="G153" s="101">
        <v>0.49972659783221079</v>
      </c>
      <c r="H153" s="101">
        <v>0.46386170114414182</v>
      </c>
      <c r="I153" s="101">
        <v>0.85942837370790703</v>
      </c>
      <c r="J153" s="101">
        <v>0.61330220325520379</v>
      </c>
      <c r="K153" s="101">
        <v>0.19457385489097581</v>
      </c>
      <c r="L153" s="101">
        <v>0.58934542294869063</v>
      </c>
      <c r="M153" s="101">
        <v>0.47365738451879363</v>
      </c>
      <c r="N153" s="101">
        <v>0.46898161447302783</v>
      </c>
      <c r="O153" s="101">
        <v>0.77008532956191833</v>
      </c>
      <c r="P153" s="101">
        <v>2.4262934386485431</v>
      </c>
      <c r="Q153" s="101">
        <v>1.8851307658643179</v>
      </c>
      <c r="R153" s="101">
        <v>1.2871040880905769</v>
      </c>
      <c r="S153" s="101">
        <v>0.91687038121700204</v>
      </c>
      <c r="T153" s="101">
        <v>1.8065519118647855</v>
      </c>
      <c r="U153" s="101">
        <v>1.4976033368986252</v>
      </c>
      <c r="V153" s="101">
        <v>2.7042732877830096</v>
      </c>
      <c r="W153" s="101">
        <v>3.1988037601480963</v>
      </c>
      <c r="X153" s="101">
        <v>1.8083088492547053</v>
      </c>
      <c r="Y153" s="101">
        <v>2.332995295848018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0.19027117647560632</v>
      </c>
      <c r="D154" s="104">
        <v>0.31814832539186932</v>
      </c>
      <c r="E154" s="104">
        <v>0.44111493911063665</v>
      </c>
      <c r="F154" s="104">
        <v>0.36810730294371385</v>
      </c>
      <c r="G154" s="104">
        <v>0.47568985318042245</v>
      </c>
      <c r="H154" s="104">
        <v>0.31702082594570241</v>
      </c>
      <c r="I154" s="104">
        <v>0.34166751491000269</v>
      </c>
      <c r="J154" s="104">
        <v>0.4153891708832988</v>
      </c>
      <c r="K154" s="104">
        <v>1.2292386882376909</v>
      </c>
      <c r="L154" s="104">
        <v>0.35163041021819574</v>
      </c>
      <c r="M154" s="104">
        <v>0.3851465847371045</v>
      </c>
      <c r="N154" s="104">
        <v>0.31145859277250409</v>
      </c>
      <c r="O154" s="104">
        <v>0.61546039984686196</v>
      </c>
      <c r="P154" s="104">
        <v>1.4334749230577106</v>
      </c>
      <c r="Q154" s="104">
        <v>1.331842347982362</v>
      </c>
      <c r="R154" s="104">
        <v>1.1084859580772906</v>
      </c>
      <c r="S154" s="104">
        <v>0.82322591551116653</v>
      </c>
      <c r="T154" s="104">
        <v>1.16451691010074</v>
      </c>
      <c r="U154" s="104">
        <v>1.1657519217271077</v>
      </c>
      <c r="V154" s="104">
        <v>1.6669105418769763</v>
      </c>
      <c r="W154" s="104">
        <v>1.6162912208670008</v>
      </c>
      <c r="X154" s="104">
        <v>1.3603595106087747</v>
      </c>
      <c r="Y154" s="104">
        <v>1.1585491577679181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8.6914948238401332E-2</v>
      </c>
      <c r="D155" s="98">
        <v>0.14563083908720648</v>
      </c>
      <c r="E155" s="98">
        <v>0.20026037871382665</v>
      </c>
      <c r="F155" s="98">
        <v>0.16679072490998309</v>
      </c>
      <c r="G155" s="98">
        <v>0.21521883942918352</v>
      </c>
      <c r="H155" s="98">
        <v>0.12179883156987407</v>
      </c>
      <c r="I155" s="98">
        <v>0.13758393221243315</v>
      </c>
      <c r="J155" s="98">
        <v>0.1798581935626187</v>
      </c>
      <c r="K155" s="98">
        <v>0.54290088153459037</v>
      </c>
      <c r="L155" s="98">
        <v>0.13874368622601607</v>
      </c>
      <c r="M155" s="98">
        <v>0.16665194454783847</v>
      </c>
      <c r="N155" s="98">
        <v>0.12977043571656718</v>
      </c>
      <c r="O155" s="98">
        <v>0.22168298571012546</v>
      </c>
      <c r="P155" s="98">
        <v>0.51521118421700451</v>
      </c>
      <c r="Q155" s="98">
        <v>0.38857215562361691</v>
      </c>
      <c r="R155" s="98">
        <v>0.29980478629339685</v>
      </c>
      <c r="S155" s="98">
        <v>0.24666736609840018</v>
      </c>
      <c r="T155" s="98">
        <v>0.39758945768066484</v>
      </c>
      <c r="U155" s="98">
        <v>0.40435726706069997</v>
      </c>
      <c r="V155" s="98">
        <v>0.57321450507273086</v>
      </c>
      <c r="W155" s="98">
        <v>0.53794290093643715</v>
      </c>
      <c r="X155" s="98">
        <v>0.52326963980287922</v>
      </c>
      <c r="Y155" s="98">
        <v>0.43915527922808267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0.10335622823720497</v>
      </c>
      <c r="D156" s="98">
        <v>0.17251748630466285</v>
      </c>
      <c r="E156" s="98">
        <v>0.24085456039681</v>
      </c>
      <c r="F156" s="98">
        <v>0.20131657803373076</v>
      </c>
      <c r="G156" s="98">
        <v>0.26047101375123893</v>
      </c>
      <c r="H156" s="98">
        <v>0.19522199437582832</v>
      </c>
      <c r="I156" s="98">
        <v>0.20408358269756952</v>
      </c>
      <c r="J156" s="98">
        <v>0.2355309773206801</v>
      </c>
      <c r="K156" s="98">
        <v>0.68633780670310063</v>
      </c>
      <c r="L156" s="98">
        <v>0.2128867239921797</v>
      </c>
      <c r="M156" s="98">
        <v>0.21849464018926607</v>
      </c>
      <c r="N156" s="98">
        <v>0.18168815705593694</v>
      </c>
      <c r="O156" s="98">
        <v>0.3937774141367365</v>
      </c>
      <c r="P156" s="98">
        <v>0.91826373884070611</v>
      </c>
      <c r="Q156" s="98">
        <v>0.94327019235874499</v>
      </c>
      <c r="R156" s="98">
        <v>0.80868117178389365</v>
      </c>
      <c r="S156" s="98">
        <v>0.5765585494127663</v>
      </c>
      <c r="T156" s="98">
        <v>0.7669274524200751</v>
      </c>
      <c r="U156" s="98">
        <v>0.76139465466640777</v>
      </c>
      <c r="V156" s="98">
        <v>1.0936960368042454</v>
      </c>
      <c r="W156" s="98">
        <v>1.0783483199305637</v>
      </c>
      <c r="X156" s="98">
        <v>0.83708987080589548</v>
      </c>
      <c r="Y156" s="98">
        <v>0.71939387853983539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0.13667032789375633</v>
      </c>
      <c r="D157" s="122">
        <v>0.25371945589865202</v>
      </c>
      <c r="E157" s="122">
        <v>0.25079030919445494</v>
      </c>
      <c r="F157" s="122">
        <v>0.18029910438452379</v>
      </c>
      <c r="G157" s="122">
        <v>0.16055610979832438</v>
      </c>
      <c r="H157" s="122">
        <v>0.14068800722203278</v>
      </c>
      <c r="I157" s="122">
        <v>0.17966085212270008</v>
      </c>
      <c r="J157" s="122">
        <v>0.16838857706848026</v>
      </c>
      <c r="K157" s="122">
        <v>0.2974901608786652</v>
      </c>
      <c r="L157" s="122">
        <v>0.17717634690959036</v>
      </c>
      <c r="M157" s="122">
        <v>0.16429025803458158</v>
      </c>
      <c r="N157" s="122">
        <v>0.1497767217971688</v>
      </c>
      <c r="O157" s="122">
        <v>0.26329445931095502</v>
      </c>
      <c r="P157" s="122">
        <v>0.76523803356366493</v>
      </c>
      <c r="Q157" s="122">
        <v>0.62537718617846128</v>
      </c>
      <c r="R157" s="122">
        <v>0.47918486450487768</v>
      </c>
      <c r="S157" s="122">
        <v>0.35780069222417649</v>
      </c>
      <c r="T157" s="122">
        <v>0.61371373965370657</v>
      </c>
      <c r="U157" s="122">
        <v>0.55184350233213741</v>
      </c>
      <c r="V157" s="122">
        <v>0.9071406508754366</v>
      </c>
      <c r="W157" s="122">
        <v>0.85406280353244768</v>
      </c>
      <c r="X157" s="122">
        <v>0.60974513327794688</v>
      </c>
      <c r="Y157" s="122">
        <v>0.71210226802127408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9.0356360435243682E-4</v>
      </c>
      <c r="D158" s="98">
        <v>1.3345355905640154E-3</v>
      </c>
      <c r="E158" s="98">
        <v>1.369270888833822E-3</v>
      </c>
      <c r="F158" s="98">
        <v>1.2904777563769346E-3</v>
      </c>
      <c r="G158" s="98">
        <v>1.2452070972611259E-3</v>
      </c>
      <c r="H158" s="98">
        <v>9.0248908855872201E-4</v>
      </c>
      <c r="I158" s="98">
        <v>7.8751059458764838E-4</v>
      </c>
      <c r="J158" s="98">
        <v>5.3159905588579816E-4</v>
      </c>
      <c r="K158" s="98">
        <v>1.0344260877192667E-3</v>
      </c>
      <c r="L158" s="98">
        <v>3.706988797047603E-4</v>
      </c>
      <c r="M158" s="98">
        <v>1.7137047817185547E-4</v>
      </c>
      <c r="N158" s="98">
        <v>1.4583115812995032E-4</v>
      </c>
      <c r="O158" s="98">
        <v>6.8112876964465359E-4</v>
      </c>
      <c r="P158" s="98">
        <v>3.105063746415919E-3</v>
      </c>
      <c r="Q158" s="98">
        <v>3.8464743501006992E-3</v>
      </c>
      <c r="R158" s="98">
        <v>2.2808423868652347E-3</v>
      </c>
      <c r="S158" s="98">
        <v>1.093250472697545E-3</v>
      </c>
      <c r="T158" s="98">
        <v>8.4387761884961276E-4</v>
      </c>
      <c r="U158" s="98">
        <v>1.2968692761876029E-3</v>
      </c>
      <c r="V158" s="98">
        <v>2.1369676417631214E-3</v>
      </c>
      <c r="W158" s="98">
        <v>4.2682468132282181E-3</v>
      </c>
      <c r="X158" s="98">
        <v>0</v>
      </c>
      <c r="Y158" s="98">
        <v>0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0.1357667642894039</v>
      </c>
      <c r="D159" s="33">
        <v>0.25238492030808801</v>
      </c>
      <c r="E159" s="33">
        <v>0.2494210383056211</v>
      </c>
      <c r="F159" s="33">
        <v>0.17900862662814684</v>
      </c>
      <c r="G159" s="33">
        <v>0.15931090270106327</v>
      </c>
      <c r="H159" s="33">
        <v>0.13978551813347406</v>
      </c>
      <c r="I159" s="33">
        <v>0.17887334152811243</v>
      </c>
      <c r="J159" s="33">
        <v>0.16785697801259447</v>
      </c>
      <c r="K159" s="33">
        <v>0.29645573479094595</v>
      </c>
      <c r="L159" s="33">
        <v>0.1768056480298856</v>
      </c>
      <c r="M159" s="33">
        <v>0.16411888755640971</v>
      </c>
      <c r="N159" s="33">
        <v>0.14963089063903887</v>
      </c>
      <c r="O159" s="33">
        <v>0.26261333054131036</v>
      </c>
      <c r="P159" s="33">
        <v>0.76213296981724898</v>
      </c>
      <c r="Q159" s="33">
        <v>0.62153071182836062</v>
      </c>
      <c r="R159" s="33">
        <v>0.47690402211801247</v>
      </c>
      <c r="S159" s="33">
        <v>0.35670744175147895</v>
      </c>
      <c r="T159" s="33">
        <v>0.61286986203485694</v>
      </c>
      <c r="U159" s="33">
        <v>0.55054663305594986</v>
      </c>
      <c r="V159" s="33">
        <v>0.90500368323367353</v>
      </c>
      <c r="W159" s="33">
        <v>0.84979455671921944</v>
      </c>
      <c r="X159" s="33">
        <v>0.60974513327794688</v>
      </c>
      <c r="Y159" s="33">
        <v>0.71210226802127408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23.588748311033797</v>
      </c>
      <c r="D161" s="117">
        <f t="shared" si="54"/>
        <v>20.864554574590329</v>
      </c>
      <c r="E161" s="117">
        <f t="shared" si="54"/>
        <v>17.01307104606035</v>
      </c>
      <c r="F161" s="117">
        <f t="shared" si="54"/>
        <v>4.9792078688943633</v>
      </c>
      <c r="G161" s="117">
        <f t="shared" si="54"/>
        <v>3.1066809786634115</v>
      </c>
      <c r="H161" s="117">
        <f t="shared" si="54"/>
        <v>5.3568456282769477</v>
      </c>
      <c r="I161" s="117">
        <f t="shared" si="54"/>
        <v>9.3877896733188688</v>
      </c>
      <c r="J161" s="117">
        <f t="shared" si="54"/>
        <v>8.7748704196616885</v>
      </c>
      <c r="K161" s="117">
        <f t="shared" si="54"/>
        <v>10.219770606676644</v>
      </c>
      <c r="L161" s="117">
        <f t="shared" si="54"/>
        <v>11.055389179119407</v>
      </c>
      <c r="M161" s="117">
        <f t="shared" si="54"/>
        <v>9.6994788458992787</v>
      </c>
      <c r="N161" s="117">
        <f t="shared" si="54"/>
        <v>6.6783302460026484</v>
      </c>
      <c r="O161" s="117">
        <f t="shared" si="54"/>
        <v>8.1712106291646407</v>
      </c>
      <c r="P161" s="117">
        <f t="shared" si="54"/>
        <v>7.4890845353027551</v>
      </c>
      <c r="Q161" s="117">
        <f t="shared" si="54"/>
        <v>10.898334325141715</v>
      </c>
      <c r="R161" s="117">
        <f t="shared" ref="R161:V161" si="55">R162+R164+R166+R175</f>
        <v>15.973881448195689</v>
      </c>
      <c r="S161" s="117">
        <f t="shared" si="55"/>
        <v>12.394014833848544</v>
      </c>
      <c r="T161" s="117">
        <f t="shared" si="55"/>
        <v>12.011948012375544</v>
      </c>
      <c r="U161" s="117">
        <f t="shared" si="55"/>
        <v>8.3050514889551952</v>
      </c>
      <c r="V161" s="117">
        <f t="shared" si="55"/>
        <v>8.5667600642611195</v>
      </c>
      <c r="W161" s="117">
        <f t="shared" ref="W161:Y161" si="56">W162+W164+W166+W175</f>
        <v>34.724719085535696</v>
      </c>
      <c r="X161" s="117">
        <f t="shared" si="56"/>
        <v>20.607003785404817</v>
      </c>
      <c r="Y161" s="117">
        <f t="shared" si="56"/>
        <v>23.154445913536225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19.665475508548543</v>
      </c>
      <c r="D162" s="122">
        <f t="shared" si="57"/>
        <v>16.796789668400816</v>
      </c>
      <c r="E162" s="122">
        <f t="shared" si="57"/>
        <v>14.080807427048732</v>
      </c>
      <c r="F162" s="122">
        <f t="shared" si="57"/>
        <v>4.0334738343286602</v>
      </c>
      <c r="G162" s="122">
        <f t="shared" si="57"/>
        <v>2.5214400412520557</v>
      </c>
      <c r="H162" s="122">
        <f t="shared" si="57"/>
        <v>4.2836092474195304</v>
      </c>
      <c r="I162" s="122">
        <f t="shared" si="57"/>
        <v>7.4516957749191111</v>
      </c>
      <c r="J162" s="122">
        <f t="shared" si="57"/>
        <v>6.8745980999179084</v>
      </c>
      <c r="K162" s="122">
        <f t="shared" si="57"/>
        <v>7.9405660793993826</v>
      </c>
      <c r="L162" s="122">
        <f t="shared" si="57"/>
        <v>8.7532959599143485</v>
      </c>
      <c r="M162" s="122">
        <f t="shared" si="57"/>
        <v>7.5245800425384166</v>
      </c>
      <c r="N162" s="122">
        <f t="shared" si="57"/>
        <v>5.0525941750214809</v>
      </c>
      <c r="O162" s="122">
        <f t="shared" si="57"/>
        <v>6.3776499354916982</v>
      </c>
      <c r="P162" s="122">
        <f t="shared" si="57"/>
        <v>5.4421855159383608</v>
      </c>
      <c r="Q162" s="122">
        <f t="shared" si="57"/>
        <v>7.7786380315981125</v>
      </c>
      <c r="R162" s="122">
        <f t="shared" si="57"/>
        <v>12.155137029259924</v>
      </c>
      <c r="S162" s="122">
        <f t="shared" si="57"/>
        <v>9.4388981778872285</v>
      </c>
      <c r="T162" s="122">
        <f t="shared" si="57"/>
        <v>9.0191593460248818</v>
      </c>
      <c r="U162" s="122">
        <f t="shared" si="57"/>
        <v>5.8926584112455069</v>
      </c>
      <c r="V162" s="122">
        <f t="shared" si="57"/>
        <v>6.144243392406123</v>
      </c>
      <c r="W162" s="122">
        <f t="shared" si="57"/>
        <v>26.310519004362298</v>
      </c>
      <c r="X162" s="122">
        <f t="shared" si="57"/>
        <v>14.61034990859422</v>
      </c>
      <c r="Y162" s="122">
        <f t="shared" si="57"/>
        <v>15.67059917453577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19.665475508548543</v>
      </c>
      <c r="D163" s="33">
        <v>16.796789668400816</v>
      </c>
      <c r="E163" s="33">
        <v>14.080807427048732</v>
      </c>
      <c r="F163" s="33">
        <v>4.0334738343286602</v>
      </c>
      <c r="G163" s="33">
        <v>2.5214400412520557</v>
      </c>
      <c r="H163" s="33">
        <v>4.2836092474195304</v>
      </c>
      <c r="I163" s="33">
        <v>7.4516957749191111</v>
      </c>
      <c r="J163" s="33">
        <v>6.8745980999179084</v>
      </c>
      <c r="K163" s="33">
        <v>7.9405660793993826</v>
      </c>
      <c r="L163" s="33">
        <v>8.7532959599143485</v>
      </c>
      <c r="M163" s="33">
        <v>7.5245800425384166</v>
      </c>
      <c r="N163" s="33">
        <v>5.0525941750214809</v>
      </c>
      <c r="O163" s="33">
        <v>6.3776499354916982</v>
      </c>
      <c r="P163" s="33">
        <v>5.4421855159383608</v>
      </c>
      <c r="Q163" s="33">
        <v>7.7786380315981125</v>
      </c>
      <c r="R163" s="33">
        <v>12.155137029259924</v>
      </c>
      <c r="S163" s="33">
        <v>9.4388981778872285</v>
      </c>
      <c r="T163" s="33">
        <v>9.0191593460248818</v>
      </c>
      <c r="U163" s="33">
        <v>5.8926584112455069</v>
      </c>
      <c r="V163" s="33">
        <v>6.144243392406123</v>
      </c>
      <c r="W163" s="33">
        <v>26.310519004362298</v>
      </c>
      <c r="X163" s="33">
        <v>14.61034990859422</v>
      </c>
      <c r="Y163" s="33">
        <v>15.67059917453577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4.8899554878237949E-3</v>
      </c>
      <c r="D164" s="122">
        <f t="shared" si="58"/>
        <v>5.1154495056938594E-3</v>
      </c>
      <c r="E164" s="122">
        <f t="shared" si="58"/>
        <v>7.8436676818100428E-3</v>
      </c>
      <c r="F164" s="122">
        <f t="shared" si="58"/>
        <v>1.5525400150563017E-3</v>
      </c>
      <c r="G164" s="122">
        <f t="shared" si="58"/>
        <v>1.1388201742327569E-3</v>
      </c>
      <c r="H164" s="122">
        <f t="shared" si="58"/>
        <v>2.6295776745970038E-3</v>
      </c>
      <c r="I164" s="122">
        <f t="shared" si="58"/>
        <v>4.6712886907706854E-3</v>
      </c>
      <c r="J164" s="122">
        <f t="shared" si="58"/>
        <v>4.0542022723185156E-3</v>
      </c>
      <c r="K164" s="122">
        <f t="shared" si="58"/>
        <v>3.868011508537533E-3</v>
      </c>
      <c r="L164" s="122">
        <f t="shared" si="58"/>
        <v>5.6942411829117422E-3</v>
      </c>
      <c r="M164" s="122">
        <f t="shared" si="58"/>
        <v>4.7287245063189348E-3</v>
      </c>
      <c r="N164" s="122">
        <f t="shared" si="58"/>
        <v>2.2366683604968423E-3</v>
      </c>
      <c r="O164" s="122">
        <f t="shared" si="58"/>
        <v>5.1361589494371114E-3</v>
      </c>
      <c r="P164" s="122">
        <f t="shared" si="58"/>
        <v>1.5082117988161759E-3</v>
      </c>
      <c r="Q164" s="122">
        <f t="shared" si="58"/>
        <v>3.6121641265365843E-3</v>
      </c>
      <c r="R164" s="122">
        <f t="shared" si="58"/>
        <v>5.7689254273291992E-3</v>
      </c>
      <c r="S164" s="122">
        <f t="shared" si="58"/>
        <v>7.1203472605350327E-3</v>
      </c>
      <c r="T164" s="122">
        <f t="shared" si="58"/>
        <v>5.7204011208071889E-3</v>
      </c>
      <c r="U164" s="122">
        <f t="shared" si="58"/>
        <v>5.4859563633328961E-3</v>
      </c>
      <c r="V164" s="122">
        <f t="shared" si="58"/>
        <v>6.0836724846036541E-3</v>
      </c>
      <c r="W164" s="122">
        <f t="shared" si="58"/>
        <v>1.7362468723367025E-2</v>
      </c>
      <c r="X164" s="122">
        <f t="shared" si="58"/>
        <v>4.5882422813381995E-3</v>
      </c>
      <c r="Y164" s="122">
        <f t="shared" si="58"/>
        <v>1.7858330048559313E-3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4.8899554878237949E-3</v>
      </c>
      <c r="D165" s="98">
        <v>5.1154495056938594E-3</v>
      </c>
      <c r="E165" s="98">
        <v>7.8436676818100428E-3</v>
      </c>
      <c r="F165" s="98">
        <v>1.5525400150563017E-3</v>
      </c>
      <c r="G165" s="98">
        <v>1.1388201742327569E-3</v>
      </c>
      <c r="H165" s="98">
        <v>2.6295776745970038E-3</v>
      </c>
      <c r="I165" s="98">
        <v>4.6712886907706854E-3</v>
      </c>
      <c r="J165" s="98">
        <v>4.0542022723185156E-3</v>
      </c>
      <c r="K165" s="98">
        <v>3.868011508537533E-3</v>
      </c>
      <c r="L165" s="98">
        <v>5.6942411829117422E-3</v>
      </c>
      <c r="M165" s="98">
        <v>4.7287245063189348E-3</v>
      </c>
      <c r="N165" s="98">
        <v>2.2366683604968423E-3</v>
      </c>
      <c r="O165" s="98">
        <v>5.1361589494371114E-3</v>
      </c>
      <c r="P165" s="98">
        <v>1.5082117988161759E-3</v>
      </c>
      <c r="Q165" s="98">
        <v>3.6121641265365843E-3</v>
      </c>
      <c r="R165" s="98">
        <v>5.7689254273291992E-3</v>
      </c>
      <c r="S165" s="98">
        <v>7.1203472605350327E-3</v>
      </c>
      <c r="T165" s="98">
        <v>5.7204011208071889E-3</v>
      </c>
      <c r="U165" s="98">
        <v>5.4859563633328961E-3</v>
      </c>
      <c r="V165" s="98">
        <v>6.0836724846036541E-3</v>
      </c>
      <c r="W165" s="98">
        <v>1.7362468723367025E-2</v>
      </c>
      <c r="X165" s="98">
        <v>4.5882422813381995E-3</v>
      </c>
      <c r="Y165" s="98">
        <v>1.7858330048559313E-3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3.3759749109958728</v>
      </c>
      <c r="D166" s="122">
        <v>3.4987850827828861</v>
      </c>
      <c r="E166" s="122">
        <v>2.5158493342365422</v>
      </c>
      <c r="F166" s="122">
        <v>0.8035771366525164</v>
      </c>
      <c r="G166" s="122">
        <v>0.50596556202182696</v>
      </c>
      <c r="H166" s="122">
        <v>0.91266304494992667</v>
      </c>
      <c r="I166" s="122">
        <v>1.6851909184614704</v>
      </c>
      <c r="J166" s="122">
        <v>1.6306775252319836</v>
      </c>
      <c r="K166" s="122">
        <v>1.8867168235296521</v>
      </c>
      <c r="L166" s="122">
        <v>1.9360805431661519</v>
      </c>
      <c r="M166" s="122">
        <v>1.8231047323285037</v>
      </c>
      <c r="N166" s="122">
        <v>1.3658695593137724</v>
      </c>
      <c r="O166" s="122">
        <v>1.5074569560992095</v>
      </c>
      <c r="P166" s="122">
        <v>1.710765841677917</v>
      </c>
      <c r="Q166" s="122">
        <v>2.6129690647398931</v>
      </c>
      <c r="R166" s="122">
        <v>3.1792803635697267</v>
      </c>
      <c r="S166" s="122">
        <v>2.4493680048376674</v>
      </c>
      <c r="T166" s="122">
        <v>2.4793826409059396</v>
      </c>
      <c r="U166" s="122">
        <v>1.9977744760179648</v>
      </c>
      <c r="V166" s="122">
        <v>2.0049467472455365</v>
      </c>
      <c r="W166" s="122">
        <v>7.1452445865368386</v>
      </c>
      <c r="X166" s="122">
        <v>5.0315174814998551</v>
      </c>
      <c r="Y166" s="122">
        <v>6.2201849730024934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1.445757078416164E-2</v>
      </c>
      <c r="D167" s="98">
        <v>3.7618980760638049E-2</v>
      </c>
      <c r="E167" s="98">
        <v>5.147575553458679E-2</v>
      </c>
      <c r="F167" s="98">
        <v>3.1655816872973218E-2</v>
      </c>
      <c r="G167" s="98">
        <v>3.1017586007748656E-2</v>
      </c>
      <c r="H167" s="98">
        <v>3.575751271669933E-2</v>
      </c>
      <c r="I167" s="98">
        <v>3.882318052526712E-2</v>
      </c>
      <c r="J167" s="98">
        <v>8.1449728438179568E-3</v>
      </c>
      <c r="K167" s="98">
        <v>2.6720143852949556E-2</v>
      </c>
      <c r="L167" s="98">
        <v>2.2620614861115728E-2</v>
      </c>
      <c r="M167" s="98">
        <v>8.4277362681602196E-3</v>
      </c>
      <c r="N167" s="98">
        <v>2.3146651354555188E-2</v>
      </c>
      <c r="O167" s="98">
        <v>2.8672703798039101E-2</v>
      </c>
      <c r="P167" s="98">
        <v>2.2713537899201486E-2</v>
      </c>
      <c r="Q167" s="98">
        <v>2.4439877614377936E-2</v>
      </c>
      <c r="R167" s="98">
        <v>1.1232519783163284E-2</v>
      </c>
      <c r="S167" s="98">
        <v>2.4410589290462029E-2</v>
      </c>
      <c r="T167" s="98">
        <v>2.1584326209114522E-2</v>
      </c>
      <c r="U167" s="98">
        <v>2.2998601625744179E-2</v>
      </c>
      <c r="V167" s="98">
        <v>2.1910522072359197E-2</v>
      </c>
      <c r="W167" s="98">
        <v>8.7886440248573103E-2</v>
      </c>
      <c r="X167" s="98">
        <v>3.9359775566745483E-2</v>
      </c>
      <c r="Y167" s="98">
        <v>3.2930922254649719E-2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1.8707873284271422E-4</v>
      </c>
      <c r="F168" s="98">
        <v>1.87024933982339E-4</v>
      </c>
      <c r="G168" s="98">
        <v>2.1526116303816946E-4</v>
      </c>
      <c r="H168" s="98">
        <v>1.9542281218299759E-4</v>
      </c>
      <c r="I168" s="98">
        <v>2.0993624768204849E-4</v>
      </c>
      <c r="J168" s="98">
        <v>2.3223606115323003E-4</v>
      </c>
      <c r="K168" s="98">
        <v>0</v>
      </c>
      <c r="L168" s="98">
        <v>0</v>
      </c>
      <c r="M168" s="98">
        <v>2.1940131515000395E-4</v>
      </c>
      <c r="N168" s="98">
        <v>2.1930210884608757E-4</v>
      </c>
      <c r="O168" s="98">
        <v>2.0289502786392485E-4</v>
      </c>
      <c r="P168" s="98">
        <v>2.1558262786702226E-4</v>
      </c>
      <c r="Q168" s="98">
        <v>4.3048475128628261E-4</v>
      </c>
      <c r="R168" s="98">
        <v>0</v>
      </c>
      <c r="S168" s="98">
        <v>0</v>
      </c>
      <c r="T168" s="98">
        <v>0</v>
      </c>
      <c r="U168" s="98">
        <v>1.8334383041718969E-4</v>
      </c>
      <c r="V168" s="98">
        <v>1.7450812588689014E-4</v>
      </c>
      <c r="W168" s="98">
        <v>1.104454425346635E-3</v>
      </c>
      <c r="X168" s="98">
        <v>3.8410757170322254E-4</v>
      </c>
      <c r="Y168" s="98">
        <v>1.8402275887976658E-4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8.9934494008316997E-5</v>
      </c>
      <c r="F169" s="101">
        <v>8.9607376604712365E-5</v>
      </c>
      <c r="G169" s="101">
        <v>1.0332103458204031E-4</v>
      </c>
      <c r="H169" s="101">
        <v>7.9867187932765649E-5</v>
      </c>
      <c r="I169" s="101">
        <v>8.9831608216031061E-5</v>
      </c>
      <c r="J169" s="101">
        <v>1.0667564549924367E-4</v>
      </c>
      <c r="K169" s="101">
        <v>0</v>
      </c>
      <c r="L169" s="101">
        <v>0</v>
      </c>
      <c r="M169" s="101">
        <v>9.946022593507661E-5</v>
      </c>
      <c r="N169" s="101">
        <v>9.4828589246296973E-5</v>
      </c>
      <c r="O169" s="101">
        <v>7.4450797213749585E-5</v>
      </c>
      <c r="P169" s="101">
        <v>7.8714490298100994E-5</v>
      </c>
      <c r="Q169" s="101">
        <v>1.2640893938997214E-4</v>
      </c>
      <c r="R169" s="101">
        <v>0</v>
      </c>
      <c r="S169" s="101">
        <v>0</v>
      </c>
      <c r="T169" s="101">
        <v>0</v>
      </c>
      <c r="U169" s="101">
        <v>6.1954612386475334E-5</v>
      </c>
      <c r="V169" s="101">
        <v>5.8515373397346163E-5</v>
      </c>
      <c r="W169" s="101">
        <v>3.632418140110157E-4</v>
      </c>
      <c r="X169" s="101">
        <v>1.4518921417287176E-4</v>
      </c>
      <c r="Y169" s="101">
        <v>6.9824032083365696E-5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9.7144238834397223E-5</v>
      </c>
      <c r="F170" s="104">
        <v>9.7417557377626644E-5</v>
      </c>
      <c r="G170" s="104">
        <v>1.1194012845612916E-4</v>
      </c>
      <c r="H170" s="104">
        <v>1.1555562425023194E-4</v>
      </c>
      <c r="I170" s="104">
        <v>1.2010463946601742E-4</v>
      </c>
      <c r="J170" s="104">
        <v>1.2556041565398634E-4</v>
      </c>
      <c r="K170" s="104">
        <v>0</v>
      </c>
      <c r="L170" s="104">
        <v>0</v>
      </c>
      <c r="M170" s="104">
        <v>1.1994108921492735E-4</v>
      </c>
      <c r="N170" s="104">
        <v>1.244735195997906E-4</v>
      </c>
      <c r="O170" s="104">
        <v>1.2844423065017525E-4</v>
      </c>
      <c r="P170" s="104">
        <v>1.3686813756892127E-4</v>
      </c>
      <c r="Q170" s="104">
        <v>3.0407581189631044E-4</v>
      </c>
      <c r="R170" s="104">
        <v>0</v>
      </c>
      <c r="S170" s="104">
        <v>0</v>
      </c>
      <c r="T170" s="104">
        <v>0</v>
      </c>
      <c r="U170" s="104">
        <v>1.2138921803071436E-4</v>
      </c>
      <c r="V170" s="104">
        <v>1.1599275248954397E-4</v>
      </c>
      <c r="W170" s="104">
        <v>7.4121261133561938E-4</v>
      </c>
      <c r="X170" s="104">
        <v>2.3891835753035078E-4</v>
      </c>
      <c r="Y170" s="104">
        <v>1.1419872679640089E-4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2.6061350671706931</v>
      </c>
      <c r="D171" s="101">
        <v>2.75421368170359</v>
      </c>
      <c r="E171" s="101">
        <v>1.7457083560230104</v>
      </c>
      <c r="F171" s="101">
        <v>0.48467447834173188</v>
      </c>
      <c r="G171" s="101">
        <v>0.24327599376286263</v>
      </c>
      <c r="H171" s="101">
        <v>0.52083961652423261</v>
      </c>
      <c r="I171" s="101">
        <v>1.1777703216836206</v>
      </c>
      <c r="J171" s="101">
        <v>0.96732983941558681</v>
      </c>
      <c r="K171" s="101">
        <v>0.25412680256209241</v>
      </c>
      <c r="L171" s="101">
        <v>1.1985976246280925</v>
      </c>
      <c r="M171" s="101">
        <v>1.000931565246528</v>
      </c>
      <c r="N171" s="101">
        <v>0.80675230633725825</v>
      </c>
      <c r="O171" s="101">
        <v>0.82190803007079549</v>
      </c>
      <c r="P171" s="101">
        <v>1.0609867870460647</v>
      </c>
      <c r="Q171" s="101">
        <v>1.5165037101631271</v>
      </c>
      <c r="R171" s="101">
        <v>1.7021196222223178</v>
      </c>
      <c r="S171" s="101">
        <v>1.2776404554032219</v>
      </c>
      <c r="T171" s="101">
        <v>1.4945330539228521</v>
      </c>
      <c r="U171" s="101">
        <v>1.1103151149083725</v>
      </c>
      <c r="V171" s="101">
        <v>1.2266828587215115</v>
      </c>
      <c r="W171" s="101">
        <v>4.6875785093848377</v>
      </c>
      <c r="X171" s="101">
        <v>2.8488687305830891</v>
      </c>
      <c r="Y171" s="101">
        <v>4.1341383859894067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0.75538227304101835</v>
      </c>
      <c r="D172" s="104">
        <v>0.70695242031865768</v>
      </c>
      <c r="E172" s="104">
        <v>0.71847814394610243</v>
      </c>
      <c r="F172" s="104">
        <v>0.28705981650382889</v>
      </c>
      <c r="G172" s="104">
        <v>0.23145672108817747</v>
      </c>
      <c r="H172" s="104">
        <v>0.35587049289681166</v>
      </c>
      <c r="I172" s="104">
        <v>0.46838748000490049</v>
      </c>
      <c r="J172" s="104">
        <v>0.65497047691142551</v>
      </c>
      <c r="K172" s="104">
        <v>1.60586987711461</v>
      </c>
      <c r="L172" s="104">
        <v>0.7148623036769437</v>
      </c>
      <c r="M172" s="104">
        <v>0.81352602949866548</v>
      </c>
      <c r="N172" s="104">
        <v>0.53575129951311284</v>
      </c>
      <c r="O172" s="104">
        <v>0.65667332720251104</v>
      </c>
      <c r="P172" s="104">
        <v>0.62684993410478362</v>
      </c>
      <c r="Q172" s="104">
        <v>1.0715949922111014</v>
      </c>
      <c r="R172" s="104">
        <v>1.4659282215642455</v>
      </c>
      <c r="S172" s="104">
        <v>1.1473169601439834</v>
      </c>
      <c r="T172" s="104">
        <v>0.96326526077397312</v>
      </c>
      <c r="U172" s="104">
        <v>0.86427741565343075</v>
      </c>
      <c r="V172" s="104">
        <v>0.75617885832577891</v>
      </c>
      <c r="W172" s="104">
        <v>2.3686751824780807</v>
      </c>
      <c r="X172" s="104">
        <v>2.1429048677783173</v>
      </c>
      <c r="Y172" s="104">
        <v>2.0529316419995576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0.34505494935005687</v>
      </c>
      <c r="D173" s="98">
        <v>0.32360401092454938</v>
      </c>
      <c r="E173" s="98">
        <v>0.32617962450862792</v>
      </c>
      <c r="F173" s="98">
        <v>0.13006782126928182</v>
      </c>
      <c r="G173" s="98">
        <v>0.10471917060586974</v>
      </c>
      <c r="H173" s="98">
        <v>0.13672480379081048</v>
      </c>
      <c r="I173" s="98">
        <v>0.18861199407594015</v>
      </c>
      <c r="J173" s="98">
        <v>0.28359383217342371</v>
      </c>
      <c r="K173" s="98">
        <v>0.70924237925286127</v>
      </c>
      <c r="L173" s="98">
        <v>0.28206499857226658</v>
      </c>
      <c r="M173" s="98">
        <v>0.352010637323389</v>
      </c>
      <c r="N173" s="98">
        <v>0.22322286553293472</v>
      </c>
      <c r="O173" s="98">
        <v>0.23652749039040719</v>
      </c>
      <c r="P173" s="98">
        <v>0.22529874201606429</v>
      </c>
      <c r="Q173" s="98">
        <v>0.31264359232137517</v>
      </c>
      <c r="R173" s="98">
        <v>0.39647980561688256</v>
      </c>
      <c r="S173" s="98">
        <v>0.34377641338345455</v>
      </c>
      <c r="T173" s="98">
        <v>0.32887810328200123</v>
      </c>
      <c r="U173" s="98">
        <v>0.29978664179094122</v>
      </c>
      <c r="V173" s="98">
        <v>0.26003356456885629</v>
      </c>
      <c r="W173" s="98">
        <v>0.78835545388590234</v>
      </c>
      <c r="X173" s="98">
        <v>0.82427994184595788</v>
      </c>
      <c r="Y173" s="98">
        <v>0.77817653436081724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0.41032732369096148</v>
      </c>
      <c r="D174" s="33">
        <v>0.38334840939410825</v>
      </c>
      <c r="E174" s="33">
        <v>0.39229851943747451</v>
      </c>
      <c r="F174" s="33">
        <v>0.15699199523454707</v>
      </c>
      <c r="G174" s="33">
        <v>0.12673755048230773</v>
      </c>
      <c r="H174" s="33">
        <v>0.21914568910600118</v>
      </c>
      <c r="I174" s="33">
        <v>0.27977548592896034</v>
      </c>
      <c r="J174" s="33">
        <v>0.37137664473800186</v>
      </c>
      <c r="K174" s="33">
        <v>0.89662749786174878</v>
      </c>
      <c r="L174" s="33">
        <v>0.43279730510467718</v>
      </c>
      <c r="M174" s="33">
        <v>0.46151539217527643</v>
      </c>
      <c r="N174" s="33">
        <v>0.31252843398017816</v>
      </c>
      <c r="O174" s="33">
        <v>0.42014583681210388</v>
      </c>
      <c r="P174" s="33">
        <v>0.40155119208871931</v>
      </c>
      <c r="Q174" s="33">
        <v>0.75895139988972626</v>
      </c>
      <c r="R174" s="33">
        <v>1.069448415947363</v>
      </c>
      <c r="S174" s="33">
        <v>0.803540546760529</v>
      </c>
      <c r="T174" s="33">
        <v>0.63438715749197194</v>
      </c>
      <c r="U174" s="33">
        <v>0.56449077386248947</v>
      </c>
      <c r="V174" s="33">
        <v>0.49614529375692268</v>
      </c>
      <c r="W174" s="33">
        <v>1.5803197285921784</v>
      </c>
      <c r="X174" s="33">
        <v>1.3186249259323595</v>
      </c>
      <c r="Y174" s="33">
        <v>1.2747551076387404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0.5424079360015579</v>
      </c>
      <c r="D175" s="122">
        <v>0.56386437390093336</v>
      </c>
      <c r="E175" s="122">
        <v>0.40857061709326625</v>
      </c>
      <c r="F175" s="122">
        <v>0.14060435789813003</v>
      </c>
      <c r="G175" s="122">
        <v>7.8136555215296374E-2</v>
      </c>
      <c r="H175" s="122">
        <v>0.15794375823289375</v>
      </c>
      <c r="I175" s="122">
        <v>0.24623169124751532</v>
      </c>
      <c r="J175" s="122">
        <v>0.26554059223947829</v>
      </c>
      <c r="K175" s="122">
        <v>0.38861969223907139</v>
      </c>
      <c r="L175" s="122">
        <v>0.3603184348559943</v>
      </c>
      <c r="M175" s="122">
        <v>0.3470653465260396</v>
      </c>
      <c r="N175" s="122">
        <v>0.25762984330689859</v>
      </c>
      <c r="O175" s="122">
        <v>0.28096757862429472</v>
      </c>
      <c r="P175" s="122">
        <v>0.33462496588766105</v>
      </c>
      <c r="Q175" s="122">
        <v>0.50311506467717104</v>
      </c>
      <c r="R175" s="122">
        <v>0.63369512993871036</v>
      </c>
      <c r="S175" s="122">
        <v>0.4986283038631123</v>
      </c>
      <c r="T175" s="122">
        <v>0.50768562432391584</v>
      </c>
      <c r="U175" s="122">
        <v>0.40913264532839205</v>
      </c>
      <c r="V175" s="122">
        <v>0.41148625212485579</v>
      </c>
      <c r="W175" s="122">
        <v>1.2515930259131955</v>
      </c>
      <c r="X175" s="122">
        <v>0.96054815302940311</v>
      </c>
      <c r="Y175" s="122">
        <v>1.2618759329931069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3.6594325976273693E-3</v>
      </c>
      <c r="D176" s="98">
        <v>2.955043093391748E-3</v>
      </c>
      <c r="E176" s="98">
        <v>2.1908334221341151E-3</v>
      </c>
      <c r="F176" s="98">
        <v>9.9267519721302666E-4</v>
      </c>
      <c r="G176" s="98">
        <v>5.8109664538852541E-4</v>
      </c>
      <c r="H176" s="98">
        <v>9.9748793998595564E-4</v>
      </c>
      <c r="I176" s="98">
        <v>1.0776460768041505E-3</v>
      </c>
      <c r="J176" s="98">
        <v>8.4169850515251378E-4</v>
      </c>
      <c r="K176" s="98">
        <v>1.3217666676412852E-3</v>
      </c>
      <c r="L176" s="98">
        <v>8.0318090602698067E-4</v>
      </c>
      <c r="M176" s="98">
        <v>3.4274095634371094E-4</v>
      </c>
      <c r="N176" s="98">
        <v>2.430519302165839E-4</v>
      </c>
      <c r="O176" s="98">
        <v>7.297808246192716E-4</v>
      </c>
      <c r="P176" s="98">
        <v>1.3618700642175083E-3</v>
      </c>
      <c r="Q176" s="98">
        <v>3.0651592477364945E-3</v>
      </c>
      <c r="R176" s="98">
        <v>3.0411231824869793E-3</v>
      </c>
      <c r="S176" s="98">
        <v>1.5184034343021459E-3</v>
      </c>
      <c r="T176" s="98">
        <v>6.7510209507969023E-4</v>
      </c>
      <c r="U176" s="98">
        <v>9.5855555196474999E-4</v>
      </c>
      <c r="V176" s="98">
        <v>9.5601183973613338E-4</v>
      </c>
      <c r="W176" s="98">
        <v>6.2859634885724667E-3</v>
      </c>
      <c r="X176" s="98">
        <v>0</v>
      </c>
      <c r="Y176" s="98">
        <v>0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0.53874850340393055</v>
      </c>
      <c r="D177" s="33">
        <v>0.56090933080754157</v>
      </c>
      <c r="E177" s="33">
        <v>0.40637978367113214</v>
      </c>
      <c r="F177" s="33">
        <v>0.13961168270091701</v>
      </c>
      <c r="G177" s="33">
        <v>7.7555458569907851E-2</v>
      </c>
      <c r="H177" s="33">
        <v>0.15694627029290778</v>
      </c>
      <c r="I177" s="33">
        <v>0.24515404517071115</v>
      </c>
      <c r="J177" s="33">
        <v>0.26469889373432576</v>
      </c>
      <c r="K177" s="33">
        <v>0.38729792557143011</v>
      </c>
      <c r="L177" s="33">
        <v>0.35951525394996731</v>
      </c>
      <c r="M177" s="33">
        <v>0.34672260556969586</v>
      </c>
      <c r="N177" s="33">
        <v>0.25738679137668202</v>
      </c>
      <c r="O177" s="33">
        <v>0.28023779779967545</v>
      </c>
      <c r="P177" s="33">
        <v>0.33326309582344354</v>
      </c>
      <c r="Q177" s="33">
        <v>0.5000499054294345</v>
      </c>
      <c r="R177" s="33">
        <v>0.63065400675622341</v>
      </c>
      <c r="S177" s="33">
        <v>0.49710990042881015</v>
      </c>
      <c r="T177" s="33">
        <v>0.50701052222883614</v>
      </c>
      <c r="U177" s="33">
        <v>0.40817408977642733</v>
      </c>
      <c r="V177" s="33">
        <v>0.41053024028511964</v>
      </c>
      <c r="W177" s="33">
        <v>1.245307062424623</v>
      </c>
      <c r="X177" s="33">
        <v>0.96054815302940311</v>
      </c>
      <c r="Y177" s="33">
        <v>1.2618759329931069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1.8689418177856725</v>
      </c>
      <c r="M3" s="117">
        <f t="shared" si="0"/>
        <v>1.3956263251733658</v>
      </c>
      <c r="N3" s="117">
        <f t="shared" si="0"/>
        <v>2.5792664462133326</v>
      </c>
      <c r="O3" s="117">
        <f t="shared" si="0"/>
        <v>1.7983614625307922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1.6332576225736954E-3</v>
      </c>
      <c r="X3" s="117">
        <f t="shared" si="2"/>
        <v>0</v>
      </c>
      <c r="Y3" s="117">
        <f t="shared" si="2"/>
        <v>0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1.4988276326252004</v>
      </c>
      <c r="M4" s="122">
        <f t="shared" si="3"/>
        <v>1.049457438177265</v>
      </c>
      <c r="N4" s="122">
        <f t="shared" si="3"/>
        <v>2.0190880101017759</v>
      </c>
      <c r="O4" s="122">
        <f t="shared" si="3"/>
        <v>1.4036143140203241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1.228894590616463E-3</v>
      </c>
      <c r="X4" s="122">
        <f t="shared" si="5"/>
        <v>0</v>
      </c>
      <c r="Y4" s="122">
        <f t="shared" si="5"/>
        <v>0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1.4861814578340298</v>
      </c>
      <c r="M5" s="98">
        <v>1.0407296735969216</v>
      </c>
      <c r="N5" s="98">
        <v>2.0024594374870452</v>
      </c>
      <c r="O5" s="98">
        <v>1.3921607796440632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1.2191358471087905E-3</v>
      </c>
      <c r="X5" s="98">
        <v>0</v>
      </c>
      <c r="Y5" s="98">
        <v>0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1.2646174791170549E-2</v>
      </c>
      <c r="M6" s="98">
        <v>8.72776458034338E-3</v>
      </c>
      <c r="N6" s="98">
        <v>1.6628572614730646E-2</v>
      </c>
      <c r="O6" s="98">
        <v>1.1453534376260852E-2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9.7587435076724271E-6</v>
      </c>
      <c r="X6" s="98">
        <v>0</v>
      </c>
      <c r="Y6" s="98">
        <v>0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7.635073908546431E-4</v>
      </c>
      <c r="M7" s="122">
        <f t="shared" si="6"/>
        <v>6.5801566419138252E-4</v>
      </c>
      <c r="N7" s="122">
        <f t="shared" si="6"/>
        <v>7.3727433802972173E-4</v>
      </c>
      <c r="O7" s="122">
        <f t="shared" si="6"/>
        <v>1.0698716274734766E-3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7.635073908546431E-4</v>
      </c>
      <c r="M8" s="98">
        <v>6.5801566419138252E-4</v>
      </c>
      <c r="N8" s="98">
        <v>7.3727433802972173E-4</v>
      </c>
      <c r="O8" s="98">
        <v>1.0698716274734766E-3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0.31310598167873194</v>
      </c>
      <c r="M9" s="122">
        <v>0.29102511453444119</v>
      </c>
      <c r="N9" s="122">
        <v>0.46753668395184811</v>
      </c>
      <c r="O9" s="122">
        <v>0.33274893640297598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3.3597427307432482E-4</v>
      </c>
      <c r="X9" s="122">
        <v>0</v>
      </c>
      <c r="Y9" s="122">
        <v>0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0.11643594381390825</v>
      </c>
      <c r="M10" s="98">
        <v>0.11911529678167139</v>
      </c>
      <c r="N10" s="98">
        <v>7.0240756164781079E-2</v>
      </c>
      <c r="O10" s="98">
        <v>8.7666553859096774E-2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1.4947678011346116E-4</v>
      </c>
      <c r="X10" s="98">
        <v>0</v>
      </c>
      <c r="Y10" s="98">
        <v>0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1.8855764710656454E-3</v>
      </c>
      <c r="M11" s="98">
        <v>7.4246451996266664E-4</v>
      </c>
      <c r="N11" s="98">
        <v>5.8408993873703702E-3</v>
      </c>
      <c r="O11" s="98">
        <v>3.9632662053521381E-3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0.11187576067630992</v>
      </c>
      <c r="M15" s="101">
        <v>8.5759839862386444E-2</v>
      </c>
      <c r="N15" s="101">
        <v>0.21606641267827567</v>
      </c>
      <c r="O15" s="101">
        <v>0.12153112377472951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1.8649749296086366E-4</v>
      </c>
      <c r="X15" s="101">
        <v>0</v>
      </c>
      <c r="Y15" s="101">
        <v>0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8.2908700717448131E-2</v>
      </c>
      <c r="M16" s="104">
        <v>8.5407513370420685E-2</v>
      </c>
      <c r="N16" s="104">
        <v>0.175388615721421</v>
      </c>
      <c r="O16" s="104">
        <v>0.11958799256379754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2.6334724275615142E-2</v>
      </c>
      <c r="M17" s="98">
        <v>3.0223761827745818E-2</v>
      </c>
      <c r="N17" s="98">
        <v>5.9802702836688426E-2</v>
      </c>
      <c r="O17" s="98">
        <v>3.496688101886853E-2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5.6573976441832985E-2</v>
      </c>
      <c r="M18" s="98">
        <v>5.5183751542674873E-2</v>
      </c>
      <c r="N18" s="98">
        <v>0.11558591288473256</v>
      </c>
      <c r="O18" s="98">
        <v>8.4621111544929017E-2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5.6244696090885352E-2</v>
      </c>
      <c r="M19" s="122">
        <v>5.4485756797468358E-2</v>
      </c>
      <c r="N19" s="122">
        <v>9.1904477821679223E-2</v>
      </c>
      <c r="O19" s="122">
        <v>6.0928340480018432E-2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6.8388758882907642E-5</v>
      </c>
      <c r="X19" s="122">
        <v>0</v>
      </c>
      <c r="Y19" s="122">
        <v>0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3.7997974691274185E-3</v>
      </c>
      <c r="M20" s="98">
        <v>3.6292181492376448E-3</v>
      </c>
      <c r="N20" s="98">
        <v>2.8190385733950058E-3</v>
      </c>
      <c r="O20" s="98">
        <v>1.2089534408754974E-3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7.5351969060801809E-5</v>
      </c>
      <c r="M21" s="98">
        <v>3.4844374202981753E-5</v>
      </c>
      <c r="N21" s="98">
        <v>5.9312455045698188E-5</v>
      </c>
      <c r="O21" s="98">
        <v>1.1873785556986322E-4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5.2369546652697128E-2</v>
      </c>
      <c r="M22" s="33">
        <v>5.0821694274027732E-2</v>
      </c>
      <c r="N22" s="33">
        <v>8.9026126793238514E-2</v>
      </c>
      <c r="O22" s="33">
        <v>5.9600649183573072E-2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6.8388758882907642E-5</v>
      </c>
      <c r="X22" s="33">
        <v>0</v>
      </c>
      <c r="Y22" s="33">
        <v>0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0.14859731618481309</v>
      </c>
      <c r="F24" s="117">
        <f t="shared" si="7"/>
        <v>0.96919845168254626</v>
      </c>
      <c r="G24" s="117">
        <f t="shared" si="7"/>
        <v>1.8794652315048654</v>
      </c>
      <c r="H24" s="117">
        <f t="shared" si="7"/>
        <v>1.5753149709569676</v>
      </c>
      <c r="I24" s="117">
        <f t="shared" si="7"/>
        <v>1.0362752686835925</v>
      </c>
      <c r="J24" s="117">
        <f t="shared" si="7"/>
        <v>0.37052492076451476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0.39073007330973969</v>
      </c>
      <c r="O24" s="117">
        <f t="shared" si="7"/>
        <v>0.7581261017106613</v>
      </c>
      <c r="P24" s="117">
        <f t="shared" si="7"/>
        <v>6.6863671956165174E-2</v>
      </c>
      <c r="Q24" s="117">
        <f t="shared" si="7"/>
        <v>0.16623073228044549</v>
      </c>
      <c r="R24" s="117">
        <f t="shared" ref="R24:V24" si="8">R25+R28+R30+R39</f>
        <v>0.49316897276924843</v>
      </c>
      <c r="S24" s="117">
        <f t="shared" si="8"/>
        <v>0.89788566421592619</v>
      </c>
      <c r="T24" s="117">
        <f t="shared" si="8"/>
        <v>0.80397895659216656</v>
      </c>
      <c r="U24" s="117">
        <f t="shared" si="8"/>
        <v>0.61450590598759269</v>
      </c>
      <c r="V24" s="117">
        <f t="shared" si="8"/>
        <v>0.57372951852725451</v>
      </c>
      <c r="W24" s="117">
        <f t="shared" ref="W24:Y24" si="9">W25+W28+W30+W39</f>
        <v>0.71954807737131654</v>
      </c>
      <c r="X24" s="117">
        <f t="shared" si="9"/>
        <v>0.15009577920078168</v>
      </c>
      <c r="Y24" s="117">
        <f t="shared" si="9"/>
        <v>0.25798598779452203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0.12085542417198812</v>
      </c>
      <c r="F25" s="122">
        <f t="shared" si="10"/>
        <v>0.77338016783025298</v>
      </c>
      <c r="G25" s="122">
        <f t="shared" si="10"/>
        <v>1.5528562363535809</v>
      </c>
      <c r="H25" s="122">
        <f t="shared" si="10"/>
        <v>1.2734291686366113</v>
      </c>
      <c r="I25" s="122">
        <f t="shared" si="10"/>
        <v>0.83440137562934169</v>
      </c>
      <c r="J25" s="122">
        <f t="shared" si="10"/>
        <v>0.29947188871923341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0.29242945643486984</v>
      </c>
      <c r="O25" s="122">
        <f t="shared" si="10"/>
        <v>0.60157832015455603</v>
      </c>
      <c r="P25" s="122">
        <f t="shared" si="10"/>
        <v>4.9226270129452313E-2</v>
      </c>
      <c r="Q25" s="122">
        <f t="shared" si="10"/>
        <v>0.11643927456099754</v>
      </c>
      <c r="R25" s="122">
        <f t="shared" ref="R25:V25" si="11">SUM(R26:R27)</f>
        <v>0.36199555760579355</v>
      </c>
      <c r="S25" s="122">
        <f t="shared" si="11"/>
        <v>0.69287200626026257</v>
      </c>
      <c r="T25" s="122">
        <f t="shared" si="11"/>
        <v>0.60929277414426763</v>
      </c>
      <c r="U25" s="122">
        <f t="shared" si="11"/>
        <v>0.44464569557781769</v>
      </c>
      <c r="V25" s="122">
        <f t="shared" si="11"/>
        <v>0.42392350058330114</v>
      </c>
      <c r="W25" s="122">
        <f t="shared" ref="W25:Y25" si="12">SUM(W26:W27)</f>
        <v>0.56508575166599273</v>
      </c>
      <c r="X25" s="122">
        <f t="shared" si="12"/>
        <v>0.10823278359284279</v>
      </c>
      <c r="Y25" s="122">
        <f t="shared" si="12"/>
        <v>0.1756119948133279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0.1177857711979086</v>
      </c>
      <c r="F26" s="98">
        <v>0.75422374806960912</v>
      </c>
      <c r="G26" s="98">
        <v>1.5185079483275934</v>
      </c>
      <c r="H26" s="98">
        <v>1.2451416189958504</v>
      </c>
      <c r="I26" s="98">
        <v>0.81648242289592377</v>
      </c>
      <c r="J26" s="98">
        <v>0.29312200929082982</v>
      </c>
      <c r="K26" s="98">
        <v>0</v>
      </c>
      <c r="L26" s="98">
        <v>0</v>
      </c>
      <c r="M26" s="98">
        <v>0</v>
      </c>
      <c r="N26" s="98">
        <v>0.28648203591800697</v>
      </c>
      <c r="O26" s="98">
        <v>0.58945447428984621</v>
      </c>
      <c r="P26" s="98">
        <v>4.8241691472842095E-2</v>
      </c>
      <c r="Q26" s="98">
        <v>0.11412747755216474</v>
      </c>
      <c r="R26" s="98">
        <v>0.35484848119049428</v>
      </c>
      <c r="S26" s="98">
        <v>0.67927203349461773</v>
      </c>
      <c r="T26" s="98">
        <v>0.59736262204248047</v>
      </c>
      <c r="U26" s="98">
        <v>0.43599795284828902</v>
      </c>
      <c r="V26" s="98">
        <v>0.41570031165845894</v>
      </c>
      <c r="W26" s="98">
        <v>0.55399933856989469</v>
      </c>
      <c r="X26" s="98">
        <v>0.10612825699444908</v>
      </c>
      <c r="Y26" s="98">
        <v>0.17219365131813683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3.0696529740795201E-3</v>
      </c>
      <c r="F27" s="98">
        <v>1.9156419760643882E-2</v>
      </c>
      <c r="G27" s="98">
        <v>3.4348288025987619E-2</v>
      </c>
      <c r="H27" s="98">
        <v>2.8287549640760926E-2</v>
      </c>
      <c r="I27" s="98">
        <v>1.7918952733417898E-2</v>
      </c>
      <c r="J27" s="98">
        <v>6.3498794284035931E-3</v>
      </c>
      <c r="K27" s="98">
        <v>0</v>
      </c>
      <c r="L27" s="98">
        <v>0</v>
      </c>
      <c r="M27" s="98">
        <v>0</v>
      </c>
      <c r="N27" s="98">
        <v>5.9474205168628695E-3</v>
      </c>
      <c r="O27" s="98">
        <v>1.2123845864709772E-2</v>
      </c>
      <c r="P27" s="98">
        <v>9.8457865661021981E-4</v>
      </c>
      <c r="Q27" s="98">
        <v>2.3117970088327991E-3</v>
      </c>
      <c r="R27" s="98">
        <v>7.1470764152992547E-3</v>
      </c>
      <c r="S27" s="98">
        <v>1.3599972765644876E-2</v>
      </c>
      <c r="T27" s="98">
        <v>1.1930152101787196E-2</v>
      </c>
      <c r="U27" s="98">
        <v>8.6477427295286961E-3</v>
      </c>
      <c r="V27" s="98">
        <v>8.2231889248421917E-3</v>
      </c>
      <c r="W27" s="98">
        <v>1.1086413096098025E-2</v>
      </c>
      <c r="X27" s="98">
        <v>2.1045265983937072E-3</v>
      </c>
      <c r="Y27" s="98">
        <v>3.4183434951910712E-3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8.7575970882436391E-5</v>
      </c>
      <c r="F28" s="122">
        <f t="shared" si="13"/>
        <v>4.585316086469122E-4</v>
      </c>
      <c r="G28" s="122">
        <f t="shared" si="13"/>
        <v>7.6133233023990908E-4</v>
      </c>
      <c r="H28" s="122">
        <f t="shared" si="13"/>
        <v>8.6301539601625599E-4</v>
      </c>
      <c r="I28" s="122">
        <f t="shared" si="13"/>
        <v>6.2359627659406408E-4</v>
      </c>
      <c r="J28" s="122">
        <f t="shared" si="13"/>
        <v>1.5332606545354082E-4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1.2760517388975953E-4</v>
      </c>
      <c r="O28" s="122">
        <f t="shared" si="13"/>
        <v>4.3587362600771271E-4</v>
      </c>
      <c r="P28" s="122">
        <f t="shared" si="13"/>
        <v>1.1135767514767718E-5</v>
      </c>
      <c r="Q28" s="122">
        <f t="shared" si="13"/>
        <v>4.8374602776333853E-5</v>
      </c>
      <c r="R28" s="122">
        <f t="shared" si="13"/>
        <v>1.9365418283870454E-4</v>
      </c>
      <c r="S28" s="122">
        <f t="shared" si="13"/>
        <v>5.936590272244374E-4</v>
      </c>
      <c r="T28" s="122">
        <f t="shared" si="13"/>
        <v>3.6789414410772224E-4</v>
      </c>
      <c r="U28" s="122">
        <f t="shared" si="13"/>
        <v>5.4747437478096835E-4</v>
      </c>
      <c r="V28" s="122">
        <f t="shared" si="13"/>
        <v>7.1999784110648286E-4</v>
      </c>
      <c r="W28" s="122">
        <f t="shared" si="13"/>
        <v>3.0633154431674897E-4</v>
      </c>
      <c r="X28" s="122">
        <f t="shared" si="13"/>
        <v>3.3969168365895613E-5</v>
      </c>
      <c r="Y28" s="122">
        <f t="shared" si="13"/>
        <v>1.6973252002982102E-5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8.7575970882436391E-5</v>
      </c>
      <c r="F29" s="98">
        <v>4.585316086469122E-4</v>
      </c>
      <c r="G29" s="98">
        <v>7.6133233023990908E-4</v>
      </c>
      <c r="H29" s="98">
        <v>8.6301539601625599E-4</v>
      </c>
      <c r="I29" s="98">
        <v>6.2359627659406408E-4</v>
      </c>
      <c r="J29" s="98">
        <v>1.5332606545354082E-4</v>
      </c>
      <c r="K29" s="98">
        <v>0</v>
      </c>
      <c r="L29" s="98">
        <v>0</v>
      </c>
      <c r="M29" s="98">
        <v>0</v>
      </c>
      <c r="N29" s="98">
        <v>1.2760517388975953E-4</v>
      </c>
      <c r="O29" s="98">
        <v>4.3587362600771271E-4</v>
      </c>
      <c r="P29" s="98">
        <v>1.1135767514767718E-5</v>
      </c>
      <c r="Q29" s="98">
        <v>4.8374602776333853E-5</v>
      </c>
      <c r="R29" s="98">
        <v>1.9365418283870454E-4</v>
      </c>
      <c r="S29" s="98">
        <v>5.936590272244374E-4</v>
      </c>
      <c r="T29" s="98">
        <v>3.6789414410772224E-4</v>
      </c>
      <c r="U29" s="98">
        <v>5.4747437478096835E-4</v>
      </c>
      <c r="V29" s="98">
        <v>7.1999784110648286E-4</v>
      </c>
      <c r="W29" s="98">
        <v>3.0633154431674897E-4</v>
      </c>
      <c r="X29" s="98">
        <v>3.3969168365895613E-5</v>
      </c>
      <c r="Y29" s="98">
        <v>1.6973252002982102E-5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2.3711538991064117E-2</v>
      </c>
      <c r="F30" s="122">
        <v>0.16601777665942119</v>
      </c>
      <c r="G30" s="122">
        <v>0.28258092047813865</v>
      </c>
      <c r="H30" s="122">
        <v>0.25683461356987036</v>
      </c>
      <c r="I30" s="122">
        <v>0.17509937851965779</v>
      </c>
      <c r="J30" s="122">
        <v>6.0990142847483761E-2</v>
      </c>
      <c r="K30" s="122">
        <v>0</v>
      </c>
      <c r="L30" s="122">
        <v>0</v>
      </c>
      <c r="M30" s="122">
        <v>0</v>
      </c>
      <c r="N30" s="122">
        <v>8.2620894843745046E-2</v>
      </c>
      <c r="O30" s="122">
        <v>0.13203902162776834</v>
      </c>
      <c r="P30" s="122">
        <v>1.4769319754122419E-2</v>
      </c>
      <c r="Q30" s="122">
        <v>4.1902736747771577E-2</v>
      </c>
      <c r="R30" s="122">
        <v>0.1098034336638241</v>
      </c>
      <c r="S30" s="122">
        <v>0.17035634109190145</v>
      </c>
      <c r="T30" s="122">
        <v>0.16089152823982172</v>
      </c>
      <c r="U30" s="122">
        <v>0.14007419210730654</v>
      </c>
      <c r="V30" s="122">
        <v>0.12293153714440912</v>
      </c>
      <c r="W30" s="122">
        <v>0.13026004433632557</v>
      </c>
      <c r="X30" s="122">
        <v>3.491838194827445E-2</v>
      </c>
      <c r="Y30" s="122">
        <v>6.7941302033270146E-2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4.6167225138796317E-4</v>
      </c>
      <c r="F31" s="98">
        <v>5.5476743228069112E-3</v>
      </c>
      <c r="G31" s="98">
        <v>1.402059866584851E-2</v>
      </c>
      <c r="H31" s="98">
        <v>8.3206986752728338E-3</v>
      </c>
      <c r="I31" s="98">
        <v>3.3737384794966115E-3</v>
      </c>
      <c r="J31" s="98">
        <v>1.9411743135444646E-4</v>
      </c>
      <c r="K31" s="98">
        <v>0</v>
      </c>
      <c r="L31" s="98">
        <v>0</v>
      </c>
      <c r="M31" s="98">
        <v>0</v>
      </c>
      <c r="N31" s="98">
        <v>1.1304966556200714E-3</v>
      </c>
      <c r="O31" s="98">
        <v>2.1617815665557114E-3</v>
      </c>
      <c r="P31" s="98">
        <v>1.9341533906866773E-4</v>
      </c>
      <c r="Q31" s="98">
        <v>3.9719358909240659E-4</v>
      </c>
      <c r="R31" s="98">
        <v>3.428212112259324E-4</v>
      </c>
      <c r="S31" s="98">
        <v>1.6111797290868871E-3</v>
      </c>
      <c r="T31" s="98">
        <v>1.3510469891146364E-3</v>
      </c>
      <c r="U31" s="98">
        <v>1.5355661663368771E-3</v>
      </c>
      <c r="V31" s="98">
        <v>1.3023231648855275E-3</v>
      </c>
      <c r="W31" s="98">
        <v>1.6469155541054149E-3</v>
      </c>
      <c r="X31" s="98">
        <v>1.770506455172893E-4</v>
      </c>
      <c r="Y31" s="98">
        <v>3.3986052599641557E-4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1.7756118167849936E-4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6.5621053222370197E-5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1.1194012845612916E-4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1.5498849050427581E-2</v>
      </c>
      <c r="F35" s="101">
        <v>9.2842073433221914E-2</v>
      </c>
      <c r="G35" s="101">
        <v>0.12371096493384384</v>
      </c>
      <c r="H35" s="101">
        <v>0.13384029752999402</v>
      </c>
      <c r="I35" s="101">
        <v>0.11486574517388805</v>
      </c>
      <c r="J35" s="101">
        <v>3.3157799362257774E-2</v>
      </c>
      <c r="K35" s="101">
        <v>0</v>
      </c>
      <c r="L35" s="101">
        <v>0</v>
      </c>
      <c r="M35" s="101">
        <v>0</v>
      </c>
      <c r="N35" s="101">
        <v>4.4982467447829175E-2</v>
      </c>
      <c r="O35" s="101">
        <v>6.5425205913156412E-2</v>
      </c>
      <c r="P35" s="101">
        <v>8.4136174448661057E-3</v>
      </c>
      <c r="Q35" s="101">
        <v>2.2167490685626852E-2</v>
      </c>
      <c r="R35" s="101">
        <v>5.3368934958381867E-2</v>
      </c>
      <c r="S35" s="101">
        <v>8.1120361137310276E-2</v>
      </c>
      <c r="T35" s="101">
        <v>9.0579076763614819E-2</v>
      </c>
      <c r="U35" s="101">
        <v>7.234136826365202E-2</v>
      </c>
      <c r="V35" s="101">
        <v>7.0751706017807656E-2</v>
      </c>
      <c r="W35" s="101">
        <v>8.1126409437975694E-2</v>
      </c>
      <c r="X35" s="101">
        <v>1.8729754484426799E-2</v>
      </c>
      <c r="Y35" s="101">
        <v>4.3274257322809602E-2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7.7510176892485738E-3</v>
      </c>
      <c r="F36" s="104">
        <v>6.7628028903392381E-2</v>
      </c>
      <c r="G36" s="104">
        <v>0.14467179569676777</v>
      </c>
      <c r="H36" s="104">
        <v>0.11467361736460352</v>
      </c>
      <c r="I36" s="104">
        <v>5.6859894866273131E-2</v>
      </c>
      <c r="J36" s="104">
        <v>2.7638226053871541E-2</v>
      </c>
      <c r="K36" s="104">
        <v>0</v>
      </c>
      <c r="L36" s="104">
        <v>0</v>
      </c>
      <c r="M36" s="104">
        <v>0</v>
      </c>
      <c r="N36" s="104">
        <v>3.6507930740295791E-2</v>
      </c>
      <c r="O36" s="104">
        <v>6.4452034148056225E-2</v>
      </c>
      <c r="P36" s="104">
        <v>6.162286970187645E-3</v>
      </c>
      <c r="Q36" s="104">
        <v>1.9338052473052314E-2</v>
      </c>
      <c r="R36" s="104">
        <v>5.6091677494216299E-2</v>
      </c>
      <c r="S36" s="104">
        <v>8.7624800225504285E-2</v>
      </c>
      <c r="T36" s="104">
        <v>6.8961404487092259E-2</v>
      </c>
      <c r="U36" s="104">
        <v>6.6197257677317656E-2</v>
      </c>
      <c r="V36" s="104">
        <v>5.0877507961715931E-2</v>
      </c>
      <c r="W36" s="104">
        <v>4.7486719344244463E-2</v>
      </c>
      <c r="X36" s="104">
        <v>1.6011576818330361E-2</v>
      </c>
      <c r="Y36" s="104">
        <v>2.4327184184464126E-2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2.8622241764581142E-3</v>
      </c>
      <c r="F37" s="98">
        <v>2.4941053843094804E-2</v>
      </c>
      <c r="G37" s="98">
        <v>5.3319369309120353E-2</v>
      </c>
      <c r="H37" s="98">
        <v>3.5121525664756785E-2</v>
      </c>
      <c r="I37" s="98">
        <v>1.838791999076923E-2</v>
      </c>
      <c r="J37" s="98">
        <v>9.7209317901960166E-3</v>
      </c>
      <c r="K37" s="98">
        <v>0</v>
      </c>
      <c r="L37" s="98">
        <v>0</v>
      </c>
      <c r="M37" s="98">
        <v>0</v>
      </c>
      <c r="N37" s="98">
        <v>1.2448202092615402E-2</v>
      </c>
      <c r="O37" s="98">
        <v>1.8845425541170798E-2</v>
      </c>
      <c r="P37" s="98">
        <v>1.8190587371729819E-3</v>
      </c>
      <c r="Q37" s="98">
        <v>4.6038830520085368E-3</v>
      </c>
      <c r="R37" s="98">
        <v>1.2414245221396385E-2</v>
      </c>
      <c r="S37" s="98">
        <v>2.1809461719438799E-2</v>
      </c>
      <c r="T37" s="98">
        <v>1.9899527359009801E-2</v>
      </c>
      <c r="U37" s="98">
        <v>1.9568637662821926E-2</v>
      </c>
      <c r="V37" s="98">
        <v>1.5002938637281887E-2</v>
      </c>
      <c r="W37" s="98">
        <v>1.3605642264119557E-2</v>
      </c>
      <c r="X37" s="98">
        <v>5.4139952391376598E-3</v>
      </c>
      <c r="Y37" s="98">
        <v>8.1724535577058933E-3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4.8887935127904601E-3</v>
      </c>
      <c r="F38" s="98">
        <v>4.2686975060297581E-2</v>
      </c>
      <c r="G38" s="98">
        <v>9.1352426387647429E-2</v>
      </c>
      <c r="H38" s="98">
        <v>7.9552091699846741E-2</v>
      </c>
      <c r="I38" s="98">
        <v>3.8471974875503898E-2</v>
      </c>
      <c r="J38" s="98">
        <v>1.7917294263675526E-2</v>
      </c>
      <c r="K38" s="98">
        <v>0</v>
      </c>
      <c r="L38" s="98">
        <v>0</v>
      </c>
      <c r="M38" s="98">
        <v>0</v>
      </c>
      <c r="N38" s="98">
        <v>2.4059728647680387E-2</v>
      </c>
      <c r="O38" s="98">
        <v>4.5606608606885431E-2</v>
      </c>
      <c r="P38" s="98">
        <v>4.3432282330146633E-3</v>
      </c>
      <c r="Q38" s="98">
        <v>1.4734169421043778E-2</v>
      </c>
      <c r="R38" s="98">
        <v>4.3677432272819915E-2</v>
      </c>
      <c r="S38" s="98">
        <v>6.5815338506065482E-2</v>
      </c>
      <c r="T38" s="98">
        <v>4.9061877128082465E-2</v>
      </c>
      <c r="U38" s="98">
        <v>4.6628620014495727E-2</v>
      </c>
      <c r="V38" s="98">
        <v>3.5874569324434044E-2</v>
      </c>
      <c r="W38" s="98">
        <v>3.3881077080124902E-2</v>
      </c>
      <c r="X38" s="98">
        <v>1.0597581579192702E-2</v>
      </c>
      <c r="Y38" s="98">
        <v>1.6154730626758235E-2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3.9427770508784219E-3</v>
      </c>
      <c r="F39" s="122">
        <v>2.9341975584225136E-2</v>
      </c>
      <c r="G39" s="122">
        <v>4.3266742342905819E-2</v>
      </c>
      <c r="H39" s="122">
        <v>4.4188173354469784E-2</v>
      </c>
      <c r="I39" s="122">
        <v>2.6150918257999031E-2</v>
      </c>
      <c r="J39" s="122">
        <v>9.9095631323440347E-3</v>
      </c>
      <c r="K39" s="122">
        <v>0</v>
      </c>
      <c r="L39" s="122">
        <v>0</v>
      </c>
      <c r="M39" s="122">
        <v>0</v>
      </c>
      <c r="N39" s="122">
        <v>1.5552116857235058E-2</v>
      </c>
      <c r="O39" s="122">
        <v>2.4072886302329198E-2</v>
      </c>
      <c r="P39" s="122">
        <v>2.8569463050756674E-3</v>
      </c>
      <c r="Q39" s="122">
        <v>7.8403463689000353E-3</v>
      </c>
      <c r="R39" s="122">
        <v>2.1176327316792028E-2</v>
      </c>
      <c r="S39" s="122">
        <v>3.4063657836537732E-2</v>
      </c>
      <c r="T39" s="122">
        <v>3.342676006396942E-2</v>
      </c>
      <c r="U39" s="122">
        <v>2.9238543927687505E-2</v>
      </c>
      <c r="V39" s="122">
        <v>2.6154482958437857E-2</v>
      </c>
      <c r="W39" s="122">
        <v>2.3895949824681541E-2</v>
      </c>
      <c r="X39" s="122">
        <v>6.9106444912985432E-3</v>
      </c>
      <c r="Y39" s="122">
        <v>1.4415717695921005E-2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2.7760347974893212E-5</v>
      </c>
      <c r="F40" s="98">
        <v>1.5099641438481214E-4</v>
      </c>
      <c r="G40" s="98">
        <v>2.5264017287321742E-4</v>
      </c>
      <c r="H40" s="98">
        <v>2.3137849744345757E-4</v>
      </c>
      <c r="I40" s="98">
        <v>1.0098804703029639E-4</v>
      </c>
      <c r="J40" s="98">
        <v>2.6994334561818055E-5</v>
      </c>
      <c r="K40" s="98">
        <v>0</v>
      </c>
      <c r="L40" s="98">
        <v>0</v>
      </c>
      <c r="M40" s="98">
        <v>0</v>
      </c>
      <c r="N40" s="98">
        <v>0</v>
      </c>
      <c r="O40" s="98">
        <v>5.9368927784931609E-5</v>
      </c>
      <c r="P40" s="98">
        <v>0</v>
      </c>
      <c r="Q40" s="98">
        <v>3.6719195521677393E-5</v>
      </c>
      <c r="R40" s="98">
        <v>7.763513777348328E-5</v>
      </c>
      <c r="S40" s="98">
        <v>7.4719721581891963E-5</v>
      </c>
      <c r="T40" s="98">
        <v>3.4755889534201684E-5</v>
      </c>
      <c r="U40" s="98">
        <v>3.4971779236471777E-5</v>
      </c>
      <c r="V40" s="98">
        <v>3.4976181317106883E-5</v>
      </c>
      <c r="W40" s="98">
        <v>9.6661733429682006E-5</v>
      </c>
      <c r="X40" s="98">
        <v>0</v>
      </c>
      <c r="Y40" s="98">
        <v>0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3.9150167029035282E-3</v>
      </c>
      <c r="F41" s="33">
        <v>2.9190979169840325E-2</v>
      </c>
      <c r="G41" s="33">
        <v>4.3014102170032605E-2</v>
      </c>
      <c r="H41" s="33">
        <v>4.3956794857026325E-2</v>
      </c>
      <c r="I41" s="33">
        <v>2.6049930210968734E-2</v>
      </c>
      <c r="J41" s="33">
        <v>9.8825687977822166E-3</v>
      </c>
      <c r="K41" s="33">
        <v>0</v>
      </c>
      <c r="L41" s="33">
        <v>0</v>
      </c>
      <c r="M41" s="33">
        <v>0</v>
      </c>
      <c r="N41" s="33">
        <v>1.5552116857235058E-2</v>
      </c>
      <c r="O41" s="33">
        <v>2.4013517374544265E-2</v>
      </c>
      <c r="P41" s="33">
        <v>2.8569463050756674E-3</v>
      </c>
      <c r="Q41" s="33">
        <v>7.8036271733783573E-3</v>
      </c>
      <c r="R41" s="33">
        <v>2.1098692179018545E-2</v>
      </c>
      <c r="S41" s="33">
        <v>3.398893811495584E-2</v>
      </c>
      <c r="T41" s="33">
        <v>3.3392004174435219E-2</v>
      </c>
      <c r="U41" s="33">
        <v>2.9203572148451033E-2</v>
      </c>
      <c r="V41" s="33">
        <v>2.611950677712075E-2</v>
      </c>
      <c r="W41" s="33">
        <v>2.3799288091251859E-2</v>
      </c>
      <c r="X41" s="33">
        <v>6.9106444912985432E-3</v>
      </c>
      <c r="Y41" s="33">
        <v>1.4415717695921005E-2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33.256917595631457</v>
      </c>
      <c r="D43" s="117">
        <f t="shared" si="14"/>
        <v>35.240904457734594</v>
      </c>
      <c r="E43" s="117">
        <f t="shared" si="14"/>
        <v>35.276826240480204</v>
      </c>
      <c r="F43" s="117">
        <f t="shared" si="14"/>
        <v>11.554093386147256</v>
      </c>
      <c r="G43" s="117">
        <f t="shared" si="14"/>
        <v>14.408901718585774</v>
      </c>
      <c r="H43" s="117">
        <f t="shared" si="14"/>
        <v>14.229752229636063</v>
      </c>
      <c r="I43" s="117">
        <f t="shared" si="14"/>
        <v>8.4764673034774525</v>
      </c>
      <c r="J43" s="117">
        <f t="shared" si="14"/>
        <v>15.813333931092965</v>
      </c>
      <c r="K43" s="117">
        <f t="shared" si="14"/>
        <v>14.252521368112669</v>
      </c>
      <c r="L43" s="117">
        <f t="shared" si="14"/>
        <v>20.600989978006403</v>
      </c>
      <c r="M43" s="117">
        <f t="shared" si="14"/>
        <v>14.301537997426976</v>
      </c>
      <c r="N43" s="117">
        <f t="shared" si="14"/>
        <v>14.980054275153075</v>
      </c>
      <c r="O43" s="117">
        <f t="shared" si="14"/>
        <v>26.097665529204424</v>
      </c>
      <c r="P43" s="117">
        <f t="shared" si="14"/>
        <v>14.620881203832113</v>
      </c>
      <c r="Q43" s="117">
        <f t="shared" si="14"/>
        <v>12.750196052071473</v>
      </c>
      <c r="R43" s="117">
        <f t="shared" ref="R43:V43" si="15">R44+R47+R49+R58</f>
        <v>13.294398352640675</v>
      </c>
      <c r="S43" s="117">
        <f t="shared" si="15"/>
        <v>14.961199965999521</v>
      </c>
      <c r="T43" s="117">
        <f t="shared" si="15"/>
        <v>12.553907286610761</v>
      </c>
      <c r="U43" s="117">
        <f t="shared" si="15"/>
        <v>8.6088648307663078</v>
      </c>
      <c r="V43" s="117">
        <f t="shared" si="15"/>
        <v>6.7067360387801029</v>
      </c>
      <c r="W43" s="117">
        <f t="shared" ref="W43:Y43" si="16">W44+W47+W49+W58</f>
        <v>6.8914918698095597</v>
      </c>
      <c r="X43" s="117">
        <f t="shared" si="16"/>
        <v>2.9567748713115023</v>
      </c>
      <c r="Y43" s="117">
        <f t="shared" si="16"/>
        <v>2.6176290251411602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27.703476582675599</v>
      </c>
      <c r="D44" s="122">
        <f t="shared" si="17"/>
        <v>28.440015069693199</v>
      </c>
      <c r="E44" s="122">
        <f t="shared" si="17"/>
        <v>29.049914424878832</v>
      </c>
      <c r="F44" s="122">
        <f t="shared" si="17"/>
        <v>9.3752579899888691</v>
      </c>
      <c r="G44" s="122">
        <f t="shared" si="17"/>
        <v>11.768748053733164</v>
      </c>
      <c r="H44" s="122">
        <f t="shared" si="17"/>
        <v>11.536990066153074</v>
      </c>
      <c r="I44" s="122">
        <f t="shared" si="17"/>
        <v>6.7135027858388687</v>
      </c>
      <c r="J44" s="122">
        <f t="shared" si="17"/>
        <v>12.474391850219858</v>
      </c>
      <c r="K44" s="122">
        <f t="shared" si="17"/>
        <v>10.925450432239302</v>
      </c>
      <c r="L44" s="122">
        <f t="shared" si="17"/>
        <v>16.507172617933794</v>
      </c>
      <c r="M44" s="122">
        <f t="shared" si="17"/>
        <v>10.968169460865715</v>
      </c>
      <c r="N44" s="122">
        <f t="shared" si="17"/>
        <v>11.32301233639425</v>
      </c>
      <c r="O44" s="122">
        <f t="shared" si="17"/>
        <v>20.441736932567075</v>
      </c>
      <c r="P44" s="122">
        <f t="shared" si="17"/>
        <v>10.756296339749335</v>
      </c>
      <c r="Q44" s="122">
        <f t="shared" si="17"/>
        <v>9.1131064555362649</v>
      </c>
      <c r="R44" s="122">
        <f t="shared" ref="R44:V44" si="18">SUM(R45:R46)</f>
        <v>9.985657548025543</v>
      </c>
      <c r="S44" s="122">
        <f t="shared" si="18"/>
        <v>11.442216597219</v>
      </c>
      <c r="T44" s="122">
        <f t="shared" si="18"/>
        <v>9.4999520176096404</v>
      </c>
      <c r="U44" s="122">
        <f t="shared" si="18"/>
        <v>6.2385510139659646</v>
      </c>
      <c r="V44" s="122">
        <f t="shared" si="18"/>
        <v>4.915200314338394</v>
      </c>
      <c r="W44" s="122">
        <f t="shared" ref="W44:Y44" si="19">SUM(W45:W46)</f>
        <v>5.365860931295912</v>
      </c>
      <c r="X44" s="122">
        <f t="shared" si="19"/>
        <v>2.1498608080902009</v>
      </c>
      <c r="Y44" s="122">
        <f t="shared" si="19"/>
        <v>1.7404749845843936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26.968727496677385</v>
      </c>
      <c r="D45" s="98">
        <v>27.702959707818565</v>
      </c>
      <c r="E45" s="98">
        <v>28.312064578071929</v>
      </c>
      <c r="F45" s="98">
        <v>9.1430353588805211</v>
      </c>
      <c r="G45" s="98">
        <v>11.508430106461924</v>
      </c>
      <c r="H45" s="98">
        <v>11.280711046291547</v>
      </c>
      <c r="I45" s="98">
        <v>6.5693288395718445</v>
      </c>
      <c r="J45" s="98">
        <v>12.209889948120393</v>
      </c>
      <c r="K45" s="98">
        <v>10.695915045517333</v>
      </c>
      <c r="L45" s="98">
        <v>16.163331174213688</v>
      </c>
      <c r="M45" s="98">
        <v>10.742938452061441</v>
      </c>
      <c r="N45" s="98">
        <v>11.092725289722667</v>
      </c>
      <c r="O45" s="98">
        <v>20.029766521609254</v>
      </c>
      <c r="P45" s="98">
        <v>10.541158776565251</v>
      </c>
      <c r="Q45" s="98">
        <v>8.932173928049183</v>
      </c>
      <c r="R45" s="98">
        <v>9.7885052458681034</v>
      </c>
      <c r="S45" s="98">
        <v>11.217624128920699</v>
      </c>
      <c r="T45" s="98">
        <v>9.3139398452366144</v>
      </c>
      <c r="U45" s="98">
        <v>6.1172198401564204</v>
      </c>
      <c r="V45" s="98">
        <v>4.8198561762270744</v>
      </c>
      <c r="W45" s="98">
        <v>5.260588146191747</v>
      </c>
      <c r="X45" s="98">
        <v>2.1080579540631774</v>
      </c>
      <c r="Y45" s="98">
        <v>1.7065960838383423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0.73474908599821209</v>
      </c>
      <c r="D46" s="98">
        <v>0.73705536187463483</v>
      </c>
      <c r="E46" s="98">
        <v>0.73784984680690424</v>
      </c>
      <c r="F46" s="98">
        <v>0.23222263110834818</v>
      </c>
      <c r="G46" s="98">
        <v>0.26031794727124019</v>
      </c>
      <c r="H46" s="98">
        <v>0.25627901986152768</v>
      </c>
      <c r="I46" s="98">
        <v>0.14417394626702451</v>
      </c>
      <c r="J46" s="98">
        <v>0.26450190209946489</v>
      </c>
      <c r="K46" s="98">
        <v>0.22953538672196777</v>
      </c>
      <c r="L46" s="98">
        <v>0.34384144372010667</v>
      </c>
      <c r="M46" s="98">
        <v>0.22523100880427352</v>
      </c>
      <c r="N46" s="98">
        <v>0.23028704667158303</v>
      </c>
      <c r="O46" s="98">
        <v>0.41197041095782155</v>
      </c>
      <c r="P46" s="98">
        <v>0.21513756318408378</v>
      </c>
      <c r="Q46" s="98">
        <v>0.18093252748708233</v>
      </c>
      <c r="R46" s="98">
        <v>0.1971523021574399</v>
      </c>
      <c r="S46" s="98">
        <v>0.22459246829830096</v>
      </c>
      <c r="T46" s="98">
        <v>0.18601217237302675</v>
      </c>
      <c r="U46" s="98">
        <v>0.12133117380954454</v>
      </c>
      <c r="V46" s="98">
        <v>9.5344138111319587E-2</v>
      </c>
      <c r="W46" s="98">
        <v>0.10527278510416527</v>
      </c>
      <c r="X46" s="98">
        <v>4.180285402702337E-2</v>
      </c>
      <c r="Y46" s="98">
        <v>3.3878900746051467E-2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1.0843890794135856E-2</v>
      </c>
      <c r="D47" s="122">
        <f t="shared" si="20"/>
        <v>7.8098286789973215E-3</v>
      </c>
      <c r="E47" s="122">
        <f t="shared" si="20"/>
        <v>1.9551335499503924E-2</v>
      </c>
      <c r="F47" s="122">
        <f t="shared" si="20"/>
        <v>5.1553824107328505E-3</v>
      </c>
      <c r="G47" s="122">
        <f t="shared" si="20"/>
        <v>6.0906586419192726E-3</v>
      </c>
      <c r="H47" s="122">
        <f t="shared" si="20"/>
        <v>7.6592616396442721E-3</v>
      </c>
      <c r="I47" s="122">
        <f t="shared" si="20"/>
        <v>5.4989853481476562E-3</v>
      </c>
      <c r="J47" s="122">
        <f t="shared" si="20"/>
        <v>6.9822331344997065E-3</v>
      </c>
      <c r="K47" s="122">
        <f t="shared" si="20"/>
        <v>4.3884511149321999E-3</v>
      </c>
      <c r="L47" s="122">
        <f t="shared" si="20"/>
        <v>8.6581738122916523E-3</v>
      </c>
      <c r="M47" s="122">
        <f t="shared" si="20"/>
        <v>6.218893140004832E-3</v>
      </c>
      <c r="N47" s="122">
        <f t="shared" si="20"/>
        <v>4.7922831971931919E-3</v>
      </c>
      <c r="O47" s="122">
        <f t="shared" si="20"/>
        <v>1.5176327160086723E-2</v>
      </c>
      <c r="P47" s="122">
        <f t="shared" si="20"/>
        <v>2.8062134137214647E-3</v>
      </c>
      <c r="Q47" s="122">
        <f t="shared" si="20"/>
        <v>4.1924655739489338E-3</v>
      </c>
      <c r="R47" s="122">
        <f t="shared" si="20"/>
        <v>4.9438773736469269E-3</v>
      </c>
      <c r="S47" s="122">
        <f t="shared" si="20"/>
        <v>1.0069801235373004E-2</v>
      </c>
      <c r="T47" s="122">
        <f t="shared" si="20"/>
        <v>5.7968185409405957E-3</v>
      </c>
      <c r="U47" s="122">
        <f t="shared" si="20"/>
        <v>7.7144116446409162E-3</v>
      </c>
      <c r="V47" s="122">
        <f t="shared" si="20"/>
        <v>8.5133078064164678E-3</v>
      </c>
      <c r="W47" s="122">
        <f t="shared" si="20"/>
        <v>3.0207693953457188E-3</v>
      </c>
      <c r="X47" s="122">
        <f t="shared" si="20"/>
        <v>5.9785736323976285E-4</v>
      </c>
      <c r="Y47" s="122">
        <f t="shared" si="20"/>
        <v>2.0933677470344594E-4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1.0843890794135856E-2</v>
      </c>
      <c r="D48" s="98">
        <v>7.8098286789973215E-3</v>
      </c>
      <c r="E48" s="98">
        <v>1.9551335499503924E-2</v>
      </c>
      <c r="F48" s="98">
        <v>5.1553824107328505E-3</v>
      </c>
      <c r="G48" s="98">
        <v>6.0906586419192726E-3</v>
      </c>
      <c r="H48" s="98">
        <v>7.6592616396442721E-3</v>
      </c>
      <c r="I48" s="98">
        <v>5.4989853481476562E-3</v>
      </c>
      <c r="J48" s="98">
        <v>6.9822331344997065E-3</v>
      </c>
      <c r="K48" s="98">
        <v>4.3884511149321999E-3</v>
      </c>
      <c r="L48" s="98">
        <v>8.6581738122916523E-3</v>
      </c>
      <c r="M48" s="98">
        <v>6.218893140004832E-3</v>
      </c>
      <c r="N48" s="98">
        <v>4.7922831971931919E-3</v>
      </c>
      <c r="O48" s="98">
        <v>1.5176327160086723E-2</v>
      </c>
      <c r="P48" s="98">
        <v>2.8062134137214647E-3</v>
      </c>
      <c r="Q48" s="98">
        <v>4.1924655739489338E-3</v>
      </c>
      <c r="R48" s="98">
        <v>4.9438773736469269E-3</v>
      </c>
      <c r="S48" s="98">
        <v>1.0069801235373004E-2</v>
      </c>
      <c r="T48" s="98">
        <v>5.7968185409405957E-3</v>
      </c>
      <c r="U48" s="98">
        <v>7.7144116446409162E-3</v>
      </c>
      <c r="V48" s="98">
        <v>8.5133078064164678E-3</v>
      </c>
      <c r="W48" s="98">
        <v>3.0207693953457188E-3</v>
      </c>
      <c r="X48" s="98">
        <v>5.9785736323976285E-4</v>
      </c>
      <c r="Y48" s="98">
        <v>2.0933677470344594E-4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4.751610848121226</v>
      </c>
      <c r="D49" s="122">
        <v>5.817762762388238</v>
      </c>
      <c r="E49" s="122">
        <v>5.3256497213422298</v>
      </c>
      <c r="F49" s="122">
        <v>1.8489411869669605</v>
      </c>
      <c r="G49" s="122">
        <v>2.2827161199142871</v>
      </c>
      <c r="H49" s="122">
        <v>2.2913536187970474</v>
      </c>
      <c r="I49" s="122">
        <v>1.5268349868386308</v>
      </c>
      <c r="J49" s="122">
        <v>2.8681694075891859</v>
      </c>
      <c r="K49" s="122">
        <v>2.7909913095282937</v>
      </c>
      <c r="L49" s="122">
        <v>3.4443474296255321</v>
      </c>
      <c r="M49" s="122">
        <v>2.8120849480698071</v>
      </c>
      <c r="N49" s="122">
        <v>3.0522512228735117</v>
      </c>
      <c r="O49" s="122">
        <v>4.7758557365400467</v>
      </c>
      <c r="P49" s="122">
        <v>3.2377955331901864</v>
      </c>
      <c r="Q49" s="122">
        <v>3.0583570758890444</v>
      </c>
      <c r="R49" s="122">
        <v>2.7664633472595144</v>
      </c>
      <c r="S49" s="122">
        <v>2.9268509485123961</v>
      </c>
      <c r="T49" s="122">
        <v>2.5196015455722298</v>
      </c>
      <c r="U49" s="122">
        <v>1.9501186097161518</v>
      </c>
      <c r="V49" s="122">
        <v>1.4729960492733829</v>
      </c>
      <c r="W49" s="122">
        <v>1.2919339257786961</v>
      </c>
      <c r="X49" s="122">
        <v>0.67358908537054418</v>
      </c>
      <c r="Y49" s="122">
        <v>0.7195640865303542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0.2668731308992725</v>
      </c>
      <c r="D50" s="98">
        <v>1.0198869728248616</v>
      </c>
      <c r="E50" s="98">
        <v>0.57794955892127908</v>
      </c>
      <c r="F50" s="98">
        <v>0.28103708887744627</v>
      </c>
      <c r="G50" s="98">
        <v>0.11239771286754434</v>
      </c>
      <c r="H50" s="98">
        <v>0.11626173868756605</v>
      </c>
      <c r="I50" s="98">
        <v>0.44232279682461012</v>
      </c>
      <c r="J50" s="98">
        <v>1.4587199699931863</v>
      </c>
      <c r="K50" s="98">
        <v>1.0500160922473356</v>
      </c>
      <c r="L50" s="98">
        <v>1.4571899612282133</v>
      </c>
      <c r="M50" s="98">
        <v>1.5010531915542951</v>
      </c>
      <c r="N50" s="98">
        <v>1.4772093073603452</v>
      </c>
      <c r="O50" s="98">
        <v>2.4451963639145968</v>
      </c>
      <c r="P50" s="98">
        <v>0.45245342431700136</v>
      </c>
      <c r="Q50" s="98">
        <v>0.60175024470889804</v>
      </c>
      <c r="R50" s="98">
        <v>0.69682179479418604</v>
      </c>
      <c r="S50" s="98">
        <v>1.0145026768321148</v>
      </c>
      <c r="T50" s="98">
        <v>0.85000041988985531</v>
      </c>
      <c r="U50" s="98">
        <v>0.79393247797718425</v>
      </c>
      <c r="V50" s="98">
        <v>0.71711366640265906</v>
      </c>
      <c r="W50" s="98">
        <v>0.70887781047967791</v>
      </c>
      <c r="X50" s="98">
        <v>0.4147370662721595</v>
      </c>
      <c r="Y50" s="98">
        <v>0.26270033665445991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4.8027438627464849E-4</v>
      </c>
      <c r="D51" s="98">
        <v>3.9424516926747115E-3</v>
      </c>
      <c r="E51" s="98">
        <v>3.8636804878007872E-3</v>
      </c>
      <c r="F51" s="98">
        <v>2.4561668329326435E-3</v>
      </c>
      <c r="G51" s="98">
        <v>2.2291306663063219E-3</v>
      </c>
      <c r="H51" s="98">
        <v>2.5614094033619551E-3</v>
      </c>
      <c r="I51" s="98">
        <v>0</v>
      </c>
      <c r="J51" s="98">
        <v>8.46114952445505E-3</v>
      </c>
      <c r="K51" s="98">
        <v>1.7892005733266859E-2</v>
      </c>
      <c r="L51" s="98">
        <v>1.4239805832503658E-2</v>
      </c>
      <c r="M51" s="98">
        <v>1.2130760677816455E-2</v>
      </c>
      <c r="N51" s="98">
        <v>0</v>
      </c>
      <c r="O51" s="98">
        <v>2.5575885417024526E-2</v>
      </c>
      <c r="P51" s="98">
        <v>7.6852607168380457E-4</v>
      </c>
      <c r="Q51" s="98">
        <v>2.5598411916460577E-3</v>
      </c>
      <c r="R51" s="98">
        <v>3.5963835699300267E-3</v>
      </c>
      <c r="S51" s="98">
        <v>9.4771228405340652E-3</v>
      </c>
      <c r="T51" s="98">
        <v>2.8319918651322994E-3</v>
      </c>
      <c r="U51" s="98">
        <v>6.9652192167327428E-3</v>
      </c>
      <c r="V51" s="98">
        <v>7.2774377220485567E-3</v>
      </c>
      <c r="W51" s="98">
        <v>3.9247284535056937E-3</v>
      </c>
      <c r="X51" s="98">
        <v>3.6226498833435148E-4</v>
      </c>
      <c r="Y51" s="98">
        <v>0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1.7822232008572018E-4</v>
      </c>
      <c r="D52" s="101">
        <v>1.4683311944226373E-3</v>
      </c>
      <c r="E52" s="101">
        <v>1.427314360403409E-3</v>
      </c>
      <c r="F52" s="101">
        <v>9.0625145158909615E-4</v>
      </c>
      <c r="G52" s="101">
        <v>8.2161072462906678E-4</v>
      </c>
      <c r="H52" s="101">
        <v>7.8538372165049377E-4</v>
      </c>
      <c r="I52" s="101">
        <v>0</v>
      </c>
      <c r="J52" s="101">
        <v>2.9781317442882957E-3</v>
      </c>
      <c r="K52" s="101">
        <v>6.4347418283475519E-3</v>
      </c>
      <c r="L52" s="101">
        <v>4.5178511053543908E-3</v>
      </c>
      <c r="M52" s="101">
        <v>4.312821975207241E-3</v>
      </c>
      <c r="N52" s="101">
        <v>0</v>
      </c>
      <c r="O52" s="101">
        <v>7.4651377213689561E-3</v>
      </c>
      <c r="P52" s="101">
        <v>2.2793558918244862E-4</v>
      </c>
      <c r="Q52" s="101">
        <v>6.0882420278984307E-4</v>
      </c>
      <c r="R52" s="101">
        <v>7.9300546528110775E-4</v>
      </c>
      <c r="S52" s="101">
        <v>2.3638702761231336E-3</v>
      </c>
      <c r="T52" s="101">
        <v>8.1587283205161374E-4</v>
      </c>
      <c r="U52" s="101">
        <v>2.0520208375697821E-3</v>
      </c>
      <c r="V52" s="101">
        <v>2.153222107662508E-3</v>
      </c>
      <c r="W52" s="101">
        <v>1.1361864862825593E-3</v>
      </c>
      <c r="X52" s="101">
        <v>1.2285826409026503E-4</v>
      </c>
      <c r="Y52" s="101">
        <v>0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3.0205206618892828E-4</v>
      </c>
      <c r="D53" s="104">
        <v>2.4741204982520744E-3</v>
      </c>
      <c r="E53" s="104">
        <v>2.4363661273973784E-3</v>
      </c>
      <c r="F53" s="104">
        <v>1.5499153813435475E-3</v>
      </c>
      <c r="G53" s="104">
        <v>1.4075199416772549E-3</v>
      </c>
      <c r="H53" s="104">
        <v>1.7760256817114612E-3</v>
      </c>
      <c r="I53" s="104">
        <v>0</v>
      </c>
      <c r="J53" s="104">
        <v>5.4830177801667539E-3</v>
      </c>
      <c r="K53" s="104">
        <v>1.1457263904919307E-2</v>
      </c>
      <c r="L53" s="104">
        <v>9.7219547271492658E-3</v>
      </c>
      <c r="M53" s="104">
        <v>7.8179387026092138E-3</v>
      </c>
      <c r="N53" s="104">
        <v>0</v>
      </c>
      <c r="O53" s="104">
        <v>1.8110747695655571E-2</v>
      </c>
      <c r="P53" s="104">
        <v>5.4059048250135601E-4</v>
      </c>
      <c r="Q53" s="104">
        <v>1.9510169888562144E-3</v>
      </c>
      <c r="R53" s="104">
        <v>2.8033781046489189E-3</v>
      </c>
      <c r="S53" s="104">
        <v>7.1132525644109316E-3</v>
      </c>
      <c r="T53" s="104">
        <v>2.0161190330806856E-3</v>
      </c>
      <c r="U53" s="104">
        <v>4.9131983791629611E-3</v>
      </c>
      <c r="V53" s="104">
        <v>5.1242156143860487E-3</v>
      </c>
      <c r="W53" s="104">
        <v>2.7885419672231343E-3</v>
      </c>
      <c r="X53" s="104">
        <v>2.3940672424408647E-4</v>
      </c>
      <c r="Y53" s="104">
        <v>0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3.3053557108059017</v>
      </c>
      <c r="D54" s="101">
        <v>3.6443364479189944</v>
      </c>
      <c r="E54" s="101">
        <v>3.1498827553485653</v>
      </c>
      <c r="F54" s="101">
        <v>0.90611788987619368</v>
      </c>
      <c r="G54" s="101">
        <v>0.99995685274671209</v>
      </c>
      <c r="H54" s="101">
        <v>1.1699315007840601</v>
      </c>
      <c r="I54" s="101">
        <v>0.72535279492676297</v>
      </c>
      <c r="J54" s="101">
        <v>0.7641365580302133</v>
      </c>
      <c r="K54" s="101">
        <v>0.19708609552154463</v>
      </c>
      <c r="L54" s="101">
        <v>1.1333500972860961</v>
      </c>
      <c r="M54" s="101">
        <v>0.6514098474653609</v>
      </c>
      <c r="N54" s="101">
        <v>0.86953556321745085</v>
      </c>
      <c r="O54" s="101">
        <v>1.1616777840626726</v>
      </c>
      <c r="P54" s="101">
        <v>1.6195278734984491</v>
      </c>
      <c r="Q54" s="101">
        <v>1.3153332078253042</v>
      </c>
      <c r="R54" s="101">
        <v>1.0065974121317023</v>
      </c>
      <c r="S54" s="101">
        <v>0.91439876104999118</v>
      </c>
      <c r="T54" s="101">
        <v>0.94559066500197886</v>
      </c>
      <c r="U54" s="101">
        <v>0.6005035909264318</v>
      </c>
      <c r="V54" s="101">
        <v>0.43553867949091662</v>
      </c>
      <c r="W54" s="101">
        <v>0.36497559372441019</v>
      </c>
      <c r="X54" s="101">
        <v>0.1392125020813646</v>
      </c>
      <c r="Y54" s="101">
        <v>0.29286790684216418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1.1789017320297772</v>
      </c>
      <c r="D55" s="104">
        <v>1.1495968899517082</v>
      </c>
      <c r="E55" s="104">
        <v>1.5939537265845845</v>
      </c>
      <c r="F55" s="104">
        <v>0.65933004138038809</v>
      </c>
      <c r="G55" s="104">
        <v>1.1681324236337243</v>
      </c>
      <c r="H55" s="104">
        <v>1.002598969922059</v>
      </c>
      <c r="I55" s="104">
        <v>0.3591593950872578</v>
      </c>
      <c r="J55" s="104">
        <v>0.63685173004133089</v>
      </c>
      <c r="K55" s="104">
        <v>1.5259971160261467</v>
      </c>
      <c r="L55" s="104">
        <v>0.83956756527871867</v>
      </c>
      <c r="M55" s="104">
        <v>0.64749114837233457</v>
      </c>
      <c r="N55" s="104">
        <v>0.7055063522957159</v>
      </c>
      <c r="O55" s="104">
        <v>1.1434057031457527</v>
      </c>
      <c r="P55" s="104">
        <v>1.165045709303052</v>
      </c>
      <c r="Q55" s="104">
        <v>1.1387137821631961</v>
      </c>
      <c r="R55" s="104">
        <v>1.0594477567636962</v>
      </c>
      <c r="S55" s="104">
        <v>0.9884723877897561</v>
      </c>
      <c r="T55" s="104">
        <v>0.72117846881526348</v>
      </c>
      <c r="U55" s="104">
        <v>0.548717321595803</v>
      </c>
      <c r="V55" s="104">
        <v>0.31306626565775864</v>
      </c>
      <c r="W55" s="104">
        <v>0.2141557931211025</v>
      </c>
      <c r="X55" s="104">
        <v>0.11927725202868572</v>
      </c>
      <c r="Y55" s="104">
        <v>0.16399584303373016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0.43764862262428827</v>
      </c>
      <c r="D56" s="98">
        <v>0.42816985820249448</v>
      </c>
      <c r="E56" s="98">
        <v>0.58860050064318636</v>
      </c>
      <c r="F56" s="98">
        <v>0.24315932800480153</v>
      </c>
      <c r="G56" s="98">
        <v>0.43051987982669321</v>
      </c>
      <c r="H56" s="98">
        <v>0.30706980614047935</v>
      </c>
      <c r="I56" s="98">
        <v>0.11614854787068729</v>
      </c>
      <c r="J56" s="98">
        <v>0.22399383434136516</v>
      </c>
      <c r="K56" s="98">
        <v>0.54991124292971683</v>
      </c>
      <c r="L56" s="98">
        <v>0.26667623724697415</v>
      </c>
      <c r="M56" s="98">
        <v>0.22913227983940634</v>
      </c>
      <c r="N56" s="98">
        <v>0.24055829714028421</v>
      </c>
      <c r="O56" s="98">
        <v>0.33432563187197989</v>
      </c>
      <c r="P56" s="98">
        <v>0.34391234730976467</v>
      </c>
      <c r="Q56" s="98">
        <v>0.2710978827932719</v>
      </c>
      <c r="R56" s="98">
        <v>0.23447764159092901</v>
      </c>
      <c r="S56" s="98">
        <v>0.24602681714243971</v>
      </c>
      <c r="T56" s="98">
        <v>0.20810351496835125</v>
      </c>
      <c r="U56" s="98">
        <v>0.16220687717856369</v>
      </c>
      <c r="V56" s="98">
        <v>9.2318082414741209E-2</v>
      </c>
      <c r="W56" s="98">
        <v>6.1358778838186259E-2</v>
      </c>
      <c r="X56" s="98">
        <v>4.0331222961216495E-2</v>
      </c>
      <c r="Y56" s="98">
        <v>5.5092623983415939E-2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0.74125310940548894</v>
      </c>
      <c r="D57" s="98">
        <v>0.72142703174921363</v>
      </c>
      <c r="E57" s="98">
        <v>1.0053532259413982</v>
      </c>
      <c r="F57" s="98">
        <v>0.41617071337558653</v>
      </c>
      <c r="G57" s="98">
        <v>0.73761254380703101</v>
      </c>
      <c r="H57" s="98">
        <v>0.6955291637815797</v>
      </c>
      <c r="I57" s="98">
        <v>0.24301084721657051</v>
      </c>
      <c r="J57" s="98">
        <v>0.41285789569996573</v>
      </c>
      <c r="K57" s="98">
        <v>0.97608587309643002</v>
      </c>
      <c r="L57" s="98">
        <v>0.57289132803174458</v>
      </c>
      <c r="M57" s="98">
        <v>0.41835886853292825</v>
      </c>
      <c r="N57" s="98">
        <v>0.46494805515543169</v>
      </c>
      <c r="O57" s="98">
        <v>0.80908007127377279</v>
      </c>
      <c r="P57" s="98">
        <v>0.82113336199328735</v>
      </c>
      <c r="Q57" s="98">
        <v>0.86761589936992412</v>
      </c>
      <c r="R57" s="98">
        <v>0.82497011517276708</v>
      </c>
      <c r="S57" s="98">
        <v>0.74244557064731642</v>
      </c>
      <c r="T57" s="98">
        <v>0.51307495384691226</v>
      </c>
      <c r="U57" s="98">
        <v>0.38651044441723925</v>
      </c>
      <c r="V57" s="98">
        <v>0.22074818324301743</v>
      </c>
      <c r="W57" s="98">
        <v>0.15279701428291623</v>
      </c>
      <c r="X57" s="98">
        <v>7.8946029067469226E-2</v>
      </c>
      <c r="Y57" s="98">
        <v>0.10890321905031423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0.79098627404050226</v>
      </c>
      <c r="D58" s="122">
        <v>0.97531679697415952</v>
      </c>
      <c r="E58" s="122">
        <v>0.881710758759638</v>
      </c>
      <c r="F58" s="122">
        <v>0.32473882678069405</v>
      </c>
      <c r="G58" s="122">
        <v>0.35134688629640348</v>
      </c>
      <c r="H58" s="122">
        <v>0.39374928304629714</v>
      </c>
      <c r="I58" s="122">
        <v>0.23063054545180639</v>
      </c>
      <c r="J58" s="122">
        <v>0.46379044014942278</v>
      </c>
      <c r="K58" s="122">
        <v>0.53169117523014187</v>
      </c>
      <c r="L58" s="122">
        <v>0.64081175663478096</v>
      </c>
      <c r="M58" s="122">
        <v>0.51506469535144728</v>
      </c>
      <c r="N58" s="122">
        <v>0.5999984326881187</v>
      </c>
      <c r="O58" s="122">
        <v>0.8648965329372128</v>
      </c>
      <c r="P58" s="122">
        <v>0.62398311747886748</v>
      </c>
      <c r="Q58" s="122">
        <v>0.57454005507221528</v>
      </c>
      <c r="R58" s="122">
        <v>0.53733357998197018</v>
      </c>
      <c r="S58" s="122">
        <v>0.58206261903275214</v>
      </c>
      <c r="T58" s="122">
        <v>0.52855690488795082</v>
      </c>
      <c r="U58" s="122">
        <v>0.41248079543955102</v>
      </c>
      <c r="V58" s="122">
        <v>0.3100263673619098</v>
      </c>
      <c r="W58" s="122">
        <v>0.23067624333960488</v>
      </c>
      <c r="X58" s="122">
        <v>0.13272712048751739</v>
      </c>
      <c r="Y58" s="122">
        <v>0.15738061725170899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4.2284454890754173E-3</v>
      </c>
      <c r="D59" s="98">
        <v>4.0568992417689808E-3</v>
      </c>
      <c r="E59" s="98">
        <v>3.7754073245854771E-3</v>
      </c>
      <c r="F59" s="98">
        <v>1.842156255494708E-3</v>
      </c>
      <c r="G59" s="98">
        <v>2.1474414694223481E-3</v>
      </c>
      <c r="H59" s="98">
        <v>1.9667172282693893E-3</v>
      </c>
      <c r="I59" s="98">
        <v>7.8265736448479713E-4</v>
      </c>
      <c r="J59" s="98">
        <v>1.1337620515963582E-3</v>
      </c>
      <c r="K59" s="98">
        <v>1.4362927100710935E-3</v>
      </c>
      <c r="L59" s="98">
        <v>1.1302795359120271E-3</v>
      </c>
      <c r="M59" s="98">
        <v>3.8328811623279928E-4</v>
      </c>
      <c r="N59" s="98">
        <v>4.4484341284273645E-4</v>
      </c>
      <c r="O59" s="98">
        <v>1.6920144418705511E-3</v>
      </c>
      <c r="P59" s="98">
        <v>1.9282643952401276E-3</v>
      </c>
      <c r="Q59" s="98">
        <v>2.6805012730824495E-3</v>
      </c>
      <c r="R59" s="98">
        <v>1.9408784443370821E-3</v>
      </c>
      <c r="S59" s="98">
        <v>1.3075951276831095E-3</v>
      </c>
      <c r="T59" s="98">
        <v>5.213383430130252E-4</v>
      </c>
      <c r="U59" s="98">
        <v>6.9943558472943554E-4</v>
      </c>
      <c r="V59" s="98">
        <v>5.2464271975660324E-4</v>
      </c>
      <c r="W59" s="98">
        <v>8.2162473415229697E-4</v>
      </c>
      <c r="X59" s="98">
        <v>0</v>
      </c>
      <c r="Y59" s="98">
        <v>0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0.78675782855142684</v>
      </c>
      <c r="D60" s="33">
        <v>0.97125989773239052</v>
      </c>
      <c r="E60" s="33">
        <v>0.87793535143505252</v>
      </c>
      <c r="F60" s="33">
        <v>0.32289667052519933</v>
      </c>
      <c r="G60" s="33">
        <v>0.34919944482698112</v>
      </c>
      <c r="H60" s="33">
        <v>0.39178256581802773</v>
      </c>
      <c r="I60" s="33">
        <v>0.22984788808732159</v>
      </c>
      <c r="J60" s="33">
        <v>0.4626566780978264</v>
      </c>
      <c r="K60" s="33">
        <v>0.5302548825200708</v>
      </c>
      <c r="L60" s="33">
        <v>0.63968147709886891</v>
      </c>
      <c r="M60" s="33">
        <v>0.51468140723521449</v>
      </c>
      <c r="N60" s="33">
        <v>0.59955358927527591</v>
      </c>
      <c r="O60" s="33">
        <v>0.8632045184953423</v>
      </c>
      <c r="P60" s="33">
        <v>0.6220548530836274</v>
      </c>
      <c r="Q60" s="33">
        <v>0.57185955379913278</v>
      </c>
      <c r="R60" s="33">
        <v>0.53539270153763308</v>
      </c>
      <c r="S60" s="33">
        <v>0.58075502390506906</v>
      </c>
      <c r="T60" s="33">
        <v>0.52803556654493777</v>
      </c>
      <c r="U60" s="33">
        <v>0.41178135985482156</v>
      </c>
      <c r="V60" s="33">
        <v>0.3095017246421532</v>
      </c>
      <c r="W60" s="33">
        <v>0.22985461860545259</v>
      </c>
      <c r="X60" s="33">
        <v>0.13272712048751739</v>
      </c>
      <c r="Y60" s="33">
        <v>0.15738061725170899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34.610069455177957</v>
      </c>
      <c r="D62" s="117">
        <f t="shared" si="21"/>
        <v>30.605833703874975</v>
      </c>
      <c r="E62" s="117">
        <f t="shared" si="21"/>
        <v>44.796897010683175</v>
      </c>
      <c r="F62" s="117">
        <f t="shared" si="21"/>
        <v>34.668062067365234</v>
      </c>
      <c r="G62" s="117">
        <f t="shared" si="21"/>
        <v>57.375295679548735</v>
      </c>
      <c r="H62" s="117">
        <f t="shared" si="21"/>
        <v>33.831562428478122</v>
      </c>
      <c r="I62" s="117">
        <f t="shared" si="21"/>
        <v>17.077422295883032</v>
      </c>
      <c r="J62" s="117">
        <f t="shared" si="21"/>
        <v>16.857851615671517</v>
      </c>
      <c r="K62" s="117">
        <f t="shared" si="21"/>
        <v>17.31116644945865</v>
      </c>
      <c r="L62" s="117">
        <f t="shared" si="21"/>
        <v>19.487583465197009</v>
      </c>
      <c r="M62" s="117">
        <f t="shared" si="21"/>
        <v>13.605961144084695</v>
      </c>
      <c r="N62" s="117">
        <f t="shared" si="21"/>
        <v>17.005007935426164</v>
      </c>
      <c r="O62" s="117">
        <f t="shared" si="21"/>
        <v>24.422646356534948</v>
      </c>
      <c r="P62" s="117">
        <f t="shared" si="21"/>
        <v>28.90323882809993</v>
      </c>
      <c r="Q62" s="117">
        <f t="shared" si="21"/>
        <v>30.816447573860408</v>
      </c>
      <c r="R62" s="117">
        <f t="shared" ref="R62:V62" si="22">R63+R66+R68+R77</f>
        <v>41.295035637204151</v>
      </c>
      <c r="S62" s="117">
        <f t="shared" si="22"/>
        <v>31.250646597836607</v>
      </c>
      <c r="T62" s="117">
        <f t="shared" si="22"/>
        <v>29.772638620983848</v>
      </c>
      <c r="U62" s="117">
        <f t="shared" si="22"/>
        <v>25.182273146954799</v>
      </c>
      <c r="V62" s="117">
        <f t="shared" si="22"/>
        <v>24.407275479089424</v>
      </c>
      <c r="W62" s="117">
        <f t="shared" ref="W62:Y62" si="23">W63+W66+W68+W77</f>
        <v>39.433917350923743</v>
      </c>
      <c r="X62" s="117">
        <f t="shared" si="23"/>
        <v>13.835756016732171</v>
      </c>
      <c r="Y62" s="117">
        <f t="shared" si="23"/>
        <v>14.705401701591715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28.967733831864667</v>
      </c>
      <c r="D63" s="122">
        <f t="shared" si="24"/>
        <v>24.649448237415772</v>
      </c>
      <c r="E63" s="122">
        <f t="shared" si="24"/>
        <v>36.805021130042711</v>
      </c>
      <c r="F63" s="122">
        <f t="shared" si="24"/>
        <v>27.762100032442028</v>
      </c>
      <c r="G63" s="122">
        <f t="shared" si="24"/>
        <v>47.223502202627792</v>
      </c>
      <c r="H63" s="122">
        <f t="shared" si="24"/>
        <v>27.416167588521564</v>
      </c>
      <c r="I63" s="122">
        <f t="shared" si="24"/>
        <v>13.534164978866436</v>
      </c>
      <c r="J63" s="122">
        <f t="shared" si="24"/>
        <v>13.26545333246945</v>
      </c>
      <c r="K63" s="122">
        <f t="shared" si="24"/>
        <v>13.322183916812662</v>
      </c>
      <c r="L63" s="122">
        <f t="shared" si="24"/>
        <v>15.611154788920576</v>
      </c>
      <c r="M63" s="122">
        <f t="shared" si="24"/>
        <v>10.38567407123036</v>
      </c>
      <c r="N63" s="122">
        <f t="shared" si="24"/>
        <v>12.885064243433456</v>
      </c>
      <c r="O63" s="122">
        <f t="shared" si="24"/>
        <v>19.137879882782251</v>
      </c>
      <c r="P63" s="122">
        <f t="shared" si="24"/>
        <v>21.008124124742206</v>
      </c>
      <c r="Q63" s="122">
        <f t="shared" si="24"/>
        <v>21.960215338995891</v>
      </c>
      <c r="R63" s="122">
        <f t="shared" ref="R63:V63" si="25">SUM(R64:R65)</f>
        <v>31.405470141420054</v>
      </c>
      <c r="S63" s="122">
        <f t="shared" si="25"/>
        <v>23.844022648630155</v>
      </c>
      <c r="T63" s="122">
        <f t="shared" si="25"/>
        <v>22.489706976286094</v>
      </c>
      <c r="U63" s="122">
        <f t="shared" si="25"/>
        <v>18.46288915615845</v>
      </c>
      <c r="V63" s="122">
        <f t="shared" si="25"/>
        <v>17.86216619984015</v>
      </c>
      <c r="W63" s="122">
        <f t="shared" ref="W63:Y63" si="26">SUM(W64:W65)</f>
        <v>30.522099266412059</v>
      </c>
      <c r="X63" s="122">
        <f t="shared" si="26"/>
        <v>9.9530696885621648</v>
      </c>
      <c r="Y63" s="122">
        <f t="shared" si="26"/>
        <v>9.7174729452051931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28.199454230101182</v>
      </c>
      <c r="D64" s="98">
        <v>24.01062972954518</v>
      </c>
      <c r="E64" s="98">
        <v>35.870196372718482</v>
      </c>
      <c r="F64" s="98">
        <v>27.074440245211523</v>
      </c>
      <c r="G64" s="98">
        <v>46.178945457915475</v>
      </c>
      <c r="H64" s="98">
        <v>26.807153580738117</v>
      </c>
      <c r="I64" s="98">
        <v>13.243515814536295</v>
      </c>
      <c r="J64" s="98">
        <v>12.984178086286766</v>
      </c>
      <c r="K64" s="98">
        <v>13.042294986256229</v>
      </c>
      <c r="L64" s="98">
        <v>15.285977235804737</v>
      </c>
      <c r="M64" s="98">
        <v>10.172404586607447</v>
      </c>
      <c r="N64" s="98">
        <v>12.623008237254203</v>
      </c>
      <c r="O64" s="98">
        <v>18.752186618742133</v>
      </c>
      <c r="P64" s="98">
        <v>20.587938915213929</v>
      </c>
      <c r="Q64" s="98">
        <v>21.524215026168282</v>
      </c>
      <c r="R64" s="98">
        <v>30.785414756089722</v>
      </c>
      <c r="S64" s="98">
        <v>23.376002501020118</v>
      </c>
      <c r="T64" s="98">
        <v>22.049351146810611</v>
      </c>
      <c r="U64" s="98">
        <v>18.103811542107149</v>
      </c>
      <c r="V64" s="98">
        <v>17.515679234465242</v>
      </c>
      <c r="W64" s="98">
        <v>29.923286431315905</v>
      </c>
      <c r="X64" s="98">
        <v>9.7595377548918343</v>
      </c>
      <c r="Y64" s="98">
        <v>9.528319234678488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0.76827960176348531</v>
      </c>
      <c r="D65" s="98">
        <v>0.63881850787059202</v>
      </c>
      <c r="E65" s="98">
        <v>0.93482475732422587</v>
      </c>
      <c r="F65" s="98">
        <v>0.6876597872305058</v>
      </c>
      <c r="G65" s="98">
        <v>1.0445567447123192</v>
      </c>
      <c r="H65" s="98">
        <v>0.60901400778344617</v>
      </c>
      <c r="I65" s="98">
        <v>0.29064916433014004</v>
      </c>
      <c r="J65" s="98">
        <v>0.28127524618268379</v>
      </c>
      <c r="K65" s="98">
        <v>0.27988893055643271</v>
      </c>
      <c r="L65" s="98">
        <v>0.32517755311584007</v>
      </c>
      <c r="M65" s="98">
        <v>0.21326948462291265</v>
      </c>
      <c r="N65" s="98">
        <v>0.26205600617925445</v>
      </c>
      <c r="O65" s="98">
        <v>0.38569326404011828</v>
      </c>
      <c r="P65" s="98">
        <v>0.42018520952827593</v>
      </c>
      <c r="Q65" s="98">
        <v>0.43600031282760965</v>
      </c>
      <c r="R65" s="98">
        <v>0.62005538533033067</v>
      </c>
      <c r="S65" s="98">
        <v>0.46802014761003574</v>
      </c>
      <c r="T65" s="98">
        <v>0.44035582947548402</v>
      </c>
      <c r="U65" s="98">
        <v>0.35907761405129984</v>
      </c>
      <c r="V65" s="98">
        <v>0.34648696537490797</v>
      </c>
      <c r="W65" s="98">
        <v>0.59881283509615446</v>
      </c>
      <c r="X65" s="98">
        <v>0.19353193367033014</v>
      </c>
      <c r="Y65" s="98">
        <v>0.18915371052670465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1.0956457134559413E-2</v>
      </c>
      <c r="D66" s="122">
        <f t="shared" si="27"/>
        <v>6.8769548092242885E-3</v>
      </c>
      <c r="E66" s="122">
        <f t="shared" si="27"/>
        <v>2.5287561592303508E-2</v>
      </c>
      <c r="F66" s="122">
        <f t="shared" si="27"/>
        <v>1.6829349311959646E-2</v>
      </c>
      <c r="G66" s="122">
        <f t="shared" si="27"/>
        <v>2.2643497047780518E-2</v>
      </c>
      <c r="H66" s="122">
        <f t="shared" si="27"/>
        <v>1.8077090348697648E-2</v>
      </c>
      <c r="I66" s="122">
        <f t="shared" si="27"/>
        <v>1.1097179194844368E-2</v>
      </c>
      <c r="J66" s="122">
        <f t="shared" si="27"/>
        <v>7.5601544581322816E-3</v>
      </c>
      <c r="K66" s="122">
        <f t="shared" si="27"/>
        <v>5.2196897662285498E-3</v>
      </c>
      <c r="L66" s="122">
        <f t="shared" si="27"/>
        <v>8.3222305603156081E-3</v>
      </c>
      <c r="M66" s="122">
        <f t="shared" si="27"/>
        <v>6.0253591211250138E-3</v>
      </c>
      <c r="N66" s="122">
        <f t="shared" si="27"/>
        <v>5.2034554241713066E-3</v>
      </c>
      <c r="O66" s="122">
        <f t="shared" si="27"/>
        <v>1.4463079408437739E-2</v>
      </c>
      <c r="P66" s="122">
        <f t="shared" si="27"/>
        <v>5.6903772000463032E-3</v>
      </c>
      <c r="Q66" s="122">
        <f t="shared" si="27"/>
        <v>1.0303790391359112E-2</v>
      </c>
      <c r="R66" s="122">
        <f t="shared" si="27"/>
        <v>1.4751892163301316E-2</v>
      </c>
      <c r="S66" s="122">
        <f t="shared" si="27"/>
        <v>2.1114099364491785E-2</v>
      </c>
      <c r="T66" s="122">
        <f t="shared" si="27"/>
        <v>1.3771172691599871E-2</v>
      </c>
      <c r="U66" s="122">
        <f t="shared" si="27"/>
        <v>2.2048286184360819E-2</v>
      </c>
      <c r="V66" s="122">
        <f t="shared" si="27"/>
        <v>3.0939907227548028E-2</v>
      </c>
      <c r="W66" s="122">
        <f t="shared" si="27"/>
        <v>1.7333259882589377E-2</v>
      </c>
      <c r="X66" s="122">
        <f t="shared" si="27"/>
        <v>2.9077608121206642E-3</v>
      </c>
      <c r="Y66" s="122">
        <f t="shared" si="27"/>
        <v>1.1711543882057648E-3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1.0956457134559413E-2</v>
      </c>
      <c r="D67" s="98">
        <v>6.8769548092242885E-3</v>
      </c>
      <c r="E67" s="98">
        <v>2.5287561592303508E-2</v>
      </c>
      <c r="F67" s="98">
        <v>1.6829349311959646E-2</v>
      </c>
      <c r="G67" s="98">
        <v>2.2643497047780518E-2</v>
      </c>
      <c r="H67" s="98">
        <v>1.8077090348697648E-2</v>
      </c>
      <c r="I67" s="98">
        <v>1.1097179194844368E-2</v>
      </c>
      <c r="J67" s="98">
        <v>7.5601544581322816E-3</v>
      </c>
      <c r="K67" s="98">
        <v>5.2196897662285498E-3</v>
      </c>
      <c r="L67" s="98">
        <v>8.3222305603156081E-3</v>
      </c>
      <c r="M67" s="98">
        <v>6.0253591211250138E-3</v>
      </c>
      <c r="N67" s="98">
        <v>5.2034554241713066E-3</v>
      </c>
      <c r="O67" s="98">
        <v>1.4463079408437739E-2</v>
      </c>
      <c r="P67" s="98">
        <v>5.6903772000463032E-3</v>
      </c>
      <c r="Q67" s="98">
        <v>1.0303790391359112E-2</v>
      </c>
      <c r="R67" s="98">
        <v>1.4751892163301316E-2</v>
      </c>
      <c r="S67" s="98">
        <v>2.1114099364491785E-2</v>
      </c>
      <c r="T67" s="98">
        <v>1.3771172691599871E-2</v>
      </c>
      <c r="U67" s="98">
        <v>2.2048286184360819E-2</v>
      </c>
      <c r="V67" s="98">
        <v>3.0939907227548028E-2</v>
      </c>
      <c r="W67" s="98">
        <v>1.7333259882589377E-2</v>
      </c>
      <c r="X67" s="98">
        <v>2.9077608121206642E-3</v>
      </c>
      <c r="Y67" s="98">
        <v>1.1711543882057648E-3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4.8321753598217994</v>
      </c>
      <c r="D68" s="122">
        <v>5.0918670967956388</v>
      </c>
      <c r="E68" s="122">
        <v>6.8286225385769548</v>
      </c>
      <c r="F68" s="122">
        <v>5.8366913063370403</v>
      </c>
      <c r="G68" s="122">
        <v>8.8113773990491033</v>
      </c>
      <c r="H68" s="122">
        <v>5.4642369250350837</v>
      </c>
      <c r="I68" s="122">
        <v>3.0682449434843053</v>
      </c>
      <c r="J68" s="122">
        <v>3.0837429517056876</v>
      </c>
      <c r="K68" s="122">
        <v>3.3508503816307602</v>
      </c>
      <c r="L68" s="122">
        <v>3.2525814191252862</v>
      </c>
      <c r="M68" s="122">
        <v>2.7125165853374815</v>
      </c>
      <c r="N68" s="122">
        <v>3.4651686996385305</v>
      </c>
      <c r="O68" s="122">
        <v>4.444851967754464</v>
      </c>
      <c r="P68" s="122">
        <v>6.6204618036387508</v>
      </c>
      <c r="Q68" s="122">
        <v>7.4377725389399236</v>
      </c>
      <c r="R68" s="122">
        <v>8.2740945106290518</v>
      </c>
      <c r="S68" s="122">
        <v>6.1644458001172779</v>
      </c>
      <c r="T68" s="122">
        <v>6.0163669284889494</v>
      </c>
      <c r="U68" s="122">
        <v>5.5226095999025526</v>
      </c>
      <c r="V68" s="122">
        <v>5.386135991318751</v>
      </c>
      <c r="W68" s="122">
        <v>7.5504139783460404</v>
      </c>
      <c r="X68" s="122">
        <v>3.2349404227320768</v>
      </c>
      <c r="Y68" s="122">
        <v>4.1103924781869523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1.8363652172015676</v>
      </c>
      <c r="D69" s="98">
        <v>1.8756052256357854</v>
      </c>
      <c r="E69" s="98">
        <v>2.9124917370398142</v>
      </c>
      <c r="F69" s="98">
        <v>2.4335600417685304</v>
      </c>
      <c r="G69" s="98">
        <v>4.1570687653536886</v>
      </c>
      <c r="H69" s="98">
        <v>1.6113468287024115</v>
      </c>
      <c r="I69" s="98">
        <v>1.3873183318354219</v>
      </c>
      <c r="J69" s="98">
        <v>1.5648482464139619</v>
      </c>
      <c r="K69" s="98">
        <v>1.4269379658620298</v>
      </c>
      <c r="L69" s="98">
        <v>1.5505946062444758</v>
      </c>
      <c r="M69" s="98">
        <v>1.6591877029797972</v>
      </c>
      <c r="N69" s="98">
        <v>1.8215992954566875</v>
      </c>
      <c r="O69" s="98">
        <v>2.0858369830316286</v>
      </c>
      <c r="P69" s="98">
        <v>2.4533041400694051</v>
      </c>
      <c r="Q69" s="98">
        <v>3.0734053327523299</v>
      </c>
      <c r="R69" s="98">
        <v>4.1838402044709397</v>
      </c>
      <c r="S69" s="98">
        <v>3.6207195245473782</v>
      </c>
      <c r="T69" s="98">
        <v>3.394029398095141</v>
      </c>
      <c r="U69" s="98">
        <v>3.0660735875151568</v>
      </c>
      <c r="V69" s="98">
        <v>2.9460792973180978</v>
      </c>
      <c r="W69" s="98">
        <v>3.0048685957181425</v>
      </c>
      <c r="X69" s="98">
        <v>0.37391147322021967</v>
      </c>
      <c r="Y69" s="98">
        <v>0.58642909597119086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8.1662320005591836E-3</v>
      </c>
      <c r="D70" s="98">
        <v>3.5369554571425205E-3</v>
      </c>
      <c r="E70" s="98">
        <v>1.342329212232906E-2</v>
      </c>
      <c r="F70" s="98">
        <v>1.0606989770562363E-2</v>
      </c>
      <c r="G70" s="98">
        <v>5.1673572556295899E-2</v>
      </c>
      <c r="H70" s="98">
        <v>1.7408235509867021E-2</v>
      </c>
      <c r="I70" s="98">
        <v>0</v>
      </c>
      <c r="J70" s="98">
        <v>1.0717828758363478E-2</v>
      </c>
      <c r="K70" s="98">
        <v>3.2527165571698102E-2</v>
      </c>
      <c r="L70" s="98">
        <v>1.0673935457363427E-2</v>
      </c>
      <c r="M70" s="98">
        <v>1.6470858148665432E-2</v>
      </c>
      <c r="N70" s="98">
        <v>5.4806424075752643E-3</v>
      </c>
      <c r="O70" s="98">
        <v>1.2096941829756E-2</v>
      </c>
      <c r="P70" s="98">
        <v>2.645682979765842E-2</v>
      </c>
      <c r="Q70" s="98">
        <v>1.5762501375000411E-2</v>
      </c>
      <c r="R70" s="98">
        <v>3.3730531196698194E-2</v>
      </c>
      <c r="S70" s="98">
        <v>2.188342664691514E-2</v>
      </c>
      <c r="T70" s="98">
        <v>1.3764926449807664E-2</v>
      </c>
      <c r="U70" s="98">
        <v>1.902880386605673E-2</v>
      </c>
      <c r="V70" s="98">
        <v>3.3257021767233289E-2</v>
      </c>
      <c r="W70" s="98">
        <v>3.4956850276547241E-2</v>
      </c>
      <c r="X70" s="98">
        <v>0</v>
      </c>
      <c r="Y70" s="98">
        <v>0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3.0322602744353444E-3</v>
      </c>
      <c r="D71" s="101">
        <v>1.3169414518530178E-3</v>
      </c>
      <c r="E71" s="101">
        <v>4.9560566184445798E-3</v>
      </c>
      <c r="F71" s="101">
        <v>3.9070568592180846E-3</v>
      </c>
      <c r="G71" s="101">
        <v>1.9091894396621911E-2</v>
      </c>
      <c r="H71" s="101">
        <v>5.3429412618715083E-3</v>
      </c>
      <c r="I71" s="101">
        <v>0</v>
      </c>
      <c r="J71" s="101">
        <v>3.7708453598293335E-3</v>
      </c>
      <c r="K71" s="101">
        <v>1.1710392587308147E-2</v>
      </c>
      <c r="L71" s="101">
        <v>3.3792061471574768E-3</v>
      </c>
      <c r="M71" s="101">
        <v>5.8508866419831763E-3</v>
      </c>
      <c r="N71" s="101">
        <v>1.8702281995423356E-3</v>
      </c>
      <c r="O71" s="101">
        <v>3.5198762218704711E-3</v>
      </c>
      <c r="P71" s="101">
        <v>7.8462379460516145E-3</v>
      </c>
      <c r="Q71" s="101">
        <v>3.7453763721419235E-3</v>
      </c>
      <c r="R71" s="101">
        <v>7.4502516394512218E-3</v>
      </c>
      <c r="S71" s="101">
        <v>5.4581197783579822E-3</v>
      </c>
      <c r="T71" s="101">
        <v>3.9697284594276362E-3</v>
      </c>
      <c r="U71" s="101">
        <v>5.6045693445067055E-3</v>
      </c>
      <c r="V71" s="101">
        <v>9.8438995776079161E-3</v>
      </c>
      <c r="W71" s="101">
        <v>1.017263214999397E-2</v>
      </c>
      <c r="X71" s="101">
        <v>0</v>
      </c>
      <c r="Y71" s="101">
        <v>0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5.1339717261238383E-3</v>
      </c>
      <c r="D72" s="104">
        <v>2.220014005289503E-3</v>
      </c>
      <c r="E72" s="104">
        <v>8.4672355038844811E-3</v>
      </c>
      <c r="F72" s="104">
        <v>6.6999329113442783E-3</v>
      </c>
      <c r="G72" s="104">
        <v>3.2581678159673985E-2</v>
      </c>
      <c r="H72" s="104">
        <v>1.2065294247995514E-2</v>
      </c>
      <c r="I72" s="104">
        <v>0</v>
      </c>
      <c r="J72" s="104">
        <v>6.9469833985341444E-3</v>
      </c>
      <c r="K72" s="104">
        <v>2.0816772984389959E-2</v>
      </c>
      <c r="L72" s="104">
        <v>7.294729310205951E-3</v>
      </c>
      <c r="M72" s="104">
        <v>1.0619971506682256E-2</v>
      </c>
      <c r="N72" s="104">
        <v>3.6104142080329287E-3</v>
      </c>
      <c r="O72" s="104">
        <v>8.5770656078855284E-3</v>
      </c>
      <c r="P72" s="104">
        <v>1.8610591851606805E-2</v>
      </c>
      <c r="Q72" s="104">
        <v>1.2017125002858486E-2</v>
      </c>
      <c r="R72" s="104">
        <v>2.6280279557246974E-2</v>
      </c>
      <c r="S72" s="104">
        <v>1.6425306868557157E-2</v>
      </c>
      <c r="T72" s="104">
        <v>9.7951979903800265E-3</v>
      </c>
      <c r="U72" s="104">
        <v>1.3424234521550024E-2</v>
      </c>
      <c r="V72" s="104">
        <v>2.3413122189625372E-2</v>
      </c>
      <c r="W72" s="104">
        <v>2.4784218126553275E-2</v>
      </c>
      <c r="X72" s="104">
        <v>0</v>
      </c>
      <c r="Y72" s="104">
        <v>0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2.2022020685388224</v>
      </c>
      <c r="D73" s="101">
        <v>2.4424046142768292</v>
      </c>
      <c r="E73" s="101">
        <v>2.5914075612314913</v>
      </c>
      <c r="F73" s="101">
        <v>1.9638605439999395</v>
      </c>
      <c r="G73" s="101">
        <v>2.1228223943900839</v>
      </c>
      <c r="H73" s="101">
        <v>2.0654903916316325</v>
      </c>
      <c r="I73" s="101">
        <v>1.1242716053988899</v>
      </c>
      <c r="J73" s="101">
        <v>0.82258136599702103</v>
      </c>
      <c r="K73" s="101">
        <v>0.21628279313727941</v>
      </c>
      <c r="L73" s="101">
        <v>0.97152311905029665</v>
      </c>
      <c r="M73" s="101">
        <v>0.52003307150596045</v>
      </c>
      <c r="N73" s="101">
        <v>0.90435462797832289</v>
      </c>
      <c r="O73" s="101">
        <v>1.1827888243427898</v>
      </c>
      <c r="P73" s="101">
        <v>2.4083512512737846</v>
      </c>
      <c r="Q73" s="101">
        <v>2.3307533063744805</v>
      </c>
      <c r="R73" s="101">
        <v>1.9765036814795172</v>
      </c>
      <c r="S73" s="101">
        <v>1.2117802619449538</v>
      </c>
      <c r="T73" s="101">
        <v>1.479801356369207</v>
      </c>
      <c r="U73" s="101">
        <v>1.2738753076524159</v>
      </c>
      <c r="V73" s="101">
        <v>1.4002729730574739</v>
      </c>
      <c r="W73" s="101">
        <v>2.8422217927235618</v>
      </c>
      <c r="X73" s="101">
        <v>1.5417829628959407</v>
      </c>
      <c r="Y73" s="101">
        <v>2.2586095642853818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0.78544184208085022</v>
      </c>
      <c r="D74" s="104">
        <v>0.77032030142588115</v>
      </c>
      <c r="E74" s="104">
        <v>1.3112999481833199</v>
      </c>
      <c r="F74" s="104">
        <v>1.4286637307980079</v>
      </c>
      <c r="G74" s="104">
        <v>2.4798126667490363</v>
      </c>
      <c r="H74" s="104">
        <v>1.7699914691911725</v>
      </c>
      <c r="I74" s="104">
        <v>0.55665500624999353</v>
      </c>
      <c r="J74" s="104">
        <v>0.68559551053634071</v>
      </c>
      <c r="K74" s="104">
        <v>1.6751024570597528</v>
      </c>
      <c r="L74" s="104">
        <v>0.71978975837315007</v>
      </c>
      <c r="M74" s="104">
        <v>0.5168249527030585</v>
      </c>
      <c r="N74" s="104">
        <v>0.73373413379594465</v>
      </c>
      <c r="O74" s="104">
        <v>1.1641292185502898</v>
      </c>
      <c r="P74" s="104">
        <v>1.7323495824979025</v>
      </c>
      <c r="Q74" s="104">
        <v>2.017851398438113</v>
      </c>
      <c r="R74" s="104">
        <v>2.0800200934818958</v>
      </c>
      <c r="S74" s="104">
        <v>1.3100625869780311</v>
      </c>
      <c r="T74" s="104">
        <v>1.1287712475747937</v>
      </c>
      <c r="U74" s="104">
        <v>1.1636319008689233</v>
      </c>
      <c r="V74" s="104">
        <v>1.0065266991759465</v>
      </c>
      <c r="W74" s="104">
        <v>1.6683667396277888</v>
      </c>
      <c r="X74" s="104">
        <v>1.3192459866159163</v>
      </c>
      <c r="Y74" s="104">
        <v>1.2653538179303792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0.2915828614029769</v>
      </c>
      <c r="D75" s="98">
        <v>0.28690746914414289</v>
      </c>
      <c r="E75" s="98">
        <v>0.48422472567501379</v>
      </c>
      <c r="F75" s="98">
        <v>0.52688773591806426</v>
      </c>
      <c r="G75" s="98">
        <v>0.91394488303002741</v>
      </c>
      <c r="H75" s="98">
        <v>0.54210203044302685</v>
      </c>
      <c r="I75" s="98">
        <v>0.18001664866702777</v>
      </c>
      <c r="J75" s="98">
        <v>0.24113802313498359</v>
      </c>
      <c r="K75" s="98">
        <v>0.60364312915291762</v>
      </c>
      <c r="L75" s="98">
        <v>0.22863058592328633</v>
      </c>
      <c r="M75" s="98">
        <v>0.18289250747046185</v>
      </c>
      <c r="N75" s="98">
        <v>0.25018319566550234</v>
      </c>
      <c r="O75" s="98">
        <v>0.34038507548256275</v>
      </c>
      <c r="P75" s="98">
        <v>0.51137599711375004</v>
      </c>
      <c r="Q75" s="98">
        <v>0.48039748923458314</v>
      </c>
      <c r="R75" s="98">
        <v>0.46035135085019724</v>
      </c>
      <c r="S75" s="98">
        <v>0.32606932931357674</v>
      </c>
      <c r="T75" s="98">
        <v>0.32571863189623002</v>
      </c>
      <c r="U75" s="98">
        <v>0.34398239201994935</v>
      </c>
      <c r="V75" s="98">
        <v>0.29680813604089329</v>
      </c>
      <c r="W75" s="98">
        <v>0.4780115648794005</v>
      </c>
      <c r="X75" s="98">
        <v>0.44607670886063439</v>
      </c>
      <c r="Y75" s="98">
        <v>0.42508188505046451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0.49385898067787337</v>
      </c>
      <c r="D76" s="98">
        <v>0.48341283228173826</v>
      </c>
      <c r="E76" s="98">
        <v>0.82707522250830612</v>
      </c>
      <c r="F76" s="98">
        <v>0.90177599487994364</v>
      </c>
      <c r="G76" s="98">
        <v>1.5658677837190087</v>
      </c>
      <c r="H76" s="98">
        <v>1.2278894387481456</v>
      </c>
      <c r="I76" s="98">
        <v>0.37663835758296571</v>
      </c>
      <c r="J76" s="98">
        <v>0.44445748740135715</v>
      </c>
      <c r="K76" s="98">
        <v>1.0714593279068352</v>
      </c>
      <c r="L76" s="98">
        <v>0.49115917244986373</v>
      </c>
      <c r="M76" s="98">
        <v>0.33393244523259663</v>
      </c>
      <c r="N76" s="98">
        <v>0.48355093813044236</v>
      </c>
      <c r="O76" s="98">
        <v>0.82374414306772714</v>
      </c>
      <c r="P76" s="98">
        <v>1.2209735853841526</v>
      </c>
      <c r="Q76" s="98">
        <v>1.5374539092035298</v>
      </c>
      <c r="R76" s="98">
        <v>1.6196687426316985</v>
      </c>
      <c r="S76" s="98">
        <v>0.98399325766445445</v>
      </c>
      <c r="T76" s="98">
        <v>0.80305261567856367</v>
      </c>
      <c r="U76" s="98">
        <v>0.81964950884897403</v>
      </c>
      <c r="V76" s="98">
        <v>0.70971856313505322</v>
      </c>
      <c r="W76" s="98">
        <v>1.1903551747483883</v>
      </c>
      <c r="X76" s="98">
        <v>0.87316927775528186</v>
      </c>
      <c r="Y76" s="98">
        <v>0.84027193287991453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0.79920380635693355</v>
      </c>
      <c r="D77" s="122">
        <v>0.85764141485433831</v>
      </c>
      <c r="E77" s="122">
        <v>1.1379657804712142</v>
      </c>
      <c r="F77" s="122">
        <v>1.0524413792742091</v>
      </c>
      <c r="G77" s="122">
        <v>1.3177725808240626</v>
      </c>
      <c r="H77" s="122">
        <v>0.93308082457277353</v>
      </c>
      <c r="I77" s="122">
        <v>0.46391519433744483</v>
      </c>
      <c r="J77" s="122">
        <v>0.50109517703824968</v>
      </c>
      <c r="K77" s="122">
        <v>0.63291246124899747</v>
      </c>
      <c r="L77" s="122">
        <v>0.61552502659083164</v>
      </c>
      <c r="M77" s="122">
        <v>0.50174512839572916</v>
      </c>
      <c r="N77" s="122">
        <v>0.64957153693000436</v>
      </c>
      <c r="O77" s="122">
        <v>0.82545142658979587</v>
      </c>
      <c r="P77" s="122">
        <v>1.2689625225189272</v>
      </c>
      <c r="Q77" s="122">
        <v>1.4081559055332349</v>
      </c>
      <c r="R77" s="122">
        <v>1.6007190929917434</v>
      </c>
      <c r="S77" s="122">
        <v>1.2210640497246825</v>
      </c>
      <c r="T77" s="122">
        <v>1.2527935435172055</v>
      </c>
      <c r="U77" s="122">
        <v>1.1747261047094339</v>
      </c>
      <c r="V77" s="122">
        <v>1.1280333807029763</v>
      </c>
      <c r="W77" s="122">
        <v>1.3440708462830508</v>
      </c>
      <c r="X77" s="122">
        <v>0.6448381446258078</v>
      </c>
      <c r="Y77" s="122">
        <v>0.87636512381136278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3.0870260842982777E-2</v>
      </c>
      <c r="D78" s="98">
        <v>5.4057188837473541E-2</v>
      </c>
      <c r="E78" s="98">
        <v>9.5199652814646929E-2</v>
      </c>
      <c r="F78" s="98">
        <v>9.4709399503765127E-2</v>
      </c>
      <c r="G78" s="98">
        <v>0.14928042072631151</v>
      </c>
      <c r="H78" s="98">
        <v>9.4533716396495424E-2</v>
      </c>
      <c r="I78" s="98">
        <v>3.0646519177983257E-2</v>
      </c>
      <c r="J78" s="98">
        <v>6.9991934854003471E-2</v>
      </c>
      <c r="K78" s="98">
        <v>7.3820302361101403E-2</v>
      </c>
      <c r="L78" s="98">
        <v>7.6160480280805964E-2</v>
      </c>
      <c r="M78" s="98">
        <v>6.8901090830464612E-2</v>
      </c>
      <c r="N78" s="98">
        <v>7.4568328023894459E-2</v>
      </c>
      <c r="O78" s="98">
        <v>9.9328401216671497E-2</v>
      </c>
      <c r="P78" s="98">
        <v>8.4957180390100098E-2</v>
      </c>
      <c r="Q78" s="98">
        <v>0.10111802923497948</v>
      </c>
      <c r="R78" s="98">
        <v>0.11702764297480478</v>
      </c>
      <c r="S78" s="98">
        <v>0.11504175093853772</v>
      </c>
      <c r="T78" s="98">
        <v>0.11603991581588791</v>
      </c>
      <c r="U78" s="98">
        <v>0.1341335759216534</v>
      </c>
      <c r="V78" s="98">
        <v>0.10702763305201726</v>
      </c>
      <c r="W78" s="98">
        <v>0.10784144633617077</v>
      </c>
      <c r="X78" s="98">
        <v>2.5044257232545403E-3</v>
      </c>
      <c r="Y78" s="98">
        <v>1.7754539738695334E-3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0.76833354551395072</v>
      </c>
      <c r="D79" s="33">
        <v>0.80358422601686474</v>
      </c>
      <c r="E79" s="33">
        <v>1.0427661276565674</v>
      </c>
      <c r="F79" s="33">
        <v>0.957731979770444</v>
      </c>
      <c r="G79" s="33">
        <v>1.1684921600977511</v>
      </c>
      <c r="H79" s="33">
        <v>0.83854710817627809</v>
      </c>
      <c r="I79" s="33">
        <v>0.43326867515946155</v>
      </c>
      <c r="J79" s="33">
        <v>0.43110324218424623</v>
      </c>
      <c r="K79" s="33">
        <v>0.5590921588878961</v>
      </c>
      <c r="L79" s="33">
        <v>0.53936454631002562</v>
      </c>
      <c r="M79" s="33">
        <v>0.43284403756526452</v>
      </c>
      <c r="N79" s="33">
        <v>0.5750032089061099</v>
      </c>
      <c r="O79" s="33">
        <v>0.72612302537312434</v>
      </c>
      <c r="P79" s="33">
        <v>1.184005342128827</v>
      </c>
      <c r="Q79" s="33">
        <v>1.3070378762982553</v>
      </c>
      <c r="R79" s="33">
        <v>1.4836914500169387</v>
      </c>
      <c r="S79" s="33">
        <v>1.1060222987861448</v>
      </c>
      <c r="T79" s="33">
        <v>1.1367536277013177</v>
      </c>
      <c r="U79" s="33">
        <v>1.0405925287877806</v>
      </c>
      <c r="V79" s="33">
        <v>1.0210057476509591</v>
      </c>
      <c r="W79" s="33">
        <v>1.2362293999468801</v>
      </c>
      <c r="X79" s="33">
        <v>0.64233371890255331</v>
      </c>
      <c r="Y79" s="33">
        <v>0.8745896698374932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33.544820784724763</v>
      </c>
      <c r="D81" s="117">
        <f t="shared" si="28"/>
        <v>28.934438024596638</v>
      </c>
      <c r="E81" s="117">
        <f t="shared" si="28"/>
        <v>31.947563839821868</v>
      </c>
      <c r="F81" s="117">
        <f t="shared" si="28"/>
        <v>27.384445744207614</v>
      </c>
      <c r="G81" s="117">
        <f t="shared" si="28"/>
        <v>39.155963346896584</v>
      </c>
      <c r="H81" s="117">
        <f t="shared" si="28"/>
        <v>47.760525799824457</v>
      </c>
      <c r="I81" s="117">
        <f t="shared" si="28"/>
        <v>41.959399528085193</v>
      </c>
      <c r="J81" s="117">
        <f t="shared" si="28"/>
        <v>38.895177003633862</v>
      </c>
      <c r="K81" s="117">
        <f t="shared" si="28"/>
        <v>36.028043424889177</v>
      </c>
      <c r="L81" s="117">
        <f t="shared" si="28"/>
        <v>42.903907244309302</v>
      </c>
      <c r="M81" s="117">
        <f t="shared" si="28"/>
        <v>32.076234133917708</v>
      </c>
      <c r="N81" s="117">
        <f t="shared" si="28"/>
        <v>30.956428392563872</v>
      </c>
      <c r="O81" s="117">
        <f t="shared" si="28"/>
        <v>37.406830209697453</v>
      </c>
      <c r="P81" s="117">
        <f t="shared" si="28"/>
        <v>33.742844176547401</v>
      </c>
      <c r="Q81" s="117">
        <f t="shared" si="28"/>
        <v>20.128837364985138</v>
      </c>
      <c r="R81" s="117">
        <f t="shared" ref="R81:V81" si="29">R82+R85+R87+R100</f>
        <v>27.771807540265154</v>
      </c>
      <c r="S81" s="117">
        <f t="shared" si="29"/>
        <v>22.77268642105641</v>
      </c>
      <c r="T81" s="117">
        <f t="shared" si="29"/>
        <v>26.422770114477945</v>
      </c>
      <c r="U81" s="117">
        <f t="shared" si="29"/>
        <v>23.004417365971786</v>
      </c>
      <c r="V81" s="117">
        <f t="shared" si="29"/>
        <v>33.180726980320529</v>
      </c>
      <c r="W81" s="117">
        <f t="shared" ref="W81:Y81" si="30">W82+W85+W87+W100</f>
        <v>59.118717801338065</v>
      </c>
      <c r="X81" s="117">
        <f t="shared" si="30"/>
        <v>27.583738151111284</v>
      </c>
      <c r="Y81" s="117">
        <f t="shared" si="30"/>
        <v>33.968668487192382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28.041836721332484</v>
      </c>
      <c r="D82" s="122">
        <f t="shared" si="31"/>
        <v>23.366257488164141</v>
      </c>
      <c r="E82" s="122">
        <f t="shared" si="31"/>
        <v>26.291591204638365</v>
      </c>
      <c r="F82" s="122">
        <f t="shared" si="31"/>
        <v>22.067787422964059</v>
      </c>
      <c r="G82" s="122">
        <f t="shared" si="31"/>
        <v>31.8655315468013</v>
      </c>
      <c r="H82" s="122">
        <f t="shared" si="31"/>
        <v>38.583862011291892</v>
      </c>
      <c r="I82" s="122">
        <f t="shared" si="31"/>
        <v>33.468347272498946</v>
      </c>
      <c r="J82" s="122">
        <f t="shared" si="31"/>
        <v>30.648890712866589</v>
      </c>
      <c r="K82" s="122">
        <f t="shared" si="31"/>
        <v>27.684536632996966</v>
      </c>
      <c r="L82" s="122">
        <f t="shared" si="31"/>
        <v>34.251724054542336</v>
      </c>
      <c r="M82" s="122">
        <f t="shared" si="31"/>
        <v>24.719270937574155</v>
      </c>
      <c r="N82" s="122">
        <f t="shared" si="31"/>
        <v>23.629397635093046</v>
      </c>
      <c r="O82" s="122">
        <f t="shared" si="31"/>
        <v>29.497780757241753</v>
      </c>
      <c r="P82" s="122">
        <f t="shared" si="31"/>
        <v>24.730257327491721</v>
      </c>
      <c r="Q82" s="122">
        <f t="shared" si="31"/>
        <v>14.346675431550286</v>
      </c>
      <c r="R82" s="122">
        <f t="shared" ref="R82:V82" si="32">SUM(R83:R84)</f>
        <v>20.909222516734179</v>
      </c>
      <c r="S82" s="122">
        <f t="shared" si="32"/>
        <v>17.414285634537222</v>
      </c>
      <c r="T82" s="122">
        <f t="shared" si="32"/>
        <v>19.944697485131652</v>
      </c>
      <c r="U82" s="122">
        <f t="shared" si="32"/>
        <v>16.617528054081241</v>
      </c>
      <c r="V82" s="122">
        <f t="shared" si="32"/>
        <v>23.921646827564835</v>
      </c>
      <c r="W82" s="122">
        <f t="shared" ref="W82:Y82" si="33">SUM(W83:W84)</f>
        <v>46.743688024707126</v>
      </c>
      <c r="X82" s="122">
        <f t="shared" si="33"/>
        <v>20.301536972656557</v>
      </c>
      <c r="Y82" s="122">
        <f t="shared" si="33"/>
        <v>23.455241054225919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27.739536964208579</v>
      </c>
      <c r="D83" s="98">
        <v>23.120206205112019</v>
      </c>
      <c r="E83" s="98">
        <v>26.020341400677083</v>
      </c>
      <c r="F83" s="98">
        <v>21.845843655134288</v>
      </c>
      <c r="G83" s="98">
        <v>31.579800521080703</v>
      </c>
      <c r="H83" s="98">
        <v>38.236395054382406</v>
      </c>
      <c r="I83" s="98">
        <v>33.177098450821369</v>
      </c>
      <c r="J83" s="98">
        <v>30.38559439981794</v>
      </c>
      <c r="K83" s="98">
        <v>27.448914076874516</v>
      </c>
      <c r="L83" s="98">
        <v>33.962729323017392</v>
      </c>
      <c r="M83" s="98">
        <v>24.513694256241006</v>
      </c>
      <c r="N83" s="98">
        <v>23.434793362049156</v>
      </c>
      <c r="O83" s="98">
        <v>29.257077992563634</v>
      </c>
      <c r="P83" s="98">
        <v>24.530001365861164</v>
      </c>
      <c r="Q83" s="98">
        <v>14.231365676847945</v>
      </c>
      <c r="R83" s="98">
        <v>20.742114038713158</v>
      </c>
      <c r="S83" s="98">
        <v>17.275930353750269</v>
      </c>
      <c r="T83" s="98">
        <v>19.786631005066155</v>
      </c>
      <c r="U83" s="98">
        <v>16.486726550332914</v>
      </c>
      <c r="V83" s="98">
        <v>23.733850063871817</v>
      </c>
      <c r="W83" s="98">
        <v>46.372492915282038</v>
      </c>
      <c r="X83" s="98">
        <v>20.141772188012347</v>
      </c>
      <c r="Y83" s="98">
        <v>23.270457431410886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0.30229975712390489</v>
      </c>
      <c r="D84" s="98">
        <v>0.24605128305212234</v>
      </c>
      <c r="E84" s="98">
        <v>0.27124980396128218</v>
      </c>
      <c r="F84" s="98">
        <v>0.22194376782977035</v>
      </c>
      <c r="G84" s="98">
        <v>0.28573102572059894</v>
      </c>
      <c r="H84" s="98">
        <v>0.34746695690948315</v>
      </c>
      <c r="I84" s="98">
        <v>0.2912488216775736</v>
      </c>
      <c r="J84" s="98">
        <v>0.26329631304865037</v>
      </c>
      <c r="K84" s="98">
        <v>0.23562255612245164</v>
      </c>
      <c r="L84" s="98">
        <v>0.28899473152494132</v>
      </c>
      <c r="M84" s="98">
        <v>0.20557668133314966</v>
      </c>
      <c r="N84" s="98">
        <v>0.19460427304388941</v>
      </c>
      <c r="O84" s="98">
        <v>0.24070276467811957</v>
      </c>
      <c r="P84" s="98">
        <v>0.20025596163055573</v>
      </c>
      <c r="Q84" s="98">
        <v>0.1153097547023418</v>
      </c>
      <c r="R84" s="98">
        <v>0.16710847802101914</v>
      </c>
      <c r="S84" s="98">
        <v>0.13835528078695314</v>
      </c>
      <c r="T84" s="98">
        <v>0.15806648006549745</v>
      </c>
      <c r="U84" s="98">
        <v>0.1308015037483253</v>
      </c>
      <c r="V84" s="98">
        <v>0.18779676369301981</v>
      </c>
      <c r="W84" s="98">
        <v>0.37119510942508743</v>
      </c>
      <c r="X84" s="98">
        <v>0.1597647846442091</v>
      </c>
      <c r="Y84" s="98">
        <v>0.18478362281503141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1.0731324453712301E-2</v>
      </c>
      <c r="D85" s="122">
        <f t="shared" si="34"/>
        <v>6.3985579529304238E-3</v>
      </c>
      <c r="E85" s="122">
        <f t="shared" si="34"/>
        <v>1.7843604067296414E-2</v>
      </c>
      <c r="F85" s="122">
        <f t="shared" si="34"/>
        <v>1.2690172087957786E-2</v>
      </c>
      <c r="G85" s="122">
        <f t="shared" si="34"/>
        <v>1.6859827248699916E-2</v>
      </c>
      <c r="H85" s="122">
        <f t="shared" si="34"/>
        <v>2.6090804740277161E-2</v>
      </c>
      <c r="I85" s="122">
        <f t="shared" si="34"/>
        <v>2.61060077610515E-2</v>
      </c>
      <c r="J85" s="122">
        <f t="shared" si="34"/>
        <v>1.7302256770795724E-2</v>
      </c>
      <c r="K85" s="122">
        <f t="shared" si="34"/>
        <v>1.0952791640610726E-2</v>
      </c>
      <c r="L85" s="122">
        <f t="shared" si="34"/>
        <v>1.8446338563048177E-2</v>
      </c>
      <c r="M85" s="122">
        <f t="shared" si="34"/>
        <v>1.3921547091421608E-2</v>
      </c>
      <c r="N85" s="122">
        <f t="shared" si="34"/>
        <v>9.1875725200626871E-3</v>
      </c>
      <c r="O85" s="122">
        <f t="shared" si="34"/>
        <v>2.1555932049835975E-2</v>
      </c>
      <c r="P85" s="122">
        <f t="shared" si="34"/>
        <v>6.5144239961391157E-3</v>
      </c>
      <c r="Q85" s="122">
        <f t="shared" si="34"/>
        <v>6.6434454479498504E-3</v>
      </c>
      <c r="R85" s="122">
        <f t="shared" si="34"/>
        <v>1.026367169045134E-2</v>
      </c>
      <c r="S85" s="122">
        <f t="shared" si="34"/>
        <v>1.5502341390162667E-2</v>
      </c>
      <c r="T85" s="122">
        <f t="shared" si="34"/>
        <v>1.2229994520337791E-2</v>
      </c>
      <c r="U85" s="122">
        <f t="shared" si="34"/>
        <v>2.0654715048554716E-2</v>
      </c>
      <c r="V85" s="122">
        <f t="shared" si="34"/>
        <v>4.3939868247526201E-2</v>
      </c>
      <c r="W85" s="122">
        <f t="shared" si="34"/>
        <v>2.4651180107933938E-2</v>
      </c>
      <c r="X85" s="122">
        <f t="shared" si="34"/>
        <v>5.4826237742555519E-3</v>
      </c>
      <c r="Y85" s="122">
        <f t="shared" si="34"/>
        <v>2.4780947924353865E-3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1.0731324453712301E-2</v>
      </c>
      <c r="D86" s="98">
        <v>6.3985579529304238E-3</v>
      </c>
      <c r="E86" s="98">
        <v>1.7843604067296414E-2</v>
      </c>
      <c r="F86" s="98">
        <v>1.2690172087957786E-2</v>
      </c>
      <c r="G86" s="98">
        <v>1.6859827248699916E-2</v>
      </c>
      <c r="H86" s="98">
        <v>2.6090804740277161E-2</v>
      </c>
      <c r="I86" s="98">
        <v>2.61060077610515E-2</v>
      </c>
      <c r="J86" s="98">
        <v>1.7302256770795724E-2</v>
      </c>
      <c r="K86" s="98">
        <v>1.0952791640610726E-2</v>
      </c>
      <c r="L86" s="98">
        <v>1.8446338563048177E-2</v>
      </c>
      <c r="M86" s="98">
        <v>1.3921547091421608E-2</v>
      </c>
      <c r="N86" s="98">
        <v>9.1875725200626871E-3</v>
      </c>
      <c r="O86" s="98">
        <v>2.1555932049835975E-2</v>
      </c>
      <c r="P86" s="98">
        <v>6.5144239961391157E-3</v>
      </c>
      <c r="Q86" s="98">
        <v>6.6434454479498504E-3</v>
      </c>
      <c r="R86" s="98">
        <v>1.026367169045134E-2</v>
      </c>
      <c r="S86" s="98">
        <v>1.5502341390162667E-2</v>
      </c>
      <c r="T86" s="98">
        <v>1.2229994520337791E-2</v>
      </c>
      <c r="U86" s="98">
        <v>2.0654715048554716E-2</v>
      </c>
      <c r="V86" s="98">
        <v>4.3939868247526201E-2</v>
      </c>
      <c r="W86" s="98">
        <v>2.4651180107933938E-2</v>
      </c>
      <c r="X86" s="98">
        <v>5.4826237742555519E-3</v>
      </c>
      <c r="Y86" s="98">
        <v>2.4780947924353865E-3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4.7093985969888603</v>
      </c>
      <c r="D87" s="122">
        <v>4.7628957295621408</v>
      </c>
      <c r="E87" s="122">
        <v>4.834328225717222</v>
      </c>
      <c r="F87" s="122">
        <v>4.505855299156897</v>
      </c>
      <c r="G87" s="122">
        <v>6.3023406406318392</v>
      </c>
      <c r="H87" s="122">
        <v>7.8082837566744328</v>
      </c>
      <c r="I87" s="122">
        <v>7.3705166273687714</v>
      </c>
      <c r="J87" s="122">
        <v>7.0803709551768517</v>
      </c>
      <c r="K87" s="122">
        <v>7.0067575380023595</v>
      </c>
      <c r="L87" s="122">
        <v>7.271575343033609</v>
      </c>
      <c r="M87" s="122">
        <v>6.1875570715074204</v>
      </c>
      <c r="N87" s="122">
        <v>6.165757380328845</v>
      </c>
      <c r="O87" s="122">
        <v>6.6579008974410838</v>
      </c>
      <c r="P87" s="122">
        <v>7.5530644041785635</v>
      </c>
      <c r="Q87" s="122">
        <v>4.866294686512119</v>
      </c>
      <c r="R87" s="122">
        <v>5.7380443972834438</v>
      </c>
      <c r="S87" s="122">
        <v>4.4471183606044775</v>
      </c>
      <c r="T87" s="122">
        <v>5.3529219359575926</v>
      </c>
      <c r="U87" s="122">
        <v>5.2640286803692202</v>
      </c>
      <c r="V87" s="122">
        <v>7.6167688480461138</v>
      </c>
      <c r="W87" s="122">
        <v>10.447824204559669</v>
      </c>
      <c r="X87" s="122">
        <v>6.0615311812101798</v>
      </c>
      <c r="Y87" s="122">
        <v>8.6656239378964734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0.90887431739005742</v>
      </c>
      <c r="D88" s="98">
        <v>0.78958784895880696</v>
      </c>
      <c r="E88" s="98">
        <v>0.72533008906996776</v>
      </c>
      <c r="F88" s="98">
        <v>0.82342065649696039</v>
      </c>
      <c r="G88" s="98">
        <v>1.429573201738753</v>
      </c>
      <c r="H88" s="98">
        <v>1.9488222849066996</v>
      </c>
      <c r="I88" s="98">
        <v>3.3319345282425838</v>
      </c>
      <c r="J88" s="98">
        <v>3.5413399485735262</v>
      </c>
      <c r="K88" s="98">
        <v>2.7957198271868338</v>
      </c>
      <c r="L88" s="98">
        <v>2.9146768526099258</v>
      </c>
      <c r="M88" s="98">
        <v>2.6194196846761137</v>
      </c>
      <c r="N88" s="98">
        <v>2.6000908224351265</v>
      </c>
      <c r="O88" s="98">
        <v>1.9848773758169462</v>
      </c>
      <c r="P88" s="98">
        <v>1.2025140863414914</v>
      </c>
      <c r="Q88" s="98">
        <v>0.84040421977074842</v>
      </c>
      <c r="R88" s="98">
        <v>1.0746688853663464</v>
      </c>
      <c r="S88" s="98">
        <v>1.5645173372991039</v>
      </c>
      <c r="T88" s="98">
        <v>2.2452858058214193</v>
      </c>
      <c r="U88" s="98">
        <v>2.336209851921657</v>
      </c>
      <c r="V88" s="98">
        <v>2.4505695878520908</v>
      </c>
      <c r="W88" s="98">
        <v>2.7337418406223666</v>
      </c>
      <c r="X88" s="98">
        <v>1.0840586840336519</v>
      </c>
      <c r="Y88" s="98">
        <v>1.8609282339058026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3.4527081418335654E-3</v>
      </c>
      <c r="D89" s="98">
        <v>2.2275890147675347E-3</v>
      </c>
      <c r="E89" s="98">
        <v>3.7699007974517848E-3</v>
      </c>
      <c r="F89" s="98">
        <v>5.2410015237290388E-3</v>
      </c>
      <c r="G89" s="98">
        <v>1.3589535644581492E-2</v>
      </c>
      <c r="H89" s="98">
        <v>2.1034319450556244E-2</v>
      </c>
      <c r="I89" s="98">
        <v>1.7098524668330083E-2</v>
      </c>
      <c r="J89" s="98">
        <v>1.8822939930305899E-2</v>
      </c>
      <c r="K89" s="98">
        <v>4.7155683259670539E-2</v>
      </c>
      <c r="L89" s="98">
        <v>2.4264277393289881E-2</v>
      </c>
      <c r="M89" s="98">
        <v>2.2104224323454064E-2</v>
      </c>
      <c r="N89" s="98">
        <v>1.484522371420686E-2</v>
      </c>
      <c r="O89" s="98">
        <v>8.7611345933914682E-3</v>
      </c>
      <c r="P89" s="98">
        <v>1.7868542017001415E-2</v>
      </c>
      <c r="Q89" s="98">
        <v>6.5882639553663811E-3</v>
      </c>
      <c r="R89" s="98">
        <v>0</v>
      </c>
      <c r="S89" s="98">
        <v>8.2614584036581132E-3</v>
      </c>
      <c r="T89" s="98">
        <v>1.449752775391186E-2</v>
      </c>
      <c r="U89" s="98">
        <v>1.7148514329932057E-2</v>
      </c>
      <c r="V89" s="98">
        <v>2.5280766095609933E-2</v>
      </c>
      <c r="W89" s="98">
        <v>1.5225261747545019E-2</v>
      </c>
      <c r="X89" s="98">
        <v>0</v>
      </c>
      <c r="Y89" s="98">
        <v>0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1.281773266927927E-3</v>
      </c>
      <c r="D90" s="101">
        <v>8.2963177052055833E-4</v>
      </c>
      <c r="E90" s="101">
        <v>1.3920817578659242E-3</v>
      </c>
      <c r="F90" s="101">
        <v>1.9323665310461851E-3</v>
      </c>
      <c r="G90" s="101">
        <v>5.0063075281760339E-3</v>
      </c>
      <c r="H90" s="101">
        <v>6.445612050104123E-3</v>
      </c>
      <c r="I90" s="101">
        <v>5.5346898974774602E-3</v>
      </c>
      <c r="J90" s="101">
        <v>6.6236046255175067E-3</v>
      </c>
      <c r="K90" s="101">
        <v>1.6972557164560528E-2</v>
      </c>
      <c r="L90" s="101">
        <v>7.6886755093635312E-3</v>
      </c>
      <c r="M90" s="101">
        <v>7.8473429351854102E-3</v>
      </c>
      <c r="N90" s="101">
        <v>5.0705607192412724E-3</v>
      </c>
      <c r="O90" s="101">
        <v>2.5484681265559158E-3</v>
      </c>
      <c r="P90" s="101">
        <v>5.3039063122154017E-3</v>
      </c>
      <c r="Q90" s="101">
        <v>1.5710419538658195E-3</v>
      </c>
      <c r="R90" s="101">
        <v>0</v>
      </c>
      <c r="S90" s="101">
        <v>2.0554197766121272E-3</v>
      </c>
      <c r="T90" s="101">
        <v>4.1826607850185748E-3</v>
      </c>
      <c r="U90" s="101">
        <v>5.0585640755394616E-3</v>
      </c>
      <c r="V90" s="101">
        <v>7.4899882017716623E-3</v>
      </c>
      <c r="W90" s="101">
        <v>4.4131492119922908E-3</v>
      </c>
      <c r="X90" s="101">
        <v>0</v>
      </c>
      <c r="Y90" s="101">
        <v>0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2.1709348749056382E-3</v>
      </c>
      <c r="D91" s="104">
        <v>1.3979572442469766E-3</v>
      </c>
      <c r="E91" s="104">
        <v>2.3778190395858608E-3</v>
      </c>
      <c r="F91" s="104">
        <v>3.3086349926828539E-3</v>
      </c>
      <c r="G91" s="104">
        <v>8.5832281164054582E-3</v>
      </c>
      <c r="H91" s="104">
        <v>1.4588707400452122E-2</v>
      </c>
      <c r="I91" s="104">
        <v>1.1563834770852622E-2</v>
      </c>
      <c r="J91" s="104">
        <v>1.2199335304788391E-2</v>
      </c>
      <c r="K91" s="104">
        <v>3.0183126095110015E-2</v>
      </c>
      <c r="L91" s="104">
        <v>1.6575601883926348E-2</v>
      </c>
      <c r="M91" s="104">
        <v>1.4256881388268654E-2</v>
      </c>
      <c r="N91" s="104">
        <v>9.7746629949655873E-3</v>
      </c>
      <c r="O91" s="104">
        <v>6.2126664668355532E-3</v>
      </c>
      <c r="P91" s="104">
        <v>1.2564635704786014E-2</v>
      </c>
      <c r="Q91" s="104">
        <v>5.0172220015005618E-3</v>
      </c>
      <c r="R91" s="104">
        <v>0</v>
      </c>
      <c r="S91" s="104">
        <v>6.2060386270459868E-3</v>
      </c>
      <c r="T91" s="104">
        <v>1.0314866968893286E-2</v>
      </c>
      <c r="U91" s="104">
        <v>1.2089950254392596E-2</v>
      </c>
      <c r="V91" s="104">
        <v>1.7790777893838271E-2</v>
      </c>
      <c r="W91" s="104">
        <v>1.0812112535552728E-2</v>
      </c>
      <c r="X91" s="104">
        <v>0</v>
      </c>
      <c r="Y91" s="104">
        <v>0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1.3828299300802123E-2</v>
      </c>
      <c r="D92" s="101">
        <v>3.6647649390414448E-2</v>
      </c>
      <c r="E92" s="101">
        <v>7.0789745212820998E-2</v>
      </c>
      <c r="F92" s="101">
        <v>0.12081601858557277</v>
      </c>
      <c r="G92" s="101">
        <v>0.24349697936131837</v>
      </c>
      <c r="H92" s="101">
        <v>0.18854703198168235</v>
      </c>
      <c r="I92" s="101">
        <v>7.8661376127210469E-2</v>
      </c>
      <c r="J92" s="101">
        <v>1.475292478293793E-2</v>
      </c>
      <c r="K92" s="101">
        <v>4.4873478187603837E-2</v>
      </c>
      <c r="L92" s="101">
        <v>4.2339762577564943E-2</v>
      </c>
      <c r="M92" s="101">
        <v>1.3921209749299999E-2</v>
      </c>
      <c r="N92" s="101">
        <v>5.162601393998327E-2</v>
      </c>
      <c r="O92" s="101">
        <v>7.6382948684968477E-2</v>
      </c>
      <c r="P92" s="101">
        <v>7.5625397575849074E-2</v>
      </c>
      <c r="Q92" s="101">
        <v>3.4158648661946969E-2</v>
      </c>
      <c r="R92" s="101">
        <v>1.4912722688328058E-2</v>
      </c>
      <c r="S92" s="101">
        <v>2.6315935575085814E-2</v>
      </c>
      <c r="T92" s="101">
        <v>2.5332131045899434E-2</v>
      </c>
      <c r="U92" s="101">
        <v>3.1393797178442817E-2</v>
      </c>
      <c r="V92" s="101">
        <v>5.3720830551528015E-2</v>
      </c>
      <c r="W92" s="101">
        <v>9.0992084364324141E-2</v>
      </c>
      <c r="X92" s="101">
        <v>3.6826534267596168E-2</v>
      </c>
      <c r="Y92" s="101">
        <v>3.4325913125637972E-2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1.5387499060842946E-4</v>
      </c>
      <c r="F93" s="104">
        <v>6.165010369115567E-4</v>
      </c>
      <c r="G93" s="104">
        <v>2.130734180141992E-3</v>
      </c>
      <c r="H93" s="104">
        <v>8.3239163697028189E-4</v>
      </c>
      <c r="I93" s="104">
        <v>5.328759190941139E-4</v>
      </c>
      <c r="J93" s="104">
        <v>3.8840926003954549E-4</v>
      </c>
      <c r="K93" s="104">
        <v>0</v>
      </c>
      <c r="L93" s="104">
        <v>1.7144016791906878E-4</v>
      </c>
      <c r="M93" s="104">
        <v>3.7131549555307594E-4</v>
      </c>
      <c r="N93" s="104">
        <v>7.5416966409010393E-4</v>
      </c>
      <c r="O93" s="104">
        <v>7.2146627760995969E-4</v>
      </c>
      <c r="P93" s="104">
        <v>9.6921267505902051E-4</v>
      </c>
      <c r="Q93" s="104">
        <v>5.9786600717299132E-4</v>
      </c>
      <c r="R93" s="104">
        <v>0</v>
      </c>
      <c r="S93" s="104">
        <v>0</v>
      </c>
      <c r="T93" s="104">
        <v>1.6900028694575019E-4</v>
      </c>
      <c r="U93" s="104">
        <v>3.4205620069493873E-4</v>
      </c>
      <c r="V93" s="104">
        <v>6.5352482197581548E-4</v>
      </c>
      <c r="W93" s="104">
        <v>1.2447719775545503E-3</v>
      </c>
      <c r="X93" s="104">
        <v>3.5778244039868812E-4</v>
      </c>
      <c r="Y93" s="104">
        <v>1.7148741585768472E-4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5.6730751774032221E-5</v>
      </c>
      <c r="F94" s="98">
        <v>2.2683080740105017E-4</v>
      </c>
      <c r="G94" s="98">
        <v>7.8745263866844236E-4</v>
      </c>
      <c r="H94" s="98">
        <v>2.5461351571912219E-4</v>
      </c>
      <c r="I94" s="98">
        <v>1.7256200069606158E-4</v>
      </c>
      <c r="J94" s="98">
        <v>1.3728842873157284E-4</v>
      </c>
      <c r="K94" s="98">
        <v>0</v>
      </c>
      <c r="L94" s="98">
        <v>5.4021005491214108E-5</v>
      </c>
      <c r="M94" s="98">
        <v>1.3143331712322124E-4</v>
      </c>
      <c r="N94" s="98">
        <v>2.5627558569094147E-4</v>
      </c>
      <c r="O94" s="98">
        <v>2.0768935500925872E-4</v>
      </c>
      <c r="P94" s="98">
        <v>2.8487198721441424E-4</v>
      </c>
      <c r="Q94" s="98">
        <v>1.4175228932852569E-4</v>
      </c>
      <c r="R94" s="98">
        <v>0</v>
      </c>
      <c r="S94" s="98">
        <v>0</v>
      </c>
      <c r="T94" s="98">
        <v>4.8537167810101575E-5</v>
      </c>
      <c r="U94" s="98">
        <v>9.9277764633509983E-5</v>
      </c>
      <c r="V94" s="98">
        <v>1.8955381201763964E-4</v>
      </c>
      <c r="W94" s="98">
        <v>3.5531684395180693E-4</v>
      </c>
      <c r="X94" s="98">
        <v>1.1886408286833733E-4</v>
      </c>
      <c r="Y94" s="98">
        <v>5.7288689061283819E-5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9.7144238834397223E-5</v>
      </c>
      <c r="F95" s="98">
        <v>3.8967022951050658E-4</v>
      </c>
      <c r="G95" s="98">
        <v>1.3432815414735498E-3</v>
      </c>
      <c r="H95" s="98">
        <v>5.7777812125115965E-4</v>
      </c>
      <c r="I95" s="98">
        <v>3.6031391839805229E-4</v>
      </c>
      <c r="J95" s="98">
        <v>2.5112083130797268E-4</v>
      </c>
      <c r="K95" s="98">
        <v>0</v>
      </c>
      <c r="L95" s="98">
        <v>1.1741916242785468E-4</v>
      </c>
      <c r="M95" s="98">
        <v>2.398821784298547E-4</v>
      </c>
      <c r="N95" s="98">
        <v>4.9789407839916241E-4</v>
      </c>
      <c r="O95" s="98">
        <v>5.1377692260070099E-4</v>
      </c>
      <c r="P95" s="98">
        <v>6.8434068784460633E-4</v>
      </c>
      <c r="Q95" s="98">
        <v>4.5611371784446563E-4</v>
      </c>
      <c r="R95" s="98">
        <v>0</v>
      </c>
      <c r="S95" s="98">
        <v>0</v>
      </c>
      <c r="T95" s="98">
        <v>1.2046311913564863E-4</v>
      </c>
      <c r="U95" s="98">
        <v>2.4277843606142872E-4</v>
      </c>
      <c r="V95" s="98">
        <v>4.6397100995817587E-4</v>
      </c>
      <c r="W95" s="98">
        <v>8.8945513360274328E-4</v>
      </c>
      <c r="X95" s="98">
        <v>2.3891835753035078E-4</v>
      </c>
      <c r="Y95" s="98">
        <v>1.1419872679640089E-4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2.7885911213128241</v>
      </c>
      <c r="D96" s="101">
        <v>2.9910162358470398</v>
      </c>
      <c r="E96" s="101">
        <v>2.6787177442155672</v>
      </c>
      <c r="F96" s="101">
        <v>2.05825862983707</v>
      </c>
      <c r="G96" s="101">
        <v>2.1277965058206267</v>
      </c>
      <c r="H96" s="101">
        <v>3.0421899628567637</v>
      </c>
      <c r="I96" s="101">
        <v>2.6365304349795649</v>
      </c>
      <c r="J96" s="101">
        <v>1.9115973723241031</v>
      </c>
      <c r="K96" s="101">
        <v>0.47114180719760707</v>
      </c>
      <c r="L96" s="101">
        <v>2.4642600662681504</v>
      </c>
      <c r="M96" s="101">
        <v>1.7712143947748626</v>
      </c>
      <c r="N96" s="101">
        <v>1.931234721682741</v>
      </c>
      <c r="O96" s="101">
        <v>2.3117540054488845</v>
      </c>
      <c r="P96" s="101">
        <v>3.6386090909897617</v>
      </c>
      <c r="Q96" s="101">
        <v>2.1355303631934976</v>
      </c>
      <c r="R96" s="101">
        <v>2.2648441772963301</v>
      </c>
      <c r="S96" s="101">
        <v>1.3686368894538237</v>
      </c>
      <c r="T96" s="101">
        <v>1.7403877533463492</v>
      </c>
      <c r="U96" s="101">
        <v>1.5045951083767821</v>
      </c>
      <c r="V96" s="101">
        <v>2.9593555308455661</v>
      </c>
      <c r="W96" s="101">
        <v>4.7929855690941947</v>
      </c>
      <c r="X96" s="101">
        <v>2.6623265436853978</v>
      </c>
      <c r="Y96" s="101">
        <v>4.339010966524862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0.99465215084334324</v>
      </c>
      <c r="D97" s="104">
        <v>0.94341640635111235</v>
      </c>
      <c r="E97" s="104">
        <v>1.3555668714308062</v>
      </c>
      <c r="F97" s="104">
        <v>1.4975024916766531</v>
      </c>
      <c r="G97" s="104">
        <v>2.4857536838864176</v>
      </c>
      <c r="H97" s="104">
        <v>2.6068577658417604</v>
      </c>
      <c r="I97" s="104">
        <v>1.3057588874319883</v>
      </c>
      <c r="J97" s="104">
        <v>1.5934693603059391</v>
      </c>
      <c r="K97" s="104">
        <v>3.6478667421706441</v>
      </c>
      <c r="L97" s="104">
        <v>1.8258629440167586</v>
      </c>
      <c r="M97" s="104">
        <v>1.7605262424881372</v>
      </c>
      <c r="N97" s="104">
        <v>1.5672064288926975</v>
      </c>
      <c r="O97" s="104">
        <v>2.2754039666192831</v>
      </c>
      <c r="P97" s="104">
        <v>2.6174780745794011</v>
      </c>
      <c r="Q97" s="104">
        <v>1.8490153249233865</v>
      </c>
      <c r="R97" s="104">
        <v>2.3836186119324396</v>
      </c>
      <c r="S97" s="104">
        <v>1.4793867398728064</v>
      </c>
      <c r="T97" s="104">
        <v>1.3272497177030669</v>
      </c>
      <c r="U97" s="104">
        <v>1.3743393523617113</v>
      </c>
      <c r="V97" s="104">
        <v>2.1271886078793427</v>
      </c>
      <c r="W97" s="104">
        <v>2.8136346767536837</v>
      </c>
      <c r="X97" s="104">
        <v>2.2779616367831355</v>
      </c>
      <c r="Y97" s="104">
        <v>2.4311873369243138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0.36924887968175435</v>
      </c>
      <c r="D98" s="98">
        <v>0.35137748933039603</v>
      </c>
      <c r="E98" s="98">
        <v>0.50057120597167459</v>
      </c>
      <c r="F98" s="98">
        <v>0.55227530479159814</v>
      </c>
      <c r="G98" s="98">
        <v>0.91613446867313242</v>
      </c>
      <c r="H98" s="98">
        <v>0.79841225934539051</v>
      </c>
      <c r="I98" s="98">
        <v>0.42226933422588986</v>
      </c>
      <c r="J98" s="98">
        <v>0.56045590375839205</v>
      </c>
      <c r="K98" s="98">
        <v>1.31455224466798</v>
      </c>
      <c r="L98" s="98">
        <v>0.57995839736546584</v>
      </c>
      <c r="M98" s="98">
        <v>0.62300989391509376</v>
      </c>
      <c r="N98" s="98">
        <v>0.53437436612010869</v>
      </c>
      <c r="O98" s="98">
        <v>0.66531579019684983</v>
      </c>
      <c r="P98" s="98">
        <v>0.77265897936223304</v>
      </c>
      <c r="Q98" s="98">
        <v>0.44020204874204694</v>
      </c>
      <c r="R98" s="98">
        <v>0.52754396524983449</v>
      </c>
      <c r="S98" s="98">
        <v>0.36821343259519718</v>
      </c>
      <c r="T98" s="98">
        <v>0.38299164969318111</v>
      </c>
      <c r="U98" s="98">
        <v>0.40626983285651774</v>
      </c>
      <c r="V98" s="98">
        <v>0.62727286442475572</v>
      </c>
      <c r="W98" s="98">
        <v>0.80614764301404862</v>
      </c>
      <c r="X98" s="98">
        <v>0.77024727772989932</v>
      </c>
      <c r="Y98" s="98">
        <v>0.81673100554667766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0.62540327116158889</v>
      </c>
      <c r="D99" s="98">
        <v>0.59203891702071632</v>
      </c>
      <c r="E99" s="98">
        <v>0.85499566545913153</v>
      </c>
      <c r="F99" s="98">
        <v>0.9452271868850548</v>
      </c>
      <c r="G99" s="98">
        <v>1.5696192152132851</v>
      </c>
      <c r="H99" s="98">
        <v>1.80844550649637</v>
      </c>
      <c r="I99" s="98">
        <v>0.88348955320609857</v>
      </c>
      <c r="J99" s="98">
        <v>1.0330134565475471</v>
      </c>
      <c r="K99" s="98">
        <v>2.3333144975026641</v>
      </c>
      <c r="L99" s="98">
        <v>1.2459045466512928</v>
      </c>
      <c r="M99" s="98">
        <v>1.1375163485730435</v>
      </c>
      <c r="N99" s="98">
        <v>1.0328320627725889</v>
      </c>
      <c r="O99" s="98">
        <v>1.6100881764224331</v>
      </c>
      <c r="P99" s="98">
        <v>1.8448190952171679</v>
      </c>
      <c r="Q99" s="98">
        <v>1.4088132761813397</v>
      </c>
      <c r="R99" s="98">
        <v>1.856074646682605</v>
      </c>
      <c r="S99" s="98">
        <v>1.1111733072776093</v>
      </c>
      <c r="T99" s="98">
        <v>0.94425806800988576</v>
      </c>
      <c r="U99" s="98">
        <v>0.96806951950519371</v>
      </c>
      <c r="V99" s="98">
        <v>1.4999157434545871</v>
      </c>
      <c r="W99" s="98">
        <v>2.0074870337396353</v>
      </c>
      <c r="X99" s="98">
        <v>1.507714359053236</v>
      </c>
      <c r="Y99" s="98">
        <v>1.6144563313776363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0.78285414194970282</v>
      </c>
      <c r="D100" s="122">
        <v>0.79888624891742488</v>
      </c>
      <c r="E100" s="122">
        <v>0.80380080539898713</v>
      </c>
      <c r="F100" s="122">
        <v>0.79811284999869769</v>
      </c>
      <c r="G100" s="122">
        <v>0.97123133221474989</v>
      </c>
      <c r="H100" s="122">
        <v>1.3422892271178526</v>
      </c>
      <c r="I100" s="122">
        <v>1.0944296204564214</v>
      </c>
      <c r="J100" s="122">
        <v>1.1486130788196203</v>
      </c>
      <c r="K100" s="122">
        <v>1.3257964622492373</v>
      </c>
      <c r="L100" s="122">
        <v>1.3621615081703071</v>
      </c>
      <c r="M100" s="122">
        <v>1.15548457774471</v>
      </c>
      <c r="N100" s="122">
        <v>1.1520858046219185</v>
      </c>
      <c r="O100" s="122">
        <v>1.2295926229647771</v>
      </c>
      <c r="P100" s="122">
        <v>1.4530080208809819</v>
      </c>
      <c r="Q100" s="122">
        <v>0.90922380147478277</v>
      </c>
      <c r="R100" s="122">
        <v>1.1142769545570816</v>
      </c>
      <c r="S100" s="122">
        <v>0.89578008452454627</v>
      </c>
      <c r="T100" s="122">
        <v>1.1129206988683604</v>
      </c>
      <c r="U100" s="122">
        <v>1.1022059164727731</v>
      </c>
      <c r="V100" s="122">
        <v>1.5983714364620507</v>
      </c>
      <c r="W100" s="122">
        <v>1.9025543919633363</v>
      </c>
      <c r="X100" s="122">
        <v>1.2151873734702934</v>
      </c>
      <c r="Y100" s="122">
        <v>1.8453254002775499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1.8208579864814788E-2</v>
      </c>
      <c r="D101" s="98">
        <v>2.876811124612506E-2</v>
      </c>
      <c r="E101" s="98">
        <v>3.3296934042157215E-2</v>
      </c>
      <c r="F101" s="98">
        <v>3.4098118983407165E-2</v>
      </c>
      <c r="G101" s="98">
        <v>4.6942658923458391E-2</v>
      </c>
      <c r="H101" s="98">
        <v>7.6292114539167497E-2</v>
      </c>
      <c r="I101" s="98">
        <v>5.5108473989506808E-2</v>
      </c>
      <c r="J101" s="98">
        <v>0.10704465223208116</v>
      </c>
      <c r="K101" s="98">
        <v>0.10531516726763433</v>
      </c>
      <c r="L101" s="98">
        <v>0.10700418545269388</v>
      </c>
      <c r="M101" s="98">
        <v>9.9703641758713407E-2</v>
      </c>
      <c r="N101" s="98">
        <v>9.0800762740005425E-2</v>
      </c>
      <c r="O101" s="98">
        <v>6.9212826375589648E-2</v>
      </c>
      <c r="P101" s="98">
        <v>3.5986182795478397E-2</v>
      </c>
      <c r="Q101" s="98">
        <v>1.9850574900725858E-2</v>
      </c>
      <c r="R101" s="98">
        <v>2.7932781338366523E-2</v>
      </c>
      <c r="S101" s="98">
        <v>4.4079496410048311E-2</v>
      </c>
      <c r="T101" s="98">
        <v>5.6483994833455863E-2</v>
      </c>
      <c r="U101" s="98">
        <v>7.4814682583354719E-2</v>
      </c>
      <c r="V101" s="98">
        <v>8.2689515008357709E-2</v>
      </c>
      <c r="W101" s="98">
        <v>0.1051556476597823</v>
      </c>
      <c r="X101" s="98">
        <v>7.4988157976411804E-3</v>
      </c>
      <c r="Y101" s="98">
        <v>9.687884045323461E-3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4.0911582978716693E-3</v>
      </c>
      <c r="D102" s="98">
        <v>3.2165415416882631E-3</v>
      </c>
      <c r="E102" s="98">
        <v>3.3034814090122924E-3</v>
      </c>
      <c r="F102" s="98">
        <v>4.2882981685286653E-3</v>
      </c>
      <c r="G102" s="98">
        <v>5.6338758550727487E-3</v>
      </c>
      <c r="H102" s="98">
        <v>6.3629086796950828E-3</v>
      </c>
      <c r="I102" s="98">
        <v>3.5598286578179478E-3</v>
      </c>
      <c r="J102" s="98">
        <v>2.5374674488108967E-3</v>
      </c>
      <c r="K102" s="98">
        <v>3.3279953038232667E-3</v>
      </c>
      <c r="L102" s="98">
        <v>2.2228830872936534E-3</v>
      </c>
      <c r="M102" s="98">
        <v>7.6657623246559857E-4</v>
      </c>
      <c r="N102" s="98">
        <v>8.007181431169255E-4</v>
      </c>
      <c r="O102" s="98">
        <v>2.2560192558274015E-3</v>
      </c>
      <c r="P102" s="98">
        <v>4.3884637960637388E-3</v>
      </c>
      <c r="Q102" s="98">
        <v>4.1492690939495458E-3</v>
      </c>
      <c r="R102" s="98">
        <v>3.9205744575609054E-3</v>
      </c>
      <c r="S102" s="98">
        <v>1.9053529003382453E-3</v>
      </c>
      <c r="T102" s="98">
        <v>1.0426766860260504E-3</v>
      </c>
      <c r="U102" s="98">
        <v>1.7485889618235888E-3</v>
      </c>
      <c r="V102" s="98">
        <v>2.5182850548316955E-3</v>
      </c>
      <c r="W102" s="98">
        <v>6.3313435396441711E-3</v>
      </c>
      <c r="X102" s="98">
        <v>0</v>
      </c>
      <c r="Y102" s="98">
        <v>0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0.76055440378701633</v>
      </c>
      <c r="D103" s="33">
        <v>0.76690159612961151</v>
      </c>
      <c r="E103" s="33">
        <v>0.76720038994781758</v>
      </c>
      <c r="F103" s="33">
        <v>0.75972643284676189</v>
      </c>
      <c r="G103" s="33">
        <v>0.9186547974362187</v>
      </c>
      <c r="H103" s="33">
        <v>1.2596342038989901</v>
      </c>
      <c r="I103" s="33">
        <v>1.0357613178090967</v>
      </c>
      <c r="J103" s="33">
        <v>1.0390309591387281</v>
      </c>
      <c r="K103" s="33">
        <v>1.2171532996777796</v>
      </c>
      <c r="L103" s="33">
        <v>1.2529344396303197</v>
      </c>
      <c r="M103" s="33">
        <v>1.0550143597535311</v>
      </c>
      <c r="N103" s="33">
        <v>1.0604843237387962</v>
      </c>
      <c r="O103" s="33">
        <v>1.1581237773333601</v>
      </c>
      <c r="P103" s="33">
        <v>1.4126333742894397</v>
      </c>
      <c r="Q103" s="33">
        <v>0.8852239574801074</v>
      </c>
      <c r="R103" s="33">
        <v>1.0824235987611541</v>
      </c>
      <c r="S103" s="33">
        <v>0.84979523521415967</v>
      </c>
      <c r="T103" s="33">
        <v>1.0553940273488784</v>
      </c>
      <c r="U103" s="33">
        <v>1.0256426449275948</v>
      </c>
      <c r="V103" s="33">
        <v>1.5131636363988614</v>
      </c>
      <c r="W103" s="33">
        <v>1.7910674007639098</v>
      </c>
      <c r="X103" s="33">
        <v>1.2076885576726522</v>
      </c>
      <c r="Y103" s="33">
        <v>1.8356375162322265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19.485173172347405</v>
      </c>
      <c r="D124" s="117">
        <f t="shared" si="42"/>
        <v>21.477373317297538</v>
      </c>
      <c r="E124" s="117">
        <f t="shared" si="42"/>
        <v>22.046654809913527</v>
      </c>
      <c r="F124" s="117">
        <f t="shared" si="42"/>
        <v>12.830414638144607</v>
      </c>
      <c r="G124" s="117">
        <f t="shared" si="42"/>
        <v>0</v>
      </c>
      <c r="H124" s="117">
        <f t="shared" si="42"/>
        <v>5.8287726100850383</v>
      </c>
      <c r="I124" s="117">
        <f t="shared" si="42"/>
        <v>14.517012348626857</v>
      </c>
      <c r="J124" s="117">
        <f t="shared" si="42"/>
        <v>17.158277532618939</v>
      </c>
      <c r="K124" s="117">
        <f t="shared" si="42"/>
        <v>16.912703168413579</v>
      </c>
      <c r="L124" s="117">
        <f t="shared" si="42"/>
        <v>19.656171748757085</v>
      </c>
      <c r="M124" s="117">
        <f t="shared" si="42"/>
        <v>19.094864678442232</v>
      </c>
      <c r="N124" s="117">
        <f t="shared" si="42"/>
        <v>21.525354626114421</v>
      </c>
      <c r="O124" s="117">
        <f t="shared" si="42"/>
        <v>28.931651708287291</v>
      </c>
      <c r="P124" s="117">
        <f t="shared" si="42"/>
        <v>26.281060593580708</v>
      </c>
      <c r="Q124" s="117">
        <f t="shared" si="42"/>
        <v>17.687305982794729</v>
      </c>
      <c r="R124" s="117">
        <f t="shared" ref="R124:V124" si="43">R125+R128+R130+R139</f>
        <v>17.21581444902926</v>
      </c>
      <c r="S124" s="117">
        <f t="shared" si="43"/>
        <v>15.63481246238419</v>
      </c>
      <c r="T124" s="117">
        <f t="shared" si="43"/>
        <v>13.481505809202837</v>
      </c>
      <c r="U124" s="117">
        <f t="shared" si="43"/>
        <v>7.5395535843803083</v>
      </c>
      <c r="V124" s="117">
        <f t="shared" si="43"/>
        <v>9.2728320872760772</v>
      </c>
      <c r="W124" s="117">
        <f t="shared" ref="W124:Y124" si="44">W125+W128+W130+W139</f>
        <v>11.124682150926644</v>
      </c>
      <c r="X124" s="117">
        <f t="shared" si="44"/>
        <v>8.1176634103902483</v>
      </c>
      <c r="Y124" s="117">
        <f t="shared" si="44"/>
        <v>13.40042923764994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16.289966319795603</v>
      </c>
      <c r="D125" s="122">
        <f t="shared" si="45"/>
        <v>17.295334471910412</v>
      </c>
      <c r="E125" s="122">
        <f t="shared" si="45"/>
        <v>18.166004414537184</v>
      </c>
      <c r="F125" s="122">
        <f t="shared" si="45"/>
        <v>10.461843228778102</v>
      </c>
      <c r="G125" s="122">
        <f t="shared" si="45"/>
        <v>0</v>
      </c>
      <c r="H125" s="122">
        <f t="shared" si="45"/>
        <v>4.6451420883371508</v>
      </c>
      <c r="I125" s="122">
        <f t="shared" si="45"/>
        <v>11.567803251326758</v>
      </c>
      <c r="J125" s="122">
        <f t="shared" si="45"/>
        <v>13.529421944276491</v>
      </c>
      <c r="K125" s="122">
        <f t="shared" si="45"/>
        <v>13.004447482488851</v>
      </c>
      <c r="L125" s="122">
        <f t="shared" si="45"/>
        <v>15.680324501364138</v>
      </c>
      <c r="M125" s="122">
        <f t="shared" si="45"/>
        <v>14.630514238613744</v>
      </c>
      <c r="N125" s="122">
        <f t="shared" si="45"/>
        <v>16.342483306263908</v>
      </c>
      <c r="O125" s="122">
        <f t="shared" si="45"/>
        <v>22.933725971681991</v>
      </c>
      <c r="P125" s="122">
        <f t="shared" si="45"/>
        <v>19.281358876202312</v>
      </c>
      <c r="Q125" s="122">
        <f t="shared" si="45"/>
        <v>12.660805770332029</v>
      </c>
      <c r="R125" s="122">
        <f t="shared" ref="R125:V125" si="46">SUM(R126:R127)</f>
        <v>12.942910938436492</v>
      </c>
      <c r="S125" s="122">
        <f t="shared" si="46"/>
        <v>12.020066176308633</v>
      </c>
      <c r="T125" s="122">
        <f t="shared" si="46"/>
        <v>10.25274858039103</v>
      </c>
      <c r="U125" s="122">
        <f t="shared" si="46"/>
        <v>5.4594335200464048</v>
      </c>
      <c r="V125" s="122">
        <f t="shared" si="46"/>
        <v>6.8754689821193624</v>
      </c>
      <c r="W125" s="122">
        <f t="shared" ref="W125:Y125" si="47">SUM(W126:W127)</f>
        <v>8.5453750282326411</v>
      </c>
      <c r="X125" s="122">
        <f t="shared" si="47"/>
        <v>5.9122613122002035</v>
      </c>
      <c r="Y125" s="122">
        <f t="shared" si="47"/>
        <v>9.0999046217320583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16.201685007653818</v>
      </c>
      <c r="D126" s="98">
        <v>17.203790850401411</v>
      </c>
      <c r="E126" s="98">
        <v>18.071809363985711</v>
      </c>
      <c r="F126" s="98">
        <v>10.408968054313256</v>
      </c>
      <c r="G126" s="98">
        <v>0</v>
      </c>
      <c r="H126" s="98">
        <v>4.624131570441242</v>
      </c>
      <c r="I126" s="98">
        <v>11.517250523683014</v>
      </c>
      <c r="J126" s="98">
        <v>13.47105744904022</v>
      </c>
      <c r="K126" s="98">
        <v>12.948870675353948</v>
      </c>
      <c r="L126" s="98">
        <v>15.613893841216294</v>
      </c>
      <c r="M126" s="98">
        <v>14.569423208416167</v>
      </c>
      <c r="N126" s="98">
        <v>16.274909275643889</v>
      </c>
      <c r="O126" s="98">
        <v>22.83977269933628</v>
      </c>
      <c r="P126" s="98">
        <v>19.202975060004068</v>
      </c>
      <c r="Q126" s="98">
        <v>12.609720589154865</v>
      </c>
      <c r="R126" s="98">
        <v>12.890982949398147</v>
      </c>
      <c r="S126" s="98">
        <v>11.972126445075411</v>
      </c>
      <c r="T126" s="98">
        <v>10.211959209869509</v>
      </c>
      <c r="U126" s="98">
        <v>5.4378622107821011</v>
      </c>
      <c r="V126" s="98">
        <v>6.8483747137151276</v>
      </c>
      <c r="W126" s="98">
        <v>8.5113100420330081</v>
      </c>
      <c r="X126" s="98">
        <v>5.8889058752958823</v>
      </c>
      <c r="Y126" s="98">
        <v>9.0639177152165402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8.8281312141784973E-2</v>
      </c>
      <c r="D127" s="98">
        <v>9.1543621509000306E-2</v>
      </c>
      <c r="E127" s="98">
        <v>9.4195050551474174E-2</v>
      </c>
      <c r="F127" s="98">
        <v>5.2875174464847109E-2</v>
      </c>
      <c r="G127" s="98">
        <v>0</v>
      </c>
      <c r="H127" s="98">
        <v>2.1010517895908892E-2</v>
      </c>
      <c r="I127" s="98">
        <v>5.0552727643743807E-2</v>
      </c>
      <c r="J127" s="98">
        <v>5.8364495236270568E-2</v>
      </c>
      <c r="K127" s="98">
        <v>5.5576807134902928E-2</v>
      </c>
      <c r="L127" s="98">
        <v>6.6430660147845016E-2</v>
      </c>
      <c r="M127" s="98">
        <v>6.1091030197576723E-2</v>
      </c>
      <c r="N127" s="98">
        <v>6.7574030620020639E-2</v>
      </c>
      <c r="O127" s="98">
        <v>9.3953272345711061E-2</v>
      </c>
      <c r="P127" s="98">
        <v>7.8383816198244444E-2</v>
      </c>
      <c r="Q127" s="98">
        <v>5.1085181177164526E-2</v>
      </c>
      <c r="R127" s="98">
        <v>5.1927989038345848E-2</v>
      </c>
      <c r="S127" s="98">
        <v>4.7939731233222461E-2</v>
      </c>
      <c r="T127" s="98">
        <v>4.078937052152086E-2</v>
      </c>
      <c r="U127" s="98">
        <v>2.1571309264304155E-2</v>
      </c>
      <c r="V127" s="98">
        <v>2.7094268404234706E-2</v>
      </c>
      <c r="W127" s="98">
        <v>3.4064986199632614E-2</v>
      </c>
      <c r="X127" s="98">
        <v>2.3355436904321111E-2</v>
      </c>
      <c r="Y127" s="98">
        <v>3.5986906515518106E-2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6.2161634656119034E-3</v>
      </c>
      <c r="D128" s="122">
        <f t="shared" si="48"/>
        <v>4.8916078556047547E-3</v>
      </c>
      <c r="E128" s="122">
        <f t="shared" si="48"/>
        <v>1.2107377974496833E-2</v>
      </c>
      <c r="F128" s="122">
        <f t="shared" si="48"/>
        <v>5.2545243801700213E-3</v>
      </c>
      <c r="G128" s="122">
        <f t="shared" si="48"/>
        <v>0</v>
      </c>
      <c r="H128" s="122">
        <f t="shared" si="48"/>
        <v>3.4674725732795992E-3</v>
      </c>
      <c r="I128" s="122">
        <f t="shared" si="48"/>
        <v>9.0279733679640636E-3</v>
      </c>
      <c r="J128" s="122">
        <f t="shared" si="48"/>
        <v>7.548360145405086E-3</v>
      </c>
      <c r="K128" s="122">
        <f t="shared" si="48"/>
        <v>5.1463451793494598E-3</v>
      </c>
      <c r="L128" s="122">
        <f t="shared" si="48"/>
        <v>8.5970932210232796E-3</v>
      </c>
      <c r="M128" s="122">
        <f t="shared" si="48"/>
        <v>8.4122786873094407E-3</v>
      </c>
      <c r="N128" s="122">
        <f t="shared" si="48"/>
        <v>6.5078638683777361E-3</v>
      </c>
      <c r="O128" s="122">
        <f t="shared" si="48"/>
        <v>1.6662259976022109E-2</v>
      </c>
      <c r="P128" s="122">
        <f t="shared" si="48"/>
        <v>4.9665523115864025E-3</v>
      </c>
      <c r="Q128" s="122">
        <f t="shared" si="48"/>
        <v>5.7565777303837289E-3</v>
      </c>
      <c r="R128" s="122">
        <f t="shared" si="48"/>
        <v>6.2994566535178598E-3</v>
      </c>
      <c r="S128" s="122">
        <f t="shared" si="48"/>
        <v>1.0405834647009476E-2</v>
      </c>
      <c r="T128" s="122">
        <f t="shared" si="48"/>
        <v>6.0851680052412434E-3</v>
      </c>
      <c r="U128" s="122">
        <f t="shared" si="48"/>
        <v>6.8766099499003456E-3</v>
      </c>
      <c r="V128" s="122">
        <f t="shared" si="48"/>
        <v>1.171996485801108E-2</v>
      </c>
      <c r="W128" s="122">
        <f t="shared" si="48"/>
        <v>4.8672678708105667E-3</v>
      </c>
      <c r="X128" s="122">
        <f t="shared" si="48"/>
        <v>1.6848707509484221E-3</v>
      </c>
      <c r="Y128" s="122">
        <f t="shared" si="48"/>
        <v>1.0240528708465866E-3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6.2161634656119034E-3</v>
      </c>
      <c r="D129" s="98">
        <v>4.8916078556047547E-3</v>
      </c>
      <c r="E129" s="98">
        <v>1.2107377974496833E-2</v>
      </c>
      <c r="F129" s="98">
        <v>5.2545243801700213E-3</v>
      </c>
      <c r="G129" s="98">
        <v>0</v>
      </c>
      <c r="H129" s="98">
        <v>3.4674725732795992E-3</v>
      </c>
      <c r="I129" s="98">
        <v>9.0279733679640636E-3</v>
      </c>
      <c r="J129" s="98">
        <v>7.548360145405086E-3</v>
      </c>
      <c r="K129" s="98">
        <v>5.1463451793494598E-3</v>
      </c>
      <c r="L129" s="98">
        <v>8.5970932210232796E-3</v>
      </c>
      <c r="M129" s="98">
        <v>8.4122786873094407E-3</v>
      </c>
      <c r="N129" s="98">
        <v>6.5078638683777361E-3</v>
      </c>
      <c r="O129" s="98">
        <v>1.6662259976022109E-2</v>
      </c>
      <c r="P129" s="98">
        <v>4.9665523115864025E-3</v>
      </c>
      <c r="Q129" s="98">
        <v>5.7565777303837289E-3</v>
      </c>
      <c r="R129" s="98">
        <v>6.2994566535178598E-3</v>
      </c>
      <c r="S129" s="98">
        <v>1.0405834647009476E-2</v>
      </c>
      <c r="T129" s="98">
        <v>6.0851680052412434E-3</v>
      </c>
      <c r="U129" s="98">
        <v>6.8766099499003456E-3</v>
      </c>
      <c r="V129" s="98">
        <v>1.171996485801108E-2</v>
      </c>
      <c r="W129" s="98">
        <v>4.8672678708105667E-3</v>
      </c>
      <c r="X129" s="98">
        <v>1.6848707509484221E-3</v>
      </c>
      <c r="Y129" s="98">
        <v>1.0240528708465866E-3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2.7357663476366234</v>
      </c>
      <c r="D130" s="122">
        <v>3.5666155018335624</v>
      </c>
      <c r="E130" s="122">
        <v>3.323538394973867</v>
      </c>
      <c r="F130" s="122">
        <v>2.0320947957486162</v>
      </c>
      <c r="G130" s="122">
        <v>0</v>
      </c>
      <c r="H130" s="122">
        <v>1.0019423865610075</v>
      </c>
      <c r="I130" s="122">
        <v>2.5625524978888987</v>
      </c>
      <c r="J130" s="122">
        <v>3.1201651805696518</v>
      </c>
      <c r="K130" s="122">
        <v>3.2797395767243005</v>
      </c>
      <c r="L130" s="122">
        <v>3.3312435820039439</v>
      </c>
      <c r="M130" s="122">
        <v>3.759282530516705</v>
      </c>
      <c r="N130" s="122">
        <v>4.3621714345221987</v>
      </c>
      <c r="O130" s="122">
        <v>5.0314311695232323</v>
      </c>
      <c r="P130" s="122">
        <v>5.8880594293045263</v>
      </c>
      <c r="Q130" s="122">
        <v>4.2351064672620655</v>
      </c>
      <c r="R130" s="122">
        <v>3.5815359825544677</v>
      </c>
      <c r="S130" s="122">
        <v>3.0026080024728286</v>
      </c>
      <c r="T130" s="122">
        <v>2.6671030818219865</v>
      </c>
      <c r="U130" s="122">
        <v>1.7053524772336255</v>
      </c>
      <c r="V130" s="122">
        <v>1.9592389482054766</v>
      </c>
      <c r="W130" s="122">
        <v>2.2031859302448011</v>
      </c>
      <c r="X130" s="122">
        <v>1.8296518779384463</v>
      </c>
      <c r="Y130" s="122">
        <v>3.5349617105072233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1.9847954708878541</v>
      </c>
      <c r="D131" s="98">
        <v>2.658310147514618</v>
      </c>
      <c r="E131" s="98">
        <v>2.426356247501086</v>
      </c>
      <c r="F131" s="98">
        <v>1.3907176645923109</v>
      </c>
      <c r="G131" s="98">
        <v>0</v>
      </c>
      <c r="H131" s="98">
        <v>0.33810150978531078</v>
      </c>
      <c r="I131" s="98">
        <v>1.938868125598711</v>
      </c>
      <c r="J131" s="98">
        <v>2.4930729063869075</v>
      </c>
      <c r="K131" s="98">
        <v>2.369982551213329</v>
      </c>
      <c r="L131" s="98">
        <v>2.3930666393230307</v>
      </c>
      <c r="M131" s="98">
        <v>2.5994494193079483</v>
      </c>
      <c r="N131" s="98">
        <v>2.9567141342611141</v>
      </c>
      <c r="O131" s="98">
        <v>3.1533131634774731</v>
      </c>
      <c r="P131" s="98">
        <v>4.4234105103459127</v>
      </c>
      <c r="Q131" s="98">
        <v>2.9354773642761698</v>
      </c>
      <c r="R131" s="98">
        <v>2.3270972487460404</v>
      </c>
      <c r="S131" s="98">
        <v>1.1534121561212942</v>
      </c>
      <c r="T131" s="98">
        <v>1.1281650513596551</v>
      </c>
      <c r="U131" s="98">
        <v>1.1019543863113328</v>
      </c>
      <c r="V131" s="98">
        <v>1.9423315682680495</v>
      </c>
      <c r="W131" s="98">
        <v>2.178990954943449</v>
      </c>
      <c r="X131" s="98">
        <v>1.8296518779384463</v>
      </c>
      <c r="Y131" s="98">
        <v>3.5232756265356113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7.9188405002931332E-3</v>
      </c>
      <c r="D132" s="98">
        <v>5.1474816291333545E-3</v>
      </c>
      <c r="E132" s="98">
        <v>1.5925615372897731E-2</v>
      </c>
      <c r="F132" s="98">
        <v>1.955556497603049E-2</v>
      </c>
      <c r="G132" s="98">
        <v>0</v>
      </c>
      <c r="H132" s="98">
        <v>7.1616899250490466E-3</v>
      </c>
      <c r="I132" s="98">
        <v>1.8523894686187481E-2</v>
      </c>
      <c r="J132" s="98">
        <v>1.343760421965794E-2</v>
      </c>
      <c r="K132" s="98">
        <v>4.0806518755684008E-2</v>
      </c>
      <c r="L132" s="98">
        <v>1.627205236512079E-2</v>
      </c>
      <c r="M132" s="98">
        <v>2.1880520533712963E-2</v>
      </c>
      <c r="N132" s="98">
        <v>1.3909926066416967E-2</v>
      </c>
      <c r="O132" s="98">
        <v>1.4198822922953797E-2</v>
      </c>
      <c r="P132" s="98">
        <v>5.3020956322188867E-2</v>
      </c>
      <c r="Q132" s="98">
        <v>2.2259146388175305E-2</v>
      </c>
      <c r="R132" s="98">
        <v>1.4811670022009034E-2</v>
      </c>
      <c r="S132" s="98">
        <v>0</v>
      </c>
      <c r="T132" s="98">
        <v>3.918455213429436E-3</v>
      </c>
      <c r="U132" s="98">
        <v>5.1711036700395584E-3</v>
      </c>
      <c r="V132" s="98">
        <v>1.6907379937427157E-2</v>
      </c>
      <c r="W132" s="98">
        <v>2.4194975301352187E-2</v>
      </c>
      <c r="X132" s="98">
        <v>0</v>
      </c>
      <c r="Y132" s="98">
        <v>1.1686083971611763E-2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2.9399296365438987E-3</v>
      </c>
      <c r="D133" s="101">
        <v>1.9162481775064717E-3</v>
      </c>
      <c r="E133" s="101">
        <v>5.8829951973263551E-3</v>
      </c>
      <c r="F133" s="101">
        <v>7.2315073090314444E-3</v>
      </c>
      <c r="G133" s="101">
        <v>0</v>
      </c>
      <c r="H133" s="101">
        <v>2.1850583998694242E-3</v>
      </c>
      <c r="I133" s="101">
        <v>5.9968751784096929E-3</v>
      </c>
      <c r="J133" s="101">
        <v>4.7303417896078165E-3</v>
      </c>
      <c r="K133" s="101">
        <v>1.468632760534049E-2</v>
      </c>
      <c r="L133" s="101">
        <v>5.1510471090401039E-3</v>
      </c>
      <c r="M133" s="101">
        <v>7.7676171348922641E-3</v>
      </c>
      <c r="N133" s="101">
        <v>4.7482678114548846E-3</v>
      </c>
      <c r="O133" s="101">
        <v>4.126783341960958E-3</v>
      </c>
      <c r="P133" s="101">
        <v>1.5734715240762708E-2</v>
      </c>
      <c r="Q133" s="101">
        <v>5.3072126419436904E-3</v>
      </c>
      <c r="R133" s="101">
        <v>3.2784904721321318E-3</v>
      </c>
      <c r="S133" s="101">
        <v>0</v>
      </c>
      <c r="T133" s="101">
        <v>1.1301541063481089E-3</v>
      </c>
      <c r="U133" s="101">
        <v>1.5222761095509804E-3</v>
      </c>
      <c r="V133" s="101">
        <v>4.989690917828543E-3</v>
      </c>
      <c r="W133" s="101">
        <v>7.0250284240164374E-3</v>
      </c>
      <c r="X133" s="101">
        <v>0</v>
      </c>
      <c r="Y133" s="101">
        <v>3.9327214346415312E-3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4.9789108637492349E-3</v>
      </c>
      <c r="D134" s="104">
        <v>3.231233451626883E-3</v>
      </c>
      <c r="E134" s="104">
        <v>1.0042620175571377E-2</v>
      </c>
      <c r="F134" s="104">
        <v>1.2324057666999046E-2</v>
      </c>
      <c r="G134" s="104">
        <v>0</v>
      </c>
      <c r="H134" s="104">
        <v>4.9766315251796225E-3</v>
      </c>
      <c r="I134" s="104">
        <v>1.2527019507777787E-2</v>
      </c>
      <c r="J134" s="104">
        <v>8.7072624300501226E-3</v>
      </c>
      <c r="K134" s="104">
        <v>2.6120191150343516E-2</v>
      </c>
      <c r="L134" s="104">
        <v>1.1121005256080688E-2</v>
      </c>
      <c r="M134" s="104">
        <v>1.4112903398820698E-2</v>
      </c>
      <c r="N134" s="104">
        <v>9.1616582549620823E-3</v>
      </c>
      <c r="O134" s="104">
        <v>1.0072039580992839E-2</v>
      </c>
      <c r="P134" s="104">
        <v>3.7286241081426162E-2</v>
      </c>
      <c r="Q134" s="104">
        <v>1.6951933746231614E-2</v>
      </c>
      <c r="R134" s="104">
        <v>1.1533179549876902E-2</v>
      </c>
      <c r="S134" s="104">
        <v>0</v>
      </c>
      <c r="T134" s="104">
        <v>2.7883011070813269E-3</v>
      </c>
      <c r="U134" s="104">
        <v>3.6488275604885782E-3</v>
      </c>
      <c r="V134" s="104">
        <v>1.1917689019598613E-2</v>
      </c>
      <c r="W134" s="104">
        <v>1.7169946877335748E-2</v>
      </c>
      <c r="X134" s="104">
        <v>0</v>
      </c>
      <c r="Y134" s="104">
        <v>7.7533625369702328E-3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0.54763581377801596</v>
      </c>
      <c r="D135" s="101">
        <v>0.6865745689902607</v>
      </c>
      <c r="E135" s="101">
        <v>0.5851676563705881</v>
      </c>
      <c r="F135" s="101">
        <v>0.35995753610422354</v>
      </c>
      <c r="G135" s="101">
        <v>0</v>
      </c>
      <c r="H135" s="101">
        <v>0.35367298622300919</v>
      </c>
      <c r="I135" s="101">
        <v>0.40480504924384852</v>
      </c>
      <c r="J135" s="101">
        <v>0.33459233901914659</v>
      </c>
      <c r="K135" s="101">
        <v>9.9457176218664428E-2</v>
      </c>
      <c r="L135" s="101">
        <v>0.52963257270005581</v>
      </c>
      <c r="M135" s="101">
        <v>0.57075910444583988</v>
      </c>
      <c r="N135" s="101">
        <v>0.76827795866961812</v>
      </c>
      <c r="O135" s="101">
        <v>0.9393461976891847</v>
      </c>
      <c r="P135" s="101">
        <v>0.82098209334237926</v>
      </c>
      <c r="Q135" s="101">
        <v>0.68458427117377041</v>
      </c>
      <c r="R135" s="101">
        <v>0.60392138551863361</v>
      </c>
      <c r="S135" s="101">
        <v>0.88855510617438771</v>
      </c>
      <c r="T135" s="101">
        <v>0.87079430615929698</v>
      </c>
      <c r="U135" s="101">
        <v>0.31271839047952488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0.19541622247046031</v>
      </c>
      <c r="D136" s="104">
        <v>0.21658330369955037</v>
      </c>
      <c r="E136" s="104">
        <v>0.29608887572929554</v>
      </c>
      <c r="F136" s="104">
        <v>0.26186403007605136</v>
      </c>
      <c r="G136" s="104">
        <v>0</v>
      </c>
      <c r="H136" s="104">
        <v>0.3030062006276385</v>
      </c>
      <c r="I136" s="104">
        <v>0.2003554283601518</v>
      </c>
      <c r="J136" s="104">
        <v>0.27906233094393929</v>
      </c>
      <c r="K136" s="104">
        <v>0.76949333053662305</v>
      </c>
      <c r="L136" s="104">
        <v>0.39227231761573655</v>
      </c>
      <c r="M136" s="104">
        <v>0.56719348622920396</v>
      </c>
      <c r="N136" s="104">
        <v>0.62326941552504966</v>
      </c>
      <c r="O136" s="104">
        <v>0.92457298543362076</v>
      </c>
      <c r="P136" s="104">
        <v>0.59064586929404606</v>
      </c>
      <c r="Q136" s="104">
        <v>0.59278568542394994</v>
      </c>
      <c r="R136" s="104">
        <v>0.63570567826778468</v>
      </c>
      <c r="S136" s="104">
        <v>0.96064074017714707</v>
      </c>
      <c r="T136" s="104">
        <v>0.664225269089605</v>
      </c>
      <c r="U136" s="104">
        <v>0.28550859677272816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7.2545181908748146E-2</v>
      </c>
      <c r="D137" s="98">
        <v>8.0666921809400383E-2</v>
      </c>
      <c r="E137" s="98">
        <v>0.10933696354069995</v>
      </c>
      <c r="F137" s="98">
        <v>9.657482229781468E-2</v>
      </c>
      <c r="G137" s="98">
        <v>0</v>
      </c>
      <c r="H137" s="98">
        <v>9.2802863435342733E-2</v>
      </c>
      <c r="I137" s="98">
        <v>6.479293700889395E-2</v>
      </c>
      <c r="J137" s="98">
        <v>9.8151953711918552E-2</v>
      </c>
      <c r="K137" s="98">
        <v>0.27729609012856837</v>
      </c>
      <c r="L137" s="98">
        <v>0.12459950808507751</v>
      </c>
      <c r="M137" s="98">
        <v>0.20071677726631199</v>
      </c>
      <c r="N137" s="98">
        <v>0.21251775943681553</v>
      </c>
      <c r="O137" s="98">
        <v>0.27034013099325538</v>
      </c>
      <c r="P137" s="98">
        <v>0.17435402380842854</v>
      </c>
      <c r="Q137" s="98">
        <v>0.1411267227865694</v>
      </c>
      <c r="R137" s="98">
        <v>0.14069477917582565</v>
      </c>
      <c r="S137" s="98">
        <v>0.23909963155532285</v>
      </c>
      <c r="T137" s="98">
        <v>0.19166907943802475</v>
      </c>
      <c r="U137" s="98">
        <v>8.4399482333550269E-2</v>
      </c>
      <c r="V137" s="98">
        <v>0</v>
      </c>
      <c r="W137" s="98">
        <v>0</v>
      </c>
      <c r="X137" s="98">
        <v>0</v>
      </c>
      <c r="Y137" s="98">
        <v>0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0.12287104056171215</v>
      </c>
      <c r="D138" s="98">
        <v>0.13591638189014998</v>
      </c>
      <c r="E138" s="98">
        <v>0.18675191218859558</v>
      </c>
      <c r="F138" s="98">
        <v>0.16528920777823666</v>
      </c>
      <c r="G138" s="98">
        <v>0</v>
      </c>
      <c r="H138" s="98">
        <v>0.21020333719229575</v>
      </c>
      <c r="I138" s="98">
        <v>0.13556249135125784</v>
      </c>
      <c r="J138" s="98">
        <v>0.18091037723202075</v>
      </c>
      <c r="K138" s="98">
        <v>0.49219724040805468</v>
      </c>
      <c r="L138" s="98">
        <v>0.26767280953065903</v>
      </c>
      <c r="M138" s="98">
        <v>0.36647670896289197</v>
      </c>
      <c r="N138" s="98">
        <v>0.41075165608823416</v>
      </c>
      <c r="O138" s="98">
        <v>0.65423285444036539</v>
      </c>
      <c r="P138" s="98">
        <v>0.41629184548561754</v>
      </c>
      <c r="Q138" s="98">
        <v>0.45165896263738048</v>
      </c>
      <c r="R138" s="98">
        <v>0.49501089909195906</v>
      </c>
      <c r="S138" s="98">
        <v>0.72154110862182419</v>
      </c>
      <c r="T138" s="98">
        <v>0.47255618965158025</v>
      </c>
      <c r="U138" s="98">
        <v>0.20110911443917789</v>
      </c>
      <c r="V138" s="98">
        <v>0</v>
      </c>
      <c r="W138" s="98">
        <v>0</v>
      </c>
      <c r="X138" s="98">
        <v>0</v>
      </c>
      <c r="Y138" s="98">
        <v>0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0.4532243414495658</v>
      </c>
      <c r="D139" s="122">
        <v>0.61053173569795749</v>
      </c>
      <c r="E139" s="122">
        <v>0.54500462242797865</v>
      </c>
      <c r="F139" s="122">
        <v>0.33122208923771718</v>
      </c>
      <c r="G139" s="122">
        <v>0</v>
      </c>
      <c r="H139" s="122">
        <v>0.17822066261360003</v>
      </c>
      <c r="I139" s="122">
        <v>0.37762862604323572</v>
      </c>
      <c r="J139" s="122">
        <v>0.50114204762738879</v>
      </c>
      <c r="K139" s="122">
        <v>0.62336976402107902</v>
      </c>
      <c r="L139" s="122">
        <v>0.63600657216797774</v>
      </c>
      <c r="M139" s="122">
        <v>0.69665563062447455</v>
      </c>
      <c r="N139" s="122">
        <v>0.81419202145993408</v>
      </c>
      <c r="O139" s="122">
        <v>0.94983230710604438</v>
      </c>
      <c r="P139" s="122">
        <v>1.1066757357622843</v>
      </c>
      <c r="Q139" s="122">
        <v>0.7856371674702507</v>
      </c>
      <c r="R139" s="122">
        <v>0.68506807138478287</v>
      </c>
      <c r="S139" s="122">
        <v>0.60173244895571931</v>
      </c>
      <c r="T139" s="122">
        <v>0.55556897898457946</v>
      </c>
      <c r="U139" s="122">
        <v>0.36789097715037788</v>
      </c>
      <c r="V139" s="122">
        <v>0.42640419209322727</v>
      </c>
      <c r="W139" s="122">
        <v>0.37125392457838963</v>
      </c>
      <c r="X139" s="122">
        <v>0.37406534950064951</v>
      </c>
      <c r="Y139" s="122">
        <v>0.76453885253981047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2.4162545651859528E-3</v>
      </c>
      <c r="D140" s="98">
        <v>2.5500509519690733E-3</v>
      </c>
      <c r="E140" s="98">
        <v>2.3318692298910297E-3</v>
      </c>
      <c r="F140" s="98">
        <v>1.8723555383716704E-3</v>
      </c>
      <c r="G140" s="98">
        <v>0</v>
      </c>
      <c r="H140" s="98">
        <v>8.9659167759339803E-4</v>
      </c>
      <c r="I140" s="98">
        <v>1.2875975996362791E-3</v>
      </c>
      <c r="J140" s="98">
        <v>1.2147450552818125E-3</v>
      </c>
      <c r="K140" s="98">
        <v>1.7165449461825268E-3</v>
      </c>
      <c r="L140" s="98">
        <v>1.1302795359120271E-3</v>
      </c>
      <c r="M140" s="98">
        <v>4.878212388417446E-4</v>
      </c>
      <c r="N140" s="98">
        <v>5.9312455045698197E-4</v>
      </c>
      <c r="O140" s="98">
        <v>1.8701212252253455E-3</v>
      </c>
      <c r="P140" s="98">
        <v>3.4243315984436745E-3</v>
      </c>
      <c r="Q140" s="98">
        <v>3.6719195521677391E-3</v>
      </c>
      <c r="R140" s="98">
        <v>2.484324408751465E-3</v>
      </c>
      <c r="S140" s="98">
        <v>1.3449549884740554E-3</v>
      </c>
      <c r="T140" s="98">
        <v>5.5609423254722695E-4</v>
      </c>
      <c r="U140" s="98">
        <v>6.2949202625649193E-4</v>
      </c>
      <c r="V140" s="98">
        <v>6.9952362634213773E-4</v>
      </c>
      <c r="W140" s="98">
        <v>1.3049334013007072E-3</v>
      </c>
      <c r="X140" s="98">
        <v>0</v>
      </c>
      <c r="Y140" s="98">
        <v>0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0.45080808688437984</v>
      </c>
      <c r="D141" s="33">
        <v>0.60798168474598846</v>
      </c>
      <c r="E141" s="33">
        <v>0.54267275319808761</v>
      </c>
      <c r="F141" s="33">
        <v>0.3293497336993455</v>
      </c>
      <c r="G141" s="33">
        <v>0</v>
      </c>
      <c r="H141" s="33">
        <v>0.17732407093600663</v>
      </c>
      <c r="I141" s="33">
        <v>0.37634102844359946</v>
      </c>
      <c r="J141" s="33">
        <v>0.49992730257210699</v>
      </c>
      <c r="K141" s="33">
        <v>0.62165321907489646</v>
      </c>
      <c r="L141" s="33">
        <v>0.63487629263206569</v>
      </c>
      <c r="M141" s="33">
        <v>0.69616780938563283</v>
      </c>
      <c r="N141" s="33">
        <v>0.81359889690947707</v>
      </c>
      <c r="O141" s="33">
        <v>0.94796218588081904</v>
      </c>
      <c r="P141" s="33">
        <v>1.1032514041638406</v>
      </c>
      <c r="Q141" s="33">
        <v>0.78196524791808297</v>
      </c>
      <c r="R141" s="33">
        <v>0.68258374697603141</v>
      </c>
      <c r="S141" s="33">
        <v>0.60038749396724522</v>
      </c>
      <c r="T141" s="33">
        <v>0.55501288475203225</v>
      </c>
      <c r="U141" s="33">
        <v>0.36726148512412138</v>
      </c>
      <c r="V141" s="33">
        <v>0.42570466846688515</v>
      </c>
      <c r="W141" s="33">
        <v>0.3699489911770889</v>
      </c>
      <c r="X141" s="33">
        <v>0.37406534950064951</v>
      </c>
      <c r="Y141" s="33">
        <v>0.76453885253981047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4.173314591162554</v>
      </c>
      <c r="D143" s="117">
        <f t="shared" si="49"/>
        <v>6.7883715360534591</v>
      </c>
      <c r="E143" s="117">
        <f t="shared" si="49"/>
        <v>7.7277969427748934</v>
      </c>
      <c r="F143" s="117">
        <f t="shared" si="49"/>
        <v>4.8151042458000299</v>
      </c>
      <c r="G143" s="117">
        <f t="shared" si="49"/>
        <v>5.1354806319162982</v>
      </c>
      <c r="H143" s="117">
        <f t="shared" si="49"/>
        <v>3.6021946066476818</v>
      </c>
      <c r="I143" s="117">
        <f t="shared" si="49"/>
        <v>5.330419762277284</v>
      </c>
      <c r="J143" s="117">
        <f t="shared" si="49"/>
        <v>4.1146563900834883</v>
      </c>
      <c r="K143" s="117">
        <f t="shared" si="49"/>
        <v>6.6611629249545592</v>
      </c>
      <c r="L143" s="117">
        <f t="shared" si="49"/>
        <v>4.3130048484283101</v>
      </c>
      <c r="M143" s="117">
        <f t="shared" si="49"/>
        <v>3.593015574442747</v>
      </c>
      <c r="N143" s="117">
        <f t="shared" si="49"/>
        <v>3.0856814122396989</v>
      </c>
      <c r="O143" s="117">
        <f t="shared" si="49"/>
        <v>5.8942467596463732</v>
      </c>
      <c r="P143" s="117">
        <f t="shared" si="49"/>
        <v>14.223032262099819</v>
      </c>
      <c r="Q143" s="117">
        <f t="shared" si="49"/>
        <v>11.931966772579328</v>
      </c>
      <c r="R143" s="117">
        <f t="shared" ref="R143:V143" si="50">R144+R146+R148+R157</f>
        <v>9.9923652927749735</v>
      </c>
      <c r="S143" s="117">
        <f t="shared" si="50"/>
        <v>7.4003162912950025</v>
      </c>
      <c r="T143" s="117">
        <f t="shared" si="50"/>
        <v>12.92730119354632</v>
      </c>
      <c r="U143" s="117">
        <f t="shared" si="50"/>
        <v>9.4751470810404541</v>
      </c>
      <c r="V143" s="117">
        <f t="shared" si="50"/>
        <v>18.559523787667125</v>
      </c>
      <c r="W143" s="117">
        <f t="shared" ref="W143:Y143" si="51">W144+W146+W148+W157</f>
        <v>23.029870359532506</v>
      </c>
      <c r="X143" s="117">
        <f t="shared" si="51"/>
        <v>12.376397169886834</v>
      </c>
      <c r="Y143" s="117">
        <f t="shared" si="51"/>
        <v>11.940720131841886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3.4382505562002423</v>
      </c>
      <c r="D144" s="122">
        <f t="shared" si="52"/>
        <v>5.4317284490859645</v>
      </c>
      <c r="E144" s="122">
        <f t="shared" si="52"/>
        <v>6.3666895752564594</v>
      </c>
      <c r="F144" s="122">
        <f t="shared" si="52"/>
        <v>3.8882186047577658</v>
      </c>
      <c r="G144" s="122">
        <f t="shared" si="52"/>
        <v>4.1991486990538824</v>
      </c>
      <c r="H144" s="122">
        <f t="shared" si="52"/>
        <v>2.8568016009538999</v>
      </c>
      <c r="I144" s="122">
        <f t="shared" si="52"/>
        <v>4.252114918261535</v>
      </c>
      <c r="J144" s="122">
        <f t="shared" si="52"/>
        <v>3.1736728963652943</v>
      </c>
      <c r="K144" s="122">
        <f t="shared" si="52"/>
        <v>5.1930486232097666</v>
      </c>
      <c r="L144" s="122">
        <f t="shared" si="52"/>
        <v>3.4253329011074083</v>
      </c>
      <c r="M144" s="122">
        <f t="shared" si="52"/>
        <v>2.7754795973694022</v>
      </c>
      <c r="N144" s="122">
        <f t="shared" si="52"/>
        <v>2.3353215041627471</v>
      </c>
      <c r="O144" s="122">
        <f t="shared" si="52"/>
        <v>4.523584933080989</v>
      </c>
      <c r="P144" s="122">
        <f t="shared" si="52"/>
        <v>10.434046751340682</v>
      </c>
      <c r="Q144" s="122">
        <f t="shared" si="52"/>
        <v>8.7005991948276122</v>
      </c>
      <c r="R144" s="122">
        <f t="shared" si="52"/>
        <v>7.5428693070585338</v>
      </c>
      <c r="S144" s="122">
        <f t="shared" si="52"/>
        <v>5.5893630751683041</v>
      </c>
      <c r="T144" s="122">
        <f t="shared" si="52"/>
        <v>9.8574659526043096</v>
      </c>
      <c r="U144" s="122">
        <f t="shared" si="52"/>
        <v>6.6767077936848178</v>
      </c>
      <c r="V144" s="122">
        <f t="shared" si="52"/>
        <v>13.9565112397301</v>
      </c>
      <c r="W144" s="122">
        <f t="shared" si="52"/>
        <v>18.057174897066066</v>
      </c>
      <c r="X144" s="122">
        <f t="shared" si="52"/>
        <v>9.0415589277178139</v>
      </c>
      <c r="Y144" s="122">
        <f t="shared" si="52"/>
        <v>8.2567933843443786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3.4382505562002423</v>
      </c>
      <c r="D145" s="98">
        <v>5.4317284490859645</v>
      </c>
      <c r="E145" s="98">
        <v>6.3666895752564594</v>
      </c>
      <c r="F145" s="98">
        <v>3.8882186047577658</v>
      </c>
      <c r="G145" s="98">
        <v>4.1991486990538824</v>
      </c>
      <c r="H145" s="98">
        <v>2.8568016009538999</v>
      </c>
      <c r="I145" s="98">
        <v>4.252114918261535</v>
      </c>
      <c r="J145" s="98">
        <v>3.1736728963652943</v>
      </c>
      <c r="K145" s="98">
        <v>5.1930486232097666</v>
      </c>
      <c r="L145" s="98">
        <v>3.4253329011074083</v>
      </c>
      <c r="M145" s="98">
        <v>2.7754795973694022</v>
      </c>
      <c r="N145" s="98">
        <v>2.3353215041627471</v>
      </c>
      <c r="O145" s="98">
        <v>4.523584933080989</v>
      </c>
      <c r="P145" s="98">
        <v>10.434046751340682</v>
      </c>
      <c r="Q145" s="98">
        <v>8.7005991948276122</v>
      </c>
      <c r="R145" s="98">
        <v>7.5428693070585338</v>
      </c>
      <c r="S145" s="98">
        <v>5.5893630751683041</v>
      </c>
      <c r="T145" s="98">
        <v>9.8574659526043096</v>
      </c>
      <c r="U145" s="98">
        <v>6.6767077936848178</v>
      </c>
      <c r="V145" s="98">
        <v>13.9565112397301</v>
      </c>
      <c r="W145" s="98">
        <v>18.057174897066066</v>
      </c>
      <c r="X145" s="98">
        <v>9.0415589277178139</v>
      </c>
      <c r="Y145" s="98">
        <v>8.2567933843443786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2.9017101086961008E-3</v>
      </c>
      <c r="D146" s="122">
        <f t="shared" si="53"/>
        <v>5.6570428256749366E-3</v>
      </c>
      <c r="E146" s="122">
        <f t="shared" si="53"/>
        <v>1.2545257828909015E-2</v>
      </c>
      <c r="F146" s="122">
        <f t="shared" si="53"/>
        <v>5.3784518419664838E-3</v>
      </c>
      <c r="G146" s="122">
        <f t="shared" si="53"/>
        <v>6.5572816830340537E-3</v>
      </c>
      <c r="H146" s="122">
        <f t="shared" si="53"/>
        <v>6.8578902004863196E-3</v>
      </c>
      <c r="I146" s="122">
        <f t="shared" si="53"/>
        <v>1.0303511206451923E-2</v>
      </c>
      <c r="J146" s="122">
        <f t="shared" si="53"/>
        <v>8.0555155926744903E-3</v>
      </c>
      <c r="K146" s="122">
        <f t="shared" si="53"/>
        <v>1.2431907476005704E-2</v>
      </c>
      <c r="L146" s="122">
        <f t="shared" si="53"/>
        <v>9.6812737160368728E-3</v>
      </c>
      <c r="M146" s="122">
        <f t="shared" si="53"/>
        <v>8.1413310608776969E-3</v>
      </c>
      <c r="N146" s="122">
        <f t="shared" si="53"/>
        <v>8.152552776290194E-3</v>
      </c>
      <c r="O146" s="122">
        <f t="shared" si="53"/>
        <v>2.2031430550935302E-2</v>
      </c>
      <c r="P146" s="122">
        <f t="shared" si="53"/>
        <v>2.7260358876151376E-2</v>
      </c>
      <c r="Q146" s="122">
        <f t="shared" si="53"/>
        <v>3.666794890446106E-2</v>
      </c>
      <c r="R146" s="122">
        <f t="shared" si="53"/>
        <v>2.5835746275187171E-2</v>
      </c>
      <c r="S146" s="122">
        <f t="shared" si="53"/>
        <v>2.1360523866358529E-2</v>
      </c>
      <c r="T146" s="122">
        <f t="shared" si="53"/>
        <v>3.5934309102846174E-2</v>
      </c>
      <c r="U146" s="122">
        <f t="shared" si="53"/>
        <v>3.1098203500815918E-2</v>
      </c>
      <c r="V146" s="122">
        <f t="shared" si="53"/>
        <v>5.701982902762729E-2</v>
      </c>
      <c r="W146" s="122">
        <f t="shared" si="53"/>
        <v>7.8063488543384865E-2</v>
      </c>
      <c r="X146" s="122">
        <f t="shared" si="53"/>
        <v>2.4634440898947493E-2</v>
      </c>
      <c r="Y146" s="122">
        <f t="shared" si="53"/>
        <v>8.6110965161795856E-3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2.9017101086961008E-3</v>
      </c>
      <c r="D147" s="98">
        <v>5.6570428256749366E-3</v>
      </c>
      <c r="E147" s="98">
        <v>1.2545257828909015E-2</v>
      </c>
      <c r="F147" s="98">
        <v>5.3784518419664838E-3</v>
      </c>
      <c r="G147" s="98">
        <v>6.5572816830340537E-3</v>
      </c>
      <c r="H147" s="98">
        <v>6.8578902004863196E-3</v>
      </c>
      <c r="I147" s="98">
        <v>1.0303511206451923E-2</v>
      </c>
      <c r="J147" s="98">
        <v>8.0555155926744903E-3</v>
      </c>
      <c r="K147" s="98">
        <v>1.2431907476005704E-2</v>
      </c>
      <c r="L147" s="98">
        <v>9.6812737160368728E-3</v>
      </c>
      <c r="M147" s="98">
        <v>8.1413310608776969E-3</v>
      </c>
      <c r="N147" s="98">
        <v>8.152552776290194E-3</v>
      </c>
      <c r="O147" s="98">
        <v>2.2031430550935302E-2</v>
      </c>
      <c r="P147" s="98">
        <v>2.7260358876151376E-2</v>
      </c>
      <c r="Q147" s="98">
        <v>3.666794890446106E-2</v>
      </c>
      <c r="R147" s="98">
        <v>2.5835746275187171E-2</v>
      </c>
      <c r="S147" s="98">
        <v>2.1360523866358529E-2</v>
      </c>
      <c r="T147" s="98">
        <v>3.5934309102846174E-2</v>
      </c>
      <c r="U147" s="98">
        <v>3.1098203500815918E-2</v>
      </c>
      <c r="V147" s="98">
        <v>5.701982902762729E-2</v>
      </c>
      <c r="W147" s="98">
        <v>7.8063488543384865E-2</v>
      </c>
      <c r="X147" s="98">
        <v>2.4634440898947493E-2</v>
      </c>
      <c r="Y147" s="98">
        <v>8.6110965161795856E-3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0.62778210545982349</v>
      </c>
      <c r="D148" s="122">
        <v>1.1568325970952045</v>
      </c>
      <c r="E148" s="122">
        <v>1.1563221322718273</v>
      </c>
      <c r="F148" s="122">
        <v>0.78310739175910626</v>
      </c>
      <c r="G148" s="122">
        <v>0.80632036230089266</v>
      </c>
      <c r="H148" s="122">
        <v>0.63012304386751394</v>
      </c>
      <c r="I148" s="122">
        <v>0.92922567804118494</v>
      </c>
      <c r="J148" s="122">
        <v>0.80255161870855829</v>
      </c>
      <c r="K148" s="122">
        <v>1.2248353841352073</v>
      </c>
      <c r="L148" s="122">
        <v>0.74012045684787386</v>
      </c>
      <c r="M148" s="122">
        <v>0.68106677192378984</v>
      </c>
      <c r="N148" s="122">
        <v>0.62464499368280535</v>
      </c>
      <c r="O148" s="122">
        <v>1.1406520875841384</v>
      </c>
      <c r="P148" s="122">
        <v>3.1521323396219034</v>
      </c>
      <c r="Q148" s="122">
        <v>2.6911407425508571</v>
      </c>
      <c r="R148" s="122">
        <v>2.0318120516958027</v>
      </c>
      <c r="S148" s="122">
        <v>1.4913824143722443</v>
      </c>
      <c r="T148" s="122">
        <v>2.5120081729283967</v>
      </c>
      <c r="U148" s="122">
        <v>2.2894595568058667</v>
      </c>
      <c r="V148" s="122">
        <v>3.748487663985816</v>
      </c>
      <c r="W148" s="122">
        <v>4.1359702411826387</v>
      </c>
      <c r="X148" s="122">
        <v>2.7633010957293167</v>
      </c>
      <c r="Y148" s="122">
        <v>3.031991667789423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2.3047165501336882E-3</v>
      </c>
      <c r="D149" s="98">
        <v>1.0661134368120568E-2</v>
      </c>
      <c r="E149" s="98">
        <v>2.0005797560145068E-2</v>
      </c>
      <c r="F149" s="98">
        <v>2.5735044775243177E-2</v>
      </c>
      <c r="G149" s="98">
        <v>4.0464512605233677E-2</v>
      </c>
      <c r="H149" s="98">
        <v>2.0302504767665711E-2</v>
      </c>
      <c r="I149" s="98">
        <v>1.8111648679402858E-2</v>
      </c>
      <c r="J149" s="98">
        <v>3.2999963330255897E-3</v>
      </c>
      <c r="K149" s="98">
        <v>1.3243908492869189E-2</v>
      </c>
      <c r="L149" s="98">
        <v>7.199473798614282E-3</v>
      </c>
      <c r="M149" s="98">
        <v>2.7842419498599995E-3</v>
      </c>
      <c r="N149" s="98">
        <v>9.0439732449605712E-3</v>
      </c>
      <c r="O149" s="98">
        <v>1.873544024348283E-2</v>
      </c>
      <c r="P149" s="98">
        <v>3.7522575779321533E-2</v>
      </c>
      <c r="Q149" s="98">
        <v>2.2838631372813379E-2</v>
      </c>
      <c r="R149" s="98">
        <v>6.5136030132927156E-3</v>
      </c>
      <c r="S149" s="98">
        <v>1.3605517712289265E-2</v>
      </c>
      <c r="T149" s="98">
        <v>2.0603466583998205E-2</v>
      </c>
      <c r="U149" s="98">
        <v>2.4739677124316354E-2</v>
      </c>
      <c r="V149" s="98">
        <v>3.9069694946565828E-2</v>
      </c>
      <c r="W149" s="98">
        <v>4.8995737734636086E-2</v>
      </c>
      <c r="X149" s="98">
        <v>2.0537874880005552E-2</v>
      </c>
      <c r="Y149" s="98">
        <v>1.5123793406840494E-2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1.5412525922788917E-4</v>
      </c>
      <c r="G150" s="98">
        <v>3.5512236335699871E-4</v>
      </c>
      <c r="H150" s="98">
        <v>1.6647832739405638E-4</v>
      </c>
      <c r="I150" s="98">
        <v>1.7762530636470462E-4</v>
      </c>
      <c r="J150" s="98">
        <v>1.9420463001977275E-4</v>
      </c>
      <c r="K150" s="98">
        <v>0</v>
      </c>
      <c r="L150" s="98">
        <v>0</v>
      </c>
      <c r="M150" s="98">
        <v>0</v>
      </c>
      <c r="N150" s="98">
        <v>1.8854241602252598E-4</v>
      </c>
      <c r="O150" s="98">
        <v>1.8036656940248992E-4</v>
      </c>
      <c r="P150" s="98">
        <v>5.8152760503541237E-4</v>
      </c>
      <c r="Q150" s="98">
        <v>3.9857733811532757E-4</v>
      </c>
      <c r="R150" s="98">
        <v>0</v>
      </c>
      <c r="S150" s="98">
        <v>0</v>
      </c>
      <c r="T150" s="98">
        <v>0</v>
      </c>
      <c r="U150" s="98">
        <v>3.4205620069493873E-4</v>
      </c>
      <c r="V150" s="98">
        <v>4.9014361648186161E-4</v>
      </c>
      <c r="W150" s="98">
        <v>6.2238598877727516E-4</v>
      </c>
      <c r="X150" s="98">
        <v>1.7889122019934406E-4</v>
      </c>
      <c r="Y150" s="98">
        <v>1.7148741585768472E-4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5.6707701850262544E-5</v>
      </c>
      <c r="G151" s="101">
        <v>1.3124210644474039E-4</v>
      </c>
      <c r="H151" s="101">
        <v>5.0922703143824434E-5</v>
      </c>
      <c r="I151" s="101">
        <v>5.7520666898687192E-5</v>
      </c>
      <c r="J151" s="101">
        <v>6.8644214365786422E-5</v>
      </c>
      <c r="K151" s="101">
        <v>0</v>
      </c>
      <c r="L151" s="101">
        <v>0</v>
      </c>
      <c r="M151" s="101">
        <v>0</v>
      </c>
      <c r="N151" s="101">
        <v>6.4068896422735368E-5</v>
      </c>
      <c r="O151" s="101">
        <v>5.192233875231468E-5</v>
      </c>
      <c r="P151" s="101">
        <v>1.7092319232864855E-4</v>
      </c>
      <c r="Q151" s="101">
        <v>9.4501526219017141E-5</v>
      </c>
      <c r="R151" s="101">
        <v>0</v>
      </c>
      <c r="S151" s="101">
        <v>0</v>
      </c>
      <c r="T151" s="101">
        <v>0</v>
      </c>
      <c r="U151" s="101">
        <v>9.9277764633509983E-5</v>
      </c>
      <c r="V151" s="101">
        <v>1.4216535901322971E-4</v>
      </c>
      <c r="W151" s="101">
        <v>1.7765842197590346E-4</v>
      </c>
      <c r="X151" s="101">
        <v>5.9432041434168667E-5</v>
      </c>
      <c r="Y151" s="101">
        <v>5.7288689061283819E-5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9.7417557377626644E-5</v>
      </c>
      <c r="G152" s="104">
        <v>2.2388025691225832E-4</v>
      </c>
      <c r="H152" s="104">
        <v>1.1555562425023194E-4</v>
      </c>
      <c r="I152" s="104">
        <v>1.2010463946601742E-4</v>
      </c>
      <c r="J152" s="104">
        <v>1.2556041565398634E-4</v>
      </c>
      <c r="K152" s="104">
        <v>0</v>
      </c>
      <c r="L152" s="104">
        <v>0</v>
      </c>
      <c r="M152" s="104">
        <v>0</v>
      </c>
      <c r="N152" s="104">
        <v>1.244735195997906E-4</v>
      </c>
      <c r="O152" s="104">
        <v>1.2844423065017525E-4</v>
      </c>
      <c r="P152" s="104">
        <v>4.1060441270676385E-4</v>
      </c>
      <c r="Q152" s="104">
        <v>3.0407581189631044E-4</v>
      </c>
      <c r="R152" s="104">
        <v>0</v>
      </c>
      <c r="S152" s="104">
        <v>0</v>
      </c>
      <c r="T152" s="104">
        <v>0</v>
      </c>
      <c r="U152" s="104">
        <v>2.4277843606142872E-4</v>
      </c>
      <c r="V152" s="104">
        <v>3.4797825746863195E-4</v>
      </c>
      <c r="W152" s="104">
        <v>4.4472756680137164E-4</v>
      </c>
      <c r="X152" s="104">
        <v>1.1945917876517539E-4</v>
      </c>
      <c r="Y152" s="104">
        <v>1.1419872679640089E-4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0.46109786059630253</v>
      </c>
      <c r="D153" s="101">
        <v>0.87126415125962298</v>
      </c>
      <c r="E153" s="101">
        <v>0.75444952988803593</v>
      </c>
      <c r="F153" s="101">
        <v>0.43827682710096377</v>
      </c>
      <c r="G153" s="101">
        <v>0.35300145636116276</v>
      </c>
      <c r="H153" s="101">
        <v>0.32824332969231029</v>
      </c>
      <c r="I153" s="101">
        <v>0.60930980199853069</v>
      </c>
      <c r="J153" s="101">
        <v>0.43574037343734701</v>
      </c>
      <c r="K153" s="101">
        <v>0.13858187421644788</v>
      </c>
      <c r="L153" s="101">
        <v>0.4209372266249119</v>
      </c>
      <c r="M153" s="101">
        <v>0.34011987553933687</v>
      </c>
      <c r="N153" s="101">
        <v>0.33972114536958858</v>
      </c>
      <c r="O153" s="101">
        <v>0.56524334876133975</v>
      </c>
      <c r="P153" s="101">
        <v>1.8111713819648434</v>
      </c>
      <c r="Q153" s="101">
        <v>1.4298962899400984</v>
      </c>
      <c r="R153" s="101">
        <v>0.98676937032424783</v>
      </c>
      <c r="S153" s="101">
        <v>0.71016209960251497</v>
      </c>
      <c r="T153" s="101">
        <v>1.4134110103322395</v>
      </c>
      <c r="U153" s="101">
        <v>1.1834485973228512</v>
      </c>
      <c r="V153" s="101">
        <v>2.1578421993632557</v>
      </c>
      <c r="W153" s="101">
        <v>2.5749708853106439</v>
      </c>
      <c r="X153" s="101">
        <v>1.4778496663385225</v>
      </c>
      <c r="Y153" s="101">
        <v>1.9333711499970212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0.16437952831338726</v>
      </c>
      <c r="D154" s="104">
        <v>0.27490731146746084</v>
      </c>
      <c r="E154" s="104">
        <v>0.38186680482364638</v>
      </c>
      <c r="F154" s="104">
        <v>0.31894139462367149</v>
      </c>
      <c r="G154" s="104">
        <v>0.41249927097113925</v>
      </c>
      <c r="H154" s="104">
        <v>0.28141073108014386</v>
      </c>
      <c r="I154" s="104">
        <v>0.30162660205688674</v>
      </c>
      <c r="J154" s="104">
        <v>0.36331704430816592</v>
      </c>
      <c r="K154" s="104">
        <v>1.0730096014258903</v>
      </c>
      <c r="L154" s="104">
        <v>0.31198375642434772</v>
      </c>
      <c r="M154" s="104">
        <v>0.33816265443459298</v>
      </c>
      <c r="N154" s="104">
        <v>0.27569133265223367</v>
      </c>
      <c r="O154" s="104">
        <v>0.55649293200991323</v>
      </c>
      <c r="P154" s="104">
        <v>1.302856854272703</v>
      </c>
      <c r="Q154" s="104">
        <v>1.23800724389983</v>
      </c>
      <c r="R154" s="104">
        <v>1.0385290783582624</v>
      </c>
      <c r="S154" s="104">
        <v>0.76761479705744018</v>
      </c>
      <c r="T154" s="104">
        <v>1.0779936960121588</v>
      </c>
      <c r="U154" s="104">
        <v>1.0809292261580041</v>
      </c>
      <c r="V154" s="104">
        <v>1.5510856260595127</v>
      </c>
      <c r="W154" s="104">
        <v>1.5113812321485809</v>
      </c>
      <c r="X154" s="104">
        <v>1.2647346632905894</v>
      </c>
      <c r="Y154" s="104">
        <v>1.0833252369697035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6.1023300076182271E-2</v>
      </c>
      <c r="D155" s="98">
        <v>0.10238982516279797</v>
      </c>
      <c r="E155" s="98">
        <v>0.14101224442683638</v>
      </c>
      <c r="F155" s="98">
        <v>0.11762481658994073</v>
      </c>
      <c r="G155" s="98">
        <v>0.15202825721990032</v>
      </c>
      <c r="H155" s="98">
        <v>8.6188736704315552E-2</v>
      </c>
      <c r="I155" s="98">
        <v>9.7543019359317237E-2</v>
      </c>
      <c r="J155" s="98">
        <v>0.12778606698748582</v>
      </c>
      <c r="K155" s="98">
        <v>0.38667179472278973</v>
      </c>
      <c r="L155" s="98">
        <v>9.9097032432168053E-2</v>
      </c>
      <c r="M155" s="98">
        <v>0.11966801424532691</v>
      </c>
      <c r="N155" s="98">
        <v>9.4003175596296729E-2</v>
      </c>
      <c r="O155" s="98">
        <v>0.16271551787317678</v>
      </c>
      <c r="P155" s="98">
        <v>0.38459311543199681</v>
      </c>
      <c r="Q155" s="98">
        <v>0.29473705154108493</v>
      </c>
      <c r="R155" s="98">
        <v>0.22984790657436868</v>
      </c>
      <c r="S155" s="98">
        <v>0.19105624764467388</v>
      </c>
      <c r="T155" s="98">
        <v>0.31106624359208357</v>
      </c>
      <c r="U155" s="98">
        <v>0.31953457149159625</v>
      </c>
      <c r="V155" s="98">
        <v>0.45738958925526718</v>
      </c>
      <c r="W155" s="98">
        <v>0.4330329122180171</v>
      </c>
      <c r="X155" s="98">
        <v>0.42764479248469378</v>
      </c>
      <c r="Y155" s="98">
        <v>0.36393135842986807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0.10335622823720497</v>
      </c>
      <c r="D156" s="98">
        <v>0.17251748630466285</v>
      </c>
      <c r="E156" s="98">
        <v>0.24085456039681</v>
      </c>
      <c r="F156" s="98">
        <v>0.20131657803373076</v>
      </c>
      <c r="G156" s="98">
        <v>0.26047101375123893</v>
      </c>
      <c r="H156" s="98">
        <v>0.19522199437582832</v>
      </c>
      <c r="I156" s="98">
        <v>0.20408358269756952</v>
      </c>
      <c r="J156" s="98">
        <v>0.2355309773206801</v>
      </c>
      <c r="K156" s="98">
        <v>0.68633780670310063</v>
      </c>
      <c r="L156" s="98">
        <v>0.2128867239921797</v>
      </c>
      <c r="M156" s="98">
        <v>0.21849464018926607</v>
      </c>
      <c r="N156" s="98">
        <v>0.18168815705593694</v>
      </c>
      <c r="O156" s="98">
        <v>0.3937774141367365</v>
      </c>
      <c r="P156" s="98">
        <v>0.91826373884070611</v>
      </c>
      <c r="Q156" s="98">
        <v>0.94327019235874499</v>
      </c>
      <c r="R156" s="98">
        <v>0.80868117178389365</v>
      </c>
      <c r="S156" s="98">
        <v>0.5765585494127663</v>
      </c>
      <c r="T156" s="98">
        <v>0.7669274524200751</v>
      </c>
      <c r="U156" s="98">
        <v>0.76139465466640777</v>
      </c>
      <c r="V156" s="98">
        <v>1.0936960368042454</v>
      </c>
      <c r="W156" s="98">
        <v>1.0783483199305637</v>
      </c>
      <c r="X156" s="98">
        <v>0.83708987080589548</v>
      </c>
      <c r="Y156" s="98">
        <v>0.71939387853983539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0.10438021939379179</v>
      </c>
      <c r="D157" s="122">
        <v>0.1941534470466145</v>
      </c>
      <c r="E157" s="122">
        <v>0.1922399774176981</v>
      </c>
      <c r="F157" s="122">
        <v>0.1383997974411911</v>
      </c>
      <c r="G157" s="122">
        <v>0.12345428887848876</v>
      </c>
      <c r="H157" s="122">
        <v>0.10841207162578159</v>
      </c>
      <c r="I157" s="122">
        <v>0.1387756547681121</v>
      </c>
      <c r="J157" s="122">
        <v>0.13037635941696121</v>
      </c>
      <c r="K157" s="122">
        <v>0.23084701013357881</v>
      </c>
      <c r="L157" s="122">
        <v>0.13787021675699074</v>
      </c>
      <c r="M157" s="122">
        <v>0.12832787408867752</v>
      </c>
      <c r="N157" s="122">
        <v>0.11756236161785663</v>
      </c>
      <c r="O157" s="122">
        <v>0.20797830843031007</v>
      </c>
      <c r="P157" s="122">
        <v>0.6095928122610812</v>
      </c>
      <c r="Q157" s="122">
        <v>0.50355888629639822</v>
      </c>
      <c r="R157" s="122">
        <v>0.39184818774544861</v>
      </c>
      <c r="S157" s="122">
        <v>0.2982102778880954</v>
      </c>
      <c r="T157" s="122">
        <v>0.52189275891076892</v>
      </c>
      <c r="U157" s="122">
        <v>0.47788152704895398</v>
      </c>
      <c r="V157" s="122">
        <v>0.79750505492358303</v>
      </c>
      <c r="W157" s="122">
        <v>0.75866173274041881</v>
      </c>
      <c r="X157" s="122">
        <v>0.54690270554075526</v>
      </c>
      <c r="Y157" s="122">
        <v>0.64332398319190331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5.4914876481498918E-4</v>
      </c>
      <c r="D158" s="98">
        <v>8.1137984835379627E-4</v>
      </c>
      <c r="E158" s="98">
        <v>8.328104392467965E-4</v>
      </c>
      <c r="F158" s="98">
        <v>7.8518135480102301E-4</v>
      </c>
      <c r="G158" s="98">
        <v>7.5792051861965225E-4</v>
      </c>
      <c r="H158" s="98">
        <v>5.495239314282118E-4</v>
      </c>
      <c r="I158" s="98">
        <v>4.7969322339390787E-4</v>
      </c>
      <c r="J158" s="98">
        <v>3.2393201474181663E-4</v>
      </c>
      <c r="K158" s="98">
        <v>6.3056753125072414E-4</v>
      </c>
      <c r="L158" s="98">
        <v>2.2605590718240544E-4</v>
      </c>
      <c r="M158" s="98">
        <v>1.0453312260894525E-4</v>
      </c>
      <c r="N158" s="98">
        <v>8.8968682568547276E-5</v>
      </c>
      <c r="O158" s="98">
        <v>4.1558249449452135E-4</v>
      </c>
      <c r="P158" s="98">
        <v>1.8950184573911599E-3</v>
      </c>
      <c r="Q158" s="98">
        <v>2.3500285133873531E-3</v>
      </c>
      <c r="R158" s="98">
        <v>1.3974324799226991E-3</v>
      </c>
      <c r="S158" s="98">
        <v>6.7247749423702771E-4</v>
      </c>
      <c r="T158" s="98">
        <v>5.213383430130252E-4</v>
      </c>
      <c r="U158" s="98">
        <v>8.043509224388509E-4</v>
      </c>
      <c r="V158" s="98">
        <v>1.3290948900500615E-3</v>
      </c>
      <c r="W158" s="98">
        <v>2.6581976693162549E-3</v>
      </c>
      <c r="X158" s="98">
        <v>0</v>
      </c>
      <c r="Y158" s="98">
        <v>0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0.1038310706289768</v>
      </c>
      <c r="D159" s="33">
        <v>0.19334206719826069</v>
      </c>
      <c r="E159" s="33">
        <v>0.19140716697845131</v>
      </c>
      <c r="F159" s="33">
        <v>0.13761461608639008</v>
      </c>
      <c r="G159" s="33">
        <v>0.12269636835986911</v>
      </c>
      <c r="H159" s="33">
        <v>0.10786254769435338</v>
      </c>
      <c r="I159" s="33">
        <v>0.13829596154471818</v>
      </c>
      <c r="J159" s="33">
        <v>0.13005242740221939</v>
      </c>
      <c r="K159" s="33">
        <v>0.23021644260232807</v>
      </c>
      <c r="L159" s="33">
        <v>0.13764416084980832</v>
      </c>
      <c r="M159" s="33">
        <v>0.12822334096606858</v>
      </c>
      <c r="N159" s="33">
        <v>0.11747339293528808</v>
      </c>
      <c r="O159" s="33">
        <v>0.20756272593581554</v>
      </c>
      <c r="P159" s="33">
        <v>0.60769779380369005</v>
      </c>
      <c r="Q159" s="33">
        <v>0.50120885778301083</v>
      </c>
      <c r="R159" s="33">
        <v>0.39045075526552592</v>
      </c>
      <c r="S159" s="33">
        <v>0.29753780039385835</v>
      </c>
      <c r="T159" s="33">
        <v>0.52137142056775587</v>
      </c>
      <c r="U159" s="33">
        <v>0.47707717612651512</v>
      </c>
      <c r="V159" s="33">
        <v>0.79617596003353297</v>
      </c>
      <c r="W159" s="33">
        <v>0.75600353507110252</v>
      </c>
      <c r="X159" s="33">
        <v>0.54690270554075526</v>
      </c>
      <c r="Y159" s="33">
        <v>0.64332398319190331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17.805594080571581</v>
      </c>
      <c r="D161" s="117">
        <f t="shared" si="54"/>
        <v>15.803099068337975</v>
      </c>
      <c r="E161" s="117">
        <f t="shared" si="54"/>
        <v>12.997211831081779</v>
      </c>
      <c r="F161" s="117">
        <f t="shared" si="54"/>
        <v>3.82787939579516</v>
      </c>
      <c r="G161" s="117">
        <f t="shared" si="54"/>
        <v>2.4074361922662098</v>
      </c>
      <c r="H161" s="117">
        <f t="shared" si="54"/>
        <v>4.1705926742714299</v>
      </c>
      <c r="I161" s="117">
        <f t="shared" si="54"/>
        <v>7.3086470175415368</v>
      </c>
      <c r="J161" s="117">
        <f t="shared" si="54"/>
        <v>6.8919155843239004</v>
      </c>
      <c r="K161" s="117">
        <f t="shared" si="54"/>
        <v>8.1938831809961847</v>
      </c>
      <c r="L161" s="117">
        <f t="shared" si="54"/>
        <v>8.7631585924220197</v>
      </c>
      <c r="M161" s="117">
        <f t="shared" si="54"/>
        <v>7.7333119788992093</v>
      </c>
      <c r="N161" s="117">
        <f t="shared" si="54"/>
        <v>5.3298796962061274</v>
      </c>
      <c r="O161" s="117">
        <f t="shared" si="54"/>
        <v>6.5746052044482282</v>
      </c>
      <c r="P161" s="117">
        <f t="shared" si="54"/>
        <v>6.0299443815993552</v>
      </c>
      <c r="Q161" s="117">
        <f t="shared" si="54"/>
        <v>8.9038116052580509</v>
      </c>
      <c r="R161" s="117">
        <f t="shared" ref="R161:V161" si="55">R162+R164+R166+R175</f>
        <v>13.321750370670244</v>
      </c>
      <c r="S161" s="117">
        <f t="shared" si="55"/>
        <v>10.589712610581589</v>
      </c>
      <c r="T161" s="117">
        <f t="shared" si="55"/>
        <v>10.486104422702962</v>
      </c>
      <c r="U161" s="117">
        <f t="shared" si="55"/>
        <v>7.4280905019565333</v>
      </c>
      <c r="V161" s="117">
        <f t="shared" si="55"/>
        <v>7.8115394731176746</v>
      </c>
      <c r="W161" s="117">
        <f t="shared" ref="W161:Y161" si="56">W162+W164+W166+W175</f>
        <v>32.250645773003811</v>
      </c>
      <c r="X161" s="117">
        <f t="shared" si="56"/>
        <v>19.228607239030605</v>
      </c>
      <c r="Y161" s="117">
        <f t="shared" si="56"/>
        <v>21.640878246191601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14.888382926944146</v>
      </c>
      <c r="D162" s="122">
        <f t="shared" si="57"/>
        <v>12.788081820482281</v>
      </c>
      <c r="E162" s="122">
        <f t="shared" si="57"/>
        <v>10.780090549925315</v>
      </c>
      <c r="F162" s="122">
        <f t="shared" si="57"/>
        <v>3.1050980074127974</v>
      </c>
      <c r="G162" s="122">
        <f t="shared" si="57"/>
        <v>1.9517608612585491</v>
      </c>
      <c r="H162" s="122">
        <f t="shared" si="57"/>
        <v>3.3338897980663078</v>
      </c>
      <c r="I162" s="122">
        <f t="shared" si="57"/>
        <v>5.8309661262769295</v>
      </c>
      <c r="J162" s="122">
        <f t="shared" si="57"/>
        <v>5.4081986473300283</v>
      </c>
      <c r="K162" s="122">
        <f t="shared" si="57"/>
        <v>6.2798433260067927</v>
      </c>
      <c r="L162" s="122">
        <f t="shared" si="57"/>
        <v>6.9587690312134267</v>
      </c>
      <c r="M162" s="122">
        <f t="shared" si="57"/>
        <v>6.0071012802705779</v>
      </c>
      <c r="N162" s="122">
        <f t="shared" si="57"/>
        <v>4.0451432287776745</v>
      </c>
      <c r="O162" s="122">
        <f t="shared" si="57"/>
        <v>5.116035763414307</v>
      </c>
      <c r="P162" s="122">
        <f t="shared" si="57"/>
        <v>4.3790448488941536</v>
      </c>
      <c r="Q162" s="122">
        <f t="shared" si="57"/>
        <v>6.3188539714273455</v>
      </c>
      <c r="R162" s="122">
        <f t="shared" si="57"/>
        <v>10.092844761110873</v>
      </c>
      <c r="S162" s="122">
        <f t="shared" si="57"/>
        <v>8.0663620470571207</v>
      </c>
      <c r="T162" s="122">
        <f t="shared" si="57"/>
        <v>7.9527007440424793</v>
      </c>
      <c r="U162" s="122">
        <f t="shared" si="57"/>
        <v>5.3537223131743898</v>
      </c>
      <c r="V162" s="122">
        <f t="shared" si="57"/>
        <v>5.7242012052654321</v>
      </c>
      <c r="W162" s="122">
        <f t="shared" si="57"/>
        <v>25.005221180614285</v>
      </c>
      <c r="X162" s="122">
        <f t="shared" si="57"/>
        <v>13.994547802460627</v>
      </c>
      <c r="Y162" s="122">
        <f t="shared" si="57"/>
        <v>15.120418106219738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14.888382926944146</v>
      </c>
      <c r="D163" s="33">
        <v>12.788081820482281</v>
      </c>
      <c r="E163" s="33">
        <v>10.780090549925315</v>
      </c>
      <c r="F163" s="33">
        <v>3.1050980074127974</v>
      </c>
      <c r="G163" s="33">
        <v>1.9517608612585491</v>
      </c>
      <c r="H163" s="33">
        <v>3.3338897980663078</v>
      </c>
      <c r="I163" s="33">
        <v>5.8309661262769295</v>
      </c>
      <c r="J163" s="33">
        <v>5.4081986473300283</v>
      </c>
      <c r="K163" s="33">
        <v>6.2798433260067927</v>
      </c>
      <c r="L163" s="33">
        <v>6.9587690312134267</v>
      </c>
      <c r="M163" s="33">
        <v>6.0071012802705779</v>
      </c>
      <c r="N163" s="33">
        <v>4.0451432287776745</v>
      </c>
      <c r="O163" s="33">
        <v>5.116035763414307</v>
      </c>
      <c r="P163" s="33">
        <v>4.3790448488941536</v>
      </c>
      <c r="Q163" s="33">
        <v>6.3188539714273455</v>
      </c>
      <c r="R163" s="33">
        <v>10.092844761110873</v>
      </c>
      <c r="S163" s="33">
        <v>8.0663620470571207</v>
      </c>
      <c r="T163" s="33">
        <v>7.9527007440424793</v>
      </c>
      <c r="U163" s="33">
        <v>5.3537223131743898</v>
      </c>
      <c r="V163" s="33">
        <v>5.7242012052654321</v>
      </c>
      <c r="W163" s="33">
        <v>25.005221180614285</v>
      </c>
      <c r="X163" s="33">
        <v>13.994547802460627</v>
      </c>
      <c r="Y163" s="33">
        <v>15.120418106219738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1.1531796207835364E-2</v>
      </c>
      <c r="D164" s="122">
        <f t="shared" si="58"/>
        <v>1.2581837320528613E-2</v>
      </c>
      <c r="E164" s="122">
        <f t="shared" si="58"/>
        <v>2.0098685317519151E-2</v>
      </c>
      <c r="F164" s="122">
        <f t="shared" si="58"/>
        <v>4.1391772240018552E-3</v>
      </c>
      <c r="G164" s="122">
        <f t="shared" si="58"/>
        <v>3.1558453043815582E-3</v>
      </c>
      <c r="H164" s="122">
        <f t="shared" si="58"/>
        <v>7.5667957043568154E-3</v>
      </c>
      <c r="I164" s="122">
        <f t="shared" si="58"/>
        <v>1.3945880367467252E-2</v>
      </c>
      <c r="J164" s="122">
        <f t="shared" si="58"/>
        <v>1.2549148741735959E-2</v>
      </c>
      <c r="K164" s="122">
        <f t="shared" si="58"/>
        <v>1.240745928037934E-2</v>
      </c>
      <c r="L164" s="122">
        <f t="shared" si="58"/>
        <v>1.8919713145378055E-2</v>
      </c>
      <c r="M164" s="122">
        <f t="shared" si="58"/>
        <v>1.6334271193456675E-2</v>
      </c>
      <c r="N164" s="122">
        <f t="shared" si="58"/>
        <v>8.0674826603636864E-3</v>
      </c>
      <c r="O164" s="122">
        <f t="shared" si="58"/>
        <v>1.9416188794889024E-2</v>
      </c>
      <c r="P164" s="122">
        <f t="shared" si="58"/>
        <v>5.9687713879154961E-3</v>
      </c>
      <c r="Q164" s="122">
        <f t="shared" si="58"/>
        <v>1.4786503581966048E-2</v>
      </c>
      <c r="R164" s="122">
        <f t="shared" si="58"/>
        <v>2.3785290221600888E-2</v>
      </c>
      <c r="S164" s="122">
        <f t="shared" si="58"/>
        <v>2.9380521290749043E-2</v>
      </c>
      <c r="T164" s="122">
        <f t="shared" si="58"/>
        <v>2.3624769902701296E-2</v>
      </c>
      <c r="U164" s="122">
        <f t="shared" si="58"/>
        <v>2.2678711221987384E-2</v>
      </c>
      <c r="V164" s="122">
        <f t="shared" si="58"/>
        <v>2.5219924378757638E-2</v>
      </c>
      <c r="W164" s="122">
        <f t="shared" si="58"/>
        <v>7.2634612841326912E-2</v>
      </c>
      <c r="X164" s="122">
        <f t="shared" si="58"/>
        <v>1.9403188970599571E-2</v>
      </c>
      <c r="Y164" s="122">
        <f t="shared" si="58"/>
        <v>7.6436211520096052E-3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1.1531796207835364E-2</v>
      </c>
      <c r="D165" s="98">
        <v>1.2581837320528613E-2</v>
      </c>
      <c r="E165" s="98">
        <v>2.0098685317519151E-2</v>
      </c>
      <c r="F165" s="98">
        <v>4.1391772240018552E-3</v>
      </c>
      <c r="G165" s="98">
        <v>3.1558453043815582E-3</v>
      </c>
      <c r="H165" s="98">
        <v>7.5667957043568154E-3</v>
      </c>
      <c r="I165" s="98">
        <v>1.3945880367467252E-2</v>
      </c>
      <c r="J165" s="98">
        <v>1.2549148741735959E-2</v>
      </c>
      <c r="K165" s="98">
        <v>1.240745928037934E-2</v>
      </c>
      <c r="L165" s="98">
        <v>1.8919713145378055E-2</v>
      </c>
      <c r="M165" s="98">
        <v>1.6334271193456675E-2</v>
      </c>
      <c r="N165" s="98">
        <v>8.0674826603636864E-3</v>
      </c>
      <c r="O165" s="98">
        <v>1.9416188794889024E-2</v>
      </c>
      <c r="P165" s="98">
        <v>5.9687713879154961E-3</v>
      </c>
      <c r="Q165" s="98">
        <v>1.4786503581966048E-2</v>
      </c>
      <c r="R165" s="98">
        <v>2.3785290221600888E-2</v>
      </c>
      <c r="S165" s="98">
        <v>2.9380521290749043E-2</v>
      </c>
      <c r="T165" s="98">
        <v>2.3624769902701296E-2</v>
      </c>
      <c r="U165" s="98">
        <v>2.2678711221987384E-2</v>
      </c>
      <c r="V165" s="98">
        <v>2.5219924378757638E-2</v>
      </c>
      <c r="W165" s="98">
        <v>7.2634612841326912E-2</v>
      </c>
      <c r="X165" s="98">
        <v>1.9403188970599571E-2</v>
      </c>
      <c r="Y165" s="98">
        <v>7.6436211520096052E-3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2.491433745735872</v>
      </c>
      <c r="D166" s="122">
        <v>2.5709484147601689</v>
      </c>
      <c r="E166" s="122">
        <v>1.8838318708238426</v>
      </c>
      <c r="F166" s="122">
        <v>0.6107103917647867</v>
      </c>
      <c r="G166" s="122">
        <v>0.39243495527680805</v>
      </c>
      <c r="H166" s="122">
        <v>0.70742443168072655</v>
      </c>
      <c r="I166" s="122">
        <v>1.2735376871143362</v>
      </c>
      <c r="J166" s="122">
        <v>1.2655711748109066</v>
      </c>
      <c r="K166" s="122">
        <v>1.6000655781020388</v>
      </c>
      <c r="L166" s="122">
        <v>1.5050954751616736</v>
      </c>
      <c r="M166" s="122">
        <v>1.4387787904925342</v>
      </c>
      <c r="N166" s="122">
        <v>1.0744494631893158</v>
      </c>
      <c r="O166" s="122">
        <v>1.2172153401751811</v>
      </c>
      <c r="P166" s="122">
        <v>1.3783674426217449</v>
      </c>
      <c r="Q166" s="122">
        <v>2.1650529846170685</v>
      </c>
      <c r="R166" s="122">
        <v>2.686928167426899</v>
      </c>
      <c r="S166" s="122">
        <v>2.0783853571795374</v>
      </c>
      <c r="T166" s="122">
        <v>2.0780454810682261</v>
      </c>
      <c r="U166" s="122">
        <v>1.6973909649053593</v>
      </c>
      <c r="V166" s="122">
        <v>1.7003602368638071</v>
      </c>
      <c r="W166" s="122">
        <v>6.0610114798206371</v>
      </c>
      <c r="X166" s="122">
        <v>4.3531054864316117</v>
      </c>
      <c r="Y166" s="122">
        <v>5.3728186730569583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9.0652184305258388E-3</v>
      </c>
      <c r="D167" s="98">
        <v>2.3654391879267506E-2</v>
      </c>
      <c r="E167" s="98">
        <v>3.2470948347620078E-2</v>
      </c>
      <c r="F167" s="98">
        <v>2.0033268387913854E-2</v>
      </c>
      <c r="G167" s="98">
        <v>1.969982850517955E-2</v>
      </c>
      <c r="H167" s="98">
        <v>2.2798714370247566E-2</v>
      </c>
      <c r="I167" s="98">
        <v>2.4859125638396082E-2</v>
      </c>
      <c r="J167" s="98">
        <v>5.2411706465700543E-3</v>
      </c>
      <c r="K167" s="98">
        <v>1.7294986384805644E-2</v>
      </c>
      <c r="L167" s="98">
        <v>1.4741779682876863E-2</v>
      </c>
      <c r="M167" s="98">
        <v>5.568483899719999E-3</v>
      </c>
      <c r="N167" s="98">
        <v>1.5638537069410992E-2</v>
      </c>
      <c r="O167" s="98">
        <v>1.9996479490640331E-2</v>
      </c>
      <c r="P167" s="98">
        <v>1.6440303820836756E-2</v>
      </c>
      <c r="Q167" s="98">
        <v>1.8270905098250707E-2</v>
      </c>
      <c r="R167" s="98">
        <v>8.5705302806483082E-3</v>
      </c>
      <c r="S167" s="98">
        <v>1.8976116809245554E-2</v>
      </c>
      <c r="T167" s="98">
        <v>1.7056968237572287E-2</v>
      </c>
      <c r="U167" s="98">
        <v>1.8426793996042523E-2</v>
      </c>
      <c r="V167" s="98">
        <v>1.7744153121565312E-2</v>
      </c>
      <c r="W167" s="98">
        <v>7.1640826603585533E-2</v>
      </c>
      <c r="X167" s="98">
        <v>3.2223217484146652E-2</v>
      </c>
      <c r="Y167" s="98">
        <v>2.7018911816715039E-2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1.5387499060842946E-4</v>
      </c>
      <c r="F168" s="98">
        <v>1.5412525922788917E-4</v>
      </c>
      <c r="G168" s="98">
        <v>1.7756118167849936E-4</v>
      </c>
      <c r="H168" s="98">
        <v>1.6647832739405638E-4</v>
      </c>
      <c r="I168" s="98">
        <v>1.7762530636470462E-4</v>
      </c>
      <c r="J168" s="98">
        <v>1.9420463001977275E-4</v>
      </c>
      <c r="K168" s="98">
        <v>0</v>
      </c>
      <c r="L168" s="98">
        <v>0</v>
      </c>
      <c r="M168" s="98">
        <v>1.8565774777653797E-4</v>
      </c>
      <c r="N168" s="98">
        <v>1.8854241602252598E-4</v>
      </c>
      <c r="O168" s="98">
        <v>1.8036656940248992E-4</v>
      </c>
      <c r="P168" s="98">
        <v>1.938425350118041E-4</v>
      </c>
      <c r="Q168" s="98">
        <v>3.9857733811532757E-4</v>
      </c>
      <c r="R168" s="98">
        <v>0</v>
      </c>
      <c r="S168" s="98">
        <v>0</v>
      </c>
      <c r="T168" s="98">
        <v>0</v>
      </c>
      <c r="U168" s="98">
        <v>1.7102810034746936E-4</v>
      </c>
      <c r="V168" s="98">
        <v>1.6338120549395387E-4</v>
      </c>
      <c r="W168" s="98">
        <v>1.0373099812954585E-3</v>
      </c>
      <c r="X168" s="98">
        <v>3.5778244039868812E-4</v>
      </c>
      <c r="Y168" s="98">
        <v>1.7148741585768472E-4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5.6730751774032221E-5</v>
      </c>
      <c r="F169" s="101">
        <v>5.6707701850262544E-5</v>
      </c>
      <c r="G169" s="101">
        <v>6.5621053222370197E-5</v>
      </c>
      <c r="H169" s="101">
        <v>5.0922703143824434E-5</v>
      </c>
      <c r="I169" s="101">
        <v>5.7520666898687192E-5</v>
      </c>
      <c r="J169" s="101">
        <v>6.8644214365786422E-5</v>
      </c>
      <c r="K169" s="101">
        <v>0</v>
      </c>
      <c r="L169" s="101">
        <v>0</v>
      </c>
      <c r="M169" s="101">
        <v>6.5716658561610619E-5</v>
      </c>
      <c r="N169" s="101">
        <v>6.4068896422735368E-5</v>
      </c>
      <c r="O169" s="101">
        <v>5.192233875231468E-5</v>
      </c>
      <c r="P169" s="101">
        <v>5.6974397442882831E-5</v>
      </c>
      <c r="Q169" s="101">
        <v>9.4501526219017141E-5</v>
      </c>
      <c r="R169" s="101">
        <v>0</v>
      </c>
      <c r="S169" s="101">
        <v>0</v>
      </c>
      <c r="T169" s="101">
        <v>0</v>
      </c>
      <c r="U169" s="101">
        <v>4.9638882316754992E-5</v>
      </c>
      <c r="V169" s="101">
        <v>4.7388453004409911E-5</v>
      </c>
      <c r="W169" s="101">
        <v>2.9609736995983913E-4</v>
      </c>
      <c r="X169" s="101">
        <v>1.1886408286833733E-4</v>
      </c>
      <c r="Y169" s="101">
        <v>5.7288689061283819E-5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9.7144238834397223E-5</v>
      </c>
      <c r="F170" s="104">
        <v>9.7417557377626644E-5</v>
      </c>
      <c r="G170" s="104">
        <v>1.1194012845612916E-4</v>
      </c>
      <c r="H170" s="104">
        <v>1.1555562425023194E-4</v>
      </c>
      <c r="I170" s="104">
        <v>1.2010463946601742E-4</v>
      </c>
      <c r="J170" s="104">
        <v>1.2556041565398634E-4</v>
      </c>
      <c r="K170" s="104">
        <v>0</v>
      </c>
      <c r="L170" s="104">
        <v>0</v>
      </c>
      <c r="M170" s="104">
        <v>1.1994108921492735E-4</v>
      </c>
      <c r="N170" s="104">
        <v>1.244735195997906E-4</v>
      </c>
      <c r="O170" s="104">
        <v>1.2844423065017525E-4</v>
      </c>
      <c r="P170" s="104">
        <v>1.3686813756892127E-4</v>
      </c>
      <c r="Q170" s="104">
        <v>3.0407581189631044E-4</v>
      </c>
      <c r="R170" s="104">
        <v>0</v>
      </c>
      <c r="S170" s="104">
        <v>0</v>
      </c>
      <c r="T170" s="104">
        <v>0</v>
      </c>
      <c r="U170" s="104">
        <v>1.2138921803071436E-4</v>
      </c>
      <c r="V170" s="104">
        <v>1.1599275248954397E-4</v>
      </c>
      <c r="W170" s="104">
        <v>7.4121261133561938E-4</v>
      </c>
      <c r="X170" s="104">
        <v>2.3891835753035078E-4</v>
      </c>
      <c r="Y170" s="104">
        <v>1.1419872679640089E-4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1.8297768734418089</v>
      </c>
      <c r="D171" s="101">
        <v>1.9364267836275237</v>
      </c>
      <c r="E171" s="101">
        <v>1.2292309391328007</v>
      </c>
      <c r="F171" s="101">
        <v>0.34180405805862141</v>
      </c>
      <c r="G171" s="101">
        <v>0.17184752716491153</v>
      </c>
      <c r="H171" s="101">
        <v>0.36856271932322093</v>
      </c>
      <c r="I171" s="101">
        <v>0.83500501433141161</v>
      </c>
      <c r="J171" s="101">
        <v>0.68727075041770658</v>
      </c>
      <c r="K171" s="101">
        <v>0.18099743466264301</v>
      </c>
      <c r="L171" s="101">
        <v>0.85609277734915412</v>
      </c>
      <c r="M171" s="101">
        <v>0.7187404451445536</v>
      </c>
      <c r="N171" s="101">
        <v>0.58439565450004005</v>
      </c>
      <c r="O171" s="101">
        <v>0.60328125917596542</v>
      </c>
      <c r="P171" s="101">
        <v>0.79200185547672941</v>
      </c>
      <c r="Q171" s="101">
        <v>1.1502878570062673</v>
      </c>
      <c r="R171" s="101">
        <v>1.3049445832532121</v>
      </c>
      <c r="S171" s="101">
        <v>0.98959661794497533</v>
      </c>
      <c r="T171" s="101">
        <v>1.1692935364030277</v>
      </c>
      <c r="U171" s="101">
        <v>0.87740246896473106</v>
      </c>
      <c r="V171" s="101">
        <v>0.97881676742621671</v>
      </c>
      <c r="W171" s="101">
        <v>3.7734037750771545</v>
      </c>
      <c r="X171" s="101">
        <v>2.3282525574487472</v>
      </c>
      <c r="Y171" s="101">
        <v>3.4259922854503078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0.65259165386353724</v>
      </c>
      <c r="D172" s="104">
        <v>0.61086723925337771</v>
      </c>
      <c r="E172" s="104">
        <v>0.62197610835281336</v>
      </c>
      <c r="F172" s="104">
        <v>0.24871894005902362</v>
      </c>
      <c r="G172" s="104">
        <v>0.20071003842503851</v>
      </c>
      <c r="H172" s="104">
        <v>0.31589651965986404</v>
      </c>
      <c r="I172" s="104">
        <v>0.4134959218381638</v>
      </c>
      <c r="J172" s="104">
        <v>0.57286504911661018</v>
      </c>
      <c r="K172" s="104">
        <v>1.4017731570545902</v>
      </c>
      <c r="L172" s="104">
        <v>0.63426091812964269</v>
      </c>
      <c r="M172" s="104">
        <v>0.71428420370048396</v>
      </c>
      <c r="N172" s="104">
        <v>0.47422672920384218</v>
      </c>
      <c r="O172" s="104">
        <v>0.59375723493917287</v>
      </c>
      <c r="P172" s="104">
        <v>0.56973144078916682</v>
      </c>
      <c r="Q172" s="104">
        <v>0.99609564517443516</v>
      </c>
      <c r="R172" s="104">
        <v>1.3734130538930387</v>
      </c>
      <c r="S172" s="104">
        <v>1.0698126224253166</v>
      </c>
      <c r="T172" s="104">
        <v>0.89169497642762607</v>
      </c>
      <c r="U172" s="104">
        <v>0.80139067384423823</v>
      </c>
      <c r="V172" s="104">
        <v>0.70363593511053113</v>
      </c>
      <c r="W172" s="104">
        <v>2.2149295681586021</v>
      </c>
      <c r="X172" s="104">
        <v>1.9922719290583195</v>
      </c>
      <c r="Y172" s="104">
        <v>1.9196359883740781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0.24226433017257579</v>
      </c>
      <c r="D173" s="98">
        <v>0.22751882985926947</v>
      </c>
      <c r="E173" s="98">
        <v>0.22967758891533885</v>
      </c>
      <c r="F173" s="98">
        <v>9.1726944824476547E-2</v>
      </c>
      <c r="G173" s="98">
        <v>7.3972487942730786E-2</v>
      </c>
      <c r="H173" s="98">
        <v>9.6750830553862854E-2</v>
      </c>
      <c r="I173" s="98">
        <v>0.13372043590920346</v>
      </c>
      <c r="J173" s="98">
        <v>0.20148840437860835</v>
      </c>
      <c r="K173" s="98">
        <v>0.50514565919284138</v>
      </c>
      <c r="L173" s="98">
        <v>0.20146361302496549</v>
      </c>
      <c r="M173" s="98">
        <v>0.25276881152520758</v>
      </c>
      <c r="N173" s="98">
        <v>0.16169829522366402</v>
      </c>
      <c r="O173" s="98">
        <v>0.17361139812706905</v>
      </c>
      <c r="P173" s="98">
        <v>0.16818024870044748</v>
      </c>
      <c r="Q173" s="98">
        <v>0.23714424528470893</v>
      </c>
      <c r="R173" s="98">
        <v>0.3039646379456758</v>
      </c>
      <c r="S173" s="98">
        <v>0.26627207566478761</v>
      </c>
      <c r="T173" s="98">
        <v>0.25730781893565413</v>
      </c>
      <c r="U173" s="98">
        <v>0.23689989998174871</v>
      </c>
      <c r="V173" s="98">
        <v>0.20749064135360845</v>
      </c>
      <c r="W173" s="98">
        <v>0.63460983956642369</v>
      </c>
      <c r="X173" s="98">
        <v>0.67364700312596004</v>
      </c>
      <c r="Y173" s="98">
        <v>0.64488088073533778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0.41032732369096148</v>
      </c>
      <c r="D174" s="33">
        <v>0.38334840939410825</v>
      </c>
      <c r="E174" s="33">
        <v>0.39229851943747451</v>
      </c>
      <c r="F174" s="33">
        <v>0.15699199523454707</v>
      </c>
      <c r="G174" s="33">
        <v>0.12673755048230773</v>
      </c>
      <c r="H174" s="33">
        <v>0.21914568910600118</v>
      </c>
      <c r="I174" s="33">
        <v>0.27977548592896034</v>
      </c>
      <c r="J174" s="33">
        <v>0.37137664473800186</v>
      </c>
      <c r="K174" s="33">
        <v>0.89662749786174878</v>
      </c>
      <c r="L174" s="33">
        <v>0.43279730510467718</v>
      </c>
      <c r="M174" s="33">
        <v>0.46151539217527643</v>
      </c>
      <c r="N174" s="33">
        <v>0.31252843398017816</v>
      </c>
      <c r="O174" s="33">
        <v>0.42014583681210388</v>
      </c>
      <c r="P174" s="33">
        <v>0.40155119208871931</v>
      </c>
      <c r="Q174" s="33">
        <v>0.75895139988972626</v>
      </c>
      <c r="R174" s="33">
        <v>1.069448415947363</v>
      </c>
      <c r="S174" s="33">
        <v>0.803540546760529</v>
      </c>
      <c r="T174" s="33">
        <v>0.63438715749197194</v>
      </c>
      <c r="U174" s="33">
        <v>0.56449077386248947</v>
      </c>
      <c r="V174" s="33">
        <v>0.49614529375692268</v>
      </c>
      <c r="W174" s="33">
        <v>1.5803197285921784</v>
      </c>
      <c r="X174" s="33">
        <v>1.3186249259323595</v>
      </c>
      <c r="Y174" s="33">
        <v>1.2747551076387404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0.41424561168372698</v>
      </c>
      <c r="D175" s="122">
        <v>0.43148699577499594</v>
      </c>
      <c r="E175" s="122">
        <v>0.31319072501510292</v>
      </c>
      <c r="F175" s="122">
        <v>0.10793181939357364</v>
      </c>
      <c r="G175" s="122">
        <v>6.0084530426470772E-2</v>
      </c>
      <c r="H175" s="122">
        <v>0.12171164882003908</v>
      </c>
      <c r="I175" s="122">
        <v>0.19019732378280341</v>
      </c>
      <c r="J175" s="122">
        <v>0.20559661344122945</v>
      </c>
      <c r="K175" s="122">
        <v>0.30156681760697396</v>
      </c>
      <c r="L175" s="122">
        <v>0.28037437290154116</v>
      </c>
      <c r="M175" s="122">
        <v>0.27109763694264039</v>
      </c>
      <c r="N175" s="122">
        <v>0.20221952157877321</v>
      </c>
      <c r="O175" s="122">
        <v>0.22193791206385158</v>
      </c>
      <c r="P175" s="122">
        <v>0.26656331869554067</v>
      </c>
      <c r="Q175" s="122">
        <v>0.4051181456316702</v>
      </c>
      <c r="R175" s="122">
        <v>0.51819215191087031</v>
      </c>
      <c r="S175" s="122">
        <v>0.41558468505418206</v>
      </c>
      <c r="T175" s="122">
        <v>0.43173342768955392</v>
      </c>
      <c r="U175" s="122">
        <v>0.3542985126547965</v>
      </c>
      <c r="V175" s="122">
        <v>0.36175810660967783</v>
      </c>
      <c r="W175" s="122">
        <v>1.1117784997275646</v>
      </c>
      <c r="X175" s="122">
        <v>0.86155076116776586</v>
      </c>
      <c r="Y175" s="122">
        <v>1.1399978457628959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2.2240524975007062E-3</v>
      </c>
      <c r="D176" s="98">
        <v>1.7966268070691198E-3</v>
      </c>
      <c r="E176" s="98">
        <v>1.3324967027948742E-3</v>
      </c>
      <c r="F176" s="98">
        <v>6.0398565753924855E-4</v>
      </c>
      <c r="G176" s="98">
        <v>3.5369624202250438E-4</v>
      </c>
      <c r="H176" s="98">
        <v>6.0736855578907606E-4</v>
      </c>
      <c r="I176" s="98">
        <v>6.5642230569692669E-4</v>
      </c>
      <c r="J176" s="98">
        <v>5.1289235667454302E-4</v>
      </c>
      <c r="K176" s="98">
        <v>8.0572517882036973E-4</v>
      </c>
      <c r="L176" s="98">
        <v>4.897877988952118E-4</v>
      </c>
      <c r="M176" s="98">
        <v>2.090662452178905E-4</v>
      </c>
      <c r="N176" s="98">
        <v>1.4828113761424549E-4</v>
      </c>
      <c r="O176" s="98">
        <v>4.4526695838698706E-4</v>
      </c>
      <c r="P176" s="98">
        <v>8.3114844622419288E-4</v>
      </c>
      <c r="Q176" s="98">
        <v>1.8726789716055467E-3</v>
      </c>
      <c r="R176" s="98">
        <v>1.8632433065635986E-3</v>
      </c>
      <c r="S176" s="98">
        <v>9.3399651977364967E-4</v>
      </c>
      <c r="T176" s="98">
        <v>4.1707067441042021E-4</v>
      </c>
      <c r="U176" s="98">
        <v>5.9452024702002018E-4</v>
      </c>
      <c r="V176" s="98">
        <v>5.94595082390817E-4</v>
      </c>
      <c r="W176" s="98">
        <v>3.9148002039021213E-3</v>
      </c>
      <c r="X176" s="98">
        <v>0</v>
      </c>
      <c r="Y176" s="98">
        <v>0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0.41202155918622629</v>
      </c>
      <c r="D177" s="33">
        <v>0.42969036896792684</v>
      </c>
      <c r="E177" s="33">
        <v>0.31185822831230803</v>
      </c>
      <c r="F177" s="33">
        <v>0.1073278337360344</v>
      </c>
      <c r="G177" s="33">
        <v>5.9730834184448266E-2</v>
      </c>
      <c r="H177" s="33">
        <v>0.12110428026425001</v>
      </c>
      <c r="I177" s="33">
        <v>0.18954090147710648</v>
      </c>
      <c r="J177" s="33">
        <v>0.20508372108455492</v>
      </c>
      <c r="K177" s="33">
        <v>0.30076109242815358</v>
      </c>
      <c r="L177" s="33">
        <v>0.27988458510264597</v>
      </c>
      <c r="M177" s="33">
        <v>0.2708885706974225</v>
      </c>
      <c r="N177" s="33">
        <v>0.20207124044115896</v>
      </c>
      <c r="O177" s="33">
        <v>0.2214926451054646</v>
      </c>
      <c r="P177" s="33">
        <v>0.2657321702493165</v>
      </c>
      <c r="Q177" s="33">
        <v>0.40324546666006467</v>
      </c>
      <c r="R177" s="33">
        <v>0.51632890860430669</v>
      </c>
      <c r="S177" s="33">
        <v>0.4146506885344084</v>
      </c>
      <c r="T177" s="33">
        <v>0.43131635701514348</v>
      </c>
      <c r="U177" s="33">
        <v>0.3537039924077765</v>
      </c>
      <c r="V177" s="33">
        <v>0.36116351152728704</v>
      </c>
      <c r="W177" s="33">
        <v>1.1078636995236624</v>
      </c>
      <c r="X177" s="33">
        <v>0.86155076116776586</v>
      </c>
      <c r="Y177" s="33">
        <v>1.1399978457628959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>
        <f>IF(RES_hhdet_in_tes!L3=0,"",RES_hhdet_in_tes!L3/RES_hhdet_in_fec!L3)</f>
        <v>0.73620109080943252</v>
      </c>
      <c r="M3" s="119">
        <f>IF(RES_hhdet_in_tes!M3=0,"",RES_hhdet_in_tes!M3/RES_hhdet_in_fec!M3)</f>
        <v>0.74484004366121814</v>
      </c>
      <c r="N3" s="119">
        <f>IF(RES_hhdet_in_tes!N3=0,"",RES_hhdet_in_tes!N3/RES_hhdet_in_fec!N3)</f>
        <v>0.74976874863859844</v>
      </c>
      <c r="O3" s="119">
        <f>IF(RES_hhdet_in_tes!O3=0,"",RES_hhdet_in_tes!O3/RES_hhdet_in_fec!O3)</f>
        <v>0.75696581971414134</v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>
        <f>IF(RES_hhdet_in_tes!W3=0,"",RES_hhdet_in_tes!W3/RES_hhdet_in_fec!W3)</f>
        <v>0.86772325700429287</v>
      </c>
      <c r="X3" s="119" t="str">
        <f>IF(RES_hhdet_in_tes!X3=0,"",RES_hhdet_in_tes!X3/RES_hhdet_in_fec!X3)</f>
        <v/>
      </c>
      <c r="Y3" s="119" t="str">
        <f>IF(RES_hhdet_in_tes!Y3=0,"",RES_hhdet_in_tes!Y3/RES_hhdet_in_fec!Y3)</f>
        <v/>
      </c>
      <c r="DA3" s="129" t="s">
        <v>3588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>
        <f>IF(RES_hhdet_in_tes!L4=0,"",RES_hhdet_in_tes!L4/RES_hhdet_in_fec!L4)</f>
        <v>0.72855445247943662</v>
      </c>
      <c r="M4" s="124">
        <f>IF(RES_hhdet_in_tes!M4=0,"",RES_hhdet_in_tes!M4/RES_hhdet_in_fec!M4)</f>
        <v>0.73496222099929254</v>
      </c>
      <c r="N4" s="124">
        <f>IF(RES_hhdet_in_tes!N4=0,"",RES_hhdet_in_tes!N4/RES_hhdet_in_fec!N4)</f>
        <v>0.74095408070293589</v>
      </c>
      <c r="O4" s="124">
        <f>IF(RES_hhdet_in_tes!O4=0,"",RES_hhdet_in_tes!O4/RES_hhdet_in_fec!O4)</f>
        <v>0.74630654114446782</v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>
        <f>IF(RES_hhdet_in_tes!W4=0,"",RES_hhdet_in_tes!W4/RES_hhdet_in_fec!W4)</f>
        <v>0.87307644029878362</v>
      </c>
      <c r="X4" s="124" t="str">
        <f>IF(RES_hhdet_in_tes!X4=0,"",RES_hhdet_in_tes!X4/RES_hhdet_in_fec!X4)</f>
        <v/>
      </c>
      <c r="Y4" s="124" t="str">
        <f>IF(RES_hhdet_in_tes!Y4=0,"",RES_hhdet_in_tes!Y4/RES_hhdet_in_fec!Y4)</f>
        <v/>
      </c>
      <c r="DA4" s="130" t="s">
        <v>3589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>
        <f>IF(RES_hhdet_in_tes!L5=0,"",RES_hhdet_in_tes!L5/RES_hhdet_in_fec!L5)</f>
        <v>0.7268755320490915</v>
      </c>
      <c r="M5" s="111">
        <f>IF(RES_hhdet_in_tes!M5=0,"",RES_hhdet_in_tes!M5/RES_hhdet_in_fec!M5)</f>
        <v>0.73333227330617667</v>
      </c>
      <c r="N5" s="111">
        <f>IF(RES_hhdet_in_tes!N5=0,"",RES_hhdet_in_tes!N5/RES_hhdet_in_fec!N5)</f>
        <v>0.73936360854932237</v>
      </c>
      <c r="O5" s="111">
        <f>IF(RES_hhdet_in_tes!O5=0,"",RES_hhdet_in_tes!O5/RES_hhdet_in_fec!O5)</f>
        <v>0.74475211124324447</v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>
        <f>IF(RES_hhdet_in_tes!W5=0,"",RES_hhdet_in_tes!W5/RES_hhdet_in_fec!W5)</f>
        <v>0.87219031465344954</v>
      </c>
      <c r="X5" s="111" t="str">
        <f>IF(RES_hhdet_in_tes!X5=0,"",RES_hhdet_in_tes!X5/RES_hhdet_in_fec!X5)</f>
        <v/>
      </c>
      <c r="Y5" s="111" t="str">
        <f>IF(RES_hhdet_in_tes!Y5=0,"",RES_hhdet_in_tes!Y5/RES_hhdet_in_fec!Y5)</f>
        <v/>
      </c>
      <c r="DA5" s="63" t="s">
        <v>3590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>
        <f>IF(RES_hhdet_in_tes!W6=0,"",RES_hhdet_in_tes!W6/RES_hhdet_in_fec!W6)</f>
        <v>1</v>
      </c>
      <c r="X6" s="111" t="str">
        <f>IF(RES_hhdet_in_tes!X6=0,"",RES_hhdet_in_tes!X6/RES_hhdet_in_fec!X6)</f>
        <v/>
      </c>
      <c r="Y6" s="111" t="str">
        <f>IF(RES_hhdet_in_tes!Y6=0,"",RES_hhdet_in_tes!Y6/RES_hhdet_in_fec!Y6)</f>
        <v/>
      </c>
      <c r="DA6" s="63" t="s">
        <v>3591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>
        <f>IF(RES_hhdet_in_tes!L7=0,"",RES_hhdet_in_tes!L7/RES_hhdet_in_fec!L7)</f>
        <v>3.3226048103047661</v>
      </c>
      <c r="M7" s="124">
        <f>IF(RES_hhdet_in_tes!M7=0,"",RES_hhdet_in_tes!M7/RES_hhdet_in_fec!M7)</f>
        <v>3.4542657690523932</v>
      </c>
      <c r="N7" s="124">
        <f>IF(RES_hhdet_in_tes!N7=0,"",RES_hhdet_in_tes!N7/RES_hhdet_in_fec!N7)</f>
        <v>3.606919471321004</v>
      </c>
      <c r="O7" s="124">
        <f>IF(RES_hhdet_in_tes!O7=0,"",RES_hhdet_in_tes!O7/RES_hhdet_in_fec!O7)</f>
        <v>3.780293598004187</v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X7" s="124" t="str">
        <f>IF(RES_hhdet_in_tes!X7=0,"",RES_hhdet_in_tes!X7/RES_hhdet_in_fec!X7)</f>
        <v/>
      </c>
      <c r="Y7" s="124" t="str">
        <f>IF(RES_hhdet_in_tes!Y7=0,"",RES_hhdet_in_tes!Y7/RES_hhdet_in_fec!Y7)</f>
        <v/>
      </c>
      <c r="DA7" s="130" t="s">
        <v>3592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>
        <f>IF(RES_hhdet_in_tes!L8=0,"",RES_hhdet_in_tes!L8/RES_hhdet_in_fec!L8)</f>
        <v>3.3226048103047661</v>
      </c>
      <c r="M8" s="111">
        <f>IF(RES_hhdet_in_tes!M8=0,"",RES_hhdet_in_tes!M8/RES_hhdet_in_fec!M8)</f>
        <v>3.4542657690523932</v>
      </c>
      <c r="N8" s="111">
        <f>IF(RES_hhdet_in_tes!N8=0,"",RES_hhdet_in_tes!N8/RES_hhdet_in_fec!N8)</f>
        <v>3.606919471321004</v>
      </c>
      <c r="O8" s="111">
        <f>IF(RES_hhdet_in_tes!O8=0,"",RES_hhdet_in_tes!O8/RES_hhdet_in_fec!O8)</f>
        <v>3.780293598004187</v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X8" s="111" t="str">
        <f>IF(RES_hhdet_in_tes!X8=0,"",RES_hhdet_in_tes!X8/RES_hhdet_in_fec!X8)</f>
        <v/>
      </c>
      <c r="Y8" s="111" t="str">
        <f>IF(RES_hhdet_in_tes!Y8=0,"",RES_hhdet_in_tes!Y8/RES_hhdet_in_fec!Y8)</f>
        <v/>
      </c>
      <c r="DA8" s="63" t="s">
        <v>3593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>
        <f>IF(RES_hhdet_in_tes!L9=0,"",RES_hhdet_in_tes!L9/RES_hhdet_in_fec!L9)</f>
        <v>0.76847472472663325</v>
      </c>
      <c r="M9" s="124">
        <f>IF(RES_hhdet_in_tes!M9=0,"",RES_hhdet_in_tes!M9/RES_hhdet_in_fec!M9)</f>
        <v>0.77710206930789405</v>
      </c>
      <c r="N9" s="124">
        <f>IF(RES_hhdet_in_tes!N9=0,"",RES_hhdet_in_tes!N9/RES_hhdet_in_fec!N9)</f>
        <v>0.78350720140742824</v>
      </c>
      <c r="O9" s="124">
        <f>IF(RES_hhdet_in_tes!O9=0,"",RES_hhdet_in_tes!O9/RES_hhdet_in_fec!O9)</f>
        <v>0.7977478470785101</v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>
        <f>IF(RES_hhdet_in_tes!W9=0,"",RES_hhdet_in_tes!W9/RES_hhdet_in_fec!W9)</f>
        <v>0.84454925945493242</v>
      </c>
      <c r="X9" s="124" t="str">
        <f>IF(RES_hhdet_in_tes!X9=0,"",RES_hhdet_in_tes!X9/RES_hhdet_in_fec!X9)</f>
        <v/>
      </c>
      <c r="Y9" s="124" t="str">
        <f>IF(RES_hhdet_in_tes!Y9=0,"",RES_hhdet_in_tes!Y9/RES_hhdet_in_fec!Y9)</f>
        <v/>
      </c>
      <c r="DA9" s="130" t="s">
        <v>3594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>
        <f>IF(RES_hhdet_in_tes!L10=0,"",RES_hhdet_in_tes!L10/RES_hhdet_in_fec!L10)</f>
        <v>0.75379998175659702</v>
      </c>
      <c r="M10" s="111">
        <f>IF(RES_hhdet_in_tes!M10=0,"",RES_hhdet_in_tes!M10/RES_hhdet_in_fec!M10)</f>
        <v>0.76028408712686757</v>
      </c>
      <c r="N10" s="111">
        <f>IF(RES_hhdet_in_tes!N10=0,"",RES_hhdet_in_tes!N10/RES_hhdet_in_fec!N10)</f>
        <v>0.7663409835832754</v>
      </c>
      <c r="O10" s="111">
        <f>IF(RES_hhdet_in_tes!O10=0,"",RES_hhdet_in_tes!O10/RES_hhdet_in_fec!O10)</f>
        <v>0.77175232312193764</v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>
        <f>IF(RES_hhdet_in_tes!W10=0,"",RES_hhdet_in_tes!W10/RES_hhdet_in_fec!W10)</f>
        <v>0.89973061839634938</v>
      </c>
      <c r="X10" s="111" t="str">
        <f>IF(RES_hhdet_in_tes!X10=0,"",RES_hhdet_in_tes!X10/RES_hhdet_in_fec!X10)</f>
        <v/>
      </c>
      <c r="Y10" s="111" t="str">
        <f>IF(RES_hhdet_in_tes!Y10=0,"",RES_hhdet_in_tes!Y10/RES_hhdet_in_fec!Y10)</f>
        <v/>
      </c>
      <c r="DA10" s="63" t="s">
        <v>3595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>
        <f>IF(RES_hhdet_in_tes!L11=0,"",RES_hhdet_in_tes!L11/RES_hhdet_in_fec!L11)</f>
        <v>0.65169668346273002</v>
      </c>
      <c r="M11" s="111">
        <f>IF(RES_hhdet_in_tes!M11=0,"",RES_hhdet_in_tes!M11/RES_hhdet_in_fec!M11)</f>
        <v>0.66073305126521276</v>
      </c>
      <c r="N11" s="111">
        <f>IF(RES_hhdet_in_tes!N11=0,"",RES_hhdet_in_tes!N11/RES_hhdet_in_fec!N11)</f>
        <v>0.67562848853872659</v>
      </c>
      <c r="O11" s="111">
        <f>IF(RES_hhdet_in_tes!O11=0,"",RES_hhdet_in_tes!O11/RES_hhdet_in_fec!O11)</f>
        <v>0.69740473837029182</v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 t="str">
        <f>IF(RES_hhdet_in_tes!Y11=0,"",RES_hhdet_in_tes!Y11/RES_hhdet_in_fec!Y11)</f>
        <v/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>
        <f>IF(RES_hhdet_in_tes!L15=0,"",RES_hhdet_in_tes!L15/RES_hhdet_in_fec!L15)</f>
        <v>0.71424534786207949</v>
      </c>
      <c r="M15" s="112">
        <f>IF(RES_hhdet_in_tes!M15=0,"",RES_hhdet_in_tes!M15/RES_hhdet_in_fec!M15)</f>
        <v>0.71807151467695884</v>
      </c>
      <c r="N15" s="112">
        <f>IF(RES_hhdet_in_tes!N15=0,"",RES_hhdet_in_tes!N15/RES_hhdet_in_fec!N15)</f>
        <v>0.72438051916239177</v>
      </c>
      <c r="O15" s="112">
        <f>IF(RES_hhdet_in_tes!O15=0,"",RES_hhdet_in_tes!O15/RES_hhdet_in_fec!O15)</f>
        <v>0.73400093088760976</v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>
        <f>IF(RES_hhdet_in_tes!W15=0,"",RES_hhdet_in_tes!W15/RES_hhdet_in_fec!W15)</f>
        <v>0.80497932301774877</v>
      </c>
      <c r="X15" s="112" t="str">
        <f>IF(RES_hhdet_in_tes!X15=0,"",RES_hhdet_in_tes!X15/RES_hhdet_in_fec!X15)</f>
        <v/>
      </c>
      <c r="Y15" s="112" t="str">
        <f>IF(RES_hhdet_in_tes!Y15=0,"",RES_hhdet_in_tes!Y15/RES_hhdet_in_fec!Y15)</f>
        <v/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>
        <f>IF(RES_hhdet_in_tes!L16=0,"",RES_hhdet_in_tes!L16/RES_hhdet_in_fec!L16)</f>
        <v>0.88724907561537059</v>
      </c>
      <c r="M16" s="113">
        <f>IF(RES_hhdet_in_tes!M16=0,"",RES_hhdet_in_tes!M16/RES_hhdet_in_fec!M16)</f>
        <v>0.87801026371665181</v>
      </c>
      <c r="N16" s="113">
        <f>IF(RES_hhdet_in_tes!N16=0,"",RES_hhdet_in_tes!N16/RES_hhdet_in_fec!N16)</f>
        <v>0.88516206985371049</v>
      </c>
      <c r="O16" s="113">
        <f>IF(RES_hhdet_in_tes!O16=0,"",RES_hhdet_in_tes!O16/RES_hhdet_in_fec!O16)</f>
        <v>0.90418966378402088</v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 t="str">
        <f>IF(RES_hhdet_in_tes!Y16=0,"",RES_hhdet_in_tes!Y16/RES_hhdet_in_fec!Y16)</f>
        <v/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>
        <f>IF(RES_hhdet_in_tes!L17=0,"",RES_hhdet_in_tes!L17/RES_hhdet_in_fec!L17)</f>
        <v>0.71424534786207949</v>
      </c>
      <c r="M17" s="111">
        <f>IF(RES_hhdet_in_tes!M17=0,"",RES_hhdet_in_tes!M17/RES_hhdet_in_fec!M17)</f>
        <v>0.71807151467695884</v>
      </c>
      <c r="N17" s="111">
        <f>IF(RES_hhdet_in_tes!N17=0,"",RES_hhdet_in_tes!N17/RES_hhdet_in_fec!N17)</f>
        <v>0.72438051916239177</v>
      </c>
      <c r="O17" s="111">
        <f>IF(RES_hhdet_in_tes!O17=0,"",RES_hhdet_in_tes!O17/RES_hhdet_in_fec!O17)</f>
        <v>0.73400093088760976</v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 t="str">
        <f>IF(RES_hhdet_in_tes!Y17=0,"",RES_hhdet_in_tes!Y17/RES_hhdet_in_fec!Y17)</f>
        <v/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 t="str">
        <f>IF(RES_hhdet_in_tes!Y18=0,"",RES_hhdet_in_tes!Y18/RES_hhdet_in_fec!Y18)</f>
        <v/>
      </c>
      <c r="DA18" s="63" t="s">
        <v>3603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>
        <f>IF(RES_hhdet_in_tes!L19=0,"",RES_hhdet_in_tes!L19/RES_hhdet_in_fec!L19)</f>
        <v>0.76316604308465152</v>
      </c>
      <c r="M19" s="124">
        <f>IF(RES_hhdet_in_tes!M19=0,"",RES_hhdet_in_tes!M19/RES_hhdet_in_fec!M19)</f>
        <v>0.76601768086681798</v>
      </c>
      <c r="N19" s="124">
        <f>IF(RES_hhdet_in_tes!N19=0,"",RES_hhdet_in_tes!N19/RES_hhdet_in_fec!N19)</f>
        <v>0.77772226600988859</v>
      </c>
      <c r="O19" s="124">
        <f>IF(RES_hhdet_in_tes!O19=0,"",RES_hhdet_in_tes!O19/RES_hhdet_in_fec!O19)</f>
        <v>0.78507044120479963</v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>
        <f>IF(RES_hhdet_in_tes!W19=0,"",RES_hhdet_in_tes!W19/RES_hhdet_in_fec!W19)</f>
        <v>0.88963094561323919</v>
      </c>
      <c r="X19" s="124" t="str">
        <f>IF(RES_hhdet_in_tes!X19=0,"",RES_hhdet_in_tes!X19/RES_hhdet_in_fec!X19)</f>
        <v/>
      </c>
      <c r="Y19" s="124" t="str">
        <f>IF(RES_hhdet_in_tes!Y19=0,"",RES_hhdet_in_tes!Y19/RES_hhdet_in_fec!Y19)</f>
        <v/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>
        <f>IF(RES_hhdet_in_tes!L20=0,"",RES_hhdet_in_tes!L20/RES_hhdet_in_fec!L20)</f>
        <v>0.60254421253747714</v>
      </c>
      <c r="M20" s="111">
        <f>IF(RES_hhdet_in_tes!M20=0,"",RES_hhdet_in_tes!M20/RES_hhdet_in_fec!M20)</f>
        <v>0.60261321535184753</v>
      </c>
      <c r="N20" s="111">
        <f>IF(RES_hhdet_in_tes!N20=0,"",RES_hhdet_in_tes!N20/RES_hhdet_in_fec!N20)</f>
        <v>0.60265178467930069</v>
      </c>
      <c r="O20" s="111">
        <f>IF(RES_hhdet_in_tes!O20=0,"",RES_hhdet_in_tes!O20/RES_hhdet_in_fec!O20)</f>
        <v>0.60267483655315168</v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>
        <f>IF(RES_hhdet_in_tes!L21=0,"",RES_hhdet_in_tes!L21/RES_hhdet_in_fec!L21)</f>
        <v>0.60981006298817408</v>
      </c>
      <c r="M21" s="111">
        <f>IF(RES_hhdet_in_tes!M21=0,"",RES_hhdet_in_tes!M21/RES_hhdet_in_fec!M21)</f>
        <v>0.60998325805052778</v>
      </c>
      <c r="N21" s="111">
        <f>IF(RES_hhdet_in_tes!N21=0,"",RES_hhdet_in_tes!N21/RES_hhdet_in_fec!N21)</f>
        <v>0.61008006594357</v>
      </c>
      <c r="O21" s="111">
        <f>IF(RES_hhdet_in_tes!O21=0,"",RES_hhdet_in_tes!O21/RES_hhdet_in_fec!O21)</f>
        <v>0.61013792547821999</v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 t="str">
        <f>IF(RES_hhdet_in_tes!Y21=0,"",RES_hhdet_in_tes!Y21/RES_hhdet_in_fec!Y21)</f>
        <v/>
      </c>
      <c r="DA21" s="63" t="s">
        <v>3606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>
        <f>IF(RES_hhdet_in_tes!L22=0,"",RES_hhdet_in_tes!L22/RES_hhdet_in_fec!L22)</f>
        <v>0.77850545151443473</v>
      </c>
      <c r="M22" s="45">
        <f>IF(RES_hhdet_in_tes!M22=0,"",RES_hhdet_in_tes!M22/RES_hhdet_in_fec!M22)</f>
        <v>0.78128326894731492</v>
      </c>
      <c r="N22" s="45">
        <f>IF(RES_hhdet_in_tes!N22=0,"",RES_hhdet_in_tes!N22/RES_hhdet_in_fec!N22)</f>
        <v>0.78508784137811671</v>
      </c>
      <c r="O22" s="45">
        <f>IF(RES_hhdet_in_tes!O22=0,"",RES_hhdet_in_tes!O22/RES_hhdet_in_fec!O22)</f>
        <v>0.79037391402781398</v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>
        <f>IF(RES_hhdet_in_tes!W22=0,"",RES_hhdet_in_tes!W22/RES_hhdet_in_fec!W22)</f>
        <v>0.88963094561323919</v>
      </c>
      <c r="X22" s="45" t="str">
        <f>IF(RES_hhdet_in_tes!X22=0,"",RES_hhdet_in_tes!X22/RES_hhdet_in_fec!X22)</f>
        <v/>
      </c>
      <c r="Y22" s="45" t="str">
        <f>IF(RES_hhdet_in_tes!Y22=0,"",RES_hhdet_in_tes!Y22/RES_hhdet_in_fec!Y22)</f>
        <v/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>
        <f>IF(RES_hhdet_in_tes!E24=0,"",RES_hhdet_in_tes!E24/RES_hhdet_in_fec!E24)</f>
        <v>0.59346682022813435</v>
      </c>
      <c r="F24" s="119">
        <f>IF(RES_hhdet_in_tes!F24=0,"",RES_hhdet_in_tes!F24/RES_hhdet_in_fec!F24)</f>
        <v>0.60113926071741064</v>
      </c>
      <c r="G24" s="119">
        <f>IF(RES_hhdet_in_tes!G24=0,"",RES_hhdet_in_tes!G24/RES_hhdet_in_fec!G24)</f>
        <v>0.60197593466784938</v>
      </c>
      <c r="H24" s="119">
        <f>IF(RES_hhdet_in_tes!H24=0,"",RES_hhdet_in_tes!H24/RES_hhdet_in_fec!H24)</f>
        <v>0.60946898408235839</v>
      </c>
      <c r="I24" s="119">
        <f>IF(RES_hhdet_in_tes!I24=0,"",RES_hhdet_in_tes!I24/RES_hhdet_in_fec!I24)</f>
        <v>0.61251718702816738</v>
      </c>
      <c r="J24" s="119">
        <f>IF(RES_hhdet_in_tes!J24=0,"",RES_hhdet_in_tes!J24/RES_hhdet_in_fec!J24)</f>
        <v>0.61931303197894605</v>
      </c>
      <c r="K24" s="119" t="str">
        <f>IF(RES_hhdet_in_tes!K24=0,"",RES_hhdet_in_tes!K24/RES_hhdet_in_fec!K24)</f>
        <v/>
      </c>
      <c r="L24" s="119" t="str">
        <f>IF(RES_hhdet_in_tes!L24=0,"",RES_hhdet_in_tes!L24/RES_hhdet_in_fec!L24)</f>
        <v/>
      </c>
      <c r="M24" s="119" t="str">
        <f>IF(RES_hhdet_in_tes!M24=0,"",RES_hhdet_in_tes!M24/RES_hhdet_in_fec!M24)</f>
        <v/>
      </c>
      <c r="N24" s="119">
        <f>IF(RES_hhdet_in_tes!N24=0,"",RES_hhdet_in_tes!N24/RES_hhdet_in_fec!N24)</f>
        <v>0.66946288636012041</v>
      </c>
      <c r="O24" s="119">
        <f>IF(RES_hhdet_in_tes!O24=0,"",RES_hhdet_in_tes!O24/RES_hhdet_in_fec!O24)</f>
        <v>0.69054157716419273</v>
      </c>
      <c r="P24" s="119">
        <f>IF(RES_hhdet_in_tes!P24=0,"",RES_hhdet_in_tes!P24/RES_hhdet_in_fec!P24)</f>
        <v>0.72353565852916579</v>
      </c>
      <c r="Q24" s="119">
        <f>IF(RES_hhdet_in_tes!Q24=0,"",RES_hhdet_in_tes!Q24/RES_hhdet_in_fec!Q24)</f>
        <v>0.75178739377481119</v>
      </c>
      <c r="R24" s="119">
        <f>IF(RES_hhdet_in_tes!R24=0,"",RES_hhdet_in_tes!R24/RES_hhdet_in_fec!R24)</f>
        <v>0.75974289790529193</v>
      </c>
      <c r="S24" s="119">
        <f>IF(RES_hhdet_in_tes!S24=0,"",RES_hhdet_in_tes!S24/RES_hhdet_in_fec!S24)</f>
        <v>0.76082344764764065</v>
      </c>
      <c r="T24" s="119">
        <f>IF(RES_hhdet_in_tes!T24=0,"",RES_hhdet_in_tes!T24/RES_hhdet_in_fec!T24)</f>
        <v>0.76209482367256243</v>
      </c>
      <c r="U24" s="119">
        <f>IF(RES_hhdet_in_tes!U24=0,"",RES_hhdet_in_tes!U24/RES_hhdet_in_fec!U24)</f>
        <v>0.76870693188040418</v>
      </c>
      <c r="V24" s="119">
        <f>IF(RES_hhdet_in_tes!V24=0,"",RES_hhdet_in_tes!V24/RES_hhdet_in_fec!V24)</f>
        <v>0.76874956011337259</v>
      </c>
      <c r="W24" s="119">
        <f>IF(RES_hhdet_in_tes!W24=0,"",RES_hhdet_in_tes!W24/RES_hhdet_in_fec!W24)</f>
        <v>0.7656925465803377</v>
      </c>
      <c r="X24" s="119">
        <f>IF(RES_hhdet_in_tes!X24=0,"",RES_hhdet_in_tes!X24/RES_hhdet_in_fec!X24)</f>
        <v>0.77742692698718507</v>
      </c>
      <c r="Y24" s="119">
        <f>IF(RES_hhdet_in_tes!Y24=0,"",RES_hhdet_in_tes!Y24/RES_hhdet_in_fec!Y24)</f>
        <v>0.78344515296537265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>
        <f>IF(RES_hhdet_in_tes!E25=0,"",RES_hhdet_in_tes!E25/RES_hhdet_in_fec!E25)</f>
        <v>0.56603907362412165</v>
      </c>
      <c r="F25" s="124">
        <f>IF(RES_hhdet_in_tes!F25=0,"",RES_hhdet_in_tes!F25/RES_hhdet_in_fec!F25)</f>
        <v>0.57058790137377968</v>
      </c>
      <c r="G25" s="124">
        <f>IF(RES_hhdet_in_tes!G25=0,"",RES_hhdet_in_tes!G25/RES_hhdet_in_fec!G25)</f>
        <v>0.57484158426063992</v>
      </c>
      <c r="H25" s="124">
        <f>IF(RES_hhdet_in_tes!H25=0,"",RES_hhdet_in_tes!H25/RES_hhdet_in_fec!H25)</f>
        <v>0.57996120319479438</v>
      </c>
      <c r="I25" s="124">
        <f>IF(RES_hhdet_in_tes!I25=0,"",RES_hhdet_in_tes!I25/RES_hhdet_in_fec!I25)</f>
        <v>0.58510623707772813</v>
      </c>
      <c r="J25" s="124">
        <f>IF(RES_hhdet_in_tes!J25=0,"",RES_hhdet_in_tes!J25/RES_hhdet_in_fec!J25)</f>
        <v>0.59083274512289374</v>
      </c>
      <c r="K25" s="124" t="str">
        <f>IF(RES_hhdet_in_tes!K25=0,"",RES_hhdet_in_tes!K25/RES_hhdet_in_fec!K25)</f>
        <v/>
      </c>
      <c r="L25" s="124" t="str">
        <f>IF(RES_hhdet_in_tes!L25=0,"",RES_hhdet_in_tes!L25/RES_hhdet_in_fec!L25)</f>
        <v/>
      </c>
      <c r="M25" s="124" t="str">
        <f>IF(RES_hhdet_in_tes!M25=0,"",RES_hhdet_in_tes!M25/RES_hhdet_in_fec!M25)</f>
        <v/>
      </c>
      <c r="N25" s="124">
        <f>IF(RES_hhdet_in_tes!N25=0,"",RES_hhdet_in_tes!N25/RES_hhdet_in_fec!N25)</f>
        <v>0.63739715608159642</v>
      </c>
      <c r="O25" s="124">
        <f>IF(RES_hhdet_in_tes!O25=0,"",RES_hhdet_in_tes!O25/RES_hhdet_in_fec!O25)</f>
        <v>0.66563920775937369</v>
      </c>
      <c r="P25" s="124">
        <f>IF(RES_hhdet_in_tes!P25=0,"",RES_hhdet_in_tes!P25/RES_hhdet_in_fec!P25)</f>
        <v>0.6981638109112499</v>
      </c>
      <c r="Q25" s="124">
        <f>IF(RES_hhdet_in_tes!Q25=0,"",RES_hhdet_in_tes!Q25/RES_hhdet_in_fec!Q25)</f>
        <v>0.72410191163572468</v>
      </c>
      <c r="R25" s="124">
        <f>IF(RES_hhdet_in_tes!R25=0,"",RES_hhdet_in_tes!R25/RES_hhdet_in_fec!R25)</f>
        <v>0.73389827161331922</v>
      </c>
      <c r="S25" s="124">
        <f>IF(RES_hhdet_in_tes!S25=0,"",RES_hhdet_in_tes!S25/RES_hhdet_in_fec!S25)</f>
        <v>0.73838721426623666</v>
      </c>
      <c r="T25" s="124">
        <f>IF(RES_hhdet_in_tes!T25=0,"",RES_hhdet_in_tes!T25/RES_hhdet_in_fec!T25)</f>
        <v>0.73980834603861534</v>
      </c>
      <c r="U25" s="124">
        <f>IF(RES_hhdet_in_tes!U25=0,"",RES_hhdet_in_tes!U25/RES_hhdet_in_fec!U25)</f>
        <v>0.74026308663112494</v>
      </c>
      <c r="V25" s="124">
        <f>IF(RES_hhdet_in_tes!V25=0,"",RES_hhdet_in_tes!V25/RES_hhdet_in_fec!V25)</f>
        <v>0.74184791711033027</v>
      </c>
      <c r="W25" s="124">
        <f>IF(RES_hhdet_in_tes!W25=0,"",RES_hhdet_in_tes!W25/RES_hhdet_in_fec!W25)</f>
        <v>0.74434615709096896</v>
      </c>
      <c r="X25" s="124">
        <f>IF(RES_hhdet_in_tes!X25=0,"",RES_hhdet_in_tes!X25/RES_hhdet_in_fec!X25)</f>
        <v>0.74644176823813979</v>
      </c>
      <c r="Y25" s="124">
        <f>IF(RES_hhdet_in_tes!Y25=0,"",RES_hhdet_in_tes!Y25/RES_hhdet_in_fec!Y25)</f>
        <v>0.7482838874959763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>
        <f>IF(RES_hhdet_in_tes!E26=0,"",RES_hhdet_in_tes!E26/RES_hhdet_in_fec!E26)</f>
        <v>0.5597089912386547</v>
      </c>
      <c r="F26" s="111">
        <f>IF(RES_hhdet_in_tes!F26=0,"",RES_hhdet_in_tes!F26/RES_hhdet_in_fec!F26)</f>
        <v>0.56443188231543395</v>
      </c>
      <c r="G26" s="111">
        <f>IF(RES_hhdet_in_tes!G26=0,"",RES_hhdet_in_tes!G26/RES_hhdet_in_fec!G26)</f>
        <v>0.5693660016286094</v>
      </c>
      <c r="H26" s="111">
        <f>IF(RES_hhdet_in_tes!H26=0,"",RES_hhdet_in_tes!H26/RES_hhdet_in_fec!H26)</f>
        <v>0.57447918737399384</v>
      </c>
      <c r="I26" s="111">
        <f>IF(RES_hhdet_in_tes!I26=0,"",RES_hhdet_in_tes!I26/RES_hhdet_in_fec!I26)</f>
        <v>0.57982663909026033</v>
      </c>
      <c r="J26" s="111">
        <f>IF(RES_hhdet_in_tes!J26=0,"",RES_hhdet_in_tes!J26/RES_hhdet_in_fec!J26)</f>
        <v>0.58564175794674278</v>
      </c>
      <c r="K26" s="111" t="str">
        <f>IF(RES_hhdet_in_tes!K26=0,"",RES_hhdet_in_tes!K26/RES_hhdet_in_fec!K26)</f>
        <v/>
      </c>
      <c r="L26" s="111" t="str">
        <f>IF(RES_hhdet_in_tes!L26=0,"",RES_hhdet_in_tes!L26/RES_hhdet_in_fec!L26)</f>
        <v/>
      </c>
      <c r="M26" s="111" t="str">
        <f>IF(RES_hhdet_in_tes!M26=0,"",RES_hhdet_in_tes!M26/RES_hhdet_in_fec!M26)</f>
        <v/>
      </c>
      <c r="N26" s="111">
        <f>IF(RES_hhdet_in_tes!N26=0,"",RES_hhdet_in_tes!N26/RES_hhdet_in_fec!N26)</f>
        <v>0.63263486887522025</v>
      </c>
      <c r="O26" s="111">
        <f>IF(RES_hhdet_in_tes!O26=0,"",RES_hhdet_in_tes!O26/RES_hhdet_in_fec!O26)</f>
        <v>0.66109280492419842</v>
      </c>
      <c r="P26" s="111">
        <f>IF(RES_hhdet_in_tes!P26=0,"",RES_hhdet_in_tes!P26/RES_hhdet_in_fec!P26)</f>
        <v>0.69388927104764608</v>
      </c>
      <c r="Q26" s="111">
        <f>IF(RES_hhdet_in_tes!Q26=0,"",RES_hhdet_in_tes!Q26/RES_hhdet_in_fec!Q26)</f>
        <v>0.72007763808383984</v>
      </c>
      <c r="R26" s="111">
        <f>IF(RES_hhdet_in_tes!R26=0,"",RES_hhdet_in_tes!R26/RES_hhdet_in_fec!R26)</f>
        <v>0.7299858324132058</v>
      </c>
      <c r="S26" s="111">
        <f>IF(RES_hhdet_in_tes!S26=0,"",RES_hhdet_in_tes!S26/RES_hhdet_in_fec!S26)</f>
        <v>0.73453980307659661</v>
      </c>
      <c r="T26" s="111">
        <f>IF(RES_hhdet_in_tes!T26=0,"",RES_hhdet_in_tes!T26/RES_hhdet_in_fec!T26)</f>
        <v>0.73598389058813507</v>
      </c>
      <c r="U26" s="111">
        <f>IF(RES_hhdet_in_tes!U26=0,"",RES_hhdet_in_tes!U26/RES_hhdet_in_fec!U26)</f>
        <v>0.73646900683249861</v>
      </c>
      <c r="V26" s="111">
        <f>IF(RES_hhdet_in_tes!V26=0,"",RES_hhdet_in_tes!V26/RES_hhdet_in_fec!V26)</f>
        <v>0.73807881164763978</v>
      </c>
      <c r="W26" s="111">
        <f>IF(RES_hhdet_in_tes!W26=0,"",RES_hhdet_in_tes!W26/RES_hhdet_in_fec!W26)</f>
        <v>0.74055743385119721</v>
      </c>
      <c r="X26" s="111">
        <f>IF(RES_hhdet_in_tes!X26=0,"",RES_hhdet_in_tes!X26/RES_hhdet_in_fec!X26)</f>
        <v>0.74270738534974501</v>
      </c>
      <c r="Y26" s="111">
        <f>IF(RES_hhdet_in_tes!Y26=0,"",RES_hhdet_in_tes!Y26/RES_hhdet_in_fec!Y26)</f>
        <v>0.74456330268267468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 t="str">
        <f>IF(RES_hhdet_in_tes!K27=0,"",RES_hhdet_in_tes!K27/RES_hhdet_in_fec!K27)</f>
        <v/>
      </c>
      <c r="L27" s="111" t="str">
        <f>IF(RES_hhdet_in_tes!L27=0,"",RES_hhdet_in_tes!L27/RES_hhdet_in_fec!L27)</f>
        <v/>
      </c>
      <c r="M27" s="111" t="str">
        <f>IF(RES_hhdet_in_tes!M27=0,"",RES_hhdet_in_tes!M27/RES_hhdet_in_fec!M27)</f>
        <v/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>
        <f>IF(RES_hhdet_in_tes!E28=0,"",RES_hhdet_in_tes!E28/RES_hhdet_in_fec!E28)</f>
        <v>2.5624090837159335</v>
      </c>
      <c r="F28" s="124">
        <f>IF(RES_hhdet_in_tes!F28=0,"",RES_hhdet_in_tes!F28/RES_hhdet_in_fec!F28)</f>
        <v>2.6660679814115782</v>
      </c>
      <c r="G28" s="124">
        <f>IF(RES_hhdet_in_tes!G28=0,"",RES_hhdet_in_tes!G28/RES_hhdet_in_fec!G28)</f>
        <v>2.7711533179570744</v>
      </c>
      <c r="H28" s="124">
        <f>IF(RES_hhdet_in_tes!H28=0,"",RES_hhdet_in_tes!H28/RES_hhdet_in_fec!H28)</f>
        <v>2.8775707131436858</v>
      </c>
      <c r="I28" s="124">
        <f>IF(RES_hhdet_in_tes!I28=0,"",RES_hhdet_in_tes!I28/RES_hhdet_in_fec!I28)</f>
        <v>2.9854460493997883</v>
      </c>
      <c r="J28" s="124">
        <f>IF(RES_hhdet_in_tes!J28=0,"",RES_hhdet_in_tes!J28/RES_hhdet_in_fec!J28)</f>
        <v>3.0953435223051553</v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 t="str">
        <f>IF(RES_hhdet_in_tes!M28=0,"",RES_hhdet_in_tes!M28/RES_hhdet_in_fec!M28)</f>
        <v/>
      </c>
      <c r="N28" s="124">
        <f>IF(RES_hhdet_in_tes!N28=0,"",RES_hhdet_in_tes!N28/RES_hhdet_in_fec!N28)</f>
        <v>3.606919471321004</v>
      </c>
      <c r="O28" s="124">
        <f>IF(RES_hhdet_in_tes!O28=0,"",RES_hhdet_in_tes!O28/RES_hhdet_in_fec!O28)</f>
        <v>3.780293598004187</v>
      </c>
      <c r="P28" s="124">
        <f>IF(RES_hhdet_in_tes!P28=0,"",RES_hhdet_in_tes!P28/RES_hhdet_in_fec!P28)</f>
        <v>3.9575153785433175</v>
      </c>
      <c r="Q28" s="124">
        <f>IF(RES_hhdet_in_tes!Q28=0,"",RES_hhdet_in_tes!Q28/RES_hhdet_in_fec!Q28)</f>
        <v>4.0935303779077294</v>
      </c>
      <c r="R28" s="124">
        <f>IF(RES_hhdet_in_tes!R28=0,"",RES_hhdet_in_tes!R28/RES_hhdet_in_fec!R28)</f>
        <v>4.1230018521166087</v>
      </c>
      <c r="S28" s="124">
        <f>IF(RES_hhdet_in_tes!S28=0,"",RES_hhdet_in_tes!S28/RES_hhdet_in_fec!S28)</f>
        <v>4.1262764603620399</v>
      </c>
      <c r="T28" s="124">
        <f>IF(RES_hhdet_in_tes!T28=0,"",RES_hhdet_in_tes!T28/RES_hhdet_in_fec!T28)</f>
        <v>4.129914913968074</v>
      </c>
      <c r="U28" s="124">
        <f>IF(RES_hhdet_in_tes!U28=0,"",RES_hhdet_in_tes!U28/RES_hhdet_in_fec!U28)</f>
        <v>4.1339576401970017</v>
      </c>
      <c r="V28" s="124">
        <f>IF(RES_hhdet_in_tes!V28=0,"",RES_hhdet_in_tes!V28/RES_hhdet_in_fec!V28)</f>
        <v>4.1455098778876316</v>
      </c>
      <c r="W28" s="124">
        <f>IF(RES_hhdet_in_tes!W28=0,"",RES_hhdet_in_tes!W28/RES_hhdet_in_fec!W28)</f>
        <v>4.1834265621208973</v>
      </c>
      <c r="X28" s="124">
        <f>IF(RES_hhdet_in_tes!X28=0,"",RES_hhdet_in_tes!X28/RES_hhdet_in_fec!X28)</f>
        <v>4.2288937202637147</v>
      </c>
      <c r="Y28" s="124">
        <f>IF(RES_hhdet_in_tes!Y28=0,"",RES_hhdet_in_tes!Y28/RES_hhdet_in_fec!Y28)</f>
        <v>4.280143289560403</v>
      </c>
      <c r="DA28" s="130" t="s">
        <v>3612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>
        <f>IF(RES_hhdet_in_tes!E29=0,"",RES_hhdet_in_tes!E29/RES_hhdet_in_fec!E29)</f>
        <v>2.5624090837159335</v>
      </c>
      <c r="F29" s="111">
        <f>IF(RES_hhdet_in_tes!F29=0,"",RES_hhdet_in_tes!F29/RES_hhdet_in_fec!F29)</f>
        <v>2.6660679814115782</v>
      </c>
      <c r="G29" s="111">
        <f>IF(RES_hhdet_in_tes!G29=0,"",RES_hhdet_in_tes!G29/RES_hhdet_in_fec!G29)</f>
        <v>2.7711533179570744</v>
      </c>
      <c r="H29" s="111">
        <f>IF(RES_hhdet_in_tes!H29=0,"",RES_hhdet_in_tes!H29/RES_hhdet_in_fec!H29)</f>
        <v>2.8775707131436858</v>
      </c>
      <c r="I29" s="111">
        <f>IF(RES_hhdet_in_tes!I29=0,"",RES_hhdet_in_tes!I29/RES_hhdet_in_fec!I29)</f>
        <v>2.9854460493997883</v>
      </c>
      <c r="J29" s="111">
        <f>IF(RES_hhdet_in_tes!J29=0,"",RES_hhdet_in_tes!J29/RES_hhdet_in_fec!J29)</f>
        <v>3.0953435223051553</v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 t="str">
        <f>IF(RES_hhdet_in_tes!M29=0,"",RES_hhdet_in_tes!M29/RES_hhdet_in_fec!M29)</f>
        <v/>
      </c>
      <c r="N29" s="111">
        <f>IF(RES_hhdet_in_tes!N29=0,"",RES_hhdet_in_tes!N29/RES_hhdet_in_fec!N29)</f>
        <v>3.606919471321004</v>
      </c>
      <c r="O29" s="111">
        <f>IF(RES_hhdet_in_tes!O29=0,"",RES_hhdet_in_tes!O29/RES_hhdet_in_fec!O29)</f>
        <v>3.780293598004187</v>
      </c>
      <c r="P29" s="111">
        <f>IF(RES_hhdet_in_tes!P29=0,"",RES_hhdet_in_tes!P29/RES_hhdet_in_fec!P29)</f>
        <v>3.9575153785433175</v>
      </c>
      <c r="Q29" s="111">
        <f>IF(RES_hhdet_in_tes!Q29=0,"",RES_hhdet_in_tes!Q29/RES_hhdet_in_fec!Q29)</f>
        <v>4.0935303779077294</v>
      </c>
      <c r="R29" s="111">
        <f>IF(RES_hhdet_in_tes!R29=0,"",RES_hhdet_in_tes!R29/RES_hhdet_in_fec!R29)</f>
        <v>4.1230018521166087</v>
      </c>
      <c r="S29" s="111">
        <f>IF(RES_hhdet_in_tes!S29=0,"",RES_hhdet_in_tes!S29/RES_hhdet_in_fec!S29)</f>
        <v>4.1262764603620399</v>
      </c>
      <c r="T29" s="111">
        <f>IF(RES_hhdet_in_tes!T29=0,"",RES_hhdet_in_tes!T29/RES_hhdet_in_fec!T29)</f>
        <v>4.129914913968074</v>
      </c>
      <c r="U29" s="111">
        <f>IF(RES_hhdet_in_tes!U29=0,"",RES_hhdet_in_tes!U29/RES_hhdet_in_fec!U29)</f>
        <v>4.1339576401970017</v>
      </c>
      <c r="V29" s="111">
        <f>IF(RES_hhdet_in_tes!V29=0,"",RES_hhdet_in_tes!V29/RES_hhdet_in_fec!V29)</f>
        <v>4.1455098778876316</v>
      </c>
      <c r="W29" s="111">
        <f>IF(RES_hhdet_in_tes!W29=0,"",RES_hhdet_in_tes!W29/RES_hhdet_in_fec!W29)</f>
        <v>4.1834265621208973</v>
      </c>
      <c r="X29" s="111">
        <f>IF(RES_hhdet_in_tes!X29=0,"",RES_hhdet_in_tes!X29/RES_hhdet_in_fec!X29)</f>
        <v>4.2288937202637147</v>
      </c>
      <c r="Y29" s="111">
        <f>IF(RES_hhdet_in_tes!Y29=0,"",RES_hhdet_in_tes!Y29/RES_hhdet_in_fec!Y29)</f>
        <v>4.280143289560403</v>
      </c>
      <c r="DA29" s="63" t="s">
        <v>3613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>
        <f>IF(RES_hhdet_in_tes!E30=0,"",RES_hhdet_in_tes!E30/RES_hhdet_in_fec!E30)</f>
        <v>0.74808317299094818</v>
      </c>
      <c r="F30" s="124">
        <f>IF(RES_hhdet_in_tes!F30=0,"",RES_hhdet_in_tes!F30/RES_hhdet_in_fec!F30)</f>
        <v>0.75991662774059388</v>
      </c>
      <c r="G30" s="124">
        <f>IF(RES_hhdet_in_tes!G30=0,"",RES_hhdet_in_tes!G30/RES_hhdet_in_fec!G30)</f>
        <v>0.77577496510872623</v>
      </c>
      <c r="H30" s="124">
        <f>IF(RES_hhdet_in_tes!H30=0,"",RES_hhdet_in_tes!H30/RES_hhdet_in_fec!H30)</f>
        <v>0.77506182214545527</v>
      </c>
      <c r="I30" s="124">
        <f>IF(RES_hhdet_in_tes!I30=0,"",RES_hhdet_in_tes!I30/RES_hhdet_in_fec!I30)</f>
        <v>0.7557340171787964</v>
      </c>
      <c r="J30" s="124">
        <f>IF(RES_hhdet_in_tes!J30=0,"",RES_hhdet_in_tes!J30/RES_hhdet_in_fec!J30)</f>
        <v>0.77624695469751681</v>
      </c>
      <c r="K30" s="124" t="str">
        <f>IF(RES_hhdet_in_tes!K30=0,"",RES_hhdet_in_tes!K30/RES_hhdet_in_fec!K30)</f>
        <v/>
      </c>
      <c r="L30" s="124" t="str">
        <f>IF(RES_hhdet_in_tes!L30=0,"",RES_hhdet_in_tes!L30/RES_hhdet_in_fec!L30)</f>
        <v/>
      </c>
      <c r="M30" s="124" t="str">
        <f>IF(RES_hhdet_in_tes!M30=0,"",RES_hhdet_in_tes!M30/RES_hhdet_in_fec!M30)</f>
        <v/>
      </c>
      <c r="N30" s="124">
        <f>IF(RES_hhdet_in_tes!N30=0,"",RES_hhdet_in_tes!N30/RES_hhdet_in_fec!N30)</f>
        <v>0.78674997127268587</v>
      </c>
      <c r="O30" s="124">
        <f>IF(RES_hhdet_in_tes!O30=0,"",RES_hhdet_in_tes!O30/RES_hhdet_in_fec!O30)</f>
        <v>0.80749741674121711</v>
      </c>
      <c r="P30" s="124">
        <f>IF(RES_hhdet_in_tes!P30=0,"",RES_hhdet_in_tes!P30/RES_hhdet_in_fec!P30)</f>
        <v>0.80625546460800124</v>
      </c>
      <c r="Q30" s="124">
        <f>IF(RES_hhdet_in_tes!Q30=0,"",RES_hhdet_in_tes!Q30/RES_hhdet_in_fec!Q30)</f>
        <v>0.82877220389087003</v>
      </c>
      <c r="R30" s="124">
        <f>IF(RES_hhdet_in_tes!R30=0,"",RES_hhdet_in_tes!R30/RES_hhdet_in_fec!R30)</f>
        <v>0.84508521942243287</v>
      </c>
      <c r="S30" s="124">
        <f>IF(RES_hhdet_in_tes!S30=0,"",RES_hhdet_in_tes!S30/RES_hhdet_in_fec!S30)</f>
        <v>0.84848219190572827</v>
      </c>
      <c r="T30" s="124">
        <f>IF(RES_hhdet_in_tes!T30=0,"",RES_hhdet_in_tes!T30/RES_hhdet_in_fec!T30)</f>
        <v>0.83806486460281204</v>
      </c>
      <c r="U30" s="124">
        <f>IF(RES_hhdet_in_tes!U30=0,"",RES_hhdet_in_tes!U30/RES_hhdet_in_fec!U30)</f>
        <v>0.84968978180655308</v>
      </c>
      <c r="V30" s="124">
        <f>IF(RES_hhdet_in_tes!V30=0,"",RES_hhdet_in_tes!V30/RES_hhdet_in_fec!V30)</f>
        <v>0.84807858423191618</v>
      </c>
      <c r="W30" s="124">
        <f>IF(RES_hhdet_in_tes!W30=0,"",RES_hhdet_in_tes!W30/RES_hhdet_in_fec!W30)</f>
        <v>0.84813526200058809</v>
      </c>
      <c r="X30" s="124">
        <f>IF(RES_hhdet_in_tes!X30=0,"",RES_hhdet_in_tes!X30/RES_hhdet_in_fec!X30)</f>
        <v>0.86525162230314767</v>
      </c>
      <c r="Y30" s="124">
        <f>IF(RES_hhdet_in_tes!Y30=0,"",RES_hhdet_in_tes!Y30/RES_hhdet_in_fec!Y30)</f>
        <v>0.86384798180916678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>
        <f>IF(RES_hhdet_in_tes!E31=0,"",RES_hhdet_in_tes!E31/RES_hhdet_in_fec!E31)</f>
        <v>0.63080081118581544</v>
      </c>
      <c r="F31" s="111">
        <f>IF(RES_hhdet_in_tes!F31=0,"",RES_hhdet_in_tes!F31/RES_hhdet_in_fec!F31)</f>
        <v>0.63284635706297798</v>
      </c>
      <c r="G31" s="111">
        <f>IF(RES_hhdet_in_tes!G31=0,"",RES_hhdet_in_tes!G31/RES_hhdet_in_fec!G31)</f>
        <v>0.6351180423988585</v>
      </c>
      <c r="H31" s="111">
        <f>IF(RES_hhdet_in_tes!H31=0,"",RES_hhdet_in_tes!H31/RES_hhdet_in_fec!H31)</f>
        <v>0.63759228867169504</v>
      </c>
      <c r="I31" s="111">
        <f>IF(RES_hhdet_in_tes!I31=0,"",RES_hhdet_in_tes!I31/RES_hhdet_in_fec!I31)</f>
        <v>0.64031656608394372</v>
      </c>
      <c r="J31" s="111">
        <f>IF(RES_hhdet_in_tes!J31=0,"",RES_hhdet_in_tes!J31/RES_hhdet_in_fec!J31)</f>
        <v>0.64348534329959228</v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>
        <f>IF(RES_hhdet_in_tes!N31=0,"",RES_hhdet_in_tes!N31/RES_hhdet_in_fec!N31)</f>
        <v>0.67562848853872659</v>
      </c>
      <c r="O31" s="111">
        <f>IF(RES_hhdet_in_tes!O31=0,"",RES_hhdet_in_tes!O31/RES_hhdet_in_fec!O31)</f>
        <v>0.69740473837029182</v>
      </c>
      <c r="P31" s="111">
        <f>IF(RES_hhdet_in_tes!P31=0,"",RES_hhdet_in_tes!P31/RES_hhdet_in_fec!P31)</f>
        <v>0.72381079045438923</v>
      </c>
      <c r="Q31" s="111">
        <f>IF(RES_hhdet_in_tes!Q31=0,"",RES_hhdet_in_tes!Q31/RES_hhdet_in_fec!Q31)</f>
        <v>0.74758578527013431</v>
      </c>
      <c r="R31" s="111">
        <f>IF(RES_hhdet_in_tes!R31=0,"",RES_hhdet_in_tes!R31/RES_hhdet_in_fec!R31)</f>
        <v>0.76301047726574223</v>
      </c>
      <c r="S31" s="111">
        <f>IF(RES_hhdet_in_tes!S31=0,"",RES_hhdet_in_tes!S31/RES_hhdet_in_fec!S31)</f>
        <v>0.77737233556504548</v>
      </c>
      <c r="T31" s="111">
        <f>IF(RES_hhdet_in_tes!T31=0,"",RES_hhdet_in_tes!T31/RES_hhdet_in_fec!T31)</f>
        <v>0.79024788971033777</v>
      </c>
      <c r="U31" s="111">
        <f>IF(RES_hhdet_in_tes!U31=0,"",RES_hhdet_in_tes!U31/RES_hhdet_in_fec!U31)</f>
        <v>0.80121366924395676</v>
      </c>
      <c r="V31" s="111">
        <f>IF(RES_hhdet_in_tes!V31=0,"",RES_hhdet_in_tes!V31/RES_hhdet_in_fec!V31)</f>
        <v>0.80984620370822258</v>
      </c>
      <c r="W31" s="111">
        <f>IF(RES_hhdet_in_tes!W31=0,"",RES_hhdet_in_tes!W31/RES_hhdet_in_fec!W31)</f>
        <v>0.81515221689444495</v>
      </c>
      <c r="X31" s="111">
        <f>IF(RES_hhdet_in_tes!X31=0,"",RES_hhdet_in_tes!X31/RES_hhdet_in_fec!X31)</f>
        <v>0.81868397418839922</v>
      </c>
      <c r="Y31" s="111">
        <f>IF(RES_hhdet_in_tes!Y31=0,"",RES_hhdet_in_tes!Y31/RES_hhdet_in_fec!Y31)</f>
        <v>0.82047236964036352</v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>
        <f>IF(RES_hhdet_in_tes!G32=0,"",RES_hhdet_in_tes!G32/RES_hhdet_in_fec!G32)</f>
        <v>0.82486398926969817</v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 t="str">
        <f>IF(RES_hhdet_in_tes!X32=0,"",RES_hhdet_in_tes!X32/RES_hhdet_in_fec!X32)</f>
        <v/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>
        <f>IF(RES_hhdet_in_tes!G33=0,"",RES_hhdet_in_tes!G33/RES_hhdet_in_fec!G33)</f>
        <v>0.63511804239885838</v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 t="str">
        <f>IF(RES_hhdet_in_tes!X33=0,"",RES_hhdet_in_tes!X33/RES_hhdet_in_fec!X33)</f>
        <v/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>
        <f>IF(RES_hhdet_in_tes!G34=0,"",RES_hhdet_in_tes!G34/RES_hhdet_in_fec!G34)</f>
        <v>1</v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 t="str">
        <f>IF(RES_hhdet_in_tes!X34=0,"",RES_hhdet_in_tes!X34/RES_hhdet_in_fec!X34)</f>
        <v/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>
        <f>IF(RES_hhdet_in_tes!E35=0,"",RES_hhdet_in_tes!E35/RES_hhdet_in_fec!E35)</f>
        <v>0.70414450093667191</v>
      </c>
      <c r="F35" s="112">
        <f>IF(RES_hhdet_in_tes!F35=0,"",RES_hhdet_in_tes!F35/RES_hhdet_in_fec!F35)</f>
        <v>0.70522396646110153</v>
      </c>
      <c r="G35" s="112">
        <f>IF(RES_hhdet_in_tes!G35=0,"",RES_hhdet_in_tes!G35/RES_hhdet_in_fec!G35)</f>
        <v>0.70638916938274965</v>
      </c>
      <c r="H35" s="112">
        <f>IF(RES_hhdet_in_tes!H35=0,"",RES_hhdet_in_tes!H35/RES_hhdet_in_fec!H35)</f>
        <v>0.70763188442304903</v>
      </c>
      <c r="I35" s="112">
        <f>IF(RES_hhdet_in_tes!I35=0,"",RES_hhdet_in_tes!I35/RES_hhdet_in_fec!I35)</f>
        <v>0.7089710098466171</v>
      </c>
      <c r="J35" s="112">
        <f>IF(RES_hhdet_in_tes!J35=0,"",RES_hhdet_in_tes!J35/RES_hhdet_in_fec!J35)</f>
        <v>0.71048232196881456</v>
      </c>
      <c r="K35" s="112" t="str">
        <f>IF(RES_hhdet_in_tes!K35=0,"",RES_hhdet_in_tes!K35/RES_hhdet_in_fec!K35)</f>
        <v/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>
        <f>IF(RES_hhdet_in_tes!N35=0,"",RES_hhdet_in_tes!N35/RES_hhdet_in_fec!N35)</f>
        <v>0.72438051916239177</v>
      </c>
      <c r="O35" s="112">
        <f>IF(RES_hhdet_in_tes!O35=0,"",RES_hhdet_in_tes!O35/RES_hhdet_in_fec!O35)</f>
        <v>0.73400093088760976</v>
      </c>
      <c r="P35" s="112">
        <f>IF(RES_hhdet_in_tes!P35=0,"",RES_hhdet_in_tes!P35/RES_hhdet_in_fec!P35)</f>
        <v>0.74647664339135933</v>
      </c>
      <c r="Q35" s="112">
        <f>IF(RES_hhdet_in_tes!Q35=0,"",RES_hhdet_in_tes!Q35/RES_hhdet_in_fec!Q35)</f>
        <v>0.75851305163146177</v>
      </c>
      <c r="R35" s="112">
        <f>IF(RES_hhdet_in_tes!R35=0,"",RES_hhdet_in_tes!R35/RES_hhdet_in_fec!R35)</f>
        <v>0.76665856278036026</v>
      </c>
      <c r="S35" s="112">
        <f>IF(RES_hhdet_in_tes!S35=0,"",RES_hhdet_in_tes!S35/RES_hhdet_in_fec!S35)</f>
        <v>0.77455015905289237</v>
      </c>
      <c r="T35" s="112">
        <f>IF(RES_hhdet_in_tes!T35=0,"",RES_hhdet_in_tes!T35/RES_hhdet_in_fec!T35)</f>
        <v>0.7823805123171178</v>
      </c>
      <c r="U35" s="112">
        <f>IF(RES_hhdet_in_tes!U35=0,"",RES_hhdet_in_tes!U35/RES_hhdet_in_fec!U35)</f>
        <v>0.79022833894964828</v>
      </c>
      <c r="V35" s="112">
        <f>IF(RES_hhdet_in_tes!V35=0,"",RES_hhdet_in_tes!V35/RES_hhdet_in_fec!V35)</f>
        <v>0.79793791888994947</v>
      </c>
      <c r="W35" s="112">
        <f>IF(RES_hhdet_in_tes!W35=0,"",RES_hhdet_in_tes!W35/RES_hhdet_in_fec!W35)</f>
        <v>0.80497932301774877</v>
      </c>
      <c r="X35" s="112">
        <f>IF(RES_hhdet_in_tes!X35=0,"",RES_hhdet_in_tes!X35/RES_hhdet_in_fec!X35)</f>
        <v>0.81725512041132697</v>
      </c>
      <c r="Y35" s="112">
        <f>IF(RES_hhdet_in_tes!Y35=0,"",RES_hhdet_in_tes!Y35/RES_hhdet_in_fec!Y35)</f>
        <v>0.82870769325501881</v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>
        <f>IF(RES_hhdet_in_tes!E36=0,"",RES_hhdet_in_tes!E36/RES_hhdet_in_fec!E36)</f>
        <v>0.86568549592438482</v>
      </c>
      <c r="F36" s="113">
        <f>IF(RES_hhdet_in_tes!F36=0,"",RES_hhdet_in_tes!F36/RES_hhdet_in_fec!F36)</f>
        <v>0.86643593341705538</v>
      </c>
      <c r="G36" s="113">
        <f>IF(RES_hhdet_in_tes!G36=0,"",RES_hhdet_in_tes!G36/RES_hhdet_in_fec!G36)</f>
        <v>0.86716012169106338</v>
      </c>
      <c r="H36" s="113">
        <f>IF(RES_hhdet_in_tes!H36=0,"",RES_hhdet_in_tes!H36/RES_hhdet_in_fec!H36)</f>
        <v>0.88767269544727745</v>
      </c>
      <c r="I36" s="113">
        <f>IF(RES_hhdet_in_tes!I36=0,"",RES_hhdet_in_tes!I36/RES_hhdet_in_fec!I36)</f>
        <v>0.88280737528218645</v>
      </c>
      <c r="J36" s="113">
        <f>IF(RES_hhdet_in_tes!J36=0,"",RES_hhdet_in_tes!J36/RES_hhdet_in_fec!J36)</f>
        <v>0.87464255155134452</v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>
        <f>IF(RES_hhdet_in_tes!N36=0,"",RES_hhdet_in_tes!N36/RES_hhdet_in_fec!N36)</f>
        <v>0.88516206985371049</v>
      </c>
      <c r="O36" s="113">
        <f>IF(RES_hhdet_in_tes!O36=0,"",RES_hhdet_in_tes!O36/RES_hhdet_in_fec!O36)</f>
        <v>0.90418966378402099</v>
      </c>
      <c r="P36" s="113">
        <f>IF(RES_hhdet_in_tes!P36=0,"",RES_hhdet_in_tes!P36/RES_hhdet_in_fec!P36)</f>
        <v>0.9088801159448332</v>
      </c>
      <c r="Q36" s="113">
        <f>IF(RES_hhdet_in_tes!Q36=0,"",RES_hhdet_in_tes!Q36/RES_hhdet_in_fec!Q36)</f>
        <v>0.92954488628125909</v>
      </c>
      <c r="R36" s="113">
        <f>IF(RES_hhdet_in_tes!R36=0,"",RES_hhdet_in_tes!R36/RES_hhdet_in_fec!R36)</f>
        <v>0.93688970148041306</v>
      </c>
      <c r="S36" s="113">
        <f>IF(RES_hhdet_in_tes!S36=0,"",RES_hhdet_in_tes!S36/RES_hhdet_in_fec!S36)</f>
        <v>0.93244731803760628</v>
      </c>
      <c r="T36" s="113">
        <f>IF(RES_hhdet_in_tes!T36=0,"",RES_hhdet_in_tes!T36/RES_hhdet_in_fec!T36)</f>
        <v>0.92570033690528686</v>
      </c>
      <c r="U36" s="113">
        <f>IF(RES_hhdet_in_tes!U36=0,"",RES_hhdet_in_tes!U36/RES_hhdet_in_fec!U36)</f>
        <v>0.92723778190866246</v>
      </c>
      <c r="V36" s="113">
        <f>IF(RES_hhdet_in_tes!V36=0,"",RES_hhdet_in_tes!V36/RES_hhdet_in_fec!V36)</f>
        <v>0.93051521787903368</v>
      </c>
      <c r="W36" s="113">
        <f>IF(RES_hhdet_in_tes!W36=0,"",RES_hhdet_in_tes!W36/RES_hhdet_in_fec!W36)</f>
        <v>0.93509214962997522</v>
      </c>
      <c r="X36" s="113">
        <f>IF(RES_hhdet_in_tes!X36=0,"",RES_hhdet_in_tes!X36/RES_hhdet_in_fec!X36)</f>
        <v>0.92970619415496103</v>
      </c>
      <c r="Y36" s="113">
        <f>IF(RES_hhdet_in_tes!Y36=0,"",RES_hhdet_in_tes!Y36/RES_hhdet_in_fec!Y36)</f>
        <v>0.93507058350191852</v>
      </c>
      <c r="DA36" s="132" t="s">
        <v>3620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>
        <f>IF(RES_hhdet_in_tes!E37=0,"",RES_hhdet_in_tes!E37/RES_hhdet_in_fec!E37)</f>
        <v>0.70414450093667191</v>
      </c>
      <c r="F37" s="111">
        <f>IF(RES_hhdet_in_tes!F37=0,"",RES_hhdet_in_tes!F37/RES_hhdet_in_fec!F37)</f>
        <v>0.70522396646110153</v>
      </c>
      <c r="G37" s="111">
        <f>IF(RES_hhdet_in_tes!G37=0,"",RES_hhdet_in_tes!G37/RES_hhdet_in_fec!G37)</f>
        <v>0.70638916938274965</v>
      </c>
      <c r="H37" s="111">
        <f>IF(RES_hhdet_in_tes!H37=0,"",RES_hhdet_in_tes!H37/RES_hhdet_in_fec!H37)</f>
        <v>0.70763188442304903</v>
      </c>
      <c r="I37" s="111">
        <f>IF(RES_hhdet_in_tes!I37=0,"",RES_hhdet_in_tes!I37/RES_hhdet_in_fec!I37)</f>
        <v>0.7089710098466171</v>
      </c>
      <c r="J37" s="111">
        <f>IF(RES_hhdet_in_tes!J37=0,"",RES_hhdet_in_tes!J37/RES_hhdet_in_fec!J37)</f>
        <v>0.71048232196881445</v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>
        <f>IF(RES_hhdet_in_tes!N37=0,"",RES_hhdet_in_tes!N37/RES_hhdet_in_fec!N37)</f>
        <v>0.72438051916239177</v>
      </c>
      <c r="O37" s="111">
        <f>IF(RES_hhdet_in_tes!O37=0,"",RES_hhdet_in_tes!O37/RES_hhdet_in_fec!O37)</f>
        <v>0.73400093088760976</v>
      </c>
      <c r="P37" s="111">
        <f>IF(RES_hhdet_in_tes!P37=0,"",RES_hhdet_in_tes!P37/RES_hhdet_in_fec!P37)</f>
        <v>0.74647664339135933</v>
      </c>
      <c r="Q37" s="111">
        <f>IF(RES_hhdet_in_tes!Q37=0,"",RES_hhdet_in_tes!Q37/RES_hhdet_in_fec!Q37)</f>
        <v>0.75851305163146177</v>
      </c>
      <c r="R37" s="111">
        <f>IF(RES_hhdet_in_tes!R37=0,"",RES_hhdet_in_tes!R37/RES_hhdet_in_fec!R37)</f>
        <v>0.76665856278036026</v>
      </c>
      <c r="S37" s="111">
        <f>IF(RES_hhdet_in_tes!S37=0,"",RES_hhdet_in_tes!S37/RES_hhdet_in_fec!S37)</f>
        <v>0.77455015905289237</v>
      </c>
      <c r="T37" s="111">
        <f>IF(RES_hhdet_in_tes!T37=0,"",RES_hhdet_in_tes!T37/RES_hhdet_in_fec!T37)</f>
        <v>0.7823805123171178</v>
      </c>
      <c r="U37" s="111">
        <f>IF(RES_hhdet_in_tes!U37=0,"",RES_hhdet_in_tes!U37/RES_hhdet_in_fec!U37)</f>
        <v>0.79022833894964828</v>
      </c>
      <c r="V37" s="111">
        <f>IF(RES_hhdet_in_tes!V37=0,"",RES_hhdet_in_tes!V37/RES_hhdet_in_fec!V37)</f>
        <v>0.79793791888994936</v>
      </c>
      <c r="W37" s="111">
        <f>IF(RES_hhdet_in_tes!W37=0,"",RES_hhdet_in_tes!W37/RES_hhdet_in_fec!W37)</f>
        <v>0.80497932301774877</v>
      </c>
      <c r="X37" s="111">
        <f>IF(RES_hhdet_in_tes!X37=0,"",RES_hhdet_in_tes!X37/RES_hhdet_in_fec!X37)</f>
        <v>0.81725512041132709</v>
      </c>
      <c r="Y37" s="111">
        <f>IF(RES_hhdet_in_tes!Y37=0,"",RES_hhdet_in_tes!Y37/RES_hhdet_in_fec!Y37)</f>
        <v>0.82870769325501881</v>
      </c>
      <c r="DA37" s="63" t="s">
        <v>3621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X38" s="111">
        <f>IF(RES_hhdet_in_tes!X38=0,"",RES_hhdet_in_tes!X38/RES_hhdet_in_fec!X38)</f>
        <v>1</v>
      </c>
      <c r="Y38" s="111">
        <f>IF(RES_hhdet_in_tes!Y38=0,"",RES_hhdet_in_tes!Y38/RES_hhdet_in_fec!Y38)</f>
        <v>1</v>
      </c>
      <c r="DA38" s="63" t="s">
        <v>3622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>
        <f>IF(RES_hhdet_in_tes!E39=0,"",RES_hhdet_in_tes!E39/RES_hhdet_in_fec!E39)</f>
        <v>0.76599426488253652</v>
      </c>
      <c r="F39" s="124">
        <f>IF(RES_hhdet_in_tes!F39=0,"",RES_hhdet_in_tes!F39/RES_hhdet_in_fec!F39)</f>
        <v>0.76771871354990007</v>
      </c>
      <c r="G39" s="124">
        <f>IF(RES_hhdet_in_tes!G39=0,"",RES_hhdet_in_tes!G39/RES_hhdet_in_fec!G39)</f>
        <v>0.7689779330140134</v>
      </c>
      <c r="H39" s="124">
        <f>IF(RES_hhdet_in_tes!H39=0,"",RES_hhdet_in_tes!H39/RES_hhdet_in_fec!H39)</f>
        <v>0.77055060624410243</v>
      </c>
      <c r="I39" s="124">
        <f>IF(RES_hhdet_in_tes!I39=0,"",RES_hhdet_in_tes!I39/RES_hhdet_in_fec!I39)</f>
        <v>0.77234706082478433</v>
      </c>
      <c r="J39" s="124">
        <f>IF(RES_hhdet_in_tes!J39=0,"",RES_hhdet_in_tes!J39/RES_hhdet_in_fec!J39)</f>
        <v>0.77420862959796677</v>
      </c>
      <c r="K39" s="124" t="str">
        <f>IF(RES_hhdet_in_tes!K39=0,"",RES_hhdet_in_tes!K39/RES_hhdet_in_fec!K39)</f>
        <v/>
      </c>
      <c r="L39" s="124" t="str">
        <f>IF(RES_hhdet_in_tes!L39=0,"",RES_hhdet_in_tes!L39/RES_hhdet_in_fec!L39)</f>
        <v/>
      </c>
      <c r="M39" s="124" t="str">
        <f>IF(RES_hhdet_in_tes!M39=0,"",RES_hhdet_in_tes!M39/RES_hhdet_in_fec!M39)</f>
        <v/>
      </c>
      <c r="N39" s="124">
        <f>IF(RES_hhdet_in_tes!N39=0,"",RES_hhdet_in_tes!N39/RES_hhdet_in_fec!N39)</f>
        <v>0.78508784137811671</v>
      </c>
      <c r="O39" s="124">
        <f>IF(RES_hhdet_in_tes!O39=0,"",RES_hhdet_in_tes!O39/RES_hhdet_in_fec!O39)</f>
        <v>0.78979852595979749</v>
      </c>
      <c r="P39" s="124">
        <f>IF(RES_hhdet_in_tes!P39=0,"",RES_hhdet_in_tes!P39/RES_hhdet_in_fec!P39)</f>
        <v>0.79736452544417435</v>
      </c>
      <c r="Q39" s="124">
        <f>IF(RES_hhdet_in_tes!Q39=0,"",RES_hhdet_in_tes!Q39/RES_hhdet_in_fec!Q39)</f>
        <v>0.80520402629268639</v>
      </c>
      <c r="R39" s="124">
        <f>IF(RES_hhdet_in_tes!R39=0,"",RES_hhdet_in_tes!R39/RES_hhdet_in_fec!R39)</f>
        <v>0.81771164521931416</v>
      </c>
      <c r="S39" s="124">
        <f>IF(RES_hhdet_in_tes!S39=0,"",RES_hhdet_in_tes!S39/RES_hhdet_in_fec!S39)</f>
        <v>0.83347184714075251</v>
      </c>
      <c r="T39" s="124">
        <f>IF(RES_hhdet_in_tes!T39=0,"",RES_hhdet_in_tes!T39/RES_hhdet_in_fec!T39)</f>
        <v>0.85037159117714911</v>
      </c>
      <c r="U39" s="124">
        <f>IF(RES_hhdet_in_tes!U39=0,"",RES_hhdet_in_tes!U39/RES_hhdet_in_fec!U39)</f>
        <v>0.86614035497865216</v>
      </c>
      <c r="V39" s="124">
        <f>IF(RES_hhdet_in_tes!V39=0,"",RES_hhdet_in_tes!V39/RES_hhdet_in_fec!V39)</f>
        <v>0.87926148902018419</v>
      </c>
      <c r="W39" s="124">
        <f>IF(RES_hhdet_in_tes!W39=0,"",RES_hhdet_in_tes!W39/RES_hhdet_in_fec!W39)</f>
        <v>0.88809168601680388</v>
      </c>
      <c r="X39" s="124">
        <f>IF(RES_hhdet_in_tes!X39=0,"",RES_hhdet_in_tes!X39/RES_hhdet_in_fec!X39)</f>
        <v>0.89693656528367005</v>
      </c>
      <c r="Y39" s="124">
        <f>IF(RES_hhdet_in_tes!Y39=0,"",RES_hhdet_in_tes!Y39/RES_hhdet_in_fec!Y39)</f>
        <v>0.90341515830235208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>
        <f>IF(RES_hhdet_in_tes!E40=0,"",RES_hhdet_in_tes!E40/RES_hhdet_in_fec!E40)</f>
        <v>0.60821452207757287</v>
      </c>
      <c r="F40" s="111">
        <f>IF(RES_hhdet_in_tes!F40=0,"",RES_hhdet_in_tes!F40/RES_hhdet_in_fec!F40)</f>
        <v>0.60844237796507983</v>
      </c>
      <c r="G40" s="111">
        <f>IF(RES_hhdet_in_tes!G40=0,"",RES_hhdet_in_tes!G40/RES_hhdet_in_fec!G40)</f>
        <v>0.60867025275291431</v>
      </c>
      <c r="H40" s="111">
        <f>IF(RES_hhdet_in_tes!H40=0,"",RES_hhdet_in_tes!H40/RES_hhdet_in_fec!H40)</f>
        <v>0.60889814447042601</v>
      </c>
      <c r="I40" s="111">
        <f>IF(RES_hhdet_in_tes!I40=0,"",RES_hhdet_in_tes!I40/RES_hhdet_in_fec!I40)</f>
        <v>0.60912605708508849</v>
      </c>
      <c r="J40" s="111">
        <f>IF(RES_hhdet_in_tes!J40=0,"",RES_hhdet_in_tes!J40/RES_hhdet_in_fec!J40)</f>
        <v>0.60935400685024166</v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>
        <f>IF(RES_hhdet_in_tes!O40=0,"",RES_hhdet_in_tes!O40/RES_hhdet_in_fec!O40)</f>
        <v>0.61013792547821999</v>
      </c>
      <c r="P40" s="111" t="str">
        <f>IF(RES_hhdet_in_tes!P40=0,"",RES_hhdet_in_tes!P40/RES_hhdet_in_fec!P40)</f>
        <v/>
      </c>
      <c r="Q40" s="111">
        <f>IF(RES_hhdet_in_tes!Q40=0,"",RES_hhdet_in_tes!Q40/RES_hhdet_in_fec!Q40)</f>
        <v>0.6109565018484604</v>
      </c>
      <c r="R40" s="111">
        <f>IF(RES_hhdet_in_tes!R40=0,"",RES_hhdet_in_tes!R40/RES_hhdet_in_fec!R40)</f>
        <v>0.61268261584848716</v>
      </c>
      <c r="S40" s="111">
        <f>IF(RES_hhdet_in_tes!S40=0,"",RES_hhdet_in_tes!S40/RES_hhdet_in_fec!S40)</f>
        <v>0.61511749688771744</v>
      </c>
      <c r="T40" s="111">
        <f>IF(RES_hhdet_in_tes!T40=0,"",RES_hhdet_in_tes!T40/RES_hhdet_in_fec!T40)</f>
        <v>0.61778903879892189</v>
      </c>
      <c r="U40" s="111">
        <f>IF(RES_hhdet_in_tes!U40=0,"",RES_hhdet_in_tes!U40/RES_hhdet_in_fec!U40)</f>
        <v>0.620225135414878</v>
      </c>
      <c r="V40" s="111">
        <f>IF(RES_hhdet_in_tes!V40=0,"",RES_hhdet_in_tes!V40/RES_hhdet_in_fec!V40)</f>
        <v>0.62195368056835976</v>
      </c>
      <c r="W40" s="111">
        <f>IF(RES_hhdet_in_tes!W40=0,"",RES_hhdet_in_tes!W40/RES_hhdet_in_fec!W40)</f>
        <v>0.622784432492968</v>
      </c>
      <c r="X40" s="111" t="str">
        <f>IF(RES_hhdet_in_tes!X40=0,"",RES_hhdet_in_tes!X40/RES_hhdet_in_fec!X40)</f>
        <v/>
      </c>
      <c r="Y40" s="111" t="str">
        <f>IF(RES_hhdet_in_tes!Y40=0,"",RES_hhdet_in_tes!Y40/RES_hhdet_in_fec!Y40)</f>
        <v/>
      </c>
      <c r="DA40" s="63" t="s">
        <v>3624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>
        <f>IF(RES_hhdet_in_tes!E41=0,"",RES_hhdet_in_tes!E41/RES_hhdet_in_fec!E41)</f>
        <v>0.76740586230707564</v>
      </c>
      <c r="F41" s="45">
        <f>IF(RES_hhdet_in_tes!F41=0,"",RES_hhdet_in_tes!F41/RES_hhdet_in_fec!F41)</f>
        <v>0.76875968872860978</v>
      </c>
      <c r="G41" s="45">
        <f>IF(RES_hhdet_in_tes!G41=0,"",RES_hhdet_in_tes!G41/RES_hhdet_in_fec!G41)</f>
        <v>0.77016931220395513</v>
      </c>
      <c r="H41" s="45">
        <f>IF(RES_hhdet_in_tes!H41=0,"",RES_hhdet_in_tes!H41/RES_hhdet_in_fec!H41)</f>
        <v>0.77162891503081843</v>
      </c>
      <c r="I41" s="45">
        <f>IF(RES_hhdet_in_tes!I41=0,"",RES_hhdet_in_tes!I41/RES_hhdet_in_fec!I41)</f>
        <v>0.77315020988179539</v>
      </c>
      <c r="J41" s="45">
        <f>IF(RES_hhdet_in_tes!J41=0,"",RES_hhdet_in_tes!J41/RES_hhdet_in_fec!J41)</f>
        <v>0.7747811794423074</v>
      </c>
      <c r="K41" s="45" t="str">
        <f>IF(RES_hhdet_in_tes!K41=0,"",RES_hhdet_in_tes!K41/RES_hhdet_in_fec!K41)</f>
        <v/>
      </c>
      <c r="L41" s="45" t="str">
        <f>IF(RES_hhdet_in_tes!L41=0,"",RES_hhdet_in_tes!L41/RES_hhdet_in_fec!L41)</f>
        <v/>
      </c>
      <c r="M41" s="45" t="str">
        <f>IF(RES_hhdet_in_tes!M41=0,"",RES_hhdet_in_tes!M41/RES_hhdet_in_fec!M41)</f>
        <v/>
      </c>
      <c r="N41" s="45">
        <f>IF(RES_hhdet_in_tes!N41=0,"",RES_hhdet_in_tes!N41/RES_hhdet_in_fec!N41)</f>
        <v>0.78508784137811671</v>
      </c>
      <c r="O41" s="45">
        <f>IF(RES_hhdet_in_tes!O41=0,"",RES_hhdet_in_tes!O41/RES_hhdet_in_fec!O41)</f>
        <v>0.79037391402781398</v>
      </c>
      <c r="P41" s="45">
        <f>IF(RES_hhdet_in_tes!P41=0,"",RES_hhdet_in_tes!P41/RES_hhdet_in_fec!P41)</f>
        <v>0.79736452544417435</v>
      </c>
      <c r="Q41" s="45">
        <f>IF(RES_hhdet_in_tes!Q41=0,"",RES_hhdet_in_tes!Q41/RES_hhdet_in_fec!Q41)</f>
        <v>0.80641044480103286</v>
      </c>
      <c r="R41" s="45">
        <f>IF(RES_hhdet_in_tes!R41=0,"",RES_hhdet_in_tes!R41/RES_hhdet_in_fec!R41)</f>
        <v>0.81871977831402476</v>
      </c>
      <c r="S41" s="45">
        <f>IF(RES_hhdet_in_tes!S41=0,"",RES_hhdet_in_tes!S41/RES_hhdet_in_fec!S41)</f>
        <v>0.83412277280482261</v>
      </c>
      <c r="T41" s="45">
        <f>IF(RES_hhdet_in_tes!T41=0,"",RES_hhdet_in_tes!T41/RES_hhdet_in_fec!T41)</f>
        <v>0.85070494221512716</v>
      </c>
      <c r="U41" s="45">
        <f>IF(RES_hhdet_in_tes!U41=0,"",RES_hhdet_in_tes!U41/RES_hhdet_in_fec!U41)</f>
        <v>0.86655180048668401</v>
      </c>
      <c r="V41" s="45">
        <f>IF(RES_hhdet_in_tes!V41=0,"",RES_hhdet_in_tes!V41/RES_hhdet_in_fec!V41)</f>
        <v>0.87974886156121745</v>
      </c>
      <c r="W41" s="45">
        <f>IF(RES_hhdet_in_tes!W41=0,"",RES_hhdet_in_tes!W41/RES_hhdet_in_fec!W41)</f>
        <v>0.88963094561323908</v>
      </c>
      <c r="X41" s="45">
        <f>IF(RES_hhdet_in_tes!X41=0,"",RES_hhdet_in_tes!X41/RES_hhdet_in_fec!X41)</f>
        <v>0.89693656528367005</v>
      </c>
      <c r="Y41" s="45">
        <f>IF(RES_hhdet_in_tes!Y41=0,"",RES_hhdet_in_tes!Y41/RES_hhdet_in_fec!Y41)</f>
        <v>0.90341515830235208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0.55589620219026981</v>
      </c>
      <c r="D43" s="119">
        <f>IF(RES_hhdet_in_tes!D43=0,"",RES_hhdet_in_tes!D43/RES_hhdet_in_fec!D43)</f>
        <v>0.56142914819168277</v>
      </c>
      <c r="E43" s="119">
        <f>IF(RES_hhdet_in_tes!E43=0,"",RES_hhdet_in_tes!E43/RES_hhdet_in_fec!E43)</f>
        <v>0.56599635776346857</v>
      </c>
      <c r="F43" s="119">
        <f>IF(RES_hhdet_in_tes!F43=0,"",RES_hhdet_in_tes!F43/RES_hhdet_in_fec!F43)</f>
        <v>0.57231734107319909</v>
      </c>
      <c r="G43" s="119">
        <f>IF(RES_hhdet_in_tes!G43=0,"",RES_hhdet_in_tes!G43/RES_hhdet_in_fec!G43)</f>
        <v>0.57946175772565334</v>
      </c>
      <c r="H43" s="119">
        <f>IF(RES_hhdet_in_tes!H43=0,"",RES_hhdet_in_tes!H43/RES_hhdet_in_fec!H43)</f>
        <v>0.58504188785184552</v>
      </c>
      <c r="I43" s="119">
        <f>IF(RES_hhdet_in_tes!I43=0,"",RES_hhdet_in_tes!I43/RES_hhdet_in_fec!I43)</f>
        <v>0.58492086328963844</v>
      </c>
      <c r="J43" s="119">
        <f>IF(RES_hhdet_in_tes!J43=0,"",RES_hhdet_in_tes!J43/RES_hhdet_in_fec!J43)</f>
        <v>0.58630228496330383</v>
      </c>
      <c r="K43" s="119">
        <f>IF(RES_hhdet_in_tes!K43=0,"",RES_hhdet_in_tes!K43/RES_hhdet_in_fec!K43)</f>
        <v>0.60357803033737134</v>
      </c>
      <c r="L43" s="119">
        <f>IF(RES_hhdet_in_tes!L43=0,"",RES_hhdet_in_tes!L43/RES_hhdet_in_fec!L43)</f>
        <v>0.60035917043252895</v>
      </c>
      <c r="M43" s="119">
        <f>IF(RES_hhdet_in_tes!M43=0,"",RES_hhdet_in_tes!M43/RES_hhdet_in_fec!M43)</f>
        <v>0.61378628744744479</v>
      </c>
      <c r="N43" s="119">
        <f>IF(RES_hhdet_in_tes!N43=0,"",RES_hhdet_in_tes!N43/RES_hhdet_in_fec!N43)</f>
        <v>0.63528823542667423</v>
      </c>
      <c r="O43" s="119">
        <f>IF(RES_hhdet_in_tes!O43=0,"",RES_hhdet_in_tes!O43/RES_hhdet_in_fec!O43)</f>
        <v>0.66027909640229554</v>
      </c>
      <c r="P43" s="119">
        <f>IF(RES_hhdet_in_tes!P43=0,"",RES_hhdet_in_tes!P43/RES_hhdet_in_fec!P43)</f>
        <v>0.70316255635252756</v>
      </c>
      <c r="Q43" s="119">
        <f>IF(RES_hhdet_in_tes!Q43=0,"",RES_hhdet_in_tes!Q43/RES_hhdet_in_fec!Q43)</f>
        <v>0.72969397058701146</v>
      </c>
      <c r="R43" s="119">
        <f>IF(RES_hhdet_in_tes!R43=0,"",RES_hhdet_in_tes!R43/RES_hhdet_in_fec!R43)</f>
        <v>0.73661072480596346</v>
      </c>
      <c r="S43" s="119">
        <f>IF(RES_hhdet_in_tes!S43=0,"",RES_hhdet_in_tes!S43/RES_hhdet_in_fec!S43)</f>
        <v>0.7395534993181101</v>
      </c>
      <c r="T43" s="119">
        <f>IF(RES_hhdet_in_tes!T43=0,"",RES_hhdet_in_tes!T43/RES_hhdet_in_fec!T43)</f>
        <v>0.74208754830974566</v>
      </c>
      <c r="U43" s="119">
        <f>IF(RES_hhdet_in_tes!U43=0,"",RES_hhdet_in_tes!U43/RES_hhdet_in_fec!U43)</f>
        <v>0.74753081884066963</v>
      </c>
      <c r="V43" s="119">
        <f>IF(RES_hhdet_in_tes!V43=0,"",RES_hhdet_in_tes!V43/RES_hhdet_in_fec!V43)</f>
        <v>0.74819866628294529</v>
      </c>
      <c r="W43" s="119">
        <f>IF(RES_hhdet_in_tes!W43=0,"",RES_hhdet_in_tes!W43/RES_hhdet_in_fec!W43)</f>
        <v>0.7448023160246281</v>
      </c>
      <c r="X43" s="119">
        <f>IF(RES_hhdet_in_tes!X43=0,"",RES_hhdet_in_tes!X43/RES_hhdet_in_fec!X43)</f>
        <v>0.75178756950771519</v>
      </c>
      <c r="Y43" s="119">
        <f>IF(RES_hhdet_in_tes!Y43=0,"",RES_hhdet_in_tes!Y43/RES_hhdet_in_fec!Y43)</f>
        <v>0.7631254446721224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0.53030511332839236</v>
      </c>
      <c r="D44" s="124">
        <f>IF(RES_hhdet_in_tes!D44=0,"",RES_hhdet_in_tes!D44/RES_hhdet_in_fec!D44)</f>
        <v>0.53481800495797072</v>
      </c>
      <c r="E44" s="124">
        <f>IF(RES_hhdet_in_tes!E44=0,"",RES_hhdet_in_tes!E44/RES_hhdet_in_fec!E44)</f>
        <v>0.53960134804645743</v>
      </c>
      <c r="F44" s="124">
        <f>IF(RES_hhdet_in_tes!F44=0,"",RES_hhdet_in_tes!F44/RES_hhdet_in_fec!F44)</f>
        <v>0.54432836455588307</v>
      </c>
      <c r="G44" s="124">
        <f>IF(RES_hhdet_in_tes!G44=0,"",RES_hhdet_in_tes!G44/RES_hhdet_in_fec!G44)</f>
        <v>0.54876120101580672</v>
      </c>
      <c r="H44" s="124">
        <f>IF(RES_hhdet_in_tes!H44=0,"",RES_hhdet_in_tes!H44/RES_hhdet_in_fec!H44)</f>
        <v>0.55407516045196403</v>
      </c>
      <c r="I44" s="124">
        <f>IF(RES_hhdet_in_tes!I44=0,"",RES_hhdet_in_tes!I44/RES_hhdet_in_fec!I44)</f>
        <v>0.55942021146568743</v>
      </c>
      <c r="J44" s="124">
        <f>IF(RES_hhdet_in_tes!J44=0,"",RES_hhdet_in_tes!J44/RES_hhdet_in_fec!J44)</f>
        <v>0.5653658617995605</v>
      </c>
      <c r="K44" s="124">
        <f>IF(RES_hhdet_in_tes!K44=0,"",RES_hhdet_in_tes!K44/RES_hhdet_in_fec!K44)</f>
        <v>0.57201382930072309</v>
      </c>
      <c r="L44" s="124">
        <f>IF(RES_hhdet_in_tes!L44=0,"",RES_hhdet_in_tes!L44/RES_hhdet_in_fec!L44)</f>
        <v>0.57939334075790849</v>
      </c>
      <c r="M44" s="124">
        <f>IF(RES_hhdet_in_tes!M44=0,"",RES_hhdet_in_tes!M44/RES_hhdet_in_fec!M44)</f>
        <v>0.59274829129053097</v>
      </c>
      <c r="N44" s="124">
        <f>IF(RES_hhdet_in_tes!N44=0,"",RES_hhdet_in_tes!N44/RES_hhdet_in_fec!N44)</f>
        <v>0.61370020486230759</v>
      </c>
      <c r="O44" s="124">
        <f>IF(RES_hhdet_in_tes!O44=0,"",RES_hhdet_in_tes!O44/RES_hhdet_in_fec!O44)</f>
        <v>0.64301154105240721</v>
      </c>
      <c r="P44" s="124">
        <f>IF(RES_hhdet_in_tes!P44=0,"",RES_hhdet_in_tes!P44/RES_hhdet_in_fec!P44)</f>
        <v>0.67676538966484412</v>
      </c>
      <c r="Q44" s="124">
        <f>IF(RES_hhdet_in_tes!Q44=0,"",RES_hhdet_in_tes!Q44/RES_hhdet_in_fec!Q44)</f>
        <v>0.7036822548619236</v>
      </c>
      <c r="R44" s="124">
        <f>IF(RES_hhdet_in_tes!R44=0,"",RES_hhdet_in_tes!R44/RES_hhdet_in_fec!R44)</f>
        <v>0.71391871984963451</v>
      </c>
      <c r="S44" s="124">
        <f>IF(RES_hhdet_in_tes!S44=0,"",RES_hhdet_in_tes!S44/RES_hhdet_in_fec!S44)</f>
        <v>0.71872280643752517</v>
      </c>
      <c r="T44" s="124">
        <f>IF(RES_hhdet_in_tes!T44=0,"",RES_hhdet_in_tes!T44/RES_hhdet_in_fec!T44)</f>
        <v>0.72031539046388737</v>
      </c>
      <c r="U44" s="124">
        <f>IF(RES_hhdet_in_tes!U44=0,"",RES_hhdet_in_tes!U44/RES_hhdet_in_fec!U44)</f>
        <v>0.72075801098128689</v>
      </c>
      <c r="V44" s="124">
        <f>IF(RES_hhdet_in_tes!V44=0,"",RES_hhdet_in_tes!V44/RES_hhdet_in_fec!V44)</f>
        <v>0.72209639515377178</v>
      </c>
      <c r="W44" s="124">
        <f>IF(RES_hhdet_in_tes!W44=0,"",RES_hhdet_in_tes!W44/RES_hhdet_in_fec!W44)</f>
        <v>0.72400772612305975</v>
      </c>
      <c r="X44" s="124">
        <f>IF(RES_hhdet_in_tes!X44=0,"",RES_hhdet_in_tes!X44/RES_hhdet_in_fec!X44)</f>
        <v>0.72512067625405086</v>
      </c>
      <c r="Y44" s="124">
        <f>IF(RES_hhdet_in_tes!Y44=0,"",RES_hhdet_in_tes!Y44/RES_hhdet_in_fec!Y44)</f>
        <v>0.72586093148133068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0.5236047552338613</v>
      </c>
      <c r="D45" s="111">
        <f>IF(RES_hhdet_in_tes!D45=0,"",RES_hhdet_in_tes!D45/RES_hhdet_in_fec!D45)</f>
        <v>0.52827976563936363</v>
      </c>
      <c r="E45" s="111">
        <f>IF(RES_hhdet_in_tes!E45=0,"",RES_hhdet_in_tes!E45/RES_hhdet_in_fec!E45)</f>
        <v>0.53320365189963648</v>
      </c>
      <c r="F45" s="111">
        <f>IF(RES_hhdet_in_tes!F45=0,"",RES_hhdet_in_tes!F45/RES_hhdet_in_fec!F45)</f>
        <v>0.53810063645426787</v>
      </c>
      <c r="G45" s="111">
        <f>IF(RES_hhdet_in_tes!G45=0,"",RES_hhdet_in_tes!G45/RES_hhdet_in_fec!G45)</f>
        <v>0.54321663546303711</v>
      </c>
      <c r="H45" s="111">
        <f>IF(RES_hhdet_in_tes!H45=0,"",RES_hhdet_in_tes!H45/RES_hhdet_in_fec!H45)</f>
        <v>0.54851830158513282</v>
      </c>
      <c r="I45" s="111">
        <f>IF(RES_hhdet_in_tes!I45=0,"",RES_hhdet_in_tes!I45/RES_hhdet_in_fec!I45)</f>
        <v>0.55406286910436764</v>
      </c>
      <c r="J45" s="111">
        <f>IF(RES_hhdet_in_tes!J45=0,"",RES_hhdet_in_tes!J45/RES_hhdet_in_fec!J45)</f>
        <v>0.56009234273833475</v>
      </c>
      <c r="K45" s="111">
        <f>IF(RES_hhdet_in_tes!K45=0,"",RES_hhdet_in_tes!K45/RES_hhdet_in_fec!K45)</f>
        <v>0.5668079110592843</v>
      </c>
      <c r="L45" s="111">
        <f>IF(RES_hhdet_in_tes!L45=0,"",RES_hhdet_in_tes!L45/RES_hhdet_in_fec!L45)</f>
        <v>0.5742551714623082</v>
      </c>
      <c r="M45" s="111">
        <f>IF(RES_hhdet_in_tes!M45=0,"",RES_hhdet_in_tes!M45/RES_hhdet_in_fec!M45)</f>
        <v>0.5877301145449062</v>
      </c>
      <c r="N45" s="111">
        <f>IF(RES_hhdet_in_tes!N45=0,"",RES_hhdet_in_tes!N45/RES_hhdet_in_fec!N45)</f>
        <v>0.60881769647818096</v>
      </c>
      <c r="O45" s="111">
        <f>IF(RES_hhdet_in_tes!O45=0,"",RES_hhdet_in_tes!O45/RES_hhdet_in_fec!O45)</f>
        <v>0.63832463852342614</v>
      </c>
      <c r="P45" s="111">
        <f>IF(RES_hhdet_in_tes!P45=0,"",RES_hhdet_in_tes!P45/RES_hhdet_in_fec!P45)</f>
        <v>0.67233003594676388</v>
      </c>
      <c r="Q45" s="111">
        <f>IF(RES_hhdet_in_tes!Q45=0,"",RES_hhdet_in_tes!Q45/RES_hhdet_in_fec!Q45)</f>
        <v>0.69948374895907262</v>
      </c>
      <c r="R45" s="111">
        <f>IF(RES_hhdet_in_tes!R45=0,"",RES_hhdet_in_tes!R45/RES_hhdet_in_fec!R45)</f>
        <v>0.70982867139892747</v>
      </c>
      <c r="S45" s="111">
        <f>IF(RES_hhdet_in_tes!S45=0,"",RES_hhdet_in_tes!S45/RES_hhdet_in_fec!S45)</f>
        <v>0.71469794109127383</v>
      </c>
      <c r="T45" s="111">
        <f>IF(RES_hhdet_in_tes!T45=0,"",RES_hhdet_in_tes!T45/RES_hhdet_in_fec!T45)</f>
        <v>0.71631428391959373</v>
      </c>
      <c r="U45" s="111">
        <f>IF(RES_hhdet_in_tes!U45=0,"",RES_hhdet_in_tes!U45/RES_hhdet_in_fec!U45)</f>
        <v>0.71678801771337697</v>
      </c>
      <c r="V45" s="111">
        <f>IF(RES_hhdet_in_tes!V45=0,"",RES_hhdet_in_tes!V45/RES_hhdet_in_fec!V45)</f>
        <v>0.71814847517742109</v>
      </c>
      <c r="W45" s="111">
        <f>IF(RES_hhdet_in_tes!W45=0,"",RES_hhdet_in_tes!W45/RES_hhdet_in_fec!W45)</f>
        <v>0.72003096131521993</v>
      </c>
      <c r="X45" s="111">
        <f>IF(RES_hhdet_in_tes!X45=0,"",RES_hhdet_in_tes!X45/RES_hhdet_in_fec!X45)</f>
        <v>0.72118956895752073</v>
      </c>
      <c r="Y45" s="111">
        <f>IF(RES_hhdet_in_tes!Y45=0,"",RES_hhdet_in_tes!Y45/RES_hhdet_in_fec!Y45)</f>
        <v>0.72193207795415182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2.3582619998382492</v>
      </c>
      <c r="D47" s="124">
        <f>IF(RES_hhdet_in_tes!D47=0,"",RES_hhdet_in_tes!D47/RES_hhdet_in_fec!D47)</f>
        <v>2.4595760952237202</v>
      </c>
      <c r="E47" s="124">
        <f>IF(RES_hhdet_in_tes!E47=0,"",RES_hhdet_in_tes!E47/RES_hhdet_in_fec!E47)</f>
        <v>2.5624090837159335</v>
      </c>
      <c r="F47" s="124">
        <f>IF(RES_hhdet_in_tes!F47=0,"",RES_hhdet_in_tes!F47/RES_hhdet_in_fec!F47)</f>
        <v>2.6660679814115782</v>
      </c>
      <c r="G47" s="124">
        <f>IF(RES_hhdet_in_tes!G47=0,"",RES_hhdet_in_tes!G47/RES_hhdet_in_fec!G47)</f>
        <v>2.7711533179570744</v>
      </c>
      <c r="H47" s="124">
        <f>IF(RES_hhdet_in_tes!H47=0,"",RES_hhdet_in_tes!H47/RES_hhdet_in_fec!H47)</f>
        <v>2.8775707131436858</v>
      </c>
      <c r="I47" s="124">
        <f>IF(RES_hhdet_in_tes!I47=0,"",RES_hhdet_in_tes!I47/RES_hhdet_in_fec!I47)</f>
        <v>2.9854460493997883</v>
      </c>
      <c r="J47" s="124">
        <f>IF(RES_hhdet_in_tes!J47=0,"",RES_hhdet_in_tes!J47/RES_hhdet_in_fec!J47)</f>
        <v>3.0953435223051553</v>
      </c>
      <c r="K47" s="124">
        <f>IF(RES_hhdet_in_tes!K47=0,"",RES_hhdet_in_tes!K47/RES_hhdet_in_fec!K47)</f>
        <v>3.2077100218014891</v>
      </c>
      <c r="L47" s="124">
        <f>IF(RES_hhdet_in_tes!L47=0,"",RES_hhdet_in_tes!L47/RES_hhdet_in_fec!L47)</f>
        <v>3.3226048103047656</v>
      </c>
      <c r="M47" s="124">
        <f>IF(RES_hhdet_in_tes!M47=0,"",RES_hhdet_in_tes!M47/RES_hhdet_in_fec!M47)</f>
        <v>3.4542657690523937</v>
      </c>
      <c r="N47" s="124">
        <f>IF(RES_hhdet_in_tes!N47=0,"",RES_hhdet_in_tes!N47/RES_hhdet_in_fec!N47)</f>
        <v>3.606919471321004</v>
      </c>
      <c r="O47" s="124">
        <f>IF(RES_hhdet_in_tes!O47=0,"",RES_hhdet_in_tes!O47/RES_hhdet_in_fec!O47)</f>
        <v>3.780293598004187</v>
      </c>
      <c r="P47" s="124">
        <f>IF(RES_hhdet_in_tes!P47=0,"",RES_hhdet_in_tes!P47/RES_hhdet_in_fec!P47)</f>
        <v>3.9575153785433175</v>
      </c>
      <c r="Q47" s="124">
        <f>IF(RES_hhdet_in_tes!Q47=0,"",RES_hhdet_in_tes!Q47/RES_hhdet_in_fec!Q47)</f>
        <v>4.0935303779077294</v>
      </c>
      <c r="R47" s="124">
        <f>IF(RES_hhdet_in_tes!R47=0,"",RES_hhdet_in_tes!R47/RES_hhdet_in_fec!R47)</f>
        <v>4.1230018521166087</v>
      </c>
      <c r="S47" s="124">
        <f>IF(RES_hhdet_in_tes!S47=0,"",RES_hhdet_in_tes!S47/RES_hhdet_in_fec!S47)</f>
        <v>4.1262764603620399</v>
      </c>
      <c r="T47" s="124">
        <f>IF(RES_hhdet_in_tes!T47=0,"",RES_hhdet_in_tes!T47/RES_hhdet_in_fec!T47)</f>
        <v>4.129914913968074</v>
      </c>
      <c r="U47" s="124">
        <f>IF(RES_hhdet_in_tes!U47=0,"",RES_hhdet_in_tes!U47/RES_hhdet_in_fec!U47)</f>
        <v>4.1339576401970017</v>
      </c>
      <c r="V47" s="124">
        <f>IF(RES_hhdet_in_tes!V47=0,"",RES_hhdet_in_tes!V47/RES_hhdet_in_fec!V47)</f>
        <v>4.1455098778876316</v>
      </c>
      <c r="W47" s="124">
        <f>IF(RES_hhdet_in_tes!W47=0,"",RES_hhdet_in_tes!W47/RES_hhdet_in_fec!W47)</f>
        <v>4.1834265621208973</v>
      </c>
      <c r="X47" s="124">
        <f>IF(RES_hhdet_in_tes!X47=0,"",RES_hhdet_in_tes!X47/RES_hhdet_in_fec!X47)</f>
        <v>4.2288937202637147</v>
      </c>
      <c r="Y47" s="124">
        <f>IF(RES_hhdet_in_tes!Y47=0,"",RES_hhdet_in_tes!Y47/RES_hhdet_in_fec!Y47)</f>
        <v>4.280143289560403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2.3582619998382492</v>
      </c>
      <c r="D48" s="111">
        <f>IF(RES_hhdet_in_tes!D48=0,"",RES_hhdet_in_tes!D48/RES_hhdet_in_fec!D48)</f>
        <v>2.4595760952237202</v>
      </c>
      <c r="E48" s="111">
        <f>IF(RES_hhdet_in_tes!E48=0,"",RES_hhdet_in_tes!E48/RES_hhdet_in_fec!E48)</f>
        <v>2.5624090837159335</v>
      </c>
      <c r="F48" s="111">
        <f>IF(RES_hhdet_in_tes!F48=0,"",RES_hhdet_in_tes!F48/RES_hhdet_in_fec!F48)</f>
        <v>2.6660679814115782</v>
      </c>
      <c r="G48" s="111">
        <f>IF(RES_hhdet_in_tes!G48=0,"",RES_hhdet_in_tes!G48/RES_hhdet_in_fec!G48)</f>
        <v>2.7711533179570744</v>
      </c>
      <c r="H48" s="111">
        <f>IF(RES_hhdet_in_tes!H48=0,"",RES_hhdet_in_tes!H48/RES_hhdet_in_fec!H48)</f>
        <v>2.8775707131436858</v>
      </c>
      <c r="I48" s="111">
        <f>IF(RES_hhdet_in_tes!I48=0,"",RES_hhdet_in_tes!I48/RES_hhdet_in_fec!I48)</f>
        <v>2.9854460493997883</v>
      </c>
      <c r="J48" s="111">
        <f>IF(RES_hhdet_in_tes!J48=0,"",RES_hhdet_in_tes!J48/RES_hhdet_in_fec!J48)</f>
        <v>3.0953435223051553</v>
      </c>
      <c r="K48" s="111">
        <f>IF(RES_hhdet_in_tes!K48=0,"",RES_hhdet_in_tes!K48/RES_hhdet_in_fec!K48)</f>
        <v>3.2077100218014891</v>
      </c>
      <c r="L48" s="111">
        <f>IF(RES_hhdet_in_tes!L48=0,"",RES_hhdet_in_tes!L48/RES_hhdet_in_fec!L48)</f>
        <v>3.3226048103047656</v>
      </c>
      <c r="M48" s="111">
        <f>IF(RES_hhdet_in_tes!M48=0,"",RES_hhdet_in_tes!M48/RES_hhdet_in_fec!M48)</f>
        <v>3.4542657690523937</v>
      </c>
      <c r="N48" s="111">
        <f>IF(RES_hhdet_in_tes!N48=0,"",RES_hhdet_in_tes!N48/RES_hhdet_in_fec!N48)</f>
        <v>3.606919471321004</v>
      </c>
      <c r="O48" s="111">
        <f>IF(RES_hhdet_in_tes!O48=0,"",RES_hhdet_in_tes!O48/RES_hhdet_in_fec!O48)</f>
        <v>3.780293598004187</v>
      </c>
      <c r="P48" s="111">
        <f>IF(RES_hhdet_in_tes!P48=0,"",RES_hhdet_in_tes!P48/RES_hhdet_in_fec!P48)</f>
        <v>3.9575153785433175</v>
      </c>
      <c r="Q48" s="111">
        <f>IF(RES_hhdet_in_tes!Q48=0,"",RES_hhdet_in_tes!Q48/RES_hhdet_in_fec!Q48)</f>
        <v>4.0935303779077294</v>
      </c>
      <c r="R48" s="111">
        <f>IF(RES_hhdet_in_tes!R48=0,"",RES_hhdet_in_tes!R48/RES_hhdet_in_fec!R48)</f>
        <v>4.1230018521166087</v>
      </c>
      <c r="S48" s="111">
        <f>IF(RES_hhdet_in_tes!S48=0,"",RES_hhdet_in_tes!S48/RES_hhdet_in_fec!S48)</f>
        <v>4.1262764603620399</v>
      </c>
      <c r="T48" s="111">
        <f>IF(RES_hhdet_in_tes!T48=0,"",RES_hhdet_in_tes!T48/RES_hhdet_in_fec!T48)</f>
        <v>4.129914913968074</v>
      </c>
      <c r="U48" s="111">
        <f>IF(RES_hhdet_in_tes!U48=0,"",RES_hhdet_in_tes!U48/RES_hhdet_in_fec!U48)</f>
        <v>4.1339576401970017</v>
      </c>
      <c r="V48" s="111">
        <f>IF(RES_hhdet_in_tes!V48=0,"",RES_hhdet_in_tes!V48/RES_hhdet_in_fec!V48)</f>
        <v>4.1455098778876316</v>
      </c>
      <c r="W48" s="111">
        <f>IF(RES_hhdet_in_tes!W48=0,"",RES_hhdet_in_tes!W48/RES_hhdet_in_fec!W48)</f>
        <v>4.1834265621208973</v>
      </c>
      <c r="X48" s="111">
        <f>IF(RES_hhdet_in_tes!X48=0,"",RES_hhdet_in_tes!X48/RES_hhdet_in_fec!X48)</f>
        <v>4.2288937202637147</v>
      </c>
      <c r="Y48" s="111">
        <f>IF(RES_hhdet_in_tes!Y48=0,"",RES_hhdet_in_tes!Y48/RES_hhdet_in_fec!Y48)</f>
        <v>4.280143289560403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0.72600950124184105</v>
      </c>
      <c r="D49" s="124">
        <f>IF(RES_hhdet_in_tes!D49=0,"",RES_hhdet_in_tes!D49/RES_hhdet_in_fec!D49)</f>
        <v>0.6996466931106603</v>
      </c>
      <c r="E49" s="124">
        <f>IF(RES_hhdet_in_tes!E49=0,"",RES_hhdet_in_tes!E49/RES_hhdet_in_fec!E49)</f>
        <v>0.72623817685265546</v>
      </c>
      <c r="F49" s="124">
        <f>IF(RES_hhdet_in_tes!F49=0,"",RES_hhdet_in_tes!F49/RES_hhdet_in_fec!F49)</f>
        <v>0.72800251417733242</v>
      </c>
      <c r="G49" s="124">
        <f>IF(RES_hhdet_in_tes!G49=0,"",RES_hhdet_in_tes!G49/RES_hhdet_in_fec!G49)</f>
        <v>0.7709665474213051</v>
      </c>
      <c r="H49" s="124">
        <f>IF(RES_hhdet_in_tes!H49=0,"",RES_hhdet_in_tes!H49/RES_hhdet_in_fec!H49)</f>
        <v>0.76712711821005708</v>
      </c>
      <c r="I49" s="124">
        <f>IF(RES_hhdet_in_tes!I49=0,"",RES_hhdet_in_tes!I49/RES_hhdet_in_fec!I49)</f>
        <v>0.69705409489395442</v>
      </c>
      <c r="J49" s="124">
        <f>IF(RES_hhdet_in_tes!J49=0,"",RES_hhdet_in_tes!J49/RES_hhdet_in_fec!J49)</f>
        <v>0.66612459838866722</v>
      </c>
      <c r="K49" s="124">
        <f>IF(RES_hhdet_in_tes!K49=0,"",RES_hhdet_in_tes!K49/RES_hhdet_in_fec!K49)</f>
        <v>0.72931567568725308</v>
      </c>
      <c r="L49" s="124">
        <f>IF(RES_hhdet_in_tes!L49=0,"",RES_hhdet_in_tes!L49/RES_hhdet_in_fec!L49)</f>
        <v>0.68916424879099247</v>
      </c>
      <c r="M49" s="124">
        <f>IF(RES_hhdet_in_tes!M49=0,"",RES_hhdet_in_tes!M49/RES_hhdet_in_fec!M49)</f>
        <v>0.68000309698350703</v>
      </c>
      <c r="N49" s="124">
        <f>IF(RES_hhdet_in_tes!N49=0,"",RES_hhdet_in_tes!N49/RES_hhdet_in_fec!N49)</f>
        <v>0.69944774415764777</v>
      </c>
      <c r="O49" s="124">
        <f>IF(RES_hhdet_in_tes!O49=0,"",RES_hhdet_in_tes!O49/RES_hhdet_in_fec!O49)</f>
        <v>0.71972728098760042</v>
      </c>
      <c r="P49" s="124">
        <f>IF(RES_hhdet_in_tes!P49=0,"",RES_hhdet_in_tes!P49/RES_hhdet_in_fec!P49)</f>
        <v>0.78676283699633298</v>
      </c>
      <c r="Q49" s="124">
        <f>IF(RES_hhdet_in_tes!Q49=0,"",RES_hhdet_in_tes!Q49/RES_hhdet_in_fec!Q49)</f>
        <v>0.80309888598278756</v>
      </c>
      <c r="R49" s="124">
        <f>IF(RES_hhdet_in_tes!R49=0,"",RES_hhdet_in_tes!R49/RES_hhdet_in_fec!R49)</f>
        <v>0.81303145497715124</v>
      </c>
      <c r="S49" s="124">
        <f>IF(RES_hhdet_in_tes!S49=0,"",RES_hhdet_in_tes!S49/RES_hhdet_in_fec!S49)</f>
        <v>0.81098140069580404</v>
      </c>
      <c r="T49" s="124">
        <f>IF(RES_hhdet_in_tes!T49=0,"",RES_hhdet_in_tes!T49/RES_hhdet_in_fec!T49)</f>
        <v>0.81134441900862075</v>
      </c>
      <c r="U49" s="124">
        <f>IF(RES_hhdet_in_tes!U49=0,"",RES_hhdet_in_tes!U49/RES_hhdet_in_fec!U49)</f>
        <v>0.81845924781655133</v>
      </c>
      <c r="V49" s="124">
        <f>IF(RES_hhdet_in_tes!V49=0,"",RES_hhdet_in_tes!V49/RES_hhdet_in_fec!V49)</f>
        <v>0.81729048242151436</v>
      </c>
      <c r="W49" s="124">
        <f>IF(RES_hhdet_in_tes!W49=0,"",RES_hhdet_in_tes!W49/RES_hhdet_in_fec!W49)</f>
        <v>0.81714353313897736</v>
      </c>
      <c r="X49" s="124">
        <f>IF(RES_hhdet_in_tes!X49=0,"",RES_hhdet_in_tes!X49/RES_hhdet_in_fec!X49)</f>
        <v>0.82140893489092459</v>
      </c>
      <c r="Y49" s="124">
        <f>IF(RES_hhdet_in_tes!Y49=0,"",RES_hhdet_in_tes!Y49/RES_hhdet_in_fec!Y49)</f>
        <v>0.838575064664695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0.56560744830689569</v>
      </c>
      <c r="D50" s="111">
        <f>IF(RES_hhdet_in_tes!D50=0,"",RES_hhdet_in_tes!D50/RES_hhdet_in_fec!D50)</f>
        <v>0.56773865460778083</v>
      </c>
      <c r="E50" s="111">
        <f>IF(RES_hhdet_in_tes!E50=0,"",RES_hhdet_in_tes!E50/RES_hhdet_in_fec!E50)</f>
        <v>0.5701661080173519</v>
      </c>
      <c r="F50" s="111">
        <f>IF(RES_hhdet_in_tes!F50=0,"",RES_hhdet_in_tes!F50/RES_hhdet_in_fec!F50)</f>
        <v>0.57263395875992551</v>
      </c>
      <c r="G50" s="111">
        <f>IF(RES_hhdet_in_tes!G50=0,"",RES_hhdet_in_tes!G50/RES_hhdet_in_fec!G50)</f>
        <v>0.57537463566462688</v>
      </c>
      <c r="H50" s="111">
        <f>IF(RES_hhdet_in_tes!H50=0,"",RES_hhdet_in_tes!H50/RES_hhdet_in_fec!H50)</f>
        <v>0.57835969240175567</v>
      </c>
      <c r="I50" s="111">
        <f>IF(RES_hhdet_in_tes!I50=0,"",RES_hhdet_in_tes!I50/RES_hhdet_in_fec!I50)</f>
        <v>0.5816463994415999</v>
      </c>
      <c r="J50" s="111">
        <f>IF(RES_hhdet_in_tes!J50=0,"",RES_hhdet_in_tes!J50/RES_hhdet_in_fec!J50)</f>
        <v>0.58546937368627283</v>
      </c>
      <c r="K50" s="111">
        <f>IF(RES_hhdet_in_tes!K50=0,"",RES_hhdet_in_tes!K50/RES_hhdet_in_fec!K50)</f>
        <v>0.59002810121415505</v>
      </c>
      <c r="L50" s="111">
        <f>IF(RES_hhdet_in_tes!L50=0,"",RES_hhdet_in_tes!L50/RES_hhdet_in_fec!L50)</f>
        <v>0.59537595272972799</v>
      </c>
      <c r="M50" s="111">
        <f>IF(RES_hhdet_in_tes!M50=0,"",RES_hhdet_in_tes!M50/RES_hhdet_in_fec!M50)</f>
        <v>0.60627788714268771</v>
      </c>
      <c r="N50" s="111">
        <f>IF(RES_hhdet_in_tes!N50=0,"",RES_hhdet_in_tes!N50/RES_hhdet_in_fec!N50)</f>
        <v>0.62424850141577948</v>
      </c>
      <c r="O50" s="111">
        <f>IF(RES_hhdet_in_tes!O50=0,"",RES_hhdet_in_tes!O50/RES_hhdet_in_fec!O50)</f>
        <v>0.65052047845490835</v>
      </c>
      <c r="P50" s="111">
        <f>IF(RES_hhdet_in_tes!P50=0,"",RES_hhdet_in_tes!P50/RES_hhdet_in_fec!P50)</f>
        <v>0.68237808476514883</v>
      </c>
      <c r="Q50" s="111">
        <f>IF(RES_hhdet_in_tes!Q50=0,"",RES_hhdet_in_tes!Q50/RES_hhdet_in_fec!Q50)</f>
        <v>0.71106144956560524</v>
      </c>
      <c r="R50" s="111">
        <f>IF(RES_hhdet_in_tes!R50=0,"",RES_hhdet_in_tes!R50/RES_hhdet_in_fec!R50)</f>
        <v>0.72967058369469862</v>
      </c>
      <c r="S50" s="111">
        <f>IF(RES_hhdet_in_tes!S50=0,"",RES_hhdet_in_tes!S50/RES_hhdet_in_fec!S50)</f>
        <v>0.74699746111376586</v>
      </c>
      <c r="T50" s="111">
        <f>IF(RES_hhdet_in_tes!T50=0,"",RES_hhdet_in_tes!T50/RES_hhdet_in_fec!T50)</f>
        <v>0.76253118549181975</v>
      </c>
      <c r="U50" s="111">
        <f>IF(RES_hhdet_in_tes!U50=0,"",RES_hhdet_in_tes!U50/RES_hhdet_in_fec!U50)</f>
        <v>0.77576086049792614</v>
      </c>
      <c r="V50" s="111">
        <f>IF(RES_hhdet_in_tes!V50=0,"",RES_hhdet_in_tes!V50/RES_hhdet_in_fec!V50)</f>
        <v>0.78617558980112956</v>
      </c>
      <c r="W50" s="111">
        <f>IF(RES_hhdet_in_tes!W50=0,"",RES_hhdet_in_tes!W50/RES_hhdet_in_fec!W50)</f>
        <v>0.79257703438759297</v>
      </c>
      <c r="X50" s="111">
        <f>IF(RES_hhdet_in_tes!X50=0,"",RES_hhdet_in_tes!X50/RES_hhdet_in_fec!X50)</f>
        <v>0.79602490563227468</v>
      </c>
      <c r="Y50" s="111">
        <f>IF(RES_hhdet_in_tes!Y50=0,"",RES_hhdet_in_tes!Y50/RES_hhdet_in_fec!Y50)</f>
        <v>0.79777082324204429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0.77821208104411255</v>
      </c>
      <c r="D51" s="111">
        <f>IF(RES_hhdet_in_tes!D51=0,"",RES_hhdet_in_tes!D51/RES_hhdet_in_fec!D51)</f>
        <v>0.77907896862959769</v>
      </c>
      <c r="E51" s="111">
        <f>IF(RES_hhdet_in_tes!E51=0,"",RES_hhdet_in_tes!E51/RES_hhdet_in_fec!E51)</f>
        <v>0.7821695481591503</v>
      </c>
      <c r="F51" s="111">
        <f>IF(RES_hhdet_in_tes!F51=0,"",RES_hhdet_in_tes!F51/RES_hhdet_in_fec!F51)</f>
        <v>0.78408730213245792</v>
      </c>
      <c r="G51" s="111">
        <f>IF(RES_hhdet_in_tes!G51=0,"",RES_hhdet_in_tes!G51/RES_hhdet_in_fec!G51)</f>
        <v>0.78615698455798588</v>
      </c>
      <c r="H51" s="111">
        <f>IF(RES_hhdet_in_tes!H51=0,"",RES_hhdet_in_tes!H51/RES_hhdet_in_fec!H51)</f>
        <v>0.81730345505991031</v>
      </c>
      <c r="I51" s="111" t="str">
        <f>IF(RES_hhdet_in_tes!I51=0,"",RES_hhdet_in_tes!I51/RES_hhdet_in_fec!I51)</f>
        <v/>
      </c>
      <c r="J51" s="111">
        <f>IF(RES_hhdet_in_tes!J51=0,"",RES_hhdet_in_tes!J51/RES_hhdet_in_fec!J51)</f>
        <v>0.80050536392515736</v>
      </c>
      <c r="K51" s="111">
        <f>IF(RES_hhdet_in_tes!K51=0,"",RES_hhdet_in_tes!K51/RES_hhdet_in_fec!K51)</f>
        <v>0.80006870661854024</v>
      </c>
      <c r="L51" s="111">
        <f>IF(RES_hhdet_in_tes!L51=0,"",RES_hhdet_in_tes!L51/RES_hhdet_in_fec!L51)</f>
        <v>0.82262575864518539</v>
      </c>
      <c r="M51" s="111">
        <f>IF(RES_hhdet_in_tes!M51=0,"",RES_hhdet_in_tes!M51/RES_hhdet_in_fec!M51)</f>
        <v>0.81242503529355792</v>
      </c>
      <c r="N51" s="111" t="str">
        <f>IF(RES_hhdet_in_tes!N51=0,"",RES_hhdet_in_tes!N51/RES_hhdet_in_fec!N51)</f>
        <v/>
      </c>
      <c r="O51" s="111">
        <f>IF(RES_hhdet_in_tes!O51=0,"",RES_hhdet_in_tes!O51/RES_hhdet_in_fec!O51)</f>
        <v>0.86444777052619548</v>
      </c>
      <c r="P51" s="111">
        <f>IF(RES_hhdet_in_tes!P51=0,"",RES_hhdet_in_tes!P51/RES_hhdet_in_fec!P51)</f>
        <v>0.87869539826478293</v>
      </c>
      <c r="Q51" s="111">
        <f>IF(RES_hhdet_in_tes!Q51=0,"",RES_hhdet_in_tes!Q51/RES_hhdet_in_fec!Q51)</f>
        <v>0.91187251671494096</v>
      </c>
      <c r="R51" s="111">
        <f>IF(RES_hhdet_in_tes!R51=0,"",RES_hhdet_in_tes!R51/RES_hhdet_in_fec!R51)</f>
        <v>0.92447804147987467</v>
      </c>
      <c r="S51" s="111">
        <f>IF(RES_hhdet_in_tes!S51=0,"",RES_hhdet_in_tes!S51/RES_hhdet_in_fec!S51)</f>
        <v>0.92210108371253907</v>
      </c>
      <c r="T51" s="111">
        <f>IF(RES_hhdet_in_tes!T51=0,"",RES_hhdet_in_tes!T51/RES_hhdet_in_fec!T51)</f>
        <v>0.91766863206105842</v>
      </c>
      <c r="U51" s="111">
        <f>IF(RES_hhdet_in_tes!U51=0,"",RES_hhdet_in_tes!U51/RES_hhdet_in_fec!U51)</f>
        <v>0.92152394625618395</v>
      </c>
      <c r="V51" s="111">
        <f>IF(RES_hhdet_in_tes!V51=0,"",RES_hhdet_in_tes!V51/RES_hhdet_in_fec!V51)</f>
        <v>0.92552092054235102</v>
      </c>
      <c r="W51" s="111">
        <f>IF(RES_hhdet_in_tes!W51=0,"",RES_hhdet_in_tes!W51/RES_hhdet_in_fec!W51)</f>
        <v>0.92957304934883001</v>
      </c>
      <c r="X51" s="111">
        <f>IF(RES_hhdet_in_tes!X51=0,"",RES_hhdet_in_tes!X51/RES_hhdet_in_fec!X51)</f>
        <v>0.92004636515241256</v>
      </c>
      <c r="Y51" s="111" t="str">
        <f>IF(RES_hhdet_in_tes!Y51=0,"",RES_hhdet_in_tes!Y51/RES_hhdet_in_fec!Y51)</f>
        <v/>
      </c>
      <c r="DA51" s="63" t="s">
        <v>3634</v>
      </c>
    </row>
    <row r="52" spans="1:105" ht="12" customHeight="1" x14ac:dyDescent="0.25">
      <c r="A52" s="100" t="s">
        <v>211</v>
      </c>
      <c r="B52" s="112"/>
      <c r="C52" s="112">
        <f>IF(RES_hhdet_in_tes!C52=0,"",RES_hhdet_in_tes!C52/RES_hhdet_in_fec!C52)</f>
        <v>0.56560744830689558</v>
      </c>
      <c r="D52" s="112">
        <f>IF(RES_hhdet_in_tes!D52=0,"",RES_hhdet_in_tes!D52/RES_hhdet_in_fec!D52)</f>
        <v>0.56773865460778083</v>
      </c>
      <c r="E52" s="112">
        <f>IF(RES_hhdet_in_tes!E52=0,"",RES_hhdet_in_tes!E52/RES_hhdet_in_fec!E52)</f>
        <v>0.5701661080173519</v>
      </c>
      <c r="F52" s="112">
        <f>IF(RES_hhdet_in_tes!F52=0,"",RES_hhdet_in_tes!F52/RES_hhdet_in_fec!F52)</f>
        <v>0.57263395875992551</v>
      </c>
      <c r="G52" s="112">
        <f>IF(RES_hhdet_in_tes!G52=0,"",RES_hhdet_in_tes!G52/RES_hhdet_in_fec!G52)</f>
        <v>0.57537463566462688</v>
      </c>
      <c r="H52" s="112">
        <f>IF(RES_hhdet_in_tes!H52=0,"",RES_hhdet_in_tes!H52/RES_hhdet_in_fec!H52)</f>
        <v>0.57835969240175567</v>
      </c>
      <c r="I52" s="112" t="str">
        <f>IF(RES_hhdet_in_tes!I52=0,"",RES_hhdet_in_tes!I52/RES_hhdet_in_fec!I52)</f>
        <v/>
      </c>
      <c r="J52" s="112">
        <f>IF(RES_hhdet_in_tes!J52=0,"",RES_hhdet_in_tes!J52/RES_hhdet_in_fec!J52)</f>
        <v>0.58546937368627283</v>
      </c>
      <c r="K52" s="112">
        <f>IF(RES_hhdet_in_tes!K52=0,"",RES_hhdet_in_tes!K52/RES_hhdet_in_fec!K52)</f>
        <v>0.59002810121415505</v>
      </c>
      <c r="L52" s="112">
        <f>IF(RES_hhdet_in_tes!L52=0,"",RES_hhdet_in_tes!L52/RES_hhdet_in_fec!L52)</f>
        <v>0.59537595272972799</v>
      </c>
      <c r="M52" s="112">
        <f>IF(RES_hhdet_in_tes!M52=0,"",RES_hhdet_in_tes!M52/RES_hhdet_in_fec!M52)</f>
        <v>0.60627788714268771</v>
      </c>
      <c r="N52" s="112" t="str">
        <f>IF(RES_hhdet_in_tes!N52=0,"",RES_hhdet_in_tes!N52/RES_hhdet_in_fec!N52)</f>
        <v/>
      </c>
      <c r="O52" s="112">
        <f>IF(RES_hhdet_in_tes!O52=0,"",RES_hhdet_in_tes!O52/RES_hhdet_in_fec!O52)</f>
        <v>0.65052047845490835</v>
      </c>
      <c r="P52" s="112">
        <f>IF(RES_hhdet_in_tes!P52=0,"",RES_hhdet_in_tes!P52/RES_hhdet_in_fec!P52)</f>
        <v>0.68237808476514883</v>
      </c>
      <c r="Q52" s="112">
        <f>IF(RES_hhdet_in_tes!Q52=0,"",RES_hhdet_in_tes!Q52/RES_hhdet_in_fec!Q52)</f>
        <v>0.71106144956560524</v>
      </c>
      <c r="R52" s="112">
        <f>IF(RES_hhdet_in_tes!R52=0,"",RES_hhdet_in_tes!R52/RES_hhdet_in_fec!R52)</f>
        <v>0.72967058369469862</v>
      </c>
      <c r="S52" s="112">
        <f>IF(RES_hhdet_in_tes!S52=0,"",RES_hhdet_in_tes!S52/RES_hhdet_in_fec!S52)</f>
        <v>0.74699746111376586</v>
      </c>
      <c r="T52" s="112">
        <f>IF(RES_hhdet_in_tes!T52=0,"",RES_hhdet_in_tes!T52/RES_hhdet_in_fec!T52)</f>
        <v>0.76253118549181975</v>
      </c>
      <c r="U52" s="112">
        <f>IF(RES_hhdet_in_tes!U52=0,"",RES_hhdet_in_tes!U52/RES_hhdet_in_fec!U52)</f>
        <v>0.77576086049792614</v>
      </c>
      <c r="V52" s="112">
        <f>IF(RES_hhdet_in_tes!V52=0,"",RES_hhdet_in_tes!V52/RES_hhdet_in_fec!V52)</f>
        <v>0.78617558980112956</v>
      </c>
      <c r="W52" s="112">
        <f>IF(RES_hhdet_in_tes!W52=0,"",RES_hhdet_in_tes!W52/RES_hhdet_in_fec!W52)</f>
        <v>0.79257703438759286</v>
      </c>
      <c r="X52" s="112">
        <f>IF(RES_hhdet_in_tes!X52=0,"",RES_hhdet_in_tes!X52/RES_hhdet_in_fec!X52)</f>
        <v>0.79602490563227468</v>
      </c>
      <c r="Y52" s="112" t="str">
        <f>IF(RES_hhdet_in_tes!Y52=0,"",RES_hhdet_in_tes!Y52/RES_hhdet_in_fec!Y52)</f>
        <v/>
      </c>
      <c r="DA52" s="131" t="s">
        <v>3635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 t="str">
        <f>IF(RES_hhdet_in_tes!I53=0,"",RES_hhdet_in_tes!I53/RES_hhdet_in_fec!I53)</f>
        <v/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 t="str">
        <f>IF(RES_hhdet_in_tes!N53=0,"",RES_hhdet_in_tes!N53/RES_hhdet_in_fec!N53)</f>
        <v/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X53" s="113">
        <f>IF(RES_hhdet_in_tes!X53=0,"",RES_hhdet_in_tes!X53/RES_hhdet_in_fec!X53)</f>
        <v>1</v>
      </c>
      <c r="Y53" s="113" t="str">
        <f>IF(RES_hhdet_in_tes!Y53=0,"",RES_hhdet_in_tes!Y53/RES_hhdet_in_fec!Y53)</f>
        <v/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0.70210362328928544</v>
      </c>
      <c r="D54" s="112">
        <f>IF(RES_hhdet_in_tes!D54=0,"",RES_hhdet_in_tes!D54/RES_hhdet_in_fec!D54)</f>
        <v>0.70307790440927853</v>
      </c>
      <c r="E54" s="112">
        <f>IF(RES_hhdet_in_tes!E54=0,"",RES_hhdet_in_tes!E54/RES_hhdet_in_fec!E54)</f>
        <v>0.70414450093667191</v>
      </c>
      <c r="F54" s="112">
        <f>IF(RES_hhdet_in_tes!F54=0,"",RES_hhdet_in_tes!F54/RES_hhdet_in_fec!F54)</f>
        <v>0.70522396646110153</v>
      </c>
      <c r="G54" s="112">
        <f>IF(RES_hhdet_in_tes!G54=0,"",RES_hhdet_in_tes!G54/RES_hhdet_in_fec!G54)</f>
        <v>0.70638916938274965</v>
      </c>
      <c r="H54" s="112">
        <f>IF(RES_hhdet_in_tes!H54=0,"",RES_hhdet_in_tes!H54/RES_hhdet_in_fec!H54)</f>
        <v>0.70763188442304903</v>
      </c>
      <c r="I54" s="112">
        <f>IF(RES_hhdet_in_tes!I54=0,"",RES_hhdet_in_tes!I54/RES_hhdet_in_fec!I54)</f>
        <v>0.7089710098466171</v>
      </c>
      <c r="J54" s="112">
        <f>IF(RES_hhdet_in_tes!J54=0,"",RES_hhdet_in_tes!J54/RES_hhdet_in_fec!J54)</f>
        <v>0.71048232196881445</v>
      </c>
      <c r="K54" s="112">
        <f>IF(RES_hhdet_in_tes!K54=0,"",RES_hhdet_in_tes!K54/RES_hhdet_in_fec!K54)</f>
        <v>0.71223276269105362</v>
      </c>
      <c r="L54" s="112">
        <f>IF(RES_hhdet_in_tes!L54=0,"",RES_hhdet_in_tes!L54/RES_hhdet_in_fec!L54)</f>
        <v>0.71424534786207949</v>
      </c>
      <c r="M54" s="112">
        <f>IF(RES_hhdet_in_tes!M54=0,"",RES_hhdet_in_tes!M54/RES_hhdet_in_fec!M54)</f>
        <v>0.71807151467695884</v>
      </c>
      <c r="N54" s="112">
        <f>IF(RES_hhdet_in_tes!N54=0,"",RES_hhdet_in_tes!N54/RES_hhdet_in_fec!N54)</f>
        <v>0.72438051916239177</v>
      </c>
      <c r="O54" s="112">
        <f>IF(RES_hhdet_in_tes!O54=0,"",RES_hhdet_in_tes!O54/RES_hhdet_in_fec!O54)</f>
        <v>0.73400093088760976</v>
      </c>
      <c r="P54" s="112">
        <f>IF(RES_hhdet_in_tes!P54=0,"",RES_hhdet_in_tes!P54/RES_hhdet_in_fec!P54)</f>
        <v>0.74647664339135933</v>
      </c>
      <c r="Q54" s="112">
        <f>IF(RES_hhdet_in_tes!Q54=0,"",RES_hhdet_in_tes!Q54/RES_hhdet_in_fec!Q54)</f>
        <v>0.75851305163146177</v>
      </c>
      <c r="R54" s="112">
        <f>IF(RES_hhdet_in_tes!R54=0,"",RES_hhdet_in_tes!R54/RES_hhdet_in_fec!R54)</f>
        <v>0.76665856278036038</v>
      </c>
      <c r="S54" s="112">
        <f>IF(RES_hhdet_in_tes!S54=0,"",RES_hhdet_in_tes!S54/RES_hhdet_in_fec!S54)</f>
        <v>0.77455015905289237</v>
      </c>
      <c r="T54" s="112">
        <f>IF(RES_hhdet_in_tes!T54=0,"",RES_hhdet_in_tes!T54/RES_hhdet_in_fec!T54)</f>
        <v>0.7823805123171178</v>
      </c>
      <c r="U54" s="112">
        <f>IF(RES_hhdet_in_tes!U54=0,"",RES_hhdet_in_tes!U54/RES_hhdet_in_fec!U54)</f>
        <v>0.79022833894964828</v>
      </c>
      <c r="V54" s="112">
        <f>IF(RES_hhdet_in_tes!V54=0,"",RES_hhdet_in_tes!V54/RES_hhdet_in_fec!V54)</f>
        <v>0.79793791888994936</v>
      </c>
      <c r="W54" s="112">
        <f>IF(RES_hhdet_in_tes!W54=0,"",RES_hhdet_in_tes!W54/RES_hhdet_in_fec!W54)</f>
        <v>0.80497932301774866</v>
      </c>
      <c r="X54" s="112">
        <f>IF(RES_hhdet_in_tes!X54=0,"",RES_hhdet_in_tes!X54/RES_hhdet_in_fec!X54)</f>
        <v>0.81725512041132709</v>
      </c>
      <c r="Y54" s="112">
        <f>IF(RES_hhdet_in_tes!Y54=0,"",RES_hhdet_in_tes!Y54/RES_hhdet_in_fec!Y54)</f>
        <v>0.82870769325501881</v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0.86392238361158968</v>
      </c>
      <c r="D55" s="113">
        <f>IF(RES_hhdet_in_tes!D55=0,"",RES_hhdet_in_tes!D55/RES_hhdet_in_fec!D55)</f>
        <v>0.86408536373357392</v>
      </c>
      <c r="E55" s="113">
        <f>IF(RES_hhdet_in_tes!E55=0,"",RES_hhdet_in_tes!E55/RES_hhdet_in_fec!E55)</f>
        <v>0.86568549592438482</v>
      </c>
      <c r="F55" s="113">
        <f>IF(RES_hhdet_in_tes!F55=0,"",RES_hhdet_in_tes!F55/RES_hhdet_in_fec!F55)</f>
        <v>0.86643593341705538</v>
      </c>
      <c r="G55" s="113">
        <f>IF(RES_hhdet_in_tes!G55=0,"",RES_hhdet_in_tes!G55/RES_hhdet_in_fec!G55)</f>
        <v>0.86716012169106338</v>
      </c>
      <c r="H55" s="113">
        <f>IF(RES_hhdet_in_tes!H55=0,"",RES_hhdet_in_tes!H55/RES_hhdet_in_fec!H55)</f>
        <v>0.88767269544727734</v>
      </c>
      <c r="I55" s="113">
        <f>IF(RES_hhdet_in_tes!I55=0,"",RES_hhdet_in_tes!I55/RES_hhdet_in_fec!I55)</f>
        <v>0.88280737528218634</v>
      </c>
      <c r="J55" s="113">
        <f>IF(RES_hhdet_in_tes!J55=0,"",RES_hhdet_in_tes!J55/RES_hhdet_in_fec!J55)</f>
        <v>0.8746425515513444</v>
      </c>
      <c r="K55" s="113">
        <f>IF(RES_hhdet_in_tes!K55=0,"",RES_hhdet_in_tes!K55/RES_hhdet_in_fec!K55)</f>
        <v>0.8729058169851619</v>
      </c>
      <c r="L55" s="113">
        <f>IF(RES_hhdet_in_tes!L55=0,"",RES_hhdet_in_tes!L55/RES_hhdet_in_fec!L55)</f>
        <v>0.88724907561537047</v>
      </c>
      <c r="M55" s="113">
        <f>IF(RES_hhdet_in_tes!M55=0,"",RES_hhdet_in_tes!M55/RES_hhdet_in_fec!M55)</f>
        <v>0.87801026371665192</v>
      </c>
      <c r="N55" s="113">
        <f>IF(RES_hhdet_in_tes!N55=0,"",RES_hhdet_in_tes!N55/RES_hhdet_in_fec!N55)</f>
        <v>0.88516206985371038</v>
      </c>
      <c r="O55" s="113">
        <f>IF(RES_hhdet_in_tes!O55=0,"",RES_hhdet_in_tes!O55/RES_hhdet_in_fec!O55)</f>
        <v>0.90418966378402099</v>
      </c>
      <c r="P55" s="113">
        <f>IF(RES_hhdet_in_tes!P55=0,"",RES_hhdet_in_tes!P55/RES_hhdet_in_fec!P55)</f>
        <v>0.9088801159448332</v>
      </c>
      <c r="Q55" s="113">
        <f>IF(RES_hhdet_in_tes!Q55=0,"",RES_hhdet_in_tes!Q55/RES_hhdet_in_fec!Q55)</f>
        <v>0.92954488628125942</v>
      </c>
      <c r="R55" s="113">
        <f>IF(RES_hhdet_in_tes!R55=0,"",RES_hhdet_in_tes!R55/RES_hhdet_in_fec!R55)</f>
        <v>0.93688970148041317</v>
      </c>
      <c r="S55" s="113">
        <f>IF(RES_hhdet_in_tes!S55=0,"",RES_hhdet_in_tes!S55/RES_hhdet_in_fec!S55)</f>
        <v>0.93244731803760617</v>
      </c>
      <c r="T55" s="113">
        <f>IF(RES_hhdet_in_tes!T55=0,"",RES_hhdet_in_tes!T55/RES_hhdet_in_fec!T55)</f>
        <v>0.92570033690528686</v>
      </c>
      <c r="U55" s="113">
        <f>IF(RES_hhdet_in_tes!U55=0,"",RES_hhdet_in_tes!U55/RES_hhdet_in_fec!U55)</f>
        <v>0.92723778190866257</v>
      </c>
      <c r="V55" s="113">
        <f>IF(RES_hhdet_in_tes!V55=0,"",RES_hhdet_in_tes!V55/RES_hhdet_in_fec!V55)</f>
        <v>0.93051521787903357</v>
      </c>
      <c r="W55" s="113">
        <f>IF(RES_hhdet_in_tes!W55=0,"",RES_hhdet_in_tes!W55/RES_hhdet_in_fec!W55)</f>
        <v>0.93509214962997522</v>
      </c>
      <c r="X55" s="113">
        <f>IF(RES_hhdet_in_tes!X55=0,"",RES_hhdet_in_tes!X55/RES_hhdet_in_fec!X55)</f>
        <v>0.92970619415496114</v>
      </c>
      <c r="Y55" s="113">
        <f>IF(RES_hhdet_in_tes!Y55=0,"",RES_hhdet_in_tes!Y55/RES_hhdet_in_fec!Y55)</f>
        <v>0.93507058350191852</v>
      </c>
      <c r="DA55" s="132" t="s">
        <v>3638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0.70210362328928544</v>
      </c>
      <c r="D56" s="111">
        <f>IF(RES_hhdet_in_tes!D56=0,"",RES_hhdet_in_tes!D56/RES_hhdet_in_fec!D56)</f>
        <v>0.70307790440927853</v>
      </c>
      <c r="E56" s="111">
        <f>IF(RES_hhdet_in_tes!E56=0,"",RES_hhdet_in_tes!E56/RES_hhdet_in_fec!E56)</f>
        <v>0.70414450093667191</v>
      </c>
      <c r="F56" s="111">
        <f>IF(RES_hhdet_in_tes!F56=0,"",RES_hhdet_in_tes!F56/RES_hhdet_in_fec!F56)</f>
        <v>0.70522396646110153</v>
      </c>
      <c r="G56" s="111">
        <f>IF(RES_hhdet_in_tes!G56=0,"",RES_hhdet_in_tes!G56/RES_hhdet_in_fec!G56)</f>
        <v>0.70638916938274965</v>
      </c>
      <c r="H56" s="111">
        <f>IF(RES_hhdet_in_tes!H56=0,"",RES_hhdet_in_tes!H56/RES_hhdet_in_fec!H56)</f>
        <v>0.70763188442304903</v>
      </c>
      <c r="I56" s="111">
        <f>IF(RES_hhdet_in_tes!I56=0,"",RES_hhdet_in_tes!I56/RES_hhdet_in_fec!I56)</f>
        <v>0.7089710098466171</v>
      </c>
      <c r="J56" s="111">
        <f>IF(RES_hhdet_in_tes!J56=0,"",RES_hhdet_in_tes!J56/RES_hhdet_in_fec!J56)</f>
        <v>0.71048232196881445</v>
      </c>
      <c r="K56" s="111">
        <f>IF(RES_hhdet_in_tes!K56=0,"",RES_hhdet_in_tes!K56/RES_hhdet_in_fec!K56)</f>
        <v>0.71223276269105373</v>
      </c>
      <c r="L56" s="111">
        <f>IF(RES_hhdet_in_tes!L56=0,"",RES_hhdet_in_tes!L56/RES_hhdet_in_fec!L56)</f>
        <v>0.71424534786207949</v>
      </c>
      <c r="M56" s="111">
        <f>IF(RES_hhdet_in_tes!M56=0,"",RES_hhdet_in_tes!M56/RES_hhdet_in_fec!M56)</f>
        <v>0.71807151467695884</v>
      </c>
      <c r="N56" s="111">
        <f>IF(RES_hhdet_in_tes!N56=0,"",RES_hhdet_in_tes!N56/RES_hhdet_in_fec!N56)</f>
        <v>0.72438051916239177</v>
      </c>
      <c r="O56" s="111">
        <f>IF(RES_hhdet_in_tes!O56=0,"",RES_hhdet_in_tes!O56/RES_hhdet_in_fec!O56)</f>
        <v>0.73400093088760976</v>
      </c>
      <c r="P56" s="111">
        <f>IF(RES_hhdet_in_tes!P56=0,"",RES_hhdet_in_tes!P56/RES_hhdet_in_fec!P56)</f>
        <v>0.74647664339135933</v>
      </c>
      <c r="Q56" s="111">
        <f>IF(RES_hhdet_in_tes!Q56=0,"",RES_hhdet_in_tes!Q56/RES_hhdet_in_fec!Q56)</f>
        <v>0.75851305163146188</v>
      </c>
      <c r="R56" s="111">
        <f>IF(RES_hhdet_in_tes!R56=0,"",RES_hhdet_in_tes!R56/RES_hhdet_in_fec!R56)</f>
        <v>0.76665856278036026</v>
      </c>
      <c r="S56" s="111">
        <f>IF(RES_hhdet_in_tes!S56=0,"",RES_hhdet_in_tes!S56/RES_hhdet_in_fec!S56)</f>
        <v>0.77455015905289237</v>
      </c>
      <c r="T56" s="111">
        <f>IF(RES_hhdet_in_tes!T56=0,"",RES_hhdet_in_tes!T56/RES_hhdet_in_fec!T56)</f>
        <v>0.7823805123171178</v>
      </c>
      <c r="U56" s="111">
        <f>IF(RES_hhdet_in_tes!U56=0,"",RES_hhdet_in_tes!U56/RES_hhdet_in_fec!U56)</f>
        <v>0.79022833894964828</v>
      </c>
      <c r="V56" s="111">
        <f>IF(RES_hhdet_in_tes!V56=0,"",RES_hhdet_in_tes!V56/RES_hhdet_in_fec!V56)</f>
        <v>0.79793791888994936</v>
      </c>
      <c r="W56" s="111">
        <f>IF(RES_hhdet_in_tes!W56=0,"",RES_hhdet_in_tes!W56/RES_hhdet_in_fec!W56)</f>
        <v>0.80497932301774877</v>
      </c>
      <c r="X56" s="111">
        <f>IF(RES_hhdet_in_tes!X56=0,"",RES_hhdet_in_tes!X56/RES_hhdet_in_fec!X56)</f>
        <v>0.8172551204113272</v>
      </c>
      <c r="Y56" s="111">
        <f>IF(RES_hhdet_in_tes!Y56=0,"",RES_hhdet_in_tes!Y56/RES_hhdet_in_fec!Y56)</f>
        <v>0.82870769325501881</v>
      </c>
      <c r="DA56" s="63" t="s">
        <v>3639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X57" s="111">
        <f>IF(RES_hhdet_in_tes!X57=0,"",RES_hhdet_in_tes!X57/RES_hhdet_in_fec!X57)</f>
        <v>1</v>
      </c>
      <c r="Y57" s="111">
        <f>IF(RES_hhdet_in_tes!Y57=0,"",RES_hhdet_in_tes!Y57/RES_hhdet_in_fec!Y57)</f>
        <v>1</v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0.76372054420612601</v>
      </c>
      <c r="D58" s="124">
        <f>IF(RES_hhdet_in_tes!D58=0,"",RES_hhdet_in_tes!D58/RES_hhdet_in_fec!D58)</f>
        <v>0.76523272264415465</v>
      </c>
      <c r="E58" s="124">
        <f>IF(RES_hhdet_in_tes!E58=0,"",RES_hhdet_in_tes!E58/RES_hhdet_in_fec!E58)</f>
        <v>0.76654677166864682</v>
      </c>
      <c r="F58" s="124">
        <f>IF(RES_hhdet_in_tes!F58=0,"",RES_hhdet_in_tes!F58/RES_hhdet_in_fec!F58)</f>
        <v>0.76761234073581686</v>
      </c>
      <c r="G58" s="124">
        <f>IF(RES_hhdet_in_tes!G58=0,"",RES_hhdet_in_tes!G58/RES_hhdet_in_fec!G58)</f>
        <v>0.76892234328862519</v>
      </c>
      <c r="H58" s="124">
        <f>IF(RES_hhdet_in_tes!H58=0,"",RES_hhdet_in_tes!H58/RES_hhdet_in_fec!H58)</f>
        <v>0.77060024445145958</v>
      </c>
      <c r="I58" s="124">
        <f>IF(RES_hhdet_in_tes!I58=0,"",RES_hhdet_in_tes!I58/RES_hhdet_in_fec!I58)</f>
        <v>0.77244434321723732</v>
      </c>
      <c r="J58" s="124">
        <f>IF(RES_hhdet_in_tes!J58=0,"",RES_hhdet_in_tes!J58/RES_hhdet_in_fec!J58)</f>
        <v>0.77426733905113676</v>
      </c>
      <c r="K58" s="124">
        <f>IF(RES_hhdet_in_tes!K58=0,"",RES_hhdet_in_tes!K58/RES_hhdet_in_fec!K58)</f>
        <v>0.77598840910297873</v>
      </c>
      <c r="L58" s="124">
        <f>IF(RES_hhdet_in_tes!L58=0,"",RES_hhdet_in_tes!L58/RES_hhdet_in_fec!L58)</f>
        <v>0.77812577492554702</v>
      </c>
      <c r="M58" s="124">
        <f>IF(RES_hhdet_in_tes!M58=0,"",RES_hhdet_in_tes!M58/RES_hhdet_in_fec!M58)</f>
        <v>0.78112003111386563</v>
      </c>
      <c r="N58" s="124">
        <f>IF(RES_hhdet_in_tes!N58=0,"",RES_hhdet_in_tes!N58/RES_hhdet_in_fec!N58)</f>
        <v>0.78492090405199522</v>
      </c>
      <c r="O58" s="124">
        <f>IF(RES_hhdet_in_tes!O58=0,"",RES_hhdet_in_tes!O58/RES_hhdet_in_fec!O58)</f>
        <v>0.78991742000795662</v>
      </c>
      <c r="P58" s="124">
        <f>IF(RES_hhdet_in_tes!P58=0,"",RES_hhdet_in_tes!P58/RES_hhdet_in_fec!P58)</f>
        <v>0.79660997296492098</v>
      </c>
      <c r="Q58" s="124">
        <f>IF(RES_hhdet_in_tes!Q58=0,"",RES_hhdet_in_tes!Q58/RES_hhdet_in_fec!Q58)</f>
        <v>0.80520862800006665</v>
      </c>
      <c r="R58" s="124">
        <f>IF(RES_hhdet_in_tes!R58=0,"",RES_hhdet_in_tes!R58/RES_hhdet_in_fec!R58)</f>
        <v>0.8177264966299953</v>
      </c>
      <c r="S58" s="124">
        <f>IF(RES_hhdet_in_tes!S58=0,"",RES_hhdet_in_tes!S58/RES_hhdet_in_fec!S58)</f>
        <v>0.83345614590462869</v>
      </c>
      <c r="T58" s="124">
        <f>IF(RES_hhdet_in_tes!T58=0,"",RES_hhdet_in_tes!T58/RES_hhdet_in_fec!T58)</f>
        <v>0.85038871128349469</v>
      </c>
      <c r="U58" s="124">
        <f>IF(RES_hhdet_in_tes!U58=0,"",RES_hhdet_in_tes!U58/RES_hhdet_in_fec!U58)</f>
        <v>0.86596861298702443</v>
      </c>
      <c r="V58" s="124">
        <f>IF(RES_hhdet_in_tes!V58=0,"",RES_hhdet_in_tes!V58/RES_hhdet_in_fec!V58)</f>
        <v>0.87913221549326337</v>
      </c>
      <c r="W58" s="124">
        <f>IF(RES_hhdet_in_tes!W58=0,"",RES_hhdet_in_tes!W58/RES_hhdet_in_fec!W58)</f>
        <v>0.8882753129914801</v>
      </c>
      <c r="X58" s="124">
        <f>IF(RES_hhdet_in_tes!X58=0,"",RES_hhdet_in_tes!X58/RES_hhdet_in_fec!X58)</f>
        <v>0.89693656528366994</v>
      </c>
      <c r="Y58" s="124">
        <f>IF(RES_hhdet_in_tes!Y58=0,"",RES_hhdet_in_tes!Y58/RES_hhdet_in_fec!Y58)</f>
        <v>0.90341515830235197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0.60775883642253548</v>
      </c>
      <c r="D59" s="111">
        <f>IF(RES_hhdet_in_tes!D59=0,"",RES_hhdet_in_tes!D59/RES_hhdet_in_fec!D59)</f>
        <v>0.60798666898863463</v>
      </c>
      <c r="E59" s="111">
        <f>IF(RES_hhdet_in_tes!E59=0,"",RES_hhdet_in_tes!E59/RES_hhdet_in_fec!E59)</f>
        <v>0.60821452207757287</v>
      </c>
      <c r="F59" s="111">
        <f>IF(RES_hhdet_in_tes!F59=0,"",RES_hhdet_in_tes!F59/RES_hhdet_in_fec!F59)</f>
        <v>0.60844237796507983</v>
      </c>
      <c r="G59" s="111">
        <f>IF(RES_hhdet_in_tes!G59=0,"",RES_hhdet_in_tes!G59/RES_hhdet_in_fec!G59)</f>
        <v>0.60867025275291431</v>
      </c>
      <c r="H59" s="111">
        <f>IF(RES_hhdet_in_tes!H59=0,"",RES_hhdet_in_tes!H59/RES_hhdet_in_fec!H59)</f>
        <v>0.60889814447042601</v>
      </c>
      <c r="I59" s="111">
        <f>IF(RES_hhdet_in_tes!I59=0,"",RES_hhdet_in_tes!I59/RES_hhdet_in_fec!I59)</f>
        <v>0.60912605708508849</v>
      </c>
      <c r="J59" s="111">
        <f>IF(RES_hhdet_in_tes!J59=0,"",RES_hhdet_in_tes!J59/RES_hhdet_in_fec!J59)</f>
        <v>0.60935400685024166</v>
      </c>
      <c r="K59" s="111">
        <f>IF(RES_hhdet_in_tes!K59=0,"",RES_hhdet_in_tes!K59/RES_hhdet_in_fec!K59)</f>
        <v>0.60958200758549907</v>
      </c>
      <c r="L59" s="111">
        <f>IF(RES_hhdet_in_tes!L59=0,"",RES_hhdet_in_tes!L59/RES_hhdet_in_fec!L59)</f>
        <v>0.60981006298817397</v>
      </c>
      <c r="M59" s="111">
        <f>IF(RES_hhdet_in_tes!M59=0,"",RES_hhdet_in_tes!M59/RES_hhdet_in_fec!M59)</f>
        <v>0.60998325805052778</v>
      </c>
      <c r="N59" s="111">
        <f>IF(RES_hhdet_in_tes!N59=0,"",RES_hhdet_in_tes!N59/RES_hhdet_in_fec!N59)</f>
        <v>0.61008006594357</v>
      </c>
      <c r="O59" s="111">
        <f>IF(RES_hhdet_in_tes!O59=0,"",RES_hhdet_in_tes!O59/RES_hhdet_in_fec!O59)</f>
        <v>0.61013792547821999</v>
      </c>
      <c r="P59" s="111">
        <f>IF(RES_hhdet_in_tes!P59=0,"",RES_hhdet_in_tes!P59/RES_hhdet_in_fec!P59)</f>
        <v>0.61029937294476555</v>
      </c>
      <c r="Q59" s="111">
        <f>IF(RES_hhdet_in_tes!Q59=0,"",RES_hhdet_in_tes!Q59/RES_hhdet_in_fec!Q59)</f>
        <v>0.61095650184846029</v>
      </c>
      <c r="R59" s="111">
        <f>IF(RES_hhdet_in_tes!R59=0,"",RES_hhdet_in_tes!R59/RES_hhdet_in_fec!R59)</f>
        <v>0.61268261584848716</v>
      </c>
      <c r="S59" s="111">
        <f>IF(RES_hhdet_in_tes!S59=0,"",RES_hhdet_in_tes!S59/RES_hhdet_in_fec!S59)</f>
        <v>0.61511749688771744</v>
      </c>
      <c r="T59" s="111">
        <f>IF(RES_hhdet_in_tes!T59=0,"",RES_hhdet_in_tes!T59/RES_hhdet_in_fec!T59)</f>
        <v>0.61778903879892189</v>
      </c>
      <c r="U59" s="111">
        <f>IF(RES_hhdet_in_tes!U59=0,"",RES_hhdet_in_tes!U59/RES_hhdet_in_fec!U59)</f>
        <v>0.620225135414878</v>
      </c>
      <c r="V59" s="111">
        <f>IF(RES_hhdet_in_tes!V59=0,"",RES_hhdet_in_tes!V59/RES_hhdet_in_fec!V59)</f>
        <v>0.62195368056835976</v>
      </c>
      <c r="W59" s="111">
        <f>IF(RES_hhdet_in_tes!W59=0,"",RES_hhdet_in_tes!W59/RES_hhdet_in_fec!W59)</f>
        <v>0.622784432492968</v>
      </c>
      <c r="X59" s="111" t="str">
        <f>IF(RES_hhdet_in_tes!X59=0,"",RES_hhdet_in_tes!X59/RES_hhdet_in_fec!X59)</f>
        <v/>
      </c>
      <c r="Y59" s="111" t="str">
        <f>IF(RES_hhdet_in_tes!Y59=0,"",RES_hhdet_in_tes!Y59/RES_hhdet_in_fec!Y59)</f>
        <v/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0.76477532017812433</v>
      </c>
      <c r="D60" s="45">
        <f>IF(RES_hhdet_in_tes!D60=0,"",RES_hhdet_in_tes!D60/RES_hhdet_in_fec!D60)</f>
        <v>0.7660602977477684</v>
      </c>
      <c r="E60" s="45">
        <f>IF(RES_hhdet_in_tes!E60=0,"",RES_hhdet_in_tes!E60/RES_hhdet_in_fec!E60)</f>
        <v>0.76740586230707564</v>
      </c>
      <c r="F60" s="45">
        <f>IF(RES_hhdet_in_tes!F60=0,"",RES_hhdet_in_tes!F60/RES_hhdet_in_fec!F60)</f>
        <v>0.76875968872860978</v>
      </c>
      <c r="G60" s="45">
        <f>IF(RES_hhdet_in_tes!G60=0,"",RES_hhdet_in_tes!G60/RES_hhdet_in_fec!G60)</f>
        <v>0.77016931220395513</v>
      </c>
      <c r="H60" s="45">
        <f>IF(RES_hhdet_in_tes!H60=0,"",RES_hhdet_in_tes!H60/RES_hhdet_in_fec!H60)</f>
        <v>0.77162891503081843</v>
      </c>
      <c r="I60" s="45">
        <f>IF(RES_hhdet_in_tes!I60=0,"",RES_hhdet_in_tes!I60/RES_hhdet_in_fec!I60)</f>
        <v>0.77315020988179539</v>
      </c>
      <c r="J60" s="45">
        <f>IF(RES_hhdet_in_tes!J60=0,"",RES_hhdet_in_tes!J60/RES_hhdet_in_fec!J60)</f>
        <v>0.7747811794423074</v>
      </c>
      <c r="K60" s="45">
        <f>IF(RES_hhdet_in_tes!K60=0,"",RES_hhdet_in_tes!K60/RES_hhdet_in_fec!K60)</f>
        <v>0.77656262161591039</v>
      </c>
      <c r="L60" s="45">
        <f>IF(RES_hhdet_in_tes!L60=0,"",RES_hhdet_in_tes!L60/RES_hhdet_in_fec!L60)</f>
        <v>0.77850545151443473</v>
      </c>
      <c r="M60" s="45">
        <f>IF(RES_hhdet_in_tes!M60=0,"",RES_hhdet_in_tes!M60/RES_hhdet_in_fec!M60)</f>
        <v>0.78128326894731503</v>
      </c>
      <c r="N60" s="45">
        <f>IF(RES_hhdet_in_tes!N60=0,"",RES_hhdet_in_tes!N60/RES_hhdet_in_fec!N60)</f>
        <v>0.7850878413781166</v>
      </c>
      <c r="O60" s="45">
        <f>IF(RES_hhdet_in_tes!O60=0,"",RES_hhdet_in_tes!O60/RES_hhdet_in_fec!O60)</f>
        <v>0.79037391402781398</v>
      </c>
      <c r="P60" s="45">
        <f>IF(RES_hhdet_in_tes!P60=0,"",RES_hhdet_in_tes!P60/RES_hhdet_in_fec!P60)</f>
        <v>0.79736452544417447</v>
      </c>
      <c r="Q60" s="45">
        <f>IF(RES_hhdet_in_tes!Q60=0,"",RES_hhdet_in_tes!Q60/RES_hhdet_in_fec!Q60)</f>
        <v>0.80641044480103286</v>
      </c>
      <c r="R60" s="45">
        <f>IF(RES_hhdet_in_tes!R60=0,"",RES_hhdet_in_tes!R60/RES_hhdet_in_fec!R60)</f>
        <v>0.81871977831402487</v>
      </c>
      <c r="S60" s="45">
        <f>IF(RES_hhdet_in_tes!S60=0,"",RES_hhdet_in_tes!S60/RES_hhdet_in_fec!S60)</f>
        <v>0.83412277280482261</v>
      </c>
      <c r="T60" s="45">
        <f>IF(RES_hhdet_in_tes!T60=0,"",RES_hhdet_in_tes!T60/RES_hhdet_in_fec!T60)</f>
        <v>0.85070494221512727</v>
      </c>
      <c r="U60" s="45">
        <f>IF(RES_hhdet_in_tes!U60=0,"",RES_hhdet_in_tes!U60/RES_hhdet_in_fec!U60)</f>
        <v>0.86655180048668401</v>
      </c>
      <c r="V60" s="45">
        <f>IF(RES_hhdet_in_tes!V60=0,"",RES_hhdet_in_tes!V60/RES_hhdet_in_fec!V60)</f>
        <v>0.87974886156121745</v>
      </c>
      <c r="W60" s="45">
        <f>IF(RES_hhdet_in_tes!W60=0,"",RES_hhdet_in_tes!W60/RES_hhdet_in_fec!W60)</f>
        <v>0.88963094561323908</v>
      </c>
      <c r="X60" s="45">
        <f>IF(RES_hhdet_in_tes!X60=0,"",RES_hhdet_in_tes!X60/RES_hhdet_in_fec!X60)</f>
        <v>0.89693656528366994</v>
      </c>
      <c r="Y60" s="45">
        <f>IF(RES_hhdet_in_tes!Y60=0,"",RES_hhdet_in_tes!Y60/RES_hhdet_in_fec!Y60)</f>
        <v>0.90341515830235197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0.59454175526127806</v>
      </c>
      <c r="D62" s="119">
        <f>IF(RES_hhdet_in_tes!D62=0,"",RES_hhdet_in_tes!D62/RES_hhdet_in_fec!D62)</f>
        <v>0.60200773626864013</v>
      </c>
      <c r="E62" s="119">
        <f>IF(RES_hhdet_in_tes!E62=0,"",RES_hhdet_in_tes!E62/RES_hhdet_in_fec!E62)</f>
        <v>0.60506561911828094</v>
      </c>
      <c r="F62" s="119">
        <f>IF(RES_hhdet_in_tes!F62=0,"",RES_hhdet_in_tes!F62/RES_hhdet_in_fec!F62)</f>
        <v>0.61277358233213408</v>
      </c>
      <c r="G62" s="119">
        <f>IF(RES_hhdet_in_tes!G62=0,"",RES_hhdet_in_tes!G62/RES_hhdet_in_fec!G62)</f>
        <v>0.61473239386207457</v>
      </c>
      <c r="H62" s="119">
        <f>IF(RES_hhdet_in_tes!H62=0,"",RES_hhdet_in_tes!H62/RES_hhdet_in_fec!H62)</f>
        <v>0.62399193721422574</v>
      </c>
      <c r="I62" s="119">
        <f>IF(RES_hhdet_in_tes!I62=0,"",RES_hhdet_in_tes!I62/RES_hhdet_in_fec!I62)</f>
        <v>0.62727947886113822</v>
      </c>
      <c r="J62" s="119">
        <f>IF(RES_hhdet_in_tes!J62=0,"",RES_hhdet_in_tes!J62/RES_hhdet_in_fec!J62)</f>
        <v>0.63372096216654383</v>
      </c>
      <c r="K62" s="119">
        <f>IF(RES_hhdet_in_tes!K62=0,"",RES_hhdet_in_tes!K62/RES_hhdet_in_fec!K62)</f>
        <v>0.64855745744223636</v>
      </c>
      <c r="L62" s="119">
        <f>IF(RES_hhdet_in_tes!L62=0,"",RES_hhdet_in_tes!L62/RES_hhdet_in_fec!L62)</f>
        <v>0.64698913428263016</v>
      </c>
      <c r="M62" s="119">
        <f>IF(RES_hhdet_in_tes!M62=0,"",RES_hhdet_in_tes!M62/RES_hhdet_in_fec!M62)</f>
        <v>0.66255075653283679</v>
      </c>
      <c r="N62" s="119">
        <f>IF(RES_hhdet_in_tes!N62=0,"",RES_hhdet_in_tes!N62/RES_hhdet_in_fec!N62)</f>
        <v>0.68489602111201686</v>
      </c>
      <c r="O62" s="119">
        <f>IF(RES_hhdet_in_tes!O62=0,"",RES_hhdet_in_tes!O62/RES_hhdet_in_fec!O62)</f>
        <v>0.71432377360538979</v>
      </c>
      <c r="P62" s="119">
        <f>IF(RES_hhdet_in_tes!P62=0,"",RES_hhdet_in_tes!P62/RES_hhdet_in_fec!P62)</f>
        <v>0.75187423163495004</v>
      </c>
      <c r="Q62" s="119">
        <f>IF(RES_hhdet_in_tes!Q62=0,"",RES_hhdet_in_tes!Q62/RES_hhdet_in_fec!Q62)</f>
        <v>0.78210717696737031</v>
      </c>
      <c r="R62" s="119">
        <f>IF(RES_hhdet_in_tes!R62=0,"",RES_hhdet_in_tes!R62/RES_hhdet_in_fec!R62)</f>
        <v>0.79595199829440033</v>
      </c>
      <c r="S62" s="119">
        <f>IF(RES_hhdet_in_tes!S62=0,"",RES_hhdet_in_tes!S62/RES_hhdet_in_fec!S62)</f>
        <v>0.80763386755310251</v>
      </c>
      <c r="T62" s="119">
        <f>IF(RES_hhdet_in_tes!T62=0,"",RES_hhdet_in_tes!T62/RES_hhdet_in_fec!T62)</f>
        <v>0.81673669288318473</v>
      </c>
      <c r="U62" s="119">
        <f>IF(RES_hhdet_in_tes!U62=0,"",RES_hhdet_in_tes!U62/RES_hhdet_in_fec!U62)</f>
        <v>0.82689218972325051</v>
      </c>
      <c r="V62" s="119">
        <f>IF(RES_hhdet_in_tes!V62=0,"",RES_hhdet_in_tes!V62/RES_hhdet_in_fec!V62)</f>
        <v>0.83490315870485865</v>
      </c>
      <c r="W62" s="119">
        <f>IF(RES_hhdet_in_tes!W62=0,"",RES_hhdet_in_tes!W62/RES_hhdet_in_fec!W62)</f>
        <v>0.83855219649098778</v>
      </c>
      <c r="X62" s="119">
        <f>IF(RES_hhdet_in_tes!X62=0,"",RES_hhdet_in_tes!X62/RES_hhdet_in_fec!X62)</f>
        <v>0.84629874926140136</v>
      </c>
      <c r="Y62" s="119">
        <f>IF(RES_hhdet_in_tes!Y62=0,"",RES_hhdet_in_tes!Y62/RES_hhdet_in_fec!Y62)</f>
        <v>0.85031303434084893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0.57773229635827594</v>
      </c>
      <c r="D63" s="124">
        <f>IF(RES_hhdet_in_tes!D63=0,"",RES_hhdet_in_tes!D63/RES_hhdet_in_fec!D63)</f>
        <v>0.58220585916005652</v>
      </c>
      <c r="E63" s="124">
        <f>IF(RES_hhdet_in_tes!E63=0,"",RES_hhdet_in_tes!E63/RES_hhdet_in_fec!E63)</f>
        <v>0.58699307287139213</v>
      </c>
      <c r="F63" s="124">
        <f>IF(RES_hhdet_in_tes!F63=0,"",RES_hhdet_in_tes!F63/RES_hhdet_in_fec!F63)</f>
        <v>0.59173415732091916</v>
      </c>
      <c r="G63" s="124">
        <f>IF(RES_hhdet_in_tes!G63=0,"",RES_hhdet_in_tes!G63/RES_hhdet_in_fec!G63)</f>
        <v>0.59623851298737474</v>
      </c>
      <c r="H63" s="124">
        <f>IF(RES_hhdet_in_tes!H63=0,"",RES_hhdet_in_tes!H63/RES_hhdet_in_fec!H63)</f>
        <v>0.60164608038664902</v>
      </c>
      <c r="I63" s="124">
        <f>IF(RES_hhdet_in_tes!I63=0,"",RES_hhdet_in_tes!I63/RES_hhdet_in_fec!I63)</f>
        <v>0.60714167225215165</v>
      </c>
      <c r="J63" s="124">
        <f>IF(RES_hhdet_in_tes!J63=0,"",RES_hhdet_in_tes!J63/RES_hhdet_in_fec!J63)</f>
        <v>0.61332213569915806</v>
      </c>
      <c r="K63" s="124">
        <f>IF(RES_hhdet_in_tes!K63=0,"",RES_hhdet_in_tes!K63/RES_hhdet_in_fec!K63)</f>
        <v>0.62032591994779729</v>
      </c>
      <c r="L63" s="124">
        <f>IF(RES_hhdet_in_tes!L63=0,"",RES_hhdet_in_tes!L63/RES_hhdet_in_fec!L63)</f>
        <v>0.62819579714359342</v>
      </c>
      <c r="M63" s="124">
        <f>IF(RES_hhdet_in_tes!M63=0,"",RES_hhdet_in_tes!M63/RES_hhdet_in_fec!M63)</f>
        <v>0.6427615252835297</v>
      </c>
      <c r="N63" s="124">
        <f>IF(RES_hhdet_in_tes!N63=0,"",RES_hhdet_in_tes!N63/RES_hhdet_in_fec!N63)</f>
        <v>0.6658851105474779</v>
      </c>
      <c r="O63" s="124">
        <f>IF(RES_hhdet_in_tes!O63=0,"",RES_hhdet_in_tes!O63/RES_hhdet_in_fec!O63)</f>
        <v>0.69873809008853593</v>
      </c>
      <c r="P63" s="124">
        <f>IF(RES_hhdet_in_tes!P63=0,"",RES_hhdet_in_tes!P63/RES_hhdet_in_fec!P63)</f>
        <v>0.73740334855760348</v>
      </c>
      <c r="Q63" s="124">
        <f>IF(RES_hhdet_in_tes!Q63=0,"",RES_hhdet_in_tes!Q63/RES_hhdet_in_fec!Q63)</f>
        <v>0.76997589306090397</v>
      </c>
      <c r="R63" s="124">
        <f>IF(RES_hhdet_in_tes!R63=0,"",RES_hhdet_in_tes!R63/RES_hhdet_in_fec!R63)</f>
        <v>0.78651484489341539</v>
      </c>
      <c r="S63" s="124">
        <f>IF(RES_hhdet_in_tes!S63=0,"",RES_hhdet_in_tes!S63/RES_hhdet_in_fec!S63)</f>
        <v>0.79917628135579355</v>
      </c>
      <c r="T63" s="124">
        <f>IF(RES_hhdet_in_tes!T63=0,"",RES_hhdet_in_tes!T63/RES_hhdet_in_fec!T63)</f>
        <v>0.80948631225799694</v>
      </c>
      <c r="U63" s="124">
        <f>IF(RES_hhdet_in_tes!U63=0,"",RES_hhdet_in_tes!U63/RES_hhdet_in_fec!U63)</f>
        <v>0.8184673703751274</v>
      </c>
      <c r="V63" s="124">
        <f>IF(RES_hhdet_in_tes!V63=0,"",RES_hhdet_in_tes!V63/RES_hhdet_in_fec!V63)</f>
        <v>0.82666443743241314</v>
      </c>
      <c r="W63" s="124">
        <f>IF(RES_hhdet_in_tes!W63=0,"",RES_hhdet_in_tes!W63/RES_hhdet_in_fec!W63)</f>
        <v>0.83288224153839674</v>
      </c>
      <c r="X63" s="124">
        <f>IF(RES_hhdet_in_tes!X63=0,"",RES_hhdet_in_tes!X63/RES_hhdet_in_fec!X63)</f>
        <v>0.83693550649009607</v>
      </c>
      <c r="Y63" s="124">
        <f>IF(RES_hhdet_in_tes!Y63=0,"",RES_hhdet_in_tes!Y63/RES_hhdet_in_fec!Y63)</f>
        <v>0.83981754650830887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0.57116138955576601</v>
      </c>
      <c r="D64" s="111">
        <f>IF(RES_hhdet_in_tes!D64=0,"",RES_hhdet_in_tes!D64/RES_hhdet_in_fec!D64)</f>
        <v>0.57580538706658135</v>
      </c>
      <c r="E64" s="111">
        <f>IF(RES_hhdet_in_tes!E64=0,"",RES_hhdet_in_tes!E64/RES_hhdet_in_fec!E64)</f>
        <v>0.58074224975193023</v>
      </c>
      <c r="F64" s="111">
        <f>IF(RES_hhdet_in_tes!F64=0,"",RES_hhdet_in_tes!F64/RES_hhdet_in_fec!F64)</f>
        <v>0.58566115277127118</v>
      </c>
      <c r="G64" s="111">
        <f>IF(RES_hhdet_in_tes!G64=0,"",RES_hhdet_in_tes!G64/RES_hhdet_in_fec!G64)</f>
        <v>0.59084235645477445</v>
      </c>
      <c r="H64" s="111">
        <f>IF(RES_hhdet_in_tes!H64=0,"",RES_hhdet_in_tes!H64/RES_hhdet_in_fec!H64)</f>
        <v>0.59625005349726679</v>
      </c>
      <c r="I64" s="111">
        <f>IF(RES_hhdet_in_tes!I64=0,"",RES_hhdet_in_tes!I64/RES_hhdet_in_fec!I64)</f>
        <v>0.60195171946424586</v>
      </c>
      <c r="J64" s="111">
        <f>IF(RES_hhdet_in_tes!J64=0,"",RES_hhdet_in_tes!J64/RES_hhdet_in_fec!J64)</f>
        <v>0.60822727571606683</v>
      </c>
      <c r="K64" s="111">
        <f>IF(RES_hhdet_in_tes!K64=0,"",RES_hhdet_in_tes!K64/RES_hhdet_in_fec!K64)</f>
        <v>0.61531245068863338</v>
      </c>
      <c r="L64" s="111">
        <f>IF(RES_hhdet_in_tes!L64=0,"",RES_hhdet_in_tes!L64/RES_hhdet_in_fec!L64)</f>
        <v>0.62326615730412582</v>
      </c>
      <c r="M64" s="111">
        <f>IF(RES_hhdet_in_tes!M64=0,"",RES_hhdet_in_tes!M64/RES_hhdet_in_fec!M64)</f>
        <v>0.63798323437262128</v>
      </c>
      <c r="N64" s="111">
        <f>IF(RES_hhdet_in_tes!N64=0,"",RES_hhdet_in_tes!N64/RES_hhdet_in_fec!N64)</f>
        <v>0.66129815644851075</v>
      </c>
      <c r="O64" s="111">
        <f>IF(RES_hhdet_in_tes!O64=0,"",RES_hhdet_in_tes!O64/RES_hhdet_in_fec!O64)</f>
        <v>0.69443514252778016</v>
      </c>
      <c r="P64" s="111">
        <f>IF(RES_hhdet_in_tes!P64=0,"",RES_hhdet_in_tes!P64/RES_hhdet_in_fec!P64)</f>
        <v>0.73347236858039744</v>
      </c>
      <c r="Q64" s="111">
        <f>IF(RES_hhdet_in_tes!Q64=0,"",RES_hhdet_in_tes!Q64/RES_hhdet_in_fec!Q64)</f>
        <v>0.76640488282430685</v>
      </c>
      <c r="R64" s="111">
        <f>IF(RES_hhdet_in_tes!R64=0,"",RES_hhdet_in_tes!R64/RES_hhdet_in_fec!R64)</f>
        <v>0.78314742957650951</v>
      </c>
      <c r="S64" s="111">
        <f>IF(RES_hhdet_in_tes!S64=0,"",RES_hhdet_in_tes!S64/RES_hhdet_in_fec!S64)</f>
        <v>0.79597584498320773</v>
      </c>
      <c r="T64" s="111">
        <f>IF(RES_hhdet_in_tes!T64=0,"",RES_hhdet_in_tes!T64/RES_hhdet_in_fec!T64)</f>
        <v>0.80641803675553247</v>
      </c>
      <c r="U64" s="111">
        <f>IF(RES_hhdet_in_tes!U64=0,"",RES_hhdet_in_tes!U64/RES_hhdet_in_fec!U64)</f>
        <v>0.81553098214852726</v>
      </c>
      <c r="V64" s="111">
        <f>IF(RES_hhdet_in_tes!V64=0,"",RES_hhdet_in_tes!V64/RES_hhdet_in_fec!V64)</f>
        <v>0.82383962076584827</v>
      </c>
      <c r="W64" s="111">
        <f>IF(RES_hhdet_in_tes!W64=0,"",RES_hhdet_in_tes!W64/RES_hhdet_in_fec!W64)</f>
        <v>0.83010612284911056</v>
      </c>
      <c r="X64" s="111">
        <f>IF(RES_hhdet_in_tes!X64=0,"",RES_hhdet_in_tes!X64/RES_hhdet_in_fec!X64)</f>
        <v>0.83423793645685107</v>
      </c>
      <c r="Y64" s="111">
        <f>IF(RES_hhdet_in_tes!Y64=0,"",RES_hhdet_in_tes!Y64/RES_hhdet_in_fec!Y64)</f>
        <v>0.83715547553884984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2.3582619998382492</v>
      </c>
      <c r="D66" s="124">
        <f>IF(RES_hhdet_in_tes!D66=0,"",RES_hhdet_in_tes!D66/RES_hhdet_in_fec!D66)</f>
        <v>2.4595760952237202</v>
      </c>
      <c r="E66" s="124">
        <f>IF(RES_hhdet_in_tes!E66=0,"",RES_hhdet_in_tes!E66/RES_hhdet_in_fec!E66)</f>
        <v>2.5624090837159335</v>
      </c>
      <c r="F66" s="124">
        <f>IF(RES_hhdet_in_tes!F66=0,"",RES_hhdet_in_tes!F66/RES_hhdet_in_fec!F66)</f>
        <v>2.6660679814115782</v>
      </c>
      <c r="G66" s="124">
        <f>IF(RES_hhdet_in_tes!G66=0,"",RES_hhdet_in_tes!G66/RES_hhdet_in_fec!G66)</f>
        <v>2.7711533179570744</v>
      </c>
      <c r="H66" s="124">
        <f>IF(RES_hhdet_in_tes!H66=0,"",RES_hhdet_in_tes!H66/RES_hhdet_in_fec!H66)</f>
        <v>2.8775707131436858</v>
      </c>
      <c r="I66" s="124">
        <f>IF(RES_hhdet_in_tes!I66=0,"",RES_hhdet_in_tes!I66/RES_hhdet_in_fec!I66)</f>
        <v>2.9854460493997883</v>
      </c>
      <c r="J66" s="124">
        <f>IF(RES_hhdet_in_tes!J66=0,"",RES_hhdet_in_tes!J66/RES_hhdet_in_fec!J66)</f>
        <v>3.0953435223051553</v>
      </c>
      <c r="K66" s="124">
        <f>IF(RES_hhdet_in_tes!K66=0,"",RES_hhdet_in_tes!K66/RES_hhdet_in_fec!K66)</f>
        <v>3.2077100218014891</v>
      </c>
      <c r="L66" s="124">
        <f>IF(RES_hhdet_in_tes!L66=0,"",RES_hhdet_in_tes!L66/RES_hhdet_in_fec!L66)</f>
        <v>3.3226048103047661</v>
      </c>
      <c r="M66" s="124">
        <f>IF(RES_hhdet_in_tes!M66=0,"",RES_hhdet_in_tes!M66/RES_hhdet_in_fec!M66)</f>
        <v>3.4542657690523937</v>
      </c>
      <c r="N66" s="124">
        <f>IF(RES_hhdet_in_tes!N66=0,"",RES_hhdet_in_tes!N66/RES_hhdet_in_fec!N66)</f>
        <v>3.606919471321004</v>
      </c>
      <c r="O66" s="124">
        <f>IF(RES_hhdet_in_tes!O66=0,"",RES_hhdet_in_tes!O66/RES_hhdet_in_fec!O66)</f>
        <v>3.780293598004187</v>
      </c>
      <c r="P66" s="124">
        <f>IF(RES_hhdet_in_tes!P66=0,"",RES_hhdet_in_tes!P66/RES_hhdet_in_fec!P66)</f>
        <v>3.9575153785433175</v>
      </c>
      <c r="Q66" s="124">
        <f>IF(RES_hhdet_in_tes!Q66=0,"",RES_hhdet_in_tes!Q66/RES_hhdet_in_fec!Q66)</f>
        <v>4.0935303779077294</v>
      </c>
      <c r="R66" s="124">
        <f>IF(RES_hhdet_in_tes!R66=0,"",RES_hhdet_in_tes!R66/RES_hhdet_in_fec!R66)</f>
        <v>4.1230018521166087</v>
      </c>
      <c r="S66" s="124">
        <f>IF(RES_hhdet_in_tes!S66=0,"",RES_hhdet_in_tes!S66/RES_hhdet_in_fec!S66)</f>
        <v>4.1262764603620399</v>
      </c>
      <c r="T66" s="124">
        <f>IF(RES_hhdet_in_tes!T66=0,"",RES_hhdet_in_tes!T66/RES_hhdet_in_fec!T66)</f>
        <v>4.129914913968074</v>
      </c>
      <c r="U66" s="124">
        <f>IF(RES_hhdet_in_tes!U66=0,"",RES_hhdet_in_tes!U66/RES_hhdet_in_fec!U66)</f>
        <v>4.1339576401970017</v>
      </c>
      <c r="V66" s="124">
        <f>IF(RES_hhdet_in_tes!V66=0,"",RES_hhdet_in_tes!V66/RES_hhdet_in_fec!V66)</f>
        <v>4.1455098778876316</v>
      </c>
      <c r="W66" s="124">
        <f>IF(RES_hhdet_in_tes!W66=0,"",RES_hhdet_in_tes!W66/RES_hhdet_in_fec!W66)</f>
        <v>4.1834265621208973</v>
      </c>
      <c r="X66" s="124">
        <f>IF(RES_hhdet_in_tes!X66=0,"",RES_hhdet_in_tes!X66/RES_hhdet_in_fec!X66)</f>
        <v>4.2288937202637147</v>
      </c>
      <c r="Y66" s="124">
        <f>IF(RES_hhdet_in_tes!Y66=0,"",RES_hhdet_in_tes!Y66/RES_hhdet_in_fec!Y66)</f>
        <v>4.280143289560403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2.3582619998382492</v>
      </c>
      <c r="D67" s="111">
        <f>IF(RES_hhdet_in_tes!D67=0,"",RES_hhdet_in_tes!D67/RES_hhdet_in_fec!D67)</f>
        <v>2.4595760952237202</v>
      </c>
      <c r="E67" s="111">
        <f>IF(RES_hhdet_in_tes!E67=0,"",RES_hhdet_in_tes!E67/RES_hhdet_in_fec!E67)</f>
        <v>2.5624090837159335</v>
      </c>
      <c r="F67" s="111">
        <f>IF(RES_hhdet_in_tes!F67=0,"",RES_hhdet_in_tes!F67/RES_hhdet_in_fec!F67)</f>
        <v>2.6660679814115782</v>
      </c>
      <c r="G67" s="111">
        <f>IF(RES_hhdet_in_tes!G67=0,"",RES_hhdet_in_tes!G67/RES_hhdet_in_fec!G67)</f>
        <v>2.7711533179570744</v>
      </c>
      <c r="H67" s="111">
        <f>IF(RES_hhdet_in_tes!H67=0,"",RES_hhdet_in_tes!H67/RES_hhdet_in_fec!H67)</f>
        <v>2.8775707131436858</v>
      </c>
      <c r="I67" s="111">
        <f>IF(RES_hhdet_in_tes!I67=0,"",RES_hhdet_in_tes!I67/RES_hhdet_in_fec!I67)</f>
        <v>2.9854460493997883</v>
      </c>
      <c r="J67" s="111">
        <f>IF(RES_hhdet_in_tes!J67=0,"",RES_hhdet_in_tes!J67/RES_hhdet_in_fec!J67)</f>
        <v>3.0953435223051553</v>
      </c>
      <c r="K67" s="111">
        <f>IF(RES_hhdet_in_tes!K67=0,"",RES_hhdet_in_tes!K67/RES_hhdet_in_fec!K67)</f>
        <v>3.2077100218014891</v>
      </c>
      <c r="L67" s="111">
        <f>IF(RES_hhdet_in_tes!L67=0,"",RES_hhdet_in_tes!L67/RES_hhdet_in_fec!L67)</f>
        <v>3.3226048103047661</v>
      </c>
      <c r="M67" s="111">
        <f>IF(RES_hhdet_in_tes!M67=0,"",RES_hhdet_in_tes!M67/RES_hhdet_in_fec!M67)</f>
        <v>3.4542657690523937</v>
      </c>
      <c r="N67" s="111">
        <f>IF(RES_hhdet_in_tes!N67=0,"",RES_hhdet_in_tes!N67/RES_hhdet_in_fec!N67)</f>
        <v>3.606919471321004</v>
      </c>
      <c r="O67" s="111">
        <f>IF(RES_hhdet_in_tes!O67=0,"",RES_hhdet_in_tes!O67/RES_hhdet_in_fec!O67)</f>
        <v>3.780293598004187</v>
      </c>
      <c r="P67" s="111">
        <f>IF(RES_hhdet_in_tes!P67=0,"",RES_hhdet_in_tes!P67/RES_hhdet_in_fec!P67)</f>
        <v>3.9575153785433175</v>
      </c>
      <c r="Q67" s="111">
        <f>IF(RES_hhdet_in_tes!Q67=0,"",RES_hhdet_in_tes!Q67/RES_hhdet_in_fec!Q67)</f>
        <v>4.0935303779077294</v>
      </c>
      <c r="R67" s="111">
        <f>IF(RES_hhdet_in_tes!R67=0,"",RES_hhdet_in_tes!R67/RES_hhdet_in_fec!R67)</f>
        <v>4.1230018521166087</v>
      </c>
      <c r="S67" s="111">
        <f>IF(RES_hhdet_in_tes!S67=0,"",RES_hhdet_in_tes!S67/RES_hhdet_in_fec!S67)</f>
        <v>4.1262764603620399</v>
      </c>
      <c r="T67" s="111">
        <f>IF(RES_hhdet_in_tes!T67=0,"",RES_hhdet_in_tes!T67/RES_hhdet_in_fec!T67)</f>
        <v>4.129914913968074</v>
      </c>
      <c r="U67" s="111">
        <f>IF(RES_hhdet_in_tes!U67=0,"",RES_hhdet_in_tes!U67/RES_hhdet_in_fec!U67)</f>
        <v>4.1339576401970017</v>
      </c>
      <c r="V67" s="111">
        <f>IF(RES_hhdet_in_tes!V67=0,"",RES_hhdet_in_tes!V67/RES_hhdet_in_fec!V67)</f>
        <v>4.1455098778876316</v>
      </c>
      <c r="W67" s="111">
        <f>IF(RES_hhdet_in_tes!W67=0,"",RES_hhdet_in_tes!W67/RES_hhdet_in_fec!W67)</f>
        <v>4.1834265621208973</v>
      </c>
      <c r="X67" s="111">
        <f>IF(RES_hhdet_in_tes!X67=0,"",RES_hhdet_in_tes!X67/RES_hhdet_in_fec!X67)</f>
        <v>4.2288937202637147</v>
      </c>
      <c r="Y67" s="111">
        <f>IF(RES_hhdet_in_tes!Y67=0,"",RES_hhdet_in_tes!Y67/RES_hhdet_in_fec!Y67)</f>
        <v>4.280143289560403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0.68908524721559761</v>
      </c>
      <c r="D68" s="124">
        <f>IF(RES_hhdet_in_tes!D68=0,"",RES_hhdet_in_tes!D68/RES_hhdet_in_fec!D68)</f>
        <v>0.69175561667678831</v>
      </c>
      <c r="E68" s="124">
        <f>IF(RES_hhdet_in_tes!E68=0,"",RES_hhdet_in_tes!E68/RES_hhdet_in_fec!E68)</f>
        <v>0.6960776820057768</v>
      </c>
      <c r="F68" s="124">
        <f>IF(RES_hhdet_in_tes!F68=0,"",RES_hhdet_in_tes!F68/RES_hhdet_in_fec!F68)</f>
        <v>0.70736900094106103</v>
      </c>
      <c r="G68" s="124">
        <f>IF(RES_hhdet_in_tes!G68=0,"",RES_hhdet_in_tes!G68/RES_hhdet_in_fec!G68)</f>
        <v>0.7128532139923448</v>
      </c>
      <c r="H68" s="124">
        <f>IF(RES_hhdet_in_tes!H68=0,"",RES_hhdet_in_tes!H68/RES_hhdet_in_fec!H68)</f>
        <v>0.73830220070247776</v>
      </c>
      <c r="I68" s="124">
        <f>IF(RES_hhdet_in_tes!I68=0,"",RES_hhdet_in_tes!I68/RES_hhdet_in_fec!I68)</f>
        <v>0.71047862596349043</v>
      </c>
      <c r="J68" s="124">
        <f>IF(RES_hhdet_in_tes!J68=0,"",RES_hhdet_in_tes!J68/RES_hhdet_in_fec!J68)</f>
        <v>0.71734050353933643</v>
      </c>
      <c r="K68" s="124">
        <f>IF(RES_hhdet_in_tes!K68=0,"",RES_hhdet_in_tes!K68/RES_hhdet_in_fec!K68)</f>
        <v>0.76624196330848604</v>
      </c>
      <c r="L68" s="124">
        <f>IF(RES_hhdet_in_tes!L68=0,"",RES_hhdet_in_tes!L68/RES_hhdet_in_fec!L68)</f>
        <v>0.73099258934341671</v>
      </c>
      <c r="M68" s="124">
        <f>IF(RES_hhdet_in_tes!M68=0,"",RES_hhdet_in_tes!M68/RES_hhdet_in_fec!M68)</f>
        <v>0.73128594428439386</v>
      </c>
      <c r="N68" s="124">
        <f>IF(RES_hhdet_in_tes!N68=0,"",RES_hhdet_in_tes!N68/RES_hhdet_in_fec!N68)</f>
        <v>0.74964826363059811</v>
      </c>
      <c r="O68" s="124">
        <f>IF(RES_hhdet_in_tes!O68=0,"",RES_hhdet_in_tes!O68/RES_hhdet_in_fec!O68)</f>
        <v>0.77767545664959714</v>
      </c>
      <c r="P68" s="124">
        <f>IF(RES_hhdet_in_tes!P68=0,"",RES_hhdet_in_tes!P68/RES_hhdet_in_fec!P68)</f>
        <v>0.79506671964356879</v>
      </c>
      <c r="Q68" s="124">
        <f>IF(RES_hhdet_in_tes!Q68=0,"",RES_hhdet_in_tes!Q68/RES_hhdet_in_fec!Q68)</f>
        <v>0.81799399927280714</v>
      </c>
      <c r="R68" s="124">
        <f>IF(RES_hhdet_in_tes!R68=0,"",RES_hhdet_in_tes!R68/RES_hhdet_in_fec!R68)</f>
        <v>0.83195347627293859</v>
      </c>
      <c r="S68" s="124">
        <f>IF(RES_hhdet_in_tes!S68=0,"",RES_hhdet_in_tes!S68/RES_hhdet_in_fec!S68)</f>
        <v>0.83967528290923243</v>
      </c>
      <c r="T68" s="124">
        <f>IF(RES_hhdet_in_tes!T68=0,"",RES_hhdet_in_tes!T68/RES_hhdet_in_fec!T68)</f>
        <v>0.84205702726510567</v>
      </c>
      <c r="U68" s="124">
        <f>IF(RES_hhdet_in_tes!U68=0,"",RES_hhdet_in_tes!U68/RES_hhdet_in_fec!U68)</f>
        <v>0.85272869447969313</v>
      </c>
      <c r="V68" s="124">
        <f>IF(RES_hhdet_in_tes!V68=0,"",RES_hhdet_in_tes!V68/RES_hhdet_in_fec!V68)</f>
        <v>0.85651830917565486</v>
      </c>
      <c r="W68" s="124">
        <f>IF(RES_hhdet_in_tes!W68=0,"",RES_hhdet_in_tes!W68/RES_hhdet_in_fec!W68)</f>
        <v>0.8564956313878338</v>
      </c>
      <c r="X68" s="124">
        <f>IF(RES_hhdet_in_tes!X68=0,"",RES_hhdet_in_tes!X68/RES_hhdet_in_fec!X68)</f>
        <v>0.8660036759574421</v>
      </c>
      <c r="Y68" s="124">
        <f>IF(RES_hhdet_in_tes!Y68=0,"",RES_hhdet_in_tes!Y68/RES_hhdet_in_fec!Y68)</f>
        <v>0.86498218573117136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0.62108644415385528</v>
      </c>
      <c r="D69" s="111">
        <f>IF(RES_hhdet_in_tes!D69=0,"",RES_hhdet_in_tes!D69/RES_hhdet_in_fec!D69)</f>
        <v>0.62706043124297928</v>
      </c>
      <c r="E69" s="111">
        <f>IF(RES_hhdet_in_tes!E69=0,"",RES_hhdet_in_tes!E69/RES_hhdet_in_fec!E69)</f>
        <v>0.63330500478203267</v>
      </c>
      <c r="F69" s="111">
        <f>IF(RES_hhdet_in_tes!F69=0,"",RES_hhdet_in_tes!F69/RES_hhdet_in_fec!F69)</f>
        <v>0.63959768773503645</v>
      </c>
      <c r="G69" s="111">
        <f>IF(RES_hhdet_in_tes!G69=0,"",RES_hhdet_in_tes!G69/RES_hhdet_in_fec!G69)</f>
        <v>0.64613763037777594</v>
      </c>
      <c r="H69" s="111">
        <f>IF(RES_hhdet_in_tes!H69=0,"",RES_hhdet_in_tes!H69/RES_hhdet_in_fec!H69)</f>
        <v>0.65289839251037451</v>
      </c>
      <c r="I69" s="111">
        <f>IF(RES_hhdet_in_tes!I69=0,"",RES_hhdet_in_tes!I69/RES_hhdet_in_fec!I69)</f>
        <v>0.65992692871245051</v>
      </c>
      <c r="J69" s="111">
        <f>IF(RES_hhdet_in_tes!J69=0,"",RES_hhdet_in_tes!J69/RES_hhdet_in_fec!J69)</f>
        <v>0.66742038392255709</v>
      </c>
      <c r="K69" s="111">
        <f>IF(RES_hhdet_in_tes!K69=0,"",RES_hhdet_in_tes!K69/RES_hhdet_in_fec!K69)</f>
        <v>0.67554360721417617</v>
      </c>
      <c r="L69" s="111">
        <f>IF(RES_hhdet_in_tes!L69=0,"",RES_hhdet_in_tes!L69/RES_hhdet_in_fec!L69)</f>
        <v>0.68433576620640335</v>
      </c>
      <c r="M69" s="111">
        <f>IF(RES_hhdet_in_tes!M69=0,"",RES_hhdet_in_tes!M69/RES_hhdet_in_fec!M69)</f>
        <v>0.69790051015961019</v>
      </c>
      <c r="N69" s="111">
        <f>IF(RES_hhdet_in_tes!N69=0,"",RES_hhdet_in_tes!N69/RES_hhdet_in_fec!N69)</f>
        <v>0.71750490117852139</v>
      </c>
      <c r="O69" s="111">
        <f>IF(RES_hhdet_in_tes!O69=0,"",RES_hhdet_in_tes!O69/RES_hhdet_in_fec!O69)</f>
        <v>0.74405329168243384</v>
      </c>
      <c r="P69" s="111">
        <f>IF(RES_hhdet_in_tes!P69=0,"",RES_hhdet_in_tes!P69/RES_hhdet_in_fec!P69)</f>
        <v>0.77492201592676591</v>
      </c>
      <c r="Q69" s="111">
        <f>IF(RES_hhdet_in_tes!Q69=0,"",RES_hhdet_in_tes!Q69/RES_hhdet_in_fec!Q69)</f>
        <v>0.80194834338123266</v>
      </c>
      <c r="R69" s="111">
        <f>IF(RES_hhdet_in_tes!R69=0,"",RES_hhdet_in_tes!R69/RES_hhdet_in_fec!R69)</f>
        <v>0.8184688127606522</v>
      </c>
      <c r="S69" s="111">
        <f>IF(RES_hhdet_in_tes!S69=0,"",RES_hhdet_in_tes!S69/RES_hhdet_in_fec!S69)</f>
        <v>0.83253786017564835</v>
      </c>
      <c r="T69" s="111">
        <f>IF(RES_hhdet_in_tes!T69=0,"",RES_hhdet_in_tes!T69/RES_hhdet_in_fec!T69)</f>
        <v>0.84437631828900117</v>
      </c>
      <c r="U69" s="111">
        <f>IF(RES_hhdet_in_tes!U69=0,"",RES_hhdet_in_tes!U69/RES_hhdet_in_fec!U69)</f>
        <v>0.85419448024715827</v>
      </c>
      <c r="V69" s="111">
        <f>IF(RES_hhdet_in_tes!V69=0,"",RES_hhdet_in_tes!V69/RES_hhdet_in_fec!V69)</f>
        <v>0.86217678699546074</v>
      </c>
      <c r="W69" s="111">
        <f>IF(RES_hhdet_in_tes!W69=0,"",RES_hhdet_in_tes!W69/RES_hhdet_in_fec!W69)</f>
        <v>0.86745952398262027</v>
      </c>
      <c r="X69" s="111">
        <f>IF(RES_hhdet_in_tes!X69=0,"",RES_hhdet_in_tes!X69/RES_hhdet_in_fec!X69)</f>
        <v>0.86966135882132856</v>
      </c>
      <c r="Y69" s="111">
        <f>IF(RES_hhdet_in_tes!Y69=0,"",RES_hhdet_in_tes!Y69/RES_hhdet_in_fec!Y69)</f>
        <v>0.87095235656782677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0.81530575525587301</v>
      </c>
      <c r="D70" s="111">
        <f>IF(RES_hhdet_in_tes!D70=0,"",RES_hhdet_in_tes!D70/RES_hhdet_in_fec!D70)</f>
        <v>0.81870241600779026</v>
      </c>
      <c r="E70" s="111">
        <f>IF(RES_hhdet_in_tes!E70=0,"",RES_hhdet_in_tes!E70/RES_hhdet_in_fec!E70)</f>
        <v>0.82387179292266421</v>
      </c>
      <c r="F70" s="111">
        <f>IF(RES_hhdet_in_tes!F70=0,"",RES_hhdet_in_tes!F70/RES_hhdet_in_fec!F70)</f>
        <v>0.82811797007729615</v>
      </c>
      <c r="G70" s="111">
        <f>IF(RES_hhdet_in_tes!G70=0,"",RES_hhdet_in_tes!G70/RES_hhdet_in_fec!G70)</f>
        <v>0.83170887370828461</v>
      </c>
      <c r="H70" s="111">
        <f>IF(RES_hhdet_in_tes!H70=0,"",RES_hhdet_in_tes!H70/RES_hhdet_in_fec!H70)</f>
        <v>0.85972057074075281</v>
      </c>
      <c r="I70" s="111" t="str">
        <f>IF(RES_hhdet_in_tes!I70=0,"",RES_hhdet_in_tes!I70/RES_hhdet_in_fec!I70)</f>
        <v/>
      </c>
      <c r="J70" s="111">
        <f>IF(RES_hhdet_in_tes!J70=0,"",RES_hhdet_in_tes!J70/RES_hhdet_in_fec!J70)</f>
        <v>0.85083310510817489</v>
      </c>
      <c r="K70" s="111">
        <f>IF(RES_hhdet_in_tes!K70=0,"",RES_hhdet_in_tes!K70/RES_hhdet_in_fec!K70)</f>
        <v>0.8525779986555343</v>
      </c>
      <c r="L70" s="111">
        <f>IF(RES_hhdet_in_tes!L70=0,"",RES_hhdet_in_tes!L70/RES_hhdet_in_fec!L70)</f>
        <v>0.8725764397629453</v>
      </c>
      <c r="M70" s="111">
        <f>IF(RES_hhdet_in_tes!M70=0,"",RES_hhdet_in_tes!M70/RES_hhdet_in_fec!M70)</f>
        <v>0.86672644544630539</v>
      </c>
      <c r="N70" s="111">
        <f>IF(RES_hhdet_in_tes!N70=0,"",RES_hhdet_in_tes!N70/RES_hhdet_in_fec!N70)</f>
        <v>0.88155936118434552</v>
      </c>
      <c r="O70" s="111">
        <f>IF(RES_hhdet_in_tes!O70=0,"",RES_hhdet_in_tes!O70/RES_hhdet_in_fec!O70)</f>
        <v>0.90901527502744361</v>
      </c>
      <c r="P70" s="111">
        <f>IF(RES_hhdet_in_tes!P70=0,"",RES_hhdet_in_tes!P70/RES_hhdet_in_fec!P70)</f>
        <v>0.92069266247087889</v>
      </c>
      <c r="Q70" s="111">
        <f>IF(RES_hhdet_in_tes!Q70=0,"",RES_hhdet_in_tes!Q70/RES_hhdet_in_fec!Q70)</f>
        <v>0.94457100263837535</v>
      </c>
      <c r="R70" s="111">
        <f>IF(RES_hhdet_in_tes!R70=0,"",RES_hhdet_in_tes!R70/RES_hhdet_in_fec!R70)</f>
        <v>0.95329901733733469</v>
      </c>
      <c r="S70" s="111">
        <f>IF(RES_hhdet_in_tes!S70=0,"",RES_hhdet_in_tes!S70/RES_hhdet_in_fec!S70)</f>
        <v>0.95222717227295439</v>
      </c>
      <c r="T70" s="111">
        <f>IF(RES_hhdet_in_tes!T70=0,"",RES_hhdet_in_tes!T70/RES_hhdet_in_fec!T70)</f>
        <v>0.94952978673456023</v>
      </c>
      <c r="U70" s="111">
        <f>IF(RES_hhdet_in_tes!U70=0,"",RES_hhdet_in_tes!U70/RES_hhdet_in_fec!U70)</f>
        <v>0.95213201668403624</v>
      </c>
      <c r="V70" s="111">
        <f>IF(RES_hhdet_in_tes!V70=0,"",RES_hhdet_in_tes!V70/RES_hhdet_in_fec!V70)</f>
        <v>0.9548214755355503</v>
      </c>
      <c r="W70" s="111">
        <f>IF(RES_hhdet_in_tes!W70=0,"",RES_hhdet_in_tes!W70/RES_hhdet_in_fec!W70)</f>
        <v>0.95742964959577159</v>
      </c>
      <c r="X70" s="111" t="str">
        <f>IF(RES_hhdet_in_tes!X70=0,"",RES_hhdet_in_tes!X70/RES_hhdet_in_fec!X70)</f>
        <v/>
      </c>
      <c r="Y70" s="111" t="str">
        <f>IF(RES_hhdet_in_tes!Y70=0,"",RES_hhdet_in_tes!Y70/RES_hhdet_in_fec!Y70)</f>
        <v/>
      </c>
      <c r="DA70" s="63" t="s">
        <v>3652</v>
      </c>
    </row>
    <row r="71" spans="1:105" ht="12" customHeight="1" x14ac:dyDescent="0.25">
      <c r="A71" s="100" t="s">
        <v>212</v>
      </c>
      <c r="B71" s="112"/>
      <c r="C71" s="112">
        <f>IF(RES_hhdet_in_tes!C71=0,"",RES_hhdet_in_tes!C71/RES_hhdet_in_fec!C71)</f>
        <v>0.62108644415385528</v>
      </c>
      <c r="D71" s="112">
        <f>IF(RES_hhdet_in_tes!D71=0,"",RES_hhdet_in_tes!D71/RES_hhdet_in_fec!D71)</f>
        <v>0.62706043124297928</v>
      </c>
      <c r="E71" s="112">
        <f>IF(RES_hhdet_in_tes!E71=0,"",RES_hhdet_in_tes!E71/RES_hhdet_in_fec!E71)</f>
        <v>0.63330500478203267</v>
      </c>
      <c r="F71" s="112">
        <f>IF(RES_hhdet_in_tes!F71=0,"",RES_hhdet_in_tes!F71/RES_hhdet_in_fec!F71)</f>
        <v>0.63959768773503645</v>
      </c>
      <c r="G71" s="112">
        <f>IF(RES_hhdet_in_tes!G71=0,"",RES_hhdet_in_tes!G71/RES_hhdet_in_fec!G71)</f>
        <v>0.64613763037777594</v>
      </c>
      <c r="H71" s="112">
        <f>IF(RES_hhdet_in_tes!H71=0,"",RES_hhdet_in_tes!H71/RES_hhdet_in_fec!H71)</f>
        <v>0.65289839251037451</v>
      </c>
      <c r="I71" s="112" t="str">
        <f>IF(RES_hhdet_in_tes!I71=0,"",RES_hhdet_in_tes!I71/RES_hhdet_in_fec!I71)</f>
        <v/>
      </c>
      <c r="J71" s="112">
        <f>IF(RES_hhdet_in_tes!J71=0,"",RES_hhdet_in_tes!J71/RES_hhdet_in_fec!J71)</f>
        <v>0.66742038392255709</v>
      </c>
      <c r="K71" s="112">
        <f>IF(RES_hhdet_in_tes!K71=0,"",RES_hhdet_in_tes!K71/RES_hhdet_in_fec!K71)</f>
        <v>0.67554360721417617</v>
      </c>
      <c r="L71" s="112">
        <f>IF(RES_hhdet_in_tes!L71=0,"",RES_hhdet_in_tes!L71/RES_hhdet_in_fec!L71)</f>
        <v>0.68433576620640335</v>
      </c>
      <c r="M71" s="112">
        <f>IF(RES_hhdet_in_tes!M71=0,"",RES_hhdet_in_tes!M71/RES_hhdet_in_fec!M71)</f>
        <v>0.69790051015961019</v>
      </c>
      <c r="N71" s="112">
        <f>IF(RES_hhdet_in_tes!N71=0,"",RES_hhdet_in_tes!N71/RES_hhdet_in_fec!N71)</f>
        <v>0.71750490117852139</v>
      </c>
      <c r="O71" s="112">
        <f>IF(RES_hhdet_in_tes!O71=0,"",RES_hhdet_in_tes!O71/RES_hhdet_in_fec!O71)</f>
        <v>0.74405329168243384</v>
      </c>
      <c r="P71" s="112">
        <f>IF(RES_hhdet_in_tes!P71=0,"",RES_hhdet_in_tes!P71/RES_hhdet_in_fec!P71)</f>
        <v>0.77492201592676591</v>
      </c>
      <c r="Q71" s="112">
        <f>IF(RES_hhdet_in_tes!Q71=0,"",RES_hhdet_in_tes!Q71/RES_hhdet_in_fec!Q71)</f>
        <v>0.80194834338123266</v>
      </c>
      <c r="R71" s="112">
        <f>IF(RES_hhdet_in_tes!R71=0,"",RES_hhdet_in_tes!R71/RES_hhdet_in_fec!R71)</f>
        <v>0.8184688127606522</v>
      </c>
      <c r="S71" s="112">
        <f>IF(RES_hhdet_in_tes!S71=0,"",RES_hhdet_in_tes!S71/RES_hhdet_in_fec!S71)</f>
        <v>0.83253786017564835</v>
      </c>
      <c r="T71" s="112">
        <f>IF(RES_hhdet_in_tes!T71=0,"",RES_hhdet_in_tes!T71/RES_hhdet_in_fec!T71)</f>
        <v>0.84437631828900106</v>
      </c>
      <c r="U71" s="112">
        <f>IF(RES_hhdet_in_tes!U71=0,"",RES_hhdet_in_tes!U71/RES_hhdet_in_fec!U71)</f>
        <v>0.85419448024715827</v>
      </c>
      <c r="V71" s="112">
        <f>IF(RES_hhdet_in_tes!V71=0,"",RES_hhdet_in_tes!V71/RES_hhdet_in_fec!V71)</f>
        <v>0.86217678699546074</v>
      </c>
      <c r="W71" s="112">
        <f>IF(RES_hhdet_in_tes!W71=0,"",RES_hhdet_in_tes!W71/RES_hhdet_in_fec!W71)</f>
        <v>0.86745952398262027</v>
      </c>
      <c r="X71" s="112" t="str">
        <f>IF(RES_hhdet_in_tes!X71=0,"",RES_hhdet_in_tes!X71/RES_hhdet_in_fec!X71)</f>
        <v/>
      </c>
      <c r="Y71" s="112" t="str">
        <f>IF(RES_hhdet_in_tes!Y71=0,"",RES_hhdet_in_tes!Y71/RES_hhdet_in_fec!Y71)</f>
        <v/>
      </c>
      <c r="DA71" s="131" t="s">
        <v>3653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 t="str">
        <f>IF(RES_hhdet_in_tes!I72=0,"",RES_hhdet_in_tes!I72/RES_hhdet_in_fec!I72)</f>
        <v/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X72" s="113" t="str">
        <f>IF(RES_hhdet_in_tes!X72=0,"",RES_hhdet_in_tes!X72/RES_hhdet_in_fec!X72)</f>
        <v/>
      </c>
      <c r="Y72" s="113" t="str">
        <f>IF(RES_hhdet_in_tes!Y72=0,"",RES_hhdet_in_tes!Y72/RES_hhdet_in_fec!Y72)</f>
        <v/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0.70210362328928544</v>
      </c>
      <c r="D73" s="112">
        <f>IF(RES_hhdet_in_tes!D73=0,"",RES_hhdet_in_tes!D73/RES_hhdet_in_fec!D73)</f>
        <v>0.70307790440927842</v>
      </c>
      <c r="E73" s="112">
        <f>IF(RES_hhdet_in_tes!E73=0,"",RES_hhdet_in_tes!E73/RES_hhdet_in_fec!E73)</f>
        <v>0.7041445009366718</v>
      </c>
      <c r="F73" s="112">
        <f>IF(RES_hhdet_in_tes!F73=0,"",RES_hhdet_in_tes!F73/RES_hhdet_in_fec!F73)</f>
        <v>0.70522396646110153</v>
      </c>
      <c r="G73" s="112">
        <f>IF(RES_hhdet_in_tes!G73=0,"",RES_hhdet_in_tes!G73/RES_hhdet_in_fec!G73)</f>
        <v>0.70638916938274965</v>
      </c>
      <c r="H73" s="112">
        <f>IF(RES_hhdet_in_tes!H73=0,"",RES_hhdet_in_tes!H73/RES_hhdet_in_fec!H73)</f>
        <v>0.70763188442304903</v>
      </c>
      <c r="I73" s="112">
        <f>IF(RES_hhdet_in_tes!I73=0,"",RES_hhdet_in_tes!I73/RES_hhdet_in_fec!I73)</f>
        <v>0.70897100984661721</v>
      </c>
      <c r="J73" s="112">
        <f>IF(RES_hhdet_in_tes!J73=0,"",RES_hhdet_in_tes!J73/RES_hhdet_in_fec!J73)</f>
        <v>0.71048232196881445</v>
      </c>
      <c r="K73" s="112">
        <f>IF(RES_hhdet_in_tes!K73=0,"",RES_hhdet_in_tes!K73/RES_hhdet_in_fec!K73)</f>
        <v>0.71223276269105362</v>
      </c>
      <c r="L73" s="112">
        <f>IF(RES_hhdet_in_tes!L73=0,"",RES_hhdet_in_tes!L73/RES_hhdet_in_fec!L73)</f>
        <v>0.71424534786207949</v>
      </c>
      <c r="M73" s="112">
        <f>IF(RES_hhdet_in_tes!M73=0,"",RES_hhdet_in_tes!M73/RES_hhdet_in_fec!M73)</f>
        <v>0.71807151467695896</v>
      </c>
      <c r="N73" s="112">
        <f>IF(RES_hhdet_in_tes!N73=0,"",RES_hhdet_in_tes!N73/RES_hhdet_in_fec!N73)</f>
        <v>0.72438051916239177</v>
      </c>
      <c r="O73" s="112">
        <f>IF(RES_hhdet_in_tes!O73=0,"",RES_hhdet_in_tes!O73/RES_hhdet_in_fec!O73)</f>
        <v>0.73400093088760976</v>
      </c>
      <c r="P73" s="112">
        <f>IF(RES_hhdet_in_tes!P73=0,"",RES_hhdet_in_tes!P73/RES_hhdet_in_fec!P73)</f>
        <v>0.74647664339135922</v>
      </c>
      <c r="Q73" s="112">
        <f>IF(RES_hhdet_in_tes!Q73=0,"",RES_hhdet_in_tes!Q73/RES_hhdet_in_fec!Q73)</f>
        <v>0.75851305163146177</v>
      </c>
      <c r="R73" s="112">
        <f>IF(RES_hhdet_in_tes!R73=0,"",RES_hhdet_in_tes!R73/RES_hhdet_in_fec!R73)</f>
        <v>0.76665856278036026</v>
      </c>
      <c r="S73" s="112">
        <f>IF(RES_hhdet_in_tes!S73=0,"",RES_hhdet_in_tes!S73/RES_hhdet_in_fec!S73)</f>
        <v>0.77455015905289237</v>
      </c>
      <c r="T73" s="112">
        <f>IF(RES_hhdet_in_tes!T73=0,"",RES_hhdet_in_tes!T73/RES_hhdet_in_fec!T73)</f>
        <v>0.7823805123171178</v>
      </c>
      <c r="U73" s="112">
        <f>IF(RES_hhdet_in_tes!U73=0,"",RES_hhdet_in_tes!U73/RES_hhdet_in_fec!U73)</f>
        <v>0.79022833894964828</v>
      </c>
      <c r="V73" s="112">
        <f>IF(RES_hhdet_in_tes!V73=0,"",RES_hhdet_in_tes!V73/RES_hhdet_in_fec!V73)</f>
        <v>0.79793791888994936</v>
      </c>
      <c r="W73" s="112">
        <f>IF(RES_hhdet_in_tes!W73=0,"",RES_hhdet_in_tes!W73/RES_hhdet_in_fec!W73)</f>
        <v>0.80497932301774877</v>
      </c>
      <c r="X73" s="112">
        <f>IF(RES_hhdet_in_tes!X73=0,"",RES_hhdet_in_tes!X73/RES_hhdet_in_fec!X73)</f>
        <v>0.81725512041132709</v>
      </c>
      <c r="Y73" s="112">
        <f>IF(RES_hhdet_in_tes!Y73=0,"",RES_hhdet_in_tes!Y73/RES_hhdet_in_fec!Y73)</f>
        <v>0.8287076932550187</v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0.86392238361158968</v>
      </c>
      <c r="D74" s="113">
        <f>IF(RES_hhdet_in_tes!D74=0,"",RES_hhdet_in_tes!D74/RES_hhdet_in_fec!D74)</f>
        <v>0.86408536373357381</v>
      </c>
      <c r="E74" s="113">
        <f>IF(RES_hhdet_in_tes!E74=0,"",RES_hhdet_in_tes!E74/RES_hhdet_in_fec!E74)</f>
        <v>0.86568549592438504</v>
      </c>
      <c r="F74" s="113">
        <f>IF(RES_hhdet_in_tes!F74=0,"",RES_hhdet_in_tes!F74/RES_hhdet_in_fec!F74)</f>
        <v>0.86643593341705538</v>
      </c>
      <c r="G74" s="113">
        <f>IF(RES_hhdet_in_tes!G74=0,"",RES_hhdet_in_tes!G74/RES_hhdet_in_fec!G74)</f>
        <v>0.8671601216910636</v>
      </c>
      <c r="H74" s="113">
        <f>IF(RES_hhdet_in_tes!H74=0,"",RES_hhdet_in_tes!H74/RES_hhdet_in_fec!H74)</f>
        <v>0.88767269544727756</v>
      </c>
      <c r="I74" s="113">
        <f>IF(RES_hhdet_in_tes!I74=0,"",RES_hhdet_in_tes!I74/RES_hhdet_in_fec!I74)</f>
        <v>0.88280737528218656</v>
      </c>
      <c r="J74" s="113">
        <f>IF(RES_hhdet_in_tes!J74=0,"",RES_hhdet_in_tes!J74/RES_hhdet_in_fec!J74)</f>
        <v>0.8746425515513444</v>
      </c>
      <c r="K74" s="113">
        <f>IF(RES_hhdet_in_tes!K74=0,"",RES_hhdet_in_tes!K74/RES_hhdet_in_fec!K74)</f>
        <v>0.87290581698516179</v>
      </c>
      <c r="L74" s="113">
        <f>IF(RES_hhdet_in_tes!L74=0,"",RES_hhdet_in_tes!L74/RES_hhdet_in_fec!L74)</f>
        <v>0.88724907561537059</v>
      </c>
      <c r="M74" s="113">
        <f>IF(RES_hhdet_in_tes!M74=0,"",RES_hhdet_in_tes!M74/RES_hhdet_in_fec!M74)</f>
        <v>0.87801026371665214</v>
      </c>
      <c r="N74" s="113">
        <f>IF(RES_hhdet_in_tes!N74=0,"",RES_hhdet_in_tes!N74/RES_hhdet_in_fec!N74)</f>
        <v>0.88516206985371049</v>
      </c>
      <c r="O74" s="113">
        <f>IF(RES_hhdet_in_tes!O74=0,"",RES_hhdet_in_tes!O74/RES_hhdet_in_fec!O74)</f>
        <v>0.9041896637840211</v>
      </c>
      <c r="P74" s="113">
        <f>IF(RES_hhdet_in_tes!P74=0,"",RES_hhdet_in_tes!P74/RES_hhdet_in_fec!P74)</f>
        <v>0.9088801159448332</v>
      </c>
      <c r="Q74" s="113">
        <f>IF(RES_hhdet_in_tes!Q74=0,"",RES_hhdet_in_tes!Q74/RES_hhdet_in_fec!Q74)</f>
        <v>0.92954488628125942</v>
      </c>
      <c r="R74" s="113">
        <f>IF(RES_hhdet_in_tes!R74=0,"",RES_hhdet_in_tes!R74/RES_hhdet_in_fec!R74)</f>
        <v>0.93688970148041306</v>
      </c>
      <c r="S74" s="113">
        <f>IF(RES_hhdet_in_tes!S74=0,"",RES_hhdet_in_tes!S74/RES_hhdet_in_fec!S74)</f>
        <v>0.93244731803760617</v>
      </c>
      <c r="T74" s="113">
        <f>IF(RES_hhdet_in_tes!T74=0,"",RES_hhdet_in_tes!T74/RES_hhdet_in_fec!T74)</f>
        <v>0.92570033690528686</v>
      </c>
      <c r="U74" s="113">
        <f>IF(RES_hhdet_in_tes!U74=0,"",RES_hhdet_in_tes!U74/RES_hhdet_in_fec!U74)</f>
        <v>0.92723778190866235</v>
      </c>
      <c r="V74" s="113">
        <f>IF(RES_hhdet_in_tes!V74=0,"",RES_hhdet_in_tes!V74/RES_hhdet_in_fec!V74)</f>
        <v>0.93051521787903357</v>
      </c>
      <c r="W74" s="113">
        <f>IF(RES_hhdet_in_tes!W74=0,"",RES_hhdet_in_tes!W74/RES_hhdet_in_fec!W74)</f>
        <v>0.93509214962997522</v>
      </c>
      <c r="X74" s="113">
        <f>IF(RES_hhdet_in_tes!X74=0,"",RES_hhdet_in_tes!X74/RES_hhdet_in_fec!X74)</f>
        <v>0.92970619415496114</v>
      </c>
      <c r="Y74" s="113">
        <f>IF(RES_hhdet_in_tes!Y74=0,"",RES_hhdet_in_tes!Y74/RES_hhdet_in_fec!Y74)</f>
        <v>0.93507058350191863</v>
      </c>
      <c r="DA74" s="132" t="s">
        <v>3656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0.70210362328928544</v>
      </c>
      <c r="D75" s="111">
        <f>IF(RES_hhdet_in_tes!D75=0,"",RES_hhdet_in_tes!D75/RES_hhdet_in_fec!D75)</f>
        <v>0.70307790440927842</v>
      </c>
      <c r="E75" s="111">
        <f>IF(RES_hhdet_in_tes!E75=0,"",RES_hhdet_in_tes!E75/RES_hhdet_in_fec!E75)</f>
        <v>0.70414450093667191</v>
      </c>
      <c r="F75" s="111">
        <f>IF(RES_hhdet_in_tes!F75=0,"",RES_hhdet_in_tes!F75/RES_hhdet_in_fec!F75)</f>
        <v>0.70522396646110164</v>
      </c>
      <c r="G75" s="111">
        <f>IF(RES_hhdet_in_tes!G75=0,"",RES_hhdet_in_tes!G75/RES_hhdet_in_fec!G75)</f>
        <v>0.70638916938274965</v>
      </c>
      <c r="H75" s="111">
        <f>IF(RES_hhdet_in_tes!H75=0,"",RES_hhdet_in_tes!H75/RES_hhdet_in_fec!H75)</f>
        <v>0.70763188442304903</v>
      </c>
      <c r="I75" s="111">
        <f>IF(RES_hhdet_in_tes!I75=0,"",RES_hhdet_in_tes!I75/RES_hhdet_in_fec!I75)</f>
        <v>0.7089710098466171</v>
      </c>
      <c r="J75" s="111">
        <f>IF(RES_hhdet_in_tes!J75=0,"",RES_hhdet_in_tes!J75/RES_hhdet_in_fec!J75)</f>
        <v>0.71048232196881445</v>
      </c>
      <c r="K75" s="111">
        <f>IF(RES_hhdet_in_tes!K75=0,"",RES_hhdet_in_tes!K75/RES_hhdet_in_fec!K75)</f>
        <v>0.71223276269105362</v>
      </c>
      <c r="L75" s="111">
        <f>IF(RES_hhdet_in_tes!L75=0,"",RES_hhdet_in_tes!L75/RES_hhdet_in_fec!L75)</f>
        <v>0.71424534786207949</v>
      </c>
      <c r="M75" s="111">
        <f>IF(RES_hhdet_in_tes!M75=0,"",RES_hhdet_in_tes!M75/RES_hhdet_in_fec!M75)</f>
        <v>0.71807151467695884</v>
      </c>
      <c r="N75" s="111">
        <f>IF(RES_hhdet_in_tes!N75=0,"",RES_hhdet_in_tes!N75/RES_hhdet_in_fec!N75)</f>
        <v>0.72438051916239177</v>
      </c>
      <c r="O75" s="111">
        <f>IF(RES_hhdet_in_tes!O75=0,"",RES_hhdet_in_tes!O75/RES_hhdet_in_fec!O75)</f>
        <v>0.73400093088760976</v>
      </c>
      <c r="P75" s="111">
        <f>IF(RES_hhdet_in_tes!P75=0,"",RES_hhdet_in_tes!P75/RES_hhdet_in_fec!P75)</f>
        <v>0.74647664339135933</v>
      </c>
      <c r="Q75" s="111">
        <f>IF(RES_hhdet_in_tes!Q75=0,"",RES_hhdet_in_tes!Q75/RES_hhdet_in_fec!Q75)</f>
        <v>0.75851305163146177</v>
      </c>
      <c r="R75" s="111">
        <f>IF(RES_hhdet_in_tes!R75=0,"",RES_hhdet_in_tes!R75/RES_hhdet_in_fec!R75)</f>
        <v>0.76665856278036026</v>
      </c>
      <c r="S75" s="111">
        <f>IF(RES_hhdet_in_tes!S75=0,"",RES_hhdet_in_tes!S75/RES_hhdet_in_fec!S75)</f>
        <v>0.77455015905289248</v>
      </c>
      <c r="T75" s="111">
        <f>IF(RES_hhdet_in_tes!T75=0,"",RES_hhdet_in_tes!T75/RES_hhdet_in_fec!T75)</f>
        <v>0.78238051231711769</v>
      </c>
      <c r="U75" s="111">
        <f>IF(RES_hhdet_in_tes!U75=0,"",RES_hhdet_in_tes!U75/RES_hhdet_in_fec!U75)</f>
        <v>0.79022833894964828</v>
      </c>
      <c r="V75" s="111">
        <f>IF(RES_hhdet_in_tes!V75=0,"",RES_hhdet_in_tes!V75/RES_hhdet_in_fec!V75)</f>
        <v>0.79793791888994936</v>
      </c>
      <c r="W75" s="111">
        <f>IF(RES_hhdet_in_tes!W75=0,"",RES_hhdet_in_tes!W75/RES_hhdet_in_fec!W75)</f>
        <v>0.80497932301774877</v>
      </c>
      <c r="X75" s="111">
        <f>IF(RES_hhdet_in_tes!X75=0,"",RES_hhdet_in_tes!X75/RES_hhdet_in_fec!X75)</f>
        <v>0.81725512041132709</v>
      </c>
      <c r="Y75" s="111">
        <f>IF(RES_hhdet_in_tes!Y75=0,"",RES_hhdet_in_tes!Y75/RES_hhdet_in_fec!Y75)</f>
        <v>0.82870769325501881</v>
      </c>
      <c r="DA75" s="63" t="s">
        <v>3657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X76" s="111">
        <f>IF(RES_hhdet_in_tes!X76=0,"",RES_hhdet_in_tes!X76/RES_hhdet_in_fec!X76)</f>
        <v>1</v>
      </c>
      <c r="Y76" s="111">
        <f>IF(RES_hhdet_in_tes!Y76=0,"",RES_hhdet_in_tes!Y76/RES_hhdet_in_fec!Y76)</f>
        <v>1</v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0.75717124964752225</v>
      </c>
      <c r="D77" s="124">
        <f>IF(RES_hhdet_in_tes!D77=0,"",RES_hhdet_in_tes!D77/RES_hhdet_in_fec!D77)</f>
        <v>0.75364676608006043</v>
      </c>
      <c r="E77" s="124">
        <f>IF(RES_hhdet_in_tes!E77=0,"",RES_hhdet_in_tes!E77/RES_hhdet_in_fec!E77)</f>
        <v>0.75090032920086358</v>
      </c>
      <c r="F77" s="124">
        <f>IF(RES_hhdet_in_tes!F77=0,"",RES_hhdet_in_tes!F77/RES_hhdet_in_fec!F77)</f>
        <v>0.75090753391699261</v>
      </c>
      <c r="G77" s="124">
        <f>IF(RES_hhdet_in_tes!G77=0,"",RES_hhdet_in_tes!G77/RES_hhdet_in_fec!G77)</f>
        <v>0.74766426362327831</v>
      </c>
      <c r="H77" s="124">
        <f>IF(RES_hhdet_in_tes!H77=0,"",RES_hhdet_in_tes!H77/RES_hhdet_in_fec!H77)</f>
        <v>0.75128197194336666</v>
      </c>
      <c r="I77" s="124">
        <f>IF(RES_hhdet_in_tes!I77=0,"",RES_hhdet_in_tes!I77/RES_hhdet_in_fec!I77)</f>
        <v>0.75964979969547153</v>
      </c>
      <c r="J77" s="124">
        <f>IF(RES_hhdet_in_tes!J77=0,"",RES_hhdet_in_tes!J77/RES_hhdet_in_fec!J77)</f>
        <v>0.74653256335053897</v>
      </c>
      <c r="K77" s="124">
        <f>IF(RES_hhdet_in_tes!K77=0,"",RES_hhdet_in_tes!K77/RES_hhdet_in_fec!K77)</f>
        <v>0.7525957274171412</v>
      </c>
      <c r="L77" s="124">
        <f>IF(RES_hhdet_in_tes!L77=0,"",RES_hhdet_in_tes!L77/RES_hhdet_in_fec!L77)</f>
        <v>0.75284919795321781</v>
      </c>
      <c r="M77" s="124">
        <f>IF(RES_hhdet_in_tes!M77=0,"",RES_hhdet_in_tes!M77/RES_hhdet_in_fec!M77)</f>
        <v>0.75241773539775059</v>
      </c>
      <c r="N77" s="124">
        <f>IF(RES_hhdet_in_tes!N77=0,"",RES_hhdet_in_tes!N77/RES_hhdet_in_fec!N77)</f>
        <v>0.76019407296639452</v>
      </c>
      <c r="O77" s="124">
        <f>IF(RES_hhdet_in_tes!O77=0,"",RES_hhdet_in_tes!O77/RES_hhdet_in_fec!O77)</f>
        <v>0.7633936630213124</v>
      </c>
      <c r="P77" s="124">
        <f>IF(RES_hhdet_in_tes!P77=0,"",RES_hhdet_in_tes!P77/RES_hhdet_in_fec!P77)</f>
        <v>0.78143013631776681</v>
      </c>
      <c r="Q77" s="124">
        <f>IF(RES_hhdet_in_tes!Q77=0,"",RES_hhdet_in_tes!Q77/RES_hhdet_in_fec!Q77)</f>
        <v>0.78846173327609814</v>
      </c>
      <c r="R77" s="124">
        <f>IF(RES_hhdet_in_tes!R77=0,"",RES_hhdet_in_tes!R77/RES_hhdet_in_fec!R77)</f>
        <v>0.79938395157078856</v>
      </c>
      <c r="S77" s="124">
        <f>IF(RES_hhdet_in_tes!S77=0,"",RES_hhdet_in_tes!S77/RES_hhdet_in_fec!S77)</f>
        <v>0.80771726298341817</v>
      </c>
      <c r="T77" s="124">
        <f>IF(RES_hhdet_in_tes!T77=0,"",RES_hhdet_in_tes!T77/RES_hhdet_in_fec!T77)</f>
        <v>0.82296244152864617</v>
      </c>
      <c r="U77" s="124">
        <f>IF(RES_hhdet_in_tes!U77=0,"",RES_hhdet_in_tes!U77/RES_hhdet_in_fec!U77)</f>
        <v>0.83048390727730559</v>
      </c>
      <c r="V77" s="124">
        <f>IF(RES_hhdet_in_tes!V77=0,"",RES_hhdet_in_tes!V77/RES_hhdet_in_fec!V77)</f>
        <v>0.84797177169579485</v>
      </c>
      <c r="W77" s="124">
        <f>IF(RES_hhdet_in_tes!W77=0,"",RES_hhdet_in_tes!W77/RES_hhdet_in_fec!W77)</f>
        <v>0.86146206786354895</v>
      </c>
      <c r="X77" s="124">
        <f>IF(RES_hhdet_in_tes!X77=0,"",RES_hhdet_in_tes!X77/RES_hhdet_in_fec!X77)</f>
        <v>0.89548215831329026</v>
      </c>
      <c r="Y77" s="124">
        <f>IF(RES_hhdet_in_tes!Y77=0,"",RES_hhdet_in_tes!Y77/RES_hhdet_in_fec!Y77)</f>
        <v>0.90263186643794346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0.60696571707361657</v>
      </c>
      <c r="D78" s="111">
        <f>IF(RES_hhdet_in_tes!D78=0,"",RES_hhdet_in_tes!D78/RES_hhdet_in_fec!D78)</f>
        <v>0.60734602093173717</v>
      </c>
      <c r="E78" s="111">
        <f>IF(RES_hhdet_in_tes!E78=0,"",RES_hhdet_in_tes!E78/RES_hhdet_in_fec!E78)</f>
        <v>0.60772635904709726</v>
      </c>
      <c r="F78" s="111">
        <f>IF(RES_hhdet_in_tes!F78=0,"",RES_hhdet_in_tes!F78/RES_hhdet_in_fec!F78)</f>
        <v>0.60810670183389914</v>
      </c>
      <c r="G78" s="111">
        <f>IF(RES_hhdet_in_tes!G78=0,"",RES_hhdet_in_tes!G78/RES_hhdet_in_fec!G78)</f>
        <v>0.60848707616960351</v>
      </c>
      <c r="H78" s="111">
        <f>IF(RES_hhdet_in_tes!H78=0,"",RES_hhdet_in_tes!H78/RES_hhdet_in_fec!H78)</f>
        <v>0.60886747876475156</v>
      </c>
      <c r="I78" s="111">
        <f>IF(RES_hhdet_in_tes!I78=0,"",RES_hhdet_in_tes!I78/RES_hhdet_in_fec!I78)</f>
        <v>0.60924791624195018</v>
      </c>
      <c r="J78" s="111">
        <f>IF(RES_hhdet_in_tes!J78=0,"",RES_hhdet_in_tes!J78/RES_hhdet_in_fec!J78)</f>
        <v>0.60962841573168336</v>
      </c>
      <c r="K78" s="111">
        <f>IF(RES_hhdet_in_tes!K78=0,"",RES_hhdet_in_tes!K78/RES_hhdet_in_fec!K78)</f>
        <v>0.61000900030199889</v>
      </c>
      <c r="L78" s="111">
        <f>IF(RES_hhdet_in_tes!L78=0,"",RES_hhdet_in_tes!L78/RES_hhdet_in_fec!L78)</f>
        <v>0.61038967612454464</v>
      </c>
      <c r="M78" s="111">
        <f>IF(RES_hhdet_in_tes!M78=0,"",RES_hhdet_in_tes!M78/RES_hhdet_in_fec!M78)</f>
        <v>0.61067877768516976</v>
      </c>
      <c r="N78" s="111">
        <f>IF(RES_hhdet_in_tes!N78=0,"",RES_hhdet_in_tes!N78/RES_hhdet_in_fec!N78)</f>
        <v>0.61084037185869311</v>
      </c>
      <c r="O78" s="111">
        <f>IF(RES_hhdet_in_tes!O78=0,"",RES_hhdet_in_tes!O78/RES_hhdet_in_fec!O78)</f>
        <v>0.61093695245133239</v>
      </c>
      <c r="P78" s="111">
        <f>IF(RES_hhdet_in_tes!P78=0,"",RES_hhdet_in_tes!P78/RES_hhdet_in_fec!P78)</f>
        <v>0.61120644462912899</v>
      </c>
      <c r="Q78" s="111">
        <f>IF(RES_hhdet_in_tes!Q78=0,"",RES_hhdet_in_tes!Q78/RES_hhdet_in_fec!Q78)</f>
        <v>0.61230334074734583</v>
      </c>
      <c r="R78" s="111">
        <f>IF(RES_hhdet_in_tes!R78=0,"",RES_hhdet_in_tes!R78/RES_hhdet_in_fec!R78)</f>
        <v>0.6151846137146183</v>
      </c>
      <c r="S78" s="111">
        <f>IF(RES_hhdet_in_tes!S78=0,"",RES_hhdet_in_tes!S78/RES_hhdet_in_fec!S78)</f>
        <v>0.61924897847659177</v>
      </c>
      <c r="T78" s="111">
        <f>IF(RES_hhdet_in_tes!T78=0,"",RES_hhdet_in_tes!T78/RES_hhdet_in_fec!T78)</f>
        <v>0.62370838352722502</v>
      </c>
      <c r="U78" s="111">
        <f>IF(RES_hhdet_in_tes!U78=0,"",RES_hhdet_in_tes!U78/RES_hhdet_in_fec!U78)</f>
        <v>0.62777477736048803</v>
      </c>
      <c r="V78" s="111">
        <f>IF(RES_hhdet_in_tes!V78=0,"",RES_hhdet_in_tes!V78/RES_hhdet_in_fec!V78)</f>
        <v>0.6306601084703447</v>
      </c>
      <c r="W78" s="111">
        <f>IF(RES_hhdet_in_tes!W78=0,"",RES_hhdet_in_tes!W78/RES_hhdet_in_fec!W78)</f>
        <v>0.63204682050839445</v>
      </c>
      <c r="X78" s="111">
        <f>IF(RES_hhdet_in_tes!X78=0,"",RES_hhdet_in_tes!X78/RES_hhdet_in_fec!X78)</f>
        <v>0.63245251038855987</v>
      </c>
      <c r="Y78" s="111">
        <f>IF(RES_hhdet_in_tes!Y78=0,"",RES_hhdet_in_tes!Y78/RES_hhdet_in_fec!Y78)</f>
        <v>0.63249307937657639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0.76477532017812433</v>
      </c>
      <c r="D79" s="45">
        <f>IF(RES_hhdet_in_tes!D79=0,"",RES_hhdet_in_tes!D79/RES_hhdet_in_fec!D79)</f>
        <v>0.7660602977477684</v>
      </c>
      <c r="E79" s="45">
        <f>IF(RES_hhdet_in_tes!E79=0,"",RES_hhdet_in_tes!E79/RES_hhdet_in_fec!E79)</f>
        <v>0.76740586230707564</v>
      </c>
      <c r="F79" s="45">
        <f>IF(RES_hhdet_in_tes!F79=0,"",RES_hhdet_in_tes!F79/RES_hhdet_in_fec!F79)</f>
        <v>0.76875968872860978</v>
      </c>
      <c r="G79" s="45">
        <f>IF(RES_hhdet_in_tes!G79=0,"",RES_hhdet_in_tes!G79/RES_hhdet_in_fec!G79)</f>
        <v>0.77016931220395513</v>
      </c>
      <c r="H79" s="45">
        <f>IF(RES_hhdet_in_tes!H79=0,"",RES_hhdet_in_tes!H79/RES_hhdet_in_fec!H79)</f>
        <v>0.77162891503081843</v>
      </c>
      <c r="I79" s="45">
        <f>IF(RES_hhdet_in_tes!I79=0,"",RES_hhdet_in_tes!I79/RES_hhdet_in_fec!I79)</f>
        <v>0.77315020988179539</v>
      </c>
      <c r="J79" s="45">
        <f>IF(RES_hhdet_in_tes!J79=0,"",RES_hhdet_in_tes!J79/RES_hhdet_in_fec!J79)</f>
        <v>0.7747811794423074</v>
      </c>
      <c r="K79" s="45">
        <f>IF(RES_hhdet_in_tes!K79=0,"",RES_hhdet_in_tes!K79/RES_hhdet_in_fec!K79)</f>
        <v>0.7765626216159105</v>
      </c>
      <c r="L79" s="45">
        <f>IF(RES_hhdet_in_tes!L79=0,"",RES_hhdet_in_tes!L79/RES_hhdet_in_fec!L79)</f>
        <v>0.77850545151443473</v>
      </c>
      <c r="M79" s="45">
        <f>IF(RES_hhdet_in_tes!M79=0,"",RES_hhdet_in_tes!M79/RES_hhdet_in_fec!M79)</f>
        <v>0.78128326894731492</v>
      </c>
      <c r="N79" s="45">
        <f>IF(RES_hhdet_in_tes!N79=0,"",RES_hhdet_in_tes!N79/RES_hhdet_in_fec!N79)</f>
        <v>0.78508784137811671</v>
      </c>
      <c r="O79" s="45">
        <f>IF(RES_hhdet_in_tes!O79=0,"",RES_hhdet_in_tes!O79/RES_hhdet_in_fec!O79)</f>
        <v>0.79037391402781398</v>
      </c>
      <c r="P79" s="45">
        <f>IF(RES_hhdet_in_tes!P79=0,"",RES_hhdet_in_tes!P79/RES_hhdet_in_fec!P79)</f>
        <v>0.79736452544417435</v>
      </c>
      <c r="Q79" s="45">
        <f>IF(RES_hhdet_in_tes!Q79=0,"",RES_hhdet_in_tes!Q79/RES_hhdet_in_fec!Q79)</f>
        <v>0.80641044480103274</v>
      </c>
      <c r="R79" s="45">
        <f>IF(RES_hhdet_in_tes!R79=0,"",RES_hhdet_in_tes!R79/RES_hhdet_in_fec!R79)</f>
        <v>0.81871977831402487</v>
      </c>
      <c r="S79" s="45">
        <f>IF(RES_hhdet_in_tes!S79=0,"",RES_hhdet_in_tes!S79/RES_hhdet_in_fec!S79)</f>
        <v>0.83412277280482261</v>
      </c>
      <c r="T79" s="45">
        <f>IF(RES_hhdet_in_tes!T79=0,"",RES_hhdet_in_tes!T79/RES_hhdet_in_fec!T79)</f>
        <v>0.85070494221512716</v>
      </c>
      <c r="U79" s="45">
        <f>IF(RES_hhdet_in_tes!U79=0,"",RES_hhdet_in_tes!U79/RES_hhdet_in_fec!U79)</f>
        <v>0.86655180048668412</v>
      </c>
      <c r="V79" s="45">
        <f>IF(RES_hhdet_in_tes!V79=0,"",RES_hhdet_in_tes!V79/RES_hhdet_in_fec!V79)</f>
        <v>0.87974886156121745</v>
      </c>
      <c r="W79" s="45">
        <f>IF(RES_hhdet_in_tes!W79=0,"",RES_hhdet_in_tes!W79/RES_hhdet_in_fec!W79)</f>
        <v>0.88963094561323908</v>
      </c>
      <c r="X79" s="45">
        <f>IF(RES_hhdet_in_tes!X79=0,"",RES_hhdet_in_tes!X79/RES_hhdet_in_fec!X79)</f>
        <v>0.89693656528367005</v>
      </c>
      <c r="Y79" s="45">
        <f>IF(RES_hhdet_in_tes!Y79=0,"",RES_hhdet_in_tes!Y79/RES_hhdet_in_fec!Y79)</f>
        <v>0.90341515830235208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0.61507548540623924</v>
      </c>
      <c r="D81" s="119">
        <f>IF(RES_hhdet_in_tes!D81=0,"",RES_hhdet_in_tes!D81/RES_hhdet_in_fec!D81)</f>
        <v>0.62880257202106538</v>
      </c>
      <c r="E81" s="119">
        <f>IF(RES_hhdet_in_tes!E81=0,"",RES_hhdet_in_tes!E81/RES_hhdet_in_fec!E81)</f>
        <v>0.639677223518062</v>
      </c>
      <c r="F81" s="119">
        <f>IF(RES_hhdet_in_tes!F81=0,"",RES_hhdet_in_tes!F81/RES_hhdet_in_fec!F81)</f>
        <v>0.6528859567691474</v>
      </c>
      <c r="G81" s="119">
        <f>IF(RES_hhdet_in_tes!G81=0,"",RES_hhdet_in_tes!G81/RES_hhdet_in_fec!G81)</f>
        <v>0.66374661777883259</v>
      </c>
      <c r="H81" s="119">
        <f>IF(RES_hhdet_in_tes!H81=0,"",RES_hhdet_in_tes!H81/RES_hhdet_in_fec!H81)</f>
        <v>0.67511729876071969</v>
      </c>
      <c r="I81" s="119">
        <f>IF(RES_hhdet_in_tes!I81=0,"",RES_hhdet_in_tes!I81/RES_hhdet_in_fec!I81)</f>
        <v>0.68351674954241826</v>
      </c>
      <c r="J81" s="119">
        <f>IF(RES_hhdet_in_tes!J81=0,"",RES_hhdet_in_tes!J81/RES_hhdet_in_fec!J81)</f>
        <v>0.69637954344791564</v>
      </c>
      <c r="K81" s="119">
        <f>IF(RES_hhdet_in_tes!K81=0,"",RES_hhdet_in_tes!K81/RES_hhdet_in_fec!K81)</f>
        <v>0.71604142137955817</v>
      </c>
      <c r="L81" s="119">
        <f>IF(RES_hhdet_in_tes!L81=0,"",RES_hhdet_in_tes!L81/RES_hhdet_in_fec!L81)</f>
        <v>0.71899354384461267</v>
      </c>
      <c r="M81" s="119">
        <f>IF(RES_hhdet_in_tes!M81=0,"",RES_hhdet_in_tes!M81/RES_hhdet_in_fec!M81)</f>
        <v>0.73152975644973661</v>
      </c>
      <c r="N81" s="119">
        <f>IF(RES_hhdet_in_tes!N81=0,"",RES_hhdet_in_tes!N81/RES_hhdet_in_fec!N81)</f>
        <v>0.74033962034937217</v>
      </c>
      <c r="O81" s="119">
        <f>IF(RES_hhdet_in_tes!O81=0,"",RES_hhdet_in_tes!O81/RES_hhdet_in_fec!O81)</f>
        <v>0.74902171017761243</v>
      </c>
      <c r="P81" s="119">
        <f>IF(RES_hhdet_in_tes!P81=0,"",RES_hhdet_in_tes!P81/RES_hhdet_in_fec!P81)</f>
        <v>0.75844817965110178</v>
      </c>
      <c r="Q81" s="119">
        <f>IF(RES_hhdet_in_tes!Q81=0,"",RES_hhdet_in_tes!Q81/RES_hhdet_in_fec!Q81)</f>
        <v>0.7704766499564667</v>
      </c>
      <c r="R81" s="119">
        <f>IF(RES_hhdet_in_tes!R81=0,"",RES_hhdet_in_tes!R81/RES_hhdet_in_fec!R81)</f>
        <v>0.78072970418734389</v>
      </c>
      <c r="S81" s="119">
        <f>IF(RES_hhdet_in_tes!S81=0,"",RES_hhdet_in_tes!S81/RES_hhdet_in_fec!S81)</f>
        <v>0.79187207915482061</v>
      </c>
      <c r="T81" s="119">
        <f>IF(RES_hhdet_in_tes!T81=0,"",RES_hhdet_in_tes!T81/RES_hhdet_in_fec!T81)</f>
        <v>0.80370452225643219</v>
      </c>
      <c r="U81" s="119">
        <f>IF(RES_hhdet_in_tes!U81=0,"",RES_hhdet_in_tes!U81/RES_hhdet_in_fec!U81)</f>
        <v>0.81823087539726846</v>
      </c>
      <c r="V81" s="119">
        <f>IF(RES_hhdet_in_tes!V81=0,"",RES_hhdet_in_tes!V81/RES_hhdet_in_fec!V81)</f>
        <v>0.82773850629355539</v>
      </c>
      <c r="W81" s="119">
        <f>IF(RES_hhdet_in_tes!W81=0,"",RES_hhdet_in_tes!W81/RES_hhdet_in_fec!W81)</f>
        <v>0.83177039417737486</v>
      </c>
      <c r="X81" s="119">
        <f>IF(RES_hhdet_in_tes!X81=0,"",RES_hhdet_in_tes!X81/RES_hhdet_in_fec!X81)</f>
        <v>0.84209885041815091</v>
      </c>
      <c r="Y81" s="119">
        <f>IF(RES_hhdet_in_tes!Y81=0,"",RES_hhdet_in_tes!Y81/RES_hhdet_in_fec!Y81)</f>
        <v>0.84887209261503516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0.59793800274383391</v>
      </c>
      <c r="D82" s="124">
        <f>IF(RES_hhdet_in_tes!D82=0,"",RES_hhdet_in_tes!D82/RES_hhdet_in_fec!D82)</f>
        <v>0.60986154699062689</v>
      </c>
      <c r="E82" s="124">
        <f>IF(RES_hhdet_in_tes!E82=0,"",RES_hhdet_in_tes!E82/RES_hhdet_in_fec!E82)</f>
        <v>0.62190621000478663</v>
      </c>
      <c r="F82" s="124">
        <f>IF(RES_hhdet_in_tes!F82=0,"",RES_hhdet_in_tes!F82/RES_hhdet_in_fec!F82)</f>
        <v>0.63404044137291216</v>
      </c>
      <c r="G82" s="124">
        <f>IF(RES_hhdet_in_tes!G82=0,"",RES_hhdet_in_tes!G82/RES_hhdet_in_fec!G82)</f>
        <v>0.64607175642644399</v>
      </c>
      <c r="H82" s="124">
        <f>IF(RES_hhdet_in_tes!H82=0,"",RES_hhdet_in_tes!H82/RES_hhdet_in_fec!H82)</f>
        <v>0.65844065003776475</v>
      </c>
      <c r="I82" s="124">
        <f>IF(RES_hhdet_in_tes!I82=0,"",RES_hhdet_in_tes!I82/RES_hhdet_in_fec!I82)</f>
        <v>0.67078756249087113</v>
      </c>
      <c r="J82" s="124">
        <f>IF(RES_hhdet_in_tes!J82=0,"",RES_hhdet_in_tes!J82/RES_hhdet_in_fec!J82)</f>
        <v>0.68319318656715833</v>
      </c>
      <c r="K82" s="124">
        <f>IF(RES_hhdet_in_tes!K82=0,"",RES_hhdet_in_tes!K82/RES_hhdet_in_fec!K82)</f>
        <v>0.69556752060937299</v>
      </c>
      <c r="L82" s="124">
        <f>IF(RES_hhdet_in_tes!L82=0,"",RES_hhdet_in_tes!L82/RES_hhdet_in_fec!L82)</f>
        <v>0.70785752568324167</v>
      </c>
      <c r="M82" s="124">
        <f>IF(RES_hhdet_in_tes!M82=0,"",RES_hhdet_in_tes!M82/RES_hhdet_in_fec!M82)</f>
        <v>0.71913445090764594</v>
      </c>
      <c r="N82" s="124">
        <f>IF(RES_hhdet_in_tes!N82=0,"",RES_hhdet_in_tes!N82/RES_hhdet_in_fec!N82)</f>
        <v>0.7289147060807909</v>
      </c>
      <c r="O82" s="124">
        <f>IF(RES_hhdet_in_tes!O82=0,"",RES_hhdet_in_tes!O82/RES_hhdet_in_fec!O82)</f>
        <v>0.73690151575887963</v>
      </c>
      <c r="P82" s="124">
        <f>IF(RES_hhdet_in_tes!P82=0,"",RES_hhdet_in_tes!P82/RES_hhdet_in_fec!P82)</f>
        <v>0.74379003974797797</v>
      </c>
      <c r="Q82" s="124">
        <f>IF(RES_hhdet_in_tes!Q82=0,"",RES_hhdet_in_tes!Q82/RES_hhdet_in_fec!Q82)</f>
        <v>0.7520115576893901</v>
      </c>
      <c r="R82" s="124">
        <f>IF(RES_hhdet_in_tes!R82=0,"",RES_hhdet_in_tes!R82/RES_hhdet_in_fec!R82)</f>
        <v>0.76433338463799572</v>
      </c>
      <c r="S82" s="124">
        <f>IF(RES_hhdet_in_tes!S82=0,"",RES_hhdet_in_tes!S82/RES_hhdet_in_fec!S82)</f>
        <v>0.77819990670221562</v>
      </c>
      <c r="T82" s="124">
        <f>IF(RES_hhdet_in_tes!T82=0,"",RES_hhdet_in_tes!T82/RES_hhdet_in_fec!T82)</f>
        <v>0.79218904944941371</v>
      </c>
      <c r="U82" s="124">
        <f>IF(RES_hhdet_in_tes!U82=0,"",RES_hhdet_in_tes!U82/RES_hhdet_in_fec!U82)</f>
        <v>0.80510336488628198</v>
      </c>
      <c r="V82" s="124">
        <f>IF(RES_hhdet_in_tes!V82=0,"",RES_hhdet_in_tes!V82/RES_hhdet_in_fec!V82)</f>
        <v>0.81593850070963414</v>
      </c>
      <c r="W82" s="124">
        <f>IF(RES_hhdet_in_tes!W82=0,"",RES_hhdet_in_tes!W82/RES_hhdet_in_fec!W82)</f>
        <v>0.82465714940767698</v>
      </c>
      <c r="X82" s="124">
        <f>IF(RES_hhdet_in_tes!X82=0,"",RES_hhdet_in_tes!X82/RES_hhdet_in_fec!X82)</f>
        <v>0.83131484898978181</v>
      </c>
      <c r="Y82" s="124">
        <f>IF(RES_hhdet_in_tes!Y82=0,"",RES_hhdet_in_tes!Y82/RES_hhdet_in_fec!Y82)</f>
        <v>0.83759943450792707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0.59532951362236863</v>
      </c>
      <c r="D83" s="111">
        <f>IF(RES_hhdet_in_tes!D83=0,"",RES_hhdet_in_tes!D83/RES_hhdet_in_fec!D83)</f>
        <v>0.60733989876764394</v>
      </c>
      <c r="E83" s="111">
        <f>IF(RES_hhdet_in_tes!E83=0,"",RES_hhdet_in_tes!E83/RES_hhdet_in_fec!E83)</f>
        <v>0.61946462136807701</v>
      </c>
      <c r="F83" s="111">
        <f>IF(RES_hhdet_in_tes!F83=0,"",RES_hhdet_in_tes!F83/RES_hhdet_in_fec!F83)</f>
        <v>0.63169182284010794</v>
      </c>
      <c r="G83" s="111">
        <f>IF(RES_hhdet_in_tes!G83=0,"",RES_hhdet_in_tes!G83/RES_hhdet_in_fec!G83)</f>
        <v>0.64400943919017051</v>
      </c>
      <c r="H83" s="111">
        <f>IF(RES_hhdet_in_tes!H83=0,"",RES_hhdet_in_tes!H83/RES_hhdet_in_fec!H83)</f>
        <v>0.65640326327321352</v>
      </c>
      <c r="I83" s="111">
        <f>IF(RES_hhdet_in_tes!I83=0,"",RES_hhdet_in_tes!I83/RES_hhdet_in_fec!I83)</f>
        <v>0.66885455428201568</v>
      </c>
      <c r="J83" s="111">
        <f>IF(RES_hhdet_in_tes!J83=0,"",RES_hhdet_in_tes!J83/RES_hhdet_in_fec!J83)</f>
        <v>0.68132282962501245</v>
      </c>
      <c r="K83" s="111">
        <f>IF(RES_hhdet_in_tes!K83=0,"",RES_hhdet_in_tes!K83/RES_hhdet_in_fec!K83)</f>
        <v>0.6937545593229939</v>
      </c>
      <c r="L83" s="111">
        <f>IF(RES_hhdet_in_tes!L83=0,"",RES_hhdet_in_tes!L83/RES_hhdet_in_fec!L83)</f>
        <v>0.70610223264828098</v>
      </c>
      <c r="M83" s="111">
        <f>IF(RES_hhdet_in_tes!M83=0,"",RES_hhdet_in_tes!M83/RES_hhdet_in_fec!M83)</f>
        <v>0.71744458625976093</v>
      </c>
      <c r="N83" s="111">
        <f>IF(RES_hhdet_in_tes!N83=0,"",RES_hhdet_in_tes!N83/RES_hhdet_in_fec!N83)</f>
        <v>0.72727752255000166</v>
      </c>
      <c r="O83" s="111">
        <f>IF(RES_hhdet_in_tes!O83=0,"",RES_hhdet_in_tes!O83/RES_hhdet_in_fec!O83)</f>
        <v>0.73530989759426924</v>
      </c>
      <c r="P83" s="111">
        <f>IF(RES_hhdet_in_tes!P83=0,"",RES_hhdet_in_tes!P83/RES_hhdet_in_fec!P83)</f>
        <v>0.74223755688015525</v>
      </c>
      <c r="Q83" s="111">
        <f>IF(RES_hhdet_in_tes!Q83=0,"",RES_hhdet_in_tes!Q83/RES_hhdet_in_fec!Q83)</f>
        <v>0.75050354963359767</v>
      </c>
      <c r="R83" s="111">
        <f>IF(RES_hhdet_in_tes!R83=0,"",RES_hhdet_in_tes!R83/RES_hhdet_in_fec!R83)</f>
        <v>0.76288493776328703</v>
      </c>
      <c r="S83" s="111">
        <f>IF(RES_hhdet_in_tes!S83=0,"",RES_hhdet_in_tes!S83/RES_hhdet_in_fec!S83)</f>
        <v>0.77682004220105794</v>
      </c>
      <c r="T83" s="111">
        <f>IF(RES_hhdet_in_tes!T83=0,"",RES_hhdet_in_tes!T83/RES_hhdet_in_fec!T83)</f>
        <v>0.79087610965088306</v>
      </c>
      <c r="U83" s="111">
        <f>IF(RES_hhdet_in_tes!U83=0,"",RES_hhdet_in_tes!U83/RES_hhdet_in_fec!U83)</f>
        <v>0.80386038737495069</v>
      </c>
      <c r="V83" s="111">
        <f>IF(RES_hhdet_in_tes!V83=0,"",RES_hhdet_in_tes!V83/RES_hhdet_in_fec!V83)</f>
        <v>0.81475189006129989</v>
      </c>
      <c r="W83" s="111">
        <f>IF(RES_hhdet_in_tes!W83=0,"",RES_hhdet_in_tes!W83/RES_hhdet_in_fec!W83)</f>
        <v>0.8235013188718685</v>
      </c>
      <c r="X83" s="111">
        <f>IF(RES_hhdet_in_tes!X83=0,"",RES_hhdet_in_tes!X83/RES_hhdet_in_fec!X83)</f>
        <v>0.83020402546688588</v>
      </c>
      <c r="Y83" s="111">
        <f>IF(RES_hhdet_in_tes!Y83=0,"",RES_hhdet_in_tes!Y83/RES_hhdet_in_fec!Y83)</f>
        <v>0.83652067962157761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2.3582619998382492</v>
      </c>
      <c r="D85" s="124">
        <f>IF(RES_hhdet_in_tes!D85=0,"",RES_hhdet_in_tes!D85/RES_hhdet_in_fec!D85)</f>
        <v>2.4595760952237202</v>
      </c>
      <c r="E85" s="124">
        <f>IF(RES_hhdet_in_tes!E85=0,"",RES_hhdet_in_tes!E85/RES_hhdet_in_fec!E85)</f>
        <v>2.5624090837159335</v>
      </c>
      <c r="F85" s="124">
        <f>IF(RES_hhdet_in_tes!F85=0,"",RES_hhdet_in_tes!F85/RES_hhdet_in_fec!F85)</f>
        <v>2.6660679814115782</v>
      </c>
      <c r="G85" s="124">
        <f>IF(RES_hhdet_in_tes!G85=0,"",RES_hhdet_in_tes!G85/RES_hhdet_in_fec!G85)</f>
        <v>2.7711533179570744</v>
      </c>
      <c r="H85" s="124">
        <f>IF(RES_hhdet_in_tes!H85=0,"",RES_hhdet_in_tes!H85/RES_hhdet_in_fec!H85)</f>
        <v>2.8775707131436858</v>
      </c>
      <c r="I85" s="124">
        <f>IF(RES_hhdet_in_tes!I85=0,"",RES_hhdet_in_tes!I85/RES_hhdet_in_fec!I85)</f>
        <v>2.9854460493997883</v>
      </c>
      <c r="J85" s="124">
        <f>IF(RES_hhdet_in_tes!J85=0,"",RES_hhdet_in_tes!J85/RES_hhdet_in_fec!J85)</f>
        <v>3.0953435223051557</v>
      </c>
      <c r="K85" s="124">
        <f>IF(RES_hhdet_in_tes!K85=0,"",RES_hhdet_in_tes!K85/RES_hhdet_in_fec!K85)</f>
        <v>3.2077100218014891</v>
      </c>
      <c r="L85" s="124">
        <f>IF(RES_hhdet_in_tes!L85=0,"",RES_hhdet_in_tes!L85/RES_hhdet_in_fec!L85)</f>
        <v>3.3226048103047661</v>
      </c>
      <c r="M85" s="124">
        <f>IF(RES_hhdet_in_tes!M85=0,"",RES_hhdet_in_tes!M85/RES_hhdet_in_fec!M85)</f>
        <v>3.4542657690523937</v>
      </c>
      <c r="N85" s="124">
        <f>IF(RES_hhdet_in_tes!N85=0,"",RES_hhdet_in_tes!N85/RES_hhdet_in_fec!N85)</f>
        <v>3.6069194713210035</v>
      </c>
      <c r="O85" s="124">
        <f>IF(RES_hhdet_in_tes!O85=0,"",RES_hhdet_in_tes!O85/RES_hhdet_in_fec!O85)</f>
        <v>3.780293598004187</v>
      </c>
      <c r="P85" s="124">
        <f>IF(RES_hhdet_in_tes!P85=0,"",RES_hhdet_in_tes!P85/RES_hhdet_in_fec!P85)</f>
        <v>3.9575153785433175</v>
      </c>
      <c r="Q85" s="124">
        <f>IF(RES_hhdet_in_tes!Q85=0,"",RES_hhdet_in_tes!Q85/RES_hhdet_in_fec!Q85)</f>
        <v>4.0935303779077294</v>
      </c>
      <c r="R85" s="124">
        <f>IF(RES_hhdet_in_tes!R85=0,"",RES_hhdet_in_tes!R85/RES_hhdet_in_fec!R85)</f>
        <v>4.1230018521166087</v>
      </c>
      <c r="S85" s="124">
        <f>IF(RES_hhdet_in_tes!S85=0,"",RES_hhdet_in_tes!S85/RES_hhdet_in_fec!S85)</f>
        <v>4.1262764603620399</v>
      </c>
      <c r="T85" s="124">
        <f>IF(RES_hhdet_in_tes!T85=0,"",RES_hhdet_in_tes!T85/RES_hhdet_in_fec!T85)</f>
        <v>4.129914913968074</v>
      </c>
      <c r="U85" s="124">
        <f>IF(RES_hhdet_in_tes!U85=0,"",RES_hhdet_in_tes!U85/RES_hhdet_in_fec!U85)</f>
        <v>4.1339576401970017</v>
      </c>
      <c r="V85" s="124">
        <f>IF(RES_hhdet_in_tes!V85=0,"",RES_hhdet_in_tes!V85/RES_hhdet_in_fec!V85)</f>
        <v>4.1455098778876316</v>
      </c>
      <c r="W85" s="124">
        <f>IF(RES_hhdet_in_tes!W85=0,"",RES_hhdet_in_tes!W85/RES_hhdet_in_fec!W85)</f>
        <v>4.1834265621208973</v>
      </c>
      <c r="X85" s="124">
        <f>IF(RES_hhdet_in_tes!X85=0,"",RES_hhdet_in_tes!X85/RES_hhdet_in_fec!X85)</f>
        <v>4.2288937202637147</v>
      </c>
      <c r="Y85" s="124">
        <f>IF(RES_hhdet_in_tes!Y85=0,"",RES_hhdet_in_tes!Y85/RES_hhdet_in_fec!Y85)</f>
        <v>4.280143289560403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2.3582619998382492</v>
      </c>
      <c r="D86" s="111">
        <f>IF(RES_hhdet_in_tes!D86=0,"",RES_hhdet_in_tes!D86/RES_hhdet_in_fec!D86)</f>
        <v>2.4595760952237202</v>
      </c>
      <c r="E86" s="111">
        <f>IF(RES_hhdet_in_tes!E86=0,"",RES_hhdet_in_tes!E86/RES_hhdet_in_fec!E86)</f>
        <v>2.5624090837159335</v>
      </c>
      <c r="F86" s="111">
        <f>IF(RES_hhdet_in_tes!F86=0,"",RES_hhdet_in_tes!F86/RES_hhdet_in_fec!F86)</f>
        <v>2.6660679814115782</v>
      </c>
      <c r="G86" s="111">
        <f>IF(RES_hhdet_in_tes!G86=0,"",RES_hhdet_in_tes!G86/RES_hhdet_in_fec!G86)</f>
        <v>2.7711533179570744</v>
      </c>
      <c r="H86" s="111">
        <f>IF(RES_hhdet_in_tes!H86=0,"",RES_hhdet_in_tes!H86/RES_hhdet_in_fec!H86)</f>
        <v>2.8775707131436858</v>
      </c>
      <c r="I86" s="111">
        <f>IF(RES_hhdet_in_tes!I86=0,"",RES_hhdet_in_tes!I86/RES_hhdet_in_fec!I86)</f>
        <v>2.9854460493997883</v>
      </c>
      <c r="J86" s="111">
        <f>IF(RES_hhdet_in_tes!J86=0,"",RES_hhdet_in_tes!J86/RES_hhdet_in_fec!J86)</f>
        <v>3.0953435223051557</v>
      </c>
      <c r="K86" s="111">
        <f>IF(RES_hhdet_in_tes!K86=0,"",RES_hhdet_in_tes!K86/RES_hhdet_in_fec!K86)</f>
        <v>3.2077100218014891</v>
      </c>
      <c r="L86" s="111">
        <f>IF(RES_hhdet_in_tes!L86=0,"",RES_hhdet_in_tes!L86/RES_hhdet_in_fec!L86)</f>
        <v>3.3226048103047661</v>
      </c>
      <c r="M86" s="111">
        <f>IF(RES_hhdet_in_tes!M86=0,"",RES_hhdet_in_tes!M86/RES_hhdet_in_fec!M86)</f>
        <v>3.4542657690523937</v>
      </c>
      <c r="N86" s="111">
        <f>IF(RES_hhdet_in_tes!N86=0,"",RES_hhdet_in_tes!N86/RES_hhdet_in_fec!N86)</f>
        <v>3.6069194713210035</v>
      </c>
      <c r="O86" s="111">
        <f>IF(RES_hhdet_in_tes!O86=0,"",RES_hhdet_in_tes!O86/RES_hhdet_in_fec!O86)</f>
        <v>3.780293598004187</v>
      </c>
      <c r="P86" s="111">
        <f>IF(RES_hhdet_in_tes!P86=0,"",RES_hhdet_in_tes!P86/RES_hhdet_in_fec!P86)</f>
        <v>3.9575153785433175</v>
      </c>
      <c r="Q86" s="111">
        <f>IF(RES_hhdet_in_tes!Q86=0,"",RES_hhdet_in_tes!Q86/RES_hhdet_in_fec!Q86)</f>
        <v>4.0935303779077294</v>
      </c>
      <c r="R86" s="111">
        <f>IF(RES_hhdet_in_tes!R86=0,"",RES_hhdet_in_tes!R86/RES_hhdet_in_fec!R86)</f>
        <v>4.1230018521166087</v>
      </c>
      <c r="S86" s="111">
        <f>IF(RES_hhdet_in_tes!S86=0,"",RES_hhdet_in_tes!S86/RES_hhdet_in_fec!S86)</f>
        <v>4.1262764603620399</v>
      </c>
      <c r="T86" s="111">
        <f>IF(RES_hhdet_in_tes!T86=0,"",RES_hhdet_in_tes!T86/RES_hhdet_in_fec!T86)</f>
        <v>4.129914913968074</v>
      </c>
      <c r="U86" s="111">
        <f>IF(RES_hhdet_in_tes!U86=0,"",RES_hhdet_in_tes!U86/RES_hhdet_in_fec!U86)</f>
        <v>4.1339576401970017</v>
      </c>
      <c r="V86" s="111">
        <f>IF(RES_hhdet_in_tes!V86=0,"",RES_hhdet_in_tes!V86/RES_hhdet_in_fec!V86)</f>
        <v>4.1455098778876316</v>
      </c>
      <c r="W86" s="111">
        <f>IF(RES_hhdet_in_tes!W86=0,"",RES_hhdet_in_tes!W86/RES_hhdet_in_fec!W86)</f>
        <v>4.1834265621208973</v>
      </c>
      <c r="X86" s="111">
        <f>IF(RES_hhdet_in_tes!X86=0,"",RES_hhdet_in_tes!X86/RES_hhdet_in_fec!X86)</f>
        <v>4.2288937202637147</v>
      </c>
      <c r="Y86" s="111">
        <f>IF(RES_hhdet_in_tes!Y86=0,"",RES_hhdet_in_tes!Y86/RES_hhdet_in_fec!Y86)</f>
        <v>4.280143289560403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0.71315477074816758</v>
      </c>
      <c r="D87" s="124">
        <f>IF(RES_hhdet_in_tes!D87=0,"",RES_hhdet_in_tes!D87/RES_hhdet_in_fec!D87)</f>
        <v>0.71692806414117793</v>
      </c>
      <c r="E87" s="124">
        <f>IF(RES_hhdet_in_tes!E87=0,"",RES_hhdet_in_tes!E87/RES_hhdet_in_fec!E87)</f>
        <v>0.73258134182643875</v>
      </c>
      <c r="F87" s="124">
        <f>IF(RES_hhdet_in_tes!F87=0,"",RES_hhdet_in_tes!F87/RES_hhdet_in_fec!F87)</f>
        <v>0.7409742293771342</v>
      </c>
      <c r="G87" s="124">
        <f>IF(RES_hhdet_in_tes!G87=0,"",RES_hhdet_in_tes!G87/RES_hhdet_in_fec!G87)</f>
        <v>0.75180863303943724</v>
      </c>
      <c r="H87" s="124">
        <f>IF(RES_hhdet_in_tes!H87=0,"",RES_hhdet_in_tes!H87/RES_hhdet_in_fec!H87)</f>
        <v>0.75337955504591292</v>
      </c>
      <c r="I87" s="124">
        <f>IF(RES_hhdet_in_tes!I87=0,"",RES_hhdet_in_tes!I87/RES_hhdet_in_fec!I87)</f>
        <v>0.73367193370357175</v>
      </c>
      <c r="J87" s="124">
        <f>IF(RES_hhdet_in_tes!J87=0,"",RES_hhdet_in_tes!J87/RES_hhdet_in_fec!J87)</f>
        <v>0.74840939343307933</v>
      </c>
      <c r="K87" s="124">
        <f>IF(RES_hhdet_in_tes!K87=0,"",RES_hhdet_in_tes!K87/RES_hhdet_in_fec!K87)</f>
        <v>0.79984629776829297</v>
      </c>
      <c r="L87" s="124">
        <f>IF(RES_hhdet_in_tes!L87=0,"",RES_hhdet_in_tes!L87/RES_hhdet_in_fec!L87)</f>
        <v>0.76663900528433127</v>
      </c>
      <c r="M87" s="124">
        <f>IF(RES_hhdet_in_tes!M87=0,"",RES_hhdet_in_tes!M87/RES_hhdet_in_fec!M87)</f>
        <v>0.77825676100792063</v>
      </c>
      <c r="N87" s="124">
        <f>IF(RES_hhdet_in_tes!N87=0,"",RES_hhdet_in_tes!N87/RES_hhdet_in_fec!N87)</f>
        <v>0.78159852977910738</v>
      </c>
      <c r="O87" s="124">
        <f>IF(RES_hhdet_in_tes!O87=0,"",RES_hhdet_in_tes!O87/RES_hhdet_in_fec!O87)</f>
        <v>0.8002370030627608</v>
      </c>
      <c r="P87" s="124">
        <f>IF(RES_hhdet_in_tes!P87=0,"",RES_hhdet_in_tes!P87/RES_hhdet_in_fec!P87)</f>
        <v>0.80359146131217973</v>
      </c>
      <c r="Q87" s="124">
        <f>IF(RES_hhdet_in_tes!Q87=0,"",RES_hhdet_in_tes!Q87/RES_hhdet_in_fec!Q87)</f>
        <v>0.82370659307537197</v>
      </c>
      <c r="R87" s="124">
        <f>IF(RES_hhdet_in_tes!R87=0,"",RES_hhdet_in_tes!R87/RES_hhdet_in_fec!R87)</f>
        <v>0.83921550110867549</v>
      </c>
      <c r="S87" s="124">
        <f>IF(RES_hhdet_in_tes!S87=0,"",RES_hhdet_in_tes!S87/RES_hhdet_in_fec!S87)</f>
        <v>0.84216596519163867</v>
      </c>
      <c r="T87" s="124">
        <f>IF(RES_hhdet_in_tes!T87=0,"",RES_hhdet_in_tes!T87/RES_hhdet_in_fec!T87)</f>
        <v>0.84173388251965764</v>
      </c>
      <c r="U87" s="124">
        <f>IF(RES_hhdet_in_tes!U87=0,"",RES_hhdet_in_tes!U87/RES_hhdet_in_fec!U87)</f>
        <v>0.85486762061609156</v>
      </c>
      <c r="V87" s="124">
        <f>IF(RES_hhdet_in_tes!V87=0,"",RES_hhdet_in_tes!V87/RES_hhdet_in_fec!V87)</f>
        <v>0.85630821536479629</v>
      </c>
      <c r="W87" s="124">
        <f>IF(RES_hhdet_in_tes!W87=0,"",RES_hhdet_in_tes!W87/RES_hhdet_in_fec!W87)</f>
        <v>0.85723520935963726</v>
      </c>
      <c r="X87" s="124">
        <f>IF(RES_hhdet_in_tes!X87=0,"",RES_hhdet_in_tes!X87/RES_hhdet_in_fec!X87)</f>
        <v>0.86908160203517304</v>
      </c>
      <c r="Y87" s="124">
        <f>IF(RES_hhdet_in_tes!Y87=0,"",RES_hhdet_in_tes!Y87/RES_hhdet_in_fec!Y87)</f>
        <v>0.86963815499834907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0.62497762602026719</v>
      </c>
      <c r="D88" s="111">
        <f>IF(RES_hhdet_in_tes!D88=0,"",RES_hhdet_in_tes!D88/RES_hhdet_in_fec!D88)</f>
        <v>0.63855967743851649</v>
      </c>
      <c r="E88" s="111">
        <f>IF(RES_hhdet_in_tes!E88=0,"",RES_hhdet_in_tes!E88/RES_hhdet_in_fec!E88)</f>
        <v>0.65227102839014495</v>
      </c>
      <c r="F88" s="111">
        <f>IF(RES_hhdet_in_tes!F88=0,"",RES_hhdet_in_tes!F88/RES_hhdet_in_fec!F88)</f>
        <v>0.66609826848991383</v>
      </c>
      <c r="G88" s="111">
        <f>IF(RES_hhdet_in_tes!G88=0,"",RES_hhdet_in_tes!G88/RES_hhdet_in_fec!G88)</f>
        <v>0.68002775506284308</v>
      </c>
      <c r="H88" s="111">
        <f>IF(RES_hhdet_in_tes!H88=0,"",RES_hhdet_in_tes!H88/RES_hhdet_in_fec!H88)</f>
        <v>0.69404342183193468</v>
      </c>
      <c r="I88" s="111">
        <f>IF(RES_hhdet_in_tes!I88=0,"",RES_hhdet_in_tes!I88/RES_hhdet_in_fec!I88)</f>
        <v>0.70812407558779411</v>
      </c>
      <c r="J88" s="111">
        <f>IF(RES_hhdet_in_tes!J88=0,"",RES_hhdet_in_tes!J88/RES_hhdet_in_fec!J88)</f>
        <v>0.72222393622982295</v>
      </c>
      <c r="K88" s="111">
        <f>IF(RES_hhdet_in_tes!K88=0,"",RES_hhdet_in_tes!K88/RES_hhdet_in_fec!K88)</f>
        <v>0.7362824689024563</v>
      </c>
      <c r="L88" s="111">
        <f>IF(RES_hhdet_in_tes!L88=0,"",RES_hhdet_in_tes!L88/RES_hhdet_in_fec!L88)</f>
        <v>0.75024594567453706</v>
      </c>
      <c r="M88" s="111">
        <f>IF(RES_hhdet_in_tes!M88=0,"",RES_hhdet_in_tes!M88/RES_hhdet_in_fec!M88)</f>
        <v>0.7630725476603768</v>
      </c>
      <c r="N88" s="111">
        <f>IF(RES_hhdet_in_tes!N88=0,"",RES_hhdet_in_tes!N88/RES_hhdet_in_fec!N88)</f>
        <v>0.77419221157381568</v>
      </c>
      <c r="O88" s="111">
        <f>IF(RES_hhdet_in_tes!O88=0,"",RES_hhdet_in_tes!O88/RES_hhdet_in_fec!O88)</f>
        <v>0.78327569470464797</v>
      </c>
      <c r="P88" s="111">
        <f>IF(RES_hhdet_in_tes!P88=0,"",RES_hhdet_in_tes!P88/RES_hhdet_in_fec!P88)</f>
        <v>0.79110990014359928</v>
      </c>
      <c r="Q88" s="111">
        <f>IF(RES_hhdet_in_tes!Q88=0,"",RES_hhdet_in_tes!Q88/RES_hhdet_in_fec!Q88)</f>
        <v>0.80045757194946954</v>
      </c>
      <c r="R88" s="111">
        <f>IF(RES_hhdet_in_tes!R88=0,"",RES_hhdet_in_tes!R88/RES_hhdet_in_fec!R88)</f>
        <v>0.81445917540953006</v>
      </c>
      <c r="S88" s="111">
        <f>IF(RES_hhdet_in_tes!S88=0,"",RES_hhdet_in_tes!S88/RES_hhdet_in_fec!S88)</f>
        <v>0.830217812847309</v>
      </c>
      <c r="T88" s="111">
        <f>IF(RES_hhdet_in_tes!T88=0,"",RES_hhdet_in_tes!T88/RES_hhdet_in_fec!T88)</f>
        <v>0.84611324238871777</v>
      </c>
      <c r="U88" s="111">
        <f>IF(RES_hhdet_in_tes!U88=0,"",RES_hhdet_in_tes!U88/RES_hhdet_in_fec!U88)</f>
        <v>0.86079662893660824</v>
      </c>
      <c r="V88" s="111">
        <f>IF(RES_hhdet_in_tes!V88=0,"",RES_hhdet_in_tes!V88/RES_hhdet_in_fec!V88)</f>
        <v>0.87311338212301115</v>
      </c>
      <c r="W88" s="111">
        <f>IF(RES_hhdet_in_tes!W88=0,"",RES_hhdet_in_tes!W88/RES_hhdet_in_fec!W88)</f>
        <v>0.88300775191615677</v>
      </c>
      <c r="X88" s="111">
        <f>IF(RES_hhdet_in_tes!X88=0,"",RES_hhdet_in_tes!X88/RES_hhdet_in_fec!X88)</f>
        <v>0.88752977436757041</v>
      </c>
      <c r="Y88" s="111">
        <f>IF(RES_hhdet_in_tes!Y88=0,"",RES_hhdet_in_tes!Y88/RES_hhdet_in_fec!Y88)</f>
        <v>0.89179134415291106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0.81781962993676971</v>
      </c>
      <c r="D89" s="111">
        <f>IF(RES_hhdet_in_tes!D89=0,"",RES_hhdet_in_tes!D89/RES_hhdet_in_fec!D89)</f>
        <v>0.8258953275027211</v>
      </c>
      <c r="E89" s="111">
        <f>IF(RES_hhdet_in_tes!E89=0,"",RES_hhdet_in_tes!E89/RES_hhdet_in_fec!E89)</f>
        <v>0.83552273394824517</v>
      </c>
      <c r="F89" s="111">
        <f>IF(RES_hhdet_in_tes!F89=0,"",RES_hhdet_in_tes!F89/RES_hhdet_in_fec!F89)</f>
        <v>0.84400805330103357</v>
      </c>
      <c r="G89" s="111">
        <f>IF(RES_hhdet_in_tes!G89=0,"",RES_hhdet_in_tes!G89/RES_hhdet_in_fec!G89)</f>
        <v>0.85226794735506184</v>
      </c>
      <c r="H89" s="111">
        <f>IF(RES_hhdet_in_tes!H89=0,"",RES_hhdet_in_tes!H89/RES_hhdet_in_fec!H89)</f>
        <v>0.88099087546191324</v>
      </c>
      <c r="I89" s="111">
        <f>IF(RES_hhdet_in_tes!I89=0,"",RES_hhdet_in_tes!I89/RES_hhdet_in_fec!I89)</f>
        <v>0.8822848432517616</v>
      </c>
      <c r="J89" s="111">
        <f>IF(RES_hhdet_in_tes!J89=0,"",RES_hhdet_in_tes!J89/RES_hhdet_in_fec!J89)</f>
        <v>0.88079252082735549</v>
      </c>
      <c r="K89" s="111">
        <f>IF(RES_hhdet_in_tes!K89=0,"",RES_hhdet_in_tes!K89/RES_hhdet_in_fec!K89)</f>
        <v>0.88580527530459641</v>
      </c>
      <c r="L89" s="111">
        <f>IF(RES_hhdet_in_tes!L89=0,"",RES_hhdet_in_tes!L89/RES_hhdet_in_fec!L89)</f>
        <v>0.90457987495580494</v>
      </c>
      <c r="M89" s="111">
        <f>IF(RES_hhdet_in_tes!M89=0,"",RES_hhdet_in_tes!M89/RES_hhdet_in_fec!M89)</f>
        <v>0.90071486353105434</v>
      </c>
      <c r="N89" s="111">
        <f>IF(RES_hhdet_in_tes!N89=0,"",RES_hhdet_in_tes!N89/RES_hhdet_in_fec!N89)</f>
        <v>0.909402634618098</v>
      </c>
      <c r="O89" s="111">
        <f>IF(RES_hhdet_in_tes!O89=0,"",RES_hhdet_in_tes!O89/RES_hhdet_in_fec!O89)</f>
        <v>0.92551079936255753</v>
      </c>
      <c r="P89" s="111">
        <f>IF(RES_hhdet_in_tes!P89=0,"",RES_hhdet_in_tes!P89/RES_hhdet_in_fec!P89)</f>
        <v>0.92731961630962423</v>
      </c>
      <c r="Q89" s="111">
        <f>IF(RES_hhdet_in_tes!Q89=0,"",RES_hhdet_in_tes!Q89/RES_hhdet_in_fec!Q89)</f>
        <v>0.94389062879773789</v>
      </c>
      <c r="R89" s="111" t="str">
        <f>IF(RES_hhdet_in_tes!R89=0,"",RES_hhdet_in_tes!R89/RES_hhdet_in_fec!R89)</f>
        <v/>
      </c>
      <c r="S89" s="111">
        <f>IF(RES_hhdet_in_tes!S89=0,"",RES_hhdet_in_tes!S89/RES_hhdet_in_fec!S89)</f>
        <v>0.9515837759644683</v>
      </c>
      <c r="T89" s="111">
        <f>IF(RES_hhdet_in_tes!T89=0,"",RES_hhdet_in_tes!T89/RES_hhdet_in_fec!T89)</f>
        <v>0.95014362354895054</v>
      </c>
      <c r="U89" s="111">
        <f>IF(RES_hhdet_in_tes!U89=0,"",RES_hhdet_in_tes!U89/RES_hhdet_in_fec!U89)</f>
        <v>0.95446854083472887</v>
      </c>
      <c r="V89" s="111">
        <f>IF(RES_hhdet_in_tes!V89=0,"",RES_hhdet_in_tes!V89/RES_hhdet_in_fec!V89)</f>
        <v>0.95872107721995692</v>
      </c>
      <c r="W89" s="111">
        <f>IF(RES_hhdet_in_tes!W89=0,"",RES_hhdet_in_tes!W89/RES_hhdet_in_fec!W89)</f>
        <v>0.96301632505953372</v>
      </c>
      <c r="X89" s="111" t="str">
        <f>IF(RES_hhdet_in_tes!X89=0,"",RES_hhdet_in_tes!X89/RES_hhdet_in_fec!X89)</f>
        <v/>
      </c>
      <c r="Y89" s="111" t="str">
        <f>IF(RES_hhdet_in_tes!Y89=0,"",RES_hhdet_in_tes!Y89/RES_hhdet_in_fec!Y89)</f>
        <v/>
      </c>
      <c r="DA89" s="63" t="s">
        <v>3670</v>
      </c>
    </row>
    <row r="90" spans="1:105" ht="12" customHeight="1" x14ac:dyDescent="0.25">
      <c r="A90" s="100" t="s">
        <v>199</v>
      </c>
      <c r="B90" s="112"/>
      <c r="C90" s="112">
        <f>IF(RES_hhdet_in_tes!C90=0,"",RES_hhdet_in_tes!C90/RES_hhdet_in_fec!C90)</f>
        <v>0.62497762602026719</v>
      </c>
      <c r="D90" s="112">
        <f>IF(RES_hhdet_in_tes!D90=0,"",RES_hhdet_in_tes!D90/RES_hhdet_in_fec!D90)</f>
        <v>0.63855967743851649</v>
      </c>
      <c r="E90" s="112">
        <f>IF(RES_hhdet_in_tes!E90=0,"",RES_hhdet_in_tes!E90/RES_hhdet_in_fec!E90)</f>
        <v>0.65227102839014495</v>
      </c>
      <c r="F90" s="112">
        <f>IF(RES_hhdet_in_tes!F90=0,"",RES_hhdet_in_tes!F90/RES_hhdet_in_fec!F90)</f>
        <v>0.66609826848991383</v>
      </c>
      <c r="G90" s="112">
        <f>IF(RES_hhdet_in_tes!G90=0,"",RES_hhdet_in_tes!G90/RES_hhdet_in_fec!G90)</f>
        <v>0.68002775506284308</v>
      </c>
      <c r="H90" s="112">
        <f>IF(RES_hhdet_in_tes!H90=0,"",RES_hhdet_in_tes!H90/RES_hhdet_in_fec!H90)</f>
        <v>0.69404342183193468</v>
      </c>
      <c r="I90" s="112">
        <f>IF(RES_hhdet_in_tes!I90=0,"",RES_hhdet_in_tes!I90/RES_hhdet_in_fec!I90)</f>
        <v>0.70812407558779411</v>
      </c>
      <c r="J90" s="112">
        <f>IF(RES_hhdet_in_tes!J90=0,"",RES_hhdet_in_tes!J90/RES_hhdet_in_fec!J90)</f>
        <v>0.72222393622982295</v>
      </c>
      <c r="K90" s="112">
        <f>IF(RES_hhdet_in_tes!K90=0,"",RES_hhdet_in_tes!K90/RES_hhdet_in_fec!K90)</f>
        <v>0.73628246890245619</v>
      </c>
      <c r="L90" s="112">
        <f>IF(RES_hhdet_in_tes!L90=0,"",RES_hhdet_in_tes!L90/RES_hhdet_in_fec!L90)</f>
        <v>0.75024594567453706</v>
      </c>
      <c r="M90" s="112">
        <f>IF(RES_hhdet_in_tes!M90=0,"",RES_hhdet_in_tes!M90/RES_hhdet_in_fec!M90)</f>
        <v>0.7630725476603768</v>
      </c>
      <c r="N90" s="112">
        <f>IF(RES_hhdet_in_tes!N90=0,"",RES_hhdet_in_tes!N90/RES_hhdet_in_fec!N90)</f>
        <v>0.77419221157381568</v>
      </c>
      <c r="O90" s="112">
        <f>IF(RES_hhdet_in_tes!O90=0,"",RES_hhdet_in_tes!O90/RES_hhdet_in_fec!O90)</f>
        <v>0.78327569470464797</v>
      </c>
      <c r="P90" s="112">
        <f>IF(RES_hhdet_in_tes!P90=0,"",RES_hhdet_in_tes!P90/RES_hhdet_in_fec!P90)</f>
        <v>0.79110990014359928</v>
      </c>
      <c r="Q90" s="112">
        <f>IF(RES_hhdet_in_tes!Q90=0,"",RES_hhdet_in_tes!Q90/RES_hhdet_in_fec!Q90)</f>
        <v>0.80045757194946954</v>
      </c>
      <c r="R90" s="112" t="str">
        <f>IF(RES_hhdet_in_tes!R90=0,"",RES_hhdet_in_tes!R90/RES_hhdet_in_fec!R90)</f>
        <v/>
      </c>
      <c r="S90" s="112">
        <f>IF(RES_hhdet_in_tes!S90=0,"",RES_hhdet_in_tes!S90/RES_hhdet_in_fec!S90)</f>
        <v>0.830217812847309</v>
      </c>
      <c r="T90" s="112">
        <f>IF(RES_hhdet_in_tes!T90=0,"",RES_hhdet_in_tes!T90/RES_hhdet_in_fec!T90)</f>
        <v>0.84611324238871766</v>
      </c>
      <c r="U90" s="112">
        <f>IF(RES_hhdet_in_tes!U90=0,"",RES_hhdet_in_tes!U90/RES_hhdet_in_fec!U90)</f>
        <v>0.86079662893660824</v>
      </c>
      <c r="V90" s="112">
        <f>IF(RES_hhdet_in_tes!V90=0,"",RES_hhdet_in_tes!V90/RES_hhdet_in_fec!V90)</f>
        <v>0.87311338212301115</v>
      </c>
      <c r="W90" s="112">
        <f>IF(RES_hhdet_in_tes!W90=0,"",RES_hhdet_in_tes!W90/RES_hhdet_in_fec!W90)</f>
        <v>0.88300775191615688</v>
      </c>
      <c r="X90" s="112" t="str">
        <f>IF(RES_hhdet_in_tes!X90=0,"",RES_hhdet_in_tes!X90/RES_hhdet_in_fec!X90)</f>
        <v/>
      </c>
      <c r="Y90" s="112" t="str">
        <f>IF(RES_hhdet_in_tes!Y90=0,"",RES_hhdet_in_tes!Y90/RES_hhdet_in_fec!Y90)</f>
        <v/>
      </c>
      <c r="DA90" s="131" t="s">
        <v>3671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 t="str">
        <f>IF(RES_hhdet_in_tes!R91=0,"",RES_hhdet_in_tes!R91/RES_hhdet_in_fec!R91)</f>
        <v/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X91" s="113" t="str">
        <f>IF(RES_hhdet_in_tes!X91=0,"",RES_hhdet_in_tes!X91/RES_hhdet_in_fec!X91)</f>
        <v/>
      </c>
      <c r="Y91" s="113" t="str">
        <f>IF(RES_hhdet_in_tes!Y91=0,"",RES_hhdet_in_tes!Y91/RES_hhdet_in_fec!Y91)</f>
        <v/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0.62702224086337122</v>
      </c>
      <c r="D92" s="112">
        <f>IF(RES_hhdet_in_tes!D92=0,"",RES_hhdet_in_tes!D92/RES_hhdet_in_fec!D92)</f>
        <v>0.62878874974778309</v>
      </c>
      <c r="E92" s="112">
        <f>IF(RES_hhdet_in_tes!E92=0,"",RES_hhdet_in_tes!E92/RES_hhdet_in_fec!E92)</f>
        <v>0.63080081118581544</v>
      </c>
      <c r="F92" s="112">
        <f>IF(RES_hhdet_in_tes!F92=0,"",RES_hhdet_in_tes!F92/RES_hhdet_in_fec!F92)</f>
        <v>0.63284635706297798</v>
      </c>
      <c r="G92" s="112">
        <f>IF(RES_hhdet_in_tes!G92=0,"",RES_hhdet_in_tes!G92/RES_hhdet_in_fec!G92)</f>
        <v>0.6351180423988585</v>
      </c>
      <c r="H92" s="112">
        <f>IF(RES_hhdet_in_tes!H92=0,"",RES_hhdet_in_tes!H92/RES_hhdet_in_fec!H92)</f>
        <v>0.63759228867169504</v>
      </c>
      <c r="I92" s="112">
        <f>IF(RES_hhdet_in_tes!I92=0,"",RES_hhdet_in_tes!I92/RES_hhdet_in_fec!I92)</f>
        <v>0.64031656608394372</v>
      </c>
      <c r="J92" s="112">
        <f>IF(RES_hhdet_in_tes!J92=0,"",RES_hhdet_in_tes!J92/RES_hhdet_in_fec!J92)</f>
        <v>0.64348534329959228</v>
      </c>
      <c r="K92" s="112">
        <f>IF(RES_hhdet_in_tes!K92=0,"",RES_hhdet_in_tes!K92/RES_hhdet_in_fec!K92)</f>
        <v>0.64726396983437284</v>
      </c>
      <c r="L92" s="112">
        <f>IF(RES_hhdet_in_tes!L92=0,"",RES_hhdet_in_tes!L92/RES_hhdet_in_fec!L92)</f>
        <v>0.65169668346273002</v>
      </c>
      <c r="M92" s="112">
        <f>IF(RES_hhdet_in_tes!M92=0,"",RES_hhdet_in_tes!M92/RES_hhdet_in_fec!M92)</f>
        <v>0.66073305126521276</v>
      </c>
      <c r="N92" s="112">
        <f>IF(RES_hhdet_in_tes!N92=0,"",RES_hhdet_in_tes!N92/RES_hhdet_in_fec!N92)</f>
        <v>0.67562848853872659</v>
      </c>
      <c r="O92" s="112">
        <f>IF(RES_hhdet_in_tes!O92=0,"",RES_hhdet_in_tes!O92/RES_hhdet_in_fec!O92)</f>
        <v>0.69740473837029182</v>
      </c>
      <c r="P92" s="112">
        <f>IF(RES_hhdet_in_tes!P92=0,"",RES_hhdet_in_tes!P92/RES_hhdet_in_fec!P92)</f>
        <v>0.72381079045438923</v>
      </c>
      <c r="Q92" s="112">
        <f>IF(RES_hhdet_in_tes!Q92=0,"",RES_hhdet_in_tes!Q92/RES_hhdet_in_fec!Q92)</f>
        <v>0.7475857852701342</v>
      </c>
      <c r="R92" s="112">
        <f>IF(RES_hhdet_in_tes!R92=0,"",RES_hhdet_in_tes!R92/RES_hhdet_in_fec!R92)</f>
        <v>0.76301047726574223</v>
      </c>
      <c r="S92" s="112">
        <f>IF(RES_hhdet_in_tes!S92=0,"",RES_hhdet_in_tes!S92/RES_hhdet_in_fec!S92)</f>
        <v>0.77737233556504548</v>
      </c>
      <c r="T92" s="112">
        <f>IF(RES_hhdet_in_tes!T92=0,"",RES_hhdet_in_tes!T92/RES_hhdet_in_fec!T92)</f>
        <v>0.79024788971033777</v>
      </c>
      <c r="U92" s="112">
        <f>IF(RES_hhdet_in_tes!U92=0,"",RES_hhdet_in_tes!U92/RES_hhdet_in_fec!U92)</f>
        <v>0.80121366924395665</v>
      </c>
      <c r="V92" s="112">
        <f>IF(RES_hhdet_in_tes!V92=0,"",RES_hhdet_in_tes!V92/RES_hhdet_in_fec!V92)</f>
        <v>0.80984620370822258</v>
      </c>
      <c r="W92" s="112">
        <f>IF(RES_hhdet_in_tes!W92=0,"",RES_hhdet_in_tes!W92/RES_hhdet_in_fec!W92)</f>
        <v>0.81515221689444495</v>
      </c>
      <c r="X92" s="112">
        <f>IF(RES_hhdet_in_tes!X92=0,"",RES_hhdet_in_tes!X92/RES_hhdet_in_fec!X92)</f>
        <v>0.81868397418839933</v>
      </c>
      <c r="Y92" s="112">
        <f>IF(RES_hhdet_in_tes!Y92=0,"",RES_hhdet_in_tes!Y92/RES_hhdet_in_fec!Y92)</f>
        <v>0.82047236964036352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>
        <f>IF(RES_hhdet_in_tes!E93=0,"",RES_hhdet_in_tes!E93/RES_hhdet_in_fec!E93)</f>
        <v>0.82251460799555076</v>
      </c>
      <c r="F93" s="113">
        <f>IF(RES_hhdet_in_tes!F93=0,"",RES_hhdet_in_tes!F93/RES_hhdet_in_fec!F93)</f>
        <v>0.82408936576576164</v>
      </c>
      <c r="G93" s="113">
        <f>IF(RES_hhdet_in_tes!G93=0,"",RES_hhdet_in_tes!G93/RES_hhdet_in_fec!G93)</f>
        <v>0.82486398926969806</v>
      </c>
      <c r="H93" s="113">
        <f>IF(RES_hhdet_in_tes!H93=0,"",RES_hhdet_in_tes!H93/RES_hhdet_in_fec!H93)</f>
        <v>0.85188789135918763</v>
      </c>
      <c r="I93" s="113">
        <f>IF(RES_hhdet_in_tes!I93=0,"",RES_hhdet_in_tes!I93/RES_hhdet_in_fec!I93)</f>
        <v>0.8460916508030607</v>
      </c>
      <c r="J93" s="113">
        <f>IF(RES_hhdet_in_tes!J93=0,"",RES_hhdet_in_tes!J93/RES_hhdet_in_fec!J93)</f>
        <v>0.83623804613029484</v>
      </c>
      <c r="K93" s="113" t="str">
        <f>IF(RES_hhdet_in_tes!K93=0,"",RES_hhdet_in_tes!K93/RES_hhdet_in_fec!K93)</f>
        <v/>
      </c>
      <c r="L93" s="113">
        <f>IF(RES_hhdet_in_tes!L93=0,"",RES_hhdet_in_tes!L93/RES_hhdet_in_fec!L93)</f>
        <v>0.85586557004222441</v>
      </c>
      <c r="M93" s="113">
        <f>IF(RES_hhdet_in_tes!M93=0,"",RES_hhdet_in_tes!M93/RES_hhdet_in_fec!M93)</f>
        <v>0.84620161756826473</v>
      </c>
      <c r="N93" s="113">
        <f>IF(RES_hhdet_in_tes!N93=0,"",RES_hhdet_in_tes!N93/RES_hhdet_in_fec!N93)</f>
        <v>0.85973827162259708</v>
      </c>
      <c r="O93" s="113">
        <f>IF(RES_hhdet_in_tes!O93=0,"",RES_hhdet_in_tes!O93/RES_hhdet_in_fec!O93)</f>
        <v>0.88896495543230347</v>
      </c>
      <c r="P93" s="113">
        <f>IF(RES_hhdet_in_tes!P93=0,"",RES_hhdet_in_tes!P93/RES_hhdet_in_fec!P93)</f>
        <v>0.89915656437480618</v>
      </c>
      <c r="Q93" s="113">
        <f>IF(RES_hhdet_in_tes!Q93=0,"",RES_hhdet_in_tes!Q93/RES_hhdet_in_fec!Q93)</f>
        <v>0.92588027084440028</v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>
        <f>IF(RES_hhdet_in_tes!T93=0,"",RES_hhdet_in_tes!T93/RES_hhdet_in_fec!T93)</f>
        <v>0.92916879965261157</v>
      </c>
      <c r="U93" s="113">
        <f>IF(RES_hhdet_in_tes!U93=0,"",RES_hhdet_in_tes!U93/RES_hhdet_in_fec!U93)</f>
        <v>0.93282713663341432</v>
      </c>
      <c r="V93" s="113">
        <f>IF(RES_hhdet_in_tes!V93=0,"",RES_hhdet_in_tes!V93/RES_hhdet_in_fec!V93)</f>
        <v>0.93623838238828871</v>
      </c>
      <c r="W93" s="113">
        <f>IF(RES_hhdet_in_tes!W93=0,"",RES_hhdet_in_tes!W93/RES_hhdet_in_fec!W93)</f>
        <v>0.93920578114384112</v>
      </c>
      <c r="X93" s="113">
        <f>IF(RES_hhdet_in_tes!X93=0,"",RES_hhdet_in_tes!X93/RES_hhdet_in_fec!X93)</f>
        <v>0.9314641698214835</v>
      </c>
      <c r="Y93" s="113">
        <f>IF(RES_hhdet_in_tes!Y93=0,"",RES_hhdet_in_tes!Y93/RES_hhdet_in_fec!Y93)</f>
        <v>0.93188156128953603</v>
      </c>
      <c r="DA93" s="132" t="s">
        <v>3674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>
        <f>IF(RES_hhdet_in_tes!E94=0,"",RES_hhdet_in_tes!E94/RES_hhdet_in_fec!E94)</f>
        <v>0.63080081118581544</v>
      </c>
      <c r="F94" s="111">
        <f>IF(RES_hhdet_in_tes!F94=0,"",RES_hhdet_in_tes!F94/RES_hhdet_in_fec!F94)</f>
        <v>0.63284635706297798</v>
      </c>
      <c r="G94" s="111">
        <f>IF(RES_hhdet_in_tes!G94=0,"",RES_hhdet_in_tes!G94/RES_hhdet_in_fec!G94)</f>
        <v>0.6351180423988585</v>
      </c>
      <c r="H94" s="111">
        <f>IF(RES_hhdet_in_tes!H94=0,"",RES_hhdet_in_tes!H94/RES_hhdet_in_fec!H94)</f>
        <v>0.63759228867169493</v>
      </c>
      <c r="I94" s="111">
        <f>IF(RES_hhdet_in_tes!I94=0,"",RES_hhdet_in_tes!I94/RES_hhdet_in_fec!I94)</f>
        <v>0.64031656608394372</v>
      </c>
      <c r="J94" s="111">
        <f>IF(RES_hhdet_in_tes!J94=0,"",RES_hhdet_in_tes!J94/RES_hhdet_in_fec!J94)</f>
        <v>0.64348534329959228</v>
      </c>
      <c r="K94" s="111" t="str">
        <f>IF(RES_hhdet_in_tes!K94=0,"",RES_hhdet_in_tes!K94/RES_hhdet_in_fec!K94)</f>
        <v/>
      </c>
      <c r="L94" s="111">
        <f>IF(RES_hhdet_in_tes!L94=0,"",RES_hhdet_in_tes!L94/RES_hhdet_in_fec!L94)</f>
        <v>0.65169668346273002</v>
      </c>
      <c r="M94" s="111">
        <f>IF(RES_hhdet_in_tes!M94=0,"",RES_hhdet_in_tes!M94/RES_hhdet_in_fec!M94)</f>
        <v>0.66073305126521276</v>
      </c>
      <c r="N94" s="111">
        <f>IF(RES_hhdet_in_tes!N94=0,"",RES_hhdet_in_tes!N94/RES_hhdet_in_fec!N94)</f>
        <v>0.67562848853872659</v>
      </c>
      <c r="O94" s="111">
        <f>IF(RES_hhdet_in_tes!O94=0,"",RES_hhdet_in_tes!O94/RES_hhdet_in_fec!O94)</f>
        <v>0.69740473837029182</v>
      </c>
      <c r="P94" s="111">
        <f>IF(RES_hhdet_in_tes!P94=0,"",RES_hhdet_in_tes!P94/RES_hhdet_in_fec!P94)</f>
        <v>0.72381079045438923</v>
      </c>
      <c r="Q94" s="111">
        <f>IF(RES_hhdet_in_tes!Q94=0,"",RES_hhdet_in_tes!Q94/RES_hhdet_in_fec!Q94)</f>
        <v>0.74758578527013431</v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>
        <f>IF(RES_hhdet_in_tes!T94=0,"",RES_hhdet_in_tes!T94/RES_hhdet_in_fec!T94)</f>
        <v>0.79024788971033777</v>
      </c>
      <c r="U94" s="111">
        <f>IF(RES_hhdet_in_tes!U94=0,"",RES_hhdet_in_tes!U94/RES_hhdet_in_fec!U94)</f>
        <v>0.80121366924395676</v>
      </c>
      <c r="V94" s="111">
        <f>IF(RES_hhdet_in_tes!V94=0,"",RES_hhdet_in_tes!V94/RES_hhdet_in_fec!V94)</f>
        <v>0.80984620370822258</v>
      </c>
      <c r="W94" s="111">
        <f>IF(RES_hhdet_in_tes!W94=0,"",RES_hhdet_in_tes!W94/RES_hhdet_in_fec!W94)</f>
        <v>0.81515221689444495</v>
      </c>
      <c r="X94" s="111">
        <f>IF(RES_hhdet_in_tes!X94=0,"",RES_hhdet_in_tes!X94/RES_hhdet_in_fec!X94)</f>
        <v>0.81868397418839933</v>
      </c>
      <c r="Y94" s="111">
        <f>IF(RES_hhdet_in_tes!Y94=0,"",RES_hhdet_in_tes!Y94/RES_hhdet_in_fec!Y94)</f>
        <v>0.82047236964036352</v>
      </c>
      <c r="DA94" s="63" t="s">
        <v>3675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 t="str">
        <f>IF(RES_hhdet_in_tes!K95=0,"",RES_hhdet_in_tes!K95/RES_hhdet_in_fec!K95)</f>
        <v/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X95" s="111">
        <f>IF(RES_hhdet_in_tes!X95=0,"",RES_hhdet_in_tes!X95/RES_hhdet_in_fec!X95)</f>
        <v>1</v>
      </c>
      <c r="Y95" s="111">
        <f>IF(RES_hhdet_in_tes!Y95=0,"",RES_hhdet_in_tes!Y95/RES_hhdet_in_fec!Y95)</f>
        <v>1</v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0.70210362328928544</v>
      </c>
      <c r="D96" s="112">
        <f>IF(RES_hhdet_in_tes!D96=0,"",RES_hhdet_in_tes!D96/RES_hhdet_in_fec!D96)</f>
        <v>0.70307790440927853</v>
      </c>
      <c r="E96" s="112">
        <f>IF(RES_hhdet_in_tes!E96=0,"",RES_hhdet_in_tes!E96/RES_hhdet_in_fec!E96)</f>
        <v>0.70414450093667191</v>
      </c>
      <c r="F96" s="112">
        <f>IF(RES_hhdet_in_tes!F96=0,"",RES_hhdet_in_tes!F96/RES_hhdet_in_fec!F96)</f>
        <v>0.70522396646110141</v>
      </c>
      <c r="G96" s="112">
        <f>IF(RES_hhdet_in_tes!G96=0,"",RES_hhdet_in_tes!G96/RES_hhdet_in_fec!G96)</f>
        <v>0.70638916938274954</v>
      </c>
      <c r="H96" s="112">
        <f>IF(RES_hhdet_in_tes!H96=0,"",RES_hhdet_in_tes!H96/RES_hhdet_in_fec!H96)</f>
        <v>0.70763188442304903</v>
      </c>
      <c r="I96" s="112">
        <f>IF(RES_hhdet_in_tes!I96=0,"",RES_hhdet_in_tes!I96/RES_hhdet_in_fec!I96)</f>
        <v>0.7089710098466171</v>
      </c>
      <c r="J96" s="112">
        <f>IF(RES_hhdet_in_tes!J96=0,"",RES_hhdet_in_tes!J96/RES_hhdet_in_fec!J96)</f>
        <v>0.71048232196881445</v>
      </c>
      <c r="K96" s="112">
        <f>IF(RES_hhdet_in_tes!K96=0,"",RES_hhdet_in_tes!K96/RES_hhdet_in_fec!K96)</f>
        <v>0.71223276269105362</v>
      </c>
      <c r="L96" s="112">
        <f>IF(RES_hhdet_in_tes!L96=0,"",RES_hhdet_in_tes!L96/RES_hhdet_in_fec!L96)</f>
        <v>0.71424534786207949</v>
      </c>
      <c r="M96" s="112">
        <f>IF(RES_hhdet_in_tes!M96=0,"",RES_hhdet_in_tes!M96/RES_hhdet_in_fec!M96)</f>
        <v>0.71807151467695884</v>
      </c>
      <c r="N96" s="112">
        <f>IF(RES_hhdet_in_tes!N96=0,"",RES_hhdet_in_tes!N96/RES_hhdet_in_fec!N96)</f>
        <v>0.72438051916239177</v>
      </c>
      <c r="O96" s="112">
        <f>IF(RES_hhdet_in_tes!O96=0,"",RES_hhdet_in_tes!O96/RES_hhdet_in_fec!O96)</f>
        <v>0.73400093088760987</v>
      </c>
      <c r="P96" s="112">
        <f>IF(RES_hhdet_in_tes!P96=0,"",RES_hhdet_in_tes!P96/RES_hhdet_in_fec!P96)</f>
        <v>0.74647664339135933</v>
      </c>
      <c r="Q96" s="112">
        <f>IF(RES_hhdet_in_tes!Q96=0,"",RES_hhdet_in_tes!Q96/RES_hhdet_in_fec!Q96)</f>
        <v>0.75851305163146177</v>
      </c>
      <c r="R96" s="112">
        <f>IF(RES_hhdet_in_tes!R96=0,"",RES_hhdet_in_tes!R96/RES_hhdet_in_fec!R96)</f>
        <v>0.76665856278036026</v>
      </c>
      <c r="S96" s="112">
        <f>IF(RES_hhdet_in_tes!S96=0,"",RES_hhdet_in_tes!S96/RES_hhdet_in_fec!S96)</f>
        <v>0.77455015905289237</v>
      </c>
      <c r="T96" s="112">
        <f>IF(RES_hhdet_in_tes!T96=0,"",RES_hhdet_in_tes!T96/RES_hhdet_in_fec!T96)</f>
        <v>0.7823805123171178</v>
      </c>
      <c r="U96" s="112">
        <f>IF(RES_hhdet_in_tes!U96=0,"",RES_hhdet_in_tes!U96/RES_hhdet_in_fec!U96)</f>
        <v>0.79022833894964828</v>
      </c>
      <c r="V96" s="112">
        <f>IF(RES_hhdet_in_tes!V96=0,"",RES_hhdet_in_tes!V96/RES_hhdet_in_fec!V96)</f>
        <v>0.79793791888994936</v>
      </c>
      <c r="W96" s="112">
        <f>IF(RES_hhdet_in_tes!W96=0,"",RES_hhdet_in_tes!W96/RES_hhdet_in_fec!W96)</f>
        <v>0.80497932301774866</v>
      </c>
      <c r="X96" s="112">
        <f>IF(RES_hhdet_in_tes!X96=0,"",RES_hhdet_in_tes!X96/RES_hhdet_in_fec!X96)</f>
        <v>0.81725512041132709</v>
      </c>
      <c r="Y96" s="112">
        <f>IF(RES_hhdet_in_tes!Y96=0,"",RES_hhdet_in_tes!Y96/RES_hhdet_in_fec!Y96)</f>
        <v>0.82870769325501881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0.86392238361158968</v>
      </c>
      <c r="D97" s="113">
        <f>IF(RES_hhdet_in_tes!D97=0,"",RES_hhdet_in_tes!D97/RES_hhdet_in_fec!D97)</f>
        <v>0.86408536373357381</v>
      </c>
      <c r="E97" s="113">
        <f>IF(RES_hhdet_in_tes!E97=0,"",RES_hhdet_in_tes!E97/RES_hhdet_in_fec!E97)</f>
        <v>0.86568549592438515</v>
      </c>
      <c r="F97" s="113">
        <f>IF(RES_hhdet_in_tes!F97=0,"",RES_hhdet_in_tes!F97/RES_hhdet_in_fec!F97)</f>
        <v>0.86643593341705549</v>
      </c>
      <c r="G97" s="113">
        <f>IF(RES_hhdet_in_tes!G97=0,"",RES_hhdet_in_tes!G97/RES_hhdet_in_fec!G97)</f>
        <v>0.8671601216910636</v>
      </c>
      <c r="H97" s="113">
        <f>IF(RES_hhdet_in_tes!H97=0,"",RES_hhdet_in_tes!H97/RES_hhdet_in_fec!H97)</f>
        <v>0.88767269544727745</v>
      </c>
      <c r="I97" s="113">
        <f>IF(RES_hhdet_in_tes!I97=0,"",RES_hhdet_in_tes!I97/RES_hhdet_in_fec!I97)</f>
        <v>0.88280737528218645</v>
      </c>
      <c r="J97" s="113">
        <f>IF(RES_hhdet_in_tes!J97=0,"",RES_hhdet_in_tes!J97/RES_hhdet_in_fec!J97)</f>
        <v>0.8746425515513444</v>
      </c>
      <c r="K97" s="113">
        <f>IF(RES_hhdet_in_tes!K97=0,"",RES_hhdet_in_tes!K97/RES_hhdet_in_fec!K97)</f>
        <v>0.8729058169851619</v>
      </c>
      <c r="L97" s="113">
        <f>IF(RES_hhdet_in_tes!L97=0,"",RES_hhdet_in_tes!L97/RES_hhdet_in_fec!L97)</f>
        <v>0.88724907561537059</v>
      </c>
      <c r="M97" s="113">
        <f>IF(RES_hhdet_in_tes!M97=0,"",RES_hhdet_in_tes!M97/RES_hhdet_in_fec!M97)</f>
        <v>0.87801026371665192</v>
      </c>
      <c r="N97" s="113">
        <f>IF(RES_hhdet_in_tes!N97=0,"",RES_hhdet_in_tes!N97/RES_hhdet_in_fec!N97)</f>
        <v>0.88516206985371049</v>
      </c>
      <c r="O97" s="113">
        <f>IF(RES_hhdet_in_tes!O97=0,"",RES_hhdet_in_tes!O97/RES_hhdet_in_fec!O97)</f>
        <v>0.9041896637840211</v>
      </c>
      <c r="P97" s="113">
        <f>IF(RES_hhdet_in_tes!P97=0,"",RES_hhdet_in_tes!P97/RES_hhdet_in_fec!P97)</f>
        <v>0.90888011594483331</v>
      </c>
      <c r="Q97" s="113">
        <f>IF(RES_hhdet_in_tes!Q97=0,"",RES_hhdet_in_tes!Q97/RES_hhdet_in_fec!Q97)</f>
        <v>0.9295448862812592</v>
      </c>
      <c r="R97" s="113">
        <f>IF(RES_hhdet_in_tes!R97=0,"",RES_hhdet_in_tes!R97/RES_hhdet_in_fec!R97)</f>
        <v>0.93688970148041306</v>
      </c>
      <c r="S97" s="113">
        <f>IF(RES_hhdet_in_tes!S97=0,"",RES_hhdet_in_tes!S97/RES_hhdet_in_fec!S97)</f>
        <v>0.93244731803760617</v>
      </c>
      <c r="T97" s="113">
        <f>IF(RES_hhdet_in_tes!T97=0,"",RES_hhdet_in_tes!T97/RES_hhdet_in_fec!T97)</f>
        <v>0.92570033690528697</v>
      </c>
      <c r="U97" s="113">
        <f>IF(RES_hhdet_in_tes!U97=0,"",RES_hhdet_in_tes!U97/RES_hhdet_in_fec!U97)</f>
        <v>0.92723778190866235</v>
      </c>
      <c r="V97" s="113">
        <f>IF(RES_hhdet_in_tes!V97=0,"",RES_hhdet_in_tes!V97/RES_hhdet_in_fec!V97)</f>
        <v>0.93051521787903368</v>
      </c>
      <c r="W97" s="113">
        <f>IF(RES_hhdet_in_tes!W97=0,"",RES_hhdet_in_tes!W97/RES_hhdet_in_fec!W97)</f>
        <v>0.935092149629975</v>
      </c>
      <c r="X97" s="113">
        <f>IF(RES_hhdet_in_tes!X97=0,"",RES_hhdet_in_tes!X97/RES_hhdet_in_fec!X97)</f>
        <v>0.92970619415496114</v>
      </c>
      <c r="Y97" s="113">
        <f>IF(RES_hhdet_in_tes!Y97=0,"",RES_hhdet_in_tes!Y97/RES_hhdet_in_fec!Y97)</f>
        <v>0.93507058350191841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0.70210362328928544</v>
      </c>
      <c r="D98" s="111">
        <f>IF(RES_hhdet_in_tes!D98=0,"",RES_hhdet_in_tes!D98/RES_hhdet_in_fec!D98)</f>
        <v>0.70307790440927853</v>
      </c>
      <c r="E98" s="111">
        <f>IF(RES_hhdet_in_tes!E98=0,"",RES_hhdet_in_tes!E98/RES_hhdet_in_fec!E98)</f>
        <v>0.70414450093667191</v>
      </c>
      <c r="F98" s="111">
        <f>IF(RES_hhdet_in_tes!F98=0,"",RES_hhdet_in_tes!F98/RES_hhdet_in_fec!F98)</f>
        <v>0.70522396646110153</v>
      </c>
      <c r="G98" s="111">
        <f>IF(RES_hhdet_in_tes!G98=0,"",RES_hhdet_in_tes!G98/RES_hhdet_in_fec!G98)</f>
        <v>0.70638916938274965</v>
      </c>
      <c r="H98" s="111">
        <f>IF(RES_hhdet_in_tes!H98=0,"",RES_hhdet_in_tes!H98/RES_hhdet_in_fec!H98)</f>
        <v>0.70763188442304903</v>
      </c>
      <c r="I98" s="111">
        <f>IF(RES_hhdet_in_tes!I98=0,"",RES_hhdet_in_tes!I98/RES_hhdet_in_fec!I98)</f>
        <v>0.7089710098466171</v>
      </c>
      <c r="J98" s="111">
        <f>IF(RES_hhdet_in_tes!J98=0,"",RES_hhdet_in_tes!J98/RES_hhdet_in_fec!J98)</f>
        <v>0.71048232196881445</v>
      </c>
      <c r="K98" s="111">
        <f>IF(RES_hhdet_in_tes!K98=0,"",RES_hhdet_in_tes!K98/RES_hhdet_in_fec!K98)</f>
        <v>0.71223276269105362</v>
      </c>
      <c r="L98" s="111">
        <f>IF(RES_hhdet_in_tes!L98=0,"",RES_hhdet_in_tes!L98/RES_hhdet_in_fec!L98)</f>
        <v>0.71424534786207949</v>
      </c>
      <c r="M98" s="111">
        <f>IF(RES_hhdet_in_tes!M98=0,"",RES_hhdet_in_tes!M98/RES_hhdet_in_fec!M98)</f>
        <v>0.71807151467695884</v>
      </c>
      <c r="N98" s="111">
        <f>IF(RES_hhdet_in_tes!N98=0,"",RES_hhdet_in_tes!N98/RES_hhdet_in_fec!N98)</f>
        <v>0.72438051916239188</v>
      </c>
      <c r="O98" s="111">
        <f>IF(RES_hhdet_in_tes!O98=0,"",RES_hhdet_in_tes!O98/RES_hhdet_in_fec!O98)</f>
        <v>0.73400093088760976</v>
      </c>
      <c r="P98" s="111">
        <f>IF(RES_hhdet_in_tes!P98=0,"",RES_hhdet_in_tes!P98/RES_hhdet_in_fec!P98)</f>
        <v>0.74647664339135933</v>
      </c>
      <c r="Q98" s="111">
        <f>IF(RES_hhdet_in_tes!Q98=0,"",RES_hhdet_in_tes!Q98/RES_hhdet_in_fec!Q98)</f>
        <v>0.75851305163146177</v>
      </c>
      <c r="R98" s="111">
        <f>IF(RES_hhdet_in_tes!R98=0,"",RES_hhdet_in_tes!R98/RES_hhdet_in_fec!R98)</f>
        <v>0.76665856278036038</v>
      </c>
      <c r="S98" s="111">
        <f>IF(RES_hhdet_in_tes!S98=0,"",RES_hhdet_in_tes!S98/RES_hhdet_in_fec!S98)</f>
        <v>0.77455015905289237</v>
      </c>
      <c r="T98" s="111">
        <f>IF(RES_hhdet_in_tes!T98=0,"",RES_hhdet_in_tes!T98/RES_hhdet_in_fec!T98)</f>
        <v>0.7823805123171178</v>
      </c>
      <c r="U98" s="111">
        <f>IF(RES_hhdet_in_tes!U98=0,"",RES_hhdet_in_tes!U98/RES_hhdet_in_fec!U98)</f>
        <v>0.79022833894964828</v>
      </c>
      <c r="V98" s="111">
        <f>IF(RES_hhdet_in_tes!V98=0,"",RES_hhdet_in_tes!V98/RES_hhdet_in_fec!V98)</f>
        <v>0.79793791888994936</v>
      </c>
      <c r="W98" s="111">
        <f>IF(RES_hhdet_in_tes!W98=0,"",RES_hhdet_in_tes!W98/RES_hhdet_in_fec!W98)</f>
        <v>0.80497932301774877</v>
      </c>
      <c r="X98" s="111">
        <f>IF(RES_hhdet_in_tes!X98=0,"",RES_hhdet_in_tes!X98/RES_hhdet_in_fec!X98)</f>
        <v>0.81725512041132709</v>
      </c>
      <c r="Y98" s="111">
        <f>IF(RES_hhdet_in_tes!Y98=0,"",RES_hhdet_in_tes!Y98/RES_hhdet_in_fec!Y98)</f>
        <v>0.82870769325501881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0.75857942423065294</v>
      </c>
      <c r="D100" s="124">
        <f>IF(RES_hhdet_in_tes!D100=0,"",RES_hhdet_in_tes!D100/RES_hhdet_in_fec!D100)</f>
        <v>0.75722113620422571</v>
      </c>
      <c r="E100" s="124">
        <f>IF(RES_hhdet_in_tes!E100=0,"",RES_hhdet_in_tes!E100/RES_hhdet_in_fec!E100)</f>
        <v>0.75726919971494855</v>
      </c>
      <c r="F100" s="124">
        <f>IF(RES_hhdet_in_tes!F100=0,"",RES_hhdet_in_tes!F100/RES_hhdet_in_fec!F100)</f>
        <v>0.75799517104071057</v>
      </c>
      <c r="G100" s="124">
        <f>IF(RES_hhdet_in_tes!G100=0,"",RES_hhdet_in_tes!G100/RES_hhdet_in_fec!G100)</f>
        <v>0.75795924822323069</v>
      </c>
      <c r="H100" s="124">
        <f>IF(RES_hhdet_in_tes!H100=0,"",RES_hhdet_in_tes!H100/RES_hhdet_in_fec!H100)</f>
        <v>0.7575911438519668</v>
      </c>
      <c r="I100" s="124">
        <f>IF(RES_hhdet_in_tes!I100=0,"",RES_hhdet_in_tes!I100/RES_hhdet_in_fec!I100)</f>
        <v>0.76075840111228077</v>
      </c>
      <c r="J100" s="124">
        <f>IF(RES_hhdet_in_tes!J100=0,"",RES_hhdet_in_tes!J100/RES_hhdet_in_fec!J100)</f>
        <v>0.75267923312649077</v>
      </c>
      <c r="K100" s="124">
        <f>IF(RES_hhdet_in_tes!K100=0,"",RES_hhdet_in_tes!K100/RES_hhdet_in_fec!K100)</f>
        <v>0.75730532038416898</v>
      </c>
      <c r="L100" s="124">
        <f>IF(RES_hhdet_in_tes!L100=0,"",RES_hhdet_in_tes!L100/RES_hhdet_in_fec!L100)</f>
        <v>0.7593986696383227</v>
      </c>
      <c r="M100" s="124">
        <f>IF(RES_hhdet_in_tes!M100=0,"",RES_hhdet_in_tes!M100/RES_hhdet_in_fec!M100)</f>
        <v>0.76021081442660754</v>
      </c>
      <c r="N100" s="124">
        <f>IF(RES_hhdet_in_tes!N100=0,"",RES_hhdet_in_tes!N100/RES_hhdet_in_fec!N100)</f>
        <v>0.76530670733500672</v>
      </c>
      <c r="O100" s="124">
        <f>IF(RES_hhdet_in_tes!O100=0,"",RES_hhdet_in_tes!O100/RES_hhdet_in_fec!O100)</f>
        <v>0.77536344902733179</v>
      </c>
      <c r="P100" s="124">
        <f>IF(RES_hhdet_in_tes!P100=0,"",RES_hhdet_in_tes!P100/RES_hhdet_in_fec!P100)</f>
        <v>0.78986563667200249</v>
      </c>
      <c r="Q100" s="124">
        <f>IF(RES_hhdet_in_tes!Q100=0,"",RES_hhdet_in_tes!Q100/RES_hhdet_in_fec!Q100)</f>
        <v>0.79895347282978002</v>
      </c>
      <c r="R100" s="124">
        <f>IF(RES_hhdet_in_tes!R100=0,"",RES_hhdet_in_tes!R100/RES_hhdet_in_fec!R100)</f>
        <v>0.81004839020554231</v>
      </c>
      <c r="S100" s="124">
        <f>IF(RES_hhdet_in_tes!S100=0,"",RES_hhdet_in_tes!S100/RES_hhdet_in_fec!S100)</f>
        <v>0.81727523164797611</v>
      </c>
      <c r="T100" s="124">
        <f>IF(RES_hhdet_in_tes!T100=0,"",RES_hhdet_in_tes!T100/RES_hhdet_in_fec!T100)</f>
        <v>0.83229288102700072</v>
      </c>
      <c r="U100" s="124">
        <f>IF(RES_hhdet_in_tes!U100=0,"",RES_hhdet_in_tes!U100/RES_hhdet_in_fec!U100)</f>
        <v>0.84017651348523537</v>
      </c>
      <c r="V100" s="124">
        <f>IF(RES_hhdet_in_tes!V100=0,"",RES_hhdet_in_tes!V100/RES_hhdet_in_fec!V100)</f>
        <v>0.85815969280944793</v>
      </c>
      <c r="W100" s="124">
        <f>IF(RES_hhdet_in_tes!W100=0,"",RES_hhdet_in_tes!W100/RES_hhdet_in_fec!W100)</f>
        <v>0.86499935154865892</v>
      </c>
      <c r="X100" s="124">
        <f>IF(RES_hhdet_in_tes!X100=0,"",RES_hhdet_in_tes!X100/RES_hhdet_in_fec!X100)</f>
        <v>0.89417384505204578</v>
      </c>
      <c r="Y100" s="124">
        <f>IF(RES_hhdet_in_tes!Y100=0,"",RES_hhdet_in_tes!Y100/RES_hhdet_in_fec!Y100)</f>
        <v>0.90099599765673011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>
        <f>IF(RES_hhdet_in_tes!C101=0,"",RES_hhdet_in_tes!C101/RES_hhdet_in_fec!C101)</f>
        <v>0.59142111398731989</v>
      </c>
      <c r="D101" s="111">
        <f>IF(RES_hhdet_in_tes!D101=0,"",RES_hhdet_in_tes!D101/RES_hhdet_in_fec!D101)</f>
        <v>0.59151033033473055</v>
      </c>
      <c r="E101" s="111">
        <f>IF(RES_hhdet_in_tes!E101=0,"",RES_hhdet_in_tes!E101/RES_hhdet_in_fec!E101)</f>
        <v>0.59159955471862502</v>
      </c>
      <c r="F101" s="111">
        <f>IF(RES_hhdet_in_tes!F101=0,"",RES_hhdet_in_tes!F101/RES_hhdet_in_fec!F101)</f>
        <v>0.59168878019840365</v>
      </c>
      <c r="G101" s="111">
        <f>IF(RES_hhdet_in_tes!G101=0,"",RES_hhdet_in_tes!G101/RES_hhdet_in_fec!G101)</f>
        <v>0.5917780130793111</v>
      </c>
      <c r="H101" s="111">
        <f>IF(RES_hhdet_in_tes!H101=0,"",RES_hhdet_in_tes!H101/RES_hhdet_in_fec!H101)</f>
        <v>0.59186725258966577</v>
      </c>
      <c r="I101" s="111">
        <f>IF(RES_hhdet_in_tes!I101=0,"",RES_hhdet_in_tes!I101/RES_hhdet_in_fec!I101)</f>
        <v>0.59195650028307989</v>
      </c>
      <c r="J101" s="111">
        <f>IF(RES_hhdet_in_tes!J101=0,"",RES_hhdet_in_tes!J101/RES_hhdet_in_fec!J101)</f>
        <v>0.59204576252415586</v>
      </c>
      <c r="K101" s="111">
        <f>IF(RES_hhdet_in_tes!K101=0,"",RES_hhdet_in_tes!K101/RES_hhdet_in_fec!K101)</f>
        <v>0.59213504472447898</v>
      </c>
      <c r="L101" s="111">
        <f>IF(RES_hhdet_in_tes!L101=0,"",RES_hhdet_in_tes!L101/RES_hhdet_in_fec!L101)</f>
        <v>0.59222434833187054</v>
      </c>
      <c r="M101" s="111">
        <f>IF(RES_hhdet_in_tes!M101=0,"",RES_hhdet_in_tes!M101/RES_hhdet_in_fec!M101)</f>
        <v>0.59229216932479234</v>
      </c>
      <c r="N101" s="111">
        <f>IF(RES_hhdet_in_tes!N101=0,"",RES_hhdet_in_tes!N101/RES_hhdet_in_fec!N101)</f>
        <v>0.59233007806964666</v>
      </c>
      <c r="O101" s="111">
        <f>IF(RES_hhdet_in_tes!O101=0,"",RES_hhdet_in_tes!O101/RES_hhdet_in_fec!O101)</f>
        <v>0.59235273513063103</v>
      </c>
      <c r="P101" s="111">
        <f>IF(RES_hhdet_in_tes!P101=0,"",RES_hhdet_in_tes!P101/RES_hhdet_in_fec!P101)</f>
        <v>0.59241595591381624</v>
      </c>
      <c r="Q101" s="111">
        <f>IF(RES_hhdet_in_tes!Q101=0,"",RES_hhdet_in_tes!Q101/RES_hhdet_in_fec!Q101)</f>
        <v>0.59267327927003965</v>
      </c>
      <c r="R101" s="111">
        <f>IF(RES_hhdet_in_tes!R101=0,"",RES_hhdet_in_tes!R101/RES_hhdet_in_fec!R101)</f>
        <v>0.59334920365141075</v>
      </c>
      <c r="S101" s="111">
        <f>IF(RES_hhdet_in_tes!S101=0,"",RES_hhdet_in_tes!S101/RES_hhdet_in_fec!S101)</f>
        <v>0.59430267222887923</v>
      </c>
      <c r="T101" s="111">
        <f>IF(RES_hhdet_in_tes!T101=0,"",RES_hhdet_in_tes!T101/RES_hhdet_in_fec!T101)</f>
        <v>0.59534881420652952</v>
      </c>
      <c r="U101" s="111">
        <f>IF(RES_hhdet_in_tes!U101=0,"",RES_hhdet_in_tes!U101/RES_hhdet_in_fec!U101)</f>
        <v>0.59630275878844863</v>
      </c>
      <c r="V101" s="111">
        <f>IF(RES_hhdet_in_tes!V101=0,"",RES_hhdet_in_tes!V101/RES_hhdet_in_fec!V101)</f>
        <v>0.59697963517872243</v>
      </c>
      <c r="W101" s="111">
        <f>IF(RES_hhdet_in_tes!W101=0,"",RES_hhdet_in_tes!W101/RES_hhdet_in_fec!W101)</f>
        <v>0.59730494711101945</v>
      </c>
      <c r="X101" s="111">
        <f>IF(RES_hhdet_in_tes!X101=0,"",RES_hhdet_in_tes!X101/RES_hhdet_in_fec!X101)</f>
        <v>0.59768434150698679</v>
      </c>
      <c r="Y101" s="111">
        <f>IF(RES_hhdet_in_tes!Y101=0,"",RES_hhdet_in_tes!Y101/RES_hhdet_in_fec!Y101)</f>
        <v>0.59772228094658364</v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0.60775883642253548</v>
      </c>
      <c r="D102" s="111">
        <f>IF(RES_hhdet_in_tes!D102=0,"",RES_hhdet_in_tes!D102/RES_hhdet_in_fec!D102)</f>
        <v>0.60798666898863474</v>
      </c>
      <c r="E102" s="111">
        <f>IF(RES_hhdet_in_tes!E102=0,"",RES_hhdet_in_tes!E102/RES_hhdet_in_fec!E102)</f>
        <v>0.60821452207757287</v>
      </c>
      <c r="F102" s="111">
        <f>IF(RES_hhdet_in_tes!F102=0,"",RES_hhdet_in_tes!F102/RES_hhdet_in_fec!F102)</f>
        <v>0.60844237796507983</v>
      </c>
      <c r="G102" s="111">
        <f>IF(RES_hhdet_in_tes!G102=0,"",RES_hhdet_in_tes!G102/RES_hhdet_in_fec!G102)</f>
        <v>0.60867025275291431</v>
      </c>
      <c r="H102" s="111">
        <f>IF(RES_hhdet_in_tes!H102=0,"",RES_hhdet_in_tes!H102/RES_hhdet_in_fec!H102)</f>
        <v>0.60889814447042601</v>
      </c>
      <c r="I102" s="111">
        <f>IF(RES_hhdet_in_tes!I102=0,"",RES_hhdet_in_tes!I102/RES_hhdet_in_fec!I102)</f>
        <v>0.60912605708508849</v>
      </c>
      <c r="J102" s="111">
        <f>IF(RES_hhdet_in_tes!J102=0,"",RES_hhdet_in_tes!J102/RES_hhdet_in_fec!J102)</f>
        <v>0.60935400685024166</v>
      </c>
      <c r="K102" s="111">
        <f>IF(RES_hhdet_in_tes!K102=0,"",RES_hhdet_in_tes!K102/RES_hhdet_in_fec!K102)</f>
        <v>0.60958200758549907</v>
      </c>
      <c r="L102" s="111">
        <f>IF(RES_hhdet_in_tes!L102=0,"",RES_hhdet_in_tes!L102/RES_hhdet_in_fec!L102)</f>
        <v>0.60981006298817408</v>
      </c>
      <c r="M102" s="111">
        <f>IF(RES_hhdet_in_tes!M102=0,"",RES_hhdet_in_tes!M102/RES_hhdet_in_fec!M102)</f>
        <v>0.60998325805052778</v>
      </c>
      <c r="N102" s="111">
        <f>IF(RES_hhdet_in_tes!N102=0,"",RES_hhdet_in_tes!N102/RES_hhdet_in_fec!N102)</f>
        <v>0.61008006594357</v>
      </c>
      <c r="O102" s="111">
        <f>IF(RES_hhdet_in_tes!O102=0,"",RES_hhdet_in_tes!O102/RES_hhdet_in_fec!O102)</f>
        <v>0.61013792547821999</v>
      </c>
      <c r="P102" s="111">
        <f>IF(RES_hhdet_in_tes!P102=0,"",RES_hhdet_in_tes!P102/RES_hhdet_in_fec!P102)</f>
        <v>0.61029937294476566</v>
      </c>
      <c r="Q102" s="111">
        <f>IF(RES_hhdet_in_tes!Q102=0,"",RES_hhdet_in_tes!Q102/RES_hhdet_in_fec!Q102)</f>
        <v>0.61095650184846029</v>
      </c>
      <c r="R102" s="111">
        <f>IF(RES_hhdet_in_tes!R102=0,"",RES_hhdet_in_tes!R102/RES_hhdet_in_fec!R102)</f>
        <v>0.61268261584848716</v>
      </c>
      <c r="S102" s="111">
        <f>IF(RES_hhdet_in_tes!S102=0,"",RES_hhdet_in_tes!S102/RES_hhdet_in_fec!S102)</f>
        <v>0.61511749688771744</v>
      </c>
      <c r="T102" s="111">
        <f>IF(RES_hhdet_in_tes!T102=0,"",RES_hhdet_in_tes!T102/RES_hhdet_in_fec!T102)</f>
        <v>0.61778903879892189</v>
      </c>
      <c r="U102" s="111">
        <f>IF(RES_hhdet_in_tes!U102=0,"",RES_hhdet_in_tes!U102/RES_hhdet_in_fec!U102)</f>
        <v>0.620225135414878</v>
      </c>
      <c r="V102" s="111">
        <f>IF(RES_hhdet_in_tes!V102=0,"",RES_hhdet_in_tes!V102/RES_hhdet_in_fec!V102)</f>
        <v>0.62195368056835976</v>
      </c>
      <c r="W102" s="111">
        <f>IF(RES_hhdet_in_tes!W102=0,"",RES_hhdet_in_tes!W102/RES_hhdet_in_fec!W102)</f>
        <v>0.622784432492968</v>
      </c>
      <c r="X102" s="111" t="str">
        <f>IF(RES_hhdet_in_tes!X102=0,"",RES_hhdet_in_tes!X102/RES_hhdet_in_fec!X102)</f>
        <v/>
      </c>
      <c r="Y102" s="111" t="str">
        <f>IF(RES_hhdet_in_tes!Y102=0,"",RES_hhdet_in_tes!Y102/RES_hhdet_in_fec!Y102)</f>
        <v/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0.76477532017812433</v>
      </c>
      <c r="D103" s="45">
        <f>IF(RES_hhdet_in_tes!D103=0,"",RES_hhdet_in_tes!D103/RES_hhdet_in_fec!D103)</f>
        <v>0.7660602977477684</v>
      </c>
      <c r="E103" s="45">
        <f>IF(RES_hhdet_in_tes!E103=0,"",RES_hhdet_in_tes!E103/RES_hhdet_in_fec!E103)</f>
        <v>0.76740586230707564</v>
      </c>
      <c r="F103" s="45">
        <f>IF(RES_hhdet_in_tes!F103=0,"",RES_hhdet_in_tes!F103/RES_hhdet_in_fec!F103)</f>
        <v>0.76875968872860978</v>
      </c>
      <c r="G103" s="45">
        <f>IF(RES_hhdet_in_tes!G103=0,"",RES_hhdet_in_tes!G103/RES_hhdet_in_fec!G103)</f>
        <v>0.77016931220395513</v>
      </c>
      <c r="H103" s="45">
        <f>IF(RES_hhdet_in_tes!H103=0,"",RES_hhdet_in_tes!H103/RES_hhdet_in_fec!H103)</f>
        <v>0.77162891503081843</v>
      </c>
      <c r="I103" s="45">
        <f>IF(RES_hhdet_in_tes!I103=0,"",RES_hhdet_in_tes!I103/RES_hhdet_in_fec!I103)</f>
        <v>0.77315020988179539</v>
      </c>
      <c r="J103" s="45">
        <f>IF(RES_hhdet_in_tes!J103=0,"",RES_hhdet_in_tes!J103/RES_hhdet_in_fec!J103)</f>
        <v>0.77478117944230751</v>
      </c>
      <c r="K103" s="45">
        <f>IF(RES_hhdet_in_tes!K103=0,"",RES_hhdet_in_tes!K103/RES_hhdet_in_fec!K103)</f>
        <v>0.77656262161591061</v>
      </c>
      <c r="L103" s="45">
        <f>IF(RES_hhdet_in_tes!L103=0,"",RES_hhdet_in_tes!L103/RES_hhdet_in_fec!L103)</f>
        <v>0.77850545151443473</v>
      </c>
      <c r="M103" s="45">
        <f>IF(RES_hhdet_in_tes!M103=0,"",RES_hhdet_in_tes!M103/RES_hhdet_in_fec!M103)</f>
        <v>0.78128326894731503</v>
      </c>
      <c r="N103" s="45">
        <f>IF(RES_hhdet_in_tes!N103=0,"",RES_hhdet_in_tes!N103/RES_hhdet_in_fec!N103)</f>
        <v>0.78508784137811671</v>
      </c>
      <c r="O103" s="45">
        <f>IF(RES_hhdet_in_tes!O103=0,"",RES_hhdet_in_tes!O103/RES_hhdet_in_fec!O103)</f>
        <v>0.79037391402781398</v>
      </c>
      <c r="P103" s="45">
        <f>IF(RES_hhdet_in_tes!P103=0,"",RES_hhdet_in_tes!P103/RES_hhdet_in_fec!P103)</f>
        <v>0.79736452544417447</v>
      </c>
      <c r="Q103" s="45">
        <f>IF(RES_hhdet_in_tes!Q103=0,"",RES_hhdet_in_tes!Q103/RES_hhdet_in_fec!Q103)</f>
        <v>0.80641044480103286</v>
      </c>
      <c r="R103" s="45">
        <f>IF(RES_hhdet_in_tes!R103=0,"",RES_hhdet_in_tes!R103/RES_hhdet_in_fec!R103)</f>
        <v>0.81871977831402465</v>
      </c>
      <c r="S103" s="45">
        <f>IF(RES_hhdet_in_tes!S103=0,"",RES_hhdet_in_tes!S103/RES_hhdet_in_fec!S103)</f>
        <v>0.83412277280482261</v>
      </c>
      <c r="T103" s="45">
        <f>IF(RES_hhdet_in_tes!T103=0,"",RES_hhdet_in_tes!T103/RES_hhdet_in_fec!T103)</f>
        <v>0.85070494221512705</v>
      </c>
      <c r="U103" s="45">
        <f>IF(RES_hhdet_in_tes!U103=0,"",RES_hhdet_in_tes!U103/RES_hhdet_in_fec!U103)</f>
        <v>0.86655180048668412</v>
      </c>
      <c r="V103" s="45">
        <f>IF(RES_hhdet_in_tes!V103=0,"",RES_hhdet_in_tes!V103/RES_hhdet_in_fec!V103)</f>
        <v>0.87974886156121745</v>
      </c>
      <c r="W103" s="45">
        <f>IF(RES_hhdet_in_tes!W103=0,"",RES_hhdet_in_tes!W103/RES_hhdet_in_fec!W103)</f>
        <v>0.88963094561323908</v>
      </c>
      <c r="X103" s="45">
        <f>IF(RES_hhdet_in_tes!X103=0,"",RES_hhdet_in_tes!X103/RES_hhdet_in_fec!X103)</f>
        <v>0.89693656528367005</v>
      </c>
      <c r="Y103" s="45">
        <f>IF(RES_hhdet_in_tes!Y103=0,"",RES_hhdet_in_tes!Y103/RES_hhdet_in_fec!Y103)</f>
        <v>0.90341515830235208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0.82429527321509188</v>
      </c>
      <c r="D124" s="119">
        <f>IF(RES_hhdet_in_tes!D124=0,"",RES_hhdet_in_tes!D124/RES_hhdet_in_fec!D124)</f>
        <v>0.82543589338737222</v>
      </c>
      <c r="E124" s="119">
        <f>IF(RES_hhdet_in_tes!E124=0,"",RES_hhdet_in_tes!E124/RES_hhdet_in_fec!E124)</f>
        <v>0.82834684150818705</v>
      </c>
      <c r="F124" s="119">
        <f>IF(RES_hhdet_in_tes!F124=0,"",RES_hhdet_in_tes!F124/RES_hhdet_in_fec!F124)</f>
        <v>0.82999780436873849</v>
      </c>
      <c r="G124" s="119" t="str">
        <f>IF(RES_hhdet_in_tes!G124=0,"",RES_hhdet_in_tes!G124/RES_hhdet_in_fec!G124)</f>
        <v/>
      </c>
      <c r="H124" s="119">
        <f>IF(RES_hhdet_in_tes!H124=0,"",RES_hhdet_in_tes!H124/RES_hhdet_in_fec!H124)</f>
        <v>0.82929388713220009</v>
      </c>
      <c r="I124" s="119">
        <f>IF(RES_hhdet_in_tes!I124=0,"",RES_hhdet_in_tes!I124/RES_hhdet_in_fec!I124)</f>
        <v>0.83618865607895254</v>
      </c>
      <c r="J124" s="119">
        <f>IF(RES_hhdet_in_tes!J124=0,"",RES_hhdet_in_tes!J124/RES_hhdet_in_fec!J124)</f>
        <v>0.83933859061934035</v>
      </c>
      <c r="K124" s="119">
        <f>IF(RES_hhdet_in_tes!K124=0,"",RES_hhdet_in_tes!K124/RES_hhdet_in_fec!K124)</f>
        <v>0.84380710037381268</v>
      </c>
      <c r="L124" s="119">
        <f>IF(RES_hhdet_in_tes!L124=0,"",RES_hhdet_in_tes!L124/RES_hhdet_in_fec!L124)</f>
        <v>0.84218336092050261</v>
      </c>
      <c r="M124" s="119">
        <f>IF(RES_hhdet_in_tes!M124=0,"",RES_hhdet_in_tes!M124/RES_hhdet_in_fec!M124)</f>
        <v>0.84509055989387483</v>
      </c>
      <c r="N124" s="119">
        <f>IF(RES_hhdet_in_tes!N124=0,"",RES_hhdet_in_tes!N124/RES_hhdet_in_fec!N124)</f>
        <v>0.84849902206635397</v>
      </c>
      <c r="O124" s="119">
        <f>IF(RES_hhdet_in_tes!O124=0,"",RES_hhdet_in_tes!O124/RES_hhdet_in_fec!O124)</f>
        <v>0.8550963645734394</v>
      </c>
      <c r="P124" s="119">
        <f>IF(RES_hhdet_in_tes!P124=0,"",RES_hhdet_in_tes!P124/RES_hhdet_in_fec!P124)</f>
        <v>0.86255991784634822</v>
      </c>
      <c r="Q124" s="119">
        <f>IF(RES_hhdet_in_tes!Q124=0,"",RES_hhdet_in_tes!Q124/RES_hhdet_in_fec!Q124)</f>
        <v>0.86899191152489108</v>
      </c>
      <c r="R124" s="119">
        <f>IF(RES_hhdet_in_tes!R124=0,"",RES_hhdet_in_tes!R124/RES_hhdet_in_fec!R124)</f>
        <v>0.87443549589642755</v>
      </c>
      <c r="S124" s="119">
        <f>IF(RES_hhdet_in_tes!S124=0,"",RES_hhdet_in_tes!S124/RES_hhdet_in_fec!S124)</f>
        <v>0.87632859536718433</v>
      </c>
      <c r="T124" s="119">
        <f>IF(RES_hhdet_in_tes!T124=0,"",RES_hhdet_in_tes!T124/RES_hhdet_in_fec!T124)</f>
        <v>0.87967711001430071</v>
      </c>
      <c r="U124" s="119">
        <f>IF(RES_hhdet_in_tes!U124=0,"",RES_hhdet_in_tes!U124/RES_hhdet_in_fec!U124)</f>
        <v>0.889041880231069</v>
      </c>
      <c r="V124" s="119">
        <f>IF(RES_hhdet_in_tes!V124=0,"",RES_hhdet_in_tes!V124/RES_hhdet_in_fec!V124)</f>
        <v>0.89938622052489536</v>
      </c>
      <c r="W124" s="119">
        <f>IF(RES_hhdet_in_tes!W124=0,"",RES_hhdet_in_tes!W124/RES_hhdet_in_fec!W124)</f>
        <v>0.90250152563045083</v>
      </c>
      <c r="X124" s="119">
        <f>IF(RES_hhdet_in_tes!X124=0,"",RES_hhdet_in_tes!X124/RES_hhdet_in_fec!X124)</f>
        <v>0.90785687502188606</v>
      </c>
      <c r="Y124" s="119">
        <f>IF(RES_hhdet_in_tes!Y124=0,"",RES_hhdet_in_tes!Y124/RES_hhdet_in_fec!Y124)</f>
        <v>0.91354172663950639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0.82759828133127089</v>
      </c>
      <c r="D125" s="124">
        <f>IF(RES_hhdet_in_tes!D125=0,"",RES_hhdet_in_tes!D125/RES_hhdet_in_fec!D125)</f>
        <v>0.82930840865063349</v>
      </c>
      <c r="E125" s="124">
        <f>IF(RES_hhdet_in_tes!E125=0,"",RES_hhdet_in_tes!E125/RES_hhdet_in_fec!E125)</f>
        <v>0.83106809058767339</v>
      </c>
      <c r="F125" s="124">
        <f>IF(RES_hhdet_in_tes!F125=0,"",RES_hhdet_in_tes!F125/RES_hhdet_in_fec!F125)</f>
        <v>0.83283108192049227</v>
      </c>
      <c r="G125" s="124" t="str">
        <f>IF(RES_hhdet_in_tes!G125=0,"",RES_hhdet_in_tes!G125/RES_hhdet_in_fec!G125)</f>
        <v/>
      </c>
      <c r="H125" s="124">
        <f>IF(RES_hhdet_in_tes!H125=0,"",RES_hhdet_in_tes!H125/RES_hhdet_in_fec!H125)</f>
        <v>0.83644544308149305</v>
      </c>
      <c r="I125" s="124">
        <f>IF(RES_hhdet_in_tes!I125=0,"",RES_hhdet_in_tes!I125/RES_hhdet_in_fec!I125)</f>
        <v>0.83833567991397495</v>
      </c>
      <c r="J125" s="124">
        <f>IF(RES_hhdet_in_tes!J125=0,"",RES_hhdet_in_tes!J125/RES_hhdet_in_fec!J125)</f>
        <v>0.84032383573877367</v>
      </c>
      <c r="K125" s="124">
        <f>IF(RES_hhdet_in_tes!K125=0,"",RES_hhdet_in_tes!K125/RES_hhdet_in_fec!K125)</f>
        <v>0.84243019057375357</v>
      </c>
      <c r="L125" s="124">
        <f>IF(RES_hhdet_in_tes!L125=0,"",RES_hhdet_in_tes!L125/RES_hhdet_in_fec!L125)</f>
        <v>0.84466138841933514</v>
      </c>
      <c r="M125" s="124">
        <f>IF(RES_hhdet_in_tes!M125=0,"",RES_hhdet_in_tes!M125/RES_hhdet_in_fec!M125)</f>
        <v>0.84774963845302109</v>
      </c>
      <c r="N125" s="124">
        <f>IF(RES_hhdet_in_tes!N125=0,"",RES_hhdet_in_tes!N125/RES_hhdet_in_fec!N125)</f>
        <v>0.85193335170469042</v>
      </c>
      <c r="O125" s="124">
        <f>IF(RES_hhdet_in_tes!O125=0,"",RES_hhdet_in_tes!O125/RES_hhdet_in_fec!O125)</f>
        <v>0.85741407390300739</v>
      </c>
      <c r="P125" s="124">
        <f>IF(RES_hhdet_in_tes!P125=0,"",RES_hhdet_in_tes!P125/RES_hhdet_in_fec!P125)</f>
        <v>0.86380424625429197</v>
      </c>
      <c r="Q125" s="124">
        <f>IF(RES_hhdet_in_tes!Q125=0,"",RES_hhdet_in_tes!Q125/RES_hhdet_in_fec!Q125)</f>
        <v>0.86983311471959368</v>
      </c>
      <c r="R125" s="124">
        <f>IF(RES_hhdet_in_tes!R125=0,"",RES_hhdet_in_tes!R125/RES_hhdet_in_fec!R125)</f>
        <v>0.87445286747060025</v>
      </c>
      <c r="S125" s="124">
        <f>IF(RES_hhdet_in_tes!S125=0,"",RES_hhdet_in_tes!S125/RES_hhdet_in_fec!S125)</f>
        <v>0.87894693477948416</v>
      </c>
      <c r="T125" s="124">
        <f>IF(RES_hhdet_in_tes!T125=0,"",RES_hhdet_in_tes!T125/RES_hhdet_in_fec!T125)</f>
        <v>0.88328682286644389</v>
      </c>
      <c r="U125" s="124">
        <f>IF(RES_hhdet_in_tes!U125=0,"",RES_hhdet_in_tes!U125/RES_hhdet_in_fec!U125)</f>
        <v>0.88743924543112884</v>
      </c>
      <c r="V125" s="124">
        <f>IF(RES_hhdet_in_tes!V125=0,"",RES_hhdet_in_tes!V125/RES_hhdet_in_fec!V125)</f>
        <v>0.89137763639007384</v>
      </c>
      <c r="W125" s="124">
        <f>IF(RES_hhdet_in_tes!W125=0,"",RES_hhdet_in_tes!W125/RES_hhdet_in_fec!W125)</f>
        <v>0.89501082013779643</v>
      </c>
      <c r="X125" s="124">
        <f>IF(RES_hhdet_in_tes!X125=0,"",RES_hhdet_in_tes!X125/RES_hhdet_in_fec!X125)</f>
        <v>0.89975439330745288</v>
      </c>
      <c r="Y125" s="124">
        <f>IF(RES_hhdet_in_tes!Y125=0,"",RES_hhdet_in_tes!Y125/RES_hhdet_in_fec!Y125)</f>
        <v>0.90431618041884032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0.82682156581356137</v>
      </c>
      <c r="D126" s="111">
        <f>IF(RES_hhdet_in_tes!D126=0,"",RES_hhdet_in_tes!D126/RES_hhdet_in_fec!D126)</f>
        <v>0.82855585433123768</v>
      </c>
      <c r="E126" s="111">
        <f>IF(RES_hhdet_in_tes!E126=0,"",RES_hhdet_in_tes!E126/RES_hhdet_in_fec!E126)</f>
        <v>0.8303369641142806</v>
      </c>
      <c r="F126" s="111">
        <f>IF(RES_hhdet_in_tes!F126=0,"",RES_hhdet_in_tes!F126/RES_hhdet_in_fec!F126)</f>
        <v>0.83212445861532824</v>
      </c>
      <c r="G126" s="111" t="str">
        <f>IF(RES_hhdet_in_tes!G126=0,"",RES_hhdet_in_tes!G126/RES_hhdet_in_fec!G126)</f>
        <v/>
      </c>
      <c r="H126" s="111">
        <f>IF(RES_hhdet_in_tes!H126=0,"",RES_hhdet_in_tes!H126/RES_hhdet_in_fec!H126)</f>
        <v>0.83582431062594686</v>
      </c>
      <c r="I126" s="111">
        <f>IF(RES_hhdet_in_tes!I126=0,"",RES_hhdet_in_tes!I126/RES_hhdet_in_fec!I126)</f>
        <v>0.83774122373351645</v>
      </c>
      <c r="J126" s="111">
        <f>IF(RES_hhdet_in_tes!J126=0,"",RES_hhdet_in_tes!J126/RES_hhdet_in_fec!J126)</f>
        <v>0.83974289280449965</v>
      </c>
      <c r="K126" s="111">
        <f>IF(RES_hhdet_in_tes!K126=0,"",RES_hhdet_in_tes!K126/RES_hhdet_in_fec!K126)</f>
        <v>0.84186084621618329</v>
      </c>
      <c r="L126" s="111">
        <f>IF(RES_hhdet_in_tes!L126=0,"",RES_hhdet_in_tes!L126/RES_hhdet_in_fec!L126)</f>
        <v>0.84410351910208969</v>
      </c>
      <c r="M126" s="111">
        <f>IF(RES_hhdet_in_tes!M126=0,"",RES_hhdet_in_tes!M126/RES_hhdet_in_fec!M126)</f>
        <v>0.84720877969012154</v>
      </c>
      <c r="N126" s="111">
        <f>IF(RES_hhdet_in_tes!N126=0,"",RES_hhdet_in_tes!N126/RES_hhdet_in_fec!N126)</f>
        <v>0.85140992340287291</v>
      </c>
      <c r="O126" s="111">
        <f>IF(RES_hhdet_in_tes!O126=0,"",RES_hhdet_in_tes!O126/RES_hhdet_in_fec!O126)</f>
        <v>0.85691146202698987</v>
      </c>
      <c r="P126" s="111">
        <f>IF(RES_hhdet_in_tes!P126=0,"",RES_hhdet_in_tes!P126/RES_hhdet_in_fec!P126)</f>
        <v>0.86332429689415457</v>
      </c>
      <c r="Q126" s="111">
        <f>IF(RES_hhdet_in_tes!Q126=0,"",RES_hhdet_in_tes!Q126/RES_hhdet_in_fec!Q126)</f>
        <v>0.86937465945456116</v>
      </c>
      <c r="R126" s="111">
        <f>IF(RES_hhdet_in_tes!R126=0,"",RES_hhdet_in_tes!R126/RES_hhdet_in_fec!R126)</f>
        <v>0.87401085034850201</v>
      </c>
      <c r="S126" s="111">
        <f>IF(RES_hhdet_in_tes!S126=0,"",RES_hhdet_in_tes!S126/RES_hhdet_in_fec!S126)</f>
        <v>0.87852108906413473</v>
      </c>
      <c r="T126" s="111">
        <f>IF(RES_hhdet_in_tes!T126=0,"",RES_hhdet_in_tes!T126/RES_hhdet_in_fec!T126)</f>
        <v>0.88287524012024143</v>
      </c>
      <c r="U126" s="111">
        <f>IF(RES_hhdet_in_tes!U126=0,"",RES_hhdet_in_tes!U126/RES_hhdet_in_fec!U126)</f>
        <v>0.88704316803561845</v>
      </c>
      <c r="V126" s="111">
        <f>IF(RES_hhdet_in_tes!V126=0,"",RES_hhdet_in_tes!V126/RES_hhdet_in_fec!V126)</f>
        <v>0.89099473732905643</v>
      </c>
      <c r="W126" s="111">
        <f>IF(RES_hhdet_in_tes!W126=0,"",RES_hhdet_in_tes!W126/RES_hhdet_in_fec!W126)</f>
        <v>0.89463489429417486</v>
      </c>
      <c r="X126" s="111">
        <f>IF(RES_hhdet_in_tes!X126=0,"",RES_hhdet_in_tes!X126/RES_hhdet_in_fec!X126)</f>
        <v>0.89939681589501264</v>
      </c>
      <c r="Y126" s="111">
        <f>IF(RES_hhdet_in_tes!Y126=0,"",RES_hhdet_in_tes!Y126/RES_hhdet_in_fec!Y126)</f>
        <v>0.90397276292845763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 t="str">
        <f>IF(RES_hhdet_in_tes!G127=0,"",RES_hhdet_in_tes!G127/RES_hhdet_in_fec!G127)</f>
        <v/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2.3582619998382492</v>
      </c>
      <c r="D128" s="124">
        <f>IF(RES_hhdet_in_tes!D128=0,"",RES_hhdet_in_tes!D128/RES_hhdet_in_fec!D128)</f>
        <v>2.4595760952237202</v>
      </c>
      <c r="E128" s="124">
        <f>IF(RES_hhdet_in_tes!E128=0,"",RES_hhdet_in_tes!E128/RES_hhdet_in_fec!E128)</f>
        <v>2.5624090837159335</v>
      </c>
      <c r="F128" s="124">
        <f>IF(RES_hhdet_in_tes!F128=0,"",RES_hhdet_in_tes!F128/RES_hhdet_in_fec!F128)</f>
        <v>2.6660679814115782</v>
      </c>
      <c r="G128" s="124" t="str">
        <f>IF(RES_hhdet_in_tes!G128=0,"",RES_hhdet_in_tes!G128/RES_hhdet_in_fec!G128)</f>
        <v/>
      </c>
      <c r="H128" s="124">
        <f>IF(RES_hhdet_in_tes!H128=0,"",RES_hhdet_in_tes!H128/RES_hhdet_in_fec!H128)</f>
        <v>2.8775707131436858</v>
      </c>
      <c r="I128" s="124">
        <f>IF(RES_hhdet_in_tes!I128=0,"",RES_hhdet_in_tes!I128/RES_hhdet_in_fec!I128)</f>
        <v>2.9854460493997883</v>
      </c>
      <c r="J128" s="124">
        <f>IF(RES_hhdet_in_tes!J128=0,"",RES_hhdet_in_tes!J128/RES_hhdet_in_fec!J128)</f>
        <v>3.0953435223051553</v>
      </c>
      <c r="K128" s="124">
        <f>IF(RES_hhdet_in_tes!K128=0,"",RES_hhdet_in_tes!K128/RES_hhdet_in_fec!K128)</f>
        <v>3.2077100218014891</v>
      </c>
      <c r="L128" s="124">
        <f>IF(RES_hhdet_in_tes!L128=0,"",RES_hhdet_in_tes!L128/RES_hhdet_in_fec!L128)</f>
        <v>3.3226048103047661</v>
      </c>
      <c r="M128" s="124">
        <f>IF(RES_hhdet_in_tes!M128=0,"",RES_hhdet_in_tes!M128/RES_hhdet_in_fec!M128)</f>
        <v>3.4542657690523937</v>
      </c>
      <c r="N128" s="124">
        <f>IF(RES_hhdet_in_tes!N128=0,"",RES_hhdet_in_tes!N128/RES_hhdet_in_fec!N128)</f>
        <v>3.6069194713210035</v>
      </c>
      <c r="O128" s="124">
        <f>IF(RES_hhdet_in_tes!O128=0,"",RES_hhdet_in_tes!O128/RES_hhdet_in_fec!O128)</f>
        <v>3.7802935980041874</v>
      </c>
      <c r="P128" s="124">
        <f>IF(RES_hhdet_in_tes!P128=0,"",RES_hhdet_in_tes!P128/RES_hhdet_in_fec!P128)</f>
        <v>3.9575153785433179</v>
      </c>
      <c r="Q128" s="124">
        <f>IF(RES_hhdet_in_tes!Q128=0,"",RES_hhdet_in_tes!Q128/RES_hhdet_in_fec!Q128)</f>
        <v>4.0935303779077294</v>
      </c>
      <c r="R128" s="124">
        <f>IF(RES_hhdet_in_tes!R128=0,"",RES_hhdet_in_tes!R128/RES_hhdet_in_fec!R128)</f>
        <v>4.1230018521166087</v>
      </c>
      <c r="S128" s="124">
        <f>IF(RES_hhdet_in_tes!S128=0,"",RES_hhdet_in_tes!S128/RES_hhdet_in_fec!S128)</f>
        <v>4.1262764603620399</v>
      </c>
      <c r="T128" s="124">
        <f>IF(RES_hhdet_in_tes!T128=0,"",RES_hhdet_in_tes!T128/RES_hhdet_in_fec!T128)</f>
        <v>4.129914913968074</v>
      </c>
      <c r="U128" s="124">
        <f>IF(RES_hhdet_in_tes!U128=0,"",RES_hhdet_in_tes!U128/RES_hhdet_in_fec!U128)</f>
        <v>4.1339576401970017</v>
      </c>
      <c r="V128" s="124">
        <f>IF(RES_hhdet_in_tes!V128=0,"",RES_hhdet_in_tes!V128/RES_hhdet_in_fec!V128)</f>
        <v>4.1455098778876316</v>
      </c>
      <c r="W128" s="124">
        <f>IF(RES_hhdet_in_tes!W128=0,"",RES_hhdet_in_tes!W128/RES_hhdet_in_fec!W128)</f>
        <v>4.1834265621208973</v>
      </c>
      <c r="X128" s="124">
        <f>IF(RES_hhdet_in_tes!X128=0,"",RES_hhdet_in_tes!X128/RES_hhdet_in_fec!X128)</f>
        <v>4.2288937202637147</v>
      </c>
      <c r="Y128" s="124">
        <f>IF(RES_hhdet_in_tes!Y128=0,"",RES_hhdet_in_tes!Y128/RES_hhdet_in_fec!Y128)</f>
        <v>4.280143289560403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2.3582619998382492</v>
      </c>
      <c r="D129" s="111">
        <f>IF(RES_hhdet_in_tes!D129=0,"",RES_hhdet_in_tes!D129/RES_hhdet_in_fec!D129)</f>
        <v>2.4595760952237202</v>
      </c>
      <c r="E129" s="111">
        <f>IF(RES_hhdet_in_tes!E129=0,"",RES_hhdet_in_tes!E129/RES_hhdet_in_fec!E129)</f>
        <v>2.5624090837159335</v>
      </c>
      <c r="F129" s="111">
        <f>IF(RES_hhdet_in_tes!F129=0,"",RES_hhdet_in_tes!F129/RES_hhdet_in_fec!F129)</f>
        <v>2.6660679814115782</v>
      </c>
      <c r="G129" s="111" t="str">
        <f>IF(RES_hhdet_in_tes!G129=0,"",RES_hhdet_in_tes!G129/RES_hhdet_in_fec!G129)</f>
        <v/>
      </c>
      <c r="H129" s="111">
        <f>IF(RES_hhdet_in_tes!H129=0,"",RES_hhdet_in_tes!H129/RES_hhdet_in_fec!H129)</f>
        <v>2.8775707131436858</v>
      </c>
      <c r="I129" s="111">
        <f>IF(RES_hhdet_in_tes!I129=0,"",RES_hhdet_in_tes!I129/RES_hhdet_in_fec!I129)</f>
        <v>2.9854460493997883</v>
      </c>
      <c r="J129" s="111">
        <f>IF(RES_hhdet_in_tes!J129=0,"",RES_hhdet_in_tes!J129/RES_hhdet_in_fec!J129)</f>
        <v>3.0953435223051553</v>
      </c>
      <c r="K129" s="111">
        <f>IF(RES_hhdet_in_tes!K129=0,"",RES_hhdet_in_tes!K129/RES_hhdet_in_fec!K129)</f>
        <v>3.2077100218014891</v>
      </c>
      <c r="L129" s="111">
        <f>IF(RES_hhdet_in_tes!L129=0,"",RES_hhdet_in_tes!L129/RES_hhdet_in_fec!L129)</f>
        <v>3.3226048103047661</v>
      </c>
      <c r="M129" s="111">
        <f>IF(RES_hhdet_in_tes!M129=0,"",RES_hhdet_in_tes!M129/RES_hhdet_in_fec!M129)</f>
        <v>3.4542657690523937</v>
      </c>
      <c r="N129" s="111">
        <f>IF(RES_hhdet_in_tes!N129=0,"",RES_hhdet_in_tes!N129/RES_hhdet_in_fec!N129)</f>
        <v>3.6069194713210035</v>
      </c>
      <c r="O129" s="111">
        <f>IF(RES_hhdet_in_tes!O129=0,"",RES_hhdet_in_tes!O129/RES_hhdet_in_fec!O129)</f>
        <v>3.7802935980041874</v>
      </c>
      <c r="P129" s="111">
        <f>IF(RES_hhdet_in_tes!P129=0,"",RES_hhdet_in_tes!P129/RES_hhdet_in_fec!P129)</f>
        <v>3.9575153785433179</v>
      </c>
      <c r="Q129" s="111">
        <f>IF(RES_hhdet_in_tes!Q129=0,"",RES_hhdet_in_tes!Q129/RES_hhdet_in_fec!Q129)</f>
        <v>4.0935303779077294</v>
      </c>
      <c r="R129" s="111">
        <f>IF(RES_hhdet_in_tes!R129=0,"",RES_hhdet_in_tes!R129/RES_hhdet_in_fec!R129)</f>
        <v>4.1230018521166087</v>
      </c>
      <c r="S129" s="111">
        <f>IF(RES_hhdet_in_tes!S129=0,"",RES_hhdet_in_tes!S129/RES_hhdet_in_fec!S129)</f>
        <v>4.1262764603620399</v>
      </c>
      <c r="T129" s="111">
        <f>IF(RES_hhdet_in_tes!T129=0,"",RES_hhdet_in_tes!T129/RES_hhdet_in_fec!T129)</f>
        <v>4.129914913968074</v>
      </c>
      <c r="U129" s="111">
        <f>IF(RES_hhdet_in_tes!U129=0,"",RES_hhdet_in_tes!U129/RES_hhdet_in_fec!U129)</f>
        <v>4.1339576401970017</v>
      </c>
      <c r="V129" s="111">
        <f>IF(RES_hhdet_in_tes!V129=0,"",RES_hhdet_in_tes!V129/RES_hhdet_in_fec!V129)</f>
        <v>4.1455098778876316</v>
      </c>
      <c r="W129" s="111">
        <f>IF(RES_hhdet_in_tes!W129=0,"",RES_hhdet_in_tes!W129/RES_hhdet_in_fec!W129)</f>
        <v>4.1834265621208973</v>
      </c>
      <c r="X129" s="111">
        <f>IF(RES_hhdet_in_tes!X129=0,"",RES_hhdet_in_tes!X129/RES_hhdet_in_fec!X129)</f>
        <v>4.2288937202637147</v>
      </c>
      <c r="Y129" s="111">
        <f>IF(RES_hhdet_in_tes!Y129=0,"",RES_hhdet_in_tes!Y129/RES_hhdet_in_fec!Y129)</f>
        <v>4.280143289560403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0.81443779736220867</v>
      </c>
      <c r="D130" s="124">
        <f>IF(RES_hhdet_in_tes!D130=0,"",RES_hhdet_in_tes!D130/RES_hhdet_in_fec!D130)</f>
        <v>0.81719286454494244</v>
      </c>
      <c r="E130" s="124">
        <f>IF(RES_hhdet_in_tes!E130=0,"",RES_hhdet_in_tes!E130/RES_hhdet_in_fec!E130)</f>
        <v>0.82247250483491108</v>
      </c>
      <c r="F130" s="124">
        <f>IF(RES_hhdet_in_tes!F130=0,"",RES_hhdet_in_tes!F130/RES_hhdet_in_fec!F130)</f>
        <v>0.8250072039001376</v>
      </c>
      <c r="G130" s="124" t="str">
        <f>IF(RES_hhdet_in_tes!G130=0,"",RES_hhdet_in_tes!G130/RES_hhdet_in_fec!G130)</f>
        <v/>
      </c>
      <c r="H130" s="124">
        <f>IF(RES_hhdet_in_tes!H130=0,"",RES_hhdet_in_tes!H130/RES_hhdet_in_fec!H130)</f>
        <v>0.80627304406483014</v>
      </c>
      <c r="I130" s="124">
        <f>IF(RES_hhdet_in_tes!I130=0,"",RES_hhdet_in_tes!I130/RES_hhdet_in_fec!I130)</f>
        <v>0.83457316497449974</v>
      </c>
      <c r="J130" s="124">
        <f>IF(RES_hhdet_in_tes!J130=0,"",RES_hhdet_in_tes!J130/RES_hhdet_in_fec!J130)</f>
        <v>0.84495777617800383</v>
      </c>
      <c r="K130" s="124">
        <f>IF(RES_hhdet_in_tes!K130=0,"",RES_hhdet_in_tes!K130/RES_hhdet_in_fec!K130)</f>
        <v>0.8627342036347968</v>
      </c>
      <c r="L130" s="124">
        <f>IF(RES_hhdet_in_tes!L130=0,"",RES_hhdet_in_tes!L130/RES_hhdet_in_fec!L130)</f>
        <v>0.84216826360750952</v>
      </c>
      <c r="M130" s="124">
        <f>IF(RES_hhdet_in_tes!M130=0,"",RES_hhdet_in_tes!M130/RES_hhdet_in_fec!M130)</f>
        <v>0.84617080499769637</v>
      </c>
      <c r="N130" s="124">
        <f>IF(RES_hhdet_in_tes!N130=0,"",RES_hhdet_in_tes!N130/RES_hhdet_in_fec!N130)</f>
        <v>0.84754479124965632</v>
      </c>
      <c r="O130" s="124">
        <f>IF(RES_hhdet_in_tes!O130=0,"",RES_hhdet_in_tes!O130/RES_hhdet_in_fec!O130)</f>
        <v>0.85569017526763858</v>
      </c>
      <c r="P130" s="124">
        <f>IF(RES_hhdet_in_tes!P130=0,"",RES_hhdet_in_tes!P130/RES_hhdet_in_fec!P130)</f>
        <v>0.8714343000201874</v>
      </c>
      <c r="Q130" s="124">
        <f>IF(RES_hhdet_in_tes!Q130=0,"",RES_hhdet_in_tes!Q130/RES_hhdet_in_fec!Q130)</f>
        <v>0.87842024303390087</v>
      </c>
      <c r="R130" s="124">
        <f>IF(RES_hhdet_in_tes!R130=0,"",RES_hhdet_in_tes!R130/RES_hhdet_in_fec!R130)</f>
        <v>0.88488455854313741</v>
      </c>
      <c r="S130" s="124">
        <f>IF(RES_hhdet_in_tes!S130=0,"",RES_hhdet_in_tes!S130/RES_hhdet_in_fec!S130)</f>
        <v>0.87253552743506901</v>
      </c>
      <c r="T130" s="124">
        <f>IF(RES_hhdet_in_tes!T130=0,"",RES_hhdet_in_tes!T130/RES_hhdet_in_fec!T130)</f>
        <v>0.87068296988521365</v>
      </c>
      <c r="U130" s="124">
        <f>IF(RES_hhdet_in_tes!U130=0,"",RES_hhdet_in_tes!U130/RES_hhdet_in_fec!U130)</f>
        <v>0.89654187160170717</v>
      </c>
      <c r="V130" s="124">
        <f>IF(RES_hhdet_in_tes!V130=0,"",RES_hhdet_in_tes!V130/RES_hhdet_in_fec!V130)</f>
        <v>0.92897799044280327</v>
      </c>
      <c r="W130" s="124">
        <f>IF(RES_hhdet_in_tes!W130=0,"",RES_hhdet_in_tes!W130/RES_hhdet_in_fec!W130)</f>
        <v>0.9337104676469018</v>
      </c>
      <c r="X130" s="124">
        <f>IF(RES_hhdet_in_tes!X130=0,"",RES_hhdet_in_tes!X130/RES_hhdet_in_fec!X130)</f>
        <v>0.93677034576897178</v>
      </c>
      <c r="Y130" s="124">
        <f>IF(RES_hhdet_in_tes!Y130=0,"",RES_hhdet_in_tes!Y130/RES_hhdet_in_fec!Y130)</f>
        <v>0.94030102250097114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0.84659511064690562</v>
      </c>
      <c r="D131" s="111">
        <f>IF(RES_hhdet_in_tes!D131=0,"",RES_hhdet_in_tes!D131/RES_hhdet_in_fec!D131)</f>
        <v>0.84881061129033475</v>
      </c>
      <c r="E131" s="111">
        <f>IF(RES_hhdet_in_tes!E131=0,"",RES_hhdet_in_tes!E131/RES_hhdet_in_fec!E131)</f>
        <v>0.85108592467108513</v>
      </c>
      <c r="F131" s="111">
        <f>IF(RES_hhdet_in_tes!F131=0,"",RES_hhdet_in_tes!F131/RES_hhdet_in_fec!F131)</f>
        <v>0.85336939433419734</v>
      </c>
      <c r="G131" s="111" t="str">
        <f>IF(RES_hhdet_in_tes!G131=0,"",RES_hhdet_in_tes!G131/RES_hhdet_in_fec!G131)</f>
        <v/>
      </c>
      <c r="H131" s="111">
        <f>IF(RES_hhdet_in_tes!H131=0,"",RES_hhdet_in_tes!H131/RES_hhdet_in_fec!H131)</f>
        <v>0.85809584234245739</v>
      </c>
      <c r="I131" s="111">
        <f>IF(RES_hhdet_in_tes!I131=0,"",RES_hhdet_in_tes!I131/RES_hhdet_in_fec!I131)</f>
        <v>0.86054464032499212</v>
      </c>
      <c r="J131" s="111">
        <f>IF(RES_hhdet_in_tes!J131=0,"",RES_hhdet_in_tes!J131/RES_hhdet_in_fec!J131)</f>
        <v>0.8631017114636732</v>
      </c>
      <c r="K131" s="111">
        <f>IF(RES_hhdet_in_tes!K131=0,"",RES_hhdet_in_tes!K131/RES_hhdet_in_fec!K131)</f>
        <v>0.86580733229810392</v>
      </c>
      <c r="L131" s="111">
        <f>IF(RES_hhdet_in_tes!L131=0,"",RES_hhdet_in_tes!L131/RES_hhdet_in_fec!L131)</f>
        <v>0.86867227845388229</v>
      </c>
      <c r="M131" s="111">
        <f>IF(RES_hhdet_in_tes!M131=0,"",RES_hhdet_in_tes!M131/RES_hhdet_in_fec!M131)</f>
        <v>0.87263915406926074</v>
      </c>
      <c r="N131" s="111">
        <f>IF(RES_hhdet_in_tes!N131=0,"",RES_hhdet_in_tes!N131/RES_hhdet_in_fec!N131)</f>
        <v>0.87800598692542886</v>
      </c>
      <c r="O131" s="111">
        <f>IF(RES_hhdet_in_tes!O131=0,"",RES_hhdet_in_tes!O131/RES_hhdet_in_fec!O131)</f>
        <v>0.88503403458725316</v>
      </c>
      <c r="P131" s="111">
        <f>IF(RES_hhdet_in_tes!P131=0,"",RES_hhdet_in_tes!P131/RES_hhdet_in_fec!P131)</f>
        <v>0.89322623538291235</v>
      </c>
      <c r="Q131" s="111">
        <f>IF(RES_hhdet_in_tes!Q131=0,"",RES_hhdet_in_tes!Q131/RES_hhdet_in_fec!Q131)</f>
        <v>0.9009553888708931</v>
      </c>
      <c r="R131" s="111">
        <f>IF(RES_hhdet_in_tes!R131=0,"",RES_hhdet_in_tes!R131/RES_hhdet_in_fec!R131)</f>
        <v>0.90687798122153052</v>
      </c>
      <c r="S131" s="111">
        <f>IF(RES_hhdet_in_tes!S131=0,"",RES_hhdet_in_tes!S131/RES_hhdet_in_fec!S131)</f>
        <v>0.91263967350897834</v>
      </c>
      <c r="T131" s="111">
        <f>IF(RES_hhdet_in_tes!T131=0,"",RES_hhdet_in_tes!T131/RES_hhdet_in_fec!T131)</f>
        <v>0.91820196857584468</v>
      </c>
      <c r="U131" s="111">
        <f>IF(RES_hhdet_in_tes!U131=0,"",RES_hhdet_in_tes!U131/RES_hhdet_in_fec!U131)</f>
        <v>0.92352636926475529</v>
      </c>
      <c r="V131" s="111">
        <f>IF(RES_hhdet_in_tes!V131=0,"",RES_hhdet_in_tes!V131/RES_hhdet_in_fec!V131)</f>
        <v>0.92857437841832924</v>
      </c>
      <c r="W131" s="111">
        <f>IF(RES_hhdet_in_tes!W131=0,"",RES_hhdet_in_tes!W131/RES_hhdet_in_fec!W131)</f>
        <v>0.93322456782811103</v>
      </c>
      <c r="X131" s="111">
        <f>IF(RES_hhdet_in_tes!X131=0,"",RES_hhdet_in_tes!X131/RES_hhdet_in_fec!X131)</f>
        <v>0.93677034576897178</v>
      </c>
      <c r="Y131" s="111">
        <f>IF(RES_hhdet_in_tes!Y131=0,"",RES_hhdet_in_tes!Y131/RES_hhdet_in_fec!Y131)</f>
        <v>0.94017764505060719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0.93696766576596158</v>
      </c>
      <c r="D132" s="111">
        <f>IF(RES_hhdet_in_tes!D132=0,"",RES_hhdet_in_tes!D132/RES_hhdet_in_fec!D132)</f>
        <v>0.93781513474594735</v>
      </c>
      <c r="E132" s="111">
        <f>IF(RES_hhdet_in_tes!E132=0,"",RES_hhdet_in_tes!E132/RES_hhdet_in_fec!E132)</f>
        <v>0.93928946454748485</v>
      </c>
      <c r="F132" s="111">
        <f>IF(RES_hhdet_in_tes!F132=0,"",RES_hhdet_in_tes!F132/RES_hhdet_in_fec!F132)</f>
        <v>0.94025627880943252</v>
      </c>
      <c r="G132" s="111" t="str">
        <f>IF(RES_hhdet_in_tes!G132=0,"",RES_hhdet_in_tes!G132/RES_hhdet_in_fec!G132)</f>
        <v/>
      </c>
      <c r="H132" s="111">
        <f>IF(RES_hhdet_in_tes!H132=0,"",RES_hhdet_in_tes!H132/RES_hhdet_in_fec!H132)</f>
        <v>0.95196815404649593</v>
      </c>
      <c r="I132" s="111">
        <f>IF(RES_hhdet_in_tes!I132=0,"",RES_hhdet_in_tes!I132/RES_hhdet_in_fec!I132)</f>
        <v>0.95015201518464898</v>
      </c>
      <c r="J132" s="111">
        <f>IF(RES_hhdet_in_tes!J132=0,"",RES_hhdet_in_tes!J132/RES_hhdet_in_fec!J132)</f>
        <v>0.94711766143384435</v>
      </c>
      <c r="K132" s="111">
        <f>IF(RES_hhdet_in_tes!K132=0,"",RES_hhdet_in_tes!K132/RES_hhdet_in_fec!K132)</f>
        <v>0.94716556204842295</v>
      </c>
      <c r="L132" s="111">
        <f>IF(RES_hhdet_in_tes!L132=0,"",RES_hhdet_in_tes!L132/RES_hhdet_in_fec!L132)</f>
        <v>0.95432787233214211</v>
      </c>
      <c r="M132" s="111">
        <f>IF(RES_hhdet_in_tes!M132=0,"",RES_hhdet_in_tes!M132/RES_hhdet_in_fec!M132)</f>
        <v>0.95074013373079513</v>
      </c>
      <c r="N132" s="111">
        <f>IF(RES_hhdet_in_tes!N132=0,"",RES_hhdet_in_tes!N132/RES_hhdet_in_fec!N132)</f>
        <v>0.95471790688760139</v>
      </c>
      <c r="O132" s="111">
        <f>IF(RES_hhdet_in_tes!O132=0,"",RES_hhdet_in_tes!O132/RES_hhdet_in_fec!O132)</f>
        <v>0.96361905113505164</v>
      </c>
      <c r="P132" s="111">
        <f>IF(RES_hhdet_in_tes!P132=0,"",RES_hhdet_in_tes!P132/RES_hhdet_in_fec!P132)</f>
        <v>0.96574096927430908</v>
      </c>
      <c r="Q132" s="111">
        <f>IF(RES_hhdet_in_tes!Q132=0,"",RES_hhdet_in_tes!Q132/RES_hhdet_in_fec!Q132)</f>
        <v>0.97445835693890492</v>
      </c>
      <c r="R132" s="111">
        <f>IF(RES_hhdet_in_tes!R132=0,"",RES_hhdet_in_tes!R132/RES_hhdet_in_fec!R132)</f>
        <v>0.97777647196166662</v>
      </c>
      <c r="S132" s="111" t="str">
        <f>IF(RES_hhdet_in_tes!S132=0,"",RES_hhdet_in_tes!S132/RES_hhdet_in_fec!S132)</f>
        <v/>
      </c>
      <c r="T132" s="111">
        <f>IF(RES_hhdet_in_tes!T132=0,"",RES_hhdet_in_tes!T132/RES_hhdet_in_fec!T132)</f>
        <v>0.974949886075265</v>
      </c>
      <c r="U132" s="111">
        <f>IF(RES_hhdet_in_tes!U132=0,"",RES_hhdet_in_tes!U132/RES_hhdet_in_fec!U132)</f>
        <v>0.97620350688152557</v>
      </c>
      <c r="V132" s="111">
        <f>IF(RES_hhdet_in_tes!V132=0,"",RES_hhdet_in_tes!V132/RES_hhdet_in_fec!V132)</f>
        <v>0.97780341240066915</v>
      </c>
      <c r="W132" s="111">
        <f>IF(RES_hhdet_in_tes!W132=0,"",RES_hhdet_in_tes!W132/RES_hhdet_in_fec!W132)</f>
        <v>0.97964724667620717</v>
      </c>
      <c r="X132" s="111" t="str">
        <f>IF(RES_hhdet_in_tes!X132=0,"",RES_hhdet_in_tes!X132/RES_hhdet_in_fec!X132)</f>
        <v/>
      </c>
      <c r="Y132" s="111">
        <f>IF(RES_hhdet_in_tes!Y132=0,"",RES_hhdet_in_tes!Y132/RES_hhdet_in_fec!Y132)</f>
        <v>0.97903589235311972</v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>
        <f>IF(RES_hhdet_in_tes!C133=0,"",RES_hhdet_in_tes!C133/RES_hhdet_in_fec!C133)</f>
        <v>0.84659511064690562</v>
      </c>
      <c r="D133" s="112">
        <f>IF(RES_hhdet_in_tes!D133=0,"",RES_hhdet_in_tes!D133/RES_hhdet_in_fec!D133)</f>
        <v>0.84881061129033475</v>
      </c>
      <c r="E133" s="112">
        <f>IF(RES_hhdet_in_tes!E133=0,"",RES_hhdet_in_tes!E133/RES_hhdet_in_fec!E133)</f>
        <v>0.85108592467108513</v>
      </c>
      <c r="F133" s="112">
        <f>IF(RES_hhdet_in_tes!F133=0,"",RES_hhdet_in_tes!F133/RES_hhdet_in_fec!F133)</f>
        <v>0.85336939433419734</v>
      </c>
      <c r="G133" s="112" t="str">
        <f>IF(RES_hhdet_in_tes!G133=0,"",RES_hhdet_in_tes!G133/RES_hhdet_in_fec!G133)</f>
        <v/>
      </c>
      <c r="H133" s="112">
        <f>IF(RES_hhdet_in_tes!H133=0,"",RES_hhdet_in_tes!H133/RES_hhdet_in_fec!H133)</f>
        <v>0.85809584234245739</v>
      </c>
      <c r="I133" s="112">
        <f>IF(RES_hhdet_in_tes!I133=0,"",RES_hhdet_in_tes!I133/RES_hhdet_in_fec!I133)</f>
        <v>0.86054464032499212</v>
      </c>
      <c r="J133" s="112">
        <f>IF(RES_hhdet_in_tes!J133=0,"",RES_hhdet_in_tes!J133/RES_hhdet_in_fec!J133)</f>
        <v>0.86310171146367332</v>
      </c>
      <c r="K133" s="112">
        <f>IF(RES_hhdet_in_tes!K133=0,"",RES_hhdet_in_tes!K133/RES_hhdet_in_fec!K133)</f>
        <v>0.86580733229810392</v>
      </c>
      <c r="L133" s="112">
        <f>IF(RES_hhdet_in_tes!L133=0,"",RES_hhdet_in_tes!L133/RES_hhdet_in_fec!L133)</f>
        <v>0.8686722784538824</v>
      </c>
      <c r="M133" s="112">
        <f>IF(RES_hhdet_in_tes!M133=0,"",RES_hhdet_in_tes!M133/RES_hhdet_in_fec!M133)</f>
        <v>0.87263915406926074</v>
      </c>
      <c r="N133" s="112">
        <f>IF(RES_hhdet_in_tes!N133=0,"",RES_hhdet_in_tes!N133/RES_hhdet_in_fec!N133)</f>
        <v>0.87800598692542886</v>
      </c>
      <c r="O133" s="112">
        <f>IF(RES_hhdet_in_tes!O133=0,"",RES_hhdet_in_tes!O133/RES_hhdet_in_fec!O133)</f>
        <v>0.88503403458725305</v>
      </c>
      <c r="P133" s="112">
        <f>IF(RES_hhdet_in_tes!P133=0,"",RES_hhdet_in_tes!P133/RES_hhdet_in_fec!P133)</f>
        <v>0.89322623538291224</v>
      </c>
      <c r="Q133" s="112">
        <f>IF(RES_hhdet_in_tes!Q133=0,"",RES_hhdet_in_tes!Q133/RES_hhdet_in_fec!Q133)</f>
        <v>0.9009553888708931</v>
      </c>
      <c r="R133" s="112">
        <f>IF(RES_hhdet_in_tes!R133=0,"",RES_hhdet_in_tes!R133/RES_hhdet_in_fec!R133)</f>
        <v>0.90687798122153052</v>
      </c>
      <c r="S133" s="112" t="str">
        <f>IF(RES_hhdet_in_tes!S133=0,"",RES_hhdet_in_tes!S133/RES_hhdet_in_fec!S133)</f>
        <v/>
      </c>
      <c r="T133" s="112">
        <f>IF(RES_hhdet_in_tes!T133=0,"",RES_hhdet_in_tes!T133/RES_hhdet_in_fec!T133)</f>
        <v>0.91820196857584468</v>
      </c>
      <c r="U133" s="112">
        <f>IF(RES_hhdet_in_tes!U133=0,"",RES_hhdet_in_tes!U133/RES_hhdet_in_fec!U133)</f>
        <v>0.92352636926475529</v>
      </c>
      <c r="V133" s="112">
        <f>IF(RES_hhdet_in_tes!V133=0,"",RES_hhdet_in_tes!V133/RES_hhdet_in_fec!V133)</f>
        <v>0.92857437841832924</v>
      </c>
      <c r="W133" s="112">
        <f>IF(RES_hhdet_in_tes!W133=0,"",RES_hhdet_in_tes!W133/RES_hhdet_in_fec!W133)</f>
        <v>0.93322456782811092</v>
      </c>
      <c r="X133" s="112" t="str">
        <f>IF(RES_hhdet_in_tes!X133=0,"",RES_hhdet_in_tes!X133/RES_hhdet_in_fec!X133)</f>
        <v/>
      </c>
      <c r="Y133" s="112">
        <f>IF(RES_hhdet_in_tes!Y133=0,"",RES_hhdet_in_tes!Y133/RES_hhdet_in_fec!Y133)</f>
        <v>0.9401776450506073</v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 t="str">
        <f>IF(RES_hhdet_in_tes!G134=0,"",RES_hhdet_in_tes!G134/RES_hhdet_in_fec!G134)</f>
        <v/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 t="str">
        <f>IF(RES_hhdet_in_tes!S134=0,"",RES_hhdet_in_tes!S134/RES_hhdet_in_fec!S134)</f>
        <v/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X134" s="113" t="str">
        <f>IF(RES_hhdet_in_tes!X134=0,"",RES_hhdet_in_tes!X134/RES_hhdet_in_fec!X134)</f>
        <v/>
      </c>
      <c r="Y134" s="113">
        <f>IF(RES_hhdet_in_tes!Y134=0,"",RES_hhdet_in_tes!Y134/RES_hhdet_in_fec!Y134)</f>
        <v>1</v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0.70210362328928544</v>
      </c>
      <c r="D135" s="112">
        <f>IF(RES_hhdet_in_tes!D135=0,"",RES_hhdet_in_tes!D135/RES_hhdet_in_fec!D135)</f>
        <v>0.70307790440927853</v>
      </c>
      <c r="E135" s="112">
        <f>IF(RES_hhdet_in_tes!E135=0,"",RES_hhdet_in_tes!E135/RES_hhdet_in_fec!E135)</f>
        <v>0.70414450093667191</v>
      </c>
      <c r="F135" s="112">
        <f>IF(RES_hhdet_in_tes!F135=0,"",RES_hhdet_in_tes!F135/RES_hhdet_in_fec!F135)</f>
        <v>0.70522396646110153</v>
      </c>
      <c r="G135" s="112" t="str">
        <f>IF(RES_hhdet_in_tes!G135=0,"",RES_hhdet_in_tes!G135/RES_hhdet_in_fec!G135)</f>
        <v/>
      </c>
      <c r="H135" s="112">
        <f>IF(RES_hhdet_in_tes!H135=0,"",RES_hhdet_in_tes!H135/RES_hhdet_in_fec!H135)</f>
        <v>0.70763188442304903</v>
      </c>
      <c r="I135" s="112">
        <f>IF(RES_hhdet_in_tes!I135=0,"",RES_hhdet_in_tes!I135/RES_hhdet_in_fec!I135)</f>
        <v>0.7089710098466171</v>
      </c>
      <c r="J135" s="112">
        <f>IF(RES_hhdet_in_tes!J135=0,"",RES_hhdet_in_tes!J135/RES_hhdet_in_fec!J135)</f>
        <v>0.71048232196881433</v>
      </c>
      <c r="K135" s="112">
        <f>IF(RES_hhdet_in_tes!K135=0,"",RES_hhdet_in_tes!K135/RES_hhdet_in_fec!K135)</f>
        <v>0.71223276269105362</v>
      </c>
      <c r="L135" s="112">
        <f>IF(RES_hhdet_in_tes!L135=0,"",RES_hhdet_in_tes!L135/RES_hhdet_in_fec!L135)</f>
        <v>0.7142453478620796</v>
      </c>
      <c r="M135" s="112">
        <f>IF(RES_hhdet_in_tes!M135=0,"",RES_hhdet_in_tes!M135/RES_hhdet_in_fec!M135)</f>
        <v>0.71807151467695884</v>
      </c>
      <c r="N135" s="112">
        <f>IF(RES_hhdet_in_tes!N135=0,"",RES_hhdet_in_tes!N135/RES_hhdet_in_fec!N135)</f>
        <v>0.72438051916239177</v>
      </c>
      <c r="O135" s="112">
        <f>IF(RES_hhdet_in_tes!O135=0,"",RES_hhdet_in_tes!O135/RES_hhdet_in_fec!O135)</f>
        <v>0.73400093088760976</v>
      </c>
      <c r="P135" s="112">
        <f>IF(RES_hhdet_in_tes!P135=0,"",RES_hhdet_in_tes!P135/RES_hhdet_in_fec!P135)</f>
        <v>0.74647664339135933</v>
      </c>
      <c r="Q135" s="112">
        <f>IF(RES_hhdet_in_tes!Q135=0,"",RES_hhdet_in_tes!Q135/RES_hhdet_in_fec!Q135)</f>
        <v>0.75851305163146177</v>
      </c>
      <c r="R135" s="112">
        <f>IF(RES_hhdet_in_tes!R135=0,"",RES_hhdet_in_tes!R135/RES_hhdet_in_fec!R135)</f>
        <v>0.76665856278036026</v>
      </c>
      <c r="S135" s="112">
        <f>IF(RES_hhdet_in_tes!S135=0,"",RES_hhdet_in_tes!S135/RES_hhdet_in_fec!S135)</f>
        <v>0.77455015905289237</v>
      </c>
      <c r="T135" s="112">
        <f>IF(RES_hhdet_in_tes!T135=0,"",RES_hhdet_in_tes!T135/RES_hhdet_in_fec!T135)</f>
        <v>0.7823805123171178</v>
      </c>
      <c r="U135" s="112">
        <f>IF(RES_hhdet_in_tes!U135=0,"",RES_hhdet_in_tes!U135/RES_hhdet_in_fec!U135)</f>
        <v>0.79022833894964817</v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X135" s="112" t="str">
        <f>IF(RES_hhdet_in_tes!X135=0,"",RES_hhdet_in_tes!X135/RES_hhdet_in_fec!X135)</f>
        <v/>
      </c>
      <c r="Y135" s="112" t="str">
        <f>IF(RES_hhdet_in_tes!Y135=0,"",RES_hhdet_in_tes!Y135/RES_hhdet_in_fec!Y135)</f>
        <v/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0.86392238361158991</v>
      </c>
      <c r="D136" s="113">
        <f>IF(RES_hhdet_in_tes!D136=0,"",RES_hhdet_in_tes!D136/RES_hhdet_in_fec!D136)</f>
        <v>0.86408536373357381</v>
      </c>
      <c r="E136" s="113">
        <f>IF(RES_hhdet_in_tes!E136=0,"",RES_hhdet_in_tes!E136/RES_hhdet_in_fec!E136)</f>
        <v>0.86568549592438504</v>
      </c>
      <c r="F136" s="113">
        <f>IF(RES_hhdet_in_tes!F136=0,"",RES_hhdet_in_tes!F136/RES_hhdet_in_fec!F136)</f>
        <v>0.86643593341705538</v>
      </c>
      <c r="G136" s="113" t="str">
        <f>IF(RES_hhdet_in_tes!G136=0,"",RES_hhdet_in_tes!G136/RES_hhdet_in_fec!G136)</f>
        <v/>
      </c>
      <c r="H136" s="113">
        <f>IF(RES_hhdet_in_tes!H136=0,"",RES_hhdet_in_tes!H136/RES_hhdet_in_fec!H136)</f>
        <v>0.88767269544727767</v>
      </c>
      <c r="I136" s="113">
        <f>IF(RES_hhdet_in_tes!I136=0,"",RES_hhdet_in_tes!I136/RES_hhdet_in_fec!I136)</f>
        <v>0.88280737528218656</v>
      </c>
      <c r="J136" s="113">
        <f>IF(RES_hhdet_in_tes!J136=0,"",RES_hhdet_in_tes!J136/RES_hhdet_in_fec!J136)</f>
        <v>0.8746425515513444</v>
      </c>
      <c r="K136" s="113">
        <f>IF(RES_hhdet_in_tes!K136=0,"",RES_hhdet_in_tes!K136/RES_hhdet_in_fec!K136)</f>
        <v>0.87290581698516179</v>
      </c>
      <c r="L136" s="113">
        <f>IF(RES_hhdet_in_tes!L136=0,"",RES_hhdet_in_tes!L136/RES_hhdet_in_fec!L136)</f>
        <v>0.88724907561537059</v>
      </c>
      <c r="M136" s="113">
        <f>IF(RES_hhdet_in_tes!M136=0,"",RES_hhdet_in_tes!M136/RES_hhdet_in_fec!M136)</f>
        <v>0.87801026371665181</v>
      </c>
      <c r="N136" s="113">
        <f>IF(RES_hhdet_in_tes!N136=0,"",RES_hhdet_in_tes!N136/RES_hhdet_in_fec!N136)</f>
        <v>0.88516206985371038</v>
      </c>
      <c r="O136" s="113">
        <f>IF(RES_hhdet_in_tes!O136=0,"",RES_hhdet_in_tes!O136/RES_hhdet_in_fec!O136)</f>
        <v>0.9041896637840211</v>
      </c>
      <c r="P136" s="113">
        <f>IF(RES_hhdet_in_tes!P136=0,"",RES_hhdet_in_tes!P136/RES_hhdet_in_fec!P136)</f>
        <v>0.9088801159448332</v>
      </c>
      <c r="Q136" s="113">
        <f>IF(RES_hhdet_in_tes!Q136=0,"",RES_hhdet_in_tes!Q136/RES_hhdet_in_fec!Q136)</f>
        <v>0.92954488628125942</v>
      </c>
      <c r="R136" s="113">
        <f>IF(RES_hhdet_in_tes!R136=0,"",RES_hhdet_in_tes!R136/RES_hhdet_in_fec!R136)</f>
        <v>0.93688970148041295</v>
      </c>
      <c r="S136" s="113">
        <f>IF(RES_hhdet_in_tes!S136=0,"",RES_hhdet_in_tes!S136/RES_hhdet_in_fec!S136)</f>
        <v>0.93244731803760628</v>
      </c>
      <c r="T136" s="113">
        <f>IF(RES_hhdet_in_tes!T136=0,"",RES_hhdet_in_tes!T136/RES_hhdet_in_fec!T136)</f>
        <v>0.92570033690528697</v>
      </c>
      <c r="U136" s="113">
        <f>IF(RES_hhdet_in_tes!U136=0,"",RES_hhdet_in_tes!U136/RES_hhdet_in_fec!U136)</f>
        <v>0.92723778190866246</v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X136" s="113" t="str">
        <f>IF(RES_hhdet_in_tes!X136=0,"",RES_hhdet_in_tes!X136/RES_hhdet_in_fec!X136)</f>
        <v/>
      </c>
      <c r="Y136" s="113" t="str">
        <f>IF(RES_hhdet_in_tes!Y136=0,"",RES_hhdet_in_tes!Y136/RES_hhdet_in_fec!Y136)</f>
        <v/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0.70210362328928544</v>
      </c>
      <c r="D137" s="111">
        <f>IF(RES_hhdet_in_tes!D137=0,"",RES_hhdet_in_tes!D137/RES_hhdet_in_fec!D137)</f>
        <v>0.70307790440927853</v>
      </c>
      <c r="E137" s="111">
        <f>IF(RES_hhdet_in_tes!E137=0,"",RES_hhdet_in_tes!E137/RES_hhdet_in_fec!E137)</f>
        <v>0.70414450093667191</v>
      </c>
      <c r="F137" s="111">
        <f>IF(RES_hhdet_in_tes!F137=0,"",RES_hhdet_in_tes!F137/RES_hhdet_in_fec!F137)</f>
        <v>0.70522396646110153</v>
      </c>
      <c r="G137" s="111" t="str">
        <f>IF(RES_hhdet_in_tes!G137=0,"",RES_hhdet_in_tes!G137/RES_hhdet_in_fec!G137)</f>
        <v/>
      </c>
      <c r="H137" s="111">
        <f>IF(RES_hhdet_in_tes!H137=0,"",RES_hhdet_in_tes!H137/RES_hhdet_in_fec!H137)</f>
        <v>0.70763188442304903</v>
      </c>
      <c r="I137" s="111">
        <f>IF(RES_hhdet_in_tes!I137=0,"",RES_hhdet_in_tes!I137/RES_hhdet_in_fec!I137)</f>
        <v>0.7089710098466171</v>
      </c>
      <c r="J137" s="111">
        <f>IF(RES_hhdet_in_tes!J137=0,"",RES_hhdet_in_tes!J137/RES_hhdet_in_fec!J137)</f>
        <v>0.71048232196881445</v>
      </c>
      <c r="K137" s="111">
        <f>IF(RES_hhdet_in_tes!K137=0,"",RES_hhdet_in_tes!K137/RES_hhdet_in_fec!K137)</f>
        <v>0.71223276269105362</v>
      </c>
      <c r="L137" s="111">
        <f>IF(RES_hhdet_in_tes!L137=0,"",RES_hhdet_in_tes!L137/RES_hhdet_in_fec!L137)</f>
        <v>0.71424534786207949</v>
      </c>
      <c r="M137" s="111">
        <f>IF(RES_hhdet_in_tes!M137=0,"",RES_hhdet_in_tes!M137/RES_hhdet_in_fec!M137)</f>
        <v>0.71807151467695884</v>
      </c>
      <c r="N137" s="111">
        <f>IF(RES_hhdet_in_tes!N137=0,"",RES_hhdet_in_tes!N137/RES_hhdet_in_fec!N137)</f>
        <v>0.72438051916239177</v>
      </c>
      <c r="O137" s="111">
        <f>IF(RES_hhdet_in_tes!O137=0,"",RES_hhdet_in_tes!O137/RES_hhdet_in_fec!O137)</f>
        <v>0.73400093088760965</v>
      </c>
      <c r="P137" s="111">
        <f>IF(RES_hhdet_in_tes!P137=0,"",RES_hhdet_in_tes!P137/RES_hhdet_in_fec!P137)</f>
        <v>0.74647664339135933</v>
      </c>
      <c r="Q137" s="111">
        <f>IF(RES_hhdet_in_tes!Q137=0,"",RES_hhdet_in_tes!Q137/RES_hhdet_in_fec!Q137)</f>
        <v>0.75851305163146177</v>
      </c>
      <c r="R137" s="111">
        <f>IF(RES_hhdet_in_tes!R137=0,"",RES_hhdet_in_tes!R137/RES_hhdet_in_fec!R137)</f>
        <v>0.76665856278036026</v>
      </c>
      <c r="S137" s="111">
        <f>IF(RES_hhdet_in_tes!S137=0,"",RES_hhdet_in_tes!S137/RES_hhdet_in_fec!S137)</f>
        <v>0.77455015905289237</v>
      </c>
      <c r="T137" s="111">
        <f>IF(RES_hhdet_in_tes!T137=0,"",RES_hhdet_in_tes!T137/RES_hhdet_in_fec!T137)</f>
        <v>0.7823805123171178</v>
      </c>
      <c r="U137" s="111">
        <f>IF(RES_hhdet_in_tes!U137=0,"",RES_hhdet_in_tes!U137/RES_hhdet_in_fec!U137)</f>
        <v>0.79022833894964828</v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X137" s="111" t="str">
        <f>IF(RES_hhdet_in_tes!X137=0,"",RES_hhdet_in_tes!X137/RES_hhdet_in_fec!X137)</f>
        <v/>
      </c>
      <c r="Y137" s="111" t="str">
        <f>IF(RES_hhdet_in_tes!Y137=0,"",RES_hhdet_in_tes!Y137/RES_hhdet_in_fec!Y137)</f>
        <v/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 t="str">
        <f>IF(RES_hhdet_in_tes!G138=0,"",RES_hhdet_in_tes!G138/RES_hhdet_in_fec!G138)</f>
        <v/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X138" s="111" t="str">
        <f>IF(RES_hhdet_in_tes!X138=0,"",RES_hhdet_in_tes!X138/RES_hhdet_in_fec!X138)</f>
        <v/>
      </c>
      <c r="Y138" s="111" t="str">
        <f>IF(RES_hhdet_in_tes!Y138=0,"",RES_hhdet_in_tes!Y138/RES_hhdet_in_fec!Y138)</f>
        <v/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0.76372340789020576</v>
      </c>
      <c r="D139" s="124">
        <f>IF(RES_hhdet_in_tes!D139=0,"",RES_hhdet_in_tes!D139/RES_hhdet_in_fec!D139)</f>
        <v>0.76522930434948733</v>
      </c>
      <c r="E139" s="124">
        <f>IF(RES_hhdet_in_tes!E139=0,"",RES_hhdet_in_tes!E139/RES_hhdet_in_fec!E139)</f>
        <v>0.76654743071536013</v>
      </c>
      <c r="F139" s="124">
        <f>IF(RES_hhdet_in_tes!F139=0,"",RES_hhdet_in_tes!F139/RES_hhdet_in_fec!F139)</f>
        <v>0.76761635185741417</v>
      </c>
      <c r="G139" s="124" t="str">
        <f>IF(RES_hhdet_in_tes!G139=0,"",RES_hhdet_in_tes!G139/RES_hhdet_in_fec!G139)</f>
        <v/>
      </c>
      <c r="H139" s="124">
        <f>IF(RES_hhdet_in_tes!H139=0,"",RES_hhdet_in_tes!H139/RES_hhdet_in_fec!H139)</f>
        <v>0.77059285086009877</v>
      </c>
      <c r="I139" s="124">
        <f>IF(RES_hhdet_in_tes!I139=0,"",RES_hhdet_in_tes!I139/RES_hhdet_in_fec!I139)</f>
        <v>0.77244098953486073</v>
      </c>
      <c r="J139" s="124">
        <f>IF(RES_hhdet_in_tes!J139=0,"",RES_hhdet_in_tes!J139/RES_hhdet_in_fec!J139)</f>
        <v>0.77427166694605865</v>
      </c>
      <c r="K139" s="124">
        <f>IF(RES_hhdet_in_tes!K139=0,"",RES_hhdet_in_tes!K139/RES_hhdet_in_fec!K139)</f>
        <v>0.77597730294407741</v>
      </c>
      <c r="L139" s="124">
        <f>IF(RES_hhdet_in_tes!L139=0,"",RES_hhdet_in_tes!L139/RES_hhdet_in_fec!L139)</f>
        <v>0.77812290778605264</v>
      </c>
      <c r="M139" s="124">
        <f>IF(RES_hhdet_in_tes!M139=0,"",RES_hhdet_in_tes!M139/RES_hhdet_in_fec!M139)</f>
        <v>0.78112966401570461</v>
      </c>
      <c r="N139" s="124">
        <f>IF(RES_hhdet_in_tes!N139=0,"",RES_hhdet_in_tes!N139/RES_hhdet_in_fec!N139)</f>
        <v>0.78492381372421816</v>
      </c>
      <c r="O139" s="124">
        <f>IF(RES_hhdet_in_tes!O139=0,"",RES_hhdet_in_tes!O139/RES_hhdet_in_fec!O139)</f>
        <v>0.78991448715676771</v>
      </c>
      <c r="P139" s="124">
        <f>IF(RES_hhdet_in_tes!P139=0,"",RES_hhdet_in_tes!P139/RES_hhdet_in_fec!P139)</f>
        <v>0.79660899737939594</v>
      </c>
      <c r="Q139" s="124">
        <f>IF(RES_hhdet_in_tes!Q139=0,"",RES_hhdet_in_tes!Q139/RES_hhdet_in_fec!Q139)</f>
        <v>0.80520648345256141</v>
      </c>
      <c r="R139" s="124">
        <f>IF(RES_hhdet_in_tes!R139=0,"",RES_hhdet_in_tes!R139/RES_hhdet_in_fec!R139)</f>
        <v>0.81772255927667781</v>
      </c>
      <c r="S139" s="124">
        <f>IF(RES_hhdet_in_tes!S139=0,"",RES_hhdet_in_tes!S139/RES_hhdet_in_fec!S139)</f>
        <v>0.83345951049117217</v>
      </c>
      <c r="T139" s="124">
        <f>IF(RES_hhdet_in_tes!T139=0,"",RES_hhdet_in_tes!T139/RES_hhdet_in_fec!T139)</f>
        <v>0.85038403133364382</v>
      </c>
      <c r="U139" s="124">
        <f>IF(RES_hhdet_in_tes!U139=0,"",RES_hhdet_in_tes!U139/RES_hhdet_in_fec!U139)</f>
        <v>0.8659633191991909</v>
      </c>
      <c r="V139" s="124">
        <f>IF(RES_hhdet_in_tes!V139=0,"",RES_hhdet_in_tes!V139/RES_hhdet_in_fec!V139)</f>
        <v>0.87915105431435159</v>
      </c>
      <c r="W139" s="124">
        <f>IF(RES_hhdet_in_tes!W139=0,"",RES_hhdet_in_tes!W139/RES_hhdet_in_fec!W139)</f>
        <v>0.8882931265505426</v>
      </c>
      <c r="X139" s="124">
        <f>IF(RES_hhdet_in_tes!X139=0,"",RES_hhdet_in_tes!X139/RES_hhdet_in_fec!X139)</f>
        <v>0.89693656528367005</v>
      </c>
      <c r="Y139" s="124">
        <f>IF(RES_hhdet_in_tes!Y139=0,"",RES_hhdet_in_tes!Y139/RES_hhdet_in_fec!Y139)</f>
        <v>0.90341515830235208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0.60775883642253548</v>
      </c>
      <c r="D140" s="111">
        <f>IF(RES_hhdet_in_tes!D140=0,"",RES_hhdet_in_tes!D140/RES_hhdet_in_fec!D140)</f>
        <v>0.60798666898863474</v>
      </c>
      <c r="E140" s="111">
        <f>IF(RES_hhdet_in_tes!E140=0,"",RES_hhdet_in_tes!E140/RES_hhdet_in_fec!E140)</f>
        <v>0.60821452207757287</v>
      </c>
      <c r="F140" s="111">
        <f>IF(RES_hhdet_in_tes!F140=0,"",RES_hhdet_in_tes!F140/RES_hhdet_in_fec!F140)</f>
        <v>0.60844237796507983</v>
      </c>
      <c r="G140" s="111" t="str">
        <f>IF(RES_hhdet_in_tes!G140=0,"",RES_hhdet_in_tes!G140/RES_hhdet_in_fec!G140)</f>
        <v/>
      </c>
      <c r="H140" s="111">
        <f>IF(RES_hhdet_in_tes!H140=0,"",RES_hhdet_in_tes!H140/RES_hhdet_in_fec!H140)</f>
        <v>0.60889814447042601</v>
      </c>
      <c r="I140" s="111">
        <f>IF(RES_hhdet_in_tes!I140=0,"",RES_hhdet_in_tes!I140/RES_hhdet_in_fec!I140)</f>
        <v>0.60912605708508849</v>
      </c>
      <c r="J140" s="111">
        <f>IF(RES_hhdet_in_tes!J140=0,"",RES_hhdet_in_tes!J140/RES_hhdet_in_fec!J140)</f>
        <v>0.60935400685024166</v>
      </c>
      <c r="K140" s="111">
        <f>IF(RES_hhdet_in_tes!K140=0,"",RES_hhdet_in_tes!K140/RES_hhdet_in_fec!K140)</f>
        <v>0.60958200758549907</v>
      </c>
      <c r="L140" s="111">
        <f>IF(RES_hhdet_in_tes!L140=0,"",RES_hhdet_in_tes!L140/RES_hhdet_in_fec!L140)</f>
        <v>0.60981006298817397</v>
      </c>
      <c r="M140" s="111">
        <f>IF(RES_hhdet_in_tes!M140=0,"",RES_hhdet_in_tes!M140/RES_hhdet_in_fec!M140)</f>
        <v>0.60998325805052778</v>
      </c>
      <c r="N140" s="111">
        <f>IF(RES_hhdet_in_tes!N140=0,"",RES_hhdet_in_tes!N140/RES_hhdet_in_fec!N140)</f>
        <v>0.61008006594357</v>
      </c>
      <c r="O140" s="111">
        <f>IF(RES_hhdet_in_tes!O140=0,"",RES_hhdet_in_tes!O140/RES_hhdet_in_fec!O140)</f>
        <v>0.61013792547821999</v>
      </c>
      <c r="P140" s="111">
        <f>IF(RES_hhdet_in_tes!P140=0,"",RES_hhdet_in_tes!P140/RES_hhdet_in_fec!P140)</f>
        <v>0.61029937294476555</v>
      </c>
      <c r="Q140" s="111">
        <f>IF(RES_hhdet_in_tes!Q140=0,"",RES_hhdet_in_tes!Q140/RES_hhdet_in_fec!Q140)</f>
        <v>0.61095650184846029</v>
      </c>
      <c r="R140" s="111">
        <f>IF(RES_hhdet_in_tes!R140=0,"",RES_hhdet_in_tes!R140/RES_hhdet_in_fec!R140)</f>
        <v>0.61268261584848716</v>
      </c>
      <c r="S140" s="111">
        <f>IF(RES_hhdet_in_tes!S140=0,"",RES_hhdet_in_tes!S140/RES_hhdet_in_fec!S140)</f>
        <v>0.61511749688771744</v>
      </c>
      <c r="T140" s="111">
        <f>IF(RES_hhdet_in_tes!T140=0,"",RES_hhdet_in_tes!T140/RES_hhdet_in_fec!T140)</f>
        <v>0.61778903879892189</v>
      </c>
      <c r="U140" s="111">
        <f>IF(RES_hhdet_in_tes!U140=0,"",RES_hhdet_in_tes!U140/RES_hhdet_in_fec!U140)</f>
        <v>0.620225135414878</v>
      </c>
      <c r="V140" s="111">
        <f>IF(RES_hhdet_in_tes!V140=0,"",RES_hhdet_in_tes!V140/RES_hhdet_in_fec!V140)</f>
        <v>0.62195368056835976</v>
      </c>
      <c r="W140" s="111">
        <f>IF(RES_hhdet_in_tes!W140=0,"",RES_hhdet_in_tes!W140/RES_hhdet_in_fec!W140)</f>
        <v>0.622784432492968</v>
      </c>
      <c r="X140" s="111" t="str">
        <f>IF(RES_hhdet_in_tes!X140=0,"",RES_hhdet_in_tes!X140/RES_hhdet_in_fec!X140)</f>
        <v/>
      </c>
      <c r="Y140" s="111" t="str">
        <f>IF(RES_hhdet_in_tes!Y140=0,"",RES_hhdet_in_tes!Y140/RES_hhdet_in_fec!Y140)</f>
        <v/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0.76477532017812433</v>
      </c>
      <c r="D141" s="45">
        <f>IF(RES_hhdet_in_tes!D141=0,"",RES_hhdet_in_tes!D141/RES_hhdet_in_fec!D141)</f>
        <v>0.7660602977477684</v>
      </c>
      <c r="E141" s="45">
        <f>IF(RES_hhdet_in_tes!E141=0,"",RES_hhdet_in_tes!E141/RES_hhdet_in_fec!E141)</f>
        <v>0.76740586230707564</v>
      </c>
      <c r="F141" s="45">
        <f>IF(RES_hhdet_in_tes!F141=0,"",RES_hhdet_in_tes!F141/RES_hhdet_in_fec!F141)</f>
        <v>0.76875968872860978</v>
      </c>
      <c r="G141" s="45" t="str">
        <f>IF(RES_hhdet_in_tes!G141=0,"",RES_hhdet_in_tes!G141/RES_hhdet_in_fec!G141)</f>
        <v/>
      </c>
      <c r="H141" s="45">
        <f>IF(RES_hhdet_in_tes!H141=0,"",RES_hhdet_in_tes!H141/RES_hhdet_in_fec!H141)</f>
        <v>0.77162891503081843</v>
      </c>
      <c r="I141" s="45">
        <f>IF(RES_hhdet_in_tes!I141=0,"",RES_hhdet_in_tes!I141/RES_hhdet_in_fec!I141)</f>
        <v>0.77315020988179539</v>
      </c>
      <c r="J141" s="45">
        <f>IF(RES_hhdet_in_tes!J141=0,"",RES_hhdet_in_tes!J141/RES_hhdet_in_fec!J141)</f>
        <v>0.7747811794423074</v>
      </c>
      <c r="K141" s="45">
        <f>IF(RES_hhdet_in_tes!K141=0,"",RES_hhdet_in_tes!K141/RES_hhdet_in_fec!K141)</f>
        <v>0.7765626216159105</v>
      </c>
      <c r="L141" s="45">
        <f>IF(RES_hhdet_in_tes!L141=0,"",RES_hhdet_in_tes!L141/RES_hhdet_in_fec!L141)</f>
        <v>0.77850545151443484</v>
      </c>
      <c r="M141" s="45">
        <f>IF(RES_hhdet_in_tes!M141=0,"",RES_hhdet_in_tes!M141/RES_hhdet_in_fec!M141)</f>
        <v>0.78128326894731492</v>
      </c>
      <c r="N141" s="45">
        <f>IF(RES_hhdet_in_tes!N141=0,"",RES_hhdet_in_tes!N141/RES_hhdet_in_fec!N141)</f>
        <v>0.78508784137811671</v>
      </c>
      <c r="O141" s="45">
        <f>IF(RES_hhdet_in_tes!O141=0,"",RES_hhdet_in_tes!O141/RES_hhdet_in_fec!O141)</f>
        <v>0.79037391402781398</v>
      </c>
      <c r="P141" s="45">
        <f>IF(RES_hhdet_in_tes!P141=0,"",RES_hhdet_in_tes!P141/RES_hhdet_in_fec!P141)</f>
        <v>0.79736452544417447</v>
      </c>
      <c r="Q141" s="45">
        <f>IF(RES_hhdet_in_tes!Q141=0,"",RES_hhdet_in_tes!Q141/RES_hhdet_in_fec!Q141)</f>
        <v>0.80641044480103286</v>
      </c>
      <c r="R141" s="45">
        <f>IF(RES_hhdet_in_tes!R141=0,"",RES_hhdet_in_tes!R141/RES_hhdet_in_fec!R141)</f>
        <v>0.81871977831402476</v>
      </c>
      <c r="S141" s="45">
        <f>IF(RES_hhdet_in_tes!S141=0,"",RES_hhdet_in_tes!S141/RES_hhdet_in_fec!S141)</f>
        <v>0.83412277280482261</v>
      </c>
      <c r="T141" s="45">
        <f>IF(RES_hhdet_in_tes!T141=0,"",RES_hhdet_in_tes!T141/RES_hhdet_in_fec!T141)</f>
        <v>0.85070494221512716</v>
      </c>
      <c r="U141" s="45">
        <f>IF(RES_hhdet_in_tes!U141=0,"",RES_hhdet_in_tes!U141/RES_hhdet_in_fec!U141)</f>
        <v>0.86655180048668412</v>
      </c>
      <c r="V141" s="45">
        <f>IF(RES_hhdet_in_tes!V141=0,"",RES_hhdet_in_tes!V141/RES_hhdet_in_fec!V141)</f>
        <v>0.87974886156121745</v>
      </c>
      <c r="W141" s="45">
        <f>IF(RES_hhdet_in_tes!W141=0,"",RES_hhdet_in_tes!W141/RES_hhdet_in_fec!W141)</f>
        <v>0.88963094561323908</v>
      </c>
      <c r="X141" s="45">
        <f>IF(RES_hhdet_in_tes!X141=0,"",RES_hhdet_in_tes!X141/RES_hhdet_in_fec!X141)</f>
        <v>0.89693656528367005</v>
      </c>
      <c r="Y141" s="45">
        <f>IF(RES_hhdet_in_tes!Y141=0,"",RES_hhdet_in_tes!Y141/RES_hhdet_in_fec!Y141)</f>
        <v>0.90341515830235208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1.8808808627322153</v>
      </c>
      <c r="D143" s="119">
        <f>IF(RES_hhdet_in_tes!D143=0,"",RES_hhdet_in_tes!D143/RES_hhdet_in_fec!D143)</f>
        <v>1.8461697320512227</v>
      </c>
      <c r="E143" s="119">
        <f>IF(RES_hhdet_in_tes!E143=0,"",RES_hhdet_in_tes!E143/RES_hhdet_in_fec!E143)</f>
        <v>2.0019604935863358</v>
      </c>
      <c r="F143" s="119">
        <f>IF(RES_hhdet_in_tes!F143=0,"",RES_hhdet_in_tes!F143/RES_hhdet_in_fec!F143)</f>
        <v>1.9957719966523604</v>
      </c>
      <c r="G143" s="119">
        <f>IF(RES_hhdet_in_tes!G143=0,"",RES_hhdet_in_tes!G143/RES_hhdet_in_fec!G143)</f>
        <v>2.1045890915808436</v>
      </c>
      <c r="H143" s="119">
        <f>IF(RES_hhdet_in_tes!H143=0,"",RES_hhdet_in_tes!H143/RES_hhdet_in_fec!H143)</f>
        <v>2.0451750782701792</v>
      </c>
      <c r="I143" s="119">
        <f>IF(RES_hhdet_in_tes!I143=0,"",RES_hhdet_in_tes!I143/RES_hhdet_in_fec!I143)</f>
        <v>2.0570827967372005</v>
      </c>
      <c r="J143" s="119">
        <f>IF(RES_hhdet_in_tes!J143=0,"",RES_hhdet_in_tes!J143/RES_hhdet_in_fec!J143)</f>
        <v>1.984236503880723</v>
      </c>
      <c r="K143" s="119">
        <f>IF(RES_hhdet_in_tes!K143=0,"",RES_hhdet_in_tes!K143/RES_hhdet_in_fec!K143)</f>
        <v>2.1198069763994449</v>
      </c>
      <c r="L143" s="119">
        <f>IF(RES_hhdet_in_tes!L143=0,"",RES_hhdet_in_tes!L143/RES_hhdet_in_fec!L143)</f>
        <v>2.1178355698580442</v>
      </c>
      <c r="M143" s="119">
        <f>IF(RES_hhdet_in_tes!M143=0,"",RES_hhdet_in_tes!M143/RES_hhdet_in_fec!M143)</f>
        <v>2.0515936985409473</v>
      </c>
      <c r="N143" s="119">
        <f>IF(RES_hhdet_in_tes!N143=0,"",RES_hhdet_in_tes!N143/RES_hhdet_in_fec!N143)</f>
        <v>1.9906037973989597</v>
      </c>
      <c r="O143" s="119">
        <f>IF(RES_hhdet_in_tes!O143=0,"",RES_hhdet_in_tes!O143/RES_hhdet_in_fec!O143)</f>
        <v>2.0734235365314677</v>
      </c>
      <c r="P143" s="119">
        <f>IF(RES_hhdet_in_tes!P143=0,"",RES_hhdet_in_tes!P143/RES_hhdet_in_fec!P143)</f>
        <v>1.9458888964908303</v>
      </c>
      <c r="Q143" s="119">
        <f>IF(RES_hhdet_in_tes!Q143=0,"",RES_hhdet_in_tes!Q143/RES_hhdet_in_fec!Q143)</f>
        <v>1.9781327147623529</v>
      </c>
      <c r="R143" s="119">
        <f>IF(RES_hhdet_in_tes!R143=0,"",RES_hhdet_in_tes!R143/RES_hhdet_in_fec!R143)</f>
        <v>2.1128672878470223</v>
      </c>
      <c r="S143" s="119">
        <f>IF(RES_hhdet_in_tes!S143=0,"",RES_hhdet_in_tes!S143/RES_hhdet_in_fec!S143)</f>
        <v>2.1323370826542893</v>
      </c>
      <c r="T143" s="119">
        <f>IF(RES_hhdet_in_tes!T143=0,"",RES_hhdet_in_tes!T143/RES_hhdet_in_fec!T143)</f>
        <v>2.1606451577815915</v>
      </c>
      <c r="U143" s="119">
        <f>IF(RES_hhdet_in_tes!U143=0,"",RES_hhdet_in_tes!U143/RES_hhdet_in_fec!U143)</f>
        <v>1.959247791580756</v>
      </c>
      <c r="V143" s="119">
        <f>IF(RES_hhdet_in_tes!V143=0,"",RES_hhdet_in_tes!V143/RES_hhdet_in_fec!V143)</f>
        <v>2.1588614486662783</v>
      </c>
      <c r="W143" s="119">
        <f>IF(RES_hhdet_in_tes!W143=0,"",RES_hhdet_in_tes!W143/RES_hhdet_in_fec!W143)</f>
        <v>2.3213636566459299</v>
      </c>
      <c r="X143" s="119">
        <f>IF(RES_hhdet_in_tes!X143=0,"",RES_hhdet_in_tes!X143/RES_hhdet_in_fec!X143)</f>
        <v>2.1081633828932915</v>
      </c>
      <c r="Y143" s="119">
        <f>IF(RES_hhdet_in_tes!Y143=0,"",RES_hhdet_in_tes!Y143/RES_hhdet_in_fec!Y143)</f>
        <v>1.9658565356789401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2.7948181395938501</v>
      </c>
      <c r="D144" s="124">
        <f>IF(RES_hhdet_in_tes!D144=0,"",RES_hhdet_in_tes!D144/RES_hhdet_in_fec!D144)</f>
        <v>2.9413704501986517</v>
      </c>
      <c r="E144" s="124">
        <f>IF(RES_hhdet_in_tes!E144=0,"",RES_hhdet_in_tes!E144/RES_hhdet_in_fec!E144)</f>
        <v>3.0903901620692897</v>
      </c>
      <c r="F144" s="124">
        <f>IF(RES_hhdet_in_tes!F144=0,"",RES_hhdet_in_tes!F144/RES_hhdet_in_fec!F144)</f>
        <v>3.2404406147486062</v>
      </c>
      <c r="G144" s="124">
        <f>IF(RES_hhdet_in_tes!G144=0,"",RES_hhdet_in_tes!G144/RES_hhdet_in_fec!G144)</f>
        <v>3.3928307898327401</v>
      </c>
      <c r="H144" s="124">
        <f>IF(RES_hhdet_in_tes!H144=0,"",RES_hhdet_in_tes!H144/RES_hhdet_in_fec!H144)</f>
        <v>3.5474032186429798</v>
      </c>
      <c r="I144" s="124">
        <f>IF(RES_hhdet_in_tes!I144=0,"",RES_hhdet_in_tes!I144/RES_hhdet_in_fec!I144)</f>
        <v>3.6079251389674756</v>
      </c>
      <c r="J144" s="124">
        <f>IF(RES_hhdet_in_tes!J144=0,"",RES_hhdet_in_tes!J144/RES_hhdet_in_fec!J144)</f>
        <v>3.6536558920541702</v>
      </c>
      <c r="K144" s="124">
        <f>IF(RES_hhdet_in_tes!K144=0,"",RES_hhdet_in_tes!K144/RES_hhdet_in_fec!K144)</f>
        <v>3.71807283718343</v>
      </c>
      <c r="L144" s="124">
        <f>IF(RES_hhdet_in_tes!L144=0,"",RES_hhdet_in_tes!L144/RES_hhdet_in_fec!L144)</f>
        <v>3.7873998929680099</v>
      </c>
      <c r="M144" s="124">
        <f>IF(RES_hhdet_in_tes!M144=0,"",RES_hhdet_in_tes!M144/RES_hhdet_in_fec!M144)</f>
        <v>3.8459442136414501</v>
      </c>
      <c r="N144" s="124">
        <f>IF(RES_hhdet_in_tes!N144=0,"",RES_hhdet_in_tes!N144/RES_hhdet_in_fec!N144)</f>
        <v>3.8661649005348999</v>
      </c>
      <c r="O144" s="124">
        <f>IF(RES_hhdet_in_tes!O144=0,"",RES_hhdet_in_tes!O144/RES_hhdet_in_fec!O144)</f>
        <v>3.8961992739366398</v>
      </c>
      <c r="P144" s="124">
        <f>IF(RES_hhdet_in_tes!P144=0,"",RES_hhdet_in_tes!P144/RES_hhdet_in_fec!P144)</f>
        <v>3.9750402717840903</v>
      </c>
      <c r="Q144" s="124">
        <f>IF(RES_hhdet_in_tes!Q144=0,"",RES_hhdet_in_tes!Q144/RES_hhdet_in_fec!Q144)</f>
        <v>4.0474563033762907</v>
      </c>
      <c r="R144" s="124">
        <f>IF(RES_hhdet_in_tes!R144=0,"",RES_hhdet_in_tes!R144/RES_hhdet_in_fec!R144)</f>
        <v>4.1000236217552946</v>
      </c>
      <c r="S144" s="124">
        <f>IF(RES_hhdet_in_tes!S144=0,"",RES_hhdet_in_tes!S144/RES_hhdet_in_fec!S144)</f>
        <v>4.1404427202167957</v>
      </c>
      <c r="T144" s="124">
        <f>IF(RES_hhdet_in_tes!T144=0,"",RES_hhdet_in_tes!T144/RES_hhdet_in_fec!T144)</f>
        <v>4.1706736035591598</v>
      </c>
      <c r="U144" s="124">
        <f>IF(RES_hhdet_in_tes!U144=0,"",RES_hhdet_in_tes!U144/RES_hhdet_in_fec!U144)</f>
        <v>4.2200249400574421</v>
      </c>
      <c r="V144" s="124">
        <f>IF(RES_hhdet_in_tes!V144=0,"",RES_hhdet_in_tes!V144/RES_hhdet_in_fec!V144)</f>
        <v>4.2863218992318748</v>
      </c>
      <c r="W144" s="124">
        <f>IF(RES_hhdet_in_tes!W144=0,"",RES_hhdet_in_tes!W144/RES_hhdet_in_fec!W144)</f>
        <v>4.3279224772165801</v>
      </c>
      <c r="X144" s="124">
        <f>IF(RES_hhdet_in_tes!X144=0,"",RES_hhdet_in_tes!X144/RES_hhdet_in_fec!X144)</f>
        <v>4.3865853267725168</v>
      </c>
      <c r="Y144" s="124">
        <f>IF(RES_hhdet_in_tes!Y144=0,"",RES_hhdet_in_tes!Y144/RES_hhdet_in_fec!Y144)</f>
        <v>4.4636646570601703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2.7948181395938501</v>
      </c>
      <c r="D145" s="111">
        <f>IF(RES_hhdet_in_tes!D145=0,"",RES_hhdet_in_tes!D145/RES_hhdet_in_fec!D145)</f>
        <v>2.9413704501986517</v>
      </c>
      <c r="E145" s="111">
        <f>IF(RES_hhdet_in_tes!E145=0,"",RES_hhdet_in_tes!E145/RES_hhdet_in_fec!E145)</f>
        <v>3.0903901620692897</v>
      </c>
      <c r="F145" s="111">
        <f>IF(RES_hhdet_in_tes!F145=0,"",RES_hhdet_in_tes!F145/RES_hhdet_in_fec!F145)</f>
        <v>3.2404406147486062</v>
      </c>
      <c r="G145" s="111">
        <f>IF(RES_hhdet_in_tes!G145=0,"",RES_hhdet_in_tes!G145/RES_hhdet_in_fec!G145)</f>
        <v>3.3928307898327401</v>
      </c>
      <c r="H145" s="111">
        <f>IF(RES_hhdet_in_tes!H145=0,"",RES_hhdet_in_tes!H145/RES_hhdet_in_fec!H145)</f>
        <v>3.5474032186429798</v>
      </c>
      <c r="I145" s="111">
        <f>IF(RES_hhdet_in_tes!I145=0,"",RES_hhdet_in_tes!I145/RES_hhdet_in_fec!I145)</f>
        <v>3.6079251389674756</v>
      </c>
      <c r="J145" s="111">
        <f>IF(RES_hhdet_in_tes!J145=0,"",RES_hhdet_in_tes!J145/RES_hhdet_in_fec!J145)</f>
        <v>3.6536558920541702</v>
      </c>
      <c r="K145" s="111">
        <f>IF(RES_hhdet_in_tes!K145=0,"",RES_hhdet_in_tes!K145/RES_hhdet_in_fec!K145)</f>
        <v>3.71807283718343</v>
      </c>
      <c r="L145" s="111">
        <f>IF(RES_hhdet_in_tes!L145=0,"",RES_hhdet_in_tes!L145/RES_hhdet_in_fec!L145)</f>
        <v>3.7873998929680099</v>
      </c>
      <c r="M145" s="111">
        <f>IF(RES_hhdet_in_tes!M145=0,"",RES_hhdet_in_tes!M145/RES_hhdet_in_fec!M145)</f>
        <v>3.8459442136414501</v>
      </c>
      <c r="N145" s="111">
        <f>IF(RES_hhdet_in_tes!N145=0,"",RES_hhdet_in_tes!N145/RES_hhdet_in_fec!N145)</f>
        <v>3.8661649005348999</v>
      </c>
      <c r="O145" s="111">
        <f>IF(RES_hhdet_in_tes!O145=0,"",RES_hhdet_in_tes!O145/RES_hhdet_in_fec!O145)</f>
        <v>3.8961992739366398</v>
      </c>
      <c r="P145" s="111">
        <f>IF(RES_hhdet_in_tes!P145=0,"",RES_hhdet_in_tes!P145/RES_hhdet_in_fec!P145)</f>
        <v>3.9750402717840903</v>
      </c>
      <c r="Q145" s="111">
        <f>IF(RES_hhdet_in_tes!Q145=0,"",RES_hhdet_in_tes!Q145/RES_hhdet_in_fec!Q145)</f>
        <v>4.0474563033762907</v>
      </c>
      <c r="R145" s="111">
        <f>IF(RES_hhdet_in_tes!R145=0,"",RES_hhdet_in_tes!R145/RES_hhdet_in_fec!R145)</f>
        <v>4.1000236217552946</v>
      </c>
      <c r="S145" s="111">
        <f>IF(RES_hhdet_in_tes!S145=0,"",RES_hhdet_in_tes!S145/RES_hhdet_in_fec!S145)</f>
        <v>4.1404427202167957</v>
      </c>
      <c r="T145" s="111">
        <f>IF(RES_hhdet_in_tes!T145=0,"",RES_hhdet_in_tes!T145/RES_hhdet_in_fec!T145)</f>
        <v>4.1706736035591598</v>
      </c>
      <c r="U145" s="111">
        <f>IF(RES_hhdet_in_tes!U145=0,"",RES_hhdet_in_tes!U145/RES_hhdet_in_fec!U145)</f>
        <v>4.2200249400574421</v>
      </c>
      <c r="V145" s="111">
        <f>IF(RES_hhdet_in_tes!V145=0,"",RES_hhdet_in_tes!V145/RES_hhdet_in_fec!V145)</f>
        <v>4.2863218992318748</v>
      </c>
      <c r="W145" s="111">
        <f>IF(RES_hhdet_in_tes!W145=0,"",RES_hhdet_in_tes!W145/RES_hhdet_in_fec!W145)</f>
        <v>4.3279224772165801</v>
      </c>
      <c r="X145" s="111">
        <f>IF(RES_hhdet_in_tes!X145=0,"",RES_hhdet_in_tes!X145/RES_hhdet_in_fec!X145)</f>
        <v>4.3865853267725168</v>
      </c>
      <c r="Y145" s="111">
        <f>IF(RES_hhdet_in_tes!Y145=0,"",RES_hhdet_in_tes!Y145/RES_hhdet_in_fec!Y145)</f>
        <v>4.4636646570601703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2.3582619998382492</v>
      </c>
      <c r="D146" s="124">
        <f>IF(RES_hhdet_in_tes!D146=0,"",RES_hhdet_in_tes!D146/RES_hhdet_in_fec!D146)</f>
        <v>2.4595760952237202</v>
      </c>
      <c r="E146" s="124">
        <f>IF(RES_hhdet_in_tes!E146=0,"",RES_hhdet_in_tes!E146/RES_hhdet_in_fec!E146)</f>
        <v>2.5624090837159335</v>
      </c>
      <c r="F146" s="124">
        <f>IF(RES_hhdet_in_tes!F146=0,"",RES_hhdet_in_tes!F146/RES_hhdet_in_fec!F146)</f>
        <v>2.6660679814115782</v>
      </c>
      <c r="G146" s="124">
        <f>IF(RES_hhdet_in_tes!G146=0,"",RES_hhdet_in_tes!G146/RES_hhdet_in_fec!G146)</f>
        <v>2.7711533179570744</v>
      </c>
      <c r="H146" s="124">
        <f>IF(RES_hhdet_in_tes!H146=0,"",RES_hhdet_in_tes!H146/RES_hhdet_in_fec!H146)</f>
        <v>2.8775707131436858</v>
      </c>
      <c r="I146" s="124">
        <f>IF(RES_hhdet_in_tes!I146=0,"",RES_hhdet_in_tes!I146/RES_hhdet_in_fec!I146)</f>
        <v>2.9854460493997883</v>
      </c>
      <c r="J146" s="124">
        <f>IF(RES_hhdet_in_tes!J146=0,"",RES_hhdet_in_tes!J146/RES_hhdet_in_fec!J146)</f>
        <v>3.0953435223051553</v>
      </c>
      <c r="K146" s="124">
        <f>IF(RES_hhdet_in_tes!K146=0,"",RES_hhdet_in_tes!K146/RES_hhdet_in_fec!K146)</f>
        <v>3.2077100218014891</v>
      </c>
      <c r="L146" s="124">
        <f>IF(RES_hhdet_in_tes!L146=0,"",RES_hhdet_in_tes!L146/RES_hhdet_in_fec!L146)</f>
        <v>3.3226048103047661</v>
      </c>
      <c r="M146" s="124">
        <f>IF(RES_hhdet_in_tes!M146=0,"",RES_hhdet_in_tes!M146/RES_hhdet_in_fec!M146)</f>
        <v>3.4542657690523937</v>
      </c>
      <c r="N146" s="124">
        <f>IF(RES_hhdet_in_tes!N146=0,"",RES_hhdet_in_tes!N146/RES_hhdet_in_fec!N146)</f>
        <v>3.6069194713210044</v>
      </c>
      <c r="O146" s="124">
        <f>IF(RES_hhdet_in_tes!O146=0,"",RES_hhdet_in_tes!O146/RES_hhdet_in_fec!O146)</f>
        <v>3.780293598004187</v>
      </c>
      <c r="P146" s="124">
        <f>IF(RES_hhdet_in_tes!P146=0,"",RES_hhdet_in_tes!P146/RES_hhdet_in_fec!P146)</f>
        <v>3.957515378543317</v>
      </c>
      <c r="Q146" s="124">
        <f>IF(RES_hhdet_in_tes!Q146=0,"",RES_hhdet_in_tes!Q146/RES_hhdet_in_fec!Q146)</f>
        <v>4.0935303779077294</v>
      </c>
      <c r="R146" s="124">
        <f>IF(RES_hhdet_in_tes!R146=0,"",RES_hhdet_in_tes!R146/RES_hhdet_in_fec!R146)</f>
        <v>4.1230018521166087</v>
      </c>
      <c r="S146" s="124">
        <f>IF(RES_hhdet_in_tes!S146=0,"",RES_hhdet_in_tes!S146/RES_hhdet_in_fec!S146)</f>
        <v>4.1262764603620399</v>
      </c>
      <c r="T146" s="124">
        <f>IF(RES_hhdet_in_tes!T146=0,"",RES_hhdet_in_tes!T146/RES_hhdet_in_fec!T146)</f>
        <v>4.129914913968074</v>
      </c>
      <c r="U146" s="124">
        <f>IF(RES_hhdet_in_tes!U146=0,"",RES_hhdet_in_tes!U146/RES_hhdet_in_fec!U146)</f>
        <v>4.1339576401970017</v>
      </c>
      <c r="V146" s="124">
        <f>IF(RES_hhdet_in_tes!V146=0,"",RES_hhdet_in_tes!V146/RES_hhdet_in_fec!V146)</f>
        <v>4.1455098778876316</v>
      </c>
      <c r="W146" s="124">
        <f>IF(RES_hhdet_in_tes!W146=0,"",RES_hhdet_in_tes!W146/RES_hhdet_in_fec!W146)</f>
        <v>4.1834265621208973</v>
      </c>
      <c r="X146" s="124">
        <f>IF(RES_hhdet_in_tes!X146=0,"",RES_hhdet_in_tes!X146/RES_hhdet_in_fec!X146)</f>
        <v>4.2288937202637147</v>
      </c>
      <c r="Y146" s="124">
        <f>IF(RES_hhdet_in_tes!Y146=0,"",RES_hhdet_in_tes!Y146/RES_hhdet_in_fec!Y146)</f>
        <v>4.280143289560403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2.3582619998382492</v>
      </c>
      <c r="D147" s="111">
        <f>IF(RES_hhdet_in_tes!D147=0,"",RES_hhdet_in_tes!D147/RES_hhdet_in_fec!D147)</f>
        <v>2.4595760952237202</v>
      </c>
      <c r="E147" s="111">
        <f>IF(RES_hhdet_in_tes!E147=0,"",RES_hhdet_in_tes!E147/RES_hhdet_in_fec!E147)</f>
        <v>2.5624090837159335</v>
      </c>
      <c r="F147" s="111">
        <f>IF(RES_hhdet_in_tes!F147=0,"",RES_hhdet_in_tes!F147/RES_hhdet_in_fec!F147)</f>
        <v>2.6660679814115782</v>
      </c>
      <c r="G147" s="111">
        <f>IF(RES_hhdet_in_tes!G147=0,"",RES_hhdet_in_tes!G147/RES_hhdet_in_fec!G147)</f>
        <v>2.7711533179570744</v>
      </c>
      <c r="H147" s="111">
        <f>IF(RES_hhdet_in_tes!H147=0,"",RES_hhdet_in_tes!H147/RES_hhdet_in_fec!H147)</f>
        <v>2.8775707131436858</v>
      </c>
      <c r="I147" s="111">
        <f>IF(RES_hhdet_in_tes!I147=0,"",RES_hhdet_in_tes!I147/RES_hhdet_in_fec!I147)</f>
        <v>2.9854460493997883</v>
      </c>
      <c r="J147" s="111">
        <f>IF(RES_hhdet_in_tes!J147=0,"",RES_hhdet_in_tes!J147/RES_hhdet_in_fec!J147)</f>
        <v>3.0953435223051553</v>
      </c>
      <c r="K147" s="111">
        <f>IF(RES_hhdet_in_tes!K147=0,"",RES_hhdet_in_tes!K147/RES_hhdet_in_fec!K147)</f>
        <v>3.2077100218014891</v>
      </c>
      <c r="L147" s="111">
        <f>IF(RES_hhdet_in_tes!L147=0,"",RES_hhdet_in_tes!L147/RES_hhdet_in_fec!L147)</f>
        <v>3.3226048103047661</v>
      </c>
      <c r="M147" s="111">
        <f>IF(RES_hhdet_in_tes!M147=0,"",RES_hhdet_in_tes!M147/RES_hhdet_in_fec!M147)</f>
        <v>3.4542657690523937</v>
      </c>
      <c r="N147" s="111">
        <f>IF(RES_hhdet_in_tes!N147=0,"",RES_hhdet_in_tes!N147/RES_hhdet_in_fec!N147)</f>
        <v>3.6069194713210044</v>
      </c>
      <c r="O147" s="111">
        <f>IF(RES_hhdet_in_tes!O147=0,"",RES_hhdet_in_tes!O147/RES_hhdet_in_fec!O147)</f>
        <v>3.780293598004187</v>
      </c>
      <c r="P147" s="111">
        <f>IF(RES_hhdet_in_tes!P147=0,"",RES_hhdet_in_tes!P147/RES_hhdet_in_fec!P147)</f>
        <v>3.957515378543317</v>
      </c>
      <c r="Q147" s="111">
        <f>IF(RES_hhdet_in_tes!Q147=0,"",RES_hhdet_in_tes!Q147/RES_hhdet_in_fec!Q147)</f>
        <v>4.0935303779077294</v>
      </c>
      <c r="R147" s="111">
        <f>IF(RES_hhdet_in_tes!R147=0,"",RES_hhdet_in_tes!R147/RES_hhdet_in_fec!R147)</f>
        <v>4.1230018521166087</v>
      </c>
      <c r="S147" s="111">
        <f>IF(RES_hhdet_in_tes!S147=0,"",RES_hhdet_in_tes!S147/RES_hhdet_in_fec!S147)</f>
        <v>4.1262764603620399</v>
      </c>
      <c r="T147" s="111">
        <f>IF(RES_hhdet_in_tes!T147=0,"",RES_hhdet_in_tes!T147/RES_hhdet_in_fec!T147)</f>
        <v>4.129914913968074</v>
      </c>
      <c r="U147" s="111">
        <f>IF(RES_hhdet_in_tes!U147=0,"",RES_hhdet_in_tes!U147/RES_hhdet_in_fec!U147)</f>
        <v>4.1339576401970017</v>
      </c>
      <c r="V147" s="111">
        <f>IF(RES_hhdet_in_tes!V147=0,"",RES_hhdet_in_tes!V147/RES_hhdet_in_fec!V147)</f>
        <v>4.1455098778876316</v>
      </c>
      <c r="W147" s="111">
        <f>IF(RES_hhdet_in_tes!W147=0,"",RES_hhdet_in_tes!W147/RES_hhdet_in_fec!W147)</f>
        <v>4.1834265621208973</v>
      </c>
      <c r="X147" s="111">
        <f>IF(RES_hhdet_in_tes!X147=0,"",RES_hhdet_in_tes!X147/RES_hhdet_in_fec!X147)</f>
        <v>4.2288937202637147</v>
      </c>
      <c r="Y147" s="111">
        <f>IF(RES_hhdet_in_tes!Y147=0,"",RES_hhdet_in_tes!Y147/RES_hhdet_in_fec!Y147)</f>
        <v>4.280143289560403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0.73797294339636177</v>
      </c>
      <c r="D148" s="124">
        <f>IF(RES_hhdet_in_tes!D148=0,"",RES_hhdet_in_tes!D148/RES_hhdet_in_fec!D148)</f>
        <v>0.73481526062455305</v>
      </c>
      <c r="E148" s="124">
        <f>IF(RES_hhdet_in_tes!E148=0,"",RES_hhdet_in_tes!E148/RES_hhdet_in_fec!E148)</f>
        <v>0.748781774983034</v>
      </c>
      <c r="F148" s="124">
        <f>IF(RES_hhdet_in_tes!F148=0,"",RES_hhdet_in_tes!F148/RES_hhdet_in_fec!F148)</f>
        <v>0.75997990773719593</v>
      </c>
      <c r="G148" s="124">
        <f>IF(RES_hhdet_in_tes!G148=0,"",RES_hhdet_in_tes!G148/RES_hhdet_in_fec!G148)</f>
        <v>0.77563711096445564</v>
      </c>
      <c r="H148" s="124">
        <f>IF(RES_hhdet_in_tes!H148=0,"",RES_hhdet_in_tes!H148/RES_hhdet_in_fec!H148)</f>
        <v>0.77513498104266576</v>
      </c>
      <c r="I148" s="124">
        <f>IF(RES_hhdet_in_tes!I148=0,"",RES_hhdet_in_tes!I148/RES_hhdet_in_fec!I148)</f>
        <v>0.75571914782192839</v>
      </c>
      <c r="J148" s="124">
        <f>IF(RES_hhdet_in_tes!J148=0,"",RES_hhdet_in_tes!J148/RES_hhdet_in_fec!J148)</f>
        <v>0.77612313094924257</v>
      </c>
      <c r="K148" s="124">
        <f>IF(RES_hhdet_in_tes!K148=0,"",RES_hhdet_in_tes!K148/RES_hhdet_in_fec!K148)</f>
        <v>0.84806307986174345</v>
      </c>
      <c r="L148" s="124">
        <f>IF(RES_hhdet_in_tes!L148=0,"",RES_hhdet_in_tes!L148/RES_hhdet_in_fec!L148)</f>
        <v>0.77741858251586504</v>
      </c>
      <c r="M148" s="124">
        <f>IF(RES_hhdet_in_tes!M148=0,"",RES_hhdet_in_tes!M148/RES_hhdet_in_fec!M148)</f>
        <v>0.78916882411554512</v>
      </c>
      <c r="N148" s="124">
        <f>IF(RES_hhdet_in_tes!N148=0,"",RES_hhdet_in_tes!N148/RES_hhdet_in_fec!N148)</f>
        <v>0.7866614373287445</v>
      </c>
      <c r="O148" s="124">
        <f>IF(RES_hhdet_in_tes!O148=0,"",RES_hhdet_in_tes!O148/RES_hhdet_in_fec!O148)</f>
        <v>0.80747662294917255</v>
      </c>
      <c r="P148" s="124">
        <f>IF(RES_hhdet_in_tes!P148=0,"",RES_hhdet_in_tes!P148/RES_hhdet_in_fec!P148)</f>
        <v>0.80570719483575637</v>
      </c>
      <c r="Q148" s="124">
        <f>IF(RES_hhdet_in_tes!Q148=0,"",RES_hhdet_in_tes!Q148/RES_hhdet_in_fec!Q148)</f>
        <v>0.82856506031000454</v>
      </c>
      <c r="R148" s="124">
        <f>IF(RES_hhdet_in_tes!R148=0,"",RES_hhdet_in_tes!R148/RES_hhdet_in_fec!R148)</f>
        <v>0.84513515862992383</v>
      </c>
      <c r="S148" s="124">
        <f>IF(RES_hhdet_in_tes!S148=0,"",RES_hhdet_in_tes!S148/RES_hhdet_in_fec!S148)</f>
        <v>0.84853431804995949</v>
      </c>
      <c r="T148" s="124">
        <f>IF(RES_hhdet_in_tes!T148=0,"",RES_hhdet_in_tes!T148/RES_hhdet_in_fec!T148)</f>
        <v>0.83813480615419</v>
      </c>
      <c r="U148" s="124">
        <f>IF(RES_hhdet_in_tes!U148=0,"",RES_hhdet_in_tes!U148/RES_hhdet_in_fec!U148)</f>
        <v>0.84964737363640297</v>
      </c>
      <c r="V148" s="124">
        <f>IF(RES_hhdet_in_tes!V148=0,"",RES_hhdet_in_tes!V148/RES_hhdet_in_fec!V148)</f>
        <v>0.84808359048325122</v>
      </c>
      <c r="W148" s="124">
        <f>IF(RES_hhdet_in_tes!W148=0,"",RES_hhdet_in_tes!W148/RES_hhdet_in_fec!W148)</f>
        <v>0.8482538332299655</v>
      </c>
      <c r="X148" s="124">
        <f>IF(RES_hhdet_in_tes!X148=0,"",RES_hhdet_in_tes!X148/RES_hhdet_in_fec!X148)</f>
        <v>0.8651681488086852</v>
      </c>
      <c r="Y148" s="124">
        <f>IF(RES_hhdet_in_tes!Y148=0,"",RES_hhdet_in_tes!Y148/RES_hhdet_in_fec!Y148)</f>
        <v>0.86377554440025506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0.62702224086337122</v>
      </c>
      <c r="D149" s="111">
        <f>IF(RES_hhdet_in_tes!D149=0,"",RES_hhdet_in_tes!D149/RES_hhdet_in_fec!D149)</f>
        <v>0.62878874974778309</v>
      </c>
      <c r="E149" s="111">
        <f>IF(RES_hhdet_in_tes!E149=0,"",RES_hhdet_in_tes!E149/RES_hhdet_in_fec!E149)</f>
        <v>0.63080081118581544</v>
      </c>
      <c r="F149" s="111">
        <f>IF(RES_hhdet_in_tes!F149=0,"",RES_hhdet_in_tes!F149/RES_hhdet_in_fec!F149)</f>
        <v>0.63284635706297798</v>
      </c>
      <c r="G149" s="111">
        <f>IF(RES_hhdet_in_tes!G149=0,"",RES_hhdet_in_tes!G149/RES_hhdet_in_fec!G149)</f>
        <v>0.6351180423988585</v>
      </c>
      <c r="H149" s="111">
        <f>IF(RES_hhdet_in_tes!H149=0,"",RES_hhdet_in_tes!H149/RES_hhdet_in_fec!H149)</f>
        <v>0.63759228867169504</v>
      </c>
      <c r="I149" s="111">
        <f>IF(RES_hhdet_in_tes!I149=0,"",RES_hhdet_in_tes!I149/RES_hhdet_in_fec!I149)</f>
        <v>0.64031656608394372</v>
      </c>
      <c r="J149" s="111">
        <f>IF(RES_hhdet_in_tes!J149=0,"",RES_hhdet_in_tes!J149/RES_hhdet_in_fec!J149)</f>
        <v>0.64348534329959228</v>
      </c>
      <c r="K149" s="111">
        <f>IF(RES_hhdet_in_tes!K149=0,"",RES_hhdet_in_tes!K149/RES_hhdet_in_fec!K149)</f>
        <v>0.64726396983437284</v>
      </c>
      <c r="L149" s="111">
        <f>IF(RES_hhdet_in_tes!L149=0,"",RES_hhdet_in_tes!L149/RES_hhdet_in_fec!L149)</f>
        <v>0.65169668346273002</v>
      </c>
      <c r="M149" s="111">
        <f>IF(RES_hhdet_in_tes!M149=0,"",RES_hhdet_in_tes!M149/RES_hhdet_in_fec!M149)</f>
        <v>0.66073305126521276</v>
      </c>
      <c r="N149" s="111">
        <f>IF(RES_hhdet_in_tes!N149=0,"",RES_hhdet_in_tes!N149/RES_hhdet_in_fec!N149)</f>
        <v>0.67562848853872659</v>
      </c>
      <c r="O149" s="111">
        <f>IF(RES_hhdet_in_tes!O149=0,"",RES_hhdet_in_tes!O149/RES_hhdet_in_fec!O149)</f>
        <v>0.69740473837029182</v>
      </c>
      <c r="P149" s="111">
        <f>IF(RES_hhdet_in_tes!P149=0,"",RES_hhdet_in_tes!P149/RES_hhdet_in_fec!P149)</f>
        <v>0.72381079045438923</v>
      </c>
      <c r="Q149" s="111">
        <f>IF(RES_hhdet_in_tes!Q149=0,"",RES_hhdet_in_tes!Q149/RES_hhdet_in_fec!Q149)</f>
        <v>0.74758578527013431</v>
      </c>
      <c r="R149" s="111">
        <f>IF(RES_hhdet_in_tes!R149=0,"",RES_hhdet_in_tes!R149/RES_hhdet_in_fec!R149)</f>
        <v>0.76301047726574223</v>
      </c>
      <c r="S149" s="111">
        <f>IF(RES_hhdet_in_tes!S149=0,"",RES_hhdet_in_tes!S149/RES_hhdet_in_fec!S149)</f>
        <v>0.77737233556504548</v>
      </c>
      <c r="T149" s="111">
        <f>IF(RES_hhdet_in_tes!T149=0,"",RES_hhdet_in_tes!T149/RES_hhdet_in_fec!T149)</f>
        <v>0.79024788971033777</v>
      </c>
      <c r="U149" s="111">
        <f>IF(RES_hhdet_in_tes!U149=0,"",RES_hhdet_in_tes!U149/RES_hhdet_in_fec!U149)</f>
        <v>0.80121366924395676</v>
      </c>
      <c r="V149" s="111">
        <f>IF(RES_hhdet_in_tes!V149=0,"",RES_hhdet_in_tes!V149/RES_hhdet_in_fec!V149)</f>
        <v>0.80984620370822258</v>
      </c>
      <c r="W149" s="111">
        <f>IF(RES_hhdet_in_tes!W149=0,"",RES_hhdet_in_tes!W149/RES_hhdet_in_fec!W149)</f>
        <v>0.81515221689444495</v>
      </c>
      <c r="X149" s="111">
        <f>IF(RES_hhdet_in_tes!X149=0,"",RES_hhdet_in_tes!X149/RES_hhdet_in_fec!X149)</f>
        <v>0.81868397418839922</v>
      </c>
      <c r="Y149" s="111">
        <f>IF(RES_hhdet_in_tes!Y149=0,"",RES_hhdet_in_tes!Y149/RES_hhdet_in_fec!Y149)</f>
        <v>0.82047236964036352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>
        <f>IF(RES_hhdet_in_tes!F150=0,"",RES_hhdet_in_tes!F150/RES_hhdet_in_fec!F150)</f>
        <v>0.82408936576576164</v>
      </c>
      <c r="G150" s="111">
        <f>IF(RES_hhdet_in_tes!G150=0,"",RES_hhdet_in_tes!G150/RES_hhdet_in_fec!G150)</f>
        <v>0.82486398926969817</v>
      </c>
      <c r="H150" s="111">
        <f>IF(RES_hhdet_in_tes!H150=0,"",RES_hhdet_in_tes!H150/RES_hhdet_in_fec!H150)</f>
        <v>0.85188789135918763</v>
      </c>
      <c r="I150" s="111">
        <f>IF(RES_hhdet_in_tes!I150=0,"",RES_hhdet_in_tes!I150/RES_hhdet_in_fec!I150)</f>
        <v>0.8460916508030607</v>
      </c>
      <c r="J150" s="111">
        <f>IF(RES_hhdet_in_tes!J150=0,"",RES_hhdet_in_tes!J150/RES_hhdet_in_fec!J150)</f>
        <v>0.83623804613029484</v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>
        <f>IF(RES_hhdet_in_tes!N150=0,"",RES_hhdet_in_tes!N150/RES_hhdet_in_fec!N150)</f>
        <v>0.85973827162259708</v>
      </c>
      <c r="O150" s="111">
        <f>IF(RES_hhdet_in_tes!O150=0,"",RES_hhdet_in_tes!O150/RES_hhdet_in_fec!O150)</f>
        <v>0.88896495543230347</v>
      </c>
      <c r="P150" s="111">
        <f>IF(RES_hhdet_in_tes!P150=0,"",RES_hhdet_in_tes!P150/RES_hhdet_in_fec!P150)</f>
        <v>0.89915656437480618</v>
      </c>
      <c r="Q150" s="111">
        <f>IF(RES_hhdet_in_tes!Q150=0,"",RES_hhdet_in_tes!Q150/RES_hhdet_in_fec!Q150)</f>
        <v>0.92588027084440017</v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>
        <f>IF(RES_hhdet_in_tes!U150=0,"",RES_hhdet_in_tes!U150/RES_hhdet_in_fec!U150)</f>
        <v>0.93282713663341432</v>
      </c>
      <c r="V150" s="111">
        <f>IF(RES_hhdet_in_tes!V150=0,"",RES_hhdet_in_tes!V150/RES_hhdet_in_fec!V150)</f>
        <v>0.9362383823882886</v>
      </c>
      <c r="W150" s="111">
        <f>IF(RES_hhdet_in_tes!W150=0,"",RES_hhdet_in_tes!W150/RES_hhdet_in_fec!W150)</f>
        <v>0.93920578114384112</v>
      </c>
      <c r="X150" s="111">
        <f>IF(RES_hhdet_in_tes!X150=0,"",RES_hhdet_in_tes!X150/RES_hhdet_in_fec!X150)</f>
        <v>0.9314641698214835</v>
      </c>
      <c r="Y150" s="111">
        <f>IF(RES_hhdet_in_tes!Y150=0,"",RES_hhdet_in_tes!Y150/RES_hhdet_in_fec!Y150)</f>
        <v>0.93188156128953603</v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>
        <f>IF(RES_hhdet_in_tes!F151=0,"",RES_hhdet_in_tes!F151/RES_hhdet_in_fec!F151)</f>
        <v>0.63284635706297798</v>
      </c>
      <c r="G151" s="112">
        <f>IF(RES_hhdet_in_tes!G151=0,"",RES_hhdet_in_tes!G151/RES_hhdet_in_fec!G151)</f>
        <v>0.63511804239885838</v>
      </c>
      <c r="H151" s="112">
        <f>IF(RES_hhdet_in_tes!H151=0,"",RES_hhdet_in_tes!H151/RES_hhdet_in_fec!H151)</f>
        <v>0.63759228867169504</v>
      </c>
      <c r="I151" s="112">
        <f>IF(RES_hhdet_in_tes!I151=0,"",RES_hhdet_in_tes!I151/RES_hhdet_in_fec!I151)</f>
        <v>0.64031656608394372</v>
      </c>
      <c r="J151" s="112">
        <f>IF(RES_hhdet_in_tes!J151=0,"",RES_hhdet_in_tes!J151/RES_hhdet_in_fec!J151)</f>
        <v>0.64348534329959228</v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>
        <f>IF(RES_hhdet_in_tes!N151=0,"",RES_hhdet_in_tes!N151/RES_hhdet_in_fec!N151)</f>
        <v>0.67562848853872659</v>
      </c>
      <c r="O151" s="112">
        <f>IF(RES_hhdet_in_tes!O151=0,"",RES_hhdet_in_tes!O151/RES_hhdet_in_fec!O151)</f>
        <v>0.69740473837029182</v>
      </c>
      <c r="P151" s="112">
        <f>IF(RES_hhdet_in_tes!P151=0,"",RES_hhdet_in_tes!P151/RES_hhdet_in_fec!P151)</f>
        <v>0.72381079045438923</v>
      </c>
      <c r="Q151" s="112">
        <f>IF(RES_hhdet_in_tes!Q151=0,"",RES_hhdet_in_tes!Q151/RES_hhdet_in_fec!Q151)</f>
        <v>0.74758578527013431</v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>
        <f>IF(RES_hhdet_in_tes!U151=0,"",RES_hhdet_in_tes!U151/RES_hhdet_in_fec!U151)</f>
        <v>0.80121366924395676</v>
      </c>
      <c r="V151" s="112">
        <f>IF(RES_hhdet_in_tes!V151=0,"",RES_hhdet_in_tes!V151/RES_hhdet_in_fec!V151)</f>
        <v>0.80984620370822258</v>
      </c>
      <c r="W151" s="112">
        <f>IF(RES_hhdet_in_tes!W151=0,"",RES_hhdet_in_tes!W151/RES_hhdet_in_fec!W151)</f>
        <v>0.81515221689444495</v>
      </c>
      <c r="X151" s="112">
        <f>IF(RES_hhdet_in_tes!X151=0,"",RES_hhdet_in_tes!X151/RES_hhdet_in_fec!X151)</f>
        <v>0.81868397418839933</v>
      </c>
      <c r="Y151" s="112">
        <f>IF(RES_hhdet_in_tes!Y151=0,"",RES_hhdet_in_tes!Y151/RES_hhdet_in_fec!Y151)</f>
        <v>0.82047236964036352</v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X152" s="113">
        <f>IF(RES_hhdet_in_tes!X152=0,"",RES_hhdet_in_tes!X152/RES_hhdet_in_fec!X152)</f>
        <v>1</v>
      </c>
      <c r="Y152" s="113">
        <f>IF(RES_hhdet_in_tes!Y152=0,"",RES_hhdet_in_tes!Y152/RES_hhdet_in_fec!Y152)</f>
        <v>1</v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0.70210362328928544</v>
      </c>
      <c r="D153" s="112">
        <f>IF(RES_hhdet_in_tes!D153=0,"",RES_hhdet_in_tes!D153/RES_hhdet_in_fec!D153)</f>
        <v>0.70307790440927853</v>
      </c>
      <c r="E153" s="112">
        <f>IF(RES_hhdet_in_tes!E153=0,"",RES_hhdet_in_tes!E153/RES_hhdet_in_fec!E153)</f>
        <v>0.70414450093667191</v>
      </c>
      <c r="F153" s="112">
        <f>IF(RES_hhdet_in_tes!F153=0,"",RES_hhdet_in_tes!F153/RES_hhdet_in_fec!F153)</f>
        <v>0.70522396646110153</v>
      </c>
      <c r="G153" s="112">
        <f>IF(RES_hhdet_in_tes!G153=0,"",RES_hhdet_in_tes!G153/RES_hhdet_in_fec!G153)</f>
        <v>0.70638916938274965</v>
      </c>
      <c r="H153" s="112">
        <f>IF(RES_hhdet_in_tes!H153=0,"",RES_hhdet_in_tes!H153/RES_hhdet_in_fec!H153)</f>
        <v>0.70763188442304903</v>
      </c>
      <c r="I153" s="112">
        <f>IF(RES_hhdet_in_tes!I153=0,"",RES_hhdet_in_tes!I153/RES_hhdet_in_fec!I153)</f>
        <v>0.7089710098466171</v>
      </c>
      <c r="J153" s="112">
        <f>IF(RES_hhdet_in_tes!J153=0,"",RES_hhdet_in_tes!J153/RES_hhdet_in_fec!J153)</f>
        <v>0.71048232196881445</v>
      </c>
      <c r="K153" s="112">
        <f>IF(RES_hhdet_in_tes!K153=0,"",RES_hhdet_in_tes!K153/RES_hhdet_in_fec!K153)</f>
        <v>0.71223276269105362</v>
      </c>
      <c r="L153" s="112">
        <f>IF(RES_hhdet_in_tes!L153=0,"",RES_hhdet_in_tes!L153/RES_hhdet_in_fec!L153)</f>
        <v>0.71424534786207949</v>
      </c>
      <c r="M153" s="112">
        <f>IF(RES_hhdet_in_tes!M153=0,"",RES_hhdet_in_tes!M153/RES_hhdet_in_fec!M153)</f>
        <v>0.71807151467695884</v>
      </c>
      <c r="N153" s="112">
        <f>IF(RES_hhdet_in_tes!N153=0,"",RES_hhdet_in_tes!N153/RES_hhdet_in_fec!N153)</f>
        <v>0.72438051916239177</v>
      </c>
      <c r="O153" s="112">
        <f>IF(RES_hhdet_in_tes!O153=0,"",RES_hhdet_in_tes!O153/RES_hhdet_in_fec!O153)</f>
        <v>0.73400093088760965</v>
      </c>
      <c r="P153" s="112">
        <f>IF(RES_hhdet_in_tes!P153=0,"",RES_hhdet_in_tes!P153/RES_hhdet_in_fec!P153)</f>
        <v>0.74647664339135933</v>
      </c>
      <c r="Q153" s="112">
        <f>IF(RES_hhdet_in_tes!Q153=0,"",RES_hhdet_in_tes!Q153/RES_hhdet_in_fec!Q153)</f>
        <v>0.75851305163146177</v>
      </c>
      <c r="R153" s="112">
        <f>IF(RES_hhdet_in_tes!R153=0,"",RES_hhdet_in_tes!R153/RES_hhdet_in_fec!R153)</f>
        <v>0.76665856278036026</v>
      </c>
      <c r="S153" s="112">
        <f>IF(RES_hhdet_in_tes!S153=0,"",RES_hhdet_in_tes!S153/RES_hhdet_in_fec!S153)</f>
        <v>0.77455015905289237</v>
      </c>
      <c r="T153" s="112">
        <f>IF(RES_hhdet_in_tes!T153=0,"",RES_hhdet_in_tes!T153/RES_hhdet_in_fec!T153)</f>
        <v>0.7823805123171178</v>
      </c>
      <c r="U153" s="112">
        <f>IF(RES_hhdet_in_tes!U153=0,"",RES_hhdet_in_tes!U153/RES_hhdet_in_fec!U153)</f>
        <v>0.79022833894964839</v>
      </c>
      <c r="V153" s="112">
        <f>IF(RES_hhdet_in_tes!V153=0,"",RES_hhdet_in_tes!V153/RES_hhdet_in_fec!V153)</f>
        <v>0.79793791888994936</v>
      </c>
      <c r="W153" s="112">
        <f>IF(RES_hhdet_in_tes!W153=0,"",RES_hhdet_in_tes!W153/RES_hhdet_in_fec!W153)</f>
        <v>0.80497932301774877</v>
      </c>
      <c r="X153" s="112">
        <f>IF(RES_hhdet_in_tes!X153=0,"",RES_hhdet_in_tes!X153/RES_hhdet_in_fec!X153)</f>
        <v>0.81725512041132709</v>
      </c>
      <c r="Y153" s="112">
        <f>IF(RES_hhdet_in_tes!Y153=0,"",RES_hhdet_in_tes!Y153/RES_hhdet_in_fec!Y153)</f>
        <v>0.82870769325501881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0.86392238361158979</v>
      </c>
      <c r="D154" s="113">
        <f>IF(RES_hhdet_in_tes!D154=0,"",RES_hhdet_in_tes!D154/RES_hhdet_in_fec!D154)</f>
        <v>0.86408536373357392</v>
      </c>
      <c r="E154" s="113">
        <f>IF(RES_hhdet_in_tes!E154=0,"",RES_hhdet_in_tes!E154/RES_hhdet_in_fec!E154)</f>
        <v>0.86568549592438504</v>
      </c>
      <c r="F154" s="113">
        <f>IF(RES_hhdet_in_tes!F154=0,"",RES_hhdet_in_tes!F154/RES_hhdet_in_fec!F154)</f>
        <v>0.86643593341705538</v>
      </c>
      <c r="G154" s="113">
        <f>IF(RES_hhdet_in_tes!G154=0,"",RES_hhdet_in_tes!G154/RES_hhdet_in_fec!G154)</f>
        <v>0.86716012169106349</v>
      </c>
      <c r="H154" s="113">
        <f>IF(RES_hhdet_in_tes!H154=0,"",RES_hhdet_in_tes!H154/RES_hhdet_in_fec!H154)</f>
        <v>0.88767269544727745</v>
      </c>
      <c r="I154" s="113">
        <f>IF(RES_hhdet_in_tes!I154=0,"",RES_hhdet_in_tes!I154/RES_hhdet_in_fec!I154)</f>
        <v>0.88280737528218634</v>
      </c>
      <c r="J154" s="113">
        <f>IF(RES_hhdet_in_tes!J154=0,"",RES_hhdet_in_tes!J154/RES_hhdet_in_fec!J154)</f>
        <v>0.87464255155134452</v>
      </c>
      <c r="K154" s="113">
        <f>IF(RES_hhdet_in_tes!K154=0,"",RES_hhdet_in_tes!K154/RES_hhdet_in_fec!K154)</f>
        <v>0.8729058169851619</v>
      </c>
      <c r="L154" s="113">
        <f>IF(RES_hhdet_in_tes!L154=0,"",RES_hhdet_in_tes!L154/RES_hhdet_in_fec!L154)</f>
        <v>0.88724907561537059</v>
      </c>
      <c r="M154" s="113">
        <f>IF(RES_hhdet_in_tes!M154=0,"",RES_hhdet_in_tes!M154/RES_hhdet_in_fec!M154)</f>
        <v>0.87801026371665203</v>
      </c>
      <c r="N154" s="113">
        <f>IF(RES_hhdet_in_tes!N154=0,"",RES_hhdet_in_tes!N154/RES_hhdet_in_fec!N154)</f>
        <v>0.8851620698537106</v>
      </c>
      <c r="O154" s="113">
        <f>IF(RES_hhdet_in_tes!O154=0,"",RES_hhdet_in_tes!O154/RES_hhdet_in_fec!O154)</f>
        <v>0.90418966378402099</v>
      </c>
      <c r="P154" s="113">
        <f>IF(RES_hhdet_in_tes!P154=0,"",RES_hhdet_in_tes!P154/RES_hhdet_in_fec!P154)</f>
        <v>0.90888011594483331</v>
      </c>
      <c r="Q154" s="113">
        <f>IF(RES_hhdet_in_tes!Q154=0,"",RES_hhdet_in_tes!Q154/RES_hhdet_in_fec!Q154)</f>
        <v>0.9295448862812592</v>
      </c>
      <c r="R154" s="113">
        <f>IF(RES_hhdet_in_tes!R154=0,"",RES_hhdet_in_tes!R154/RES_hhdet_in_fec!R154)</f>
        <v>0.93688970148041306</v>
      </c>
      <c r="S154" s="113">
        <f>IF(RES_hhdet_in_tes!S154=0,"",RES_hhdet_in_tes!S154/RES_hhdet_in_fec!S154)</f>
        <v>0.93244731803760617</v>
      </c>
      <c r="T154" s="113">
        <f>IF(RES_hhdet_in_tes!T154=0,"",RES_hhdet_in_tes!T154/RES_hhdet_in_fec!T154)</f>
        <v>0.92570033690528697</v>
      </c>
      <c r="U154" s="113">
        <f>IF(RES_hhdet_in_tes!U154=0,"",RES_hhdet_in_tes!U154/RES_hhdet_in_fec!U154)</f>
        <v>0.92723778190866246</v>
      </c>
      <c r="V154" s="113">
        <f>IF(RES_hhdet_in_tes!V154=0,"",RES_hhdet_in_tes!V154/RES_hhdet_in_fec!V154)</f>
        <v>0.93051521787903368</v>
      </c>
      <c r="W154" s="113">
        <f>IF(RES_hhdet_in_tes!W154=0,"",RES_hhdet_in_tes!W154/RES_hhdet_in_fec!W154)</f>
        <v>0.93509214962997522</v>
      </c>
      <c r="X154" s="113">
        <f>IF(RES_hhdet_in_tes!X154=0,"",RES_hhdet_in_tes!X154/RES_hhdet_in_fec!X154)</f>
        <v>0.92970619415496114</v>
      </c>
      <c r="Y154" s="113">
        <f>IF(RES_hhdet_in_tes!Y154=0,"",RES_hhdet_in_tes!Y154/RES_hhdet_in_fec!Y154)</f>
        <v>0.93507058350191852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0.70210362328928544</v>
      </c>
      <c r="D155" s="111">
        <f>IF(RES_hhdet_in_tes!D155=0,"",RES_hhdet_in_tes!D155/RES_hhdet_in_fec!D155)</f>
        <v>0.70307790440927853</v>
      </c>
      <c r="E155" s="111">
        <f>IF(RES_hhdet_in_tes!E155=0,"",RES_hhdet_in_tes!E155/RES_hhdet_in_fec!E155)</f>
        <v>0.70414450093667191</v>
      </c>
      <c r="F155" s="111">
        <f>IF(RES_hhdet_in_tes!F155=0,"",RES_hhdet_in_tes!F155/RES_hhdet_in_fec!F155)</f>
        <v>0.70522396646110153</v>
      </c>
      <c r="G155" s="111">
        <f>IF(RES_hhdet_in_tes!G155=0,"",RES_hhdet_in_tes!G155/RES_hhdet_in_fec!G155)</f>
        <v>0.70638916938274965</v>
      </c>
      <c r="H155" s="111">
        <f>IF(RES_hhdet_in_tes!H155=0,"",RES_hhdet_in_tes!H155/RES_hhdet_in_fec!H155)</f>
        <v>0.70763188442304903</v>
      </c>
      <c r="I155" s="111">
        <f>IF(RES_hhdet_in_tes!I155=0,"",RES_hhdet_in_tes!I155/RES_hhdet_in_fec!I155)</f>
        <v>0.7089710098466171</v>
      </c>
      <c r="J155" s="111">
        <f>IF(RES_hhdet_in_tes!J155=0,"",RES_hhdet_in_tes!J155/RES_hhdet_in_fec!J155)</f>
        <v>0.71048232196881445</v>
      </c>
      <c r="K155" s="111">
        <f>IF(RES_hhdet_in_tes!K155=0,"",RES_hhdet_in_tes!K155/RES_hhdet_in_fec!K155)</f>
        <v>0.71223276269105362</v>
      </c>
      <c r="L155" s="111">
        <f>IF(RES_hhdet_in_tes!L155=0,"",RES_hhdet_in_tes!L155/RES_hhdet_in_fec!L155)</f>
        <v>0.71424534786207949</v>
      </c>
      <c r="M155" s="111">
        <f>IF(RES_hhdet_in_tes!M155=0,"",RES_hhdet_in_tes!M155/RES_hhdet_in_fec!M155)</f>
        <v>0.71807151467695884</v>
      </c>
      <c r="N155" s="111">
        <f>IF(RES_hhdet_in_tes!N155=0,"",RES_hhdet_in_tes!N155/RES_hhdet_in_fec!N155)</f>
        <v>0.72438051916239177</v>
      </c>
      <c r="O155" s="111">
        <f>IF(RES_hhdet_in_tes!O155=0,"",RES_hhdet_in_tes!O155/RES_hhdet_in_fec!O155)</f>
        <v>0.73400093088760976</v>
      </c>
      <c r="P155" s="111">
        <f>IF(RES_hhdet_in_tes!P155=0,"",RES_hhdet_in_tes!P155/RES_hhdet_in_fec!P155)</f>
        <v>0.74647664339135933</v>
      </c>
      <c r="Q155" s="111">
        <f>IF(RES_hhdet_in_tes!Q155=0,"",RES_hhdet_in_tes!Q155/RES_hhdet_in_fec!Q155)</f>
        <v>0.75851305163146177</v>
      </c>
      <c r="R155" s="111">
        <f>IF(RES_hhdet_in_tes!R155=0,"",RES_hhdet_in_tes!R155/RES_hhdet_in_fec!R155)</f>
        <v>0.76665856278036026</v>
      </c>
      <c r="S155" s="111">
        <f>IF(RES_hhdet_in_tes!S155=0,"",RES_hhdet_in_tes!S155/RES_hhdet_in_fec!S155)</f>
        <v>0.77455015905289237</v>
      </c>
      <c r="T155" s="111">
        <f>IF(RES_hhdet_in_tes!T155=0,"",RES_hhdet_in_tes!T155/RES_hhdet_in_fec!T155)</f>
        <v>0.7823805123171178</v>
      </c>
      <c r="U155" s="111">
        <f>IF(RES_hhdet_in_tes!U155=0,"",RES_hhdet_in_tes!U155/RES_hhdet_in_fec!U155)</f>
        <v>0.79022833894964828</v>
      </c>
      <c r="V155" s="111">
        <f>IF(RES_hhdet_in_tes!V155=0,"",RES_hhdet_in_tes!V155/RES_hhdet_in_fec!V155)</f>
        <v>0.79793791888994936</v>
      </c>
      <c r="W155" s="111">
        <f>IF(RES_hhdet_in_tes!W155=0,"",RES_hhdet_in_tes!W155/RES_hhdet_in_fec!W155)</f>
        <v>0.80497932301774877</v>
      </c>
      <c r="X155" s="111">
        <f>IF(RES_hhdet_in_tes!X155=0,"",RES_hhdet_in_tes!X155/RES_hhdet_in_fec!X155)</f>
        <v>0.81725512041132709</v>
      </c>
      <c r="Y155" s="111">
        <f>IF(RES_hhdet_in_tes!Y155=0,"",RES_hhdet_in_tes!Y155/RES_hhdet_in_fec!Y155)</f>
        <v>0.82870769325501881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0.76373724276811594</v>
      </c>
      <c r="D157" s="124">
        <f>IF(RES_hhdet_in_tes!D157=0,"",RES_hhdet_in_tes!D157/RES_hhdet_in_fec!D157)</f>
        <v>0.76522884837089078</v>
      </c>
      <c r="E157" s="124">
        <f>IF(RES_hhdet_in_tes!E157=0,"",RES_hhdet_in_tes!E157/RES_hhdet_in_fec!E157)</f>
        <v>0.76653670564535747</v>
      </c>
      <c r="F157" s="124">
        <f>IF(RES_hhdet_in_tes!F157=0,"",RES_hhdet_in_tes!F157/RES_hhdet_in_fec!F157)</f>
        <v>0.76761222921011263</v>
      </c>
      <c r="G157" s="124">
        <f>IF(RES_hhdet_in_tes!G157=0,"",RES_hhdet_in_tes!G157/RES_hhdet_in_fec!G157)</f>
        <v>0.76891679197733764</v>
      </c>
      <c r="H157" s="124">
        <f>IF(RES_hhdet_in_tes!H157=0,"",RES_hhdet_in_tes!H157/RES_hhdet_in_fec!H157)</f>
        <v>0.7705850254505805</v>
      </c>
      <c r="I157" s="124">
        <f>IF(RES_hhdet_in_tes!I157=0,"",RES_hhdet_in_tes!I157/RES_hhdet_in_fec!I157)</f>
        <v>0.77243123990826179</v>
      </c>
      <c r="J157" s="124">
        <f>IF(RES_hhdet_in_tes!J157=0,"",RES_hhdet_in_tes!J157/RES_hhdet_in_fec!J157)</f>
        <v>0.77425892947560071</v>
      </c>
      <c r="K157" s="124">
        <f>IF(RES_hhdet_in_tes!K157=0,"",RES_hhdet_in_tes!K157/RES_hhdet_in_fec!K157)</f>
        <v>0.77598200038532505</v>
      </c>
      <c r="L157" s="124">
        <f>IF(RES_hhdet_in_tes!L157=0,"",RES_hhdet_in_tes!L157/RES_hhdet_in_fec!L157)</f>
        <v>0.77815249699974465</v>
      </c>
      <c r="M157" s="124">
        <f>IF(RES_hhdet_in_tes!M157=0,"",RES_hhdet_in_tes!M157/RES_hhdet_in_fec!M157)</f>
        <v>0.78110458662537186</v>
      </c>
      <c r="N157" s="124">
        <f>IF(RES_hhdet_in_tes!N157=0,"",RES_hhdet_in_tes!N157/RES_hhdet_in_fec!N157)</f>
        <v>0.78491744382723483</v>
      </c>
      <c r="O157" s="124">
        <f>IF(RES_hhdet_in_tes!O157=0,"",RES_hhdet_in_tes!O157/RES_hhdet_in_fec!O157)</f>
        <v>0.78990765310668509</v>
      </c>
      <c r="P157" s="124">
        <f>IF(RES_hhdet_in_tes!P157=0,"",RES_hhdet_in_tes!P157/RES_hhdet_in_fec!P157)</f>
        <v>0.79660548159406841</v>
      </c>
      <c r="Q157" s="124">
        <f>IF(RES_hhdet_in_tes!Q157=0,"",RES_hhdet_in_tes!Q157/RES_hhdet_in_fec!Q157)</f>
        <v>0.80520827658190219</v>
      </c>
      <c r="R157" s="124">
        <f>IF(RES_hhdet_in_tes!R157=0,"",RES_hhdet_in_tes!R157/RES_hhdet_in_fec!R157)</f>
        <v>0.81773907477300956</v>
      </c>
      <c r="S157" s="124">
        <f>IF(RES_hhdet_in_tes!S157=0,"",RES_hhdet_in_tes!S157/RES_hhdet_in_fec!S157)</f>
        <v>0.83345360802503621</v>
      </c>
      <c r="T157" s="124">
        <f>IF(RES_hhdet_in_tes!T157=0,"",RES_hhdet_in_tes!T157/RES_hhdet_in_fec!T157)</f>
        <v>0.85038467479195035</v>
      </c>
      <c r="U157" s="124">
        <f>IF(RES_hhdet_in_tes!U157=0,"",RES_hhdet_in_tes!U157/RES_hhdet_in_fec!U157)</f>
        <v>0.86597291628765427</v>
      </c>
      <c r="V157" s="124">
        <f>IF(RES_hhdet_in_tes!V157=0,"",RES_hhdet_in_tes!V157/RES_hhdet_in_fec!V157)</f>
        <v>0.87914156878974647</v>
      </c>
      <c r="W157" s="124">
        <f>IF(RES_hhdet_in_tes!W157=0,"",RES_hhdet_in_tes!W157/RES_hhdet_in_fec!W157)</f>
        <v>0.888297358932569</v>
      </c>
      <c r="X157" s="124">
        <f>IF(RES_hhdet_in_tes!X157=0,"",RES_hhdet_in_tes!X157/RES_hhdet_in_fec!X157)</f>
        <v>0.89693656528366994</v>
      </c>
      <c r="Y157" s="124">
        <f>IF(RES_hhdet_in_tes!Y157=0,"",RES_hhdet_in_tes!Y157/RES_hhdet_in_fec!Y157)</f>
        <v>0.90341515830235219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0.60775883642253548</v>
      </c>
      <c r="D158" s="111">
        <f>IF(RES_hhdet_in_tes!D158=0,"",RES_hhdet_in_tes!D158/RES_hhdet_in_fec!D158)</f>
        <v>0.60798666898863474</v>
      </c>
      <c r="E158" s="111">
        <f>IF(RES_hhdet_in_tes!E158=0,"",RES_hhdet_in_tes!E158/RES_hhdet_in_fec!E158)</f>
        <v>0.60821452207757287</v>
      </c>
      <c r="F158" s="111">
        <f>IF(RES_hhdet_in_tes!F158=0,"",RES_hhdet_in_tes!F158/RES_hhdet_in_fec!F158)</f>
        <v>0.60844237796507983</v>
      </c>
      <c r="G158" s="111">
        <f>IF(RES_hhdet_in_tes!G158=0,"",RES_hhdet_in_tes!G158/RES_hhdet_in_fec!G158)</f>
        <v>0.60867025275291431</v>
      </c>
      <c r="H158" s="111">
        <f>IF(RES_hhdet_in_tes!H158=0,"",RES_hhdet_in_tes!H158/RES_hhdet_in_fec!H158)</f>
        <v>0.60889814447042601</v>
      </c>
      <c r="I158" s="111">
        <f>IF(RES_hhdet_in_tes!I158=0,"",RES_hhdet_in_tes!I158/RES_hhdet_in_fec!I158)</f>
        <v>0.60912605708508849</v>
      </c>
      <c r="J158" s="111">
        <f>IF(RES_hhdet_in_tes!J158=0,"",RES_hhdet_in_tes!J158/RES_hhdet_in_fec!J158)</f>
        <v>0.60935400685024166</v>
      </c>
      <c r="K158" s="111">
        <f>IF(RES_hhdet_in_tes!K158=0,"",RES_hhdet_in_tes!K158/RES_hhdet_in_fec!K158)</f>
        <v>0.60958200758549907</v>
      </c>
      <c r="L158" s="111">
        <f>IF(RES_hhdet_in_tes!L158=0,"",RES_hhdet_in_tes!L158/RES_hhdet_in_fec!L158)</f>
        <v>0.60981006298817408</v>
      </c>
      <c r="M158" s="111">
        <f>IF(RES_hhdet_in_tes!M158=0,"",RES_hhdet_in_tes!M158/RES_hhdet_in_fec!M158)</f>
        <v>0.60998325805052778</v>
      </c>
      <c r="N158" s="111">
        <f>IF(RES_hhdet_in_tes!N158=0,"",RES_hhdet_in_tes!N158/RES_hhdet_in_fec!N158)</f>
        <v>0.61008006594357</v>
      </c>
      <c r="O158" s="111">
        <f>IF(RES_hhdet_in_tes!O158=0,"",RES_hhdet_in_tes!O158/RES_hhdet_in_fec!O158)</f>
        <v>0.61013792547821999</v>
      </c>
      <c r="P158" s="111">
        <f>IF(RES_hhdet_in_tes!P158=0,"",RES_hhdet_in_tes!P158/RES_hhdet_in_fec!P158)</f>
        <v>0.61029937294476555</v>
      </c>
      <c r="Q158" s="111">
        <f>IF(RES_hhdet_in_tes!Q158=0,"",RES_hhdet_in_tes!Q158/RES_hhdet_in_fec!Q158)</f>
        <v>0.6109565018484604</v>
      </c>
      <c r="R158" s="111">
        <f>IF(RES_hhdet_in_tes!R158=0,"",RES_hhdet_in_tes!R158/RES_hhdet_in_fec!R158)</f>
        <v>0.61268261584848716</v>
      </c>
      <c r="S158" s="111">
        <f>IF(RES_hhdet_in_tes!S158=0,"",RES_hhdet_in_tes!S158/RES_hhdet_in_fec!S158)</f>
        <v>0.61511749688771744</v>
      </c>
      <c r="T158" s="111">
        <f>IF(RES_hhdet_in_tes!T158=0,"",RES_hhdet_in_tes!T158/RES_hhdet_in_fec!T158)</f>
        <v>0.61778903879892189</v>
      </c>
      <c r="U158" s="111">
        <f>IF(RES_hhdet_in_tes!U158=0,"",RES_hhdet_in_tes!U158/RES_hhdet_in_fec!U158)</f>
        <v>0.620225135414878</v>
      </c>
      <c r="V158" s="111">
        <f>IF(RES_hhdet_in_tes!V158=0,"",RES_hhdet_in_tes!V158/RES_hhdet_in_fec!V158)</f>
        <v>0.62195368056835976</v>
      </c>
      <c r="W158" s="111">
        <f>IF(RES_hhdet_in_tes!W158=0,"",RES_hhdet_in_tes!W158/RES_hhdet_in_fec!W158)</f>
        <v>0.622784432492968</v>
      </c>
      <c r="X158" s="111" t="str">
        <f>IF(RES_hhdet_in_tes!X158=0,"",RES_hhdet_in_tes!X158/RES_hhdet_in_fec!X158)</f>
        <v/>
      </c>
      <c r="Y158" s="111" t="str">
        <f>IF(RES_hhdet_in_tes!Y158=0,"",RES_hhdet_in_tes!Y158/RES_hhdet_in_fec!Y158)</f>
        <v/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0.76477532017812433</v>
      </c>
      <c r="D159" s="45">
        <f>IF(RES_hhdet_in_tes!D159=0,"",RES_hhdet_in_tes!D159/RES_hhdet_in_fec!D159)</f>
        <v>0.7660602977477684</v>
      </c>
      <c r="E159" s="45">
        <f>IF(RES_hhdet_in_tes!E159=0,"",RES_hhdet_in_tes!E159/RES_hhdet_in_fec!E159)</f>
        <v>0.76740586230707564</v>
      </c>
      <c r="F159" s="45">
        <f>IF(RES_hhdet_in_tes!F159=0,"",RES_hhdet_in_tes!F159/RES_hhdet_in_fec!F159)</f>
        <v>0.76875968872860967</v>
      </c>
      <c r="G159" s="45">
        <f>IF(RES_hhdet_in_tes!G159=0,"",RES_hhdet_in_tes!G159/RES_hhdet_in_fec!G159)</f>
        <v>0.77016931220395513</v>
      </c>
      <c r="H159" s="45">
        <f>IF(RES_hhdet_in_tes!H159=0,"",RES_hhdet_in_tes!H159/RES_hhdet_in_fec!H159)</f>
        <v>0.77162891503081843</v>
      </c>
      <c r="I159" s="45">
        <f>IF(RES_hhdet_in_tes!I159=0,"",RES_hhdet_in_tes!I159/RES_hhdet_in_fec!I159)</f>
        <v>0.77315020988179528</v>
      </c>
      <c r="J159" s="45">
        <f>IF(RES_hhdet_in_tes!J159=0,"",RES_hhdet_in_tes!J159/RES_hhdet_in_fec!J159)</f>
        <v>0.77478117944230729</v>
      </c>
      <c r="K159" s="45">
        <f>IF(RES_hhdet_in_tes!K159=0,"",RES_hhdet_in_tes!K159/RES_hhdet_in_fec!K159)</f>
        <v>0.7765626216159105</v>
      </c>
      <c r="L159" s="45">
        <f>IF(RES_hhdet_in_tes!L159=0,"",RES_hhdet_in_tes!L159/RES_hhdet_in_fec!L159)</f>
        <v>0.77850545151443473</v>
      </c>
      <c r="M159" s="45">
        <f>IF(RES_hhdet_in_tes!M159=0,"",RES_hhdet_in_tes!M159/RES_hhdet_in_fec!M159)</f>
        <v>0.78128326894731481</v>
      </c>
      <c r="N159" s="45">
        <f>IF(RES_hhdet_in_tes!N159=0,"",RES_hhdet_in_tes!N159/RES_hhdet_in_fec!N159)</f>
        <v>0.78508784137811671</v>
      </c>
      <c r="O159" s="45">
        <f>IF(RES_hhdet_in_tes!O159=0,"",RES_hhdet_in_tes!O159/RES_hhdet_in_fec!O159)</f>
        <v>0.79037391402781398</v>
      </c>
      <c r="P159" s="45">
        <f>IF(RES_hhdet_in_tes!P159=0,"",RES_hhdet_in_tes!P159/RES_hhdet_in_fec!P159)</f>
        <v>0.79736452544417447</v>
      </c>
      <c r="Q159" s="45">
        <f>IF(RES_hhdet_in_tes!Q159=0,"",RES_hhdet_in_tes!Q159/RES_hhdet_in_fec!Q159)</f>
        <v>0.80641044480103286</v>
      </c>
      <c r="R159" s="45">
        <f>IF(RES_hhdet_in_tes!R159=0,"",RES_hhdet_in_tes!R159/RES_hhdet_in_fec!R159)</f>
        <v>0.81871977831402476</v>
      </c>
      <c r="S159" s="45">
        <f>IF(RES_hhdet_in_tes!S159=0,"",RES_hhdet_in_tes!S159/RES_hhdet_in_fec!S159)</f>
        <v>0.83412277280482261</v>
      </c>
      <c r="T159" s="45">
        <f>IF(RES_hhdet_in_tes!T159=0,"",RES_hhdet_in_tes!T159/RES_hhdet_in_fec!T159)</f>
        <v>0.85070494221512705</v>
      </c>
      <c r="U159" s="45">
        <f>IF(RES_hhdet_in_tes!U159=0,"",RES_hhdet_in_tes!U159/RES_hhdet_in_fec!U159)</f>
        <v>0.86655180048668401</v>
      </c>
      <c r="V159" s="45">
        <f>IF(RES_hhdet_in_tes!V159=0,"",RES_hhdet_in_tes!V159/RES_hhdet_in_fec!V159)</f>
        <v>0.87974886156121745</v>
      </c>
      <c r="W159" s="45">
        <f>IF(RES_hhdet_in_tes!W159=0,"",RES_hhdet_in_tes!W159/RES_hhdet_in_fec!W159)</f>
        <v>0.88963094561323908</v>
      </c>
      <c r="X159" s="45">
        <f>IF(RES_hhdet_in_tes!X159=0,"",RES_hhdet_in_tes!X159/RES_hhdet_in_fec!X159)</f>
        <v>0.89693656528366994</v>
      </c>
      <c r="Y159" s="45">
        <f>IF(RES_hhdet_in_tes!Y159=0,"",RES_hhdet_in_tes!Y159/RES_hhdet_in_fec!Y159)</f>
        <v>0.90341515830235219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0.75483420509611754</v>
      </c>
      <c r="D161" s="119">
        <f>IF(RES_hhdet_in_tes!D161=0,"",RES_hhdet_in_tes!D161/RES_hhdet_in_fec!D161)</f>
        <v>0.75741368030849832</v>
      </c>
      <c r="E161" s="119">
        <f>IF(RES_hhdet_in_tes!E161=0,"",RES_hhdet_in_tes!E161/RES_hhdet_in_fec!E161)</f>
        <v>0.7639544792291626</v>
      </c>
      <c r="F161" s="119">
        <f>IF(RES_hhdet_in_tes!F161=0,"",RES_hhdet_in_tes!F161/RES_hhdet_in_fec!F161)</f>
        <v>0.76877276397885019</v>
      </c>
      <c r="G161" s="119">
        <f>IF(RES_hhdet_in_tes!G161=0,"",RES_hhdet_in_tes!G161/RES_hhdet_in_fec!G161)</f>
        <v>0.77492224299836598</v>
      </c>
      <c r="H161" s="119">
        <f>IF(RES_hhdet_in_tes!H161=0,"",RES_hhdet_in_tes!H161/RES_hhdet_in_fec!H161)</f>
        <v>0.77855382881603008</v>
      </c>
      <c r="I161" s="119">
        <f>IF(RES_hhdet_in_tes!I161=0,"",RES_hhdet_in_tes!I161/RES_hhdet_in_fec!I161)</f>
        <v>0.77852692400145218</v>
      </c>
      <c r="J161" s="119">
        <f>IF(RES_hhdet_in_tes!J161=0,"",RES_hhdet_in_tes!J161/RES_hhdet_in_fec!J161)</f>
        <v>0.7854150836098176</v>
      </c>
      <c r="K161" s="119">
        <f>IF(RES_hhdet_in_tes!K161=0,"",RES_hhdet_in_tes!K161/RES_hhdet_in_fec!K161)</f>
        <v>0.80176781811942699</v>
      </c>
      <c r="L161" s="119">
        <f>IF(RES_hhdet_in_tes!L161=0,"",RES_hhdet_in_tes!L161/RES_hhdet_in_fec!L161)</f>
        <v>0.79265943970323705</v>
      </c>
      <c r="M161" s="119">
        <f>IF(RES_hhdet_in_tes!M161=0,"",RES_hhdet_in_tes!M161/RES_hhdet_in_fec!M161)</f>
        <v>0.79729149387945508</v>
      </c>
      <c r="N161" s="119">
        <f>IF(RES_hhdet_in_tes!N161=0,"",RES_hhdet_in_tes!N161/RES_hhdet_in_fec!N161)</f>
        <v>0.79808567409441256</v>
      </c>
      <c r="O161" s="119">
        <f>IF(RES_hhdet_in_tes!O161=0,"",RES_hhdet_in_tes!O161/RES_hhdet_in_fec!O161)</f>
        <v>0.8046060128449245</v>
      </c>
      <c r="P161" s="119">
        <f>IF(RES_hhdet_in_tes!P161=0,"",RES_hhdet_in_tes!P161/RES_hhdet_in_fec!P161)</f>
        <v>0.80516441671539862</v>
      </c>
      <c r="Q161" s="119">
        <f>IF(RES_hhdet_in_tes!Q161=0,"",RES_hhdet_in_tes!Q161/RES_hhdet_in_fec!Q161)</f>
        <v>0.81698829744262513</v>
      </c>
      <c r="R161" s="119">
        <f>IF(RES_hhdet_in_tes!R161=0,"",RES_hhdet_in_tes!R161/RES_hhdet_in_fec!R161)</f>
        <v>0.83397077998065317</v>
      </c>
      <c r="S161" s="119">
        <f>IF(RES_hhdet_in_tes!S161=0,"",RES_hhdet_in_tes!S161/RES_hhdet_in_fec!S161)</f>
        <v>0.85442148912559512</v>
      </c>
      <c r="T161" s="119">
        <f>IF(RES_hhdet_in_tes!T161=0,"",RES_hhdet_in_tes!T161/RES_hhdet_in_fec!T161)</f>
        <v>0.87297284436291656</v>
      </c>
      <c r="U161" s="119">
        <f>IF(RES_hhdet_in_tes!U161=0,"",RES_hhdet_in_tes!U161/RES_hhdet_in_fec!U161)</f>
        <v>0.89440631546174953</v>
      </c>
      <c r="V161" s="119">
        <f>IF(RES_hhdet_in_tes!V161=0,"",RES_hhdet_in_tes!V161/RES_hhdet_in_fec!V161)</f>
        <v>0.91184291546881524</v>
      </c>
      <c r="W161" s="119">
        <f>IF(RES_hhdet_in_tes!W161=0,"",RES_hhdet_in_tes!W161/RES_hhdet_in_fec!W161)</f>
        <v>0.92875181203229829</v>
      </c>
      <c r="X161" s="119">
        <f>IF(RES_hhdet_in_tes!X161=0,"",RES_hhdet_in_tes!X161/RES_hhdet_in_fec!X161)</f>
        <v>0.93311028809775443</v>
      </c>
      <c r="Y161" s="119">
        <f>IF(RES_hhdet_in_tes!Y161=0,"",RES_hhdet_in_tes!Y161/RES_hhdet_in_fec!Y161)</f>
        <v>0.93463166110747731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0.75708227449024545</v>
      </c>
      <c r="D162" s="124">
        <f>IF(RES_hhdet_in_tes!D162=0,"",RES_hhdet_in_tes!D162/RES_hhdet_in_fec!D162)</f>
        <v>0.76134083196505287</v>
      </c>
      <c r="E162" s="124">
        <f>IF(RES_hhdet_in_tes!E162=0,"",RES_hhdet_in_tes!E162/RES_hhdet_in_fec!E162)</f>
        <v>0.76558752797209217</v>
      </c>
      <c r="F162" s="124">
        <f>IF(RES_hhdet_in_tes!F162=0,"",RES_hhdet_in_tes!F162/RES_hhdet_in_fec!F162)</f>
        <v>0.76983219303060546</v>
      </c>
      <c r="G162" s="124">
        <f>IF(RES_hhdet_in_tes!G162=0,"",RES_hhdet_in_tes!G162/RES_hhdet_in_fec!G162)</f>
        <v>0.77406594221029956</v>
      </c>
      <c r="H162" s="124">
        <f>IF(RES_hhdet_in_tes!H162=0,"",RES_hhdet_in_tes!H162/RES_hhdet_in_fec!H162)</f>
        <v>0.77828989655736247</v>
      </c>
      <c r="I162" s="124">
        <f>IF(RES_hhdet_in_tes!I162=0,"",RES_hhdet_in_tes!I162/RES_hhdet_in_fec!I162)</f>
        <v>0.78250190324500002</v>
      </c>
      <c r="J162" s="124">
        <f>IF(RES_hhdet_in_tes!J162=0,"",RES_hhdet_in_tes!J162/RES_hhdet_in_fec!J162)</f>
        <v>0.78669306463087774</v>
      </c>
      <c r="K162" s="124">
        <f>IF(RES_hhdet_in_tes!K162=0,"",RES_hhdet_in_tes!K162/RES_hhdet_in_fec!K162)</f>
        <v>0.79085587390285839</v>
      </c>
      <c r="L162" s="124">
        <f>IF(RES_hhdet_in_tes!L162=0,"",RES_hhdet_in_tes!L162/RES_hhdet_in_fec!L162)</f>
        <v>0.79498843213814041</v>
      </c>
      <c r="M162" s="124">
        <f>IF(RES_hhdet_in_tes!M162=0,"",RES_hhdet_in_tes!M162/RES_hhdet_in_fec!M162)</f>
        <v>0.79833043788634916</v>
      </c>
      <c r="N162" s="124">
        <f>IF(RES_hhdet_in_tes!N162=0,"",RES_hhdet_in_tes!N162/RES_hhdet_in_fec!N162)</f>
        <v>0.80060719081212905</v>
      </c>
      <c r="O162" s="124">
        <f>IF(RES_hhdet_in_tes!O162=0,"",RES_hhdet_in_tes!O162/RES_hhdet_in_fec!O162)</f>
        <v>0.80218196595324354</v>
      </c>
      <c r="P162" s="124">
        <f>IF(RES_hhdet_in_tes!P162=0,"",RES_hhdet_in_tes!P162/RES_hhdet_in_fec!P162)</f>
        <v>0.80464821275742626</v>
      </c>
      <c r="Q162" s="124">
        <f>IF(RES_hhdet_in_tes!Q162=0,"",RES_hhdet_in_tes!Q162/RES_hhdet_in_fec!Q162)</f>
        <v>0.81233423457411402</v>
      </c>
      <c r="R162" s="124">
        <f>IF(RES_hhdet_in_tes!R162=0,"",RES_hhdet_in_tes!R162/RES_hhdet_in_fec!R162)</f>
        <v>0.83033574502823893</v>
      </c>
      <c r="S162" s="124">
        <f>IF(RES_hhdet_in_tes!S162=0,"",RES_hhdet_in_tes!S162/RES_hhdet_in_fec!S162)</f>
        <v>0.85458725107920042</v>
      </c>
      <c r="T162" s="124">
        <f>IF(RES_hhdet_in_tes!T162=0,"",RES_hhdet_in_tes!T162/RES_hhdet_in_fec!T162)</f>
        <v>0.88175631884667438</v>
      </c>
      <c r="U162" s="124">
        <f>IF(RES_hhdet_in_tes!U162=0,"",RES_hhdet_in_tes!U162/RES_hhdet_in_fec!U162)</f>
        <v>0.90854109292291318</v>
      </c>
      <c r="V162" s="124">
        <f>IF(RES_hhdet_in_tes!V162=0,"",RES_hhdet_in_tes!V162/RES_hhdet_in_fec!V162)</f>
        <v>0.93163646680080492</v>
      </c>
      <c r="W162" s="124">
        <f>IF(RES_hhdet_in_tes!W162=0,"",RES_hhdet_in_tes!W162/RES_hhdet_in_fec!W162)</f>
        <v>0.95038874666320361</v>
      </c>
      <c r="X162" s="124">
        <f>IF(RES_hhdet_in_tes!X162=0,"",RES_hhdet_in_tes!X162/RES_hhdet_in_fec!X162)</f>
        <v>0.95785165242542469</v>
      </c>
      <c r="Y162" s="124">
        <f>IF(RES_hhdet_in_tes!Y162=0,"",RES_hhdet_in_tes!Y162/RES_hhdet_in_fec!Y162)</f>
        <v>0.96489087225139047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0.75708227449024545</v>
      </c>
      <c r="D163" s="45">
        <f>IF(RES_hhdet_in_tes!D163=0,"",RES_hhdet_in_tes!D163/RES_hhdet_in_fec!D163)</f>
        <v>0.76134083196505287</v>
      </c>
      <c r="E163" s="45">
        <f>IF(RES_hhdet_in_tes!E163=0,"",RES_hhdet_in_tes!E163/RES_hhdet_in_fec!E163)</f>
        <v>0.76558752797209217</v>
      </c>
      <c r="F163" s="45">
        <f>IF(RES_hhdet_in_tes!F163=0,"",RES_hhdet_in_tes!F163/RES_hhdet_in_fec!F163)</f>
        <v>0.76983219303060546</v>
      </c>
      <c r="G163" s="45">
        <f>IF(RES_hhdet_in_tes!G163=0,"",RES_hhdet_in_tes!G163/RES_hhdet_in_fec!G163)</f>
        <v>0.77406594221029956</v>
      </c>
      <c r="H163" s="45">
        <f>IF(RES_hhdet_in_tes!H163=0,"",RES_hhdet_in_tes!H163/RES_hhdet_in_fec!H163)</f>
        <v>0.77828989655736247</v>
      </c>
      <c r="I163" s="45">
        <f>IF(RES_hhdet_in_tes!I163=0,"",RES_hhdet_in_tes!I163/RES_hhdet_in_fec!I163)</f>
        <v>0.78250190324500002</v>
      </c>
      <c r="J163" s="45">
        <f>IF(RES_hhdet_in_tes!J163=0,"",RES_hhdet_in_tes!J163/RES_hhdet_in_fec!J163)</f>
        <v>0.78669306463087774</v>
      </c>
      <c r="K163" s="45">
        <f>IF(RES_hhdet_in_tes!K163=0,"",RES_hhdet_in_tes!K163/RES_hhdet_in_fec!K163)</f>
        <v>0.79085587390285839</v>
      </c>
      <c r="L163" s="45">
        <f>IF(RES_hhdet_in_tes!L163=0,"",RES_hhdet_in_tes!L163/RES_hhdet_in_fec!L163)</f>
        <v>0.79498843213814041</v>
      </c>
      <c r="M163" s="45">
        <f>IF(RES_hhdet_in_tes!M163=0,"",RES_hhdet_in_tes!M163/RES_hhdet_in_fec!M163)</f>
        <v>0.79833043788634916</v>
      </c>
      <c r="N163" s="45">
        <f>IF(RES_hhdet_in_tes!N163=0,"",RES_hhdet_in_tes!N163/RES_hhdet_in_fec!N163)</f>
        <v>0.80060719081212905</v>
      </c>
      <c r="O163" s="45">
        <f>IF(RES_hhdet_in_tes!O163=0,"",RES_hhdet_in_tes!O163/RES_hhdet_in_fec!O163)</f>
        <v>0.80218196595324354</v>
      </c>
      <c r="P163" s="45">
        <f>IF(RES_hhdet_in_tes!P163=0,"",RES_hhdet_in_tes!P163/RES_hhdet_in_fec!P163)</f>
        <v>0.80464821275742626</v>
      </c>
      <c r="Q163" s="45">
        <f>IF(RES_hhdet_in_tes!Q163=0,"",RES_hhdet_in_tes!Q163/RES_hhdet_in_fec!Q163)</f>
        <v>0.81233423457411402</v>
      </c>
      <c r="R163" s="45">
        <f>IF(RES_hhdet_in_tes!R163=0,"",RES_hhdet_in_tes!R163/RES_hhdet_in_fec!R163)</f>
        <v>0.83033574502823893</v>
      </c>
      <c r="S163" s="45">
        <f>IF(RES_hhdet_in_tes!S163=0,"",RES_hhdet_in_tes!S163/RES_hhdet_in_fec!S163)</f>
        <v>0.85458725107920042</v>
      </c>
      <c r="T163" s="45">
        <f>IF(RES_hhdet_in_tes!T163=0,"",RES_hhdet_in_tes!T163/RES_hhdet_in_fec!T163)</f>
        <v>0.88175631884667438</v>
      </c>
      <c r="U163" s="45">
        <f>IF(RES_hhdet_in_tes!U163=0,"",RES_hhdet_in_tes!U163/RES_hhdet_in_fec!U163)</f>
        <v>0.90854109292291318</v>
      </c>
      <c r="V163" s="45">
        <f>IF(RES_hhdet_in_tes!V163=0,"",RES_hhdet_in_tes!V163/RES_hhdet_in_fec!V163)</f>
        <v>0.93163646680080492</v>
      </c>
      <c r="W163" s="45">
        <f>IF(RES_hhdet_in_tes!W163=0,"",RES_hhdet_in_tes!W163/RES_hhdet_in_fec!W163)</f>
        <v>0.95038874666320361</v>
      </c>
      <c r="X163" s="45">
        <f>IF(RES_hhdet_in_tes!X163=0,"",RES_hhdet_in_tes!X163/RES_hhdet_in_fec!X163)</f>
        <v>0.95785165242542469</v>
      </c>
      <c r="Y163" s="45">
        <f>IF(RES_hhdet_in_tes!Y163=0,"",RES_hhdet_in_tes!Y163/RES_hhdet_in_fec!Y163)</f>
        <v>0.96489087225139047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2.3582619998382492</v>
      </c>
      <c r="D164" s="124">
        <f>IF(RES_hhdet_in_tes!D164=0,"",RES_hhdet_in_tes!D164/RES_hhdet_in_fec!D164)</f>
        <v>2.4595760952237202</v>
      </c>
      <c r="E164" s="124">
        <f>IF(RES_hhdet_in_tes!E164=0,"",RES_hhdet_in_tes!E164/RES_hhdet_in_fec!E164)</f>
        <v>2.5624090837159335</v>
      </c>
      <c r="F164" s="124">
        <f>IF(RES_hhdet_in_tes!F164=0,"",RES_hhdet_in_tes!F164/RES_hhdet_in_fec!F164)</f>
        <v>2.6660679814115777</v>
      </c>
      <c r="G164" s="124">
        <f>IF(RES_hhdet_in_tes!G164=0,"",RES_hhdet_in_tes!G164/RES_hhdet_in_fec!G164)</f>
        <v>2.7711533179570744</v>
      </c>
      <c r="H164" s="124">
        <f>IF(RES_hhdet_in_tes!H164=0,"",RES_hhdet_in_tes!H164/RES_hhdet_in_fec!H164)</f>
        <v>2.8775707131436858</v>
      </c>
      <c r="I164" s="124">
        <f>IF(RES_hhdet_in_tes!I164=0,"",RES_hhdet_in_tes!I164/RES_hhdet_in_fec!I164)</f>
        <v>2.9854460493997883</v>
      </c>
      <c r="J164" s="124">
        <f>IF(RES_hhdet_in_tes!J164=0,"",RES_hhdet_in_tes!J164/RES_hhdet_in_fec!J164)</f>
        <v>3.0953435223051553</v>
      </c>
      <c r="K164" s="124">
        <f>IF(RES_hhdet_in_tes!K164=0,"",RES_hhdet_in_tes!K164/RES_hhdet_in_fec!K164)</f>
        <v>3.2077100218014891</v>
      </c>
      <c r="L164" s="124">
        <f>IF(RES_hhdet_in_tes!L164=0,"",RES_hhdet_in_tes!L164/RES_hhdet_in_fec!L164)</f>
        <v>3.3226048103047656</v>
      </c>
      <c r="M164" s="124">
        <f>IF(RES_hhdet_in_tes!M164=0,"",RES_hhdet_in_tes!M164/RES_hhdet_in_fec!M164)</f>
        <v>3.4542657690523937</v>
      </c>
      <c r="N164" s="124">
        <f>IF(RES_hhdet_in_tes!N164=0,"",RES_hhdet_in_tes!N164/RES_hhdet_in_fec!N164)</f>
        <v>3.6069194713210035</v>
      </c>
      <c r="O164" s="124">
        <f>IF(RES_hhdet_in_tes!O164=0,"",RES_hhdet_in_tes!O164/RES_hhdet_in_fec!O164)</f>
        <v>3.780293598004187</v>
      </c>
      <c r="P164" s="124">
        <f>IF(RES_hhdet_in_tes!P164=0,"",RES_hhdet_in_tes!P164/RES_hhdet_in_fec!P164)</f>
        <v>3.9575153785433175</v>
      </c>
      <c r="Q164" s="124">
        <f>IF(RES_hhdet_in_tes!Q164=0,"",RES_hhdet_in_tes!Q164/RES_hhdet_in_fec!Q164)</f>
        <v>4.0935303779077294</v>
      </c>
      <c r="R164" s="124">
        <f>IF(RES_hhdet_in_tes!R164=0,"",RES_hhdet_in_tes!R164/RES_hhdet_in_fec!R164)</f>
        <v>4.1230018521166087</v>
      </c>
      <c r="S164" s="124">
        <f>IF(RES_hhdet_in_tes!S164=0,"",RES_hhdet_in_tes!S164/RES_hhdet_in_fec!S164)</f>
        <v>4.1262764603620399</v>
      </c>
      <c r="T164" s="124">
        <f>IF(RES_hhdet_in_tes!T164=0,"",RES_hhdet_in_tes!T164/RES_hhdet_in_fec!T164)</f>
        <v>4.129914913968074</v>
      </c>
      <c r="U164" s="124">
        <f>IF(RES_hhdet_in_tes!U164=0,"",RES_hhdet_in_tes!U164/RES_hhdet_in_fec!U164)</f>
        <v>4.1339576401970017</v>
      </c>
      <c r="V164" s="124">
        <f>IF(RES_hhdet_in_tes!V164=0,"",RES_hhdet_in_tes!V164/RES_hhdet_in_fec!V164)</f>
        <v>4.1455098778876316</v>
      </c>
      <c r="W164" s="124">
        <f>IF(RES_hhdet_in_tes!W164=0,"",RES_hhdet_in_tes!W164/RES_hhdet_in_fec!W164)</f>
        <v>4.1834265621208973</v>
      </c>
      <c r="X164" s="124">
        <f>IF(RES_hhdet_in_tes!X164=0,"",RES_hhdet_in_tes!X164/RES_hhdet_in_fec!X164)</f>
        <v>4.2288937202637147</v>
      </c>
      <c r="Y164" s="124">
        <f>IF(RES_hhdet_in_tes!Y164=0,"",RES_hhdet_in_tes!Y164/RES_hhdet_in_fec!Y164)</f>
        <v>4.280143289560403</v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2.3582619998382492</v>
      </c>
      <c r="D165" s="111">
        <f>IF(RES_hhdet_in_tes!D165=0,"",RES_hhdet_in_tes!D165/RES_hhdet_in_fec!D165)</f>
        <v>2.4595760952237202</v>
      </c>
      <c r="E165" s="111">
        <f>IF(RES_hhdet_in_tes!E165=0,"",RES_hhdet_in_tes!E165/RES_hhdet_in_fec!E165)</f>
        <v>2.5624090837159335</v>
      </c>
      <c r="F165" s="111">
        <f>IF(RES_hhdet_in_tes!F165=0,"",RES_hhdet_in_tes!F165/RES_hhdet_in_fec!F165)</f>
        <v>2.6660679814115777</v>
      </c>
      <c r="G165" s="111">
        <f>IF(RES_hhdet_in_tes!G165=0,"",RES_hhdet_in_tes!G165/RES_hhdet_in_fec!G165)</f>
        <v>2.7711533179570744</v>
      </c>
      <c r="H165" s="111">
        <f>IF(RES_hhdet_in_tes!H165=0,"",RES_hhdet_in_tes!H165/RES_hhdet_in_fec!H165)</f>
        <v>2.8775707131436858</v>
      </c>
      <c r="I165" s="111">
        <f>IF(RES_hhdet_in_tes!I165=0,"",RES_hhdet_in_tes!I165/RES_hhdet_in_fec!I165)</f>
        <v>2.9854460493997883</v>
      </c>
      <c r="J165" s="111">
        <f>IF(RES_hhdet_in_tes!J165=0,"",RES_hhdet_in_tes!J165/RES_hhdet_in_fec!J165)</f>
        <v>3.0953435223051553</v>
      </c>
      <c r="K165" s="111">
        <f>IF(RES_hhdet_in_tes!K165=0,"",RES_hhdet_in_tes!K165/RES_hhdet_in_fec!K165)</f>
        <v>3.2077100218014891</v>
      </c>
      <c r="L165" s="111">
        <f>IF(RES_hhdet_in_tes!L165=0,"",RES_hhdet_in_tes!L165/RES_hhdet_in_fec!L165)</f>
        <v>3.3226048103047656</v>
      </c>
      <c r="M165" s="111">
        <f>IF(RES_hhdet_in_tes!M165=0,"",RES_hhdet_in_tes!M165/RES_hhdet_in_fec!M165)</f>
        <v>3.4542657690523937</v>
      </c>
      <c r="N165" s="111">
        <f>IF(RES_hhdet_in_tes!N165=0,"",RES_hhdet_in_tes!N165/RES_hhdet_in_fec!N165)</f>
        <v>3.6069194713210035</v>
      </c>
      <c r="O165" s="111">
        <f>IF(RES_hhdet_in_tes!O165=0,"",RES_hhdet_in_tes!O165/RES_hhdet_in_fec!O165)</f>
        <v>3.780293598004187</v>
      </c>
      <c r="P165" s="111">
        <f>IF(RES_hhdet_in_tes!P165=0,"",RES_hhdet_in_tes!P165/RES_hhdet_in_fec!P165)</f>
        <v>3.9575153785433175</v>
      </c>
      <c r="Q165" s="111">
        <f>IF(RES_hhdet_in_tes!Q165=0,"",RES_hhdet_in_tes!Q165/RES_hhdet_in_fec!Q165)</f>
        <v>4.0935303779077294</v>
      </c>
      <c r="R165" s="111">
        <f>IF(RES_hhdet_in_tes!R165=0,"",RES_hhdet_in_tes!R165/RES_hhdet_in_fec!R165)</f>
        <v>4.1230018521166087</v>
      </c>
      <c r="S165" s="111">
        <f>IF(RES_hhdet_in_tes!S165=0,"",RES_hhdet_in_tes!S165/RES_hhdet_in_fec!S165)</f>
        <v>4.1262764603620399</v>
      </c>
      <c r="T165" s="111">
        <f>IF(RES_hhdet_in_tes!T165=0,"",RES_hhdet_in_tes!T165/RES_hhdet_in_fec!T165)</f>
        <v>4.129914913968074</v>
      </c>
      <c r="U165" s="111">
        <f>IF(RES_hhdet_in_tes!U165=0,"",RES_hhdet_in_tes!U165/RES_hhdet_in_fec!U165)</f>
        <v>4.1339576401970017</v>
      </c>
      <c r="V165" s="111">
        <f>IF(RES_hhdet_in_tes!V165=0,"",RES_hhdet_in_tes!V165/RES_hhdet_in_fec!V165)</f>
        <v>4.1455098778876316</v>
      </c>
      <c r="W165" s="111">
        <f>IF(RES_hhdet_in_tes!W165=0,"",RES_hhdet_in_tes!W165/RES_hhdet_in_fec!W165)</f>
        <v>4.1834265621208973</v>
      </c>
      <c r="X165" s="111">
        <f>IF(RES_hhdet_in_tes!X165=0,"",RES_hhdet_in_tes!X165/RES_hhdet_in_fec!X165)</f>
        <v>4.2288937202637147</v>
      </c>
      <c r="Y165" s="111">
        <f>IF(RES_hhdet_in_tes!Y165=0,"",RES_hhdet_in_tes!Y165/RES_hhdet_in_fec!Y165)</f>
        <v>4.280143289560403</v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0.73798941384932515</v>
      </c>
      <c r="D166" s="124">
        <f>IF(RES_hhdet_in_tes!D166=0,"",RES_hhdet_in_tes!D166/RES_hhdet_in_fec!D166)</f>
        <v>0.73481175720438119</v>
      </c>
      <c r="E166" s="124">
        <f>IF(RES_hhdet_in_tes!E166=0,"",RES_hhdet_in_tes!E166/RES_hhdet_in_fec!E166)</f>
        <v>0.74878564673488635</v>
      </c>
      <c r="F166" s="124">
        <f>IF(RES_hhdet_in_tes!F166=0,"",RES_hhdet_in_tes!F166/RES_hhdet_in_fec!F166)</f>
        <v>0.75998975569270166</v>
      </c>
      <c r="G166" s="124">
        <f>IF(RES_hhdet_in_tes!G166=0,"",RES_hhdet_in_tes!G166/RES_hhdet_in_fec!G166)</f>
        <v>0.77561594055659999</v>
      </c>
      <c r="H166" s="124">
        <f>IF(RES_hhdet_in_tes!H166=0,"",RES_hhdet_in_tes!H166/RES_hhdet_in_fec!H166)</f>
        <v>0.77512115297660533</v>
      </c>
      <c r="I166" s="124">
        <f>IF(RES_hhdet_in_tes!I166=0,"",RES_hhdet_in_tes!I166/RES_hhdet_in_fec!I166)</f>
        <v>0.75572308939157984</v>
      </c>
      <c r="J166" s="124">
        <f>IF(RES_hhdet_in_tes!J166=0,"",RES_hhdet_in_tes!J166/RES_hhdet_in_fec!J166)</f>
        <v>0.77610143957240341</v>
      </c>
      <c r="K166" s="124">
        <f>IF(RES_hhdet_in_tes!K166=0,"",RES_hhdet_in_tes!K166/RES_hhdet_in_fec!K166)</f>
        <v>0.84806874998265569</v>
      </c>
      <c r="L166" s="124">
        <f>IF(RES_hhdet_in_tes!L166=0,"",RES_hhdet_in_tes!L166/RES_hhdet_in_fec!L166)</f>
        <v>0.7773930069563787</v>
      </c>
      <c r="M166" s="124">
        <f>IF(RES_hhdet_in_tes!M166=0,"",RES_hhdet_in_tes!M166/RES_hhdet_in_fec!M166)</f>
        <v>0.78919151762329032</v>
      </c>
      <c r="N166" s="124">
        <f>IF(RES_hhdet_in_tes!N166=0,"",RES_hhdet_in_tes!N166/RES_hhdet_in_fec!N166)</f>
        <v>0.78664134203937508</v>
      </c>
      <c r="O166" s="124">
        <f>IF(RES_hhdet_in_tes!O166=0,"",RES_hhdet_in_tes!O166/RES_hhdet_in_fec!O166)</f>
        <v>0.8074627505948323</v>
      </c>
      <c r="P166" s="124">
        <f>IF(RES_hhdet_in_tes!P166=0,"",RES_hhdet_in_tes!P166/RES_hhdet_in_fec!P166)</f>
        <v>0.80570198974153229</v>
      </c>
      <c r="Q166" s="124">
        <f>IF(RES_hhdet_in_tes!Q166=0,"",RES_hhdet_in_tes!Q166/RES_hhdet_in_fec!Q166)</f>
        <v>0.82857964674472251</v>
      </c>
      <c r="R166" s="124">
        <f>IF(RES_hhdet_in_tes!R166=0,"",RES_hhdet_in_tes!R166/RES_hhdet_in_fec!R166)</f>
        <v>0.84513721979837919</v>
      </c>
      <c r="S166" s="124">
        <f>IF(RES_hhdet_in_tes!S166=0,"",RES_hhdet_in_tes!S166/RES_hhdet_in_fec!S166)</f>
        <v>0.84853944081680899</v>
      </c>
      <c r="T166" s="124">
        <f>IF(RES_hhdet_in_tes!T166=0,"",RES_hhdet_in_tes!T166/RES_hhdet_in_fec!T166)</f>
        <v>0.83813020498882362</v>
      </c>
      <c r="U166" s="124">
        <f>IF(RES_hhdet_in_tes!U166=0,"",RES_hhdet_in_tes!U166/RES_hhdet_in_fec!U166)</f>
        <v>0.8496409305862489</v>
      </c>
      <c r="V166" s="124">
        <f>IF(RES_hhdet_in_tes!V166=0,"",RES_hhdet_in_tes!V166/RES_hhdet_in_fec!V166)</f>
        <v>0.84808249356239485</v>
      </c>
      <c r="W166" s="124">
        <f>IF(RES_hhdet_in_tes!W166=0,"",RES_hhdet_in_tes!W166/RES_hhdet_in_fec!W166)</f>
        <v>0.84825808359882782</v>
      </c>
      <c r="X166" s="124">
        <f>IF(RES_hhdet_in_tes!X166=0,"",RES_hhdet_in_tes!X166/RES_hhdet_in_fec!X166)</f>
        <v>0.8651675170437817</v>
      </c>
      <c r="Y166" s="124">
        <f>IF(RES_hhdet_in_tes!Y166=0,"",RES_hhdet_in_tes!Y166/RES_hhdet_in_fec!Y166)</f>
        <v>0.8637715271132026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0.62702224086337122</v>
      </c>
      <c r="D167" s="111">
        <f>IF(RES_hhdet_in_tes!D167=0,"",RES_hhdet_in_tes!D167/RES_hhdet_in_fec!D167)</f>
        <v>0.62878874974778309</v>
      </c>
      <c r="E167" s="111">
        <f>IF(RES_hhdet_in_tes!E167=0,"",RES_hhdet_in_tes!E167/RES_hhdet_in_fec!E167)</f>
        <v>0.63080081118581544</v>
      </c>
      <c r="F167" s="111">
        <f>IF(RES_hhdet_in_tes!F167=0,"",RES_hhdet_in_tes!F167/RES_hhdet_in_fec!F167)</f>
        <v>0.63284635706297798</v>
      </c>
      <c r="G167" s="111">
        <f>IF(RES_hhdet_in_tes!G167=0,"",RES_hhdet_in_tes!G167/RES_hhdet_in_fec!G167)</f>
        <v>0.6351180423988585</v>
      </c>
      <c r="H167" s="111">
        <f>IF(RES_hhdet_in_tes!H167=0,"",RES_hhdet_in_tes!H167/RES_hhdet_in_fec!H167)</f>
        <v>0.63759228867169504</v>
      </c>
      <c r="I167" s="111">
        <f>IF(RES_hhdet_in_tes!I167=0,"",RES_hhdet_in_tes!I167/RES_hhdet_in_fec!I167)</f>
        <v>0.64031656608394372</v>
      </c>
      <c r="J167" s="111">
        <f>IF(RES_hhdet_in_tes!J167=0,"",RES_hhdet_in_tes!J167/RES_hhdet_in_fec!J167)</f>
        <v>0.64348534329959228</v>
      </c>
      <c r="K167" s="111">
        <f>IF(RES_hhdet_in_tes!K167=0,"",RES_hhdet_in_tes!K167/RES_hhdet_in_fec!K167)</f>
        <v>0.64726396983437284</v>
      </c>
      <c r="L167" s="111">
        <f>IF(RES_hhdet_in_tes!L167=0,"",RES_hhdet_in_tes!L167/RES_hhdet_in_fec!L167)</f>
        <v>0.65169668346273002</v>
      </c>
      <c r="M167" s="111">
        <f>IF(RES_hhdet_in_tes!M167=0,"",RES_hhdet_in_tes!M167/RES_hhdet_in_fec!M167)</f>
        <v>0.66073305126521276</v>
      </c>
      <c r="N167" s="111">
        <f>IF(RES_hhdet_in_tes!N167=0,"",RES_hhdet_in_tes!N167/RES_hhdet_in_fec!N167)</f>
        <v>0.6756284885387267</v>
      </c>
      <c r="O167" s="111">
        <f>IF(RES_hhdet_in_tes!O167=0,"",RES_hhdet_in_tes!O167/RES_hhdet_in_fec!O167)</f>
        <v>0.69740473837029182</v>
      </c>
      <c r="P167" s="111">
        <f>IF(RES_hhdet_in_tes!P167=0,"",RES_hhdet_in_tes!P167/RES_hhdet_in_fec!P167)</f>
        <v>0.72381079045438923</v>
      </c>
      <c r="Q167" s="111">
        <f>IF(RES_hhdet_in_tes!Q167=0,"",RES_hhdet_in_tes!Q167/RES_hhdet_in_fec!Q167)</f>
        <v>0.74758578527013431</v>
      </c>
      <c r="R167" s="111">
        <f>IF(RES_hhdet_in_tes!R167=0,"",RES_hhdet_in_tes!R167/RES_hhdet_in_fec!R167)</f>
        <v>0.76301047726574223</v>
      </c>
      <c r="S167" s="111">
        <f>IF(RES_hhdet_in_tes!S167=0,"",RES_hhdet_in_tes!S167/RES_hhdet_in_fec!S167)</f>
        <v>0.77737233556504548</v>
      </c>
      <c r="T167" s="111">
        <f>IF(RES_hhdet_in_tes!T167=0,"",RES_hhdet_in_tes!T167/RES_hhdet_in_fec!T167)</f>
        <v>0.79024788971033788</v>
      </c>
      <c r="U167" s="111">
        <f>IF(RES_hhdet_in_tes!U167=0,"",RES_hhdet_in_tes!U167/RES_hhdet_in_fec!U167)</f>
        <v>0.80121366924395676</v>
      </c>
      <c r="V167" s="111">
        <f>IF(RES_hhdet_in_tes!V167=0,"",RES_hhdet_in_tes!V167/RES_hhdet_in_fec!V167)</f>
        <v>0.80984620370822258</v>
      </c>
      <c r="W167" s="111">
        <f>IF(RES_hhdet_in_tes!W167=0,"",RES_hhdet_in_tes!W167/RES_hhdet_in_fec!W167)</f>
        <v>0.81515221689444495</v>
      </c>
      <c r="X167" s="111">
        <f>IF(RES_hhdet_in_tes!X167=0,"",RES_hhdet_in_tes!X167/RES_hhdet_in_fec!X167)</f>
        <v>0.81868397418839933</v>
      </c>
      <c r="Y167" s="111">
        <f>IF(RES_hhdet_in_tes!Y167=0,"",RES_hhdet_in_tes!Y167/RES_hhdet_in_fec!Y167)</f>
        <v>0.82047236964036352</v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>
        <f>IF(RES_hhdet_in_tes!E168=0,"",RES_hhdet_in_tes!E168/RES_hhdet_in_fec!E168)</f>
        <v>0.82251460799555076</v>
      </c>
      <c r="F168" s="111">
        <f>IF(RES_hhdet_in_tes!F168=0,"",RES_hhdet_in_tes!F168/RES_hhdet_in_fec!F168)</f>
        <v>0.82408936576576164</v>
      </c>
      <c r="G168" s="111">
        <f>IF(RES_hhdet_in_tes!G168=0,"",RES_hhdet_in_tes!G168/RES_hhdet_in_fec!G168)</f>
        <v>0.82486398926969817</v>
      </c>
      <c r="H168" s="111">
        <f>IF(RES_hhdet_in_tes!H168=0,"",RES_hhdet_in_tes!H168/RES_hhdet_in_fec!H168)</f>
        <v>0.85188789135918763</v>
      </c>
      <c r="I168" s="111">
        <f>IF(RES_hhdet_in_tes!I168=0,"",RES_hhdet_in_tes!I168/RES_hhdet_in_fec!I168)</f>
        <v>0.8460916508030607</v>
      </c>
      <c r="J168" s="111">
        <f>IF(RES_hhdet_in_tes!J168=0,"",RES_hhdet_in_tes!J168/RES_hhdet_in_fec!J168)</f>
        <v>0.83623804613029484</v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>
        <f>IF(RES_hhdet_in_tes!M168=0,"",RES_hhdet_in_tes!M168/RES_hhdet_in_fec!M168)</f>
        <v>0.84620161756826473</v>
      </c>
      <c r="N168" s="111">
        <f>IF(RES_hhdet_in_tes!N168=0,"",RES_hhdet_in_tes!N168/RES_hhdet_in_fec!N168)</f>
        <v>0.85973827162259708</v>
      </c>
      <c r="O168" s="111">
        <f>IF(RES_hhdet_in_tes!O168=0,"",RES_hhdet_in_tes!O168/RES_hhdet_in_fec!O168)</f>
        <v>0.88896495543230347</v>
      </c>
      <c r="P168" s="111">
        <f>IF(RES_hhdet_in_tes!P168=0,"",RES_hhdet_in_tes!P168/RES_hhdet_in_fec!P168)</f>
        <v>0.89915656437480629</v>
      </c>
      <c r="Q168" s="111">
        <f>IF(RES_hhdet_in_tes!Q168=0,"",RES_hhdet_in_tes!Q168/RES_hhdet_in_fec!Q168)</f>
        <v>0.92588027084440017</v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>
        <f>IF(RES_hhdet_in_tes!U168=0,"",RES_hhdet_in_tes!U168/RES_hhdet_in_fec!U168)</f>
        <v>0.93282713663341432</v>
      </c>
      <c r="V168" s="111">
        <f>IF(RES_hhdet_in_tes!V168=0,"",RES_hhdet_in_tes!V168/RES_hhdet_in_fec!V168)</f>
        <v>0.93623838238828871</v>
      </c>
      <c r="W168" s="111">
        <f>IF(RES_hhdet_in_tes!W168=0,"",RES_hhdet_in_tes!W168/RES_hhdet_in_fec!W168)</f>
        <v>0.93920578114384112</v>
      </c>
      <c r="X168" s="111">
        <f>IF(RES_hhdet_in_tes!X168=0,"",RES_hhdet_in_tes!X168/RES_hhdet_in_fec!X168)</f>
        <v>0.9314641698214835</v>
      </c>
      <c r="Y168" s="111">
        <f>IF(RES_hhdet_in_tes!Y168=0,"",RES_hhdet_in_tes!Y168/RES_hhdet_in_fec!Y168)</f>
        <v>0.93188156128953603</v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>
        <f>IF(RES_hhdet_in_tes!E169=0,"",RES_hhdet_in_tes!E169/RES_hhdet_in_fec!E169)</f>
        <v>0.63080081118581544</v>
      </c>
      <c r="F169" s="112">
        <f>IF(RES_hhdet_in_tes!F169=0,"",RES_hhdet_in_tes!F169/RES_hhdet_in_fec!F169)</f>
        <v>0.63284635706297798</v>
      </c>
      <c r="G169" s="112">
        <f>IF(RES_hhdet_in_tes!G169=0,"",RES_hhdet_in_tes!G169/RES_hhdet_in_fec!G169)</f>
        <v>0.63511804239885838</v>
      </c>
      <c r="H169" s="112">
        <f>IF(RES_hhdet_in_tes!H169=0,"",RES_hhdet_in_tes!H169/RES_hhdet_in_fec!H169)</f>
        <v>0.63759228867169504</v>
      </c>
      <c r="I169" s="112">
        <f>IF(RES_hhdet_in_tes!I169=0,"",RES_hhdet_in_tes!I169/RES_hhdet_in_fec!I169)</f>
        <v>0.64031656608394372</v>
      </c>
      <c r="J169" s="112">
        <f>IF(RES_hhdet_in_tes!J169=0,"",RES_hhdet_in_tes!J169/RES_hhdet_in_fec!J169)</f>
        <v>0.64348534329959228</v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>
        <f>IF(RES_hhdet_in_tes!M169=0,"",RES_hhdet_in_tes!M169/RES_hhdet_in_fec!M169)</f>
        <v>0.66073305126521276</v>
      </c>
      <c r="N169" s="112">
        <f>IF(RES_hhdet_in_tes!N169=0,"",RES_hhdet_in_tes!N169/RES_hhdet_in_fec!N169)</f>
        <v>0.67562848853872659</v>
      </c>
      <c r="O169" s="112">
        <f>IF(RES_hhdet_in_tes!O169=0,"",RES_hhdet_in_tes!O169/RES_hhdet_in_fec!O169)</f>
        <v>0.69740473837029182</v>
      </c>
      <c r="P169" s="112">
        <f>IF(RES_hhdet_in_tes!P169=0,"",RES_hhdet_in_tes!P169/RES_hhdet_in_fec!P169)</f>
        <v>0.72381079045438923</v>
      </c>
      <c r="Q169" s="112">
        <f>IF(RES_hhdet_in_tes!Q169=0,"",RES_hhdet_in_tes!Q169/RES_hhdet_in_fec!Q169)</f>
        <v>0.74758578527013431</v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>
        <f>IF(RES_hhdet_in_tes!U169=0,"",RES_hhdet_in_tes!U169/RES_hhdet_in_fec!U169)</f>
        <v>0.80121366924395676</v>
      </c>
      <c r="V169" s="112">
        <f>IF(RES_hhdet_in_tes!V169=0,"",RES_hhdet_in_tes!V169/RES_hhdet_in_fec!V169)</f>
        <v>0.80984620370822258</v>
      </c>
      <c r="W169" s="112">
        <f>IF(RES_hhdet_in_tes!W169=0,"",RES_hhdet_in_tes!W169/RES_hhdet_in_fec!W169)</f>
        <v>0.81515221689444506</v>
      </c>
      <c r="X169" s="112">
        <f>IF(RES_hhdet_in_tes!X169=0,"",RES_hhdet_in_tes!X169/RES_hhdet_in_fec!X169)</f>
        <v>0.81868397418839933</v>
      </c>
      <c r="Y169" s="112">
        <f>IF(RES_hhdet_in_tes!Y169=0,"",RES_hhdet_in_tes!Y169/RES_hhdet_in_fec!Y169)</f>
        <v>0.82047236964036352</v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>
        <f>IF(RES_hhdet_in_tes!G170=0,"",RES_hhdet_in_tes!G170/RES_hhdet_in_fec!G170)</f>
        <v>1</v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>
        <f>IF(RES_hhdet_in_tes!M170=0,"",RES_hhdet_in_tes!M170/RES_hhdet_in_fec!M170)</f>
        <v>1</v>
      </c>
      <c r="N170" s="113">
        <f>IF(RES_hhdet_in_tes!N170=0,"",RES_hhdet_in_tes!N170/RES_hhdet_in_fec!N170)</f>
        <v>1</v>
      </c>
      <c r="O170" s="113">
        <f>IF(RES_hhdet_in_tes!O170=0,"",RES_hhdet_in_tes!O170/RES_hhdet_in_fec!O170)</f>
        <v>1</v>
      </c>
      <c r="P170" s="113">
        <f>IF(RES_hhdet_in_tes!P170=0,"",RES_hhdet_in_tes!P170/RES_hhdet_in_fec!P170)</f>
        <v>1</v>
      </c>
      <c r="Q170" s="113">
        <f>IF(RES_hhdet_in_tes!Q170=0,"",RES_hhdet_in_tes!Q170/RES_hhdet_in_fec!Q170)</f>
        <v>1</v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>
        <f>IF(RES_hhdet_in_tes!W170=0,"",RES_hhdet_in_tes!W170/RES_hhdet_in_fec!W170)</f>
        <v>1</v>
      </c>
      <c r="X170" s="113">
        <f>IF(RES_hhdet_in_tes!X170=0,"",RES_hhdet_in_tes!X170/RES_hhdet_in_fec!X170)</f>
        <v>1</v>
      </c>
      <c r="Y170" s="113">
        <f>IF(RES_hhdet_in_tes!Y170=0,"",RES_hhdet_in_tes!Y170/RES_hhdet_in_fec!Y170)</f>
        <v>1</v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0.70210362328928544</v>
      </c>
      <c r="D171" s="112">
        <f>IF(RES_hhdet_in_tes!D171=0,"",RES_hhdet_in_tes!D171/RES_hhdet_in_fec!D171)</f>
        <v>0.70307790440927853</v>
      </c>
      <c r="E171" s="112">
        <f>IF(RES_hhdet_in_tes!E171=0,"",RES_hhdet_in_tes!E171/RES_hhdet_in_fec!E171)</f>
        <v>0.70414450093667191</v>
      </c>
      <c r="F171" s="112">
        <f>IF(RES_hhdet_in_tes!F171=0,"",RES_hhdet_in_tes!F171/RES_hhdet_in_fec!F171)</f>
        <v>0.70522396646110153</v>
      </c>
      <c r="G171" s="112">
        <f>IF(RES_hhdet_in_tes!G171=0,"",RES_hhdet_in_tes!G171/RES_hhdet_in_fec!G171)</f>
        <v>0.70638916938274965</v>
      </c>
      <c r="H171" s="112">
        <f>IF(RES_hhdet_in_tes!H171=0,"",RES_hhdet_in_tes!H171/RES_hhdet_in_fec!H171)</f>
        <v>0.70763188442304903</v>
      </c>
      <c r="I171" s="112">
        <f>IF(RES_hhdet_in_tes!I171=0,"",RES_hhdet_in_tes!I171/RES_hhdet_in_fec!I171)</f>
        <v>0.7089710098466171</v>
      </c>
      <c r="J171" s="112">
        <f>IF(RES_hhdet_in_tes!J171=0,"",RES_hhdet_in_tes!J171/RES_hhdet_in_fec!J171)</f>
        <v>0.71048232196881456</v>
      </c>
      <c r="K171" s="112">
        <f>IF(RES_hhdet_in_tes!K171=0,"",RES_hhdet_in_tes!K171/RES_hhdet_in_fec!K171)</f>
        <v>0.71223276269105362</v>
      </c>
      <c r="L171" s="112">
        <f>IF(RES_hhdet_in_tes!L171=0,"",RES_hhdet_in_tes!L171/RES_hhdet_in_fec!L171)</f>
        <v>0.71424534786207949</v>
      </c>
      <c r="M171" s="112">
        <f>IF(RES_hhdet_in_tes!M171=0,"",RES_hhdet_in_tes!M171/RES_hhdet_in_fec!M171)</f>
        <v>0.71807151467695884</v>
      </c>
      <c r="N171" s="112">
        <f>IF(RES_hhdet_in_tes!N171=0,"",RES_hhdet_in_tes!N171/RES_hhdet_in_fec!N171)</f>
        <v>0.72438051916239177</v>
      </c>
      <c r="O171" s="112">
        <f>IF(RES_hhdet_in_tes!O171=0,"",RES_hhdet_in_tes!O171/RES_hhdet_in_fec!O171)</f>
        <v>0.73400093088760976</v>
      </c>
      <c r="P171" s="112">
        <f>IF(RES_hhdet_in_tes!P171=0,"",RES_hhdet_in_tes!P171/RES_hhdet_in_fec!P171)</f>
        <v>0.74647664339135933</v>
      </c>
      <c r="Q171" s="112">
        <f>IF(RES_hhdet_in_tes!Q171=0,"",RES_hhdet_in_tes!Q171/RES_hhdet_in_fec!Q171)</f>
        <v>0.75851305163146177</v>
      </c>
      <c r="R171" s="112">
        <f>IF(RES_hhdet_in_tes!R171=0,"",RES_hhdet_in_tes!R171/RES_hhdet_in_fec!R171)</f>
        <v>0.76665856278036038</v>
      </c>
      <c r="S171" s="112">
        <f>IF(RES_hhdet_in_tes!S171=0,"",RES_hhdet_in_tes!S171/RES_hhdet_in_fec!S171)</f>
        <v>0.77455015905289237</v>
      </c>
      <c r="T171" s="112">
        <f>IF(RES_hhdet_in_tes!T171=0,"",RES_hhdet_in_tes!T171/RES_hhdet_in_fec!T171)</f>
        <v>0.7823805123171178</v>
      </c>
      <c r="U171" s="112">
        <f>IF(RES_hhdet_in_tes!U171=0,"",RES_hhdet_in_tes!U171/RES_hhdet_in_fec!U171)</f>
        <v>0.79022833894964828</v>
      </c>
      <c r="V171" s="112">
        <f>IF(RES_hhdet_in_tes!V171=0,"",RES_hhdet_in_tes!V171/RES_hhdet_in_fec!V171)</f>
        <v>0.79793791888994936</v>
      </c>
      <c r="W171" s="112">
        <f>IF(RES_hhdet_in_tes!W171=0,"",RES_hhdet_in_tes!W171/RES_hhdet_in_fec!W171)</f>
        <v>0.80497932301774877</v>
      </c>
      <c r="X171" s="112">
        <f>IF(RES_hhdet_in_tes!X171=0,"",RES_hhdet_in_tes!X171/RES_hhdet_in_fec!X171)</f>
        <v>0.81725512041132709</v>
      </c>
      <c r="Y171" s="112">
        <f>IF(RES_hhdet_in_tes!Y171=0,"",RES_hhdet_in_tes!Y171/RES_hhdet_in_fec!Y171)</f>
        <v>0.82870769325501881</v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0.86392238361158968</v>
      </c>
      <c r="D172" s="113">
        <f>IF(RES_hhdet_in_tes!D172=0,"",RES_hhdet_in_tes!D172/RES_hhdet_in_fec!D172)</f>
        <v>0.86408536373357381</v>
      </c>
      <c r="E172" s="113">
        <f>IF(RES_hhdet_in_tes!E172=0,"",RES_hhdet_in_tes!E172/RES_hhdet_in_fec!E172)</f>
        <v>0.86568549592438504</v>
      </c>
      <c r="F172" s="113">
        <f>IF(RES_hhdet_in_tes!F172=0,"",RES_hhdet_in_tes!F172/RES_hhdet_in_fec!F172)</f>
        <v>0.86643593341705538</v>
      </c>
      <c r="G172" s="113">
        <f>IF(RES_hhdet_in_tes!G172=0,"",RES_hhdet_in_tes!G172/RES_hhdet_in_fec!G172)</f>
        <v>0.86716012169106349</v>
      </c>
      <c r="H172" s="113">
        <f>IF(RES_hhdet_in_tes!H172=0,"",RES_hhdet_in_tes!H172/RES_hhdet_in_fec!H172)</f>
        <v>0.88767269544727756</v>
      </c>
      <c r="I172" s="113">
        <f>IF(RES_hhdet_in_tes!I172=0,"",RES_hhdet_in_tes!I172/RES_hhdet_in_fec!I172)</f>
        <v>0.88280737528218645</v>
      </c>
      <c r="J172" s="113">
        <f>IF(RES_hhdet_in_tes!J172=0,"",RES_hhdet_in_tes!J172/RES_hhdet_in_fec!J172)</f>
        <v>0.87464255155134452</v>
      </c>
      <c r="K172" s="113">
        <f>IF(RES_hhdet_in_tes!K172=0,"",RES_hhdet_in_tes!K172/RES_hhdet_in_fec!K172)</f>
        <v>0.8729058169851619</v>
      </c>
      <c r="L172" s="113">
        <f>IF(RES_hhdet_in_tes!L172=0,"",RES_hhdet_in_tes!L172/RES_hhdet_in_fec!L172)</f>
        <v>0.8872490756153707</v>
      </c>
      <c r="M172" s="113">
        <f>IF(RES_hhdet_in_tes!M172=0,"",RES_hhdet_in_tes!M172/RES_hhdet_in_fec!M172)</f>
        <v>0.87801026371665181</v>
      </c>
      <c r="N172" s="113">
        <f>IF(RES_hhdet_in_tes!N172=0,"",RES_hhdet_in_tes!N172/RES_hhdet_in_fec!N172)</f>
        <v>0.88516206985371049</v>
      </c>
      <c r="O172" s="113">
        <f>IF(RES_hhdet_in_tes!O172=0,"",RES_hhdet_in_tes!O172/RES_hhdet_in_fec!O172)</f>
        <v>0.90418966378402099</v>
      </c>
      <c r="P172" s="113">
        <f>IF(RES_hhdet_in_tes!P172=0,"",RES_hhdet_in_tes!P172/RES_hhdet_in_fec!P172)</f>
        <v>0.9088801159448332</v>
      </c>
      <c r="Q172" s="113">
        <f>IF(RES_hhdet_in_tes!Q172=0,"",RES_hhdet_in_tes!Q172/RES_hhdet_in_fec!Q172)</f>
        <v>0.9295448862812592</v>
      </c>
      <c r="R172" s="113">
        <f>IF(RES_hhdet_in_tes!R172=0,"",RES_hhdet_in_tes!R172/RES_hhdet_in_fec!R172)</f>
        <v>0.93688970148041295</v>
      </c>
      <c r="S172" s="113">
        <f>IF(RES_hhdet_in_tes!S172=0,"",RES_hhdet_in_tes!S172/RES_hhdet_in_fec!S172)</f>
        <v>0.93244731803760628</v>
      </c>
      <c r="T172" s="113">
        <f>IF(RES_hhdet_in_tes!T172=0,"",RES_hhdet_in_tes!T172/RES_hhdet_in_fec!T172)</f>
        <v>0.92570033690528697</v>
      </c>
      <c r="U172" s="113">
        <f>IF(RES_hhdet_in_tes!U172=0,"",RES_hhdet_in_tes!U172/RES_hhdet_in_fec!U172)</f>
        <v>0.92723778190866246</v>
      </c>
      <c r="V172" s="113">
        <f>IF(RES_hhdet_in_tes!V172=0,"",RES_hhdet_in_tes!V172/RES_hhdet_in_fec!V172)</f>
        <v>0.93051521787903368</v>
      </c>
      <c r="W172" s="113">
        <f>IF(RES_hhdet_in_tes!W172=0,"",RES_hhdet_in_tes!W172/RES_hhdet_in_fec!W172)</f>
        <v>0.93509214962997511</v>
      </c>
      <c r="X172" s="113">
        <f>IF(RES_hhdet_in_tes!X172=0,"",RES_hhdet_in_tes!X172/RES_hhdet_in_fec!X172)</f>
        <v>0.92970619415496103</v>
      </c>
      <c r="Y172" s="113">
        <f>IF(RES_hhdet_in_tes!Y172=0,"",RES_hhdet_in_tes!Y172/RES_hhdet_in_fec!Y172)</f>
        <v>0.93507058350191863</v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0.70210362328928544</v>
      </c>
      <c r="D173" s="111">
        <f>IF(RES_hhdet_in_tes!D173=0,"",RES_hhdet_in_tes!D173/RES_hhdet_in_fec!D173)</f>
        <v>0.70307790440927853</v>
      </c>
      <c r="E173" s="111">
        <f>IF(RES_hhdet_in_tes!E173=0,"",RES_hhdet_in_tes!E173/RES_hhdet_in_fec!E173)</f>
        <v>0.70414450093667191</v>
      </c>
      <c r="F173" s="111">
        <f>IF(RES_hhdet_in_tes!F173=0,"",RES_hhdet_in_tes!F173/RES_hhdet_in_fec!F173)</f>
        <v>0.70522396646110153</v>
      </c>
      <c r="G173" s="111">
        <f>IF(RES_hhdet_in_tes!G173=0,"",RES_hhdet_in_tes!G173/RES_hhdet_in_fec!G173)</f>
        <v>0.70638916938274965</v>
      </c>
      <c r="H173" s="111">
        <f>IF(RES_hhdet_in_tes!H173=0,"",RES_hhdet_in_tes!H173/RES_hhdet_in_fec!H173)</f>
        <v>0.70763188442304903</v>
      </c>
      <c r="I173" s="111">
        <f>IF(RES_hhdet_in_tes!I173=0,"",RES_hhdet_in_tes!I173/RES_hhdet_in_fec!I173)</f>
        <v>0.70897100984661721</v>
      </c>
      <c r="J173" s="111">
        <f>IF(RES_hhdet_in_tes!J173=0,"",RES_hhdet_in_tes!J173/RES_hhdet_in_fec!J173)</f>
        <v>0.71048232196881445</v>
      </c>
      <c r="K173" s="111">
        <f>IF(RES_hhdet_in_tes!K173=0,"",RES_hhdet_in_tes!K173/RES_hhdet_in_fec!K173)</f>
        <v>0.71223276269105362</v>
      </c>
      <c r="L173" s="111">
        <f>IF(RES_hhdet_in_tes!L173=0,"",RES_hhdet_in_tes!L173/RES_hhdet_in_fec!L173)</f>
        <v>0.71424534786207949</v>
      </c>
      <c r="M173" s="111">
        <f>IF(RES_hhdet_in_tes!M173=0,"",RES_hhdet_in_tes!M173/RES_hhdet_in_fec!M173)</f>
        <v>0.71807151467695896</v>
      </c>
      <c r="N173" s="111">
        <f>IF(RES_hhdet_in_tes!N173=0,"",RES_hhdet_in_tes!N173/RES_hhdet_in_fec!N173)</f>
        <v>0.72438051916239177</v>
      </c>
      <c r="O173" s="111">
        <f>IF(RES_hhdet_in_tes!O173=0,"",RES_hhdet_in_tes!O173/RES_hhdet_in_fec!O173)</f>
        <v>0.73400093088760976</v>
      </c>
      <c r="P173" s="111">
        <f>IF(RES_hhdet_in_tes!P173=0,"",RES_hhdet_in_tes!P173/RES_hhdet_in_fec!P173)</f>
        <v>0.74647664339135933</v>
      </c>
      <c r="Q173" s="111">
        <f>IF(RES_hhdet_in_tes!Q173=0,"",RES_hhdet_in_tes!Q173/RES_hhdet_in_fec!Q173)</f>
        <v>0.75851305163146177</v>
      </c>
      <c r="R173" s="111">
        <f>IF(RES_hhdet_in_tes!R173=0,"",RES_hhdet_in_tes!R173/RES_hhdet_in_fec!R173)</f>
        <v>0.76665856278036026</v>
      </c>
      <c r="S173" s="111">
        <f>IF(RES_hhdet_in_tes!S173=0,"",RES_hhdet_in_tes!S173/RES_hhdet_in_fec!S173)</f>
        <v>0.77455015905289237</v>
      </c>
      <c r="T173" s="111">
        <f>IF(RES_hhdet_in_tes!T173=0,"",RES_hhdet_in_tes!T173/RES_hhdet_in_fec!T173)</f>
        <v>0.78238051231711792</v>
      </c>
      <c r="U173" s="111">
        <f>IF(RES_hhdet_in_tes!U173=0,"",RES_hhdet_in_tes!U173/RES_hhdet_in_fec!U173)</f>
        <v>0.79022833894964828</v>
      </c>
      <c r="V173" s="111">
        <f>IF(RES_hhdet_in_tes!V173=0,"",RES_hhdet_in_tes!V173/RES_hhdet_in_fec!V173)</f>
        <v>0.79793791888994936</v>
      </c>
      <c r="W173" s="111">
        <f>IF(RES_hhdet_in_tes!W173=0,"",RES_hhdet_in_tes!W173/RES_hhdet_in_fec!W173)</f>
        <v>0.80497932301774877</v>
      </c>
      <c r="X173" s="111">
        <f>IF(RES_hhdet_in_tes!X173=0,"",RES_hhdet_in_tes!X173/RES_hhdet_in_fec!X173)</f>
        <v>0.8172551204113272</v>
      </c>
      <c r="Y173" s="111">
        <f>IF(RES_hhdet_in_tes!Y173=0,"",RES_hhdet_in_tes!Y173/RES_hhdet_in_fec!Y173)</f>
        <v>0.82870769325501892</v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>
        <f>IF(RES_hhdet_in_tes!X174=0,"",RES_hhdet_in_tes!X174/RES_hhdet_in_fec!X174)</f>
        <v>1</v>
      </c>
      <c r="Y174" s="45">
        <f>IF(RES_hhdet_in_tes!Y174=0,"",RES_hhdet_in_tes!Y174/RES_hhdet_in_fec!Y174)</f>
        <v>1</v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0.76371598604806767</v>
      </c>
      <c r="D175" s="124">
        <f>IF(RES_hhdet_in_tes!D175=0,"",RES_hhdet_in_tes!D175/RES_hhdet_in_fec!D175)</f>
        <v>0.76523188154250177</v>
      </c>
      <c r="E175" s="124">
        <f>IF(RES_hhdet_in_tes!E175=0,"",RES_hhdet_in_tes!E175/RES_hhdet_in_fec!E175)</f>
        <v>0.76655224803796762</v>
      </c>
      <c r="F175" s="124">
        <f>IF(RES_hhdet_in_tes!F175=0,"",RES_hhdet_in_tes!F175/RES_hhdet_in_fec!F175)</f>
        <v>0.76762783890220432</v>
      </c>
      <c r="G175" s="124">
        <f>IF(RES_hhdet_in_tes!G175=0,"",RES_hhdet_in_tes!G175/RES_hhdet_in_fec!G175)</f>
        <v>0.76896825385908929</v>
      </c>
      <c r="H175" s="124">
        <f>IF(RES_hhdet_in_tes!H175=0,"",RES_hhdet_in_tes!H175/RES_hhdet_in_fec!H175)</f>
        <v>0.77060119489224055</v>
      </c>
      <c r="I175" s="124">
        <f>IF(RES_hhdet_in_tes!I175=0,"",RES_hhdet_in_tes!I175/RES_hhdet_in_fec!I175)</f>
        <v>0.77243234946396311</v>
      </c>
      <c r="J175" s="124">
        <f>IF(RES_hhdet_in_tes!J175=0,"",RES_hhdet_in_tes!J175/RES_hhdet_in_fec!J175)</f>
        <v>0.77425681590636719</v>
      </c>
      <c r="K175" s="124">
        <f>IF(RES_hhdet_in_tes!K175=0,"",RES_hhdet_in_tes!K175/RES_hhdet_in_fec!K175)</f>
        <v>0.77599469000005239</v>
      </c>
      <c r="L175" s="124">
        <f>IF(RES_hhdet_in_tes!L175=0,"",RES_hhdet_in_tes!L175/RES_hhdet_in_fec!L175)</f>
        <v>0.77812941492598409</v>
      </c>
      <c r="M175" s="124">
        <f>IF(RES_hhdet_in_tes!M175=0,"",RES_hhdet_in_tes!M175/RES_hhdet_in_fec!M175)</f>
        <v>0.7811141033128195</v>
      </c>
      <c r="N175" s="124">
        <f>IF(RES_hhdet_in_tes!N175=0,"",RES_hhdet_in_tes!N175/RES_hhdet_in_fec!N175)</f>
        <v>0.78492273636902199</v>
      </c>
      <c r="O175" s="124">
        <f>IF(RES_hhdet_in_tes!O175=0,"",RES_hhdet_in_tes!O175/RES_hhdet_in_fec!O175)</f>
        <v>0.78990577187065181</v>
      </c>
      <c r="P175" s="124">
        <f>IF(RES_hhdet_in_tes!P175=0,"",RES_hhdet_in_tes!P175/RES_hhdet_in_fec!P175)</f>
        <v>0.79660320020781183</v>
      </c>
      <c r="Q175" s="124">
        <f>IF(RES_hhdet_in_tes!Q175=0,"",RES_hhdet_in_tes!Q175/RES_hhdet_in_fec!Q175)</f>
        <v>0.80521966856949201</v>
      </c>
      <c r="R175" s="124">
        <f>IF(RES_hhdet_in_tes!R175=0,"",RES_hhdet_in_tes!R175/RES_hhdet_in_fec!R175)</f>
        <v>0.81773099938607507</v>
      </c>
      <c r="S175" s="124">
        <f>IF(RES_hhdet_in_tes!S175=0,"",RES_hhdet_in_tes!S175/RES_hhdet_in_fec!S175)</f>
        <v>0.83345586649303394</v>
      </c>
      <c r="T175" s="124">
        <f>IF(RES_hhdet_in_tes!T175=0,"",RES_hhdet_in_tes!T175/RES_hhdet_in_fec!T175)</f>
        <v>0.85039521901864501</v>
      </c>
      <c r="U175" s="124">
        <f>IF(RES_hhdet_in_tes!U175=0,"",RES_hhdet_in_tes!U175/RES_hhdet_in_fec!U175)</f>
        <v>0.86597468253949106</v>
      </c>
      <c r="V175" s="124">
        <f>IF(RES_hhdet_in_tes!V175=0,"",RES_hhdet_in_tes!V175/RES_hhdet_in_fec!V175)</f>
        <v>0.87914992236462586</v>
      </c>
      <c r="W175" s="124">
        <f>IF(RES_hhdet_in_tes!W175=0,"",RES_hhdet_in_tes!W175/RES_hhdet_in_fec!W175)</f>
        <v>0.88829074364359084</v>
      </c>
      <c r="X175" s="124">
        <f>IF(RES_hhdet_in_tes!X175=0,"",RES_hhdet_in_tes!X175/RES_hhdet_in_fec!X175)</f>
        <v>0.89693656528366994</v>
      </c>
      <c r="Y175" s="124">
        <f>IF(RES_hhdet_in_tes!Y175=0,"",RES_hhdet_in_tes!Y175/RES_hhdet_in_fec!Y175)</f>
        <v>0.90341515830235208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0.60775883642253548</v>
      </c>
      <c r="D176" s="111">
        <f>IF(RES_hhdet_in_tes!D176=0,"",RES_hhdet_in_tes!D176/RES_hhdet_in_fec!D176)</f>
        <v>0.60798666898863474</v>
      </c>
      <c r="E176" s="111">
        <f>IF(RES_hhdet_in_tes!E176=0,"",RES_hhdet_in_tes!E176/RES_hhdet_in_fec!E176)</f>
        <v>0.60821452207757287</v>
      </c>
      <c r="F176" s="111">
        <f>IF(RES_hhdet_in_tes!F176=0,"",RES_hhdet_in_tes!F176/RES_hhdet_in_fec!F176)</f>
        <v>0.60844237796507983</v>
      </c>
      <c r="G176" s="111">
        <f>IF(RES_hhdet_in_tes!G176=0,"",RES_hhdet_in_tes!G176/RES_hhdet_in_fec!G176)</f>
        <v>0.60867025275291431</v>
      </c>
      <c r="H176" s="111">
        <f>IF(RES_hhdet_in_tes!H176=0,"",RES_hhdet_in_tes!H176/RES_hhdet_in_fec!H176)</f>
        <v>0.60889814447042601</v>
      </c>
      <c r="I176" s="111">
        <f>IF(RES_hhdet_in_tes!I176=0,"",RES_hhdet_in_tes!I176/RES_hhdet_in_fec!I176)</f>
        <v>0.60912605708508849</v>
      </c>
      <c r="J176" s="111">
        <f>IF(RES_hhdet_in_tes!J176=0,"",RES_hhdet_in_tes!J176/RES_hhdet_in_fec!J176)</f>
        <v>0.60935400685024166</v>
      </c>
      <c r="K176" s="111">
        <f>IF(RES_hhdet_in_tes!K176=0,"",RES_hhdet_in_tes!K176/RES_hhdet_in_fec!K176)</f>
        <v>0.60958200758549907</v>
      </c>
      <c r="L176" s="111">
        <f>IF(RES_hhdet_in_tes!L176=0,"",RES_hhdet_in_tes!L176/RES_hhdet_in_fec!L176)</f>
        <v>0.60981006298817408</v>
      </c>
      <c r="M176" s="111">
        <f>IF(RES_hhdet_in_tes!M176=0,"",RES_hhdet_in_tes!M176/RES_hhdet_in_fec!M176)</f>
        <v>0.60998325805052778</v>
      </c>
      <c r="N176" s="111">
        <f>IF(RES_hhdet_in_tes!N176=0,"",RES_hhdet_in_tes!N176/RES_hhdet_in_fec!N176)</f>
        <v>0.61008006594357</v>
      </c>
      <c r="O176" s="111">
        <f>IF(RES_hhdet_in_tes!O176=0,"",RES_hhdet_in_tes!O176/RES_hhdet_in_fec!O176)</f>
        <v>0.61013792547821999</v>
      </c>
      <c r="P176" s="111">
        <f>IF(RES_hhdet_in_tes!P176=0,"",RES_hhdet_in_tes!P176/RES_hhdet_in_fec!P176)</f>
        <v>0.61029937294476555</v>
      </c>
      <c r="Q176" s="111">
        <f>IF(RES_hhdet_in_tes!Q176=0,"",RES_hhdet_in_tes!Q176/RES_hhdet_in_fec!Q176)</f>
        <v>0.61095650184846029</v>
      </c>
      <c r="R176" s="111">
        <f>IF(RES_hhdet_in_tes!R176=0,"",RES_hhdet_in_tes!R176/RES_hhdet_in_fec!R176)</f>
        <v>0.61268261584848716</v>
      </c>
      <c r="S176" s="111">
        <f>IF(RES_hhdet_in_tes!S176=0,"",RES_hhdet_in_tes!S176/RES_hhdet_in_fec!S176)</f>
        <v>0.61511749688771744</v>
      </c>
      <c r="T176" s="111">
        <f>IF(RES_hhdet_in_tes!T176=0,"",RES_hhdet_in_tes!T176/RES_hhdet_in_fec!T176)</f>
        <v>0.61778903879892189</v>
      </c>
      <c r="U176" s="111">
        <f>IF(RES_hhdet_in_tes!U176=0,"",RES_hhdet_in_tes!U176/RES_hhdet_in_fec!U176)</f>
        <v>0.620225135414878</v>
      </c>
      <c r="V176" s="111">
        <f>IF(RES_hhdet_in_tes!V176=0,"",RES_hhdet_in_tes!V176/RES_hhdet_in_fec!V176)</f>
        <v>0.62195368056835976</v>
      </c>
      <c r="W176" s="111">
        <f>IF(RES_hhdet_in_tes!W176=0,"",RES_hhdet_in_tes!W176/RES_hhdet_in_fec!W176)</f>
        <v>0.622784432492968</v>
      </c>
      <c r="X176" s="111" t="str">
        <f>IF(RES_hhdet_in_tes!X176=0,"",RES_hhdet_in_tes!X176/RES_hhdet_in_fec!X176)</f>
        <v/>
      </c>
      <c r="Y176" s="111" t="str">
        <f>IF(RES_hhdet_in_tes!Y176=0,"",RES_hhdet_in_tes!Y176/RES_hhdet_in_fec!Y176)</f>
        <v/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0.76477532017812433</v>
      </c>
      <c r="D177" s="45">
        <f>IF(RES_hhdet_in_tes!D177=0,"",RES_hhdet_in_tes!D177/RES_hhdet_in_fec!D177)</f>
        <v>0.7660602977477684</v>
      </c>
      <c r="E177" s="45">
        <f>IF(RES_hhdet_in_tes!E177=0,"",RES_hhdet_in_tes!E177/RES_hhdet_in_fec!E177)</f>
        <v>0.76740586230707564</v>
      </c>
      <c r="F177" s="45">
        <f>IF(RES_hhdet_in_tes!F177=0,"",RES_hhdet_in_tes!F177/RES_hhdet_in_fec!F177)</f>
        <v>0.76875968872860978</v>
      </c>
      <c r="G177" s="45">
        <f>IF(RES_hhdet_in_tes!G177=0,"",RES_hhdet_in_tes!G177/RES_hhdet_in_fec!G177)</f>
        <v>0.77016931220395513</v>
      </c>
      <c r="H177" s="45">
        <f>IF(RES_hhdet_in_tes!H177=0,"",RES_hhdet_in_tes!H177/RES_hhdet_in_fec!H177)</f>
        <v>0.77162891503081843</v>
      </c>
      <c r="I177" s="45">
        <f>IF(RES_hhdet_in_tes!I177=0,"",RES_hhdet_in_tes!I177/RES_hhdet_in_fec!I177)</f>
        <v>0.77315020988179539</v>
      </c>
      <c r="J177" s="45">
        <f>IF(RES_hhdet_in_tes!J177=0,"",RES_hhdet_in_tes!J177/RES_hhdet_in_fec!J177)</f>
        <v>0.7747811794423074</v>
      </c>
      <c r="K177" s="45">
        <f>IF(RES_hhdet_in_tes!K177=0,"",RES_hhdet_in_tes!K177/RES_hhdet_in_fec!K177)</f>
        <v>0.77656262161591061</v>
      </c>
      <c r="L177" s="45">
        <f>IF(RES_hhdet_in_tes!L177=0,"",RES_hhdet_in_tes!L177/RES_hhdet_in_fec!L177)</f>
        <v>0.77850545151443473</v>
      </c>
      <c r="M177" s="45">
        <f>IF(RES_hhdet_in_tes!M177=0,"",RES_hhdet_in_tes!M177/RES_hhdet_in_fec!M177)</f>
        <v>0.78128326894731503</v>
      </c>
      <c r="N177" s="45">
        <f>IF(RES_hhdet_in_tes!N177=0,"",RES_hhdet_in_tes!N177/RES_hhdet_in_fec!N177)</f>
        <v>0.78508784137811671</v>
      </c>
      <c r="O177" s="45">
        <f>IF(RES_hhdet_in_tes!O177=0,"",RES_hhdet_in_tes!O177/RES_hhdet_in_fec!O177)</f>
        <v>0.79037391402781398</v>
      </c>
      <c r="P177" s="45">
        <f>IF(RES_hhdet_in_tes!P177=0,"",RES_hhdet_in_tes!P177/RES_hhdet_in_fec!P177)</f>
        <v>0.79736452544417447</v>
      </c>
      <c r="Q177" s="45">
        <f>IF(RES_hhdet_in_tes!Q177=0,"",RES_hhdet_in_tes!Q177/RES_hhdet_in_fec!Q177)</f>
        <v>0.80641044480103286</v>
      </c>
      <c r="R177" s="45">
        <f>IF(RES_hhdet_in_tes!R177=0,"",RES_hhdet_in_tes!R177/RES_hhdet_in_fec!R177)</f>
        <v>0.81871977831402476</v>
      </c>
      <c r="S177" s="45">
        <f>IF(RES_hhdet_in_tes!S177=0,"",RES_hhdet_in_tes!S177/RES_hhdet_in_fec!S177)</f>
        <v>0.83412277280482261</v>
      </c>
      <c r="T177" s="45">
        <f>IF(RES_hhdet_in_tes!T177=0,"",RES_hhdet_in_tes!T177/RES_hhdet_in_fec!T177)</f>
        <v>0.85070494221512716</v>
      </c>
      <c r="U177" s="45">
        <f>IF(RES_hhdet_in_tes!U177=0,"",RES_hhdet_in_tes!U177/RES_hhdet_in_fec!U177)</f>
        <v>0.86655180048668401</v>
      </c>
      <c r="V177" s="45">
        <f>IF(RES_hhdet_in_tes!V177=0,"",RES_hhdet_in_tes!V177/RES_hhdet_in_fec!V177)</f>
        <v>0.87974886156121745</v>
      </c>
      <c r="W177" s="45">
        <f>IF(RES_hhdet_in_tes!W177=0,"",RES_hhdet_in_tes!W177/RES_hhdet_in_fec!W177)</f>
        <v>0.88963094561323919</v>
      </c>
      <c r="X177" s="45">
        <f>IF(RES_hhdet_in_tes!X177=0,"",RES_hhdet_in_tes!X177/RES_hhdet_in_fec!X177)</f>
        <v>0.89693656528366994</v>
      </c>
      <c r="Y177" s="45">
        <f>IF(RES_hhdet_in_tes!Y177=0,"",RES_hhdet_in_tes!Y177/RES_hhdet_in_fec!Y177)</f>
        <v>0.90341515830235208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9.295122445819004</v>
      </c>
      <c r="M3" s="117">
        <f t="shared" si="0"/>
        <v>6.6733764994234717</v>
      </c>
      <c r="N3" s="117">
        <f t="shared" si="0"/>
        <v>11.804429612903206</v>
      </c>
      <c r="O3" s="117">
        <f t="shared" si="0"/>
        <v>8.2531997734592029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6.297458618913389E-3</v>
      </c>
      <c r="X3" s="117">
        <f t="shared" si="2"/>
        <v>0</v>
      </c>
      <c r="Y3" s="117">
        <f t="shared" si="2"/>
        <v>0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8.6101238639029205</v>
      </c>
      <c r="M4" s="122">
        <f t="shared" si="3"/>
        <v>5.9842257454105443</v>
      </c>
      <c r="N4" s="122">
        <f t="shared" si="3"/>
        <v>11.376670172708435</v>
      </c>
      <c r="O4" s="122">
        <f t="shared" si="3"/>
        <v>7.757910634817927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5.6284809884045266E-3</v>
      </c>
      <c r="X4" s="122">
        <f t="shared" si="5"/>
        <v>0</v>
      </c>
      <c r="Y4" s="122">
        <f t="shared" si="5"/>
        <v>0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8.6101238639029205</v>
      </c>
      <c r="M5" s="98">
        <v>5.9842257454105443</v>
      </c>
      <c r="N5" s="98">
        <v>11.376670172708435</v>
      </c>
      <c r="O5" s="98">
        <v>7.757910634817927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5.6284809884045266E-3</v>
      </c>
      <c r="X5" s="98">
        <v>0</v>
      </c>
      <c r="Y5" s="98">
        <v>0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0.65811573947396629</v>
      </c>
      <c r="M9" s="122">
        <v>0.66360501453359144</v>
      </c>
      <c r="N9" s="122">
        <v>0.4078534312702784</v>
      </c>
      <c r="O9" s="122">
        <v>0.48644982875787929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6.6897763050886253E-4</v>
      </c>
      <c r="X9" s="122">
        <v>0</v>
      </c>
      <c r="Y9" s="122">
        <v>0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0.65047192365215345</v>
      </c>
      <c r="M10" s="98">
        <v>0.66063634915266434</v>
      </c>
      <c r="N10" s="98">
        <v>0.38501410196578717</v>
      </c>
      <c r="O10" s="98">
        <v>0.47143639870144732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6.6897763050886253E-4</v>
      </c>
      <c r="X10" s="98">
        <v>0</v>
      </c>
      <c r="Y10" s="98">
        <v>0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7.6438158218128461E-3</v>
      </c>
      <c r="M11" s="98">
        <v>2.9686653809271281E-3</v>
      </c>
      <c r="N11" s="98">
        <v>2.2839329304491254E-2</v>
      </c>
      <c r="O11" s="98">
        <v>1.5013430056431977E-2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2.6882842442117177E-2</v>
      </c>
      <c r="M19" s="122">
        <v>2.5545739479336044E-2</v>
      </c>
      <c r="N19" s="122">
        <v>1.9906008924493516E-2</v>
      </c>
      <c r="O19" s="122">
        <v>8.8393098833974872E-3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2.6556396260155605E-2</v>
      </c>
      <c r="M20" s="98">
        <v>2.5394826591914624E-2</v>
      </c>
      <c r="N20" s="98">
        <v>1.9649164205564385E-2</v>
      </c>
      <c r="O20" s="98">
        <v>8.3251801098077338E-3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3.2644618196157302E-4</v>
      </c>
      <c r="M21" s="98">
        <v>1.5091288742142083E-4</v>
      </c>
      <c r="N21" s="98">
        <v>2.5684471892913231E-4</v>
      </c>
      <c r="O21" s="98">
        <v>5.1412977358975334E-4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0.55801229647755513</v>
      </c>
      <c r="F24" s="117">
        <f t="shared" si="7"/>
        <v>3.5540224245419441</v>
      </c>
      <c r="G24" s="117">
        <f t="shared" si="7"/>
        <v>7.1056007055444832</v>
      </c>
      <c r="H24" s="117">
        <f t="shared" si="7"/>
        <v>5.7615425293777145</v>
      </c>
      <c r="I24" s="117">
        <f t="shared" si="7"/>
        <v>3.7345059241618581</v>
      </c>
      <c r="J24" s="117">
        <f t="shared" si="7"/>
        <v>1.3232078162257603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1.2007638765078923</v>
      </c>
      <c r="O24" s="117">
        <f t="shared" si="7"/>
        <v>2.3640346402481143</v>
      </c>
      <c r="P24" s="117">
        <f t="shared" si="7"/>
        <v>0.18437836763438753</v>
      </c>
      <c r="Q24" s="117">
        <f t="shared" si="7"/>
        <v>0.42028121810775959</v>
      </c>
      <c r="R24" s="117">
        <f t="shared" ref="R24:V24" si="8">R25+R28+R30+R39</f>
        <v>1.2857437212845702</v>
      </c>
      <c r="S24" s="117">
        <f t="shared" si="8"/>
        <v>2.4488893111707686</v>
      </c>
      <c r="T24" s="117">
        <f t="shared" si="8"/>
        <v>2.1489443924542653</v>
      </c>
      <c r="U24" s="117">
        <f t="shared" si="8"/>
        <v>1.5692295317101237</v>
      </c>
      <c r="V24" s="117">
        <f t="shared" si="8"/>
        <v>1.4923499006757239</v>
      </c>
      <c r="W24" s="117">
        <f t="shared" ref="W24:Y24" si="9">W25+W28+W30+W39</f>
        <v>1.9820895059109107</v>
      </c>
      <c r="X24" s="117">
        <f t="shared" si="9"/>
        <v>0.37807821141496961</v>
      </c>
      <c r="Y24" s="117">
        <f t="shared" si="9"/>
        <v>0.61207445457574983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0.55595817550580273</v>
      </c>
      <c r="F25" s="122">
        <f t="shared" si="10"/>
        <v>3.5302075575846183</v>
      </c>
      <c r="G25" s="122">
        <f t="shared" si="10"/>
        <v>7.0459103578006808</v>
      </c>
      <c r="H25" s="122">
        <f t="shared" si="10"/>
        <v>5.726061722316758</v>
      </c>
      <c r="I25" s="122">
        <f t="shared" si="10"/>
        <v>3.720148275950824</v>
      </c>
      <c r="J25" s="122">
        <f t="shared" si="10"/>
        <v>1.3222938198563254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1.1963433611586358</v>
      </c>
      <c r="O25" s="122">
        <f t="shared" si="10"/>
        <v>2.3555884316941746</v>
      </c>
      <c r="P25" s="122">
        <f t="shared" si="10"/>
        <v>0.18367241195743936</v>
      </c>
      <c r="Q25" s="122">
        <f t="shared" si="10"/>
        <v>0.41871880818997764</v>
      </c>
      <c r="R25" s="122">
        <f t="shared" ref="R25:V25" si="11">SUM(R26:R27)</f>
        <v>1.2842219660379219</v>
      </c>
      <c r="S25" s="122">
        <f t="shared" si="11"/>
        <v>2.4430928630819482</v>
      </c>
      <c r="T25" s="122">
        <f t="shared" si="11"/>
        <v>2.1442790913865521</v>
      </c>
      <c r="U25" s="122">
        <f t="shared" si="11"/>
        <v>1.5640172903455893</v>
      </c>
      <c r="V25" s="122">
        <f t="shared" si="11"/>
        <v>1.4879529090799559</v>
      </c>
      <c r="W25" s="122">
        <f t="shared" ref="W25:Y25" si="12">SUM(W26:W27)</f>
        <v>1.9763418863758295</v>
      </c>
      <c r="X25" s="122">
        <f t="shared" si="12"/>
        <v>0.37750687382285786</v>
      </c>
      <c r="Y25" s="122">
        <f t="shared" si="12"/>
        <v>0.61098012448868533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0.55595817550580273</v>
      </c>
      <c r="F26" s="98">
        <v>3.5302075575846183</v>
      </c>
      <c r="G26" s="98">
        <v>7.0459103578006808</v>
      </c>
      <c r="H26" s="98">
        <v>5.726061722316758</v>
      </c>
      <c r="I26" s="98">
        <v>3.720148275950824</v>
      </c>
      <c r="J26" s="98">
        <v>1.3222938198563254</v>
      </c>
      <c r="K26" s="98">
        <v>0</v>
      </c>
      <c r="L26" s="98">
        <v>0</v>
      </c>
      <c r="M26" s="98">
        <v>0</v>
      </c>
      <c r="N26" s="98">
        <v>1.1963433611586358</v>
      </c>
      <c r="O26" s="98">
        <v>2.3555884316941746</v>
      </c>
      <c r="P26" s="98">
        <v>0.18367241195743936</v>
      </c>
      <c r="Q26" s="98">
        <v>0.41871880818997764</v>
      </c>
      <c r="R26" s="98">
        <v>1.2842219660379219</v>
      </c>
      <c r="S26" s="98">
        <v>2.4430928630819482</v>
      </c>
      <c r="T26" s="98">
        <v>2.1442790913865521</v>
      </c>
      <c r="U26" s="98">
        <v>1.5640172903455893</v>
      </c>
      <c r="V26" s="98">
        <v>1.4879529090799559</v>
      </c>
      <c r="W26" s="98">
        <v>1.9763418863758295</v>
      </c>
      <c r="X26" s="98">
        <v>0.37750687382285786</v>
      </c>
      <c r="Y26" s="98">
        <v>0.61098012448868533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1.9335397458023211E-3</v>
      </c>
      <c r="F30" s="122">
        <v>2.3159237052975297E-2</v>
      </c>
      <c r="G30" s="122">
        <v>5.8593788987066658E-2</v>
      </c>
      <c r="H30" s="122">
        <v>3.4476908294480531E-2</v>
      </c>
      <c r="I30" s="122">
        <v>1.3919647949027187E-2</v>
      </c>
      <c r="J30" s="122">
        <v>7.9696170084724515E-4</v>
      </c>
      <c r="K30" s="122">
        <v>0</v>
      </c>
      <c r="L30" s="122">
        <v>0</v>
      </c>
      <c r="M30" s="122">
        <v>0</v>
      </c>
      <c r="N30" s="122">
        <v>4.4205153492563711E-3</v>
      </c>
      <c r="O30" s="122">
        <v>8.1891436671447139E-3</v>
      </c>
      <c r="P30" s="122">
        <v>7.0595567694816199E-4</v>
      </c>
      <c r="Q30" s="122">
        <v>1.4036304135869287E-3</v>
      </c>
      <c r="R30" s="122">
        <v>1.1869946410224569E-3</v>
      </c>
      <c r="S30" s="122">
        <v>5.4755340331639566E-3</v>
      </c>
      <c r="T30" s="122">
        <v>4.516673358378959E-3</v>
      </c>
      <c r="U30" s="122">
        <v>5.0632778396571742E-3</v>
      </c>
      <c r="V30" s="122">
        <v>4.2484233743648632E-3</v>
      </c>
      <c r="W30" s="122">
        <v>5.3375774760609221E-3</v>
      </c>
      <c r="X30" s="122">
        <v>5.7133759211174927E-4</v>
      </c>
      <c r="Y30" s="122">
        <v>1.0943300870645191E-3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1.9335397458023211E-3</v>
      </c>
      <c r="F31" s="98">
        <v>2.3159237052975297E-2</v>
      </c>
      <c r="G31" s="98">
        <v>5.8320828162778574E-2</v>
      </c>
      <c r="H31" s="98">
        <v>3.4476908294480531E-2</v>
      </c>
      <c r="I31" s="98">
        <v>1.3919647949027187E-2</v>
      </c>
      <c r="J31" s="98">
        <v>7.9696170084724515E-4</v>
      </c>
      <c r="K31" s="98">
        <v>0</v>
      </c>
      <c r="L31" s="98">
        <v>0</v>
      </c>
      <c r="M31" s="98">
        <v>0</v>
      </c>
      <c r="N31" s="98">
        <v>4.4205153492563711E-3</v>
      </c>
      <c r="O31" s="98">
        <v>8.1891436671447139E-3</v>
      </c>
      <c r="P31" s="98">
        <v>7.0595567694816199E-4</v>
      </c>
      <c r="Q31" s="98">
        <v>1.4036304135869287E-3</v>
      </c>
      <c r="R31" s="98">
        <v>1.1869946410224569E-3</v>
      </c>
      <c r="S31" s="98">
        <v>5.4755340331639566E-3</v>
      </c>
      <c r="T31" s="98">
        <v>4.516673358378959E-3</v>
      </c>
      <c r="U31" s="98">
        <v>5.0632778396571742E-3</v>
      </c>
      <c r="V31" s="98">
        <v>4.2484233743648632E-3</v>
      </c>
      <c r="W31" s="98">
        <v>5.3375774760609221E-3</v>
      </c>
      <c r="X31" s="98">
        <v>5.7133759211174927E-4</v>
      </c>
      <c r="Y31" s="98">
        <v>1.0943300870645191E-3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2.7296082428808255E-4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2.7296082428808255E-4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1.2058122595000402E-4</v>
      </c>
      <c r="F39" s="122">
        <v>6.5562990435033422E-4</v>
      </c>
      <c r="G39" s="122">
        <v>1.096558756735643E-3</v>
      </c>
      <c r="H39" s="122">
        <v>1.0038987664765901E-3</v>
      </c>
      <c r="I39" s="122">
        <v>4.3800026200668351E-4</v>
      </c>
      <c r="J39" s="122">
        <v>1.1703466858768819E-4</v>
      </c>
      <c r="K39" s="122">
        <v>0</v>
      </c>
      <c r="L39" s="122">
        <v>0</v>
      </c>
      <c r="M39" s="122">
        <v>0</v>
      </c>
      <c r="N39" s="122">
        <v>0</v>
      </c>
      <c r="O39" s="122">
        <v>2.5706488679487667E-4</v>
      </c>
      <c r="P39" s="122">
        <v>0</v>
      </c>
      <c r="Q39" s="122">
        <v>1.5877950419500021E-4</v>
      </c>
      <c r="R39" s="122">
        <v>3.3476060562564265E-4</v>
      </c>
      <c r="S39" s="122">
        <v>3.2091405565620463E-4</v>
      </c>
      <c r="T39" s="122">
        <v>1.4862770933415481E-4</v>
      </c>
      <c r="U39" s="122">
        <v>1.4896352487726801E-4</v>
      </c>
      <c r="V39" s="122">
        <v>1.485682214031277E-4</v>
      </c>
      <c r="W39" s="122">
        <v>4.1004205902038857E-4</v>
      </c>
      <c r="X39" s="122">
        <v>0</v>
      </c>
      <c r="Y39" s="122">
        <v>0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1.2058122595000402E-4</v>
      </c>
      <c r="F40" s="98">
        <v>6.5562990435033422E-4</v>
      </c>
      <c r="G40" s="98">
        <v>1.096558756735643E-3</v>
      </c>
      <c r="H40" s="98">
        <v>1.0038987664765901E-3</v>
      </c>
      <c r="I40" s="98">
        <v>4.3800026200668351E-4</v>
      </c>
      <c r="J40" s="98">
        <v>1.1703466858768819E-4</v>
      </c>
      <c r="K40" s="98">
        <v>0</v>
      </c>
      <c r="L40" s="98">
        <v>0</v>
      </c>
      <c r="M40" s="98">
        <v>0</v>
      </c>
      <c r="N40" s="98">
        <v>0</v>
      </c>
      <c r="O40" s="98">
        <v>2.5706488679487667E-4</v>
      </c>
      <c r="P40" s="98">
        <v>0</v>
      </c>
      <c r="Q40" s="98">
        <v>1.5877950419500021E-4</v>
      </c>
      <c r="R40" s="98">
        <v>3.3476060562564265E-4</v>
      </c>
      <c r="S40" s="98">
        <v>3.2091405565620463E-4</v>
      </c>
      <c r="T40" s="98">
        <v>1.4862770933415481E-4</v>
      </c>
      <c r="U40" s="98">
        <v>1.4896352487726801E-4</v>
      </c>
      <c r="V40" s="98">
        <v>1.485682214031277E-4</v>
      </c>
      <c r="W40" s="98">
        <v>4.1004205902038857E-4</v>
      </c>
      <c r="X40" s="98">
        <v>0</v>
      </c>
      <c r="Y40" s="98">
        <v>0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162.26248779497647</v>
      </c>
      <c r="D43" s="117">
        <f t="shared" si="14"/>
        <v>169.17717878897227</v>
      </c>
      <c r="E43" s="117">
        <f t="shared" si="14"/>
        <v>168.90024318188009</v>
      </c>
      <c r="F43" s="117">
        <f t="shared" si="14"/>
        <v>54.570810674522605</v>
      </c>
      <c r="G43" s="117">
        <f t="shared" si="14"/>
        <v>66.565554697712969</v>
      </c>
      <c r="H43" s="117">
        <f t="shared" si="14"/>
        <v>64.640037904237445</v>
      </c>
      <c r="I43" s="117">
        <f t="shared" si="14"/>
        <v>39.244944036160902</v>
      </c>
      <c r="J43" s="117">
        <f t="shared" si="14"/>
        <v>75.572318586737154</v>
      </c>
      <c r="K43" s="117">
        <f t="shared" si="14"/>
        <v>64.20067318174911</v>
      </c>
      <c r="L43" s="117">
        <f t="shared" si="14"/>
        <v>95.040144246530446</v>
      </c>
      <c r="M43" s="117">
        <f t="shared" si="14"/>
        <v>64.444201439560374</v>
      </c>
      <c r="N43" s="117">
        <f t="shared" si="14"/>
        <v>63.887476703867627</v>
      </c>
      <c r="O43" s="117">
        <f t="shared" si="14"/>
        <v>109.07335055077959</v>
      </c>
      <c r="P43" s="117">
        <f t="shared" si="14"/>
        <v>50.707876402312614</v>
      </c>
      <c r="Q43" s="117">
        <f t="shared" si="14"/>
        <v>42.256584626115128</v>
      </c>
      <c r="R43" s="117">
        <f t="shared" ref="R43:V43" si="15">R44+R47+R49+R58</f>
        <v>45.756707608197516</v>
      </c>
      <c r="S43" s="117">
        <f t="shared" si="15"/>
        <v>52.923223898291077</v>
      </c>
      <c r="T43" s="117">
        <f t="shared" si="15"/>
        <v>43.803318100668143</v>
      </c>
      <c r="U43" s="117">
        <f t="shared" si="15"/>
        <v>29.66297149482055</v>
      </c>
      <c r="V43" s="117">
        <f t="shared" si="15"/>
        <v>23.662506502279363</v>
      </c>
      <c r="W43" s="117">
        <f t="shared" ref="W43:Y43" si="16">W44+W47+W49+W58</f>
        <v>25.449176537842156</v>
      </c>
      <c r="X43" s="117">
        <f t="shared" si="16"/>
        <v>10.685330372124746</v>
      </c>
      <c r="Y43" s="117">
        <f t="shared" si="16"/>
        <v>8.3555021302149868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160.77034049801009</v>
      </c>
      <c r="D44" s="122">
        <f t="shared" si="17"/>
        <v>163.54889242414649</v>
      </c>
      <c r="E44" s="122">
        <f t="shared" si="17"/>
        <v>165.71254850720243</v>
      </c>
      <c r="F44" s="122">
        <f t="shared" si="17"/>
        <v>53.026254548522914</v>
      </c>
      <c r="G44" s="122">
        <f t="shared" si="17"/>
        <v>65.943741966946163</v>
      </c>
      <c r="H44" s="122">
        <f t="shared" si="17"/>
        <v>64.001695780179332</v>
      </c>
      <c r="I44" s="122">
        <f t="shared" si="17"/>
        <v>36.876357844224671</v>
      </c>
      <c r="J44" s="122">
        <f t="shared" si="17"/>
        <v>67.80232269706184</v>
      </c>
      <c r="K44" s="122">
        <f t="shared" si="17"/>
        <v>58.631259881728504</v>
      </c>
      <c r="L44" s="122">
        <f t="shared" si="17"/>
        <v>87.41079942201327</v>
      </c>
      <c r="M44" s="122">
        <f t="shared" si="17"/>
        <v>56.735618278280512</v>
      </c>
      <c r="N44" s="122">
        <f t="shared" si="17"/>
        <v>56.54202057974058</v>
      </c>
      <c r="O44" s="122">
        <f t="shared" si="17"/>
        <v>97.366891489312323</v>
      </c>
      <c r="P44" s="122">
        <f t="shared" si="17"/>
        <v>48.641422238631797</v>
      </c>
      <c r="Q44" s="122">
        <f t="shared" si="17"/>
        <v>39.616852229216043</v>
      </c>
      <c r="R44" s="122">
        <f t="shared" ref="R44:V44" si="18">SUM(R45:R46)</f>
        <v>42.782214810836841</v>
      </c>
      <c r="S44" s="122">
        <f t="shared" si="18"/>
        <v>48.694372808403941</v>
      </c>
      <c r="T44" s="122">
        <f t="shared" si="18"/>
        <v>40.339474901738399</v>
      </c>
      <c r="U44" s="122">
        <f t="shared" si="18"/>
        <v>26.476695155112239</v>
      </c>
      <c r="V44" s="122">
        <f t="shared" si="18"/>
        <v>20.821895375783882</v>
      </c>
      <c r="W44" s="122">
        <f t="shared" ref="W44:Y44" si="19">SUM(W45:W46)</f>
        <v>22.666452473086789</v>
      </c>
      <c r="X44" s="122">
        <f t="shared" si="19"/>
        <v>9.0684598192799992</v>
      </c>
      <c r="Y44" s="122">
        <f t="shared" si="19"/>
        <v>7.3338973792527531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160.77034049801009</v>
      </c>
      <c r="D45" s="98">
        <v>163.54889242414649</v>
      </c>
      <c r="E45" s="98">
        <v>165.71254850720243</v>
      </c>
      <c r="F45" s="98">
        <v>53.026254548522914</v>
      </c>
      <c r="G45" s="98">
        <v>65.943741966946163</v>
      </c>
      <c r="H45" s="98">
        <v>64.001695780179332</v>
      </c>
      <c r="I45" s="98">
        <v>36.876357844224671</v>
      </c>
      <c r="J45" s="98">
        <v>67.80232269706184</v>
      </c>
      <c r="K45" s="98">
        <v>58.631259881728504</v>
      </c>
      <c r="L45" s="98">
        <v>87.41079942201327</v>
      </c>
      <c r="M45" s="98">
        <v>56.735618278280512</v>
      </c>
      <c r="N45" s="98">
        <v>56.54202057974058</v>
      </c>
      <c r="O45" s="98">
        <v>97.366891489312323</v>
      </c>
      <c r="P45" s="98">
        <v>48.641422238631797</v>
      </c>
      <c r="Q45" s="98">
        <v>39.616852229216043</v>
      </c>
      <c r="R45" s="98">
        <v>42.782214810836841</v>
      </c>
      <c r="S45" s="98">
        <v>48.694372808403941</v>
      </c>
      <c r="T45" s="98">
        <v>40.339474901738399</v>
      </c>
      <c r="U45" s="98">
        <v>26.476695155112239</v>
      </c>
      <c r="V45" s="98">
        <v>20.821895375783882</v>
      </c>
      <c r="W45" s="98">
        <v>22.666452473086789</v>
      </c>
      <c r="X45" s="98">
        <v>9.0684598192799992</v>
      </c>
      <c r="Y45" s="98">
        <v>7.3338973792527531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1.4737666400388132</v>
      </c>
      <c r="D49" s="122">
        <v>5.61065801178444</v>
      </c>
      <c r="E49" s="122">
        <v>3.1712956279484574</v>
      </c>
      <c r="F49" s="122">
        <v>1.5365574411666127</v>
      </c>
      <c r="G49" s="122">
        <v>0.61249198133455984</v>
      </c>
      <c r="H49" s="122">
        <v>0.629808984543065</v>
      </c>
      <c r="I49" s="122">
        <v>2.3651916899056773</v>
      </c>
      <c r="J49" s="122">
        <v>7.7650804335946289</v>
      </c>
      <c r="K49" s="122">
        <v>5.5631885431810462</v>
      </c>
      <c r="L49" s="122">
        <v>7.6244481317877542</v>
      </c>
      <c r="M49" s="122">
        <v>7.70692311951822</v>
      </c>
      <c r="N49" s="122">
        <v>7.3435297887350766</v>
      </c>
      <c r="O49" s="122">
        <v>11.699132712193622</v>
      </c>
      <c r="P49" s="122">
        <v>2.0581070710467788</v>
      </c>
      <c r="Q49" s="122">
        <v>2.6281414930928504</v>
      </c>
      <c r="R49" s="122">
        <v>2.9661237822200293</v>
      </c>
      <c r="S49" s="122">
        <v>4.2232350939131553</v>
      </c>
      <c r="T49" s="122">
        <v>3.4616137832897382</v>
      </c>
      <c r="U49" s="122">
        <v>3.1832970692107669</v>
      </c>
      <c r="V49" s="122">
        <v>2.8383826031744337</v>
      </c>
      <c r="W49" s="122">
        <v>2.7792387072536919</v>
      </c>
      <c r="X49" s="122">
        <v>1.616870552844746</v>
      </c>
      <c r="Y49" s="122">
        <v>1.0216047509622346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1.4727830909697437</v>
      </c>
      <c r="D50" s="98">
        <v>5.6025919605802015</v>
      </c>
      <c r="E50" s="98">
        <v>3.1634830347995164</v>
      </c>
      <c r="F50" s="98">
        <v>1.5316184792819938</v>
      </c>
      <c r="G50" s="98">
        <v>0.60804724553639822</v>
      </c>
      <c r="H50" s="98">
        <v>0.62558297954586395</v>
      </c>
      <c r="I50" s="98">
        <v>2.3651916899056773</v>
      </c>
      <c r="J50" s="98">
        <v>7.7492594973091187</v>
      </c>
      <c r="K50" s="98">
        <v>5.5293036894205665</v>
      </c>
      <c r="L50" s="98">
        <v>7.6008824635131056</v>
      </c>
      <c r="M50" s="98">
        <v>7.6848430492280988</v>
      </c>
      <c r="N50" s="98">
        <v>7.3435297887350766</v>
      </c>
      <c r="O50" s="98">
        <v>11.663524195951636</v>
      </c>
      <c r="P50" s="98">
        <v>2.0570707662872083</v>
      </c>
      <c r="Q50" s="98">
        <v>2.625485143696066</v>
      </c>
      <c r="R50" s="98">
        <v>2.9627520757007209</v>
      </c>
      <c r="S50" s="98">
        <v>4.2134175028674363</v>
      </c>
      <c r="T50" s="98">
        <v>3.4582943397565096</v>
      </c>
      <c r="U50" s="98">
        <v>3.1750906381459383</v>
      </c>
      <c r="V50" s="98">
        <v>2.8298855233438611</v>
      </c>
      <c r="W50" s="98">
        <v>2.7747912830130028</v>
      </c>
      <c r="X50" s="98">
        <v>1.6163917263839755</v>
      </c>
      <c r="Y50" s="98">
        <v>1.0216047509622346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9.8354906906951401E-4</v>
      </c>
      <c r="D51" s="98">
        <v>8.0660512042387555E-3</v>
      </c>
      <c r="E51" s="98">
        <v>7.8125931489410848E-3</v>
      </c>
      <c r="F51" s="98">
        <v>4.9389618846190043E-3</v>
      </c>
      <c r="G51" s="98">
        <v>4.4447357981616462E-3</v>
      </c>
      <c r="H51" s="98">
        <v>4.2260049972010381E-3</v>
      </c>
      <c r="I51" s="98">
        <v>0</v>
      </c>
      <c r="J51" s="98">
        <v>1.5820936285510401E-2</v>
      </c>
      <c r="K51" s="98">
        <v>3.3884853760479353E-2</v>
      </c>
      <c r="L51" s="98">
        <v>2.356566827464816E-2</v>
      </c>
      <c r="M51" s="98">
        <v>2.2080070290121181E-2</v>
      </c>
      <c r="N51" s="98">
        <v>0</v>
      </c>
      <c r="O51" s="98">
        <v>3.5608516241986021E-2</v>
      </c>
      <c r="P51" s="98">
        <v>1.0363047595704697E-3</v>
      </c>
      <c r="Q51" s="98">
        <v>2.6563493967843793E-3</v>
      </c>
      <c r="R51" s="98">
        <v>3.3717065193082287E-3</v>
      </c>
      <c r="S51" s="98">
        <v>9.8175910457193594E-3</v>
      </c>
      <c r="T51" s="98">
        <v>3.3194435332288752E-3</v>
      </c>
      <c r="U51" s="98">
        <v>8.2064310648284605E-3</v>
      </c>
      <c r="V51" s="98">
        <v>8.4970798305727194E-3</v>
      </c>
      <c r="W51" s="98">
        <v>4.4474242406892205E-3</v>
      </c>
      <c r="X51" s="98">
        <v>4.7882646077041186E-4</v>
      </c>
      <c r="Y51" s="98">
        <v>0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9.8354906906951401E-4</v>
      </c>
      <c r="D52" s="101">
        <v>8.0660512042387555E-3</v>
      </c>
      <c r="E52" s="101">
        <v>7.8125931489410848E-3</v>
      </c>
      <c r="F52" s="101">
        <v>4.9389618846190043E-3</v>
      </c>
      <c r="G52" s="101">
        <v>4.4447357981616462E-3</v>
      </c>
      <c r="H52" s="101">
        <v>4.2260049972010381E-3</v>
      </c>
      <c r="I52" s="101">
        <v>0</v>
      </c>
      <c r="J52" s="101">
        <v>1.5820936285510401E-2</v>
      </c>
      <c r="K52" s="101">
        <v>3.3884853760479353E-2</v>
      </c>
      <c r="L52" s="101">
        <v>2.356566827464816E-2</v>
      </c>
      <c r="M52" s="101">
        <v>2.2080070290121181E-2</v>
      </c>
      <c r="N52" s="101">
        <v>0</v>
      </c>
      <c r="O52" s="101">
        <v>3.5608516241986021E-2</v>
      </c>
      <c r="P52" s="101">
        <v>1.0363047595704697E-3</v>
      </c>
      <c r="Q52" s="101">
        <v>2.6563493967843793E-3</v>
      </c>
      <c r="R52" s="101">
        <v>3.3717065193082287E-3</v>
      </c>
      <c r="S52" s="101">
        <v>9.8175910457193594E-3</v>
      </c>
      <c r="T52" s="101">
        <v>3.3194435332288752E-3</v>
      </c>
      <c r="U52" s="101">
        <v>8.2064310648284605E-3</v>
      </c>
      <c r="V52" s="101">
        <v>8.4970798305727194E-3</v>
      </c>
      <c r="W52" s="101">
        <v>4.4474242406892205E-3</v>
      </c>
      <c r="X52" s="101">
        <v>4.7882646077041186E-4</v>
      </c>
      <c r="Y52" s="101">
        <v>0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1.8380656927567213E-2</v>
      </c>
      <c r="D58" s="122">
        <v>1.7628353041359141E-2</v>
      </c>
      <c r="E58" s="122">
        <v>1.6399046729200548E-2</v>
      </c>
      <c r="F58" s="122">
        <v>7.9986848330740774E-3</v>
      </c>
      <c r="G58" s="122">
        <v>9.3207494322529658E-3</v>
      </c>
      <c r="H58" s="122">
        <v>8.5331395150510161E-3</v>
      </c>
      <c r="I58" s="122">
        <v>3.3945020305517974E-3</v>
      </c>
      <c r="J58" s="122">
        <v>4.9154560806829034E-3</v>
      </c>
      <c r="K58" s="122">
        <v>6.2247568395585855E-3</v>
      </c>
      <c r="L58" s="122">
        <v>4.8966927294235947E-3</v>
      </c>
      <c r="M58" s="122">
        <v>1.660041761635629E-3</v>
      </c>
      <c r="N58" s="122">
        <v>1.9263353919684923E-3</v>
      </c>
      <c r="O58" s="122">
        <v>7.3263492736539869E-3</v>
      </c>
      <c r="P58" s="122">
        <v>8.3470926340368373E-3</v>
      </c>
      <c r="Q58" s="122">
        <v>1.1590903806235018E-2</v>
      </c>
      <c r="R58" s="122">
        <v>8.369015140641067E-3</v>
      </c>
      <c r="S58" s="122">
        <v>5.6159959739835808E-3</v>
      </c>
      <c r="T58" s="122">
        <v>2.229415640012322E-3</v>
      </c>
      <c r="U58" s="122">
        <v>2.97927049754536E-3</v>
      </c>
      <c r="V58" s="122">
        <v>2.2285233210469152E-3</v>
      </c>
      <c r="W58" s="122">
        <v>3.4853575016733024E-3</v>
      </c>
      <c r="X58" s="122">
        <v>0</v>
      </c>
      <c r="Y58" s="122">
        <v>0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1.8380656927567213E-2</v>
      </c>
      <c r="D59" s="98">
        <v>1.7628353041359141E-2</v>
      </c>
      <c r="E59" s="98">
        <v>1.6399046729200548E-2</v>
      </c>
      <c r="F59" s="98">
        <v>7.9986848330740774E-3</v>
      </c>
      <c r="G59" s="98">
        <v>9.3207494322529658E-3</v>
      </c>
      <c r="H59" s="98">
        <v>8.5331395150510161E-3</v>
      </c>
      <c r="I59" s="98">
        <v>3.3945020305517974E-3</v>
      </c>
      <c r="J59" s="98">
        <v>4.9154560806829034E-3</v>
      </c>
      <c r="K59" s="98">
        <v>6.2247568395585855E-3</v>
      </c>
      <c r="L59" s="98">
        <v>4.8966927294235947E-3</v>
      </c>
      <c r="M59" s="98">
        <v>1.660041761635629E-3</v>
      </c>
      <c r="N59" s="98">
        <v>1.9263353919684923E-3</v>
      </c>
      <c r="O59" s="98">
        <v>7.3263492736539869E-3</v>
      </c>
      <c r="P59" s="98">
        <v>8.3470926340368373E-3</v>
      </c>
      <c r="Q59" s="98">
        <v>1.1590903806235018E-2</v>
      </c>
      <c r="R59" s="98">
        <v>8.369015140641067E-3</v>
      </c>
      <c r="S59" s="98">
        <v>5.6159959739835808E-3</v>
      </c>
      <c r="T59" s="98">
        <v>2.229415640012322E-3</v>
      </c>
      <c r="U59" s="98">
        <v>2.97927049754536E-3</v>
      </c>
      <c r="V59" s="98">
        <v>2.2285233210469152E-3</v>
      </c>
      <c r="W59" s="98">
        <v>3.4853575016733024E-3</v>
      </c>
      <c r="X59" s="98">
        <v>0</v>
      </c>
      <c r="Y59" s="98">
        <v>0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123.04060603797438</v>
      </c>
      <c r="D62" s="117">
        <f t="shared" si="21"/>
        <v>105.18237426008129</v>
      </c>
      <c r="E62" s="117">
        <f t="shared" si="21"/>
        <v>156.26408016913823</v>
      </c>
      <c r="F62" s="117">
        <f t="shared" si="21"/>
        <v>117.89900071490196</v>
      </c>
      <c r="G62" s="117">
        <f t="shared" si="21"/>
        <v>199.33378214141095</v>
      </c>
      <c r="H62" s="117">
        <f t="shared" si="21"/>
        <v>111.78153527141357</v>
      </c>
      <c r="I62" s="117">
        <f t="shared" si="21"/>
        <v>56.731597868433234</v>
      </c>
      <c r="J62" s="117">
        <f t="shared" si="21"/>
        <v>55.927553109367189</v>
      </c>
      <c r="K62" s="117">
        <f t="shared" si="21"/>
        <v>55.065329719151066</v>
      </c>
      <c r="L62" s="117">
        <f t="shared" si="21"/>
        <v>63.225766545172171</v>
      </c>
      <c r="M62" s="117">
        <f t="shared" si="21"/>
        <v>43.303074532235058</v>
      </c>
      <c r="N62" s="117">
        <f t="shared" si="21"/>
        <v>51.067356925852458</v>
      </c>
      <c r="O62" s="117">
        <f t="shared" si="21"/>
        <v>70.351422268020769</v>
      </c>
      <c r="P62" s="117">
        <f t="shared" si="21"/>
        <v>73.621546970314</v>
      </c>
      <c r="Q62" s="117">
        <f t="shared" si="21"/>
        <v>75.23388515759514</v>
      </c>
      <c r="R62" s="117">
        <f t="shared" ref="R62:V62" si="22">R63+R66+R68+R77</f>
        <v>104.55287536499488</v>
      </c>
      <c r="S62" s="117">
        <f t="shared" si="22"/>
        <v>79.325516795753714</v>
      </c>
      <c r="T62" s="117">
        <f t="shared" si="22"/>
        <v>73.763300557128574</v>
      </c>
      <c r="U62" s="117">
        <f t="shared" si="22"/>
        <v>60.989460714991935</v>
      </c>
      <c r="V62" s="117">
        <f t="shared" si="22"/>
        <v>58.298336710185815</v>
      </c>
      <c r="W62" s="117">
        <f t="shared" ref="W62:Y62" si="23">W63+W66+W68+W77</f>
        <v>93.098905285985296</v>
      </c>
      <c r="X62" s="117">
        <f t="shared" si="23"/>
        <v>28.450852227885104</v>
      </c>
      <c r="Y62" s="117">
        <f t="shared" si="23"/>
        <v>28.268509818131548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115.96500160841624</v>
      </c>
      <c r="D63" s="122">
        <f t="shared" si="24"/>
        <v>97.942887510637263</v>
      </c>
      <c r="E63" s="122">
        <f t="shared" si="24"/>
        <v>145.07594505343636</v>
      </c>
      <c r="F63" s="122">
        <f t="shared" si="24"/>
        <v>108.58207712762436</v>
      </c>
      <c r="G63" s="122">
        <f t="shared" si="24"/>
        <v>183.57666097579084</v>
      </c>
      <c r="H63" s="122">
        <f t="shared" si="24"/>
        <v>105.60083401909114</v>
      </c>
      <c r="I63" s="122">
        <f t="shared" si="24"/>
        <v>51.675740882651034</v>
      </c>
      <c r="J63" s="122">
        <f t="shared" si="24"/>
        <v>50.137942465337396</v>
      </c>
      <c r="K63" s="122">
        <f t="shared" si="24"/>
        <v>49.779683420315045</v>
      </c>
      <c r="L63" s="122">
        <f t="shared" si="24"/>
        <v>57.599688154172725</v>
      </c>
      <c r="M63" s="122">
        <f t="shared" si="24"/>
        <v>37.436562754209703</v>
      </c>
      <c r="N63" s="122">
        <f t="shared" si="24"/>
        <v>44.814200350184201</v>
      </c>
      <c r="O63" s="122">
        <f t="shared" si="24"/>
        <v>63.379085028547813</v>
      </c>
      <c r="P63" s="122">
        <f t="shared" si="24"/>
        <v>65.845160422609894</v>
      </c>
      <c r="Q63" s="122">
        <f t="shared" si="24"/>
        <v>65.849870456089462</v>
      </c>
      <c r="R63" s="122">
        <f t="shared" ref="R63:V63" si="25">SUM(R64:R65)</f>
        <v>92.108208392704427</v>
      </c>
      <c r="S63" s="122">
        <f t="shared" si="25"/>
        <v>68.701673476898662</v>
      </c>
      <c r="T63" s="122">
        <f t="shared" si="25"/>
        <v>63.920481639963832</v>
      </c>
      <c r="U63" s="122">
        <f t="shared" si="25"/>
        <v>52.055866295916559</v>
      </c>
      <c r="V63" s="122">
        <f t="shared" si="25"/>
        <v>49.860161047598325</v>
      </c>
      <c r="W63" s="122">
        <f t="shared" ref="W63:Y63" si="26">SUM(W64:W65)</f>
        <v>84.546706697431418</v>
      </c>
      <c r="X63" s="122">
        <f t="shared" si="26"/>
        <v>27.433340188147483</v>
      </c>
      <c r="Y63" s="122">
        <f t="shared" si="26"/>
        <v>26.683401524525664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115.96500160841624</v>
      </c>
      <c r="D64" s="98">
        <v>97.942887510637263</v>
      </c>
      <c r="E64" s="98">
        <v>145.07594505343636</v>
      </c>
      <c r="F64" s="98">
        <v>108.58207712762436</v>
      </c>
      <c r="G64" s="98">
        <v>183.57666097579084</v>
      </c>
      <c r="H64" s="98">
        <v>105.60083401909114</v>
      </c>
      <c r="I64" s="98">
        <v>51.675740882651034</v>
      </c>
      <c r="J64" s="98">
        <v>50.137942465337396</v>
      </c>
      <c r="K64" s="98">
        <v>49.779683420315045</v>
      </c>
      <c r="L64" s="98">
        <v>57.599688154172725</v>
      </c>
      <c r="M64" s="98">
        <v>37.436562754209703</v>
      </c>
      <c r="N64" s="98">
        <v>44.814200350184201</v>
      </c>
      <c r="O64" s="98">
        <v>63.379085028547813</v>
      </c>
      <c r="P64" s="98">
        <v>65.845160422609894</v>
      </c>
      <c r="Q64" s="98">
        <v>65.849870456089462</v>
      </c>
      <c r="R64" s="98">
        <v>92.108208392704427</v>
      </c>
      <c r="S64" s="98">
        <v>68.701673476898662</v>
      </c>
      <c r="T64" s="98">
        <v>63.920481639963832</v>
      </c>
      <c r="U64" s="98">
        <v>52.055866295916559</v>
      </c>
      <c r="V64" s="98">
        <v>49.860161047598325</v>
      </c>
      <c r="W64" s="98">
        <v>84.546706697431418</v>
      </c>
      <c r="X64" s="98">
        <v>27.433340188147483</v>
      </c>
      <c r="Y64" s="98">
        <v>26.683401524525664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6.956144786116945</v>
      </c>
      <c r="D68" s="122">
        <v>7.0304308905626476</v>
      </c>
      <c r="E68" s="122">
        <v>10.820199043546864</v>
      </c>
      <c r="F68" s="122">
        <v>8.951111231658583</v>
      </c>
      <c r="G68" s="122">
        <v>15.180890232087435</v>
      </c>
      <c r="H68" s="122">
        <v>5.8160237005713968</v>
      </c>
      <c r="I68" s="122">
        <v>4.9377074066628204</v>
      </c>
      <c r="J68" s="122">
        <v>5.5199604522414161</v>
      </c>
      <c r="K68" s="122">
        <v>5.0014402011609125</v>
      </c>
      <c r="L68" s="122">
        <v>5.3330410505870107</v>
      </c>
      <c r="M68" s="122">
        <v>5.6016038974587694</v>
      </c>
      <c r="N68" s="122">
        <v>5.9665561900847148</v>
      </c>
      <c r="O68" s="122">
        <v>6.5907421385677685</v>
      </c>
      <c r="P68" s="122">
        <v>7.4503194992251034</v>
      </c>
      <c r="Q68" s="122">
        <v>8.9968035701410987</v>
      </c>
      <c r="R68" s="122">
        <v>11.998928781512577</v>
      </c>
      <c r="S68" s="122">
        <v>10.189245898826549</v>
      </c>
      <c r="T68" s="122">
        <v>9.4078779847697582</v>
      </c>
      <c r="U68" s="122">
        <v>8.4325528451989324</v>
      </c>
      <c r="V68" s="122">
        <v>8.0401877080329207</v>
      </c>
      <c r="W68" s="122">
        <v>8.1520166572850901</v>
      </c>
      <c r="X68" s="122">
        <v>1.0082262336364363</v>
      </c>
      <c r="Y68" s="122">
        <v>1.5785274032552346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6.9446775302592787</v>
      </c>
      <c r="D69" s="98">
        <v>7.0254979924241292</v>
      </c>
      <c r="E69" s="98">
        <v>10.801818073988738</v>
      </c>
      <c r="F69" s="98">
        <v>8.9367633454635396</v>
      </c>
      <c r="G69" s="98">
        <v>15.111488698772131</v>
      </c>
      <c r="H69" s="98">
        <v>5.7968025280328384</v>
      </c>
      <c r="I69" s="98">
        <v>4.9377074066628204</v>
      </c>
      <c r="J69" s="98">
        <v>5.5066908717760663</v>
      </c>
      <c r="K69" s="98">
        <v>4.9607291907784523</v>
      </c>
      <c r="L69" s="98">
        <v>5.3214440436378068</v>
      </c>
      <c r="M69" s="98">
        <v>5.5819200597257552</v>
      </c>
      <c r="N69" s="98">
        <v>5.9604366353040703</v>
      </c>
      <c r="O69" s="98">
        <v>6.5796389148961962</v>
      </c>
      <c r="P69" s="98">
        <v>7.4265676065788018</v>
      </c>
      <c r="Q69" s="98">
        <v>8.9858530452231964</v>
      </c>
      <c r="R69" s="98">
        <v>11.977600018984131</v>
      </c>
      <c r="S69" s="98">
        <v>10.173909053800777</v>
      </c>
      <c r="T69" s="98">
        <v>9.3968871870714583</v>
      </c>
      <c r="U69" s="98">
        <v>8.4171668494146434</v>
      </c>
      <c r="V69" s="98">
        <v>8.0134120460447775</v>
      </c>
      <c r="W69" s="98">
        <v>8.1245120692984703</v>
      </c>
      <c r="X69" s="98">
        <v>1.0082262336364363</v>
      </c>
      <c r="Y69" s="98">
        <v>1.5785274032552346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1.1467255857666107E-2</v>
      </c>
      <c r="D70" s="98">
        <v>4.932898138518051E-3</v>
      </c>
      <c r="E70" s="98">
        <v>1.8380969558127312E-2</v>
      </c>
      <c r="F70" s="98">
        <v>1.4347886195044278E-2</v>
      </c>
      <c r="G70" s="98">
        <v>6.9401533315303826E-2</v>
      </c>
      <c r="H70" s="98">
        <v>1.9221172538558255E-2</v>
      </c>
      <c r="I70" s="98">
        <v>0</v>
      </c>
      <c r="J70" s="98">
        <v>1.3269580465349626E-2</v>
      </c>
      <c r="K70" s="98">
        <v>4.0711010382459771E-2</v>
      </c>
      <c r="L70" s="98">
        <v>1.1597006949203995E-2</v>
      </c>
      <c r="M70" s="98">
        <v>1.9683837733014482E-2</v>
      </c>
      <c r="N70" s="98">
        <v>6.1195547806446558E-3</v>
      </c>
      <c r="O70" s="98">
        <v>1.110322367157183E-2</v>
      </c>
      <c r="P70" s="98">
        <v>2.3751892646301818E-2</v>
      </c>
      <c r="Q70" s="98">
        <v>1.0950524917902401E-2</v>
      </c>
      <c r="R70" s="98">
        <v>2.1328762528446451E-2</v>
      </c>
      <c r="S70" s="98">
        <v>1.5336845025770715E-2</v>
      </c>
      <c r="T70" s="98">
        <v>1.0990797698300549E-2</v>
      </c>
      <c r="U70" s="98">
        <v>1.5385995784288784E-2</v>
      </c>
      <c r="V70" s="98">
        <v>2.6775661988144066E-2</v>
      </c>
      <c r="W70" s="98">
        <v>2.7504587986619575E-2</v>
      </c>
      <c r="X70" s="98">
        <v>0</v>
      </c>
      <c r="Y70" s="98">
        <v>0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1.1467255857666107E-2</v>
      </c>
      <c r="D71" s="101">
        <v>4.932898138518051E-3</v>
      </c>
      <c r="E71" s="101">
        <v>1.8380969558127312E-2</v>
      </c>
      <c r="F71" s="101">
        <v>1.4347886195044278E-2</v>
      </c>
      <c r="G71" s="101">
        <v>6.9401533315303826E-2</v>
      </c>
      <c r="H71" s="101">
        <v>1.9221172538558255E-2</v>
      </c>
      <c r="I71" s="101">
        <v>0</v>
      </c>
      <c r="J71" s="101">
        <v>1.3269580465349626E-2</v>
      </c>
      <c r="K71" s="101">
        <v>4.0711010382459771E-2</v>
      </c>
      <c r="L71" s="101">
        <v>1.1597006949203995E-2</v>
      </c>
      <c r="M71" s="101">
        <v>1.9683837733014482E-2</v>
      </c>
      <c r="N71" s="101">
        <v>6.1195547806446558E-3</v>
      </c>
      <c r="O71" s="101">
        <v>1.110322367157183E-2</v>
      </c>
      <c r="P71" s="101">
        <v>2.3751892646301818E-2</v>
      </c>
      <c r="Q71" s="101">
        <v>1.0950524917902401E-2</v>
      </c>
      <c r="R71" s="101">
        <v>2.1328762528446451E-2</v>
      </c>
      <c r="S71" s="101">
        <v>1.5336845025770715E-2</v>
      </c>
      <c r="T71" s="101">
        <v>1.0990797698300549E-2</v>
      </c>
      <c r="U71" s="101">
        <v>1.5385995784288784E-2</v>
      </c>
      <c r="V71" s="101">
        <v>2.6775661988144066E-2</v>
      </c>
      <c r="W71" s="101">
        <v>2.7504587986619575E-2</v>
      </c>
      <c r="X71" s="101">
        <v>0</v>
      </c>
      <c r="Y71" s="101">
        <v>0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0.11945964344119185</v>
      </c>
      <c r="D77" s="122">
        <v>0.20905585888138495</v>
      </c>
      <c r="E77" s="122">
        <v>0.36793607215499979</v>
      </c>
      <c r="F77" s="122">
        <v>0.36581235561901088</v>
      </c>
      <c r="G77" s="122">
        <v>0.57623093353266541</v>
      </c>
      <c r="H77" s="122">
        <v>0.36467755175104871</v>
      </c>
      <c r="I77" s="122">
        <v>0.11814957911938274</v>
      </c>
      <c r="J77" s="122">
        <v>0.26965019178837729</v>
      </c>
      <c r="K77" s="122">
        <v>0.28420609767511001</v>
      </c>
      <c r="L77" s="122">
        <v>0.29303734041243168</v>
      </c>
      <c r="M77" s="122">
        <v>0.26490788056658071</v>
      </c>
      <c r="N77" s="122">
        <v>0.28660038558353718</v>
      </c>
      <c r="O77" s="122">
        <v>0.38159510090518817</v>
      </c>
      <c r="P77" s="122">
        <v>0.32606704847899981</v>
      </c>
      <c r="Q77" s="122">
        <v>0.38721113136458202</v>
      </c>
      <c r="R77" s="122">
        <v>0.44573819077786797</v>
      </c>
      <c r="S77" s="122">
        <v>0.43459742002850033</v>
      </c>
      <c r="T77" s="122">
        <v>0.43494093239497839</v>
      </c>
      <c r="U77" s="122">
        <v>0.50104157387644133</v>
      </c>
      <c r="V77" s="122">
        <v>0.39798795455457153</v>
      </c>
      <c r="W77" s="122">
        <v>0.40018193126879203</v>
      </c>
      <c r="X77" s="122">
        <v>9.2858061011847209E-3</v>
      </c>
      <c r="Y77" s="122">
        <v>6.5808903506516733E-3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0.11945964344119185</v>
      </c>
      <c r="D78" s="98">
        <v>0.20905585888138495</v>
      </c>
      <c r="E78" s="98">
        <v>0.36793607215499979</v>
      </c>
      <c r="F78" s="98">
        <v>0.36581235561901088</v>
      </c>
      <c r="G78" s="98">
        <v>0.57623093353266541</v>
      </c>
      <c r="H78" s="98">
        <v>0.36467755175104871</v>
      </c>
      <c r="I78" s="98">
        <v>0.11814957911938274</v>
      </c>
      <c r="J78" s="98">
        <v>0.26965019178837729</v>
      </c>
      <c r="K78" s="98">
        <v>0.28420609767511001</v>
      </c>
      <c r="L78" s="98">
        <v>0.29303734041243168</v>
      </c>
      <c r="M78" s="98">
        <v>0.26490788056658071</v>
      </c>
      <c r="N78" s="98">
        <v>0.28660038558353718</v>
      </c>
      <c r="O78" s="98">
        <v>0.38159510090518817</v>
      </c>
      <c r="P78" s="98">
        <v>0.32606704847899981</v>
      </c>
      <c r="Q78" s="98">
        <v>0.38721113136458202</v>
      </c>
      <c r="R78" s="98">
        <v>0.44573819077786797</v>
      </c>
      <c r="S78" s="98">
        <v>0.43459742002850033</v>
      </c>
      <c r="T78" s="98">
        <v>0.43494093239497839</v>
      </c>
      <c r="U78" s="98">
        <v>0.50104157387644133</v>
      </c>
      <c r="V78" s="98">
        <v>0.39798795455457153</v>
      </c>
      <c r="W78" s="98">
        <v>0.40018193126879203</v>
      </c>
      <c r="X78" s="98">
        <v>9.2858061011847209E-3</v>
      </c>
      <c r="Y78" s="98">
        <v>6.5808903506516733E-3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7.6047493681232037E-2</v>
      </c>
      <c r="D81" s="117">
        <f t="shared" si="28"/>
        <v>0.16795273108624148</v>
      </c>
      <c r="E81" s="117">
        <f t="shared" si="28"/>
        <v>0.31106285555803959</v>
      </c>
      <c r="F81" s="117">
        <f t="shared" si="28"/>
        <v>0.52392353177298923</v>
      </c>
      <c r="G81" s="117">
        <f t="shared" si="28"/>
        <v>1.0405917805379554</v>
      </c>
      <c r="H81" s="117">
        <f t="shared" si="28"/>
        <v>0.80990895198942325</v>
      </c>
      <c r="I81" s="117">
        <f t="shared" si="28"/>
        <v>0.34069906087104262</v>
      </c>
      <c r="J81" s="117">
        <f t="shared" si="28"/>
        <v>7.2133994657464534E-2</v>
      </c>
      <c r="K81" s="117">
        <f t="shared" si="28"/>
        <v>0.19757867951113656</v>
      </c>
      <c r="L81" s="117">
        <f t="shared" si="28"/>
        <v>0.18148756442567598</v>
      </c>
      <c r="M81" s="117">
        <f t="shared" si="28"/>
        <v>5.9508081548973475E-2</v>
      </c>
      <c r="N81" s="117">
        <f t="shared" si="28"/>
        <v>0.20633970417865755</v>
      </c>
      <c r="O81" s="117">
        <f t="shared" si="28"/>
        <v>0.29990496615276813</v>
      </c>
      <c r="P81" s="117">
        <f t="shared" si="28"/>
        <v>0.2960652687659544</v>
      </c>
      <c r="Q81" s="117">
        <f t="shared" si="28"/>
        <v>0.13915523367126093</v>
      </c>
      <c r="R81" s="117">
        <f t="shared" ref="R81:V81" si="29">R82+R85+R87+R100</f>
        <v>6.8539677468571814E-2</v>
      </c>
      <c r="S81" s="117">
        <f t="shared" si="29"/>
        <v>9.761703096091115E-2</v>
      </c>
      <c r="T81" s="117">
        <f t="shared" si="29"/>
        <v>8.9308720930302857E-2</v>
      </c>
      <c r="U81" s="117">
        <f t="shared" si="29"/>
        <v>0.11129143090629948</v>
      </c>
      <c r="V81" s="117">
        <f t="shared" si="29"/>
        <v>0.186562736358894</v>
      </c>
      <c r="W81" s="117">
        <f t="shared" ref="W81:Y81" si="30">W82+W85+W87+W100</f>
        <v>0.32291047594833094</v>
      </c>
      <c r="X81" s="117">
        <f t="shared" si="30"/>
        <v>0.1192217903046421</v>
      </c>
      <c r="Y81" s="117">
        <f t="shared" si="30"/>
        <v>0.11071180486501574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5.8263611329235188E-2</v>
      </c>
      <c r="D87" s="122">
        <v>0.15397596546059245</v>
      </c>
      <c r="E87" s="122">
        <v>0.29671368966998912</v>
      </c>
      <c r="F87" s="122">
        <v>0.50530364248943971</v>
      </c>
      <c r="G87" s="122">
        <v>1.0161385202627506</v>
      </c>
      <c r="H87" s="122">
        <v>0.78230173591131702</v>
      </c>
      <c r="I87" s="122">
        <v>0.32525955163530701</v>
      </c>
      <c r="J87" s="122">
        <v>6.1132735810221842E-2</v>
      </c>
      <c r="K87" s="122">
        <v>0.18315546244386666</v>
      </c>
      <c r="L87" s="122">
        <v>0.17185740205780958</v>
      </c>
      <c r="M87" s="122">
        <v>5.6187998025702214E-2</v>
      </c>
      <c r="N87" s="122">
        <v>0.20287230047311425</v>
      </c>
      <c r="O87" s="122">
        <v>0.2901365004545628</v>
      </c>
      <c r="P87" s="122">
        <v>0.27706843725400848</v>
      </c>
      <c r="Q87" s="122">
        <v>0.12121314969722589</v>
      </c>
      <c r="R87" s="122">
        <v>5.1634266884476865E-2</v>
      </c>
      <c r="S87" s="122">
        <v>8.9433722541677932E-2</v>
      </c>
      <c r="T87" s="122">
        <v>8.4849889650278218E-2</v>
      </c>
      <c r="U87" s="122">
        <v>0.10384325466243607</v>
      </c>
      <c r="V87" s="122">
        <v>0.1758658244178688</v>
      </c>
      <c r="W87" s="122">
        <v>0.29605272108249547</v>
      </c>
      <c r="X87" s="122">
        <v>0.1192217903046421</v>
      </c>
      <c r="Y87" s="122">
        <v>0.11071180486501574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5.8263611329235188E-2</v>
      </c>
      <c r="D92" s="101">
        <v>0.15397596546059245</v>
      </c>
      <c r="E92" s="101">
        <v>0.2964760943563558</v>
      </c>
      <c r="F92" s="101">
        <v>0.50435671804257332</v>
      </c>
      <c r="G92" s="101">
        <v>1.0128629903712936</v>
      </c>
      <c r="H92" s="101">
        <v>0.78124674195292854</v>
      </c>
      <c r="I92" s="101">
        <v>0.32454758112731807</v>
      </c>
      <c r="J92" s="101">
        <v>6.0569089264390634E-2</v>
      </c>
      <c r="K92" s="101">
        <v>0.18315546244386666</v>
      </c>
      <c r="L92" s="101">
        <v>0.17163840981707026</v>
      </c>
      <c r="M92" s="101">
        <v>5.5662475892383649E-2</v>
      </c>
      <c r="N92" s="101">
        <v>0.2018702009493743</v>
      </c>
      <c r="O92" s="101">
        <v>0.28934974290577992</v>
      </c>
      <c r="P92" s="101">
        <v>0.27602866968673129</v>
      </c>
      <c r="Q92" s="101">
        <v>0.12071221556847589</v>
      </c>
      <c r="R92" s="101">
        <v>5.1634266884476865E-2</v>
      </c>
      <c r="S92" s="101">
        <v>8.9433722541677932E-2</v>
      </c>
      <c r="T92" s="101">
        <v>8.4687625469605482E-2</v>
      </c>
      <c r="U92" s="101">
        <v>0.10351590249965778</v>
      </c>
      <c r="V92" s="101">
        <v>0.17524746419255061</v>
      </c>
      <c r="W92" s="101">
        <v>0.29490115555236579</v>
      </c>
      <c r="X92" s="101">
        <v>0.11883821915924384</v>
      </c>
      <c r="Y92" s="101">
        <v>0.11052733879351644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2.3759531363334768E-4</v>
      </c>
      <c r="F93" s="104">
        <v>9.4692444686637108E-4</v>
      </c>
      <c r="G93" s="104">
        <v>3.2755298914569904E-3</v>
      </c>
      <c r="H93" s="104">
        <v>1.05499395838843E-3</v>
      </c>
      <c r="I93" s="104">
        <v>7.1197050798891778E-4</v>
      </c>
      <c r="J93" s="104">
        <v>5.6364654583120652E-4</v>
      </c>
      <c r="K93" s="104">
        <v>0</v>
      </c>
      <c r="L93" s="104">
        <v>2.1899224073930717E-4</v>
      </c>
      <c r="M93" s="104">
        <v>5.2552213331856328E-4</v>
      </c>
      <c r="N93" s="104">
        <v>1.002099523739944E-3</v>
      </c>
      <c r="O93" s="104">
        <v>7.8675754878290564E-4</v>
      </c>
      <c r="P93" s="104">
        <v>1.0397675672771821E-3</v>
      </c>
      <c r="Q93" s="104">
        <v>5.0093412875000575E-4</v>
      </c>
      <c r="R93" s="104">
        <v>0</v>
      </c>
      <c r="S93" s="104">
        <v>0</v>
      </c>
      <c r="T93" s="104">
        <v>1.6226418067273691E-4</v>
      </c>
      <c r="U93" s="104">
        <v>3.2735216277829507E-4</v>
      </c>
      <c r="V93" s="104">
        <v>6.183602253181826E-4</v>
      </c>
      <c r="W93" s="104">
        <v>1.15156553012968E-3</v>
      </c>
      <c r="X93" s="104">
        <v>3.8357114539825613E-4</v>
      </c>
      <c r="Y93" s="104">
        <v>1.8446607149930704E-4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2.3759531363334768E-4</v>
      </c>
      <c r="F94" s="98">
        <v>9.4692444686637108E-4</v>
      </c>
      <c r="G94" s="98">
        <v>3.2755298914569904E-3</v>
      </c>
      <c r="H94" s="98">
        <v>1.05499395838843E-3</v>
      </c>
      <c r="I94" s="98">
        <v>7.1197050798891778E-4</v>
      </c>
      <c r="J94" s="98">
        <v>5.6364654583120652E-4</v>
      </c>
      <c r="K94" s="98">
        <v>0</v>
      </c>
      <c r="L94" s="98">
        <v>2.1899224073930717E-4</v>
      </c>
      <c r="M94" s="98">
        <v>5.2552213331856328E-4</v>
      </c>
      <c r="N94" s="98">
        <v>1.002099523739944E-3</v>
      </c>
      <c r="O94" s="98">
        <v>7.8675754878290564E-4</v>
      </c>
      <c r="P94" s="98">
        <v>1.0397675672771821E-3</v>
      </c>
      <c r="Q94" s="98">
        <v>5.0093412875000575E-4</v>
      </c>
      <c r="R94" s="98">
        <v>0</v>
      </c>
      <c r="S94" s="98">
        <v>0</v>
      </c>
      <c r="T94" s="98">
        <v>1.6226418067273691E-4</v>
      </c>
      <c r="U94" s="98">
        <v>3.2735216277829507E-4</v>
      </c>
      <c r="V94" s="98">
        <v>6.183602253181826E-4</v>
      </c>
      <c r="W94" s="98">
        <v>1.15156553012968E-3</v>
      </c>
      <c r="X94" s="98">
        <v>3.8357114539825613E-4</v>
      </c>
      <c r="Y94" s="98">
        <v>1.8446607149930704E-4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1.7783882351996846E-2</v>
      </c>
      <c r="D100" s="122">
        <v>1.3976765625649033E-2</v>
      </c>
      <c r="E100" s="122">
        <v>1.4349165888050479E-2</v>
      </c>
      <c r="F100" s="122">
        <v>1.8619889283549493E-2</v>
      </c>
      <c r="G100" s="122">
        <v>2.4453260275204839E-2</v>
      </c>
      <c r="H100" s="122">
        <v>2.760721607810623E-2</v>
      </c>
      <c r="I100" s="122">
        <v>1.5439509235735593E-2</v>
      </c>
      <c r="J100" s="122">
        <v>1.1001258847242687E-2</v>
      </c>
      <c r="K100" s="122">
        <v>1.4423217067269897E-2</v>
      </c>
      <c r="L100" s="122">
        <v>9.6301623678664017E-3</v>
      </c>
      <c r="M100" s="122">
        <v>3.3200835232712581E-3</v>
      </c>
      <c r="N100" s="122">
        <v>3.4674037055432861E-3</v>
      </c>
      <c r="O100" s="122">
        <v>9.7684656982053152E-3</v>
      </c>
      <c r="P100" s="122">
        <v>1.8996831511945905E-2</v>
      </c>
      <c r="Q100" s="122">
        <v>1.7942083974035027E-2</v>
      </c>
      <c r="R100" s="122">
        <v>1.6905410584094952E-2</v>
      </c>
      <c r="S100" s="122">
        <v>8.1833084192332178E-3</v>
      </c>
      <c r="T100" s="122">
        <v>4.458831280024644E-3</v>
      </c>
      <c r="U100" s="122">
        <v>7.4481762438633999E-3</v>
      </c>
      <c r="V100" s="122">
        <v>1.0696911941025193E-2</v>
      </c>
      <c r="W100" s="122">
        <v>2.685775486583545E-2</v>
      </c>
      <c r="X100" s="122">
        <v>0</v>
      </c>
      <c r="Y100" s="122">
        <v>0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1.7783882351996846E-2</v>
      </c>
      <c r="D102" s="98">
        <v>1.3976765625649033E-2</v>
      </c>
      <c r="E102" s="98">
        <v>1.4349165888050479E-2</v>
      </c>
      <c r="F102" s="98">
        <v>1.8619889283549493E-2</v>
      </c>
      <c r="G102" s="98">
        <v>2.4453260275204839E-2</v>
      </c>
      <c r="H102" s="98">
        <v>2.760721607810623E-2</v>
      </c>
      <c r="I102" s="98">
        <v>1.5439509235735593E-2</v>
      </c>
      <c r="J102" s="98">
        <v>1.1001258847242687E-2</v>
      </c>
      <c r="K102" s="98">
        <v>1.4423217067269897E-2</v>
      </c>
      <c r="L102" s="98">
        <v>9.6301623678664017E-3</v>
      </c>
      <c r="M102" s="98">
        <v>3.3200835232712581E-3</v>
      </c>
      <c r="N102" s="98">
        <v>3.4674037055432861E-3</v>
      </c>
      <c r="O102" s="98">
        <v>9.7684656982053152E-3</v>
      </c>
      <c r="P102" s="98">
        <v>1.8996831511945905E-2</v>
      </c>
      <c r="Q102" s="98">
        <v>1.7942083974035027E-2</v>
      </c>
      <c r="R102" s="98">
        <v>1.6905410584094952E-2</v>
      </c>
      <c r="S102" s="98">
        <v>8.1833084192332178E-3</v>
      </c>
      <c r="T102" s="98">
        <v>4.458831280024644E-3</v>
      </c>
      <c r="U102" s="98">
        <v>7.4481762438633999E-3</v>
      </c>
      <c r="V102" s="98">
        <v>1.0696911941025193E-2</v>
      </c>
      <c r="W102" s="98">
        <v>2.685775486583545E-2</v>
      </c>
      <c r="X102" s="98">
        <v>0</v>
      </c>
      <c r="Y102" s="98">
        <v>0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1.0503232530038407E-2</v>
      </c>
      <c r="D124" s="117">
        <f t="shared" si="42"/>
        <v>1.1080679054568601E-2</v>
      </c>
      <c r="E124" s="117">
        <f t="shared" si="42"/>
        <v>1.0128822979800337E-2</v>
      </c>
      <c r="F124" s="117">
        <f t="shared" si="42"/>
        <v>8.1298108139441442E-3</v>
      </c>
      <c r="G124" s="117">
        <f t="shared" si="42"/>
        <v>0</v>
      </c>
      <c r="H124" s="117">
        <f t="shared" si="42"/>
        <v>3.8901077200967867E-3</v>
      </c>
      <c r="I124" s="117">
        <f t="shared" si="42"/>
        <v>5.5845033405852148E-3</v>
      </c>
      <c r="J124" s="117">
        <f t="shared" si="42"/>
        <v>5.2665600864459684E-3</v>
      </c>
      <c r="K124" s="117">
        <f t="shared" si="42"/>
        <v>7.4393435399602616E-3</v>
      </c>
      <c r="L124" s="117">
        <f t="shared" si="42"/>
        <v>4.8966927294235947E-3</v>
      </c>
      <c r="M124" s="117">
        <f t="shared" si="42"/>
        <v>2.1127804238998916E-3</v>
      </c>
      <c r="N124" s="117">
        <f t="shared" si="42"/>
        <v>2.5684471892913232E-3</v>
      </c>
      <c r="O124" s="117">
        <f t="shared" si="42"/>
        <v>8.0975439340386143E-3</v>
      </c>
      <c r="P124" s="117">
        <f t="shared" si="42"/>
        <v>1.4823285194927484E-2</v>
      </c>
      <c r="Q124" s="117">
        <f t="shared" si="42"/>
        <v>1.5877950419500023E-2</v>
      </c>
      <c r="R124" s="117">
        <f t="shared" ref="R124:V124" si="43">R125+R128+R130+R139</f>
        <v>1.0712339380020565E-2</v>
      </c>
      <c r="S124" s="117">
        <f t="shared" si="43"/>
        <v>5.7764530018116836E-3</v>
      </c>
      <c r="T124" s="117">
        <f t="shared" si="43"/>
        <v>2.3780433493464769E-3</v>
      </c>
      <c r="U124" s="117">
        <f t="shared" si="43"/>
        <v>2.681343447790824E-3</v>
      </c>
      <c r="V124" s="117">
        <f t="shared" si="43"/>
        <v>2.9713644280625539E-3</v>
      </c>
      <c r="W124" s="117">
        <f t="shared" ref="W124:Y124" si="44">W125+W128+W130+W139</f>
        <v>5.5355677967752455E-3</v>
      </c>
      <c r="X124" s="117">
        <f t="shared" si="44"/>
        <v>0</v>
      </c>
      <c r="Y124" s="117">
        <f t="shared" si="44"/>
        <v>0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1.0503232530038407E-2</v>
      </c>
      <c r="D139" s="122">
        <v>1.1080679054568601E-2</v>
      </c>
      <c r="E139" s="122">
        <v>1.0128822979800337E-2</v>
      </c>
      <c r="F139" s="122">
        <v>8.1298108139441442E-3</v>
      </c>
      <c r="G139" s="122">
        <v>0</v>
      </c>
      <c r="H139" s="122">
        <v>3.8901077200967867E-3</v>
      </c>
      <c r="I139" s="122">
        <v>5.5845033405852148E-3</v>
      </c>
      <c r="J139" s="122">
        <v>5.2665600864459684E-3</v>
      </c>
      <c r="K139" s="122">
        <v>7.4393435399602616E-3</v>
      </c>
      <c r="L139" s="122">
        <v>4.8966927294235947E-3</v>
      </c>
      <c r="M139" s="122">
        <v>2.1127804238998916E-3</v>
      </c>
      <c r="N139" s="122">
        <v>2.5684471892913232E-3</v>
      </c>
      <c r="O139" s="122">
        <v>8.0975439340386143E-3</v>
      </c>
      <c r="P139" s="122">
        <v>1.4823285194927484E-2</v>
      </c>
      <c r="Q139" s="122">
        <v>1.5877950419500023E-2</v>
      </c>
      <c r="R139" s="122">
        <v>1.0712339380020565E-2</v>
      </c>
      <c r="S139" s="122">
        <v>5.7764530018116836E-3</v>
      </c>
      <c r="T139" s="122">
        <v>2.3780433493464769E-3</v>
      </c>
      <c r="U139" s="122">
        <v>2.681343447790824E-3</v>
      </c>
      <c r="V139" s="122">
        <v>2.9713644280625539E-3</v>
      </c>
      <c r="W139" s="122">
        <v>5.5355677967752455E-3</v>
      </c>
      <c r="X139" s="122">
        <v>0</v>
      </c>
      <c r="Y139" s="122">
        <v>0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1.0503232530038407E-2</v>
      </c>
      <c r="D140" s="98">
        <v>1.1080679054568601E-2</v>
      </c>
      <c r="E140" s="98">
        <v>1.0128822979800337E-2</v>
      </c>
      <c r="F140" s="98">
        <v>8.1298108139441442E-3</v>
      </c>
      <c r="G140" s="98">
        <v>0</v>
      </c>
      <c r="H140" s="98">
        <v>3.8901077200967867E-3</v>
      </c>
      <c r="I140" s="98">
        <v>5.5845033405852148E-3</v>
      </c>
      <c r="J140" s="98">
        <v>5.2665600864459684E-3</v>
      </c>
      <c r="K140" s="98">
        <v>7.4393435399602616E-3</v>
      </c>
      <c r="L140" s="98">
        <v>4.8966927294235947E-3</v>
      </c>
      <c r="M140" s="98">
        <v>2.1127804238998916E-3</v>
      </c>
      <c r="N140" s="98">
        <v>2.5684471892913232E-3</v>
      </c>
      <c r="O140" s="98">
        <v>8.0975439340386143E-3</v>
      </c>
      <c r="P140" s="98">
        <v>1.4823285194927484E-2</v>
      </c>
      <c r="Q140" s="98">
        <v>1.5877950419500023E-2</v>
      </c>
      <c r="R140" s="98">
        <v>1.0712339380020565E-2</v>
      </c>
      <c r="S140" s="98">
        <v>5.7764530018116836E-3</v>
      </c>
      <c r="T140" s="98">
        <v>2.3780433493464769E-3</v>
      </c>
      <c r="U140" s="98">
        <v>2.681343447790824E-3</v>
      </c>
      <c r="V140" s="98">
        <v>2.9713644280625539E-3</v>
      </c>
      <c r="W140" s="98">
        <v>5.5355677967752455E-3</v>
      </c>
      <c r="X140" s="98">
        <v>0</v>
      </c>
      <c r="Y140" s="98">
        <v>0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1.2097700190487325E-2</v>
      </c>
      <c r="D143" s="117">
        <f t="shared" si="49"/>
        <v>4.831867874226236E-2</v>
      </c>
      <c r="E143" s="117">
        <f t="shared" si="49"/>
        <v>8.7404159096600695E-2</v>
      </c>
      <c r="F143" s="117">
        <f t="shared" si="49"/>
        <v>0.11107913405452932</v>
      </c>
      <c r="G143" s="117">
        <f t="shared" si="49"/>
        <v>0.17215393742654911</v>
      </c>
      <c r="H143" s="117">
        <f t="shared" si="49"/>
        <v>8.671891460059207E-2</v>
      </c>
      <c r="I143" s="117">
        <f t="shared" si="49"/>
        <v>7.7044355841972223E-2</v>
      </c>
      <c r="J143" s="117">
        <f t="shared" si="49"/>
        <v>1.523458821037103E-2</v>
      </c>
      <c r="K143" s="117">
        <f t="shared" si="49"/>
        <v>5.6789119755517189E-2</v>
      </c>
      <c r="L143" s="117">
        <f t="shared" si="49"/>
        <v>3.0164817138261042E-2</v>
      </c>
      <c r="M143" s="117">
        <f t="shared" si="49"/>
        <v>1.1585233840740991E-2</v>
      </c>
      <c r="N143" s="117">
        <f t="shared" si="49"/>
        <v>3.5999914753379651E-2</v>
      </c>
      <c r="O143" s="117">
        <f t="shared" si="49"/>
        <v>7.2968722043347381E-2</v>
      </c>
      <c r="P143" s="117">
        <f t="shared" si="49"/>
        <v>0.14578243911210453</v>
      </c>
      <c r="Q143" s="117">
        <f t="shared" si="49"/>
        <v>9.1204593135561743E-2</v>
      </c>
      <c r="R143" s="117">
        <f t="shared" ref="R143:V143" si="50">R144+R146+R148+R157</f>
        <v>2.8578589080688249E-2</v>
      </c>
      <c r="S143" s="117">
        <f t="shared" si="50"/>
        <v>4.9126069447623683E-2</v>
      </c>
      <c r="T143" s="117">
        <f t="shared" si="50"/>
        <v>7.110868435529144E-2</v>
      </c>
      <c r="U143" s="117">
        <f t="shared" si="50"/>
        <v>8.5328545096098829E-2</v>
      </c>
      <c r="V143" s="117">
        <f t="shared" si="50"/>
        <v>0.13356206381325336</v>
      </c>
      <c r="W143" s="117">
        <f t="shared" ref="W143:Y143" si="51">W144+W146+W148+W157</f>
        <v>0.17064486930093792</v>
      </c>
      <c r="X143" s="117">
        <f t="shared" si="51"/>
        <v>6.646694625766203E-2</v>
      </c>
      <c r="Y143" s="117">
        <f t="shared" si="51"/>
        <v>4.8882154945870407E-2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9.7106018882058692E-3</v>
      </c>
      <c r="D148" s="122">
        <v>4.4793008133990529E-2</v>
      </c>
      <c r="E148" s="122">
        <v>8.3786722318100568E-2</v>
      </c>
      <c r="F148" s="122">
        <v>0.10766985855190758</v>
      </c>
      <c r="G148" s="122">
        <v>0.16886426115634218</v>
      </c>
      <c r="H148" s="122">
        <v>8.4334655030210162E-2</v>
      </c>
      <c r="I148" s="122">
        <v>7.4963854597440482E-2</v>
      </c>
      <c r="J148" s="122">
        <v>1.3830172187318772E-2</v>
      </c>
      <c r="K148" s="122">
        <v>5.4056299679613423E-2</v>
      </c>
      <c r="L148" s="122">
        <v>2.9185478592376322E-2</v>
      </c>
      <c r="M148" s="122">
        <v>1.1132495178476729E-2</v>
      </c>
      <c r="N148" s="122">
        <v>3.5614647674985955E-2</v>
      </c>
      <c r="O148" s="122">
        <v>7.1169267835783243E-2</v>
      </c>
      <c r="P148" s="122">
        <v>0.13757926186830971</v>
      </c>
      <c r="Q148" s="122">
        <v>8.1042704867081733E-2</v>
      </c>
      <c r="R148" s="122">
        <v>2.255289817942668E-2</v>
      </c>
      <c r="S148" s="122">
        <v>4.6237842946717844E-2</v>
      </c>
      <c r="T148" s="122">
        <v>6.8879268715279121E-2</v>
      </c>
      <c r="U148" s="122">
        <v>8.1902384023921665E-2</v>
      </c>
      <c r="V148" s="122">
        <v>0.12791647139993451</v>
      </c>
      <c r="W148" s="122">
        <v>0.15936871267787722</v>
      </c>
      <c r="X148" s="122">
        <v>6.646694625766203E-2</v>
      </c>
      <c r="Y148" s="122">
        <v>4.8882154945870407E-2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9.7106018882058692E-3</v>
      </c>
      <c r="D149" s="98">
        <v>4.4793008133990529E-2</v>
      </c>
      <c r="E149" s="98">
        <v>8.3786722318100568E-2</v>
      </c>
      <c r="F149" s="98">
        <v>0.10743312744019098</v>
      </c>
      <c r="G149" s="98">
        <v>0.16831833950776601</v>
      </c>
      <c r="H149" s="98">
        <v>8.4123656238532477E-2</v>
      </c>
      <c r="I149" s="98">
        <v>7.4726531094777504E-2</v>
      </c>
      <c r="J149" s="98">
        <v>1.3548348914403168E-2</v>
      </c>
      <c r="K149" s="98">
        <v>5.4056299679613423E-2</v>
      </c>
      <c r="L149" s="98">
        <v>2.9185478592376322E-2</v>
      </c>
      <c r="M149" s="98">
        <v>1.1132495178476729E-2</v>
      </c>
      <c r="N149" s="98">
        <v>3.5364122794050969E-2</v>
      </c>
      <c r="O149" s="98">
        <v>7.0972578448587523E-2</v>
      </c>
      <c r="P149" s="98">
        <v>0.1369554013279434</v>
      </c>
      <c r="Q149" s="98">
        <v>8.0708748781248396E-2</v>
      </c>
      <c r="R149" s="98">
        <v>2.255289817942668E-2</v>
      </c>
      <c r="S149" s="98">
        <v>4.6237842946717844E-2</v>
      </c>
      <c r="T149" s="98">
        <v>6.8879268715279121E-2</v>
      </c>
      <c r="U149" s="98">
        <v>8.1575031861143371E-2</v>
      </c>
      <c r="V149" s="98">
        <v>0.12745270123094588</v>
      </c>
      <c r="W149" s="98">
        <v>0.15879292991281238</v>
      </c>
      <c r="X149" s="98">
        <v>6.6275160684962905E-2</v>
      </c>
      <c r="Y149" s="98">
        <v>4.8697688874371099E-2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2.3673111171659277E-4</v>
      </c>
      <c r="G150" s="98">
        <v>5.459216485761651E-4</v>
      </c>
      <c r="H150" s="98">
        <v>2.1099879167768597E-4</v>
      </c>
      <c r="I150" s="98">
        <v>2.3732350266297258E-4</v>
      </c>
      <c r="J150" s="98">
        <v>2.8182327291560326E-4</v>
      </c>
      <c r="K150" s="98">
        <v>0</v>
      </c>
      <c r="L150" s="98">
        <v>0</v>
      </c>
      <c r="M150" s="98">
        <v>0</v>
      </c>
      <c r="N150" s="98">
        <v>2.50524880934986E-4</v>
      </c>
      <c r="O150" s="98">
        <v>1.9668938719572641E-4</v>
      </c>
      <c r="P150" s="98">
        <v>6.2386054036630916E-4</v>
      </c>
      <c r="Q150" s="98">
        <v>3.3395608583333718E-4</v>
      </c>
      <c r="R150" s="98">
        <v>0</v>
      </c>
      <c r="S150" s="98">
        <v>0</v>
      </c>
      <c r="T150" s="98">
        <v>0</v>
      </c>
      <c r="U150" s="98">
        <v>3.2735216277829507E-4</v>
      </c>
      <c r="V150" s="98">
        <v>4.637701689886369E-4</v>
      </c>
      <c r="W150" s="98">
        <v>5.7578276506483998E-4</v>
      </c>
      <c r="X150" s="98">
        <v>1.9178557269912806E-4</v>
      </c>
      <c r="Y150" s="98">
        <v>1.8446607149930704E-4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2.3673111171659277E-4</v>
      </c>
      <c r="G151" s="101">
        <v>5.459216485761651E-4</v>
      </c>
      <c r="H151" s="101">
        <v>2.1099879167768597E-4</v>
      </c>
      <c r="I151" s="101">
        <v>2.3732350266297258E-4</v>
      </c>
      <c r="J151" s="101">
        <v>2.8182327291560326E-4</v>
      </c>
      <c r="K151" s="101">
        <v>0</v>
      </c>
      <c r="L151" s="101">
        <v>0</v>
      </c>
      <c r="M151" s="101">
        <v>0</v>
      </c>
      <c r="N151" s="101">
        <v>2.50524880934986E-4</v>
      </c>
      <c r="O151" s="101">
        <v>1.9668938719572641E-4</v>
      </c>
      <c r="P151" s="101">
        <v>6.2386054036630916E-4</v>
      </c>
      <c r="Q151" s="101">
        <v>3.3395608583333718E-4</v>
      </c>
      <c r="R151" s="101">
        <v>0</v>
      </c>
      <c r="S151" s="101">
        <v>0</v>
      </c>
      <c r="T151" s="101">
        <v>0</v>
      </c>
      <c r="U151" s="101">
        <v>3.2735216277829507E-4</v>
      </c>
      <c r="V151" s="101">
        <v>4.637701689886369E-4</v>
      </c>
      <c r="W151" s="101">
        <v>5.7578276506483998E-4</v>
      </c>
      <c r="X151" s="101">
        <v>1.9178557269912806E-4</v>
      </c>
      <c r="Y151" s="101">
        <v>1.8446607149930704E-4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2.3870983022814562E-3</v>
      </c>
      <c r="D157" s="122">
        <v>3.5256706082718286E-3</v>
      </c>
      <c r="E157" s="122">
        <v>3.6174367785001211E-3</v>
      </c>
      <c r="F157" s="122">
        <v>3.4092755026217379E-3</v>
      </c>
      <c r="G157" s="122">
        <v>3.2896762702069289E-3</v>
      </c>
      <c r="H157" s="122">
        <v>2.384259570381902E-3</v>
      </c>
      <c r="I157" s="122">
        <v>2.0805012445317466E-3</v>
      </c>
      <c r="J157" s="122">
        <v>1.4044160230522584E-3</v>
      </c>
      <c r="K157" s="122">
        <v>2.7328200759037698E-3</v>
      </c>
      <c r="L157" s="122">
        <v>9.7933854588471911E-4</v>
      </c>
      <c r="M157" s="122">
        <v>4.5273866226426242E-4</v>
      </c>
      <c r="N157" s="122">
        <v>3.8526707839369839E-4</v>
      </c>
      <c r="O157" s="122">
        <v>1.7994542075641369E-3</v>
      </c>
      <c r="P157" s="122">
        <v>8.2031772437948219E-3</v>
      </c>
      <c r="Q157" s="122">
        <v>1.0161888268480013E-2</v>
      </c>
      <c r="R157" s="122">
        <v>6.0256909012615682E-3</v>
      </c>
      <c r="S157" s="122">
        <v>2.8882265009058418E-3</v>
      </c>
      <c r="T157" s="122">
        <v>2.229415640012322E-3</v>
      </c>
      <c r="U157" s="122">
        <v>3.426161072177164E-3</v>
      </c>
      <c r="V157" s="122">
        <v>5.6455924133188519E-3</v>
      </c>
      <c r="W157" s="122">
        <v>1.1276156623060685E-2</v>
      </c>
      <c r="X157" s="122">
        <v>0</v>
      </c>
      <c r="Y157" s="122">
        <v>0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2.3870983022814562E-3</v>
      </c>
      <c r="D158" s="98">
        <v>3.5256706082718286E-3</v>
      </c>
      <c r="E158" s="98">
        <v>3.6174367785001211E-3</v>
      </c>
      <c r="F158" s="98">
        <v>3.4092755026217379E-3</v>
      </c>
      <c r="G158" s="98">
        <v>3.2896762702069289E-3</v>
      </c>
      <c r="H158" s="98">
        <v>2.384259570381902E-3</v>
      </c>
      <c r="I158" s="98">
        <v>2.0805012445317466E-3</v>
      </c>
      <c r="J158" s="98">
        <v>1.4044160230522584E-3</v>
      </c>
      <c r="K158" s="98">
        <v>2.7328200759037698E-3</v>
      </c>
      <c r="L158" s="98">
        <v>9.7933854588471911E-4</v>
      </c>
      <c r="M158" s="98">
        <v>4.5273866226426242E-4</v>
      </c>
      <c r="N158" s="98">
        <v>3.8526707839369839E-4</v>
      </c>
      <c r="O158" s="98">
        <v>1.7994542075641369E-3</v>
      </c>
      <c r="P158" s="98">
        <v>8.2031772437948219E-3</v>
      </c>
      <c r="Q158" s="98">
        <v>1.0161888268480013E-2</v>
      </c>
      <c r="R158" s="98">
        <v>6.0256909012615682E-3</v>
      </c>
      <c r="S158" s="98">
        <v>2.8882265009058418E-3</v>
      </c>
      <c r="T158" s="98">
        <v>2.229415640012322E-3</v>
      </c>
      <c r="U158" s="98">
        <v>3.426161072177164E-3</v>
      </c>
      <c r="V158" s="98">
        <v>5.6455924133188519E-3</v>
      </c>
      <c r="W158" s="98">
        <v>1.1276156623060685E-2</v>
      </c>
      <c r="X158" s="98">
        <v>0</v>
      </c>
      <c r="Y158" s="98">
        <v>0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4.7862782217849641E-2</v>
      </c>
      <c r="D161" s="117">
        <f t="shared" si="54"/>
        <v>0.1071913288584648</v>
      </c>
      <c r="E161" s="117">
        <f t="shared" si="54"/>
        <v>0.14201778961399678</v>
      </c>
      <c r="F161" s="117">
        <f t="shared" si="54"/>
        <v>8.648982897597321E-2</v>
      </c>
      <c r="G161" s="117">
        <f t="shared" si="54"/>
        <v>8.375259784407775E-2</v>
      </c>
      <c r="H161" s="117">
        <f t="shared" si="54"/>
        <v>9.7312961780555374E-2</v>
      </c>
      <c r="I161" s="117">
        <f t="shared" si="54"/>
        <v>0.10565015219853831</v>
      </c>
      <c r="J161" s="117">
        <f t="shared" si="54"/>
        <v>2.4023447898957301E-2</v>
      </c>
      <c r="K161" s="117">
        <f t="shared" si="54"/>
        <v>7.4083104580561762E-2</v>
      </c>
      <c r="L161" s="117">
        <f t="shared" si="54"/>
        <v>6.1882642062377931E-2</v>
      </c>
      <c r="M161" s="117">
        <f t="shared" si="54"/>
        <v>2.3433228748141265E-2</v>
      </c>
      <c r="N161" s="117">
        <f t="shared" si="54"/>
        <v>6.2043099009637628E-2</v>
      </c>
      <c r="O161" s="117">
        <f t="shared" si="54"/>
        <v>7.7874254959245895E-2</v>
      </c>
      <c r="P161" s="117">
        <f t="shared" si="54"/>
        <v>6.3812070810099555E-2</v>
      </c>
      <c r="Q161" s="117">
        <f t="shared" si="54"/>
        <v>7.2998709824777075E-2</v>
      </c>
      <c r="R161" s="117">
        <f t="shared" ref="R161:V161" si="55">R162+R164+R166+R175</f>
        <v>3.7709120560576841E-2</v>
      </c>
      <c r="S161" s="117">
        <f t="shared" si="55"/>
        <v>6.8501048752966934E-2</v>
      </c>
      <c r="T161" s="117">
        <f t="shared" si="55"/>
        <v>5.8806533661544216E-2</v>
      </c>
      <c r="U161" s="117">
        <f t="shared" si="55"/>
        <v>6.3455390080188787E-2</v>
      </c>
      <c r="V161" s="117">
        <f t="shared" si="55"/>
        <v>6.0565018295903973E-2</v>
      </c>
      <c r="W161" s="117">
        <f t="shared" ref="W161:Y161" si="56">W162+W164+W166+W175</f>
        <v>0.24975096154075052</v>
      </c>
      <c r="X161" s="117">
        <f t="shared" si="56"/>
        <v>0.10436701290973663</v>
      </c>
      <c r="Y161" s="117">
        <f t="shared" si="56"/>
        <v>8.7183707993128579E-2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3.8195034093609741E-2</v>
      </c>
      <c r="D166" s="122">
        <v>9.9384486797291463E-2</v>
      </c>
      <c r="E166" s="122">
        <v>0.13622989076839659</v>
      </c>
      <c r="F166" s="122">
        <v>8.3867309358571868E-2</v>
      </c>
      <c r="G166" s="122">
        <v>8.2217415584647846E-2</v>
      </c>
      <c r="H166" s="122">
        <v>9.4677727518554328E-2</v>
      </c>
      <c r="I166" s="122">
        <v>0.10280315049549486</v>
      </c>
      <c r="J166" s="122">
        <v>2.1799789195791223E-2</v>
      </c>
      <c r="K166" s="122">
        <v>7.0591167816906941E-2</v>
      </c>
      <c r="L166" s="122">
        <v>5.9760741879627703E-2</v>
      </c>
      <c r="M166" s="122">
        <v>2.2527751423612741E-2</v>
      </c>
      <c r="N166" s="122">
        <v>6.1400987212314795E-2</v>
      </c>
      <c r="O166" s="122">
        <v>7.5946268308284326E-2</v>
      </c>
      <c r="P166" s="122">
        <v>6.0214186054049192E-2</v>
      </c>
      <c r="Q166" s="122">
        <v>6.4900955110832062E-2</v>
      </c>
      <c r="R166" s="122">
        <v>2.9674866025561415E-2</v>
      </c>
      <c r="S166" s="122">
        <v>6.448962305726437E-2</v>
      </c>
      <c r="T166" s="122">
        <v>5.7023001149534361E-2</v>
      </c>
      <c r="U166" s="122">
        <v>6.0923010157275234E-2</v>
      </c>
      <c r="V166" s="122">
        <v>5.8039358532050805E-2</v>
      </c>
      <c r="W166" s="122">
        <v>0.23314425815042478</v>
      </c>
      <c r="X166" s="122">
        <v>0.10436701290973663</v>
      </c>
      <c r="Y166" s="122">
        <v>8.7183707993128579E-2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3.8195034093609741E-2</v>
      </c>
      <c r="D167" s="98">
        <v>9.9384486797291463E-2</v>
      </c>
      <c r="E167" s="98">
        <v>0.13599229545476324</v>
      </c>
      <c r="F167" s="98">
        <v>8.3630578246855269E-2</v>
      </c>
      <c r="G167" s="98">
        <v>8.1944454760359761E-2</v>
      </c>
      <c r="H167" s="98">
        <v>9.4466728726876642E-2</v>
      </c>
      <c r="I167" s="98">
        <v>0.10256582699283188</v>
      </c>
      <c r="J167" s="98">
        <v>2.151796592287562E-2</v>
      </c>
      <c r="K167" s="98">
        <v>7.0591167816906941E-2</v>
      </c>
      <c r="L167" s="98">
        <v>5.9760741879627703E-2</v>
      </c>
      <c r="M167" s="98">
        <v>2.2264990356953458E-2</v>
      </c>
      <c r="N167" s="98">
        <v>6.1150462331379808E-2</v>
      </c>
      <c r="O167" s="98">
        <v>7.5749578921088606E-2</v>
      </c>
      <c r="P167" s="98">
        <v>6.0006232540593757E-2</v>
      </c>
      <c r="Q167" s="98">
        <v>6.4566999024998725E-2</v>
      </c>
      <c r="R167" s="98">
        <v>2.9674866025561415E-2</v>
      </c>
      <c r="S167" s="98">
        <v>6.448962305726437E-2</v>
      </c>
      <c r="T167" s="98">
        <v>5.7023001149534361E-2</v>
      </c>
      <c r="U167" s="98">
        <v>6.0759334075886087E-2</v>
      </c>
      <c r="V167" s="98">
        <v>5.7884768475721257E-2</v>
      </c>
      <c r="W167" s="98">
        <v>0.23218462020865005</v>
      </c>
      <c r="X167" s="98">
        <v>0.10398344176433837</v>
      </c>
      <c r="Y167" s="98">
        <v>8.6999241921629278E-2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2.3759531363334768E-4</v>
      </c>
      <c r="F168" s="98">
        <v>2.3673111171659277E-4</v>
      </c>
      <c r="G168" s="98">
        <v>2.7296082428808255E-4</v>
      </c>
      <c r="H168" s="98">
        <v>2.1099879167768597E-4</v>
      </c>
      <c r="I168" s="98">
        <v>2.3732350266297258E-4</v>
      </c>
      <c r="J168" s="98">
        <v>2.8182327291560326E-4</v>
      </c>
      <c r="K168" s="98">
        <v>0</v>
      </c>
      <c r="L168" s="98">
        <v>0</v>
      </c>
      <c r="M168" s="98">
        <v>2.6276106665928164E-4</v>
      </c>
      <c r="N168" s="98">
        <v>2.50524880934986E-4</v>
      </c>
      <c r="O168" s="98">
        <v>1.9668938719572641E-4</v>
      </c>
      <c r="P168" s="98">
        <v>2.0795351345543635E-4</v>
      </c>
      <c r="Q168" s="98">
        <v>3.3395608583333718E-4</v>
      </c>
      <c r="R168" s="98">
        <v>0</v>
      </c>
      <c r="S168" s="98">
        <v>0</v>
      </c>
      <c r="T168" s="98">
        <v>0</v>
      </c>
      <c r="U168" s="98">
        <v>1.6367608138914753E-4</v>
      </c>
      <c r="V168" s="98">
        <v>1.5459005632954565E-4</v>
      </c>
      <c r="W168" s="98">
        <v>9.5963794177473345E-4</v>
      </c>
      <c r="X168" s="98">
        <v>3.8357114539825613E-4</v>
      </c>
      <c r="Y168" s="98">
        <v>1.8446607149930704E-4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2.3759531363334768E-4</v>
      </c>
      <c r="F169" s="101">
        <v>2.3673111171659277E-4</v>
      </c>
      <c r="G169" s="101">
        <v>2.7296082428808255E-4</v>
      </c>
      <c r="H169" s="101">
        <v>2.1099879167768597E-4</v>
      </c>
      <c r="I169" s="101">
        <v>2.3732350266297258E-4</v>
      </c>
      <c r="J169" s="101">
        <v>2.8182327291560326E-4</v>
      </c>
      <c r="K169" s="101">
        <v>0</v>
      </c>
      <c r="L169" s="101">
        <v>0</v>
      </c>
      <c r="M169" s="101">
        <v>2.6276106665928164E-4</v>
      </c>
      <c r="N169" s="101">
        <v>2.50524880934986E-4</v>
      </c>
      <c r="O169" s="101">
        <v>1.9668938719572641E-4</v>
      </c>
      <c r="P169" s="101">
        <v>2.0795351345543635E-4</v>
      </c>
      <c r="Q169" s="101">
        <v>3.3395608583333718E-4</v>
      </c>
      <c r="R169" s="101">
        <v>0</v>
      </c>
      <c r="S169" s="101">
        <v>0</v>
      </c>
      <c r="T169" s="101">
        <v>0</v>
      </c>
      <c r="U169" s="101">
        <v>1.6367608138914753E-4</v>
      </c>
      <c r="V169" s="101">
        <v>1.5459005632954565E-4</v>
      </c>
      <c r="W169" s="101">
        <v>9.5963794177473345E-4</v>
      </c>
      <c r="X169" s="101">
        <v>3.8357114539825613E-4</v>
      </c>
      <c r="Y169" s="101">
        <v>1.8446607149930704E-4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9.6677481242398982E-3</v>
      </c>
      <c r="D175" s="122">
        <v>7.8068420611733334E-3</v>
      </c>
      <c r="E175" s="122">
        <v>5.7878988456001928E-3</v>
      </c>
      <c r="F175" s="122">
        <v>2.6225196174013369E-3</v>
      </c>
      <c r="G175" s="122">
        <v>1.5351822594299003E-3</v>
      </c>
      <c r="H175" s="122">
        <v>2.6352342620010491E-3</v>
      </c>
      <c r="I175" s="122">
        <v>2.847001703043443E-3</v>
      </c>
      <c r="J175" s="122">
        <v>2.2236587031660756E-3</v>
      </c>
      <c r="K175" s="122">
        <v>3.4919367636548166E-3</v>
      </c>
      <c r="L175" s="122">
        <v>2.1219001827502246E-3</v>
      </c>
      <c r="M175" s="122">
        <v>9.0547732452852484E-4</v>
      </c>
      <c r="N175" s="122">
        <v>6.4211179732283081E-4</v>
      </c>
      <c r="O175" s="122">
        <v>1.927986650961575E-3</v>
      </c>
      <c r="P175" s="122">
        <v>3.5978847560503608E-3</v>
      </c>
      <c r="Q175" s="122">
        <v>8.0977547139450112E-3</v>
      </c>
      <c r="R175" s="122">
        <v>8.0342545350154237E-3</v>
      </c>
      <c r="S175" s="122">
        <v>4.0114256957025579E-3</v>
      </c>
      <c r="T175" s="122">
        <v>1.7835325120098575E-3</v>
      </c>
      <c r="U175" s="122">
        <v>2.5323799229135559E-3</v>
      </c>
      <c r="V175" s="122">
        <v>2.5256597638531708E-3</v>
      </c>
      <c r="W175" s="122">
        <v>1.6606703390325737E-2</v>
      </c>
      <c r="X175" s="122">
        <v>0</v>
      </c>
      <c r="Y175" s="122">
        <v>0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9.6677481242398982E-3</v>
      </c>
      <c r="D176" s="98">
        <v>7.8068420611733334E-3</v>
      </c>
      <c r="E176" s="98">
        <v>5.7878988456001928E-3</v>
      </c>
      <c r="F176" s="98">
        <v>2.6225196174013369E-3</v>
      </c>
      <c r="G176" s="98">
        <v>1.5351822594299003E-3</v>
      </c>
      <c r="H176" s="98">
        <v>2.6352342620010491E-3</v>
      </c>
      <c r="I176" s="98">
        <v>2.847001703043443E-3</v>
      </c>
      <c r="J176" s="98">
        <v>2.2236587031660756E-3</v>
      </c>
      <c r="K176" s="98">
        <v>3.4919367636548166E-3</v>
      </c>
      <c r="L176" s="98">
        <v>2.1219001827502246E-3</v>
      </c>
      <c r="M176" s="98">
        <v>9.0547732452852484E-4</v>
      </c>
      <c r="N176" s="98">
        <v>6.4211179732283081E-4</v>
      </c>
      <c r="O176" s="98">
        <v>1.927986650961575E-3</v>
      </c>
      <c r="P176" s="98">
        <v>3.5978847560503608E-3</v>
      </c>
      <c r="Q176" s="98">
        <v>8.0977547139450112E-3</v>
      </c>
      <c r="R176" s="98">
        <v>8.0342545350154237E-3</v>
      </c>
      <c r="S176" s="98">
        <v>4.0114256957025579E-3</v>
      </c>
      <c r="T176" s="98">
        <v>1.7835325120098575E-3</v>
      </c>
      <c r="U176" s="98">
        <v>2.5323799229135559E-3</v>
      </c>
      <c r="V176" s="98">
        <v>2.5256597638531708E-3</v>
      </c>
      <c r="W176" s="98">
        <v>1.6606703390325737E-2</v>
      </c>
      <c r="X176" s="98">
        <v>0</v>
      </c>
      <c r="Y176" s="98">
        <v>0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18236.109483891876</v>
      </c>
      <c r="M3" s="117">
        <f t="shared" si="0"/>
        <v>13800.782790985644</v>
      </c>
      <c r="N3" s="117">
        <f t="shared" si="0"/>
        <v>15459.103921250642</v>
      </c>
      <c r="O3" s="117">
        <f t="shared" si="0"/>
        <v>15707.772151634956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10945.186726992444</v>
      </c>
      <c r="X3" s="117">
        <f t="shared" si="2"/>
        <v>0</v>
      </c>
      <c r="Y3" s="117">
        <f t="shared" si="2"/>
        <v>0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14778.23405360536</v>
      </c>
      <c r="M4" s="122">
        <f t="shared" si="3"/>
        <v>10517.133796923852</v>
      </c>
      <c r="N4" s="122">
        <f t="shared" si="3"/>
        <v>12245.581085242615</v>
      </c>
      <c r="O4" s="122">
        <f t="shared" si="3"/>
        <v>12434.960660560084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8184.8755900333599</v>
      </c>
      <c r="X4" s="122">
        <f t="shared" si="5"/>
        <v>0</v>
      </c>
      <c r="Y4" s="122">
        <f t="shared" si="5"/>
        <v>0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14687.390932653345</v>
      </c>
      <c r="M5" s="98">
        <v>10452.850135068631</v>
      </c>
      <c r="N5" s="98">
        <v>12170.855312634687</v>
      </c>
      <c r="O5" s="98">
        <v>12359.233199050184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8128.1284965362447</v>
      </c>
      <c r="X5" s="98">
        <v>0</v>
      </c>
      <c r="Y5" s="98">
        <v>0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90.843120952015738</v>
      </c>
      <c r="M6" s="98">
        <v>64.283661855220714</v>
      </c>
      <c r="N6" s="98">
        <v>74.725772607927908</v>
      </c>
      <c r="O6" s="98">
        <v>75.727461509899783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56.747093497115166</v>
      </c>
      <c r="X6" s="98">
        <v>0</v>
      </c>
      <c r="Y6" s="98">
        <v>0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1.6506972278163605</v>
      </c>
      <c r="M7" s="122">
        <f t="shared" si="6"/>
        <v>1.4030658947025632</v>
      </c>
      <c r="N7" s="122">
        <f t="shared" si="6"/>
        <v>0.91856123686588498</v>
      </c>
      <c r="O7" s="122">
        <f t="shared" si="6"/>
        <v>1.8711991643126862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1.6506972278163605</v>
      </c>
      <c r="M8" s="98">
        <f>IF(RES_hhdet_in_fec!M8=0,0,RES_hhdet_in_fec!M8*1000*11630/RES_hhdet_in_new!M5)</f>
        <v>1.4030658947025632</v>
      </c>
      <c r="N8" s="98">
        <f>IF(RES_hhdet_in_fec!N8=0,0,RES_hhdet_in_fec!N8*1000*11630/RES_hhdet_in_new!N5)</f>
        <v>0.91856123686588498</v>
      </c>
      <c r="O8" s="98">
        <f>IF(RES_hhdet_in_fec!O8=0,0,RES_hhdet_in_fec!O8*1000*11630/RES_hhdet_in_new!O5)</f>
        <v>1.8711991643126862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X8" s="98">
        <f>IF(RES_hhdet_in_fec!X8=0,0,RES_hhdet_in_fec!X8*1000*11630/RES_hhdet_in_new!X5)</f>
        <v>0</v>
      </c>
      <c r="Y8" s="98">
        <f>IF(RES_hhdet_in_fec!Y8=0,0,RES_hhdet_in_fec!Y8*1000*11630/RES_hhdet_in_new!Y5)</f>
        <v>0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2926.8107569181584</v>
      </c>
      <c r="M9" s="122">
        <v>2758.3539141095121</v>
      </c>
      <c r="N9" s="122">
        <v>2681.5638509306746</v>
      </c>
      <c r="O9" s="122">
        <v>2757.8136092867348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2313.2936013561839</v>
      </c>
      <c r="X9" s="122">
        <v>0</v>
      </c>
      <c r="Y9" s="122">
        <v>0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3168.3095112424539</v>
      </c>
      <c r="M10" s="98">
        <v>2860.4339160505688</v>
      </c>
      <c r="N10" s="98">
        <v>2234.7475091017805</v>
      </c>
      <c r="O10" s="98">
        <v>2816.8444251181177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1932.1504872403339</v>
      </c>
      <c r="X10" s="98">
        <v>0</v>
      </c>
      <c r="Y10" s="98">
        <v>0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3059.0436143578595</v>
      </c>
      <c r="M11" s="98">
        <v>3267.1524266234451</v>
      </c>
      <c r="N11" s="98">
        <v>3243.3199428129737</v>
      </c>
      <c r="O11" s="98">
        <v>3004.1760826233758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3046.2610083970094</v>
      </c>
      <c r="M15" s="101">
        <v>2955.276492464362</v>
      </c>
      <c r="N15" s="101">
        <v>3021.7485741392316</v>
      </c>
      <c r="O15" s="101">
        <v>3013.490034591221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2694.4367154720335</v>
      </c>
      <c r="X15" s="101">
        <v>0</v>
      </c>
      <c r="Y15" s="101">
        <v>0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2453.1863652295237</v>
      </c>
      <c r="M16" s="104">
        <v>2417.2988561751358</v>
      </c>
      <c r="N16" s="104">
        <v>2472.5347671974214</v>
      </c>
      <c r="O16" s="104">
        <v>2445.4405364601994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967.95985051503703</v>
      </c>
      <c r="M17" s="98">
        <v>1045.9590475398604</v>
      </c>
      <c r="N17" s="98">
        <v>1030.1912405349326</v>
      </c>
      <c r="O17" s="98">
        <v>880.82443587589989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1485.2265147144867</v>
      </c>
      <c r="M18" s="98">
        <v>1371.3398086352752</v>
      </c>
      <c r="N18" s="98">
        <v>1442.343526662489</v>
      </c>
      <c r="O18" s="98">
        <v>1564.6161005842996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529.41397614054233</v>
      </c>
      <c r="M19" s="122">
        <v>523.89201405757717</v>
      </c>
      <c r="N19" s="122">
        <v>531.04042384048637</v>
      </c>
      <c r="O19" s="122">
        <v>513.12668262382419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447.01753560290024</v>
      </c>
      <c r="X19" s="122">
        <v>0</v>
      </c>
      <c r="Y19" s="122">
        <v>0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649.04199965130465</v>
      </c>
      <c r="M20" s="98">
        <v>700.41290168171895</v>
      </c>
      <c r="N20" s="98">
        <v>745.23188153214289</v>
      </c>
      <c r="O20" s="98">
        <v>666.55837157066696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718.53799516106039</v>
      </c>
      <c r="M21" s="98">
        <v>664.34622037955978</v>
      </c>
      <c r="N21" s="98">
        <v>565.33878968377417</v>
      </c>
      <c r="O21" s="98">
        <v>565.82339935480866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520.17447168924105</v>
      </c>
      <c r="M22" s="33">
        <v>511.85375765112497</v>
      </c>
      <c r="N22" s="33">
        <v>524.79109111339619</v>
      </c>
      <c r="O22" s="33">
        <v>509.88197565867097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447.01753560290024</v>
      </c>
      <c r="X22" s="33">
        <v>0</v>
      </c>
      <c r="Y22" s="33">
        <v>0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21101.588554299356</v>
      </c>
      <c r="F24" s="117">
        <f t="shared" si="7"/>
        <v>19450.926806027765</v>
      </c>
      <c r="G24" s="117">
        <f t="shared" si="7"/>
        <v>20725.297782107838</v>
      </c>
      <c r="H24" s="117">
        <f t="shared" si="7"/>
        <v>19583.356320507857</v>
      </c>
      <c r="I24" s="117">
        <f t="shared" si="7"/>
        <v>18919.220098924157</v>
      </c>
      <c r="J24" s="117">
        <f t="shared" si="7"/>
        <v>19115.494414382032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15461.994971745369</v>
      </c>
      <c r="O24" s="117">
        <f t="shared" si="7"/>
        <v>18371.580796574821</v>
      </c>
      <c r="P24" s="117">
        <f t="shared" si="7"/>
        <v>13604.510084092813</v>
      </c>
      <c r="Q24" s="117">
        <f t="shared" si="7"/>
        <v>11429.137974261241</v>
      </c>
      <c r="R24" s="117">
        <f t="shared" ref="R24:V24" si="8">R25+R28+R30+R39</f>
        <v>12730.753758003877</v>
      </c>
      <c r="S24" s="117">
        <f t="shared" si="8"/>
        <v>14462.742413737962</v>
      </c>
      <c r="T24" s="117">
        <f t="shared" si="8"/>
        <v>13080.144632393449</v>
      </c>
      <c r="U24" s="117">
        <f t="shared" si="8"/>
        <v>11650.433552048611</v>
      </c>
      <c r="V24" s="117">
        <f t="shared" si="8"/>
        <v>11971.925976620932</v>
      </c>
      <c r="W24" s="117">
        <f t="shared" ref="W24:Y24" si="9">W25+W28+W30+W39</f>
        <v>15657.762077606914</v>
      </c>
      <c r="X24" s="117">
        <f t="shared" si="9"/>
        <v>11574.090816589542</v>
      </c>
      <c r="Y24" s="117">
        <f t="shared" si="9"/>
        <v>9598.3004318020121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17993.695373501552</v>
      </c>
      <c r="F25" s="122">
        <f t="shared" si="10"/>
        <v>16352.085646684434</v>
      </c>
      <c r="G25" s="122">
        <f t="shared" si="10"/>
        <v>17931.998167582395</v>
      </c>
      <c r="H25" s="122">
        <f t="shared" si="10"/>
        <v>16635.933901620043</v>
      </c>
      <c r="I25" s="122">
        <f t="shared" si="10"/>
        <v>15947.281456749479</v>
      </c>
      <c r="J25" s="122">
        <f t="shared" si="10"/>
        <v>16194.585470348458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12154.194726900736</v>
      </c>
      <c r="O25" s="122">
        <f t="shared" si="10"/>
        <v>15123.35656715738</v>
      </c>
      <c r="P25" s="122">
        <f t="shared" si="10"/>
        <v>10379.877316197199</v>
      </c>
      <c r="Q25" s="122">
        <f t="shared" si="10"/>
        <v>8311.8365362278255</v>
      </c>
      <c r="R25" s="122">
        <f t="shared" ref="R25:V25" si="11">SUM(R26:R27)</f>
        <v>9673.6951536552788</v>
      </c>
      <c r="S25" s="122">
        <f t="shared" si="11"/>
        <v>11499.589813042654</v>
      </c>
      <c r="T25" s="122">
        <f t="shared" si="11"/>
        <v>10211.362119407406</v>
      </c>
      <c r="U25" s="122">
        <f t="shared" si="11"/>
        <v>8753.9653266190835</v>
      </c>
      <c r="V25" s="122">
        <f t="shared" si="11"/>
        <v>9166.7274579872592</v>
      </c>
      <c r="W25" s="122">
        <f t="shared" ref="W25:Y25" si="12">SUM(W26:W27)</f>
        <v>12649.218615024816</v>
      </c>
      <c r="X25" s="122">
        <f t="shared" si="12"/>
        <v>8692.4235515676646</v>
      </c>
      <c r="Y25" s="122">
        <f t="shared" si="12"/>
        <v>6840.6063842583271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17734.999256917894</v>
      </c>
      <c r="F26" s="98">
        <v>16120.976557663389</v>
      </c>
      <c r="G26" s="98">
        <v>17703.98984010395</v>
      </c>
      <c r="H26" s="98">
        <v>16421.611945709912</v>
      </c>
      <c r="I26" s="98">
        <v>15746.899321855584</v>
      </c>
      <c r="J26" s="98">
        <v>15991.703333666223</v>
      </c>
      <c r="K26" s="98">
        <v>0</v>
      </c>
      <c r="L26" s="98">
        <v>0</v>
      </c>
      <c r="M26" s="98">
        <v>0</v>
      </c>
      <c r="N26" s="98">
        <v>11996.635499996146</v>
      </c>
      <c r="O26" s="98">
        <v>14920.478398227056</v>
      </c>
      <c r="P26" s="98">
        <v>10234.93238231901</v>
      </c>
      <c r="Q26" s="98">
        <v>8192.3423175046009</v>
      </c>
      <c r="R26" s="98">
        <v>9533.5256785963738</v>
      </c>
      <c r="S26" s="98">
        <v>11332.922075145447</v>
      </c>
      <c r="T26" s="98">
        <v>10063.443495799958</v>
      </c>
      <c r="U26" s="98">
        <v>8627.9336875909903</v>
      </c>
      <c r="V26" s="98">
        <v>9034.8161653032384</v>
      </c>
      <c r="W26" s="98">
        <v>12464.498007134243</v>
      </c>
      <c r="X26" s="98">
        <v>8566.2604364165363</v>
      </c>
      <c r="Y26" s="98">
        <v>6740.9689535588977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258.69611658365807</v>
      </c>
      <c r="F27" s="98">
        <v>231.109089021046</v>
      </c>
      <c r="G27" s="98">
        <v>228.00832747844521</v>
      </c>
      <c r="H27" s="98">
        <v>214.32195591013001</v>
      </c>
      <c r="I27" s="98">
        <v>200.38213489389437</v>
      </c>
      <c r="J27" s="98">
        <v>202.88213668223568</v>
      </c>
      <c r="K27" s="98">
        <v>0</v>
      </c>
      <c r="L27" s="98">
        <v>0</v>
      </c>
      <c r="M27" s="98">
        <v>0</v>
      </c>
      <c r="N27" s="98">
        <v>157.55922690459036</v>
      </c>
      <c r="O27" s="98">
        <v>202.87816893032323</v>
      </c>
      <c r="P27" s="98">
        <v>144.94493387818807</v>
      </c>
      <c r="Q27" s="98">
        <v>119.49421872322424</v>
      </c>
      <c r="R27" s="98">
        <v>140.16947505890442</v>
      </c>
      <c r="S27" s="98">
        <v>166.6677378972075</v>
      </c>
      <c r="T27" s="98">
        <v>147.91862360744679</v>
      </c>
      <c r="U27" s="98">
        <v>126.03163902809365</v>
      </c>
      <c r="V27" s="98">
        <v>131.91129268402028</v>
      </c>
      <c r="W27" s="98">
        <v>184.72060789057312</v>
      </c>
      <c r="X27" s="98">
        <v>126.16311515112793</v>
      </c>
      <c r="Y27" s="98">
        <v>99.637430699428961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2.8802960165277636</v>
      </c>
      <c r="F28" s="122">
        <f t="shared" si="13"/>
        <v>2.0749170555534486</v>
      </c>
      <c r="G28" s="122">
        <f t="shared" si="13"/>
        <v>1.8237249143441889</v>
      </c>
      <c r="H28" s="122">
        <f t="shared" si="13"/>
        <v>2.2722906093547528</v>
      </c>
      <c r="I28" s="122">
        <f t="shared" si="13"/>
        <v>2.3358269317162828</v>
      </c>
      <c r="J28" s="122">
        <f t="shared" si="13"/>
        <v>1.5826521357097318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0.93723183498686669</v>
      </c>
      <c r="O28" s="122">
        <f t="shared" si="13"/>
        <v>1.9294341929275864</v>
      </c>
      <c r="P28" s="122">
        <f t="shared" si="13"/>
        <v>0.41423822076875427</v>
      </c>
      <c r="Q28" s="122">
        <f t="shared" si="13"/>
        <v>0.6108247007142199</v>
      </c>
      <c r="R28" s="122">
        <f t="shared" si="13"/>
        <v>0.92116700444946464</v>
      </c>
      <c r="S28" s="122">
        <f t="shared" si="13"/>
        <v>1.7631621575377374</v>
      </c>
      <c r="T28" s="122">
        <f t="shared" si="13"/>
        <v>1.1044820119705143</v>
      </c>
      <c r="U28" s="122">
        <f t="shared" si="13"/>
        <v>1.9300768313280752</v>
      </c>
      <c r="V28" s="122">
        <f t="shared" si="13"/>
        <v>2.7860887591718204</v>
      </c>
      <c r="W28" s="122">
        <f t="shared" si="13"/>
        <v>1.2200675119935838</v>
      </c>
      <c r="X28" s="122">
        <f t="shared" si="13"/>
        <v>0.48154416937360356</v>
      </c>
      <c r="Y28" s="122">
        <f t="shared" si="13"/>
        <v>0.11558821839837095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2.8802960165277636</v>
      </c>
      <c r="F29" s="98">
        <f>IF(RES_hhdet_in_fec!F29=0,0,RES_hhdet_in_fec!F29*1000*11630/RES_hhdet_in_new!F26)</f>
        <v>2.0749170555534486</v>
      </c>
      <c r="G29" s="98">
        <f>IF(RES_hhdet_in_fec!G29=0,0,RES_hhdet_in_fec!G29*1000*11630/RES_hhdet_in_new!G26)</f>
        <v>1.8237249143441889</v>
      </c>
      <c r="H29" s="98">
        <f>IF(RES_hhdet_in_fec!H29=0,0,RES_hhdet_in_fec!H29*1000*11630/RES_hhdet_in_new!H26)</f>
        <v>2.2722906093547528</v>
      </c>
      <c r="I29" s="98">
        <f>IF(RES_hhdet_in_fec!I29=0,0,RES_hhdet_in_fec!I29*1000*11630/RES_hhdet_in_new!I26)</f>
        <v>2.3358269317162828</v>
      </c>
      <c r="J29" s="98">
        <f>IF(RES_hhdet_in_fec!J29=0,0,RES_hhdet_in_fec!J29*1000*11630/RES_hhdet_in_new!J26)</f>
        <v>1.5826521357097318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0.93723183498686669</v>
      </c>
      <c r="O29" s="98">
        <f>IF(RES_hhdet_in_fec!O29=0,0,RES_hhdet_in_fec!O29*1000*11630/RES_hhdet_in_new!O26)</f>
        <v>1.9294341929275864</v>
      </c>
      <c r="P29" s="98">
        <f>IF(RES_hhdet_in_fec!P29=0,0,RES_hhdet_in_fec!P29*1000*11630/RES_hhdet_in_new!P26)</f>
        <v>0.41423822076875427</v>
      </c>
      <c r="Q29" s="98">
        <f>IF(RES_hhdet_in_fec!Q29=0,0,RES_hhdet_in_fec!Q29*1000*11630/RES_hhdet_in_new!Q26)</f>
        <v>0.6108247007142199</v>
      </c>
      <c r="R29" s="98">
        <f>IF(RES_hhdet_in_fec!R29=0,0,RES_hhdet_in_fec!R29*1000*11630/RES_hhdet_in_new!R26)</f>
        <v>0.92116700444946464</v>
      </c>
      <c r="S29" s="98">
        <f>IF(RES_hhdet_in_fec!S29=0,0,RES_hhdet_in_fec!S29*1000*11630/RES_hhdet_in_new!S26)</f>
        <v>1.7631621575377374</v>
      </c>
      <c r="T29" s="98">
        <f>IF(RES_hhdet_in_fec!T29=0,0,RES_hhdet_in_fec!T29*1000*11630/RES_hhdet_in_new!T26)</f>
        <v>1.1044820119705143</v>
      </c>
      <c r="U29" s="98">
        <f>IF(RES_hhdet_in_fec!U29=0,0,RES_hhdet_in_fec!U29*1000*11630/RES_hhdet_in_new!U26)</f>
        <v>1.9300768313280752</v>
      </c>
      <c r="V29" s="98">
        <f>IF(RES_hhdet_in_fec!V29=0,0,RES_hhdet_in_fec!V29*1000*11630/RES_hhdet_in_new!V26)</f>
        <v>2.7860887591718204</v>
      </c>
      <c r="W29" s="98">
        <f>IF(RES_hhdet_in_fec!W29=0,0,RES_hhdet_in_fec!W29*1000*11630/RES_hhdet_in_new!W26)</f>
        <v>1.2200675119935838</v>
      </c>
      <c r="X29" s="98">
        <f>IF(RES_hhdet_in_fec!X29=0,0,RES_hhdet_in_fec!X29*1000*11630/RES_hhdet_in_new!X26)</f>
        <v>0.48154416937360356</v>
      </c>
      <c r="Y29" s="98">
        <f>IF(RES_hhdet_in_fec!Y29=0,0,RES_hhdet_in_fec!Y29*1000*11630/RES_hhdet_in_new!Y26)</f>
        <v>0.11558821839837095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2671.2250880069237</v>
      </c>
      <c r="F30" s="122">
        <v>2635.6717811636072</v>
      </c>
      <c r="G30" s="122">
        <v>2417.9799085659392</v>
      </c>
      <c r="H30" s="122">
        <v>2510.6636977043677</v>
      </c>
      <c r="I30" s="122">
        <v>2590.9677594812106</v>
      </c>
      <c r="J30" s="122">
        <v>2510.3719418827864</v>
      </c>
      <c r="K30" s="122">
        <v>0</v>
      </c>
      <c r="L30" s="122">
        <v>0</v>
      </c>
      <c r="M30" s="122">
        <v>0</v>
      </c>
      <c r="N30" s="122">
        <v>2782.0719218962504</v>
      </c>
      <c r="O30" s="122">
        <v>2736.2518370516086</v>
      </c>
      <c r="P30" s="122">
        <v>2696.7484964104688</v>
      </c>
      <c r="Q30" s="122">
        <v>2613.3911027994923</v>
      </c>
      <c r="R30" s="122">
        <v>2548.2406335660253</v>
      </c>
      <c r="S30" s="122">
        <v>2460.5323217795112</v>
      </c>
      <c r="T30" s="122">
        <v>2380.3039633928647</v>
      </c>
      <c r="U30" s="122">
        <v>2402.5617252804186</v>
      </c>
      <c r="V30" s="122">
        <v>2325.2460953523487</v>
      </c>
      <c r="W30" s="122">
        <v>2559.0006369624034</v>
      </c>
      <c r="X30" s="122">
        <v>2419.2997116020315</v>
      </c>
      <c r="Y30" s="122">
        <v>2292.4684190530515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2837.2655775698786</v>
      </c>
      <c r="F31" s="98">
        <v>2831.9780787129112</v>
      </c>
      <c r="G31" s="98">
        <v>3249.8605880190712</v>
      </c>
      <c r="H31" s="98">
        <v>3035.4735247825784</v>
      </c>
      <c r="I31" s="98">
        <v>3225.0970679204052</v>
      </c>
      <c r="J31" s="98">
        <v>3508.3716360593644</v>
      </c>
      <c r="K31" s="98">
        <v>0</v>
      </c>
      <c r="L31" s="98">
        <v>0</v>
      </c>
      <c r="M31" s="98">
        <v>0</v>
      </c>
      <c r="N31" s="98">
        <v>3243.3199428129733</v>
      </c>
      <c r="O31" s="98">
        <v>3004.1760826233763</v>
      </c>
      <c r="P31" s="98">
        <v>3107.7464207966273</v>
      </c>
      <c r="Q31" s="98">
        <v>3089.5193114697317</v>
      </c>
      <c r="R31" s="98">
        <v>2612.6841015637801</v>
      </c>
      <c r="S31" s="98">
        <v>2678.2561646044664</v>
      </c>
      <c r="T31" s="98">
        <v>2485.4031070495234</v>
      </c>
      <c r="U31" s="98">
        <v>2476.6086750685631</v>
      </c>
      <c r="V31" s="98">
        <v>2337.7924009315361</v>
      </c>
      <c r="W31" s="98">
        <v>2937.1244255485785</v>
      </c>
      <c r="X31" s="98">
        <v>2515.1329112156595</v>
      </c>
      <c r="Y31" s="98">
        <v>2408.7209171168315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2503.4873261339108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1201.6236321891288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1301.863693944782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2844.2964668741406</v>
      </c>
      <c r="F35" s="101">
        <v>2851.170552915702</v>
      </c>
      <c r="G35" s="101">
        <v>2641.7365149039138</v>
      </c>
      <c r="H35" s="101">
        <v>2749.5981571388229</v>
      </c>
      <c r="I35" s="101">
        <v>2758.8054060786521</v>
      </c>
      <c r="J35" s="101">
        <v>2741.2392866479713</v>
      </c>
      <c r="K35" s="101">
        <v>0</v>
      </c>
      <c r="L35" s="101">
        <v>0</v>
      </c>
      <c r="M35" s="101">
        <v>0</v>
      </c>
      <c r="N35" s="101">
        <v>3021.7485741392311</v>
      </c>
      <c r="O35" s="101">
        <v>3013.4900345912206</v>
      </c>
      <c r="P35" s="101">
        <v>2912.9547529144788</v>
      </c>
      <c r="Q35" s="101">
        <v>2856.1843156594605</v>
      </c>
      <c r="R35" s="101">
        <v>2811.0836703274013</v>
      </c>
      <c r="S35" s="101">
        <v>2694.7694044866648</v>
      </c>
      <c r="T35" s="101">
        <v>2550.0908769252892</v>
      </c>
      <c r="U35" s="101">
        <v>2584.1434433428799</v>
      </c>
      <c r="V35" s="101">
        <v>2472.9280025881744</v>
      </c>
      <c r="W35" s="101">
        <v>2694.4367154720335</v>
      </c>
      <c r="X35" s="101">
        <v>2562.8359635428005</v>
      </c>
      <c r="Y35" s="101">
        <v>2390.9706812400818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2314.0129643016262</v>
      </c>
      <c r="F36" s="104">
        <v>2321.6312002361128</v>
      </c>
      <c r="G36" s="104">
        <v>2153.4733330044037</v>
      </c>
      <c r="H36" s="104">
        <v>2193.308867191266</v>
      </c>
      <c r="I36" s="104">
        <v>2216.1702166220475</v>
      </c>
      <c r="J36" s="104">
        <v>2227.2826451695551</v>
      </c>
      <c r="K36" s="104">
        <v>0</v>
      </c>
      <c r="L36" s="104">
        <v>0</v>
      </c>
      <c r="M36" s="104">
        <v>0</v>
      </c>
      <c r="N36" s="104">
        <v>2472.5347671974218</v>
      </c>
      <c r="O36" s="104">
        <v>2445.4405364601998</v>
      </c>
      <c r="P36" s="104">
        <v>2389.4673004387523</v>
      </c>
      <c r="Q36" s="104">
        <v>2326.423326379524</v>
      </c>
      <c r="R36" s="104">
        <v>2297.9842589017626</v>
      </c>
      <c r="S36" s="104">
        <v>2239.5596251216061</v>
      </c>
      <c r="T36" s="104">
        <v>2155.2087308197974</v>
      </c>
      <c r="U36" s="104">
        <v>2202.3545889678785</v>
      </c>
      <c r="V36" s="104">
        <v>2119.6336761457728</v>
      </c>
      <c r="W36" s="104">
        <v>2316.0999135883708</v>
      </c>
      <c r="X36" s="104">
        <v>2250.4951790014297</v>
      </c>
      <c r="Y36" s="104">
        <v>2115.8804498807922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1050.5314408848915</v>
      </c>
      <c r="F37" s="98">
        <v>1051.9393333530927</v>
      </c>
      <c r="G37" s="98">
        <v>974.30716331701228</v>
      </c>
      <c r="H37" s="98">
        <v>842.66532490043767</v>
      </c>
      <c r="I37" s="98">
        <v>892.41557815426529</v>
      </c>
      <c r="J37" s="98">
        <v>964.38487373594069</v>
      </c>
      <c r="K37" s="98">
        <v>0</v>
      </c>
      <c r="L37" s="98">
        <v>0</v>
      </c>
      <c r="M37" s="98">
        <v>0</v>
      </c>
      <c r="N37" s="98">
        <v>1030.1912405349326</v>
      </c>
      <c r="O37" s="98">
        <v>880.82443587589989</v>
      </c>
      <c r="P37" s="98">
        <v>858.80838074297867</v>
      </c>
      <c r="Q37" s="98">
        <v>678.74649593010884</v>
      </c>
      <c r="R37" s="98">
        <v>621.52043932124877</v>
      </c>
      <c r="S37" s="98">
        <v>671.05063572500455</v>
      </c>
      <c r="T37" s="98">
        <v>735.83153927850606</v>
      </c>
      <c r="U37" s="98">
        <v>763.91731902468155</v>
      </c>
      <c r="V37" s="98">
        <v>728.89620533521304</v>
      </c>
      <c r="W37" s="98">
        <v>770.85706479679175</v>
      </c>
      <c r="X37" s="98">
        <v>865.66513668669779</v>
      </c>
      <c r="Y37" s="98">
        <v>802.03767233395115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1263.4815234167345</v>
      </c>
      <c r="F38" s="98">
        <v>1269.6918668830201</v>
      </c>
      <c r="G38" s="98">
        <v>1179.1661696873914</v>
      </c>
      <c r="H38" s="98">
        <v>1350.6435422908287</v>
      </c>
      <c r="I38" s="98">
        <v>1323.7546384677821</v>
      </c>
      <c r="J38" s="98">
        <v>1262.8977714336145</v>
      </c>
      <c r="K38" s="98">
        <v>0</v>
      </c>
      <c r="L38" s="98">
        <v>0</v>
      </c>
      <c r="M38" s="98">
        <v>0</v>
      </c>
      <c r="N38" s="98">
        <v>1442.343526662489</v>
      </c>
      <c r="O38" s="98">
        <v>1564.6161005842994</v>
      </c>
      <c r="P38" s="98">
        <v>1530.6589196957739</v>
      </c>
      <c r="Q38" s="98">
        <v>1647.6768304494149</v>
      </c>
      <c r="R38" s="98">
        <v>1676.4638195805137</v>
      </c>
      <c r="S38" s="98">
        <v>1568.5089893966017</v>
      </c>
      <c r="T38" s="98">
        <v>1419.3771915412913</v>
      </c>
      <c r="U38" s="98">
        <v>1438.4372699431972</v>
      </c>
      <c r="V38" s="98">
        <v>1390.7374708105597</v>
      </c>
      <c r="W38" s="98">
        <v>1545.2428487915788</v>
      </c>
      <c r="X38" s="98">
        <v>1384.8300423147318</v>
      </c>
      <c r="Y38" s="98">
        <v>1313.8427775468413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433.78779677435699</v>
      </c>
      <c r="F39" s="122">
        <v>461.09446112416799</v>
      </c>
      <c r="G39" s="122">
        <v>373.49598104515911</v>
      </c>
      <c r="H39" s="122">
        <v>434.48643057409191</v>
      </c>
      <c r="I39" s="122">
        <v>378.63505576175015</v>
      </c>
      <c r="J39" s="122">
        <v>408.95435001507673</v>
      </c>
      <c r="K39" s="122">
        <v>0</v>
      </c>
      <c r="L39" s="122">
        <v>0</v>
      </c>
      <c r="M39" s="122">
        <v>0</v>
      </c>
      <c r="N39" s="122">
        <v>524.79109111339608</v>
      </c>
      <c r="O39" s="122">
        <v>510.04295817290455</v>
      </c>
      <c r="P39" s="122">
        <v>527.47003326437789</v>
      </c>
      <c r="Q39" s="122">
        <v>503.29951053320792</v>
      </c>
      <c r="R39" s="122">
        <v>507.89680377812397</v>
      </c>
      <c r="S39" s="122">
        <v>500.85711675825786</v>
      </c>
      <c r="T39" s="122">
        <v>487.37406758120653</v>
      </c>
      <c r="U39" s="122">
        <v>491.97642331778167</v>
      </c>
      <c r="V39" s="122">
        <v>477.16633452215279</v>
      </c>
      <c r="W39" s="122">
        <v>448.32275810770284</v>
      </c>
      <c r="X39" s="122">
        <v>461.88600925047371</v>
      </c>
      <c r="Y39" s="122">
        <v>465.11004027223504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530.82068123791157</v>
      </c>
      <c r="F40" s="98">
        <v>577.240627179375</v>
      </c>
      <c r="G40" s="98">
        <v>482.72528470489652</v>
      </c>
      <c r="H40" s="98">
        <v>552.41832104936509</v>
      </c>
      <c r="I40" s="98">
        <v>482.03937973970267</v>
      </c>
      <c r="J40" s="98">
        <v>515.20808499598604</v>
      </c>
      <c r="K40" s="98">
        <v>0</v>
      </c>
      <c r="L40" s="98">
        <v>0</v>
      </c>
      <c r="M40" s="98">
        <v>0</v>
      </c>
      <c r="N40" s="98">
        <v>0</v>
      </c>
      <c r="O40" s="98">
        <v>565.82339935480866</v>
      </c>
      <c r="P40" s="98">
        <v>0</v>
      </c>
      <c r="Q40" s="98">
        <v>698.97651080736148</v>
      </c>
      <c r="R40" s="98">
        <v>736.83880442340774</v>
      </c>
      <c r="S40" s="98">
        <v>706.36127763735828</v>
      </c>
      <c r="T40" s="98">
        <v>654.28644714806649</v>
      </c>
      <c r="U40" s="98">
        <v>655.76476878529661</v>
      </c>
      <c r="V40" s="98">
        <v>654.02457036066062</v>
      </c>
      <c r="W40" s="98">
        <v>902.54018977898511</v>
      </c>
      <c r="X40" s="98">
        <v>0</v>
      </c>
      <c r="Y40" s="98">
        <v>0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433.07952754469602</v>
      </c>
      <c r="F41" s="33">
        <v>460.48890238561108</v>
      </c>
      <c r="G41" s="33">
        <v>372.86894715503439</v>
      </c>
      <c r="H41" s="33">
        <v>433.86858177003023</v>
      </c>
      <c r="I41" s="33">
        <v>378.23581126762684</v>
      </c>
      <c r="J41" s="33">
        <v>408.66164000135518</v>
      </c>
      <c r="K41" s="33">
        <v>0</v>
      </c>
      <c r="L41" s="33">
        <v>0</v>
      </c>
      <c r="M41" s="33">
        <v>0</v>
      </c>
      <c r="N41" s="33">
        <v>524.79109111339608</v>
      </c>
      <c r="O41" s="33">
        <v>509.88197565867102</v>
      </c>
      <c r="P41" s="33">
        <v>527.47003326437789</v>
      </c>
      <c r="Q41" s="33">
        <v>502.42595249626982</v>
      </c>
      <c r="R41" s="33">
        <v>507.12204235462059</v>
      </c>
      <c r="S41" s="33">
        <v>500.42310585883001</v>
      </c>
      <c r="T41" s="33">
        <v>487.19593270440089</v>
      </c>
      <c r="U41" s="33">
        <v>491.77091723814868</v>
      </c>
      <c r="V41" s="33">
        <v>476.92205519088412</v>
      </c>
      <c r="W41" s="33">
        <v>447.0175356029003</v>
      </c>
      <c r="X41" s="33">
        <v>461.88600925047371</v>
      </c>
      <c r="Y41" s="33">
        <v>465.11004027223504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24010.410987933981</v>
      </c>
      <c r="D43" s="117">
        <f t="shared" si="14"/>
        <v>21418.115075850445</v>
      </c>
      <c r="E43" s="117">
        <f t="shared" si="14"/>
        <v>23490.259227848459</v>
      </c>
      <c r="F43" s="117">
        <f t="shared" si="14"/>
        <v>22006.702269715319</v>
      </c>
      <c r="G43" s="117">
        <f t="shared" si="14"/>
        <v>20326.962354476498</v>
      </c>
      <c r="H43" s="117">
        <f t="shared" si="14"/>
        <v>20680.807476313435</v>
      </c>
      <c r="I43" s="117">
        <f t="shared" si="14"/>
        <v>18375.258082350014</v>
      </c>
      <c r="J43" s="117">
        <f t="shared" si="14"/>
        <v>18412.549976438386</v>
      </c>
      <c r="K43" s="117">
        <f t="shared" si="14"/>
        <v>17774.995860959676</v>
      </c>
      <c r="L43" s="117">
        <f t="shared" si="14"/>
        <v>21687.786605746096</v>
      </c>
      <c r="M43" s="117">
        <f t="shared" si="14"/>
        <v>18090.99512493868</v>
      </c>
      <c r="N43" s="117">
        <f t="shared" si="14"/>
        <v>16189.540429302255</v>
      </c>
      <c r="O43" s="117">
        <f t="shared" si="14"/>
        <v>18410.690265155477</v>
      </c>
      <c r="P43" s="117">
        <f t="shared" si="14"/>
        <v>14011.41182428603</v>
      </c>
      <c r="Q43" s="117">
        <f t="shared" si="14"/>
        <v>12325.025910174427</v>
      </c>
      <c r="R43" s="117">
        <f t="shared" ref="R43:V43" si="15">R44+R47+R49+R58</f>
        <v>13949.557899429705</v>
      </c>
      <c r="S43" s="117">
        <f t="shared" si="15"/>
        <v>14508.843971026556</v>
      </c>
      <c r="T43" s="117">
        <f t="shared" si="15"/>
        <v>13264.893588032184</v>
      </c>
      <c r="U43" s="117">
        <f t="shared" si="15"/>
        <v>11896.93961067501</v>
      </c>
      <c r="V43" s="117">
        <f t="shared" si="15"/>
        <v>12130.498530482082</v>
      </c>
      <c r="W43" s="117">
        <f t="shared" ref="W43:Y43" si="16">W44+W47+W49+W58</f>
        <v>15968.219287474167</v>
      </c>
      <c r="X43" s="117">
        <f t="shared" si="16"/>
        <v>12276.087696490486</v>
      </c>
      <c r="Y43" s="117">
        <f t="shared" si="16"/>
        <v>9158.0710156538353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20966.20197427785</v>
      </c>
      <c r="D44" s="122">
        <f t="shared" si="17"/>
        <v>18144.832383066052</v>
      </c>
      <c r="E44" s="122">
        <f t="shared" si="17"/>
        <v>20290.080563574669</v>
      </c>
      <c r="F44" s="122">
        <f t="shared" si="17"/>
        <v>18774.927190527847</v>
      </c>
      <c r="G44" s="122">
        <f t="shared" si="17"/>
        <v>17531.264850959928</v>
      </c>
      <c r="H44" s="122">
        <f t="shared" si="17"/>
        <v>17704.389399502739</v>
      </c>
      <c r="I44" s="122">
        <f t="shared" si="17"/>
        <v>15216.91760535395</v>
      </c>
      <c r="J44" s="122">
        <f t="shared" si="17"/>
        <v>15062.667323912308</v>
      </c>
      <c r="K44" s="122">
        <f t="shared" si="17"/>
        <v>14377.522414594758</v>
      </c>
      <c r="L44" s="122">
        <f t="shared" si="17"/>
        <v>18006.839054166259</v>
      </c>
      <c r="M44" s="122">
        <f t="shared" si="17"/>
        <v>14366.822793607915</v>
      </c>
      <c r="N44" s="122">
        <f t="shared" si="17"/>
        <v>12667.696767839141</v>
      </c>
      <c r="O44" s="122">
        <f t="shared" si="17"/>
        <v>14807.951597073712</v>
      </c>
      <c r="P44" s="122">
        <f t="shared" si="17"/>
        <v>10709.981095361687</v>
      </c>
      <c r="Q44" s="122">
        <f t="shared" si="17"/>
        <v>9134.8533617363028</v>
      </c>
      <c r="R44" s="122">
        <f t="shared" ref="R44:V44" si="18">SUM(R45:R46)</f>
        <v>10810.796491260297</v>
      </c>
      <c r="S44" s="122">
        <f t="shared" si="18"/>
        <v>11417.860103272327</v>
      </c>
      <c r="T44" s="122">
        <f t="shared" si="18"/>
        <v>10341.385208324669</v>
      </c>
      <c r="U44" s="122">
        <f t="shared" si="18"/>
        <v>8941.5482216344972</v>
      </c>
      <c r="V44" s="122">
        <f t="shared" si="18"/>
        <v>9211.5011414306573</v>
      </c>
      <c r="W44" s="122">
        <f t="shared" ref="W44:Y44" si="19">SUM(W45:W46)</f>
        <v>12790.292321520184</v>
      </c>
      <c r="X44" s="122">
        <f t="shared" si="19"/>
        <v>9254.1581657240113</v>
      </c>
      <c r="Y44" s="122">
        <f t="shared" si="19"/>
        <v>6401.8605177673335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20671.318549950458</v>
      </c>
      <c r="D45" s="98">
        <v>17893.337433570628</v>
      </c>
      <c r="E45" s="98">
        <v>20011.994047327204</v>
      </c>
      <c r="F45" s="98">
        <v>18521.787327392587</v>
      </c>
      <c r="G45" s="98">
        <v>17318.46540436089</v>
      </c>
      <c r="H45" s="98">
        <v>17486.482907253172</v>
      </c>
      <c r="I45" s="98">
        <v>15034.10655050381</v>
      </c>
      <c r="J45" s="98">
        <v>14882.099284383265</v>
      </c>
      <c r="K45" s="98">
        <v>14204.739466531555</v>
      </c>
      <c r="L45" s="98">
        <v>17789.520648076108</v>
      </c>
      <c r="M45" s="98">
        <v>14191.948861276403</v>
      </c>
      <c r="N45" s="98">
        <v>12509.585996672573</v>
      </c>
      <c r="O45" s="98">
        <v>14616.05733724355</v>
      </c>
      <c r="P45" s="98">
        <v>10565.010363579377</v>
      </c>
      <c r="Q45" s="98">
        <v>9007.2305272703416</v>
      </c>
      <c r="R45" s="98">
        <v>10658.415201030282</v>
      </c>
      <c r="S45" s="98">
        <v>11256.783980534954</v>
      </c>
      <c r="T45" s="98">
        <v>10195.530194523542</v>
      </c>
      <c r="U45" s="98">
        <v>8816.2078813071748</v>
      </c>
      <c r="V45" s="98">
        <v>9082.4748060531092</v>
      </c>
      <c r="W45" s="98">
        <v>12608.615145268301</v>
      </c>
      <c r="X45" s="98">
        <v>9123.6785113133083</v>
      </c>
      <c r="Y45" s="98">
        <v>6311.4078970885967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294.88342432739341</v>
      </c>
      <c r="D46" s="98">
        <v>251.49494949542313</v>
      </c>
      <c r="E46" s="98">
        <v>278.08651624746568</v>
      </c>
      <c r="F46" s="98">
        <v>253.13986313526004</v>
      </c>
      <c r="G46" s="98">
        <v>212.7994465990387</v>
      </c>
      <c r="H46" s="98">
        <v>217.90649224956624</v>
      </c>
      <c r="I46" s="98">
        <v>182.8110548501412</v>
      </c>
      <c r="J46" s="98">
        <v>180.56803952904303</v>
      </c>
      <c r="K46" s="98">
        <v>172.78294806320292</v>
      </c>
      <c r="L46" s="98">
        <v>217.31840609014947</v>
      </c>
      <c r="M46" s="98">
        <v>174.87393233151084</v>
      </c>
      <c r="N46" s="98">
        <v>158.1107711665689</v>
      </c>
      <c r="O46" s="98">
        <v>191.89425983016119</v>
      </c>
      <c r="P46" s="98">
        <v>144.97073178231037</v>
      </c>
      <c r="Q46" s="98">
        <v>127.62283446596116</v>
      </c>
      <c r="R46" s="98">
        <v>152.38129023001434</v>
      </c>
      <c r="S46" s="98">
        <v>161.07612273737297</v>
      </c>
      <c r="T46" s="98">
        <v>145.85501380112603</v>
      </c>
      <c r="U46" s="98">
        <v>125.34034032732306</v>
      </c>
      <c r="V46" s="98">
        <v>129.02633537754792</v>
      </c>
      <c r="W46" s="98">
        <v>181.6771762518834</v>
      </c>
      <c r="X46" s="98">
        <v>130.47965441070366</v>
      </c>
      <c r="Y46" s="98">
        <v>90.452620678737034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1.8454589484512736</v>
      </c>
      <c r="D47" s="122">
        <f t="shared" si="20"/>
        <v>1.0834538113717036</v>
      </c>
      <c r="E47" s="122">
        <f t="shared" si="20"/>
        <v>2.8756756700108759</v>
      </c>
      <c r="F47" s="122">
        <f t="shared" si="20"/>
        <v>2.1078789452803814</v>
      </c>
      <c r="G47" s="122">
        <f t="shared" si="20"/>
        <v>1.7966773317950484</v>
      </c>
      <c r="H47" s="122">
        <f t="shared" si="20"/>
        <v>2.2631743681507501</v>
      </c>
      <c r="I47" s="122">
        <f t="shared" si="20"/>
        <v>2.3355491106484023</v>
      </c>
      <c r="J47" s="122">
        <f t="shared" si="20"/>
        <v>1.5399179268328549</v>
      </c>
      <c r="K47" s="122">
        <f t="shared" si="20"/>
        <v>1.0298344005038116</v>
      </c>
      <c r="L47" s="122">
        <f t="shared" si="20"/>
        <v>1.6469708019240996</v>
      </c>
      <c r="M47" s="122">
        <f t="shared" si="20"/>
        <v>1.397829621612005</v>
      </c>
      <c r="N47" s="122">
        <f t="shared" si="20"/>
        <v>0.91221660821523842</v>
      </c>
      <c r="O47" s="122">
        <f t="shared" si="20"/>
        <v>1.8699806320979202</v>
      </c>
      <c r="P47" s="122">
        <f t="shared" si="20"/>
        <v>0.47781763132651706</v>
      </c>
      <c r="Q47" s="122">
        <f t="shared" si="20"/>
        <v>0.72240912566274185</v>
      </c>
      <c r="R47" s="122">
        <f t="shared" si="20"/>
        <v>0.92679558012002827</v>
      </c>
      <c r="S47" s="122">
        <f t="shared" si="20"/>
        <v>1.7502438284404385</v>
      </c>
      <c r="T47" s="122">
        <f t="shared" si="20"/>
        <v>1.1005976963142576</v>
      </c>
      <c r="U47" s="122">
        <f t="shared" si="20"/>
        <v>1.9277701777077276</v>
      </c>
      <c r="V47" s="122">
        <f t="shared" si="20"/>
        <v>2.7791036656283143</v>
      </c>
      <c r="W47" s="122">
        <f t="shared" si="20"/>
        <v>1.2461481624247337</v>
      </c>
      <c r="X47" s="122">
        <f t="shared" si="20"/>
        <v>0.44127332579421158</v>
      </c>
      <c r="Y47" s="122">
        <f t="shared" si="20"/>
        <v>0.13058072147345809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1.8454589484512736</v>
      </c>
      <c r="D48" s="98">
        <f>IF(RES_hhdet_in_fec!D48=0,0,RES_hhdet_in_fec!D48*1000*11630/RES_hhdet_in_new!D45)</f>
        <v>1.0834538113717036</v>
      </c>
      <c r="E48" s="98">
        <f>IF(RES_hhdet_in_fec!E48=0,0,RES_hhdet_in_fec!E48*1000*11630/RES_hhdet_in_new!E45)</f>
        <v>2.8756756700108759</v>
      </c>
      <c r="F48" s="98">
        <f>IF(RES_hhdet_in_fec!F48=0,0,RES_hhdet_in_fec!F48*1000*11630/RES_hhdet_in_new!F45)</f>
        <v>2.1078789452803814</v>
      </c>
      <c r="G48" s="98">
        <f>IF(RES_hhdet_in_fec!G48=0,0,RES_hhdet_in_fec!G48*1000*11630/RES_hhdet_in_new!G45)</f>
        <v>1.7966773317950484</v>
      </c>
      <c r="H48" s="98">
        <f>IF(RES_hhdet_in_fec!H48=0,0,RES_hhdet_in_fec!H48*1000*11630/RES_hhdet_in_new!H45)</f>
        <v>2.2631743681507501</v>
      </c>
      <c r="I48" s="98">
        <f>IF(RES_hhdet_in_fec!I48=0,0,RES_hhdet_in_fec!I48*1000*11630/RES_hhdet_in_new!I45)</f>
        <v>2.3355491106484023</v>
      </c>
      <c r="J48" s="98">
        <f>IF(RES_hhdet_in_fec!J48=0,0,RES_hhdet_in_fec!J48*1000*11630/RES_hhdet_in_new!J45)</f>
        <v>1.5399179268328549</v>
      </c>
      <c r="K48" s="98">
        <f>IF(RES_hhdet_in_fec!K48=0,0,RES_hhdet_in_fec!K48*1000*11630/RES_hhdet_in_new!K45)</f>
        <v>1.0298344005038116</v>
      </c>
      <c r="L48" s="98">
        <f>IF(RES_hhdet_in_fec!L48=0,0,RES_hhdet_in_fec!L48*1000*11630/RES_hhdet_in_new!L45)</f>
        <v>1.6469708019240996</v>
      </c>
      <c r="M48" s="98">
        <f>IF(RES_hhdet_in_fec!M48=0,0,RES_hhdet_in_fec!M48*1000*11630/RES_hhdet_in_new!M45)</f>
        <v>1.397829621612005</v>
      </c>
      <c r="N48" s="98">
        <f>IF(RES_hhdet_in_fec!N48=0,0,RES_hhdet_in_fec!N48*1000*11630/RES_hhdet_in_new!N45)</f>
        <v>0.91221660821523842</v>
      </c>
      <c r="O48" s="98">
        <f>IF(RES_hhdet_in_fec!O48=0,0,RES_hhdet_in_fec!O48*1000*11630/RES_hhdet_in_new!O45)</f>
        <v>1.8699806320979202</v>
      </c>
      <c r="P48" s="98">
        <f>IF(RES_hhdet_in_fec!P48=0,0,RES_hhdet_in_fec!P48*1000*11630/RES_hhdet_in_new!P45)</f>
        <v>0.47781763132651706</v>
      </c>
      <c r="Q48" s="98">
        <f>IF(RES_hhdet_in_fec!Q48=0,0,RES_hhdet_in_fec!Q48*1000*11630/RES_hhdet_in_new!Q45)</f>
        <v>0.72240912566274185</v>
      </c>
      <c r="R48" s="98">
        <f>IF(RES_hhdet_in_fec!R48=0,0,RES_hhdet_in_fec!R48*1000*11630/RES_hhdet_in_new!R45)</f>
        <v>0.92679558012002827</v>
      </c>
      <c r="S48" s="98">
        <f>IF(RES_hhdet_in_fec!S48=0,0,RES_hhdet_in_fec!S48*1000*11630/RES_hhdet_in_new!S45)</f>
        <v>1.7502438284404385</v>
      </c>
      <c r="T48" s="98">
        <f>IF(RES_hhdet_in_fec!T48=0,0,RES_hhdet_in_fec!T48*1000*11630/RES_hhdet_in_new!T45)</f>
        <v>1.1005976963142576</v>
      </c>
      <c r="U48" s="98">
        <f>IF(RES_hhdet_in_fec!U48=0,0,RES_hhdet_in_fec!U48*1000*11630/RES_hhdet_in_new!U45)</f>
        <v>1.9277701777077276</v>
      </c>
      <c r="V48" s="98">
        <f>IF(RES_hhdet_in_fec!V48=0,0,RES_hhdet_in_fec!V48*1000*11630/RES_hhdet_in_new!V45)</f>
        <v>2.7791036656283143</v>
      </c>
      <c r="W48" s="98">
        <f>IF(RES_hhdet_in_fec!W48=0,0,RES_hhdet_in_fec!W48*1000*11630/RES_hhdet_in_new!W45)</f>
        <v>1.2461481624247337</v>
      </c>
      <c r="X48" s="98">
        <f>IF(RES_hhdet_in_fec!X48=0,0,RES_hhdet_in_fec!X48*1000*11630/RES_hhdet_in_new!X45)</f>
        <v>0.44127332579421158</v>
      </c>
      <c r="Y48" s="98">
        <f>IF(RES_hhdet_in_fec!Y48=0,0,RES_hhdet_in_fec!Y48*1000*11630/RES_hhdet_in_new!Y45)</f>
        <v>0.13058072147345809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2626.6963311991826</v>
      </c>
      <c r="D49" s="122">
        <v>2837.3073289207596</v>
      </c>
      <c r="E49" s="122">
        <v>2763.7926879402075</v>
      </c>
      <c r="F49" s="122">
        <v>2768.510769952145</v>
      </c>
      <c r="G49" s="122">
        <v>2420.3755362525035</v>
      </c>
      <c r="H49" s="122">
        <v>2539.6969521777805</v>
      </c>
      <c r="I49" s="122">
        <v>2777.418275948075</v>
      </c>
      <c r="J49" s="122">
        <v>2939.4184184597243</v>
      </c>
      <c r="K49" s="122">
        <v>2880.6743586736352</v>
      </c>
      <c r="L49" s="122">
        <v>3158.8027078765572</v>
      </c>
      <c r="M49" s="122">
        <v>3210.8087594736094</v>
      </c>
      <c r="N49" s="122">
        <v>2996.1044475204408</v>
      </c>
      <c r="O49" s="122">
        <v>3090.8590018762757</v>
      </c>
      <c r="P49" s="122">
        <v>2773.1264163915002</v>
      </c>
      <c r="Q49" s="122">
        <v>2686.1539666101794</v>
      </c>
      <c r="R49" s="122">
        <v>2629.9492394641866</v>
      </c>
      <c r="S49" s="122">
        <v>2588.3660289196791</v>
      </c>
      <c r="T49" s="122">
        <v>2435.0428661813485</v>
      </c>
      <c r="U49" s="122">
        <v>2461.4013641729812</v>
      </c>
      <c r="V49" s="122">
        <v>2438.9871147972444</v>
      </c>
      <c r="W49" s="122">
        <v>2728.5141673168664</v>
      </c>
      <c r="X49" s="122">
        <v>2559.6022481902082</v>
      </c>
      <c r="Y49" s="122">
        <v>2290.9698768927942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3291.8030682264525</v>
      </c>
      <c r="D50" s="98">
        <v>3511.2870052955136</v>
      </c>
      <c r="E50" s="98">
        <v>3582.1219818708328</v>
      </c>
      <c r="F50" s="98">
        <v>3562.9008915982195</v>
      </c>
      <c r="G50" s="98">
        <v>3217.9683981880544</v>
      </c>
      <c r="H50" s="98">
        <v>3432.9809877573748</v>
      </c>
      <c r="I50" s="98">
        <v>3246.7802122211624</v>
      </c>
      <c r="J50" s="98">
        <v>3361.1648749461419</v>
      </c>
      <c r="K50" s="98">
        <v>3490.1836533382957</v>
      </c>
      <c r="L50" s="98">
        <v>3658.2146160969828</v>
      </c>
      <c r="M50" s="98">
        <v>3692.5028371675317</v>
      </c>
      <c r="N50" s="98">
        <v>3211.3187843409978</v>
      </c>
      <c r="O50" s="98">
        <v>3438.6219910401351</v>
      </c>
      <c r="P50" s="98">
        <v>3275.8353495465331</v>
      </c>
      <c r="Q50" s="98">
        <v>2992.4367726571609</v>
      </c>
      <c r="R50" s="98">
        <v>2868.3969608255147</v>
      </c>
      <c r="S50" s="98">
        <v>2838.7468476171521</v>
      </c>
      <c r="T50" s="98">
        <v>2542.4723182710545</v>
      </c>
      <c r="U50" s="98">
        <v>2547.6078862653353</v>
      </c>
      <c r="V50" s="98">
        <v>2563.0243506436136</v>
      </c>
      <c r="W50" s="98">
        <v>2879.7969745192622</v>
      </c>
      <c r="X50" s="98">
        <v>2648.3165218833847</v>
      </c>
      <c r="Y50" s="98">
        <v>2289.1078475841164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2392.4888208195034</v>
      </c>
      <c r="D51" s="98">
        <v>2558.8025722921452</v>
      </c>
      <c r="E51" s="98">
        <v>2611.3034036300655</v>
      </c>
      <c r="F51" s="98">
        <v>2602.2266534168089</v>
      </c>
      <c r="G51" s="98">
        <v>2355.4719039551851</v>
      </c>
      <c r="H51" s="98">
        <v>2429.8760496422892</v>
      </c>
      <c r="I51" s="98">
        <v>0</v>
      </c>
      <c r="J51" s="98">
        <v>2458.5261611966503</v>
      </c>
      <c r="K51" s="98">
        <v>2575.0762039018537</v>
      </c>
      <c r="L51" s="98">
        <v>2648.9141644364277</v>
      </c>
      <c r="M51" s="98">
        <v>2756.4105415179752</v>
      </c>
      <c r="N51" s="98">
        <v>0</v>
      </c>
      <c r="O51" s="98">
        <v>2587.1403699157586</v>
      </c>
      <c r="P51" s="98">
        <v>2542.9626214422583</v>
      </c>
      <c r="Q51" s="98">
        <v>2332.0108985421057</v>
      </c>
      <c r="R51" s="98">
        <v>2262.138149400098</v>
      </c>
      <c r="S51" s="98">
        <v>2298.657935878407</v>
      </c>
      <c r="T51" s="98">
        <v>2111.2366093550086</v>
      </c>
      <c r="U51" s="98">
        <v>2143.9962553782843</v>
      </c>
      <c r="V51" s="98">
        <v>2177.322105825242</v>
      </c>
      <c r="W51" s="98">
        <v>2455.1374389697212</v>
      </c>
      <c r="X51" s="98">
        <v>2289.6355955009776</v>
      </c>
      <c r="Y51" s="98">
        <v>0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1221.5336442270916</v>
      </c>
      <c r="D52" s="101">
        <v>1307.7581638281615</v>
      </c>
      <c r="E52" s="101">
        <v>1323.3516735559062</v>
      </c>
      <c r="F52" s="101">
        <v>1314.689804486419</v>
      </c>
      <c r="G52" s="101">
        <v>1186.2249809761511</v>
      </c>
      <c r="H52" s="101">
        <v>1052.8641377553365</v>
      </c>
      <c r="I52" s="101">
        <v>0</v>
      </c>
      <c r="J52" s="101">
        <v>1183.1762255298636</v>
      </c>
      <c r="K52" s="101">
        <v>1255.7892809888681</v>
      </c>
      <c r="L52" s="101">
        <v>1161.1992502687178</v>
      </c>
      <c r="M52" s="101">
        <v>1313.1942381632896</v>
      </c>
      <c r="N52" s="101">
        <v>0</v>
      </c>
      <c r="O52" s="101">
        <v>1003.4712293106891</v>
      </c>
      <c r="P52" s="101">
        <v>971.19579356956604</v>
      </c>
      <c r="Q52" s="101">
        <v>711.27321422797888</v>
      </c>
      <c r="R52" s="101">
        <v>631.97378154675152</v>
      </c>
      <c r="S52" s="101">
        <v>707.75164118419286</v>
      </c>
      <c r="T52" s="101">
        <v>731.97400025333968</v>
      </c>
      <c r="U52" s="101">
        <v>750.32559319132747</v>
      </c>
      <c r="V52" s="101">
        <v>758.40240117501003</v>
      </c>
      <c r="W52" s="101">
        <v>833.60028502946841</v>
      </c>
      <c r="X52" s="101">
        <v>897.48549402161461</v>
      </c>
      <c r="Y52" s="101">
        <v>0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1170.955176592412</v>
      </c>
      <c r="D53" s="104">
        <v>1251.0444084639837</v>
      </c>
      <c r="E53" s="104">
        <v>1287.9517300741595</v>
      </c>
      <c r="F53" s="104">
        <v>1287.5368489303896</v>
      </c>
      <c r="G53" s="104">
        <v>1169.246922979034</v>
      </c>
      <c r="H53" s="104">
        <v>1377.0119118869529</v>
      </c>
      <c r="I53" s="104">
        <v>0</v>
      </c>
      <c r="J53" s="104">
        <v>1275.3499356667869</v>
      </c>
      <c r="K53" s="104">
        <v>1319.2869229129856</v>
      </c>
      <c r="L53" s="104">
        <v>1487.71491416771</v>
      </c>
      <c r="M53" s="104">
        <v>1443.2163033546849</v>
      </c>
      <c r="N53" s="104">
        <v>0</v>
      </c>
      <c r="O53" s="104">
        <v>1583.6691406050697</v>
      </c>
      <c r="P53" s="104">
        <v>1571.7668278726926</v>
      </c>
      <c r="Q53" s="104">
        <v>1620.7376843141267</v>
      </c>
      <c r="R53" s="104">
        <v>1630.1643678533462</v>
      </c>
      <c r="S53" s="104">
        <v>1590.906294694214</v>
      </c>
      <c r="T53" s="104">
        <v>1379.2626091016691</v>
      </c>
      <c r="U53" s="104">
        <v>1393.6706621869571</v>
      </c>
      <c r="V53" s="104">
        <v>1418.919704650232</v>
      </c>
      <c r="W53" s="104">
        <v>1621.5371539402527</v>
      </c>
      <c r="X53" s="104">
        <v>1392.150101479363</v>
      </c>
      <c r="Y53" s="104">
        <v>0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2720.0350741447683</v>
      </c>
      <c r="D54" s="101">
        <v>2820.91634682631</v>
      </c>
      <c r="E54" s="101">
        <v>2844.2964668741406</v>
      </c>
      <c r="F54" s="101">
        <v>2851.1705529157016</v>
      </c>
      <c r="G54" s="101">
        <v>2641.7365149039147</v>
      </c>
      <c r="H54" s="101">
        <v>2749.5981571388224</v>
      </c>
      <c r="I54" s="101">
        <v>2758.8054060786521</v>
      </c>
      <c r="J54" s="101">
        <v>2741.2392866479718</v>
      </c>
      <c r="K54" s="101">
        <v>2985.3481957546819</v>
      </c>
      <c r="L54" s="101">
        <v>3046.2610083970098</v>
      </c>
      <c r="M54" s="101">
        <v>2955.276492464362</v>
      </c>
      <c r="N54" s="101">
        <v>3021.7485741392316</v>
      </c>
      <c r="O54" s="101">
        <v>3013.490034591221</v>
      </c>
      <c r="P54" s="101">
        <v>2912.9547529144793</v>
      </c>
      <c r="Q54" s="101">
        <v>2856.1843156594605</v>
      </c>
      <c r="R54" s="101">
        <v>2811.0836703274003</v>
      </c>
      <c r="S54" s="101">
        <v>2694.7694044866657</v>
      </c>
      <c r="T54" s="101">
        <v>2550.0908769252887</v>
      </c>
      <c r="U54" s="101">
        <v>2584.1434433428799</v>
      </c>
      <c r="V54" s="101">
        <v>2472.9280025881744</v>
      </c>
      <c r="W54" s="101">
        <v>2694.4367154720339</v>
      </c>
      <c r="X54" s="101">
        <v>2562.835963542801</v>
      </c>
      <c r="Y54" s="101">
        <v>2390.9706812400818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2210.6431392720297</v>
      </c>
      <c r="D55" s="104">
        <v>2295.3256974611913</v>
      </c>
      <c r="E55" s="104">
        <v>2314.0129643016262</v>
      </c>
      <c r="F55" s="104">
        <v>2321.6312002361124</v>
      </c>
      <c r="G55" s="104">
        <v>2153.4733330044037</v>
      </c>
      <c r="H55" s="104">
        <v>2193.3088671912665</v>
      </c>
      <c r="I55" s="104">
        <v>2216.1702166220475</v>
      </c>
      <c r="J55" s="104">
        <v>2227.2826451695555</v>
      </c>
      <c r="K55" s="104">
        <v>2437.5184900604172</v>
      </c>
      <c r="L55" s="104">
        <v>2453.1863652295242</v>
      </c>
      <c r="M55" s="104">
        <v>2417.2988561751354</v>
      </c>
      <c r="N55" s="104">
        <v>2472.5347671974218</v>
      </c>
      <c r="O55" s="104">
        <v>2445.4405364601998</v>
      </c>
      <c r="P55" s="104">
        <v>2389.4673004387523</v>
      </c>
      <c r="Q55" s="104">
        <v>2326.4233263795236</v>
      </c>
      <c r="R55" s="104">
        <v>2297.9842589017621</v>
      </c>
      <c r="S55" s="104">
        <v>2239.5596251216057</v>
      </c>
      <c r="T55" s="104">
        <v>2155.2087308197979</v>
      </c>
      <c r="U55" s="104">
        <v>2202.354588967879</v>
      </c>
      <c r="V55" s="104">
        <v>2119.6336761457724</v>
      </c>
      <c r="W55" s="104">
        <v>2316.0999135883708</v>
      </c>
      <c r="X55" s="104">
        <v>2250.4951790014288</v>
      </c>
      <c r="Y55" s="104">
        <v>2115.8804498807917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1009.811036975632</v>
      </c>
      <c r="D56" s="98">
        <v>1050.6741058214709</v>
      </c>
      <c r="E56" s="98">
        <v>1050.5314408848915</v>
      </c>
      <c r="F56" s="98">
        <v>1051.9393333530929</v>
      </c>
      <c r="G56" s="98">
        <v>974.30716331701217</v>
      </c>
      <c r="H56" s="98">
        <v>842.66532490043755</v>
      </c>
      <c r="I56" s="98">
        <v>892.41557815426518</v>
      </c>
      <c r="J56" s="98">
        <v>964.38487373594069</v>
      </c>
      <c r="K56" s="98">
        <v>1076.5451410481305</v>
      </c>
      <c r="L56" s="98">
        <v>967.95985051503715</v>
      </c>
      <c r="M56" s="98">
        <v>1045.9590475398604</v>
      </c>
      <c r="N56" s="98">
        <v>1030.1912405349324</v>
      </c>
      <c r="O56" s="98">
        <v>880.82443587589989</v>
      </c>
      <c r="P56" s="98">
        <v>858.80838074297856</v>
      </c>
      <c r="Q56" s="98">
        <v>678.74649593010884</v>
      </c>
      <c r="R56" s="98">
        <v>621.52043932124866</v>
      </c>
      <c r="S56" s="98">
        <v>671.05063572500444</v>
      </c>
      <c r="T56" s="98">
        <v>735.83153927850594</v>
      </c>
      <c r="U56" s="98">
        <v>763.91731902468143</v>
      </c>
      <c r="V56" s="98">
        <v>728.89620533521315</v>
      </c>
      <c r="W56" s="98">
        <v>770.85706479679209</v>
      </c>
      <c r="X56" s="98">
        <v>865.66513668669756</v>
      </c>
      <c r="Y56" s="98">
        <v>802.03767233395092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1200.8321022963974</v>
      </c>
      <c r="D57" s="98">
        <v>1244.6515916397204</v>
      </c>
      <c r="E57" s="98">
        <v>1263.4815234167345</v>
      </c>
      <c r="F57" s="98">
        <v>1269.6918668830199</v>
      </c>
      <c r="G57" s="98">
        <v>1179.1661696873912</v>
      </c>
      <c r="H57" s="98">
        <v>1350.6435422908285</v>
      </c>
      <c r="I57" s="98">
        <v>1323.7546384677823</v>
      </c>
      <c r="J57" s="98">
        <v>1262.8977714336143</v>
      </c>
      <c r="K57" s="98">
        <v>1360.9733490122865</v>
      </c>
      <c r="L57" s="98">
        <v>1485.2265147144869</v>
      </c>
      <c r="M57" s="98">
        <v>1371.3398086352749</v>
      </c>
      <c r="N57" s="98">
        <v>1442.3435266624888</v>
      </c>
      <c r="O57" s="98">
        <v>1564.6161005842996</v>
      </c>
      <c r="P57" s="98">
        <v>1530.6589196957734</v>
      </c>
      <c r="Q57" s="98">
        <v>1647.6768304494151</v>
      </c>
      <c r="R57" s="98">
        <v>1676.4638195805139</v>
      </c>
      <c r="S57" s="98">
        <v>1568.5089893966012</v>
      </c>
      <c r="T57" s="98">
        <v>1419.3771915412915</v>
      </c>
      <c r="U57" s="98">
        <v>1438.4372699431976</v>
      </c>
      <c r="V57" s="98">
        <v>1390.7374708105594</v>
      </c>
      <c r="W57" s="98">
        <v>1545.2428487915788</v>
      </c>
      <c r="X57" s="98">
        <v>1384.8300423147316</v>
      </c>
      <c r="Y57" s="98">
        <v>1313.8427775468408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415.66722350849977</v>
      </c>
      <c r="D58" s="122">
        <v>434.89191005226206</v>
      </c>
      <c r="E58" s="122">
        <v>433.51030066357202</v>
      </c>
      <c r="F58" s="122">
        <v>461.15643029004627</v>
      </c>
      <c r="G58" s="122">
        <v>373.5252899322706</v>
      </c>
      <c r="H58" s="122">
        <v>434.457950264766</v>
      </c>
      <c r="I58" s="122">
        <v>378.58665193734259</v>
      </c>
      <c r="J58" s="122">
        <v>408.92431613951993</v>
      </c>
      <c r="K58" s="122">
        <v>515.76925329077926</v>
      </c>
      <c r="L58" s="122">
        <v>520.49787290135748</v>
      </c>
      <c r="M58" s="122">
        <v>511.96574223554398</v>
      </c>
      <c r="N58" s="122">
        <v>524.82699733445736</v>
      </c>
      <c r="O58" s="122">
        <v>510.00968557338899</v>
      </c>
      <c r="P58" s="122">
        <v>527.8264949015155</v>
      </c>
      <c r="Q58" s="122">
        <v>503.29617270228096</v>
      </c>
      <c r="R58" s="122">
        <v>507.88537312510232</v>
      </c>
      <c r="S58" s="122">
        <v>500.86759500610714</v>
      </c>
      <c r="T58" s="122">
        <v>487.36491582984962</v>
      </c>
      <c r="U58" s="122">
        <v>492.06225468982257</v>
      </c>
      <c r="V58" s="122">
        <v>477.2311705885507</v>
      </c>
      <c r="W58" s="122">
        <v>448.16665047469041</v>
      </c>
      <c r="X58" s="122">
        <v>461.88600925047376</v>
      </c>
      <c r="Y58" s="122">
        <v>465.11004027223504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525.42223593094207</v>
      </c>
      <c r="D59" s="98">
        <v>554.30888993783924</v>
      </c>
      <c r="E59" s="98">
        <v>530.82068123791157</v>
      </c>
      <c r="F59" s="98">
        <v>577.24062717937511</v>
      </c>
      <c r="G59" s="98">
        <v>482.72528470489652</v>
      </c>
      <c r="H59" s="98">
        <v>552.41832104936498</v>
      </c>
      <c r="I59" s="98">
        <v>482.03937973970272</v>
      </c>
      <c r="J59" s="98">
        <v>515.20808499598593</v>
      </c>
      <c r="K59" s="98">
        <v>668.35418889861489</v>
      </c>
      <c r="L59" s="98">
        <v>718.53799516106051</v>
      </c>
      <c r="M59" s="98">
        <v>664.34622037955978</v>
      </c>
      <c r="N59" s="98">
        <v>565.33878968377417</v>
      </c>
      <c r="O59" s="98">
        <v>565.82339935480866</v>
      </c>
      <c r="P59" s="98">
        <v>633.54195387398477</v>
      </c>
      <c r="Q59" s="98">
        <v>698.97651080736148</v>
      </c>
      <c r="R59" s="98">
        <v>736.83880442340785</v>
      </c>
      <c r="S59" s="98">
        <v>706.36127763735817</v>
      </c>
      <c r="T59" s="98">
        <v>654.28644714806649</v>
      </c>
      <c r="U59" s="98">
        <v>655.76476878529661</v>
      </c>
      <c r="V59" s="98">
        <v>654.0245703606605</v>
      </c>
      <c r="W59" s="98">
        <v>902.540189778985</v>
      </c>
      <c r="X59" s="98">
        <v>0</v>
      </c>
      <c r="Y59" s="98">
        <v>0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415.08082773022284</v>
      </c>
      <c r="D60" s="33">
        <v>434.39938185334677</v>
      </c>
      <c r="E60" s="33">
        <v>433.07952754469602</v>
      </c>
      <c r="F60" s="33">
        <v>460.48890238561114</v>
      </c>
      <c r="G60" s="33">
        <v>372.86894715503439</v>
      </c>
      <c r="H60" s="33">
        <v>433.86858177003029</v>
      </c>
      <c r="I60" s="33">
        <v>378.23581126762673</v>
      </c>
      <c r="J60" s="33">
        <v>408.66164000135518</v>
      </c>
      <c r="K60" s="33">
        <v>515.36325794001527</v>
      </c>
      <c r="L60" s="33">
        <v>520.17447168924093</v>
      </c>
      <c r="M60" s="33">
        <v>511.85375765112497</v>
      </c>
      <c r="N60" s="33">
        <v>524.79109111339619</v>
      </c>
      <c r="O60" s="33">
        <v>509.88197565867108</v>
      </c>
      <c r="P60" s="33">
        <v>527.47003326437789</v>
      </c>
      <c r="Q60" s="33">
        <v>502.42595249626982</v>
      </c>
      <c r="R60" s="33">
        <v>507.12204235462059</v>
      </c>
      <c r="S60" s="33">
        <v>500.4231058588299</v>
      </c>
      <c r="T60" s="33">
        <v>487.19593270440089</v>
      </c>
      <c r="U60" s="33">
        <v>491.77091723814874</v>
      </c>
      <c r="V60" s="33">
        <v>476.92205519088418</v>
      </c>
      <c r="W60" s="33">
        <v>447.0175356029003</v>
      </c>
      <c r="X60" s="33">
        <v>461.88600925047376</v>
      </c>
      <c r="Y60" s="33">
        <v>465.11004027223504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23136.401839365826</v>
      </c>
      <c r="D62" s="117">
        <f t="shared" si="21"/>
        <v>19711.447229204576</v>
      </c>
      <c r="E62" s="117">
        <f t="shared" si="21"/>
        <v>21589.781231028192</v>
      </c>
      <c r="F62" s="117">
        <f t="shared" si="21"/>
        <v>18891.578227113685</v>
      </c>
      <c r="G62" s="117">
        <f t="shared" si="21"/>
        <v>20528.241340396242</v>
      </c>
      <c r="H62" s="117">
        <f t="shared" si="21"/>
        <v>19533.308623977897</v>
      </c>
      <c r="I62" s="117">
        <f t="shared" si="21"/>
        <v>17134.146944741467</v>
      </c>
      <c r="J62" s="117">
        <f t="shared" si="21"/>
        <v>16798.286365181517</v>
      </c>
      <c r="K62" s="117">
        <f t="shared" si="21"/>
        <v>16892.993202536949</v>
      </c>
      <c r="L62" s="117">
        <f t="shared" si="21"/>
        <v>19820.101092979607</v>
      </c>
      <c r="M62" s="117">
        <f t="shared" si="21"/>
        <v>16429.146279706962</v>
      </c>
      <c r="N62" s="117">
        <f t="shared" si="21"/>
        <v>15716.355194213222</v>
      </c>
      <c r="O62" s="117">
        <f t="shared" si="21"/>
        <v>16716.203856194403</v>
      </c>
      <c r="P62" s="117">
        <f t="shared" si="21"/>
        <v>12739.375932354798</v>
      </c>
      <c r="Q62" s="117">
        <f t="shared" si="21"/>
        <v>11339.846248868051</v>
      </c>
      <c r="R62" s="117">
        <f t="shared" ref="R62:V62" si="22">R63+R66+R68+R77</f>
        <v>13437.402468844772</v>
      </c>
      <c r="S62" s="117">
        <f t="shared" si="22"/>
        <v>13230.591505322585</v>
      </c>
      <c r="T62" s="117">
        <f t="shared" si="22"/>
        <v>12030.031098681713</v>
      </c>
      <c r="U62" s="117">
        <f t="shared" si="22"/>
        <v>11003.865038164307</v>
      </c>
      <c r="V62" s="117">
        <f t="shared" si="22"/>
        <v>10893.891872081107</v>
      </c>
      <c r="W62" s="117">
        <f t="shared" ref="W62:Y62" si="23">W63+W66+W68+W77</f>
        <v>14151.907660689682</v>
      </c>
      <c r="X62" s="117">
        <f t="shared" si="23"/>
        <v>10494.762778273829</v>
      </c>
      <c r="Y62" s="117">
        <f t="shared" si="23"/>
        <v>8291.3028599209119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19927.994009128215</v>
      </c>
      <c r="D63" s="122">
        <f t="shared" si="24"/>
        <v>16415.231065612254</v>
      </c>
      <c r="E63" s="122">
        <f t="shared" si="24"/>
        <v>18284.238635479756</v>
      </c>
      <c r="F63" s="122">
        <f t="shared" si="24"/>
        <v>15666.225911565592</v>
      </c>
      <c r="G63" s="122">
        <f t="shared" si="24"/>
        <v>17420.117280186485</v>
      </c>
      <c r="H63" s="122">
        <f t="shared" si="24"/>
        <v>16417.173555004953</v>
      </c>
      <c r="I63" s="122">
        <f t="shared" si="24"/>
        <v>14029.515490992002</v>
      </c>
      <c r="J63" s="122">
        <f t="shared" si="24"/>
        <v>13658.225648312246</v>
      </c>
      <c r="K63" s="122">
        <f t="shared" si="24"/>
        <v>13592.027019471634</v>
      </c>
      <c r="L63" s="122">
        <f t="shared" si="24"/>
        <v>16352.526721606102</v>
      </c>
      <c r="M63" s="122">
        <f t="shared" si="24"/>
        <v>12926.761640658537</v>
      </c>
      <c r="N63" s="122">
        <f t="shared" si="24"/>
        <v>12248.613303902859</v>
      </c>
      <c r="O63" s="122">
        <f t="shared" si="24"/>
        <v>13391.198513374149</v>
      </c>
      <c r="P63" s="122">
        <f t="shared" si="24"/>
        <v>9441.2394479913819</v>
      </c>
      <c r="Q63" s="122">
        <f t="shared" si="24"/>
        <v>8208.2453728631845</v>
      </c>
      <c r="R63" s="122">
        <f t="shared" ref="R63:V63" si="25">SUM(R64:R65)</f>
        <v>10341.957111800692</v>
      </c>
      <c r="S63" s="122">
        <f t="shared" si="25"/>
        <v>10201.680435990869</v>
      </c>
      <c r="T63" s="122">
        <f t="shared" si="25"/>
        <v>9168.6581096245482</v>
      </c>
      <c r="U63" s="122">
        <f t="shared" si="25"/>
        <v>8150.7487659255639</v>
      </c>
      <c r="V63" s="122">
        <f t="shared" si="25"/>
        <v>8052.0179159127056</v>
      </c>
      <c r="W63" s="122">
        <f t="shared" ref="W63:Y63" si="26">SUM(W64:W65)</f>
        <v>11028.233767837868</v>
      </c>
      <c r="X63" s="122">
        <f t="shared" si="26"/>
        <v>7634.1112118296123</v>
      </c>
      <c r="Y63" s="122">
        <f t="shared" si="26"/>
        <v>5547.4464541447678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19622.646057227819</v>
      </c>
      <c r="D64" s="98">
        <v>16167.549399838983</v>
      </c>
      <c r="E64" s="98">
        <v>18011.634154067571</v>
      </c>
      <c r="F64" s="98">
        <v>15436.604523484086</v>
      </c>
      <c r="G64" s="98">
        <v>17190.372874471253</v>
      </c>
      <c r="H64" s="98">
        <v>16197.761736581686</v>
      </c>
      <c r="I64" s="98">
        <v>13846.591643318452</v>
      </c>
      <c r="J64" s="98">
        <v>13480.605454301027</v>
      </c>
      <c r="K64" s="98">
        <v>13414.887910722651</v>
      </c>
      <c r="L64" s="98">
        <v>16138.550545147054</v>
      </c>
      <c r="M64" s="98">
        <v>12756.140184638418</v>
      </c>
      <c r="N64" s="98">
        <v>12082.733406669706</v>
      </c>
      <c r="O64" s="98">
        <v>13202.624390500874</v>
      </c>
      <c r="P64" s="98">
        <v>9301.9918846810197</v>
      </c>
      <c r="Q64" s="98">
        <v>8082.7644612525664</v>
      </c>
      <c r="R64" s="98">
        <v>10181.361068520917</v>
      </c>
      <c r="S64" s="98">
        <v>10041.651202559395</v>
      </c>
      <c r="T64" s="98">
        <v>9023.3348129871119</v>
      </c>
      <c r="U64" s="98">
        <v>8021.0046875269363</v>
      </c>
      <c r="V64" s="98">
        <v>7922.8999240734865</v>
      </c>
      <c r="W64" s="98">
        <v>10848.029004804999</v>
      </c>
      <c r="X64" s="98">
        <v>7509.8756105387838</v>
      </c>
      <c r="Y64" s="98">
        <v>5456.7605916076427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305.34795190039415</v>
      </c>
      <c r="D65" s="98">
        <v>247.68166577326929</v>
      </c>
      <c r="E65" s="98">
        <v>272.60448141218461</v>
      </c>
      <c r="F65" s="98">
        <v>229.62138808150627</v>
      </c>
      <c r="G65" s="98">
        <v>229.74440571523107</v>
      </c>
      <c r="H65" s="98">
        <v>219.41181842326691</v>
      </c>
      <c r="I65" s="98">
        <v>182.92384767354989</v>
      </c>
      <c r="J65" s="98">
        <v>177.62019401121859</v>
      </c>
      <c r="K65" s="98">
        <v>177.13910874898303</v>
      </c>
      <c r="L65" s="98">
        <v>213.9761764590483</v>
      </c>
      <c r="M65" s="98">
        <v>170.6214560201193</v>
      </c>
      <c r="N65" s="98">
        <v>165.87989723315349</v>
      </c>
      <c r="O65" s="98">
        <v>188.57412287327429</v>
      </c>
      <c r="P65" s="98">
        <v>139.24756331036212</v>
      </c>
      <c r="Q65" s="98">
        <v>125.48091161061868</v>
      </c>
      <c r="R65" s="98">
        <v>160.59604327977522</v>
      </c>
      <c r="S65" s="98">
        <v>160.02923343147373</v>
      </c>
      <c r="T65" s="98">
        <v>145.32329663743593</v>
      </c>
      <c r="U65" s="98">
        <v>129.74407839862729</v>
      </c>
      <c r="V65" s="98">
        <v>129.1179918392188</v>
      </c>
      <c r="W65" s="98">
        <v>180.20476303286955</v>
      </c>
      <c r="X65" s="98">
        <v>124.23560129082848</v>
      </c>
      <c r="Y65" s="98">
        <v>90.685862537124876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1.8465190807119891</v>
      </c>
      <c r="D66" s="122">
        <f t="shared" si="27"/>
        <v>1.0840573960859945</v>
      </c>
      <c r="E66" s="122">
        <f t="shared" si="27"/>
        <v>2.8778044109771348</v>
      </c>
      <c r="F66" s="122">
        <f t="shared" si="27"/>
        <v>2.1078262805457144</v>
      </c>
      <c r="G66" s="122">
        <f t="shared" si="27"/>
        <v>1.7971976949770825</v>
      </c>
      <c r="H66" s="122">
        <f t="shared" si="27"/>
        <v>2.2632642255986197</v>
      </c>
      <c r="I66" s="122">
        <f t="shared" si="27"/>
        <v>2.3394007288804533</v>
      </c>
      <c r="J66" s="122">
        <f t="shared" si="27"/>
        <v>1.542348945632745</v>
      </c>
      <c r="K66" s="122">
        <f t="shared" si="27"/>
        <v>1.0298603142411324</v>
      </c>
      <c r="L66" s="122">
        <f t="shared" si="27"/>
        <v>1.648184850571353</v>
      </c>
      <c r="M66" s="122">
        <f t="shared" si="27"/>
        <v>1.395507298202433</v>
      </c>
      <c r="N66" s="122">
        <f t="shared" si="27"/>
        <v>0.91317714176139553</v>
      </c>
      <c r="O66" s="122">
        <f t="shared" si="27"/>
        <v>1.8705756730792811</v>
      </c>
      <c r="P66" s="122">
        <f t="shared" si="27"/>
        <v>0.47650261395719595</v>
      </c>
      <c r="Q66" s="122">
        <f t="shared" si="27"/>
        <v>0.7244190492880227</v>
      </c>
      <c r="R66" s="122">
        <f t="shared" si="27"/>
        <v>0.92669870552589784</v>
      </c>
      <c r="S66" s="122">
        <f t="shared" si="27"/>
        <v>1.749641270870208</v>
      </c>
      <c r="T66" s="122">
        <f t="shared" si="27"/>
        <v>1.1004271868617821</v>
      </c>
      <c r="U66" s="122">
        <f t="shared" si="27"/>
        <v>1.9271167663684472</v>
      </c>
      <c r="V66" s="122">
        <f t="shared" si="27"/>
        <v>2.781255674171744</v>
      </c>
      <c r="W66" s="122">
        <f t="shared" si="27"/>
        <v>1.2468759957245747</v>
      </c>
      <c r="X66" s="122">
        <f t="shared" si="27"/>
        <v>0.44139289585945862</v>
      </c>
      <c r="Y66" s="122">
        <f t="shared" si="27"/>
        <v>0.13118390801902671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1.8465190807119891</v>
      </c>
      <c r="D67" s="98">
        <f>IF(RES_hhdet_in_fec!D67=0,0,RES_hhdet_in_fec!D67*1000*11630/RES_hhdet_in_new!D64)</f>
        <v>1.0840573960859945</v>
      </c>
      <c r="E67" s="98">
        <f>IF(RES_hhdet_in_fec!E67=0,0,RES_hhdet_in_fec!E67*1000*11630/RES_hhdet_in_new!E64)</f>
        <v>2.8778044109771348</v>
      </c>
      <c r="F67" s="98">
        <f>IF(RES_hhdet_in_fec!F67=0,0,RES_hhdet_in_fec!F67*1000*11630/RES_hhdet_in_new!F64)</f>
        <v>2.1078262805457144</v>
      </c>
      <c r="G67" s="98">
        <f>IF(RES_hhdet_in_fec!G67=0,0,RES_hhdet_in_fec!G67*1000*11630/RES_hhdet_in_new!G64)</f>
        <v>1.7971976949770825</v>
      </c>
      <c r="H67" s="98">
        <f>IF(RES_hhdet_in_fec!H67=0,0,RES_hhdet_in_fec!H67*1000*11630/RES_hhdet_in_new!H64)</f>
        <v>2.2632642255986197</v>
      </c>
      <c r="I67" s="98">
        <f>IF(RES_hhdet_in_fec!I67=0,0,RES_hhdet_in_fec!I67*1000*11630/RES_hhdet_in_new!I64)</f>
        <v>2.3394007288804533</v>
      </c>
      <c r="J67" s="98">
        <f>IF(RES_hhdet_in_fec!J67=0,0,RES_hhdet_in_fec!J67*1000*11630/RES_hhdet_in_new!J64)</f>
        <v>1.542348945632745</v>
      </c>
      <c r="K67" s="98">
        <f>IF(RES_hhdet_in_fec!K67=0,0,RES_hhdet_in_fec!K67*1000*11630/RES_hhdet_in_new!K64)</f>
        <v>1.0298603142411324</v>
      </c>
      <c r="L67" s="98">
        <f>IF(RES_hhdet_in_fec!L67=0,0,RES_hhdet_in_fec!L67*1000*11630/RES_hhdet_in_new!L64)</f>
        <v>1.648184850571353</v>
      </c>
      <c r="M67" s="98">
        <f>IF(RES_hhdet_in_fec!M67=0,0,RES_hhdet_in_fec!M67*1000*11630/RES_hhdet_in_new!M64)</f>
        <v>1.395507298202433</v>
      </c>
      <c r="N67" s="98">
        <f>IF(RES_hhdet_in_fec!N67=0,0,RES_hhdet_in_fec!N67*1000*11630/RES_hhdet_in_new!N64)</f>
        <v>0.91317714176139553</v>
      </c>
      <c r="O67" s="98">
        <f>IF(RES_hhdet_in_fec!O67=0,0,RES_hhdet_in_fec!O67*1000*11630/RES_hhdet_in_new!O64)</f>
        <v>1.8705756730792811</v>
      </c>
      <c r="P67" s="98">
        <f>IF(RES_hhdet_in_fec!P67=0,0,RES_hhdet_in_fec!P67*1000*11630/RES_hhdet_in_new!P64)</f>
        <v>0.47650261395719595</v>
      </c>
      <c r="Q67" s="98">
        <f>IF(RES_hhdet_in_fec!Q67=0,0,RES_hhdet_in_fec!Q67*1000*11630/RES_hhdet_in_new!Q64)</f>
        <v>0.7244190492880227</v>
      </c>
      <c r="R67" s="98">
        <f>IF(RES_hhdet_in_fec!R67=0,0,RES_hhdet_in_fec!R67*1000*11630/RES_hhdet_in_new!R64)</f>
        <v>0.92669870552589784</v>
      </c>
      <c r="S67" s="98">
        <f>IF(RES_hhdet_in_fec!S67=0,0,RES_hhdet_in_fec!S67*1000*11630/RES_hhdet_in_new!S64)</f>
        <v>1.749641270870208</v>
      </c>
      <c r="T67" s="98">
        <f>IF(RES_hhdet_in_fec!T67=0,0,RES_hhdet_in_fec!T67*1000*11630/RES_hhdet_in_new!T64)</f>
        <v>1.1004271868617821</v>
      </c>
      <c r="U67" s="98">
        <f>IF(RES_hhdet_in_fec!U67=0,0,RES_hhdet_in_fec!U67*1000*11630/RES_hhdet_in_new!U64)</f>
        <v>1.9271167663684472</v>
      </c>
      <c r="V67" s="98">
        <f>IF(RES_hhdet_in_fec!V67=0,0,RES_hhdet_in_fec!V67*1000*11630/RES_hhdet_in_new!V64)</f>
        <v>2.781255674171744</v>
      </c>
      <c r="W67" s="98">
        <f>IF(RES_hhdet_in_fec!W67=0,0,RES_hhdet_in_fec!W67*1000*11630/RES_hhdet_in_new!W64)</f>
        <v>1.2468759957245747</v>
      </c>
      <c r="X67" s="98">
        <f>IF(RES_hhdet_in_fec!X67=0,0,RES_hhdet_in_fec!X67*1000*11630/RES_hhdet_in_new!X64)</f>
        <v>0.44139289585945862</v>
      </c>
      <c r="Y67" s="98">
        <f>IF(RES_hhdet_in_fec!Y67=0,0,RES_hhdet_in_fec!Y67*1000*11630/RES_hhdet_in_new!Y64)</f>
        <v>0.13118390801902671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2787.0543833235433</v>
      </c>
      <c r="D68" s="122">
        <v>2853.9130365984975</v>
      </c>
      <c r="E68" s="122">
        <v>2860.7386484776439</v>
      </c>
      <c r="F68" s="122">
        <v>2755.2398449874258</v>
      </c>
      <c r="G68" s="122">
        <v>2718.6706473383865</v>
      </c>
      <c r="H68" s="122">
        <v>2666.4171483135933</v>
      </c>
      <c r="I68" s="122">
        <v>2717.9424661928738</v>
      </c>
      <c r="J68" s="122">
        <v>2714.64874528274</v>
      </c>
      <c r="K68" s="122">
        <v>2767.6924989331169</v>
      </c>
      <c r="L68" s="122">
        <v>2927.9258001214298</v>
      </c>
      <c r="M68" s="122">
        <v>2967.4957146656757</v>
      </c>
      <c r="N68" s="122">
        <v>2925.9471885178014</v>
      </c>
      <c r="O68" s="122">
        <v>2794.4667787200638</v>
      </c>
      <c r="P68" s="122">
        <v>2759.5073322418189</v>
      </c>
      <c r="Q68" s="122">
        <v>2616.87898288414</v>
      </c>
      <c r="R68" s="122">
        <v>2575.8809886422605</v>
      </c>
      <c r="S68" s="122">
        <v>2510.2527114459795</v>
      </c>
      <c r="T68" s="122">
        <v>2357.8941340376168</v>
      </c>
      <c r="U68" s="122">
        <v>2340.0906475088805</v>
      </c>
      <c r="V68" s="122">
        <v>2343.3681612358787</v>
      </c>
      <c r="W68" s="122">
        <v>2652.8993727680854</v>
      </c>
      <c r="X68" s="122">
        <v>2397.9492179063122</v>
      </c>
      <c r="Y68" s="122">
        <v>2278.2472352715477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3120.6462403356254</v>
      </c>
      <c r="D69" s="98">
        <v>3123.7950308706577</v>
      </c>
      <c r="E69" s="98">
        <v>3120.110720905473</v>
      </c>
      <c r="F69" s="98">
        <v>2921.9601894642806</v>
      </c>
      <c r="G69" s="98">
        <v>3129.9325132011586</v>
      </c>
      <c r="H69" s="98">
        <v>3098.9771027951329</v>
      </c>
      <c r="I69" s="98">
        <v>2881.4304592032959</v>
      </c>
      <c r="J69" s="98">
        <v>2916.9821537179037</v>
      </c>
      <c r="K69" s="98">
        <v>3126.218975946158</v>
      </c>
      <c r="L69" s="98">
        <v>3072.7269726773134</v>
      </c>
      <c r="M69" s="98">
        <v>3153.4153555847379</v>
      </c>
      <c r="N69" s="98">
        <v>3062.8847706187898</v>
      </c>
      <c r="O69" s="98">
        <v>2865.1801812394633</v>
      </c>
      <c r="P69" s="98">
        <v>2876.9413015129044</v>
      </c>
      <c r="Q69" s="98">
        <v>2628.1667735853321</v>
      </c>
      <c r="R69" s="98">
        <v>2605.5182875509677</v>
      </c>
      <c r="S69" s="98">
        <v>2548.7046011417988</v>
      </c>
      <c r="T69" s="98">
        <v>2342.7681015265725</v>
      </c>
      <c r="U69" s="98">
        <v>2294.6955880071341</v>
      </c>
      <c r="V69" s="98">
        <v>2361.1191365399764</v>
      </c>
      <c r="W69" s="98">
        <v>2820.9628110233893</v>
      </c>
      <c r="X69" s="98">
        <v>2249.3594913635898</v>
      </c>
      <c r="Y69" s="98">
        <v>2197.7839814213003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2377.3046543195865</v>
      </c>
      <c r="D70" s="98">
        <v>2392.5660644892455</v>
      </c>
      <c r="E70" s="98">
        <v>2398.567975612827</v>
      </c>
      <c r="F70" s="98">
        <v>2257.0216257613706</v>
      </c>
      <c r="G70" s="98">
        <v>2432.878490323777</v>
      </c>
      <c r="H70" s="98">
        <v>2354.925377734206</v>
      </c>
      <c r="I70" s="98">
        <v>0</v>
      </c>
      <c r="J70" s="98">
        <v>2289.0863472410861</v>
      </c>
      <c r="K70" s="98">
        <v>2478.7845633468319</v>
      </c>
      <c r="L70" s="98">
        <v>2411.2863794423124</v>
      </c>
      <c r="M70" s="98">
        <v>2540.3563461669191</v>
      </c>
      <c r="N70" s="98">
        <v>2493.2258562305619</v>
      </c>
      <c r="O70" s="98">
        <v>2344.9856548742691</v>
      </c>
      <c r="P70" s="98">
        <v>2421.719003409657</v>
      </c>
      <c r="Q70" s="98">
        <v>2230.7504564677743</v>
      </c>
      <c r="R70" s="98">
        <v>2236.433180547479</v>
      </c>
      <c r="S70" s="98">
        <v>2227.2718397659646</v>
      </c>
      <c r="T70" s="98">
        <v>2081.4213161310208</v>
      </c>
      <c r="U70" s="98">
        <v>2056.9114318568741</v>
      </c>
      <c r="V70" s="98">
        <v>2132.0004401097317</v>
      </c>
      <c r="W70" s="98">
        <v>2557.979434568716</v>
      </c>
      <c r="X70" s="98">
        <v>0</v>
      </c>
      <c r="Y70" s="98">
        <v>0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1158.7721813640715</v>
      </c>
      <c r="D71" s="101">
        <v>1163.101165369392</v>
      </c>
      <c r="E71" s="101">
        <v>1152.0622932055294</v>
      </c>
      <c r="F71" s="101">
        <v>1076.412235474492</v>
      </c>
      <c r="G71" s="101">
        <v>1157.0370189533783</v>
      </c>
      <c r="H71" s="101">
        <v>951.73165669232765</v>
      </c>
      <c r="I71" s="101">
        <v>0</v>
      </c>
      <c r="J71" s="101">
        <v>1026.6892077887098</v>
      </c>
      <c r="K71" s="101">
        <v>1126.2757934671938</v>
      </c>
      <c r="L71" s="101">
        <v>973.35922897290232</v>
      </c>
      <c r="M71" s="101">
        <v>1120.6980861357167</v>
      </c>
      <c r="N71" s="101">
        <v>1045.3252617677019</v>
      </c>
      <c r="O71" s="101">
        <v>833.60273033322824</v>
      </c>
      <c r="P71" s="101">
        <v>853.3046321474319</v>
      </c>
      <c r="Q71" s="101">
        <v>624.3232865454271</v>
      </c>
      <c r="R71" s="101">
        <v>575.34811940192299</v>
      </c>
      <c r="S71" s="101">
        <v>635.38584908830057</v>
      </c>
      <c r="T71" s="101">
        <v>675.02437010485153</v>
      </c>
      <c r="U71" s="101">
        <v>675.28446295752235</v>
      </c>
      <c r="V71" s="101">
        <v>698.87090818687363</v>
      </c>
      <c r="W71" s="101">
        <v>821.59114052164045</v>
      </c>
      <c r="X71" s="101">
        <v>0</v>
      </c>
      <c r="Y71" s="101">
        <v>0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1218.5324729555152</v>
      </c>
      <c r="D72" s="104">
        <v>1229.4648991198535</v>
      </c>
      <c r="E72" s="104">
        <v>1246.5056824072976</v>
      </c>
      <c r="F72" s="104">
        <v>1180.6093902868779</v>
      </c>
      <c r="G72" s="104">
        <v>1275.8414713703987</v>
      </c>
      <c r="H72" s="104">
        <v>1403.1937210418785</v>
      </c>
      <c r="I72" s="104">
        <v>0</v>
      </c>
      <c r="J72" s="104">
        <v>1262.3971394523765</v>
      </c>
      <c r="K72" s="104">
        <v>1352.5087698796381</v>
      </c>
      <c r="L72" s="104">
        <v>1437.9271504694102</v>
      </c>
      <c r="M72" s="104">
        <v>1419.6582600312026</v>
      </c>
      <c r="N72" s="104">
        <v>1447.9005944628607</v>
      </c>
      <c r="O72" s="104">
        <v>1511.3829245410409</v>
      </c>
      <c r="P72" s="104">
        <v>1568.4143712622258</v>
      </c>
      <c r="Q72" s="104">
        <v>1606.4271699223468</v>
      </c>
      <c r="R72" s="104">
        <v>1661.085061145556</v>
      </c>
      <c r="S72" s="104">
        <v>1591.8859906776645</v>
      </c>
      <c r="T72" s="104">
        <v>1406.3969460261694</v>
      </c>
      <c r="U72" s="104">
        <v>1381.6269688993521</v>
      </c>
      <c r="V72" s="104">
        <v>1433.1295319228584</v>
      </c>
      <c r="W72" s="104">
        <v>1736.3882940470758</v>
      </c>
      <c r="X72" s="104">
        <v>0</v>
      </c>
      <c r="Y72" s="104">
        <v>0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2720.0350741447687</v>
      </c>
      <c r="D73" s="101">
        <v>2820.9163468263105</v>
      </c>
      <c r="E73" s="101">
        <v>2844.2964668741406</v>
      </c>
      <c r="F73" s="101">
        <v>2851.1705529157016</v>
      </c>
      <c r="G73" s="101">
        <v>2641.7365149039147</v>
      </c>
      <c r="H73" s="101">
        <v>2749.5981571388224</v>
      </c>
      <c r="I73" s="101">
        <v>2758.8054060786535</v>
      </c>
      <c r="J73" s="101">
        <v>2741.2392866479713</v>
      </c>
      <c r="K73" s="101">
        <v>2985.3481957546815</v>
      </c>
      <c r="L73" s="101">
        <v>3046.2610083970098</v>
      </c>
      <c r="M73" s="101">
        <v>2955.276492464362</v>
      </c>
      <c r="N73" s="101">
        <v>3021.7485741392316</v>
      </c>
      <c r="O73" s="101">
        <v>3013.4900345912201</v>
      </c>
      <c r="P73" s="101">
        <v>2912.9547529144793</v>
      </c>
      <c r="Q73" s="101">
        <v>2856.1843156594605</v>
      </c>
      <c r="R73" s="101">
        <v>2811.0836703274013</v>
      </c>
      <c r="S73" s="101">
        <v>2694.7694044866657</v>
      </c>
      <c r="T73" s="101">
        <v>2550.0908769252887</v>
      </c>
      <c r="U73" s="101">
        <v>2584.1434433428794</v>
      </c>
      <c r="V73" s="101">
        <v>2472.9280025881749</v>
      </c>
      <c r="W73" s="101">
        <v>2694.4367154720335</v>
      </c>
      <c r="X73" s="101">
        <v>2562.8359635428001</v>
      </c>
      <c r="Y73" s="101">
        <v>2390.9706812400827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2210.6431392720292</v>
      </c>
      <c r="D74" s="104">
        <v>2295.3256974611913</v>
      </c>
      <c r="E74" s="104">
        <v>2314.0129643016262</v>
      </c>
      <c r="F74" s="104">
        <v>2321.6312002361128</v>
      </c>
      <c r="G74" s="104">
        <v>2153.4733330044037</v>
      </c>
      <c r="H74" s="104">
        <v>2193.308867191266</v>
      </c>
      <c r="I74" s="104">
        <v>2216.1702166220475</v>
      </c>
      <c r="J74" s="104">
        <v>2227.2826451695551</v>
      </c>
      <c r="K74" s="104">
        <v>2437.5184900604168</v>
      </c>
      <c r="L74" s="104">
        <v>2453.1863652295237</v>
      </c>
      <c r="M74" s="104">
        <v>2417.2988561751349</v>
      </c>
      <c r="N74" s="104">
        <v>2472.5347671974218</v>
      </c>
      <c r="O74" s="104">
        <v>2445.4405364601989</v>
      </c>
      <c r="P74" s="104">
        <v>2389.4673004387523</v>
      </c>
      <c r="Q74" s="104">
        <v>2326.4233263795236</v>
      </c>
      <c r="R74" s="104">
        <v>2297.9842589017626</v>
      </c>
      <c r="S74" s="104">
        <v>2239.5596251216061</v>
      </c>
      <c r="T74" s="104">
        <v>2155.208730819797</v>
      </c>
      <c r="U74" s="104">
        <v>2202.354588967879</v>
      </c>
      <c r="V74" s="104">
        <v>2119.6336761457724</v>
      </c>
      <c r="W74" s="104">
        <v>2316.0999135883708</v>
      </c>
      <c r="X74" s="104">
        <v>2250.4951790014293</v>
      </c>
      <c r="Y74" s="104">
        <v>2115.8804498807926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1009.8110369756322</v>
      </c>
      <c r="D75" s="98">
        <v>1050.6741058214709</v>
      </c>
      <c r="E75" s="98">
        <v>1050.5314408848915</v>
      </c>
      <c r="F75" s="98">
        <v>1051.9393333530932</v>
      </c>
      <c r="G75" s="98">
        <v>974.30716331701205</v>
      </c>
      <c r="H75" s="98">
        <v>842.66532490043744</v>
      </c>
      <c r="I75" s="98">
        <v>892.41557815426529</v>
      </c>
      <c r="J75" s="98">
        <v>964.38487373594069</v>
      </c>
      <c r="K75" s="98">
        <v>1076.5451410481305</v>
      </c>
      <c r="L75" s="98">
        <v>967.95985051503715</v>
      </c>
      <c r="M75" s="98">
        <v>1045.9590475398602</v>
      </c>
      <c r="N75" s="98">
        <v>1030.1912405349326</v>
      </c>
      <c r="O75" s="98">
        <v>880.82443587589967</v>
      </c>
      <c r="P75" s="98">
        <v>858.80838074297856</v>
      </c>
      <c r="Q75" s="98">
        <v>678.74649593010906</v>
      </c>
      <c r="R75" s="98">
        <v>621.52043932124877</v>
      </c>
      <c r="S75" s="98">
        <v>671.05063572500433</v>
      </c>
      <c r="T75" s="98">
        <v>735.83153927850606</v>
      </c>
      <c r="U75" s="98">
        <v>763.91731902468166</v>
      </c>
      <c r="V75" s="98">
        <v>728.89620533521304</v>
      </c>
      <c r="W75" s="98">
        <v>770.85706479679197</v>
      </c>
      <c r="X75" s="98">
        <v>865.66513668669768</v>
      </c>
      <c r="Y75" s="98">
        <v>802.03767233395115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1200.8321022963971</v>
      </c>
      <c r="D76" s="98">
        <v>1244.6515916397202</v>
      </c>
      <c r="E76" s="98">
        <v>1263.4815234167345</v>
      </c>
      <c r="F76" s="98">
        <v>1269.6918668830199</v>
      </c>
      <c r="G76" s="98">
        <v>1179.1661696873912</v>
      </c>
      <c r="H76" s="98">
        <v>1350.6435422908287</v>
      </c>
      <c r="I76" s="98">
        <v>1323.7546384677823</v>
      </c>
      <c r="J76" s="98">
        <v>1262.8977714336145</v>
      </c>
      <c r="K76" s="98">
        <v>1360.9733490122862</v>
      </c>
      <c r="L76" s="98">
        <v>1485.2265147144865</v>
      </c>
      <c r="M76" s="98">
        <v>1371.3398086352749</v>
      </c>
      <c r="N76" s="98">
        <v>1442.343526662489</v>
      </c>
      <c r="O76" s="98">
        <v>1564.6161005842996</v>
      </c>
      <c r="P76" s="98">
        <v>1530.6589196957741</v>
      </c>
      <c r="Q76" s="98">
        <v>1647.6768304494151</v>
      </c>
      <c r="R76" s="98">
        <v>1676.4638195805137</v>
      </c>
      <c r="S76" s="98">
        <v>1568.5089893966015</v>
      </c>
      <c r="T76" s="98">
        <v>1419.3771915412913</v>
      </c>
      <c r="U76" s="98">
        <v>1438.4372699431972</v>
      </c>
      <c r="V76" s="98">
        <v>1390.7374708105592</v>
      </c>
      <c r="W76" s="98">
        <v>1545.242848791579</v>
      </c>
      <c r="X76" s="98">
        <v>1384.8300423147318</v>
      </c>
      <c r="Y76" s="98">
        <v>1313.8427775468413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419.50692783335666</v>
      </c>
      <c r="D77" s="122">
        <v>441.21906959773997</v>
      </c>
      <c r="E77" s="122">
        <v>441.92614265981445</v>
      </c>
      <c r="F77" s="122">
        <v>468.00464428012287</v>
      </c>
      <c r="G77" s="122">
        <v>387.65621517639556</v>
      </c>
      <c r="H77" s="122">
        <v>447.45465643375138</v>
      </c>
      <c r="I77" s="122">
        <v>384.34958682770872</v>
      </c>
      <c r="J77" s="122">
        <v>423.86962264089902</v>
      </c>
      <c r="K77" s="122">
        <v>532.24382381795681</v>
      </c>
      <c r="L77" s="122">
        <v>538.0003864015024</v>
      </c>
      <c r="M77" s="122">
        <v>533.49341708454483</v>
      </c>
      <c r="N77" s="122">
        <v>540.88152465080009</v>
      </c>
      <c r="O77" s="122">
        <v>528.66798842710955</v>
      </c>
      <c r="P77" s="122">
        <v>538.1526495076389</v>
      </c>
      <c r="Q77" s="122">
        <v>513.99747407143821</v>
      </c>
      <c r="R77" s="122">
        <v>518.63766969629398</v>
      </c>
      <c r="S77" s="122">
        <v>516.9087166148679</v>
      </c>
      <c r="T77" s="122">
        <v>502.37842783268553</v>
      </c>
      <c r="U77" s="122">
        <v>511.09850796349394</v>
      </c>
      <c r="V77" s="122">
        <v>495.72453925835157</v>
      </c>
      <c r="W77" s="122">
        <v>469.52764408800471</v>
      </c>
      <c r="X77" s="122">
        <v>462.26095564204553</v>
      </c>
      <c r="Y77" s="122">
        <v>465.47798659657724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531.44789081908277</v>
      </c>
      <c r="D78" s="98">
        <v>541.38858351695467</v>
      </c>
      <c r="E78" s="98">
        <v>537.09506528678116</v>
      </c>
      <c r="F78" s="98">
        <v>538.27962287415551</v>
      </c>
      <c r="G78" s="98">
        <v>513.62616968708039</v>
      </c>
      <c r="H78" s="98">
        <v>573.05362658741637</v>
      </c>
      <c r="I78" s="98">
        <v>468.7618197409883</v>
      </c>
      <c r="J78" s="98">
        <v>517.13778882880638</v>
      </c>
      <c r="K78" s="98">
        <v>661.0641872838645</v>
      </c>
      <c r="L78" s="98">
        <v>664.43052325723909</v>
      </c>
      <c r="M78" s="98">
        <v>673.25741551855674</v>
      </c>
      <c r="N78" s="98">
        <v>662.80674722111019</v>
      </c>
      <c r="O78" s="98">
        <v>667.67254265120198</v>
      </c>
      <c r="P78" s="98">
        <v>686.72905384254409</v>
      </c>
      <c r="Q78" s="98">
        <v>664.11515956838514</v>
      </c>
      <c r="R78" s="98">
        <v>661.79934254102784</v>
      </c>
      <c r="S78" s="98">
        <v>675.81412201307444</v>
      </c>
      <c r="T78" s="98">
        <v>647.24568167714312</v>
      </c>
      <c r="U78" s="98">
        <v>655.99931287613367</v>
      </c>
      <c r="V78" s="98">
        <v>678.71253843077068</v>
      </c>
      <c r="W78" s="98">
        <v>795.96484908679258</v>
      </c>
      <c r="X78" s="98">
        <v>541.80252426348181</v>
      </c>
      <c r="Y78" s="98">
        <v>640.1226272504914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415.08082773022284</v>
      </c>
      <c r="D79" s="33">
        <v>434.39938185334677</v>
      </c>
      <c r="E79" s="33">
        <v>433.07952754469596</v>
      </c>
      <c r="F79" s="33">
        <v>460.48890238561108</v>
      </c>
      <c r="G79" s="33">
        <v>372.86894715503433</v>
      </c>
      <c r="H79" s="33">
        <v>433.86858177003023</v>
      </c>
      <c r="I79" s="33">
        <v>378.23581126762679</v>
      </c>
      <c r="J79" s="33">
        <v>408.66164000135518</v>
      </c>
      <c r="K79" s="33">
        <v>515.36325794001527</v>
      </c>
      <c r="L79" s="33">
        <v>520.17447168924105</v>
      </c>
      <c r="M79" s="33">
        <v>511.85375765112497</v>
      </c>
      <c r="N79" s="33">
        <v>524.79109111339619</v>
      </c>
      <c r="O79" s="33">
        <v>509.88197565867108</v>
      </c>
      <c r="P79" s="33">
        <v>527.47003326437778</v>
      </c>
      <c r="Q79" s="33">
        <v>502.4259524962697</v>
      </c>
      <c r="R79" s="33">
        <v>507.12204235462053</v>
      </c>
      <c r="S79" s="33">
        <v>500.42310585883001</v>
      </c>
      <c r="T79" s="33">
        <v>487.19593270440095</v>
      </c>
      <c r="U79" s="33">
        <v>491.7709172381488</v>
      </c>
      <c r="V79" s="33">
        <v>476.92205519088418</v>
      </c>
      <c r="W79" s="33">
        <v>447.0175356029003</v>
      </c>
      <c r="X79" s="33">
        <v>461.88600925047376</v>
      </c>
      <c r="Y79" s="33">
        <v>465.11004027223504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22117.0862858445</v>
      </c>
      <c r="D81" s="117">
        <f t="shared" si="28"/>
        <v>19172.974761906735</v>
      </c>
      <c r="E81" s="117">
        <f t="shared" si="28"/>
        <v>20640.349544125813</v>
      </c>
      <c r="F81" s="117">
        <f t="shared" si="28"/>
        <v>18580.928160857402</v>
      </c>
      <c r="G81" s="117">
        <f t="shared" si="28"/>
        <v>17427.374138569503</v>
      </c>
      <c r="H81" s="117">
        <f t="shared" si="28"/>
        <v>17652.996239532302</v>
      </c>
      <c r="I81" s="117">
        <f t="shared" si="28"/>
        <v>16419.513841436641</v>
      </c>
      <c r="J81" s="117">
        <f t="shared" si="28"/>
        <v>15393.872532689165</v>
      </c>
      <c r="K81" s="117">
        <f t="shared" si="28"/>
        <v>15179.513889383934</v>
      </c>
      <c r="L81" s="117">
        <f t="shared" si="28"/>
        <v>17715.509617894608</v>
      </c>
      <c r="M81" s="117">
        <f t="shared" si="28"/>
        <v>15205.262866603531</v>
      </c>
      <c r="N81" s="117">
        <f t="shared" si="28"/>
        <v>14994.287699522354</v>
      </c>
      <c r="O81" s="117">
        <f t="shared" si="28"/>
        <v>16373.839972941492</v>
      </c>
      <c r="P81" s="117">
        <f t="shared" si="28"/>
        <v>12884.376658846055</v>
      </c>
      <c r="Q81" s="117">
        <f t="shared" si="28"/>
        <v>11648.805199813905</v>
      </c>
      <c r="R81" s="117">
        <f t="shared" ref="R81:V81" si="29">R82+R85+R87+R100</f>
        <v>13236.633699115533</v>
      </c>
      <c r="S81" s="117">
        <f t="shared" si="29"/>
        <v>13402.362989089361</v>
      </c>
      <c r="T81" s="117">
        <f t="shared" si="29"/>
        <v>12225.435273308749</v>
      </c>
      <c r="U81" s="117">
        <f t="shared" si="29"/>
        <v>10840.640791929489</v>
      </c>
      <c r="V81" s="117">
        <f t="shared" si="29"/>
        <v>10517.77094415733</v>
      </c>
      <c r="W81" s="117">
        <f t="shared" ref="W81:Y81" si="30">W82+W85+W87+W100</f>
        <v>15035.581373458414</v>
      </c>
      <c r="X81" s="117">
        <f t="shared" si="30"/>
        <v>11154.590205501523</v>
      </c>
      <c r="Y81" s="117">
        <f t="shared" si="30"/>
        <v>9110.9800091400721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19018.714282003868</v>
      </c>
      <c r="D82" s="122">
        <f t="shared" si="31"/>
        <v>15964.181818169336</v>
      </c>
      <c r="E82" s="122">
        <f t="shared" si="31"/>
        <v>17471.579396327412</v>
      </c>
      <c r="F82" s="122">
        <f t="shared" si="31"/>
        <v>15418.517155250203</v>
      </c>
      <c r="G82" s="122">
        <f t="shared" si="31"/>
        <v>14570.577798022143</v>
      </c>
      <c r="H82" s="122">
        <f t="shared" si="31"/>
        <v>14622.36519693682</v>
      </c>
      <c r="I82" s="122">
        <f t="shared" si="31"/>
        <v>13345.334266443333</v>
      </c>
      <c r="J82" s="122">
        <f t="shared" si="31"/>
        <v>12364.295414417924</v>
      </c>
      <c r="K82" s="122">
        <f t="shared" si="31"/>
        <v>12007.519394569317</v>
      </c>
      <c r="L82" s="122">
        <f t="shared" si="31"/>
        <v>14365.421675200485</v>
      </c>
      <c r="M82" s="122">
        <f t="shared" si="31"/>
        <v>11919.776639880722</v>
      </c>
      <c r="N82" s="122">
        <f t="shared" si="31"/>
        <v>11624.704493567582</v>
      </c>
      <c r="O82" s="122">
        <f t="shared" si="31"/>
        <v>13124.233015764914</v>
      </c>
      <c r="P82" s="122">
        <f t="shared" si="31"/>
        <v>9629.1048651952933</v>
      </c>
      <c r="Q82" s="122">
        <f t="shared" si="31"/>
        <v>8506.461314871769</v>
      </c>
      <c r="R82" s="122">
        <f t="shared" ref="R82:V82" si="32">SUM(R83:R84)</f>
        <v>10179.56364843285</v>
      </c>
      <c r="S82" s="122">
        <f t="shared" si="32"/>
        <v>10428.855013329316</v>
      </c>
      <c r="T82" s="122">
        <f t="shared" si="32"/>
        <v>9362.2668389660903</v>
      </c>
      <c r="U82" s="122">
        <f t="shared" si="32"/>
        <v>7958.5574930705206</v>
      </c>
      <c r="V82" s="122">
        <f t="shared" si="32"/>
        <v>7692.448875897082</v>
      </c>
      <c r="W82" s="122">
        <f t="shared" ref="W82:Y82" si="33">SUM(W83:W84)</f>
        <v>11990.80177584199</v>
      </c>
      <c r="X82" s="122">
        <f t="shared" si="33"/>
        <v>8316.238834228192</v>
      </c>
      <c r="Y82" s="122">
        <f t="shared" si="33"/>
        <v>6375.7657339475227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18896.120440893923</v>
      </c>
      <c r="D83" s="98">
        <v>15861.660450230951</v>
      </c>
      <c r="E83" s="98">
        <v>17359.478361535836</v>
      </c>
      <c r="F83" s="98">
        <v>15320.196733970341</v>
      </c>
      <c r="G83" s="98">
        <v>14486.167824715636</v>
      </c>
      <c r="H83" s="98">
        <v>14535.660609453023</v>
      </c>
      <c r="I83" s="98">
        <v>13267.433026910889</v>
      </c>
      <c r="J83" s="98">
        <v>12291.727788265453</v>
      </c>
      <c r="K83" s="98">
        <v>11936.435339375956</v>
      </c>
      <c r="L83" s="98">
        <v>14279.624750514849</v>
      </c>
      <c r="M83" s="98">
        <v>11848.488644057938</v>
      </c>
      <c r="N83" s="98">
        <v>11554.920092497638</v>
      </c>
      <c r="O83" s="98">
        <v>13045.315188937937</v>
      </c>
      <c r="P83" s="98">
        <v>9571.1095259412632</v>
      </c>
      <c r="Q83" s="98">
        <v>8455.0465064836153</v>
      </c>
      <c r="R83" s="98">
        <v>10117.380516693411</v>
      </c>
      <c r="S83" s="98">
        <v>10364.376074617543</v>
      </c>
      <c r="T83" s="98">
        <v>9303.4878409433331</v>
      </c>
      <c r="U83" s="98">
        <v>7908.1224592997814</v>
      </c>
      <c r="V83" s="98">
        <v>7643.1747335000191</v>
      </c>
      <c r="W83" s="98">
        <v>11912.278045507237</v>
      </c>
      <c r="X83" s="98">
        <v>8261.8331055618728</v>
      </c>
      <c r="Y83" s="98">
        <v>6333.6938166934351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122.59384110994539</v>
      </c>
      <c r="D84" s="98">
        <v>102.52136793838432</v>
      </c>
      <c r="E84" s="98">
        <v>112.10103479157497</v>
      </c>
      <c r="F84" s="98">
        <v>98.320421279862458</v>
      </c>
      <c r="G84" s="98">
        <v>84.409973306506956</v>
      </c>
      <c r="H84" s="98">
        <v>86.704587483796189</v>
      </c>
      <c r="I84" s="98">
        <v>77.901239532443626</v>
      </c>
      <c r="J84" s="98">
        <v>72.567626152470638</v>
      </c>
      <c r="K84" s="98">
        <v>71.08405519336219</v>
      </c>
      <c r="L84" s="98">
        <v>85.796924685635048</v>
      </c>
      <c r="M84" s="98">
        <v>71.287995822784026</v>
      </c>
      <c r="N84" s="98">
        <v>69.784401069944309</v>
      </c>
      <c r="O84" s="98">
        <v>78.917826826977063</v>
      </c>
      <c r="P84" s="98">
        <v>57.995339254030661</v>
      </c>
      <c r="Q84" s="98">
        <v>51.414808388154547</v>
      </c>
      <c r="R84" s="98">
        <v>62.18313173943983</v>
      </c>
      <c r="S84" s="98">
        <v>64.478938711771789</v>
      </c>
      <c r="T84" s="98">
        <v>58.778998022757321</v>
      </c>
      <c r="U84" s="98">
        <v>50.435033770738784</v>
      </c>
      <c r="V84" s="98">
        <v>49.274142397063066</v>
      </c>
      <c r="W84" s="98">
        <v>78.523730334753935</v>
      </c>
      <c r="X84" s="98">
        <v>54.405728666319739</v>
      </c>
      <c r="Y84" s="98">
        <v>42.071917254088007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1.8454068441539777</v>
      </c>
      <c r="D85" s="122">
        <f t="shared" si="34"/>
        <v>1.0839533767214093</v>
      </c>
      <c r="E85" s="122">
        <f t="shared" si="34"/>
        <v>2.8778907375260081</v>
      </c>
      <c r="F85" s="122">
        <f t="shared" si="34"/>
        <v>2.1086139165056133</v>
      </c>
      <c r="G85" s="122">
        <f t="shared" si="34"/>
        <v>1.7973345744026945</v>
      </c>
      <c r="H85" s="122">
        <f t="shared" si="34"/>
        <v>2.2625075412161069</v>
      </c>
      <c r="I85" s="122">
        <f t="shared" si="34"/>
        <v>2.3388987753011494</v>
      </c>
      <c r="J85" s="122">
        <f t="shared" si="34"/>
        <v>1.5406076054319728</v>
      </c>
      <c r="K85" s="122">
        <f t="shared" si="34"/>
        <v>1.0301134490933068</v>
      </c>
      <c r="L85" s="122">
        <f t="shared" si="34"/>
        <v>1.6482127965978979</v>
      </c>
      <c r="M85" s="122">
        <f t="shared" si="34"/>
        <v>1.3975723706480094</v>
      </c>
      <c r="N85" s="122">
        <f t="shared" si="34"/>
        <v>0.913419580669243</v>
      </c>
      <c r="O85" s="122">
        <f t="shared" si="34"/>
        <v>1.8695423782703438</v>
      </c>
      <c r="P85" s="122">
        <f t="shared" si="34"/>
        <v>0.47671745039165242</v>
      </c>
      <c r="Q85" s="122">
        <f t="shared" si="34"/>
        <v>0.72363160878999344</v>
      </c>
      <c r="R85" s="122">
        <f t="shared" si="34"/>
        <v>0.92632487946637942</v>
      </c>
      <c r="S85" s="122">
        <f t="shared" si="34"/>
        <v>1.7508990812175766</v>
      </c>
      <c r="T85" s="122">
        <f t="shared" si="34"/>
        <v>1.1012034277363936</v>
      </c>
      <c r="U85" s="122">
        <f t="shared" si="34"/>
        <v>1.9265166411406247</v>
      </c>
      <c r="V85" s="122">
        <f t="shared" si="34"/>
        <v>2.7810690153712203</v>
      </c>
      <c r="W85" s="122">
        <f t="shared" si="34"/>
        <v>1.2465343266817122</v>
      </c>
      <c r="X85" s="122">
        <f t="shared" si="34"/>
        <v>0.44149444875142091</v>
      </c>
      <c r="Y85" s="122">
        <f t="shared" si="34"/>
        <v>0.13182216277562059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1.8454068441539777</v>
      </c>
      <c r="D86" s="98">
        <f>IF(RES_hhdet_in_fec!D86=0,0,RES_hhdet_in_fec!D86*1000*11630/RES_hhdet_in_new!D83)</f>
        <v>1.0839533767214093</v>
      </c>
      <c r="E86" s="98">
        <f>IF(RES_hhdet_in_fec!E86=0,0,RES_hhdet_in_fec!E86*1000*11630/RES_hhdet_in_new!E83)</f>
        <v>2.8778907375260081</v>
      </c>
      <c r="F86" s="98">
        <f>IF(RES_hhdet_in_fec!F86=0,0,RES_hhdet_in_fec!F86*1000*11630/RES_hhdet_in_new!F83)</f>
        <v>2.1086139165056133</v>
      </c>
      <c r="G86" s="98">
        <f>IF(RES_hhdet_in_fec!G86=0,0,RES_hhdet_in_fec!G86*1000*11630/RES_hhdet_in_new!G83)</f>
        <v>1.7973345744026945</v>
      </c>
      <c r="H86" s="98">
        <f>IF(RES_hhdet_in_fec!H86=0,0,RES_hhdet_in_fec!H86*1000*11630/RES_hhdet_in_new!H83)</f>
        <v>2.2625075412161069</v>
      </c>
      <c r="I86" s="98">
        <f>IF(RES_hhdet_in_fec!I86=0,0,RES_hhdet_in_fec!I86*1000*11630/RES_hhdet_in_new!I83)</f>
        <v>2.3388987753011494</v>
      </c>
      <c r="J86" s="98">
        <f>IF(RES_hhdet_in_fec!J86=0,0,RES_hhdet_in_fec!J86*1000*11630/RES_hhdet_in_new!J83)</f>
        <v>1.5406076054319728</v>
      </c>
      <c r="K86" s="98">
        <f>IF(RES_hhdet_in_fec!K86=0,0,RES_hhdet_in_fec!K86*1000*11630/RES_hhdet_in_new!K83)</f>
        <v>1.0301134490933068</v>
      </c>
      <c r="L86" s="98">
        <f>IF(RES_hhdet_in_fec!L86=0,0,RES_hhdet_in_fec!L86*1000*11630/RES_hhdet_in_new!L83)</f>
        <v>1.6482127965978979</v>
      </c>
      <c r="M86" s="98">
        <f>IF(RES_hhdet_in_fec!M86=0,0,RES_hhdet_in_fec!M86*1000*11630/RES_hhdet_in_new!M83)</f>
        <v>1.3975723706480094</v>
      </c>
      <c r="N86" s="98">
        <f>IF(RES_hhdet_in_fec!N86=0,0,RES_hhdet_in_fec!N86*1000*11630/RES_hhdet_in_new!N83)</f>
        <v>0.913419580669243</v>
      </c>
      <c r="O86" s="98">
        <f>IF(RES_hhdet_in_fec!O86=0,0,RES_hhdet_in_fec!O86*1000*11630/RES_hhdet_in_new!O83)</f>
        <v>1.8695423782703438</v>
      </c>
      <c r="P86" s="98">
        <f>IF(RES_hhdet_in_fec!P86=0,0,RES_hhdet_in_fec!P86*1000*11630/RES_hhdet_in_new!P83)</f>
        <v>0.47671745039165242</v>
      </c>
      <c r="Q86" s="98">
        <f>IF(RES_hhdet_in_fec!Q86=0,0,RES_hhdet_in_fec!Q86*1000*11630/RES_hhdet_in_new!Q83)</f>
        <v>0.72363160878999344</v>
      </c>
      <c r="R86" s="98">
        <f>IF(RES_hhdet_in_fec!R86=0,0,RES_hhdet_in_fec!R86*1000*11630/RES_hhdet_in_new!R83)</f>
        <v>0.92632487946637942</v>
      </c>
      <c r="S86" s="98">
        <f>IF(RES_hhdet_in_fec!S86=0,0,RES_hhdet_in_fec!S86*1000*11630/RES_hhdet_in_new!S83)</f>
        <v>1.7508990812175766</v>
      </c>
      <c r="T86" s="98">
        <f>IF(RES_hhdet_in_fec!T86=0,0,RES_hhdet_in_fec!T86*1000*11630/RES_hhdet_in_new!T83)</f>
        <v>1.1012034277363936</v>
      </c>
      <c r="U86" s="98">
        <f>IF(RES_hhdet_in_fec!U86=0,0,RES_hhdet_in_fec!U86*1000*11630/RES_hhdet_in_new!U83)</f>
        <v>1.9265166411406247</v>
      </c>
      <c r="V86" s="98">
        <f>IF(RES_hhdet_in_fec!V86=0,0,RES_hhdet_in_fec!V86*1000*11630/RES_hhdet_in_new!V83)</f>
        <v>2.7810690153712203</v>
      </c>
      <c r="W86" s="98">
        <f>IF(RES_hhdet_in_fec!W86=0,0,RES_hhdet_in_fec!W86*1000*11630/RES_hhdet_in_new!W83)</f>
        <v>1.2465343266817122</v>
      </c>
      <c r="X86" s="98">
        <f>IF(RES_hhdet_in_fec!X86=0,0,RES_hhdet_in_fec!X86*1000*11630/RES_hhdet_in_new!X83)</f>
        <v>0.44149444875142091</v>
      </c>
      <c r="Y86" s="98">
        <f>IF(RES_hhdet_in_fec!Y86=0,0,RES_hhdet_in_fec!Y86*1000*11630/RES_hhdet_in_new!Y83)</f>
        <v>0.13182216277562059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2678.0119620669348</v>
      </c>
      <c r="D87" s="122">
        <v>2768.1157797817241</v>
      </c>
      <c r="E87" s="122">
        <v>2727.2218553378998</v>
      </c>
      <c r="F87" s="122">
        <v>2693.859326626251</v>
      </c>
      <c r="G87" s="122">
        <v>2476.4577743888508</v>
      </c>
      <c r="H87" s="122">
        <v>2586.2489222020099</v>
      </c>
      <c r="I87" s="122">
        <v>2687.0528950721737</v>
      </c>
      <c r="J87" s="122">
        <v>2607.4435863297895</v>
      </c>
      <c r="K87" s="122">
        <v>2642.8096432636216</v>
      </c>
      <c r="L87" s="122">
        <v>2815.9140351614251</v>
      </c>
      <c r="M87" s="122">
        <v>2757.0133547816586</v>
      </c>
      <c r="N87" s="122">
        <v>2828.8419326333237</v>
      </c>
      <c r="O87" s="122">
        <v>2727.8013252045739</v>
      </c>
      <c r="P87" s="122">
        <v>2722.0463366163312</v>
      </c>
      <c r="Q87" s="122">
        <v>2634.1956971019149</v>
      </c>
      <c r="R87" s="122">
        <v>2544.2777151019382</v>
      </c>
      <c r="S87" s="122">
        <v>2460.9519988251664</v>
      </c>
      <c r="T87" s="122">
        <v>2364.822217846237</v>
      </c>
      <c r="U87" s="122">
        <v>2374.318399754527</v>
      </c>
      <c r="V87" s="122">
        <v>2333.8429918638826</v>
      </c>
      <c r="W87" s="122">
        <v>2578.2470721025284</v>
      </c>
      <c r="X87" s="122">
        <v>2375.1189255645127</v>
      </c>
      <c r="Y87" s="122">
        <v>2268.7679486892871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3059.5041160623045</v>
      </c>
      <c r="D88" s="98">
        <v>3120.8019564597566</v>
      </c>
      <c r="E88" s="98">
        <v>3055.1958183609313</v>
      </c>
      <c r="F88" s="98">
        <v>2951.5152944735723</v>
      </c>
      <c r="G88" s="98">
        <v>2670.5525356171242</v>
      </c>
      <c r="H88" s="98">
        <v>2818.1027454789228</v>
      </c>
      <c r="I88" s="98">
        <v>2806.8635275101019</v>
      </c>
      <c r="J88" s="98">
        <v>2705.3624111861795</v>
      </c>
      <c r="K88" s="98">
        <v>2851.7909835732389</v>
      </c>
      <c r="L88" s="98">
        <v>2847.7313712619766</v>
      </c>
      <c r="M88" s="98">
        <v>2853.8576172540643</v>
      </c>
      <c r="N88" s="98">
        <v>2895.8220976007819</v>
      </c>
      <c r="O88" s="98">
        <v>2710.499664082286</v>
      </c>
      <c r="P88" s="98">
        <v>2854.9737538444306</v>
      </c>
      <c r="Q88" s="98">
        <v>2734.6903535460442</v>
      </c>
      <c r="R88" s="98">
        <v>2528.5289594001197</v>
      </c>
      <c r="S88" s="98">
        <v>2463.6174606927643</v>
      </c>
      <c r="T88" s="98">
        <v>2345.6649513277634</v>
      </c>
      <c r="U88" s="98">
        <v>2341.3638006914621</v>
      </c>
      <c r="V88" s="98">
        <v>2354.6094698255374</v>
      </c>
      <c r="W88" s="98">
        <v>2638.9489414489485</v>
      </c>
      <c r="X88" s="98">
        <v>2186.4356970475833</v>
      </c>
      <c r="Y88" s="98">
        <v>2182.827504050782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2338.0982577172317</v>
      </c>
      <c r="D89" s="98">
        <v>2412.9394329388524</v>
      </c>
      <c r="E89" s="98">
        <v>2385.2213325390926</v>
      </c>
      <c r="F89" s="98">
        <v>2329.6233804104504</v>
      </c>
      <c r="G89" s="98">
        <v>2131.5176035376253</v>
      </c>
      <c r="H89" s="98">
        <v>2221.3999442998306</v>
      </c>
      <c r="I89" s="98">
        <v>2253.8734901052239</v>
      </c>
      <c r="J89" s="98">
        <v>2219.0931362245133</v>
      </c>
      <c r="K89" s="98">
        <v>2372.1108881744162</v>
      </c>
      <c r="L89" s="98">
        <v>2363.340102696749</v>
      </c>
      <c r="M89" s="98">
        <v>2418.7203427111262</v>
      </c>
      <c r="N89" s="98">
        <v>2465.5824393189287</v>
      </c>
      <c r="O89" s="98">
        <v>2293.5981989468351</v>
      </c>
      <c r="P89" s="98">
        <v>2435.8557062316381</v>
      </c>
      <c r="Q89" s="98">
        <v>2319.321675118415</v>
      </c>
      <c r="R89" s="98">
        <v>0</v>
      </c>
      <c r="S89" s="98">
        <v>2148.283280215283</v>
      </c>
      <c r="T89" s="98">
        <v>2087.6874462685282</v>
      </c>
      <c r="U89" s="98">
        <v>2110.6168556525331</v>
      </c>
      <c r="V89" s="98">
        <v>2144.5769427421938</v>
      </c>
      <c r="W89" s="98">
        <v>2419.3418652723108</v>
      </c>
      <c r="X89" s="98">
        <v>0</v>
      </c>
      <c r="Y89" s="98">
        <v>0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1135.8138484242522</v>
      </c>
      <c r="D90" s="101">
        <v>1162.3053752009803</v>
      </c>
      <c r="E90" s="101">
        <v>1128.2197220671123</v>
      </c>
      <c r="F90" s="101">
        <v>1088.3516073491089</v>
      </c>
      <c r="G90" s="101">
        <v>984.12745418365455</v>
      </c>
      <c r="H90" s="101">
        <v>864.06660776176511</v>
      </c>
      <c r="I90" s="101">
        <v>908.99950625506415</v>
      </c>
      <c r="J90" s="101">
        <v>952.32287198621896</v>
      </c>
      <c r="K90" s="101">
        <v>1027.1692924421191</v>
      </c>
      <c r="L90" s="101">
        <v>902.92911852960162</v>
      </c>
      <c r="M90" s="101">
        <v>1013.5717787656647</v>
      </c>
      <c r="N90" s="101">
        <v>989.22749605334707</v>
      </c>
      <c r="O90" s="101">
        <v>788.32088625313793</v>
      </c>
      <c r="P90" s="101">
        <v>847.5218665940148</v>
      </c>
      <c r="Q90" s="101">
        <v>652.17047861979938</v>
      </c>
      <c r="R90" s="101">
        <v>0</v>
      </c>
      <c r="S90" s="101">
        <v>612.61882845900993</v>
      </c>
      <c r="T90" s="101">
        <v>676.37094217171762</v>
      </c>
      <c r="U90" s="101">
        <v>690.35300253550406</v>
      </c>
      <c r="V90" s="101">
        <v>697.67661473282919</v>
      </c>
      <c r="W90" s="101">
        <v>764.80411805549227</v>
      </c>
      <c r="X90" s="101">
        <v>0</v>
      </c>
      <c r="Y90" s="101">
        <v>0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1202.2844092929797</v>
      </c>
      <c r="D91" s="104">
        <v>1250.6340577378721</v>
      </c>
      <c r="E91" s="104">
        <v>1257.00161047198</v>
      </c>
      <c r="F91" s="104">
        <v>1241.2717730613417</v>
      </c>
      <c r="G91" s="104">
        <v>1147.3901493539711</v>
      </c>
      <c r="H91" s="104">
        <v>1357.3333365380654</v>
      </c>
      <c r="I91" s="104">
        <v>1344.8739838501599</v>
      </c>
      <c r="J91" s="104">
        <v>1266.7702642382944</v>
      </c>
      <c r="K91" s="104">
        <v>1344.9415957322969</v>
      </c>
      <c r="L91" s="104">
        <v>1460.4109841671473</v>
      </c>
      <c r="M91" s="104">
        <v>1405.1485639454615</v>
      </c>
      <c r="N91" s="104">
        <v>1476.3549432655816</v>
      </c>
      <c r="O91" s="104">
        <v>1505.2773126936979</v>
      </c>
      <c r="P91" s="104">
        <v>1588.3338396376232</v>
      </c>
      <c r="Q91" s="104">
        <v>1667.1511964986153</v>
      </c>
      <c r="R91" s="104">
        <v>0</v>
      </c>
      <c r="S91" s="104">
        <v>1535.6644517562729</v>
      </c>
      <c r="T91" s="104">
        <v>1411.3165040968108</v>
      </c>
      <c r="U91" s="104">
        <v>1420.2638531170294</v>
      </c>
      <c r="V91" s="104">
        <v>1446.9003280093643</v>
      </c>
      <c r="W91" s="104">
        <v>1654.5377472168188</v>
      </c>
      <c r="X91" s="104">
        <v>0</v>
      </c>
      <c r="Y91" s="104">
        <v>0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2849.8567494881331</v>
      </c>
      <c r="D92" s="101">
        <v>3081.0475087762011</v>
      </c>
      <c r="E92" s="101">
        <v>2837.2655775698777</v>
      </c>
      <c r="F92" s="101">
        <v>2831.9780787129112</v>
      </c>
      <c r="G92" s="101">
        <v>3249.8605880190707</v>
      </c>
      <c r="H92" s="101">
        <v>3035.4735247825774</v>
      </c>
      <c r="I92" s="101">
        <v>3225.0970679204047</v>
      </c>
      <c r="J92" s="101">
        <v>3508.3716360593644</v>
      </c>
      <c r="K92" s="101">
        <v>2799.5970541423721</v>
      </c>
      <c r="L92" s="101">
        <v>3059.0436143578595</v>
      </c>
      <c r="M92" s="101">
        <v>3267.1524266234455</v>
      </c>
      <c r="N92" s="101">
        <v>3243.3199428129737</v>
      </c>
      <c r="O92" s="101">
        <v>3004.1760826233767</v>
      </c>
      <c r="P92" s="101">
        <v>3107.7464207966273</v>
      </c>
      <c r="Q92" s="101">
        <v>3089.5193114697327</v>
      </c>
      <c r="R92" s="101">
        <v>2612.6841015637801</v>
      </c>
      <c r="S92" s="101">
        <v>2678.2561646044655</v>
      </c>
      <c r="T92" s="101">
        <v>2485.4031070495234</v>
      </c>
      <c r="U92" s="101">
        <v>2476.6086750685631</v>
      </c>
      <c r="V92" s="101">
        <v>2337.7924009315361</v>
      </c>
      <c r="W92" s="101">
        <v>2937.1244255485776</v>
      </c>
      <c r="X92" s="101">
        <v>2515.1329112156591</v>
      </c>
      <c r="Y92" s="101">
        <v>2408.7209171168315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2175.7256629607664</v>
      </c>
      <c r="F93" s="104">
        <v>2175.0999822146023</v>
      </c>
      <c r="G93" s="104">
        <v>2503.4873261339108</v>
      </c>
      <c r="H93" s="104">
        <v>2272.7673056882622</v>
      </c>
      <c r="I93" s="104">
        <v>2441.5585605422239</v>
      </c>
      <c r="J93" s="104">
        <v>2700.9053912120653</v>
      </c>
      <c r="K93" s="104">
        <v>0</v>
      </c>
      <c r="L93" s="104">
        <v>2329.6288841253454</v>
      </c>
      <c r="M93" s="104">
        <v>2551.6372951945459</v>
      </c>
      <c r="N93" s="104">
        <v>2550.4835258799985</v>
      </c>
      <c r="O93" s="104">
        <v>2359.6691740574461</v>
      </c>
      <c r="P93" s="104">
        <v>2507.2259620934692</v>
      </c>
      <c r="Q93" s="104">
        <v>2503.2688287297328</v>
      </c>
      <c r="R93" s="104">
        <v>0</v>
      </c>
      <c r="S93" s="104">
        <v>0</v>
      </c>
      <c r="T93" s="104">
        <v>2115.302771588872</v>
      </c>
      <c r="U93" s="104">
        <v>2132.2887477519162</v>
      </c>
      <c r="V93" s="104">
        <v>2029.5295040645324</v>
      </c>
      <c r="W93" s="104">
        <v>2568.9609933562733</v>
      </c>
      <c r="X93" s="104">
        <v>2233.5855294542393</v>
      </c>
      <c r="Y93" s="104">
        <v>2140.1846857716855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1045.9381653167268</v>
      </c>
      <c r="F94" s="98">
        <v>1042.133789912805</v>
      </c>
      <c r="G94" s="98">
        <v>1201.6236321891288</v>
      </c>
      <c r="H94" s="98">
        <v>928.85539565806471</v>
      </c>
      <c r="I94" s="98">
        <v>1044.7416035524413</v>
      </c>
      <c r="J94" s="98">
        <v>1240.6377571562039</v>
      </c>
      <c r="K94" s="98">
        <v>0</v>
      </c>
      <c r="L94" s="98">
        <v>964.04402508939575</v>
      </c>
      <c r="M94" s="98">
        <v>1156.722427624941</v>
      </c>
      <c r="N94" s="98">
        <v>1102.8564929344338</v>
      </c>
      <c r="O94" s="98">
        <v>865.86277159590759</v>
      </c>
      <c r="P94" s="98">
        <v>915.4495221669149</v>
      </c>
      <c r="Q94" s="98">
        <v>735.06798255268802</v>
      </c>
      <c r="R94" s="98">
        <v>0</v>
      </c>
      <c r="S94" s="98">
        <v>0</v>
      </c>
      <c r="T94" s="98">
        <v>714.31669604127876</v>
      </c>
      <c r="U94" s="98">
        <v>720.53214205470817</v>
      </c>
      <c r="V94" s="98">
        <v>680.53379261113594</v>
      </c>
      <c r="W94" s="98">
        <v>844.90045938962248</v>
      </c>
      <c r="X94" s="98">
        <v>844.2752804152492</v>
      </c>
      <c r="Y94" s="98">
        <v>812.05349312954297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1129.7874976440396</v>
      </c>
      <c r="F95" s="98">
        <v>1132.9661923017979</v>
      </c>
      <c r="G95" s="98">
        <v>1301.8636939447822</v>
      </c>
      <c r="H95" s="98">
        <v>1343.9119100301973</v>
      </c>
      <c r="I95" s="98">
        <v>1396.8169569897827</v>
      </c>
      <c r="J95" s="98">
        <v>1460.2676340558612</v>
      </c>
      <c r="K95" s="98">
        <v>0</v>
      </c>
      <c r="L95" s="98">
        <v>1365.5848590359499</v>
      </c>
      <c r="M95" s="98">
        <v>1394.9148675696051</v>
      </c>
      <c r="N95" s="98">
        <v>1447.6270329455647</v>
      </c>
      <c r="O95" s="98">
        <v>1493.806402461538</v>
      </c>
      <c r="P95" s="98">
        <v>1591.7764399265543</v>
      </c>
      <c r="Q95" s="98">
        <v>1768.2008461770449</v>
      </c>
      <c r="R95" s="98">
        <v>0</v>
      </c>
      <c r="S95" s="98">
        <v>0</v>
      </c>
      <c r="T95" s="98">
        <v>1400.9860755475936</v>
      </c>
      <c r="U95" s="98">
        <v>1411.756605697208</v>
      </c>
      <c r="V95" s="98">
        <v>1348.9957114533963</v>
      </c>
      <c r="W95" s="98">
        <v>1724.0605339666508</v>
      </c>
      <c r="X95" s="98">
        <v>1389.3102490389897</v>
      </c>
      <c r="Y95" s="98">
        <v>1328.1311926421424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2720.0350741447687</v>
      </c>
      <c r="D96" s="101">
        <v>2820.91634682631</v>
      </c>
      <c r="E96" s="101">
        <v>2844.2964668741402</v>
      </c>
      <c r="F96" s="101">
        <v>2851.1705529157016</v>
      </c>
      <c r="G96" s="101">
        <v>2641.7365149039142</v>
      </c>
      <c r="H96" s="101">
        <v>2749.5981571388224</v>
      </c>
      <c r="I96" s="101">
        <v>2758.8054060786521</v>
      </c>
      <c r="J96" s="101">
        <v>2741.2392866479713</v>
      </c>
      <c r="K96" s="101">
        <v>2985.3481957546815</v>
      </c>
      <c r="L96" s="101">
        <v>3046.2610083970089</v>
      </c>
      <c r="M96" s="101">
        <v>2955.276492464362</v>
      </c>
      <c r="N96" s="101">
        <v>3021.7485741392316</v>
      </c>
      <c r="O96" s="101">
        <v>3013.4900345912206</v>
      </c>
      <c r="P96" s="101">
        <v>2912.9547529144788</v>
      </c>
      <c r="Q96" s="101">
        <v>2856.18431565946</v>
      </c>
      <c r="R96" s="101">
        <v>2811.0836703274013</v>
      </c>
      <c r="S96" s="101">
        <v>2694.7694044866657</v>
      </c>
      <c r="T96" s="101">
        <v>2550.0908769252892</v>
      </c>
      <c r="U96" s="101">
        <v>2584.1434433428799</v>
      </c>
      <c r="V96" s="101">
        <v>2472.928002588174</v>
      </c>
      <c r="W96" s="101">
        <v>2694.4367154720335</v>
      </c>
      <c r="X96" s="101">
        <v>2562.8359635428001</v>
      </c>
      <c r="Y96" s="101">
        <v>2390.9706812400818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2210.6431392720297</v>
      </c>
      <c r="D97" s="104">
        <v>2295.3256974611909</v>
      </c>
      <c r="E97" s="104">
        <v>2314.0129643016253</v>
      </c>
      <c r="F97" s="104">
        <v>2321.6312002361133</v>
      </c>
      <c r="G97" s="104">
        <v>2153.4733330044032</v>
      </c>
      <c r="H97" s="104">
        <v>2193.3088671912656</v>
      </c>
      <c r="I97" s="104">
        <v>2216.1702166220475</v>
      </c>
      <c r="J97" s="104">
        <v>2227.2826451695546</v>
      </c>
      <c r="K97" s="104">
        <v>2437.5184900604168</v>
      </c>
      <c r="L97" s="104">
        <v>2453.1863652295242</v>
      </c>
      <c r="M97" s="104">
        <v>2417.2988561751349</v>
      </c>
      <c r="N97" s="104">
        <v>2472.5347671974218</v>
      </c>
      <c r="O97" s="104">
        <v>2445.4405364601994</v>
      </c>
      <c r="P97" s="104">
        <v>2389.4673004387528</v>
      </c>
      <c r="Q97" s="104">
        <v>2326.4233263795236</v>
      </c>
      <c r="R97" s="104">
        <v>2297.9842589017626</v>
      </c>
      <c r="S97" s="104">
        <v>2239.5596251216057</v>
      </c>
      <c r="T97" s="104">
        <v>2155.2087308197974</v>
      </c>
      <c r="U97" s="104">
        <v>2202.3545889678785</v>
      </c>
      <c r="V97" s="104">
        <v>2119.6336761457724</v>
      </c>
      <c r="W97" s="104">
        <v>2316.0999135883703</v>
      </c>
      <c r="X97" s="104">
        <v>2250.4951790014293</v>
      </c>
      <c r="Y97" s="104">
        <v>2115.8804498807926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1009.811036975632</v>
      </c>
      <c r="D98" s="98">
        <v>1050.6741058214709</v>
      </c>
      <c r="E98" s="98">
        <v>1050.5314408848915</v>
      </c>
      <c r="F98" s="98">
        <v>1051.9393333530929</v>
      </c>
      <c r="G98" s="98">
        <v>974.30716331701228</v>
      </c>
      <c r="H98" s="98">
        <v>842.66532490043744</v>
      </c>
      <c r="I98" s="98">
        <v>892.41557815426518</v>
      </c>
      <c r="J98" s="98">
        <v>964.38487373594057</v>
      </c>
      <c r="K98" s="98">
        <v>1076.5451410481305</v>
      </c>
      <c r="L98" s="98">
        <v>967.95985051503715</v>
      </c>
      <c r="M98" s="98">
        <v>1045.9590475398604</v>
      </c>
      <c r="N98" s="98">
        <v>1030.1912405349328</v>
      </c>
      <c r="O98" s="98">
        <v>880.82443587589989</v>
      </c>
      <c r="P98" s="98">
        <v>858.80838074297878</v>
      </c>
      <c r="Q98" s="98">
        <v>678.74649593010884</v>
      </c>
      <c r="R98" s="98">
        <v>621.52043932124877</v>
      </c>
      <c r="S98" s="98">
        <v>671.05063572500444</v>
      </c>
      <c r="T98" s="98">
        <v>735.83153927850594</v>
      </c>
      <c r="U98" s="98">
        <v>763.91731902468143</v>
      </c>
      <c r="V98" s="98">
        <v>728.89620533521304</v>
      </c>
      <c r="W98" s="98">
        <v>770.85706479679186</v>
      </c>
      <c r="X98" s="98">
        <v>865.66513668669756</v>
      </c>
      <c r="Y98" s="98">
        <v>802.03767233395115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1200.8321022963974</v>
      </c>
      <c r="D99" s="98">
        <v>1244.65159163972</v>
      </c>
      <c r="E99" s="98">
        <v>1263.4815234167343</v>
      </c>
      <c r="F99" s="98">
        <v>1269.6918668830199</v>
      </c>
      <c r="G99" s="98">
        <v>1179.1661696873914</v>
      </c>
      <c r="H99" s="98">
        <v>1350.6435422908287</v>
      </c>
      <c r="I99" s="98">
        <v>1323.7546384677823</v>
      </c>
      <c r="J99" s="98">
        <v>1262.8977714336143</v>
      </c>
      <c r="K99" s="98">
        <v>1360.9733490122865</v>
      </c>
      <c r="L99" s="98">
        <v>1485.2265147144869</v>
      </c>
      <c r="M99" s="98">
        <v>1371.3398086352747</v>
      </c>
      <c r="N99" s="98">
        <v>1442.3435266624888</v>
      </c>
      <c r="O99" s="98">
        <v>1564.6161005842996</v>
      </c>
      <c r="P99" s="98">
        <v>1530.6589196957739</v>
      </c>
      <c r="Q99" s="98">
        <v>1647.6768304494149</v>
      </c>
      <c r="R99" s="98">
        <v>1676.4638195805137</v>
      </c>
      <c r="S99" s="98">
        <v>1568.508989396601</v>
      </c>
      <c r="T99" s="98">
        <v>1419.3771915412913</v>
      </c>
      <c r="U99" s="98">
        <v>1438.437269943197</v>
      </c>
      <c r="V99" s="98">
        <v>1390.7374708105594</v>
      </c>
      <c r="W99" s="98">
        <v>1545.2428487915786</v>
      </c>
      <c r="X99" s="98">
        <v>1384.8300423147318</v>
      </c>
      <c r="Y99" s="98">
        <v>1313.8427775468413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418.51463492954196</v>
      </c>
      <c r="D100" s="122">
        <v>439.59321057895585</v>
      </c>
      <c r="E100" s="122">
        <v>438.67040172297453</v>
      </c>
      <c r="F100" s="122">
        <v>466.4430650644411</v>
      </c>
      <c r="G100" s="122">
        <v>378.54123158410442</v>
      </c>
      <c r="H100" s="122">
        <v>442.1196128522576</v>
      </c>
      <c r="I100" s="122">
        <v>384.78778114583491</v>
      </c>
      <c r="J100" s="122">
        <v>420.59292433602053</v>
      </c>
      <c r="K100" s="122">
        <v>528.15473810190201</v>
      </c>
      <c r="L100" s="122">
        <v>532.52569473610038</v>
      </c>
      <c r="M100" s="122">
        <v>527.07529957050338</v>
      </c>
      <c r="N100" s="122">
        <v>539.8278537407781</v>
      </c>
      <c r="O100" s="122">
        <v>519.93608959373591</v>
      </c>
      <c r="P100" s="122">
        <v>532.74873958403839</v>
      </c>
      <c r="Q100" s="122">
        <v>507.42455623143098</v>
      </c>
      <c r="R100" s="122">
        <v>511.86601070127836</v>
      </c>
      <c r="S100" s="122">
        <v>510.80507785366018</v>
      </c>
      <c r="T100" s="122">
        <v>497.24501306868734</v>
      </c>
      <c r="U100" s="122">
        <v>505.83838246330095</v>
      </c>
      <c r="V100" s="122">
        <v>488.69800738099411</v>
      </c>
      <c r="W100" s="122">
        <v>465.28599118721365</v>
      </c>
      <c r="X100" s="122">
        <v>462.79095126006786</v>
      </c>
      <c r="Y100" s="122">
        <v>466.31450434048708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538.44000523423801</v>
      </c>
      <c r="D101" s="98">
        <v>566.19136582914302</v>
      </c>
      <c r="E101" s="98">
        <v>557.08088325656331</v>
      </c>
      <c r="F101" s="98">
        <v>581.78741617607216</v>
      </c>
      <c r="G101" s="98">
        <v>475.29477411536936</v>
      </c>
      <c r="H101" s="98">
        <v>570.2226567064763</v>
      </c>
      <c r="I101" s="98">
        <v>504.05047566232139</v>
      </c>
      <c r="J101" s="98">
        <v>533.96611923964349</v>
      </c>
      <c r="K101" s="98">
        <v>670.49370260765545</v>
      </c>
      <c r="L101" s="98">
        <v>670.92267212117952</v>
      </c>
      <c r="M101" s="98">
        <v>690.80408888333375</v>
      </c>
      <c r="N101" s="98">
        <v>721.78602944126976</v>
      </c>
      <c r="O101" s="98">
        <v>688.39665717017726</v>
      </c>
      <c r="P101" s="98">
        <v>732.84430179597223</v>
      </c>
      <c r="Q101" s="98">
        <v>695.58375273744207</v>
      </c>
      <c r="R101" s="98">
        <v>657.26201082700607</v>
      </c>
      <c r="S101" s="98">
        <v>703.0141933651754</v>
      </c>
      <c r="T101" s="98">
        <v>676.93352347725101</v>
      </c>
      <c r="U101" s="98">
        <v>687.95346959254937</v>
      </c>
      <c r="V101" s="98">
        <v>697.36261784646933</v>
      </c>
      <c r="W101" s="98">
        <v>829.94068718852327</v>
      </c>
      <c r="X101" s="98">
        <v>586.00480246998438</v>
      </c>
      <c r="Y101" s="98">
        <v>690.47276776789749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525.42223593094195</v>
      </c>
      <c r="D102" s="98">
        <v>554.30888993783924</v>
      </c>
      <c r="E102" s="98">
        <v>530.82068123791169</v>
      </c>
      <c r="F102" s="98">
        <v>577.24062717937511</v>
      </c>
      <c r="G102" s="98">
        <v>482.72528470489652</v>
      </c>
      <c r="H102" s="98">
        <v>552.41832104936498</v>
      </c>
      <c r="I102" s="98">
        <v>482.03937973970261</v>
      </c>
      <c r="J102" s="98">
        <v>515.20808499598604</v>
      </c>
      <c r="K102" s="98">
        <v>668.35418889861512</v>
      </c>
      <c r="L102" s="98">
        <v>718.53799516106028</v>
      </c>
      <c r="M102" s="98">
        <v>664.34622037955978</v>
      </c>
      <c r="N102" s="98">
        <v>565.33878968377417</v>
      </c>
      <c r="O102" s="98">
        <v>565.82339935480866</v>
      </c>
      <c r="P102" s="98">
        <v>633.54195387398488</v>
      </c>
      <c r="Q102" s="98">
        <v>698.97651080736148</v>
      </c>
      <c r="R102" s="98">
        <v>736.83880442340762</v>
      </c>
      <c r="S102" s="98">
        <v>706.36127763735828</v>
      </c>
      <c r="T102" s="98">
        <v>654.28644714806649</v>
      </c>
      <c r="U102" s="98">
        <v>655.76476878529661</v>
      </c>
      <c r="V102" s="98">
        <v>654.02457036066062</v>
      </c>
      <c r="W102" s="98">
        <v>902.540189778985</v>
      </c>
      <c r="X102" s="98">
        <v>0</v>
      </c>
      <c r="Y102" s="98">
        <v>0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415.08082773022284</v>
      </c>
      <c r="D103" s="33">
        <v>434.39938185334682</v>
      </c>
      <c r="E103" s="33">
        <v>433.07952754469596</v>
      </c>
      <c r="F103" s="33">
        <v>460.48890238561108</v>
      </c>
      <c r="G103" s="33">
        <v>372.86894715503439</v>
      </c>
      <c r="H103" s="33">
        <v>433.86858177003023</v>
      </c>
      <c r="I103" s="33">
        <v>378.2358112676269</v>
      </c>
      <c r="J103" s="33">
        <v>408.66164000135518</v>
      </c>
      <c r="K103" s="33">
        <v>515.36325794001516</v>
      </c>
      <c r="L103" s="33">
        <v>520.17447168924105</v>
      </c>
      <c r="M103" s="33">
        <v>511.85375765112508</v>
      </c>
      <c r="N103" s="33">
        <v>524.79109111339619</v>
      </c>
      <c r="O103" s="33">
        <v>509.88197565867108</v>
      </c>
      <c r="P103" s="33">
        <v>527.470033264378</v>
      </c>
      <c r="Q103" s="33">
        <v>502.42595249626982</v>
      </c>
      <c r="R103" s="33">
        <v>507.12204235462042</v>
      </c>
      <c r="S103" s="33">
        <v>500.42310585882996</v>
      </c>
      <c r="T103" s="33">
        <v>487.19593270440106</v>
      </c>
      <c r="U103" s="33">
        <v>491.77091723814874</v>
      </c>
      <c r="V103" s="33">
        <v>476.92205519088424</v>
      </c>
      <c r="W103" s="33">
        <v>447.0175356029003</v>
      </c>
      <c r="X103" s="33">
        <v>461.88600925047376</v>
      </c>
      <c r="Y103" s="33">
        <v>465.11004027223498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16557.25930810054</v>
      </c>
      <c r="D124" s="117">
        <f t="shared" si="42"/>
        <v>14182.883260444272</v>
      </c>
      <c r="E124" s="117">
        <f t="shared" si="42"/>
        <v>16228.127758828448</v>
      </c>
      <c r="F124" s="117">
        <f t="shared" si="42"/>
        <v>16520.939517021212</v>
      </c>
      <c r="G124" s="117">
        <f t="shared" si="42"/>
        <v>0</v>
      </c>
      <c r="H124" s="117">
        <f t="shared" si="42"/>
        <v>13203.454090156289</v>
      </c>
      <c r="I124" s="117">
        <f t="shared" si="42"/>
        <v>13444.374128748173</v>
      </c>
      <c r="J124" s="117">
        <f t="shared" si="42"/>
        <v>12915.451888322326</v>
      </c>
      <c r="K124" s="117">
        <f t="shared" si="42"/>
        <v>12868.715585032556</v>
      </c>
      <c r="L124" s="117">
        <f t="shared" si="42"/>
        <v>14862.774101879779</v>
      </c>
      <c r="M124" s="117">
        <f t="shared" si="42"/>
        <v>12970.407124001578</v>
      </c>
      <c r="N124" s="117">
        <f t="shared" si="42"/>
        <v>12835.573600911424</v>
      </c>
      <c r="O124" s="117">
        <f t="shared" si="42"/>
        <v>14350.61232916386</v>
      </c>
      <c r="P124" s="117">
        <f t="shared" si="42"/>
        <v>11576.306038885801</v>
      </c>
      <c r="Q124" s="117">
        <f t="shared" si="42"/>
        <v>10499.198990531075</v>
      </c>
      <c r="R124" s="117">
        <f t="shared" ref="R124:V124" si="43">R125+R128+R130+R139</f>
        <v>11935.492483150754</v>
      </c>
      <c r="S124" s="117">
        <f t="shared" si="43"/>
        <v>12377.352384788173</v>
      </c>
      <c r="T124" s="117">
        <f t="shared" si="43"/>
        <v>11432.697467850559</v>
      </c>
      <c r="U124" s="117">
        <f t="shared" si="43"/>
        <v>9822.5932389605405</v>
      </c>
      <c r="V124" s="117">
        <f t="shared" si="43"/>
        <v>10144.447627206793</v>
      </c>
      <c r="W124" s="117">
        <f t="shared" ref="W124:Y124" si="44">W125+W128+W130+W139</f>
        <v>13217.514066764157</v>
      </c>
      <c r="X124" s="117">
        <f t="shared" si="44"/>
        <v>9902.9072006403912</v>
      </c>
      <c r="Y124" s="117">
        <f t="shared" si="44"/>
        <v>8061.8339448926836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13786.930817372608</v>
      </c>
      <c r="D125" s="122">
        <f t="shared" si="45"/>
        <v>11367.883346782708</v>
      </c>
      <c r="E125" s="122">
        <f t="shared" si="45"/>
        <v>13327.869884592767</v>
      </c>
      <c r="F125" s="122">
        <f t="shared" si="45"/>
        <v>13425.246730565434</v>
      </c>
      <c r="G125" s="122">
        <f t="shared" si="45"/>
        <v>0</v>
      </c>
      <c r="H125" s="122">
        <f t="shared" si="45"/>
        <v>10432.305445893306</v>
      </c>
      <c r="I125" s="122">
        <f t="shared" si="45"/>
        <v>10685.640471261855</v>
      </c>
      <c r="J125" s="122">
        <f t="shared" si="45"/>
        <v>10171.983991408239</v>
      </c>
      <c r="K125" s="122">
        <f t="shared" si="45"/>
        <v>9911.1336823181755</v>
      </c>
      <c r="L125" s="122">
        <f t="shared" si="45"/>
        <v>11821.701788691822</v>
      </c>
      <c r="M125" s="122">
        <f t="shared" si="45"/>
        <v>9906.7739068674655</v>
      </c>
      <c r="N125" s="122">
        <f t="shared" si="45"/>
        <v>9705.7419842148356</v>
      </c>
      <c r="O125" s="122">
        <f t="shared" si="45"/>
        <v>11344.785144426578</v>
      </c>
      <c r="P125" s="122">
        <f t="shared" si="45"/>
        <v>8480.8364599669167</v>
      </c>
      <c r="Q125" s="122">
        <f t="shared" si="45"/>
        <v>7508.196342138428</v>
      </c>
      <c r="R125" s="122">
        <f t="shared" ref="R125:V125" si="46">SUM(R126:R127)</f>
        <v>8972.9677226308286</v>
      </c>
      <c r="S125" s="122">
        <f t="shared" si="46"/>
        <v>9487.3793336470208</v>
      </c>
      <c r="T125" s="122">
        <f t="shared" si="46"/>
        <v>8659.0880471701112</v>
      </c>
      <c r="U125" s="122">
        <f t="shared" si="46"/>
        <v>7125.4401873592187</v>
      </c>
      <c r="V125" s="122">
        <f t="shared" si="46"/>
        <v>7589.3194118655883</v>
      </c>
      <c r="W125" s="122">
        <f t="shared" ref="W125:Y125" si="47">SUM(W126:W127)</f>
        <v>10237.948866833474</v>
      </c>
      <c r="X125" s="122">
        <f t="shared" si="47"/>
        <v>7277.4411352225306</v>
      </c>
      <c r="Y125" s="122">
        <f t="shared" si="47"/>
        <v>5530.4448573048867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13725.095617408204</v>
      </c>
      <c r="D126" s="98">
        <v>11317.984006786941</v>
      </c>
      <c r="E126" s="98">
        <v>13270.43628713478</v>
      </c>
      <c r="F126" s="98">
        <v>13368.737055962771</v>
      </c>
      <c r="G126" s="98">
        <v>0</v>
      </c>
      <c r="H126" s="98">
        <v>10392.836487222748</v>
      </c>
      <c r="I126" s="98">
        <v>10646.492234313078</v>
      </c>
      <c r="J126" s="98">
        <v>10135.10985627146</v>
      </c>
      <c r="K126" s="98">
        <v>9875.4508807846141</v>
      </c>
      <c r="L126" s="98">
        <v>11779.398301996349</v>
      </c>
      <c r="M126" s="98">
        <v>9871.7053638665857</v>
      </c>
      <c r="N126" s="98">
        <v>9671.5522175694496</v>
      </c>
      <c r="O126" s="98">
        <v>11304.935525266088</v>
      </c>
      <c r="P126" s="98">
        <v>8451.0552191179922</v>
      </c>
      <c r="Q126" s="98">
        <v>7481.8448537551039</v>
      </c>
      <c r="R126" s="98">
        <v>8941.4871913278694</v>
      </c>
      <c r="S126" s="98">
        <v>9454.1212165960551</v>
      </c>
      <c r="T126" s="98">
        <v>8628.659543054313</v>
      </c>
      <c r="U126" s="98">
        <v>7100.4551931610458</v>
      </c>
      <c r="V126" s="98">
        <v>7562.6606689263963</v>
      </c>
      <c r="W126" s="98">
        <v>10201.421502874251</v>
      </c>
      <c r="X126" s="98">
        <v>7251.5746719145354</v>
      </c>
      <c r="Y126" s="98">
        <v>5510.6665990573811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61.835199964403714</v>
      </c>
      <c r="D127" s="98">
        <v>49.899339995766475</v>
      </c>
      <c r="E127" s="98">
        <v>57.433597457987027</v>
      </c>
      <c r="F127" s="98">
        <v>56.509674602662365</v>
      </c>
      <c r="G127" s="98">
        <v>0</v>
      </c>
      <c r="H127" s="98">
        <v>39.468958670557328</v>
      </c>
      <c r="I127" s="98">
        <v>39.148236948777502</v>
      </c>
      <c r="J127" s="98">
        <v>36.874135136778939</v>
      </c>
      <c r="K127" s="98">
        <v>35.682801533560841</v>
      </c>
      <c r="L127" s="98">
        <v>42.303486695473772</v>
      </c>
      <c r="M127" s="98">
        <v>35.06854300087943</v>
      </c>
      <c r="N127" s="98">
        <v>34.189766645385888</v>
      </c>
      <c r="O127" s="98">
        <v>39.849619160489411</v>
      </c>
      <c r="P127" s="98">
        <v>29.781240848924629</v>
      </c>
      <c r="Q127" s="98">
        <v>26.351488383324021</v>
      </c>
      <c r="R127" s="98">
        <v>31.480531302958834</v>
      </c>
      <c r="S127" s="98">
        <v>33.258117050964998</v>
      </c>
      <c r="T127" s="98">
        <v>30.428504115797793</v>
      </c>
      <c r="U127" s="98">
        <v>24.984994198173222</v>
      </c>
      <c r="V127" s="98">
        <v>26.658742939192017</v>
      </c>
      <c r="W127" s="98">
        <v>36.527363959222505</v>
      </c>
      <c r="X127" s="98">
        <v>25.866463307994906</v>
      </c>
      <c r="Y127" s="98">
        <v>19.778258247506052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1.8462791428564369</v>
      </c>
      <c r="D128" s="122">
        <f t="shared" si="48"/>
        <v>1.0840718876506052</v>
      </c>
      <c r="E128" s="122">
        <f t="shared" si="48"/>
        <v>2.8809755453142989</v>
      </c>
      <c r="F128" s="122">
        <f t="shared" si="48"/>
        <v>2.106362844714293</v>
      </c>
      <c r="G128" s="122">
        <f t="shared" si="48"/>
        <v>0</v>
      </c>
      <c r="H128" s="122">
        <f t="shared" si="48"/>
        <v>2.2636326037966912</v>
      </c>
      <c r="I128" s="122">
        <f t="shared" si="48"/>
        <v>2.341793825777859</v>
      </c>
      <c r="J128" s="122">
        <f t="shared" si="48"/>
        <v>1.5406956905648845</v>
      </c>
      <c r="K128" s="122">
        <f t="shared" si="48"/>
        <v>1.0300757484180227</v>
      </c>
      <c r="L128" s="122">
        <f t="shared" si="48"/>
        <v>1.6477091070064382</v>
      </c>
      <c r="M128" s="122">
        <f t="shared" si="48"/>
        <v>1.3979710461291897</v>
      </c>
      <c r="N128" s="122">
        <f t="shared" si="48"/>
        <v>0.91288973955977382</v>
      </c>
      <c r="O128" s="122">
        <f t="shared" si="48"/>
        <v>1.8694792099250872</v>
      </c>
      <c r="P128" s="122">
        <f t="shared" si="48"/>
        <v>0.47681376904822886</v>
      </c>
      <c r="Q128" s="122">
        <f t="shared" si="48"/>
        <v>0.72539835720851764</v>
      </c>
      <c r="R128" s="122">
        <f t="shared" si="48"/>
        <v>0.92625403093910519</v>
      </c>
      <c r="S128" s="122">
        <f t="shared" si="48"/>
        <v>1.7495270463781074</v>
      </c>
      <c r="T128" s="122">
        <f t="shared" si="48"/>
        <v>1.0991705110062682</v>
      </c>
      <c r="U128" s="122">
        <f t="shared" si="48"/>
        <v>1.9266867768670235</v>
      </c>
      <c r="V128" s="122">
        <f t="shared" si="48"/>
        <v>2.7817019395895555</v>
      </c>
      <c r="W128" s="122">
        <f t="shared" si="48"/>
        <v>1.2475650894556882</v>
      </c>
      <c r="X128" s="122">
        <f t="shared" si="48"/>
        <v>0.44125422487197058</v>
      </c>
      <c r="Y128" s="122">
        <f t="shared" si="48"/>
        <v>0.13149450316639019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1.8462791428564369</v>
      </c>
      <c r="D129" s="98">
        <f>IF(RES_hhdet_in_fec!D129=0,0,RES_hhdet_in_fec!D129*1000*11630/RES_hhdet_in_new!D126)</f>
        <v>1.0840718876506052</v>
      </c>
      <c r="E129" s="98">
        <f>IF(RES_hhdet_in_fec!E129=0,0,RES_hhdet_in_fec!E129*1000*11630/RES_hhdet_in_new!E126)</f>
        <v>2.8809755453142989</v>
      </c>
      <c r="F129" s="98">
        <f>IF(RES_hhdet_in_fec!F129=0,0,RES_hhdet_in_fec!F129*1000*11630/RES_hhdet_in_new!F126)</f>
        <v>2.106362844714293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2.2636326037966912</v>
      </c>
      <c r="I129" s="98">
        <f>IF(RES_hhdet_in_fec!I129=0,0,RES_hhdet_in_fec!I129*1000*11630/RES_hhdet_in_new!I126)</f>
        <v>2.341793825777859</v>
      </c>
      <c r="J129" s="98">
        <f>IF(RES_hhdet_in_fec!J129=0,0,RES_hhdet_in_fec!J129*1000*11630/RES_hhdet_in_new!J126)</f>
        <v>1.5406956905648845</v>
      </c>
      <c r="K129" s="98">
        <f>IF(RES_hhdet_in_fec!K129=0,0,RES_hhdet_in_fec!K129*1000*11630/RES_hhdet_in_new!K126)</f>
        <v>1.0300757484180227</v>
      </c>
      <c r="L129" s="98">
        <f>IF(RES_hhdet_in_fec!L129=0,0,RES_hhdet_in_fec!L129*1000*11630/RES_hhdet_in_new!L126)</f>
        <v>1.6477091070064382</v>
      </c>
      <c r="M129" s="98">
        <f>IF(RES_hhdet_in_fec!M129=0,0,RES_hhdet_in_fec!M129*1000*11630/RES_hhdet_in_new!M126)</f>
        <v>1.3979710461291897</v>
      </c>
      <c r="N129" s="98">
        <f>IF(RES_hhdet_in_fec!N129=0,0,RES_hhdet_in_fec!N129*1000*11630/RES_hhdet_in_new!N126)</f>
        <v>0.91288973955977382</v>
      </c>
      <c r="O129" s="98">
        <f>IF(RES_hhdet_in_fec!O129=0,0,RES_hhdet_in_fec!O129*1000*11630/RES_hhdet_in_new!O126)</f>
        <v>1.8694792099250872</v>
      </c>
      <c r="P129" s="98">
        <f>IF(RES_hhdet_in_fec!P129=0,0,RES_hhdet_in_fec!P129*1000*11630/RES_hhdet_in_new!P126)</f>
        <v>0.47681376904822886</v>
      </c>
      <c r="Q129" s="98">
        <f>IF(RES_hhdet_in_fec!Q129=0,0,RES_hhdet_in_fec!Q129*1000*11630/RES_hhdet_in_new!Q126)</f>
        <v>0.72539835720851764</v>
      </c>
      <c r="R129" s="98">
        <f>IF(RES_hhdet_in_fec!R129=0,0,RES_hhdet_in_fec!R129*1000*11630/RES_hhdet_in_new!R126)</f>
        <v>0.92625403093910519</v>
      </c>
      <c r="S129" s="98">
        <f>IF(RES_hhdet_in_fec!S129=0,0,RES_hhdet_in_fec!S129*1000*11630/RES_hhdet_in_new!S126)</f>
        <v>1.7495270463781074</v>
      </c>
      <c r="T129" s="98">
        <f>IF(RES_hhdet_in_fec!T129=0,0,RES_hhdet_in_fec!T129*1000*11630/RES_hhdet_in_new!T126)</f>
        <v>1.0991705110062682</v>
      </c>
      <c r="U129" s="98">
        <f>IF(RES_hhdet_in_fec!U129=0,0,RES_hhdet_in_fec!U129*1000*11630/RES_hhdet_in_new!U126)</f>
        <v>1.9266867768670235</v>
      </c>
      <c r="V129" s="98">
        <f>IF(RES_hhdet_in_fec!V129=0,0,RES_hhdet_in_fec!V129*1000*11630/RES_hhdet_in_new!V126)</f>
        <v>2.7817019395895555</v>
      </c>
      <c r="W129" s="98">
        <f>IF(RES_hhdet_in_fec!W129=0,0,RES_hhdet_in_fec!W129*1000*11630/RES_hhdet_in_new!W126)</f>
        <v>1.2475650894556882</v>
      </c>
      <c r="X129" s="98">
        <f>IF(RES_hhdet_in_fec!X129=0,0,RES_hhdet_in_fec!X129*1000*11630/RES_hhdet_in_new!X126)</f>
        <v>0.44125422487197058</v>
      </c>
      <c r="Y129" s="98">
        <f>IF(RES_hhdet_in_fec!Y129=0,0,RES_hhdet_in_fec!Y129*1000*11630/RES_hhdet_in_new!Y126)</f>
        <v>0.13149450316639019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2352.8165823659551</v>
      </c>
      <c r="D130" s="122">
        <v>2379.0218950203316</v>
      </c>
      <c r="E130" s="122">
        <v>2463.8669288205037</v>
      </c>
      <c r="F130" s="122">
        <v>2632.4323303655751</v>
      </c>
      <c r="G130" s="122">
        <v>0</v>
      </c>
      <c r="H130" s="122">
        <v>2334.4228195002579</v>
      </c>
      <c r="I130" s="122">
        <v>2377.8035432710558</v>
      </c>
      <c r="J130" s="122">
        <v>2333.0050989218234</v>
      </c>
      <c r="K130" s="122">
        <v>2440.7747147907153</v>
      </c>
      <c r="L130" s="122">
        <v>2518.9242874755305</v>
      </c>
      <c r="M130" s="122">
        <v>2550.2761135860101</v>
      </c>
      <c r="N130" s="122">
        <v>2604.0923555003183</v>
      </c>
      <c r="O130" s="122">
        <v>2493.9471992453141</v>
      </c>
      <c r="P130" s="122">
        <v>2567.1658090555743</v>
      </c>
      <c r="Q130" s="122">
        <v>2486.9795217992996</v>
      </c>
      <c r="R130" s="122">
        <v>2453.7101029598248</v>
      </c>
      <c r="S130" s="122">
        <v>2387.3581744883895</v>
      </c>
      <c r="T130" s="122">
        <v>2285.1428326522687</v>
      </c>
      <c r="U130" s="122">
        <v>2203.1614639862814</v>
      </c>
      <c r="V130" s="122">
        <v>2075.1247923644205</v>
      </c>
      <c r="W130" s="122">
        <v>2530.1661225037928</v>
      </c>
      <c r="X130" s="122">
        <v>2163.1388019425162</v>
      </c>
      <c r="Y130" s="122">
        <v>2066.147552812396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2266.3030967741838</v>
      </c>
      <c r="D131" s="98">
        <v>2275.1516981869963</v>
      </c>
      <c r="E131" s="98">
        <v>2391.1657244010298</v>
      </c>
      <c r="F131" s="98">
        <v>2637.8788767776605</v>
      </c>
      <c r="G131" s="98">
        <v>0</v>
      </c>
      <c r="H131" s="98">
        <v>2064.1347848781261</v>
      </c>
      <c r="I131" s="98">
        <v>2316.4086885642387</v>
      </c>
      <c r="J131" s="98">
        <v>2290.712832019598</v>
      </c>
      <c r="K131" s="98">
        <v>2423.1167870189561</v>
      </c>
      <c r="L131" s="98">
        <v>2418.7656604230901</v>
      </c>
      <c r="M131" s="98">
        <v>2491.1101775483908</v>
      </c>
      <c r="N131" s="98">
        <v>2523.6425528690556</v>
      </c>
      <c r="O131" s="98">
        <v>2362.5554932648074</v>
      </c>
      <c r="P131" s="98">
        <v>2527.9272976737889</v>
      </c>
      <c r="Q131" s="98">
        <v>2434.4790316611261</v>
      </c>
      <c r="R131" s="98">
        <v>2404.3828582975516</v>
      </c>
      <c r="S131" s="98">
        <v>2274.2109115131202</v>
      </c>
      <c r="T131" s="98">
        <v>2158.8464607879382</v>
      </c>
      <c r="U131" s="98">
        <v>2101.6129463268776</v>
      </c>
      <c r="V131" s="98">
        <v>2076.0265029308052</v>
      </c>
      <c r="W131" s="98">
        <v>2531.4578361331351</v>
      </c>
      <c r="X131" s="98">
        <v>2163.1388019425162</v>
      </c>
      <c r="Y131" s="98">
        <v>2066.4230706948806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2047.7430897415561</v>
      </c>
      <c r="D132" s="98">
        <v>2059.1860574105476</v>
      </c>
      <c r="E132" s="98">
        <v>2166.8811615909526</v>
      </c>
      <c r="F132" s="98">
        <v>2394.872881809295</v>
      </c>
      <c r="G132" s="98">
        <v>0</v>
      </c>
      <c r="H132" s="98">
        <v>1861.5510487020183</v>
      </c>
      <c r="I132" s="98">
        <v>2099.3998831285057</v>
      </c>
      <c r="J132" s="98">
        <v>2088.6733900051554</v>
      </c>
      <c r="K132" s="98">
        <v>2217.0471158376463</v>
      </c>
      <c r="L132" s="98">
        <v>2203.3420878704596</v>
      </c>
      <c r="M132" s="98">
        <v>2287.650501420947</v>
      </c>
      <c r="N132" s="98">
        <v>2321.1681775512957</v>
      </c>
      <c r="O132" s="98">
        <v>2169.1999656083235</v>
      </c>
      <c r="P132" s="98">
        <v>2338.8586115529292</v>
      </c>
      <c r="Q132" s="98">
        <v>2251.3495435181544</v>
      </c>
      <c r="R132" s="98">
        <v>2230.0626750179717</v>
      </c>
      <c r="S132" s="98">
        <v>0</v>
      </c>
      <c r="T132" s="98">
        <v>2032.2843515861832</v>
      </c>
      <c r="U132" s="98">
        <v>1987.288420465914</v>
      </c>
      <c r="V132" s="98">
        <v>1971.5341608262236</v>
      </c>
      <c r="W132" s="98">
        <v>2413.7273653445177</v>
      </c>
      <c r="X132" s="98">
        <v>0</v>
      </c>
      <c r="Y132" s="98">
        <v>1983.1340148197978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841.39447837898103</v>
      </c>
      <c r="D133" s="101">
        <v>846.95234636472026</v>
      </c>
      <c r="E133" s="101">
        <v>883.41223146023719</v>
      </c>
      <c r="F133" s="101">
        <v>975.77594451029597</v>
      </c>
      <c r="G133" s="101">
        <v>0</v>
      </c>
      <c r="H133" s="101">
        <v>630.09946066289058</v>
      </c>
      <c r="I133" s="101">
        <v>750.42546761502797</v>
      </c>
      <c r="J133" s="101">
        <v>806.83209808765025</v>
      </c>
      <c r="K133" s="101">
        <v>872.8974561982875</v>
      </c>
      <c r="L133" s="101">
        <v>766.26107533469974</v>
      </c>
      <c r="M133" s="101">
        <v>884.80377895697461</v>
      </c>
      <c r="N133" s="101">
        <v>861.57796515117218</v>
      </c>
      <c r="O133" s="101">
        <v>686.44274627988386</v>
      </c>
      <c r="P133" s="101">
        <v>750.43742555664221</v>
      </c>
      <c r="Q133" s="101">
        <v>580.57844632600461</v>
      </c>
      <c r="R133" s="101">
        <v>532.20345773862539</v>
      </c>
      <c r="S133" s="101">
        <v>0</v>
      </c>
      <c r="T133" s="101">
        <v>622.37383526636438</v>
      </c>
      <c r="U133" s="101">
        <v>618.3895647084247</v>
      </c>
      <c r="V133" s="101">
        <v>612.68393241512683</v>
      </c>
      <c r="W133" s="101">
        <v>735.68969993767132</v>
      </c>
      <c r="X133" s="101">
        <v>0</v>
      </c>
      <c r="Y133" s="101">
        <v>694.96821046317223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1206.348611362575</v>
      </c>
      <c r="D134" s="104">
        <v>1212.2337110458275</v>
      </c>
      <c r="E134" s="104">
        <v>1283.4689301307158</v>
      </c>
      <c r="F134" s="104">
        <v>1419.0969372989989</v>
      </c>
      <c r="G134" s="104">
        <v>0</v>
      </c>
      <c r="H134" s="104">
        <v>1231.451588039128</v>
      </c>
      <c r="I134" s="104">
        <v>1348.9744155134783</v>
      </c>
      <c r="J134" s="104">
        <v>1281.8412919175053</v>
      </c>
      <c r="K134" s="104">
        <v>1344.1496596393588</v>
      </c>
      <c r="L134" s="104">
        <v>1437.08101253576</v>
      </c>
      <c r="M134" s="104">
        <v>1402.8467224639719</v>
      </c>
      <c r="N134" s="104">
        <v>1459.5902124001234</v>
      </c>
      <c r="O134" s="104">
        <v>1482.7572193284393</v>
      </c>
      <c r="P134" s="104">
        <v>1588.4211859962866</v>
      </c>
      <c r="Q134" s="104">
        <v>1670.7710971921497</v>
      </c>
      <c r="R134" s="104">
        <v>1697.8592172793465</v>
      </c>
      <c r="S134" s="104">
        <v>0</v>
      </c>
      <c r="T134" s="104">
        <v>1409.910516319819</v>
      </c>
      <c r="U134" s="104">
        <v>1368.8988557574892</v>
      </c>
      <c r="V134" s="104">
        <v>1358.8502284110966</v>
      </c>
      <c r="W134" s="104">
        <v>1678.0376654068466</v>
      </c>
      <c r="X134" s="104">
        <v>0</v>
      </c>
      <c r="Y134" s="104">
        <v>1288.1658043566258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2720.0350741447687</v>
      </c>
      <c r="D135" s="101">
        <v>2820.91634682631</v>
      </c>
      <c r="E135" s="101">
        <v>2844.2964668741406</v>
      </c>
      <c r="F135" s="101">
        <v>2851.170552915702</v>
      </c>
      <c r="G135" s="101">
        <v>0</v>
      </c>
      <c r="H135" s="101">
        <v>2749.5981571388224</v>
      </c>
      <c r="I135" s="101">
        <v>2758.805406078653</v>
      </c>
      <c r="J135" s="101">
        <v>2741.2392866479718</v>
      </c>
      <c r="K135" s="101">
        <v>2985.3481957546815</v>
      </c>
      <c r="L135" s="101">
        <v>3046.2610083970094</v>
      </c>
      <c r="M135" s="101">
        <v>2955.2764924643607</v>
      </c>
      <c r="N135" s="101">
        <v>3021.7485741392325</v>
      </c>
      <c r="O135" s="101">
        <v>3013.4900345912215</v>
      </c>
      <c r="P135" s="101">
        <v>2912.9547529144788</v>
      </c>
      <c r="Q135" s="101">
        <v>2856.1843156594605</v>
      </c>
      <c r="R135" s="101">
        <v>2811.0836703274003</v>
      </c>
      <c r="S135" s="101">
        <v>2694.7694044866653</v>
      </c>
      <c r="T135" s="101">
        <v>2550.0908769252892</v>
      </c>
      <c r="U135" s="101">
        <v>2584.1434433428799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2210.6431392720287</v>
      </c>
      <c r="D136" s="104">
        <v>2295.3256974611913</v>
      </c>
      <c r="E136" s="104">
        <v>2314.0129643016257</v>
      </c>
      <c r="F136" s="104">
        <v>2321.6312002361133</v>
      </c>
      <c r="G136" s="104">
        <v>0</v>
      </c>
      <c r="H136" s="104">
        <v>2193.3088671912656</v>
      </c>
      <c r="I136" s="104">
        <v>2216.1702166220475</v>
      </c>
      <c r="J136" s="104">
        <v>2227.2826451695546</v>
      </c>
      <c r="K136" s="104">
        <v>2437.5184900604168</v>
      </c>
      <c r="L136" s="104">
        <v>2453.1863652295237</v>
      </c>
      <c r="M136" s="104">
        <v>2417.2988561751354</v>
      </c>
      <c r="N136" s="104">
        <v>2472.5347671974218</v>
      </c>
      <c r="O136" s="104">
        <v>2445.4405364601989</v>
      </c>
      <c r="P136" s="104">
        <v>2389.4673004387523</v>
      </c>
      <c r="Q136" s="104">
        <v>2326.4233263795236</v>
      </c>
      <c r="R136" s="104">
        <v>2297.9842589017621</v>
      </c>
      <c r="S136" s="104">
        <v>2239.5596251216052</v>
      </c>
      <c r="T136" s="104">
        <v>2155.2087308197965</v>
      </c>
      <c r="U136" s="104">
        <v>2202.354588967879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1009.8110369756317</v>
      </c>
      <c r="D137" s="98">
        <v>1050.6741058214711</v>
      </c>
      <c r="E137" s="98">
        <v>1050.5314408848915</v>
      </c>
      <c r="F137" s="98">
        <v>1051.9393333530929</v>
      </c>
      <c r="G137" s="98">
        <v>0</v>
      </c>
      <c r="H137" s="98">
        <v>842.66532490043744</v>
      </c>
      <c r="I137" s="98">
        <v>892.4155781542654</v>
      </c>
      <c r="J137" s="98">
        <v>964.38487373594069</v>
      </c>
      <c r="K137" s="98">
        <v>1076.5451410481307</v>
      </c>
      <c r="L137" s="98">
        <v>967.95985051503703</v>
      </c>
      <c r="M137" s="98">
        <v>1045.9590475398604</v>
      </c>
      <c r="N137" s="98">
        <v>1030.1912405349326</v>
      </c>
      <c r="O137" s="98">
        <v>880.82443587589989</v>
      </c>
      <c r="P137" s="98">
        <v>858.80838074297856</v>
      </c>
      <c r="Q137" s="98">
        <v>678.74649593010906</v>
      </c>
      <c r="R137" s="98">
        <v>621.52043932124866</v>
      </c>
      <c r="S137" s="98">
        <v>671.05063572500433</v>
      </c>
      <c r="T137" s="98">
        <v>735.83153927850606</v>
      </c>
      <c r="U137" s="98">
        <v>763.91731902468166</v>
      </c>
      <c r="V137" s="98">
        <v>0</v>
      </c>
      <c r="W137" s="98">
        <v>0</v>
      </c>
      <c r="X137" s="98">
        <v>0</v>
      </c>
      <c r="Y137" s="98">
        <v>0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1200.8321022963967</v>
      </c>
      <c r="D138" s="98">
        <v>1244.65159163972</v>
      </c>
      <c r="E138" s="98">
        <v>1263.4815234167343</v>
      </c>
      <c r="F138" s="98">
        <v>1269.6918668830199</v>
      </c>
      <c r="G138" s="98">
        <v>0</v>
      </c>
      <c r="H138" s="98">
        <v>1350.6435422908285</v>
      </c>
      <c r="I138" s="98">
        <v>1323.7546384677821</v>
      </c>
      <c r="J138" s="98">
        <v>1262.8977714336143</v>
      </c>
      <c r="K138" s="98">
        <v>1360.9733490122862</v>
      </c>
      <c r="L138" s="98">
        <v>1485.2265147144867</v>
      </c>
      <c r="M138" s="98">
        <v>1371.3398086352745</v>
      </c>
      <c r="N138" s="98">
        <v>1442.343526662489</v>
      </c>
      <c r="O138" s="98">
        <v>1564.6161005842996</v>
      </c>
      <c r="P138" s="98">
        <v>1530.6589196957736</v>
      </c>
      <c r="Q138" s="98">
        <v>1647.6768304494151</v>
      </c>
      <c r="R138" s="98">
        <v>1676.4638195805139</v>
      </c>
      <c r="S138" s="98">
        <v>1568.5089893966008</v>
      </c>
      <c r="T138" s="98">
        <v>1419.377191541291</v>
      </c>
      <c r="U138" s="98">
        <v>1438.4372699431976</v>
      </c>
      <c r="V138" s="98">
        <v>0</v>
      </c>
      <c r="W138" s="98">
        <v>0</v>
      </c>
      <c r="X138" s="98">
        <v>0</v>
      </c>
      <c r="Y138" s="98">
        <v>0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415.66562921912083</v>
      </c>
      <c r="D139" s="122">
        <v>434.89394675358278</v>
      </c>
      <c r="E139" s="122">
        <v>433.50996986986269</v>
      </c>
      <c r="F139" s="122">
        <v>461.15409324549108</v>
      </c>
      <c r="G139" s="122">
        <v>0</v>
      </c>
      <c r="H139" s="122">
        <v>434.46219215892694</v>
      </c>
      <c r="I139" s="122">
        <v>378.5883203894856</v>
      </c>
      <c r="J139" s="122">
        <v>408.92210230170059</v>
      </c>
      <c r="K139" s="122">
        <v>515.77711217524609</v>
      </c>
      <c r="L139" s="122">
        <v>520.50031660541879</v>
      </c>
      <c r="M139" s="122">
        <v>511.9591325019739</v>
      </c>
      <c r="N139" s="122">
        <v>524.82637145670981</v>
      </c>
      <c r="O139" s="122">
        <v>510.01050628204291</v>
      </c>
      <c r="P139" s="122">
        <v>527.82695609426321</v>
      </c>
      <c r="Q139" s="122">
        <v>503.29772823613968</v>
      </c>
      <c r="R139" s="122">
        <v>507.88840352916196</v>
      </c>
      <c r="S139" s="122">
        <v>500.86534960638585</v>
      </c>
      <c r="T139" s="122">
        <v>487.36741751717193</v>
      </c>
      <c r="U139" s="122">
        <v>492.06490083817346</v>
      </c>
      <c r="V139" s="122">
        <v>477.2217210371951</v>
      </c>
      <c r="W139" s="122">
        <v>448.15151233743416</v>
      </c>
      <c r="X139" s="122">
        <v>461.88600925047371</v>
      </c>
      <c r="Y139" s="122">
        <v>465.11004027223504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525.42223593094195</v>
      </c>
      <c r="D140" s="98">
        <v>554.30888993783913</v>
      </c>
      <c r="E140" s="98">
        <v>530.82068123791157</v>
      </c>
      <c r="F140" s="98">
        <v>577.24062717937488</v>
      </c>
      <c r="G140" s="98">
        <v>0</v>
      </c>
      <c r="H140" s="98">
        <v>552.41832104936498</v>
      </c>
      <c r="I140" s="98">
        <v>482.03937973970267</v>
      </c>
      <c r="J140" s="98">
        <v>515.20808499598604</v>
      </c>
      <c r="K140" s="98">
        <v>668.35418889861512</v>
      </c>
      <c r="L140" s="98">
        <v>718.53799516106051</v>
      </c>
      <c r="M140" s="98">
        <v>664.34622037955978</v>
      </c>
      <c r="N140" s="98">
        <v>565.33878968377417</v>
      </c>
      <c r="O140" s="98">
        <v>565.82339935480854</v>
      </c>
      <c r="P140" s="98">
        <v>633.54195387398488</v>
      </c>
      <c r="Q140" s="98">
        <v>698.97651080736136</v>
      </c>
      <c r="R140" s="98">
        <v>736.83880442340774</v>
      </c>
      <c r="S140" s="98">
        <v>706.36127763735828</v>
      </c>
      <c r="T140" s="98">
        <v>654.28644714806649</v>
      </c>
      <c r="U140" s="98">
        <v>655.76476878529661</v>
      </c>
      <c r="V140" s="98">
        <v>654.02457036066062</v>
      </c>
      <c r="W140" s="98">
        <v>902.54018977898511</v>
      </c>
      <c r="X140" s="98">
        <v>0</v>
      </c>
      <c r="Y140" s="98">
        <v>0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415.08082773022278</v>
      </c>
      <c r="D141" s="33">
        <v>434.39938185334677</v>
      </c>
      <c r="E141" s="33">
        <v>433.07952754469602</v>
      </c>
      <c r="F141" s="33">
        <v>460.4889023856112</v>
      </c>
      <c r="G141" s="33">
        <v>0</v>
      </c>
      <c r="H141" s="33">
        <v>433.86858177003029</v>
      </c>
      <c r="I141" s="33">
        <v>378.23581126762679</v>
      </c>
      <c r="J141" s="33">
        <v>408.66164000135518</v>
      </c>
      <c r="K141" s="33">
        <v>515.36325794001527</v>
      </c>
      <c r="L141" s="33">
        <v>520.17447168924105</v>
      </c>
      <c r="M141" s="33">
        <v>511.85375765112502</v>
      </c>
      <c r="N141" s="33">
        <v>524.79109111339619</v>
      </c>
      <c r="O141" s="33">
        <v>509.88197565867108</v>
      </c>
      <c r="P141" s="33">
        <v>527.470033264378</v>
      </c>
      <c r="Q141" s="33">
        <v>502.4259524962697</v>
      </c>
      <c r="R141" s="33">
        <v>507.12204235462059</v>
      </c>
      <c r="S141" s="33">
        <v>500.42310585883001</v>
      </c>
      <c r="T141" s="33">
        <v>487.195932704401</v>
      </c>
      <c r="U141" s="33">
        <v>491.77091723814868</v>
      </c>
      <c r="V141" s="33">
        <v>476.92205519088412</v>
      </c>
      <c r="W141" s="33">
        <v>447.0175356029003</v>
      </c>
      <c r="X141" s="33">
        <v>461.88600925047371</v>
      </c>
      <c r="Y141" s="33">
        <v>465.11004027223504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6748.102446214968</v>
      </c>
      <c r="D143" s="117">
        <f t="shared" si="49"/>
        <v>6302.6594273602896</v>
      </c>
      <c r="E143" s="117">
        <f t="shared" si="49"/>
        <v>6672.5821748962962</v>
      </c>
      <c r="F143" s="117">
        <f t="shared" si="49"/>
        <v>6170.9145097312648</v>
      </c>
      <c r="G143" s="117">
        <f t="shared" si="49"/>
        <v>5676.8884249769162</v>
      </c>
      <c r="H143" s="117">
        <f t="shared" si="49"/>
        <v>5439.2131578242224</v>
      </c>
      <c r="I143" s="117">
        <f t="shared" si="49"/>
        <v>5460.4565895965861</v>
      </c>
      <c r="J143" s="117">
        <f t="shared" si="49"/>
        <v>5035.8758665721316</v>
      </c>
      <c r="K143" s="117">
        <f t="shared" si="49"/>
        <v>5448.0414088666612</v>
      </c>
      <c r="L143" s="117">
        <f t="shared" si="49"/>
        <v>5982.4891709465446</v>
      </c>
      <c r="M143" s="117">
        <f t="shared" si="49"/>
        <v>5457.6517852551005</v>
      </c>
      <c r="N143" s="117">
        <f t="shared" si="49"/>
        <v>5431.7368106581916</v>
      </c>
      <c r="O143" s="117">
        <f t="shared" si="49"/>
        <v>5506.5466199778966</v>
      </c>
      <c r="P143" s="117">
        <f t="shared" si="49"/>
        <v>5041.625025270052</v>
      </c>
      <c r="Q143" s="117">
        <f t="shared" si="49"/>
        <v>4854.4320176814654</v>
      </c>
      <c r="R143" s="117">
        <f t="shared" ref="R143:V143" si="50">R144+R146+R148+R157</f>
        <v>5012.4542128380926</v>
      </c>
      <c r="S143" s="117">
        <f t="shared" si="50"/>
        <v>4858.2252764329187</v>
      </c>
      <c r="T143" s="117">
        <f t="shared" si="50"/>
        <v>4751.3252141814946</v>
      </c>
      <c r="U143" s="117">
        <f t="shared" si="50"/>
        <v>4312.1992003487421</v>
      </c>
      <c r="V143" s="117">
        <f t="shared" si="50"/>
        <v>4522.6393910239694</v>
      </c>
      <c r="W143" s="117">
        <f t="shared" ref="W143:Y143" si="51">W144+W146+W148+W157</f>
        <v>5205.7089798847192</v>
      </c>
      <c r="X143" s="117">
        <f t="shared" si="51"/>
        <v>4447.0953057102652</v>
      </c>
      <c r="Y143" s="117">
        <f t="shared" si="51"/>
        <v>3967.2726143717764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3741.5004318776346</v>
      </c>
      <c r="D144" s="122">
        <f t="shared" si="52"/>
        <v>3165.3241234392735</v>
      </c>
      <c r="E144" s="122">
        <f t="shared" si="52"/>
        <v>3561.1813847579729</v>
      </c>
      <c r="F144" s="122">
        <f t="shared" si="52"/>
        <v>3069.0316532361271</v>
      </c>
      <c r="G144" s="122">
        <f t="shared" si="52"/>
        <v>2879.3577734605146</v>
      </c>
      <c r="H144" s="122">
        <f t="shared" si="52"/>
        <v>2486.9607083464834</v>
      </c>
      <c r="I144" s="122">
        <f t="shared" si="52"/>
        <v>2483.5150503857294</v>
      </c>
      <c r="J144" s="122">
        <f t="shared" si="52"/>
        <v>2109.4507892731654</v>
      </c>
      <c r="K144" s="122">
        <f t="shared" si="52"/>
        <v>2421.5372628627538</v>
      </c>
      <c r="L144" s="122">
        <f t="shared" si="52"/>
        <v>2656.7814878380532</v>
      </c>
      <c r="M144" s="122">
        <f t="shared" si="52"/>
        <v>2248.9155037034429</v>
      </c>
      <c r="N144" s="122">
        <f t="shared" si="52"/>
        <v>2116.5998793243175</v>
      </c>
      <c r="O144" s="122">
        <f t="shared" si="52"/>
        <v>2248.9542406068331</v>
      </c>
      <c r="P144" s="122">
        <f t="shared" si="52"/>
        <v>1810.5379474869492</v>
      </c>
      <c r="Q144" s="122">
        <f t="shared" si="52"/>
        <v>1730.0107734439957</v>
      </c>
      <c r="R144" s="122">
        <f t="shared" si="52"/>
        <v>1949.8650708746065</v>
      </c>
      <c r="S144" s="122">
        <f t="shared" si="52"/>
        <v>1889.7256915276405</v>
      </c>
      <c r="T144" s="122">
        <f t="shared" si="52"/>
        <v>1876.9358134425709</v>
      </c>
      <c r="U144" s="122">
        <f t="shared" si="52"/>
        <v>1410.7484200769727</v>
      </c>
      <c r="V144" s="122">
        <f t="shared" si="52"/>
        <v>1712.9393653231523</v>
      </c>
      <c r="W144" s="122">
        <f t="shared" si="52"/>
        <v>2189.2830002561427</v>
      </c>
      <c r="X144" s="122">
        <f t="shared" si="52"/>
        <v>1561.3605437874203</v>
      </c>
      <c r="Y144" s="122">
        <f t="shared" si="52"/>
        <v>1208.1843418991589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3741.5004318776346</v>
      </c>
      <c r="D145" s="98">
        <v>3165.3241234392735</v>
      </c>
      <c r="E145" s="98">
        <v>3561.1813847579729</v>
      </c>
      <c r="F145" s="98">
        <v>3069.0316532361271</v>
      </c>
      <c r="G145" s="98">
        <v>2879.3577734605146</v>
      </c>
      <c r="H145" s="98">
        <v>2486.9607083464834</v>
      </c>
      <c r="I145" s="98">
        <v>2483.5150503857294</v>
      </c>
      <c r="J145" s="98">
        <v>2109.4507892731654</v>
      </c>
      <c r="K145" s="98">
        <v>2421.5372628627538</v>
      </c>
      <c r="L145" s="98">
        <v>2656.7814878380532</v>
      </c>
      <c r="M145" s="98">
        <v>2248.9155037034429</v>
      </c>
      <c r="N145" s="98">
        <v>2116.5998793243175</v>
      </c>
      <c r="O145" s="98">
        <v>2248.9542406068331</v>
      </c>
      <c r="P145" s="98">
        <v>1810.5379474869492</v>
      </c>
      <c r="Q145" s="98">
        <v>1730.0107734439957</v>
      </c>
      <c r="R145" s="98">
        <v>1949.8650708746065</v>
      </c>
      <c r="S145" s="98">
        <v>1889.7256915276405</v>
      </c>
      <c r="T145" s="98">
        <v>1876.9358134425709</v>
      </c>
      <c r="U145" s="98">
        <v>1410.7484200769727</v>
      </c>
      <c r="V145" s="98">
        <v>1712.9393653231523</v>
      </c>
      <c r="W145" s="98">
        <v>2189.2830002561427</v>
      </c>
      <c r="X145" s="98">
        <v>1561.3605437874203</v>
      </c>
      <c r="Y145" s="98">
        <v>1208.1843418991589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3.7421724815489599</v>
      </c>
      <c r="D146" s="122">
        <f t="shared" si="53"/>
        <v>3.9423852907928274</v>
      </c>
      <c r="E146" s="122">
        <f t="shared" si="53"/>
        <v>8.4630100776945749</v>
      </c>
      <c r="F146" s="122">
        <f t="shared" si="53"/>
        <v>5.1598945430859056</v>
      </c>
      <c r="G146" s="122">
        <f t="shared" si="53"/>
        <v>5.5050322021280502</v>
      </c>
      <c r="H146" s="122">
        <f t="shared" si="53"/>
        <v>7.3597645663502274</v>
      </c>
      <c r="I146" s="122">
        <f t="shared" si="53"/>
        <v>7.2726944379418486</v>
      </c>
      <c r="J146" s="122">
        <f t="shared" si="53"/>
        <v>6.3200332936548156</v>
      </c>
      <c r="K146" s="122">
        <f t="shared" si="53"/>
        <v>6.7193819598750499</v>
      </c>
      <c r="L146" s="122">
        <f t="shared" si="53"/>
        <v>8.559492633004254</v>
      </c>
      <c r="M146" s="122">
        <f t="shared" si="53"/>
        <v>7.3447623159584534</v>
      </c>
      <c r="N146" s="122">
        <f t="shared" si="53"/>
        <v>7.9200812141059842</v>
      </c>
      <c r="O146" s="122">
        <f t="shared" si="53"/>
        <v>11.289018848511267</v>
      </c>
      <c r="P146" s="122">
        <f t="shared" si="53"/>
        <v>4.7512222282729928</v>
      </c>
      <c r="Q146" s="122">
        <f t="shared" si="53"/>
        <v>7.2089234452155706</v>
      </c>
      <c r="R146" s="122">
        <f t="shared" si="53"/>
        <v>6.6414333164944539</v>
      </c>
      <c r="S146" s="122">
        <f t="shared" si="53"/>
        <v>7.2466419556254422</v>
      </c>
      <c r="T146" s="122">
        <f t="shared" si="53"/>
        <v>6.9096895274712891</v>
      </c>
      <c r="U146" s="122">
        <f t="shared" si="53"/>
        <v>6.7076670830491523</v>
      </c>
      <c r="V146" s="122">
        <f t="shared" si="53"/>
        <v>7.2359883659137285</v>
      </c>
      <c r="W146" s="122">
        <f t="shared" si="53"/>
        <v>9.7914583080299593</v>
      </c>
      <c r="X146" s="122">
        <f t="shared" si="53"/>
        <v>4.4126796936213788</v>
      </c>
      <c r="Y146" s="122">
        <f t="shared" si="53"/>
        <v>1.3140548521570614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3.7421724815489599</v>
      </c>
      <c r="D147" s="98">
        <f>IF(RES_hhdet_in_fec!D147=0,0,RES_hhdet_in_fec!D147*1000*11630/RES_hhdet_in_new!D145)</f>
        <v>3.9423852907928274</v>
      </c>
      <c r="E147" s="98">
        <f>IF(RES_hhdet_in_fec!E147=0,0,RES_hhdet_in_fec!E147*1000*11630/RES_hhdet_in_new!E145)</f>
        <v>8.4630100776945749</v>
      </c>
      <c r="F147" s="98">
        <f>IF(RES_hhdet_in_fec!F147=0,0,RES_hhdet_in_fec!F147*1000*11630/RES_hhdet_in_new!F145)</f>
        <v>5.1598945430859056</v>
      </c>
      <c r="G147" s="98">
        <f>IF(RES_hhdet_in_fec!G147=0,0,RES_hhdet_in_fec!G147*1000*11630/RES_hhdet_in_new!G145)</f>
        <v>5.5050322021280502</v>
      </c>
      <c r="H147" s="98">
        <f>IF(RES_hhdet_in_fec!H147=0,0,RES_hhdet_in_fec!H147*1000*11630/RES_hhdet_in_new!H145)</f>
        <v>7.3597645663502274</v>
      </c>
      <c r="I147" s="98">
        <f>IF(RES_hhdet_in_fec!I147=0,0,RES_hhdet_in_fec!I147*1000*11630/RES_hhdet_in_new!I145)</f>
        <v>7.2726944379418486</v>
      </c>
      <c r="J147" s="98">
        <f>IF(RES_hhdet_in_fec!J147=0,0,RES_hhdet_in_fec!J147*1000*11630/RES_hhdet_in_new!J145)</f>
        <v>6.3200332936548156</v>
      </c>
      <c r="K147" s="98">
        <f>IF(RES_hhdet_in_fec!K147=0,0,RES_hhdet_in_fec!K147*1000*11630/RES_hhdet_in_new!K145)</f>
        <v>6.7193819598750499</v>
      </c>
      <c r="L147" s="98">
        <f>IF(RES_hhdet_in_fec!L147=0,0,RES_hhdet_in_fec!L147*1000*11630/RES_hhdet_in_new!L145)</f>
        <v>8.559492633004254</v>
      </c>
      <c r="M147" s="98">
        <f>IF(RES_hhdet_in_fec!M147=0,0,RES_hhdet_in_fec!M147*1000*11630/RES_hhdet_in_new!M145)</f>
        <v>7.3447623159584534</v>
      </c>
      <c r="N147" s="98">
        <f>IF(RES_hhdet_in_fec!N147=0,0,RES_hhdet_in_fec!N147*1000*11630/RES_hhdet_in_new!N145)</f>
        <v>7.9200812141059842</v>
      </c>
      <c r="O147" s="98">
        <f>IF(RES_hhdet_in_fec!O147=0,0,RES_hhdet_in_fec!O147*1000*11630/RES_hhdet_in_new!O145)</f>
        <v>11.289018848511267</v>
      </c>
      <c r="P147" s="98">
        <f>IF(RES_hhdet_in_fec!P147=0,0,RES_hhdet_in_fec!P147*1000*11630/RES_hhdet_in_new!P145)</f>
        <v>4.7512222282729928</v>
      </c>
      <c r="Q147" s="98">
        <f>IF(RES_hhdet_in_fec!Q147=0,0,RES_hhdet_in_fec!Q147*1000*11630/RES_hhdet_in_new!Q145)</f>
        <v>7.2089234452155706</v>
      </c>
      <c r="R147" s="98">
        <f>IF(RES_hhdet_in_fec!R147=0,0,RES_hhdet_in_fec!R147*1000*11630/RES_hhdet_in_new!R145)</f>
        <v>6.6414333164944539</v>
      </c>
      <c r="S147" s="98">
        <f>IF(RES_hhdet_in_fec!S147=0,0,RES_hhdet_in_fec!S147*1000*11630/RES_hhdet_in_new!S145)</f>
        <v>7.2466419556254422</v>
      </c>
      <c r="T147" s="98">
        <f>IF(RES_hhdet_in_fec!T147=0,0,RES_hhdet_in_fec!T147*1000*11630/RES_hhdet_in_new!T145)</f>
        <v>6.9096895274712891</v>
      </c>
      <c r="U147" s="98">
        <f>IF(RES_hhdet_in_fec!U147=0,0,RES_hhdet_in_fec!U147*1000*11630/RES_hhdet_in_new!U145)</f>
        <v>6.7076670830491523</v>
      </c>
      <c r="V147" s="98">
        <f>IF(RES_hhdet_in_fec!V147=0,0,RES_hhdet_in_fec!V147*1000*11630/RES_hhdet_in_new!V145)</f>
        <v>7.2359883659137285</v>
      </c>
      <c r="W147" s="98">
        <f>IF(RES_hhdet_in_fec!W147=0,0,RES_hhdet_in_fec!W147*1000*11630/RES_hhdet_in_new!W145)</f>
        <v>9.7914583080299593</v>
      </c>
      <c r="X147" s="98">
        <f>IF(RES_hhdet_in_fec!X147=0,0,RES_hhdet_in_fec!X147*1000*11630/RES_hhdet_in_new!X145)</f>
        <v>4.4126796936213788</v>
      </c>
      <c r="Y147" s="98">
        <f>IF(RES_hhdet_in_fec!Y147=0,0,RES_hhdet_in_fec!Y147*1000*11630/RES_hhdet_in_new!Y145)</f>
        <v>1.3140548521570614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2587.2019147102865</v>
      </c>
      <c r="D148" s="122">
        <v>2698.4987001922973</v>
      </c>
      <c r="E148" s="122">
        <v>2669.4224269197971</v>
      </c>
      <c r="F148" s="122">
        <v>2635.5664666822008</v>
      </c>
      <c r="G148" s="122">
        <v>2418.4974022799638</v>
      </c>
      <c r="H148" s="122">
        <v>2510.4260030228488</v>
      </c>
      <c r="I148" s="122">
        <v>2591.0756738747441</v>
      </c>
      <c r="J148" s="122">
        <v>2511.1764260670302</v>
      </c>
      <c r="K148" s="122">
        <v>2504.0109758778317</v>
      </c>
      <c r="L148" s="122">
        <v>2796.6730920772716</v>
      </c>
      <c r="M148" s="122">
        <v>2689.4151792190369</v>
      </c>
      <c r="N148" s="122">
        <v>2782.3891084803972</v>
      </c>
      <c r="O148" s="122">
        <v>2736.2909418372756</v>
      </c>
      <c r="P148" s="122">
        <v>2698.5072374215383</v>
      </c>
      <c r="Q148" s="122">
        <v>2613.9158931917073</v>
      </c>
      <c r="R148" s="122">
        <v>2548.072016111521</v>
      </c>
      <c r="S148" s="122">
        <v>2460.3836542439267</v>
      </c>
      <c r="T148" s="122">
        <v>2380.1126376592083</v>
      </c>
      <c r="U148" s="122">
        <v>2402.6830095221744</v>
      </c>
      <c r="V148" s="122">
        <v>2325.2375584059973</v>
      </c>
      <c r="W148" s="122">
        <v>2558.4866055525272</v>
      </c>
      <c r="X148" s="122">
        <v>2419.4360729787495</v>
      </c>
      <c r="Y148" s="122">
        <v>2292.6641773482256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2849.856749488134</v>
      </c>
      <c r="D149" s="98">
        <v>3081.0475087762015</v>
      </c>
      <c r="E149" s="98">
        <v>2837.2655775698781</v>
      </c>
      <c r="F149" s="98">
        <v>2831.9780787129116</v>
      </c>
      <c r="G149" s="98">
        <v>3249.8605880190717</v>
      </c>
      <c r="H149" s="98">
        <v>3035.4735247825779</v>
      </c>
      <c r="I149" s="98">
        <v>3225.0970679204042</v>
      </c>
      <c r="J149" s="98">
        <v>3508.3716360593644</v>
      </c>
      <c r="K149" s="98">
        <v>2799.5970541423726</v>
      </c>
      <c r="L149" s="98">
        <v>3059.0436143578595</v>
      </c>
      <c r="M149" s="98">
        <v>3267.1524266234455</v>
      </c>
      <c r="N149" s="98">
        <v>3243.3199428129733</v>
      </c>
      <c r="O149" s="98">
        <v>3004.1760826233758</v>
      </c>
      <c r="P149" s="98">
        <v>3107.7464207966264</v>
      </c>
      <c r="Q149" s="98">
        <v>3089.5193114697327</v>
      </c>
      <c r="R149" s="98">
        <v>2612.6841015637801</v>
      </c>
      <c r="S149" s="98">
        <v>2678.256164604466</v>
      </c>
      <c r="T149" s="98">
        <v>2485.4031070495239</v>
      </c>
      <c r="U149" s="98">
        <v>2476.6086750685636</v>
      </c>
      <c r="V149" s="98">
        <v>2337.7924009315361</v>
      </c>
      <c r="W149" s="98">
        <v>2937.1244255485776</v>
      </c>
      <c r="X149" s="98">
        <v>2515.1329112156586</v>
      </c>
      <c r="Y149" s="98">
        <v>2408.7209171168315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2175.0999822146023</v>
      </c>
      <c r="G150" s="98">
        <v>2503.4873261339108</v>
      </c>
      <c r="H150" s="98">
        <v>2272.7673056882618</v>
      </c>
      <c r="I150" s="98">
        <v>2441.5585605422239</v>
      </c>
      <c r="J150" s="98">
        <v>2700.9053912120653</v>
      </c>
      <c r="K150" s="98">
        <v>0</v>
      </c>
      <c r="L150" s="98">
        <v>0</v>
      </c>
      <c r="M150" s="98">
        <v>0</v>
      </c>
      <c r="N150" s="98">
        <v>2550.4835258799985</v>
      </c>
      <c r="O150" s="98">
        <v>2359.6691740574461</v>
      </c>
      <c r="P150" s="98">
        <v>2507.2259620934697</v>
      </c>
      <c r="Q150" s="98">
        <v>2503.2688287297337</v>
      </c>
      <c r="R150" s="98">
        <v>0</v>
      </c>
      <c r="S150" s="98">
        <v>0</v>
      </c>
      <c r="T150" s="98">
        <v>0</v>
      </c>
      <c r="U150" s="98">
        <v>2132.2887477519162</v>
      </c>
      <c r="V150" s="98">
        <v>2029.5295040645324</v>
      </c>
      <c r="W150" s="98">
        <v>2568.9609933562733</v>
      </c>
      <c r="X150" s="98">
        <v>2233.5855294542393</v>
      </c>
      <c r="Y150" s="98">
        <v>2140.1846857716855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1042.133789912805</v>
      </c>
      <c r="G151" s="101">
        <v>1201.6236321891288</v>
      </c>
      <c r="H151" s="101">
        <v>928.85539565806448</v>
      </c>
      <c r="I151" s="101">
        <v>1044.7416035524413</v>
      </c>
      <c r="J151" s="101">
        <v>1240.6377571562039</v>
      </c>
      <c r="K151" s="101">
        <v>0</v>
      </c>
      <c r="L151" s="101">
        <v>0</v>
      </c>
      <c r="M151" s="101">
        <v>0</v>
      </c>
      <c r="N151" s="101">
        <v>1102.8564929344338</v>
      </c>
      <c r="O151" s="101">
        <v>865.86277159590759</v>
      </c>
      <c r="P151" s="101">
        <v>915.44952216691479</v>
      </c>
      <c r="Q151" s="101">
        <v>735.06798255268802</v>
      </c>
      <c r="R151" s="101">
        <v>0</v>
      </c>
      <c r="S151" s="101">
        <v>0</v>
      </c>
      <c r="T151" s="101">
        <v>0</v>
      </c>
      <c r="U151" s="101">
        <v>720.53214205470817</v>
      </c>
      <c r="V151" s="101">
        <v>680.53379261113594</v>
      </c>
      <c r="W151" s="101">
        <v>844.90045938962248</v>
      </c>
      <c r="X151" s="101">
        <v>844.2752804152492</v>
      </c>
      <c r="Y151" s="101">
        <v>812.05349312954297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1132.9661923017979</v>
      </c>
      <c r="G152" s="104">
        <v>1301.863693944782</v>
      </c>
      <c r="H152" s="104">
        <v>1343.9119100301975</v>
      </c>
      <c r="I152" s="104">
        <v>1396.8169569897825</v>
      </c>
      <c r="J152" s="104">
        <v>1460.2676340558612</v>
      </c>
      <c r="K152" s="104">
        <v>0</v>
      </c>
      <c r="L152" s="104">
        <v>0</v>
      </c>
      <c r="M152" s="104">
        <v>0</v>
      </c>
      <c r="N152" s="104">
        <v>1447.6270329455647</v>
      </c>
      <c r="O152" s="104">
        <v>1493.806402461538</v>
      </c>
      <c r="P152" s="104">
        <v>1591.7764399265543</v>
      </c>
      <c r="Q152" s="104">
        <v>1768.2008461770454</v>
      </c>
      <c r="R152" s="104">
        <v>0</v>
      </c>
      <c r="S152" s="104">
        <v>0</v>
      </c>
      <c r="T152" s="104">
        <v>0</v>
      </c>
      <c r="U152" s="104">
        <v>1411.756605697208</v>
      </c>
      <c r="V152" s="104">
        <v>1348.9957114533966</v>
      </c>
      <c r="W152" s="104">
        <v>1724.0605339666508</v>
      </c>
      <c r="X152" s="104">
        <v>1389.3102490389897</v>
      </c>
      <c r="Y152" s="104">
        <v>1328.1311926421424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2720.0350741447687</v>
      </c>
      <c r="D153" s="101">
        <v>2820.9163468263105</v>
      </c>
      <c r="E153" s="101">
        <v>2844.2964668741402</v>
      </c>
      <c r="F153" s="101">
        <v>2851.1705529157016</v>
      </c>
      <c r="G153" s="101">
        <v>2641.7365149039142</v>
      </c>
      <c r="H153" s="101">
        <v>2749.5981571388224</v>
      </c>
      <c r="I153" s="101">
        <v>2758.8054060786526</v>
      </c>
      <c r="J153" s="101">
        <v>2741.2392866479709</v>
      </c>
      <c r="K153" s="101">
        <v>2985.3481957546815</v>
      </c>
      <c r="L153" s="101">
        <v>3046.2610083970098</v>
      </c>
      <c r="M153" s="101">
        <v>2955.2764924643616</v>
      </c>
      <c r="N153" s="101">
        <v>3021.748574139232</v>
      </c>
      <c r="O153" s="101">
        <v>3013.4900345912215</v>
      </c>
      <c r="P153" s="101">
        <v>2912.9547529144788</v>
      </c>
      <c r="Q153" s="101">
        <v>2856.1843156594605</v>
      </c>
      <c r="R153" s="101">
        <v>2811.0836703274008</v>
      </c>
      <c r="S153" s="101">
        <v>2694.7694044866653</v>
      </c>
      <c r="T153" s="101">
        <v>2550.0908769252887</v>
      </c>
      <c r="U153" s="101">
        <v>2584.1434433428803</v>
      </c>
      <c r="V153" s="101">
        <v>2472.9280025881744</v>
      </c>
      <c r="W153" s="101">
        <v>2694.4367154720335</v>
      </c>
      <c r="X153" s="101">
        <v>2562.835963542801</v>
      </c>
      <c r="Y153" s="101">
        <v>2390.9706812400814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2210.6431392720297</v>
      </c>
      <c r="D154" s="104">
        <v>2295.3256974611909</v>
      </c>
      <c r="E154" s="104">
        <v>2314.0129643016253</v>
      </c>
      <c r="F154" s="104">
        <v>2321.6312002361133</v>
      </c>
      <c r="G154" s="104">
        <v>2153.4733330044037</v>
      </c>
      <c r="H154" s="104">
        <v>2193.3088671912669</v>
      </c>
      <c r="I154" s="104">
        <v>2216.1702166220475</v>
      </c>
      <c r="J154" s="104">
        <v>2227.2826451695555</v>
      </c>
      <c r="K154" s="104">
        <v>2437.5184900604168</v>
      </c>
      <c r="L154" s="104">
        <v>2453.1863652295242</v>
      </c>
      <c r="M154" s="104">
        <v>2417.2988561751354</v>
      </c>
      <c r="N154" s="104">
        <v>2472.5347671974214</v>
      </c>
      <c r="O154" s="104">
        <v>2445.4405364601998</v>
      </c>
      <c r="P154" s="104">
        <v>2389.4673004387523</v>
      </c>
      <c r="Q154" s="104">
        <v>2326.423326379524</v>
      </c>
      <c r="R154" s="104">
        <v>2297.9842589017626</v>
      </c>
      <c r="S154" s="104">
        <v>2239.5596251216061</v>
      </c>
      <c r="T154" s="104">
        <v>2155.2087308197974</v>
      </c>
      <c r="U154" s="104">
        <v>2202.354588967879</v>
      </c>
      <c r="V154" s="104">
        <v>2119.6336761457724</v>
      </c>
      <c r="W154" s="104">
        <v>2316.0999135883712</v>
      </c>
      <c r="X154" s="104">
        <v>2250.4951790014297</v>
      </c>
      <c r="Y154" s="104">
        <v>2115.8804498807926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1009.8110369756319</v>
      </c>
      <c r="D155" s="98">
        <v>1050.6741058214709</v>
      </c>
      <c r="E155" s="98">
        <v>1050.5314408848913</v>
      </c>
      <c r="F155" s="98">
        <v>1051.9393333530929</v>
      </c>
      <c r="G155" s="98">
        <v>974.30716331701205</v>
      </c>
      <c r="H155" s="98">
        <v>842.66532490043755</v>
      </c>
      <c r="I155" s="98">
        <v>892.41557815426529</v>
      </c>
      <c r="J155" s="98">
        <v>964.38487373594069</v>
      </c>
      <c r="K155" s="98">
        <v>1076.5451410481305</v>
      </c>
      <c r="L155" s="98">
        <v>967.95985051503715</v>
      </c>
      <c r="M155" s="98">
        <v>1045.9590475398604</v>
      </c>
      <c r="N155" s="98">
        <v>1030.1912405349326</v>
      </c>
      <c r="O155" s="98">
        <v>880.82443587590001</v>
      </c>
      <c r="P155" s="98">
        <v>858.80838074297867</v>
      </c>
      <c r="Q155" s="98">
        <v>678.74649593010884</v>
      </c>
      <c r="R155" s="98">
        <v>621.52043932124877</v>
      </c>
      <c r="S155" s="98">
        <v>671.05063572500444</v>
      </c>
      <c r="T155" s="98">
        <v>735.83153927850617</v>
      </c>
      <c r="U155" s="98">
        <v>763.91731902468189</v>
      </c>
      <c r="V155" s="98">
        <v>728.89620533521315</v>
      </c>
      <c r="W155" s="98">
        <v>770.85706479679209</v>
      </c>
      <c r="X155" s="98">
        <v>865.66513668669779</v>
      </c>
      <c r="Y155" s="98">
        <v>802.03767233395126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1200.8321022963976</v>
      </c>
      <c r="D156" s="98">
        <v>1244.65159163972</v>
      </c>
      <c r="E156" s="98">
        <v>1263.4815234167345</v>
      </c>
      <c r="F156" s="98">
        <v>1269.6918668830199</v>
      </c>
      <c r="G156" s="98">
        <v>1179.1661696873914</v>
      </c>
      <c r="H156" s="98">
        <v>1350.6435422908289</v>
      </c>
      <c r="I156" s="98">
        <v>1323.7546384677821</v>
      </c>
      <c r="J156" s="98">
        <v>1262.8977714336143</v>
      </c>
      <c r="K156" s="98">
        <v>1360.9733490122867</v>
      </c>
      <c r="L156" s="98">
        <v>1485.2265147144869</v>
      </c>
      <c r="M156" s="98">
        <v>1371.3398086352747</v>
      </c>
      <c r="N156" s="98">
        <v>1442.3435266624892</v>
      </c>
      <c r="O156" s="98">
        <v>1564.6161005842996</v>
      </c>
      <c r="P156" s="98">
        <v>1530.6589196957734</v>
      </c>
      <c r="Q156" s="98">
        <v>1647.6768304494149</v>
      </c>
      <c r="R156" s="98">
        <v>1676.4638195805139</v>
      </c>
      <c r="S156" s="98">
        <v>1568.5089893966015</v>
      </c>
      <c r="T156" s="98">
        <v>1419.377191541291</v>
      </c>
      <c r="U156" s="98">
        <v>1438.4372699431972</v>
      </c>
      <c r="V156" s="98">
        <v>1390.7374708105592</v>
      </c>
      <c r="W156" s="98">
        <v>1545.242848791579</v>
      </c>
      <c r="X156" s="98">
        <v>1384.8300423147318</v>
      </c>
      <c r="Y156" s="98">
        <v>1313.8427775468413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415.65792714549843</v>
      </c>
      <c r="D157" s="122">
        <v>434.8942184379253</v>
      </c>
      <c r="E157" s="122">
        <v>433.515353140831</v>
      </c>
      <c r="F157" s="122">
        <v>461.15649526985078</v>
      </c>
      <c r="G157" s="122">
        <v>373.52821703430936</v>
      </c>
      <c r="H157" s="122">
        <v>434.46668188853994</v>
      </c>
      <c r="I157" s="122">
        <v>378.59317089817029</v>
      </c>
      <c r="J157" s="122">
        <v>408.92861793828052</v>
      </c>
      <c r="K157" s="122">
        <v>515.77378816620092</v>
      </c>
      <c r="L157" s="122">
        <v>520.47509839821566</v>
      </c>
      <c r="M157" s="122">
        <v>511.97634001666233</v>
      </c>
      <c r="N157" s="122">
        <v>524.8277416393712</v>
      </c>
      <c r="O157" s="122">
        <v>510.01241868527757</v>
      </c>
      <c r="P157" s="122">
        <v>527.82861813329123</v>
      </c>
      <c r="Q157" s="122">
        <v>503.29642760054702</v>
      </c>
      <c r="R157" s="122">
        <v>507.87569253547133</v>
      </c>
      <c r="S157" s="122">
        <v>500.86928870572604</v>
      </c>
      <c r="T157" s="122">
        <v>487.36707355224354</v>
      </c>
      <c r="U157" s="122">
        <v>492.06010366654596</v>
      </c>
      <c r="V157" s="122">
        <v>477.2264789289062</v>
      </c>
      <c r="W157" s="122">
        <v>448.14791576801866</v>
      </c>
      <c r="X157" s="122">
        <v>461.88600925047365</v>
      </c>
      <c r="Y157" s="122">
        <v>465.11004027223504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525.42223593094195</v>
      </c>
      <c r="D158" s="98">
        <v>554.30888993783924</v>
      </c>
      <c r="E158" s="98">
        <v>530.82068123791169</v>
      </c>
      <c r="F158" s="98">
        <v>577.240627179375</v>
      </c>
      <c r="G158" s="98">
        <v>482.72528470489652</v>
      </c>
      <c r="H158" s="98">
        <v>552.41832104936509</v>
      </c>
      <c r="I158" s="98">
        <v>482.03937973970267</v>
      </c>
      <c r="J158" s="98">
        <v>515.20808499598604</v>
      </c>
      <c r="K158" s="98">
        <v>668.35418889861512</v>
      </c>
      <c r="L158" s="98">
        <v>718.53799516106028</v>
      </c>
      <c r="M158" s="98">
        <v>664.34622037955967</v>
      </c>
      <c r="N158" s="98">
        <v>565.33878968377405</v>
      </c>
      <c r="O158" s="98">
        <v>565.82339935480866</v>
      </c>
      <c r="P158" s="98">
        <v>633.54195387398488</v>
      </c>
      <c r="Q158" s="98">
        <v>698.97651080736148</v>
      </c>
      <c r="R158" s="98">
        <v>736.83880442340774</v>
      </c>
      <c r="S158" s="98">
        <v>706.36127763735828</v>
      </c>
      <c r="T158" s="98">
        <v>654.28644714806649</v>
      </c>
      <c r="U158" s="98">
        <v>655.76476878529661</v>
      </c>
      <c r="V158" s="98">
        <v>654.02457036066062</v>
      </c>
      <c r="W158" s="98">
        <v>902.54018977898511</v>
      </c>
      <c r="X158" s="98">
        <v>0</v>
      </c>
      <c r="Y158" s="98">
        <v>0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415.08082773022278</v>
      </c>
      <c r="D159" s="33">
        <v>434.39938185334671</v>
      </c>
      <c r="E159" s="33">
        <v>433.07952754469591</v>
      </c>
      <c r="F159" s="33">
        <v>460.48890238561114</v>
      </c>
      <c r="G159" s="33">
        <v>372.86894715503439</v>
      </c>
      <c r="H159" s="33">
        <v>433.86858177003023</v>
      </c>
      <c r="I159" s="33">
        <v>378.23581126762679</v>
      </c>
      <c r="J159" s="33">
        <v>408.66164000135518</v>
      </c>
      <c r="K159" s="33">
        <v>515.36325794001516</v>
      </c>
      <c r="L159" s="33">
        <v>520.17447168924093</v>
      </c>
      <c r="M159" s="33">
        <v>511.85375765112497</v>
      </c>
      <c r="N159" s="33">
        <v>524.79109111339619</v>
      </c>
      <c r="O159" s="33">
        <v>509.88197565867102</v>
      </c>
      <c r="P159" s="33">
        <v>527.47003326437789</v>
      </c>
      <c r="Q159" s="33">
        <v>502.42595249626982</v>
      </c>
      <c r="R159" s="33">
        <v>507.12204235462053</v>
      </c>
      <c r="S159" s="33">
        <v>500.42310585882996</v>
      </c>
      <c r="T159" s="33">
        <v>487.195932704401</v>
      </c>
      <c r="U159" s="33">
        <v>491.77091723814874</v>
      </c>
      <c r="V159" s="33">
        <v>476.92205519088418</v>
      </c>
      <c r="W159" s="33">
        <v>447.01753560290024</v>
      </c>
      <c r="X159" s="33">
        <v>461.88600925047365</v>
      </c>
      <c r="Y159" s="33">
        <v>465.11004027223504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18077.038933666518</v>
      </c>
      <c r="D161" s="117">
        <f t="shared" si="54"/>
        <v>16092.23222378709</v>
      </c>
      <c r="E161" s="117">
        <f t="shared" si="54"/>
        <v>18051.456643160469</v>
      </c>
      <c r="F161" s="117">
        <f t="shared" si="54"/>
        <v>16330.566135149873</v>
      </c>
      <c r="G161" s="117">
        <f t="shared" si="54"/>
        <v>14850.267070224199</v>
      </c>
      <c r="H161" s="117">
        <f t="shared" si="54"/>
        <v>14735.126456211188</v>
      </c>
      <c r="I161" s="117">
        <f t="shared" si="54"/>
        <v>14434.161012784032</v>
      </c>
      <c r="J161" s="117">
        <f t="shared" si="54"/>
        <v>13513.207492143199</v>
      </c>
      <c r="K161" s="117">
        <f t="shared" si="54"/>
        <v>13563.3837904427</v>
      </c>
      <c r="L161" s="117">
        <f t="shared" si="54"/>
        <v>15969.963501820726</v>
      </c>
      <c r="M161" s="117">
        <f t="shared" si="54"/>
        <v>14308.084598910276</v>
      </c>
      <c r="N161" s="117">
        <f t="shared" si="54"/>
        <v>13604.655939921318</v>
      </c>
      <c r="O161" s="117">
        <f t="shared" si="54"/>
        <v>14832.398878911308</v>
      </c>
      <c r="P161" s="117">
        <f t="shared" si="54"/>
        <v>11813.109066264891</v>
      </c>
      <c r="Q161" s="117">
        <f t="shared" si="54"/>
        <v>10902.083967090841</v>
      </c>
      <c r="R161" s="117">
        <f t="shared" ref="R161:V161" si="55">R162+R164+R166+R175</f>
        <v>12802.442370788773</v>
      </c>
      <c r="S161" s="117">
        <f t="shared" si="55"/>
        <v>12449.679782143598</v>
      </c>
      <c r="T161" s="117">
        <f t="shared" si="55"/>
        <v>11531.073494339875</v>
      </c>
      <c r="U161" s="117">
        <f t="shared" si="55"/>
        <v>9988.391811432155</v>
      </c>
      <c r="V161" s="117">
        <f t="shared" si="55"/>
        <v>9935.3230501951348</v>
      </c>
      <c r="W161" s="117">
        <f t="shared" ref="W161:Y161" si="56">W162+W164+W166+W175</f>
        <v>12433.758711969831</v>
      </c>
      <c r="X161" s="117">
        <f t="shared" si="56"/>
        <v>9909.0157125716541</v>
      </c>
      <c r="Y161" s="117">
        <f t="shared" si="56"/>
        <v>8534.408961887184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15070.471808409302</v>
      </c>
      <c r="D162" s="122">
        <f t="shared" si="57"/>
        <v>12954.881878340837</v>
      </c>
      <c r="E162" s="122">
        <f t="shared" si="57"/>
        <v>14940.223554107906</v>
      </c>
      <c r="F162" s="122">
        <f t="shared" si="57"/>
        <v>13228.793201703982</v>
      </c>
      <c r="G162" s="122">
        <f t="shared" si="57"/>
        <v>12052.752848237322</v>
      </c>
      <c r="H162" s="122">
        <f t="shared" si="57"/>
        <v>11782.964888242464</v>
      </c>
      <c r="I162" s="122">
        <f t="shared" si="57"/>
        <v>11457.327057417935</v>
      </c>
      <c r="J162" s="122">
        <f t="shared" si="57"/>
        <v>10586.808249741165</v>
      </c>
      <c r="K162" s="122">
        <f t="shared" si="57"/>
        <v>10538.489501702023</v>
      </c>
      <c r="L162" s="122">
        <f t="shared" si="57"/>
        <v>12644.495343908069</v>
      </c>
      <c r="M162" s="122">
        <f t="shared" si="57"/>
        <v>11099.805415362987</v>
      </c>
      <c r="N162" s="122">
        <f t="shared" si="57"/>
        <v>10292.813146873326</v>
      </c>
      <c r="O162" s="122">
        <f t="shared" si="57"/>
        <v>11576.723700603785</v>
      </c>
      <c r="P162" s="122">
        <f t="shared" si="57"/>
        <v>8584.3778041995301</v>
      </c>
      <c r="Q162" s="122">
        <f t="shared" si="57"/>
        <v>7781.314321992606</v>
      </c>
      <c r="R162" s="122">
        <f t="shared" si="57"/>
        <v>9741.8678003096211</v>
      </c>
      <c r="S162" s="122">
        <f t="shared" si="57"/>
        <v>9481.2908800162786</v>
      </c>
      <c r="T162" s="122">
        <f t="shared" si="57"/>
        <v>8658.0951873107206</v>
      </c>
      <c r="U162" s="122">
        <f t="shared" si="57"/>
        <v>7087.0338493056097</v>
      </c>
      <c r="V162" s="122">
        <f t="shared" si="57"/>
        <v>7125.802817479379</v>
      </c>
      <c r="W162" s="122">
        <f t="shared" si="57"/>
        <v>9420.9155178797264</v>
      </c>
      <c r="X162" s="122">
        <f t="shared" si="57"/>
        <v>7025.4845545749931</v>
      </c>
      <c r="Y162" s="122">
        <f t="shared" si="57"/>
        <v>5775.9664184024023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15070.471808409302</v>
      </c>
      <c r="D163" s="33">
        <v>12954.881878340837</v>
      </c>
      <c r="E163" s="33">
        <v>14940.223554107906</v>
      </c>
      <c r="F163" s="33">
        <v>13228.793201703982</v>
      </c>
      <c r="G163" s="33">
        <v>12052.752848237322</v>
      </c>
      <c r="H163" s="33">
        <v>11782.964888242464</v>
      </c>
      <c r="I163" s="33">
        <v>11457.327057417935</v>
      </c>
      <c r="J163" s="33">
        <v>10586.808249741165</v>
      </c>
      <c r="K163" s="33">
        <v>10538.489501702023</v>
      </c>
      <c r="L163" s="33">
        <v>12644.495343908069</v>
      </c>
      <c r="M163" s="33">
        <v>11099.805415362987</v>
      </c>
      <c r="N163" s="33">
        <v>10292.813146873326</v>
      </c>
      <c r="O163" s="33">
        <v>11576.723700603785</v>
      </c>
      <c r="P163" s="33">
        <v>8584.3778041995301</v>
      </c>
      <c r="Q163" s="33">
        <v>7781.314321992606</v>
      </c>
      <c r="R163" s="33">
        <v>9741.8678003096211</v>
      </c>
      <c r="S163" s="33">
        <v>9481.2908800162786</v>
      </c>
      <c r="T163" s="33">
        <v>8658.0951873107206</v>
      </c>
      <c r="U163" s="33">
        <v>7087.0338493056097</v>
      </c>
      <c r="V163" s="33">
        <v>7125.802817479379</v>
      </c>
      <c r="W163" s="33">
        <v>9420.9155178797264</v>
      </c>
      <c r="X163" s="33">
        <v>7025.4845545749931</v>
      </c>
      <c r="Y163" s="33">
        <v>5775.9664184024023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3.7473762732861586</v>
      </c>
      <c r="D164" s="122">
        <f t="shared" si="58"/>
        <v>3.9453994131719332</v>
      </c>
      <c r="E164" s="122">
        <f t="shared" si="58"/>
        <v>8.3224026219734331</v>
      </c>
      <c r="F164" s="122">
        <f t="shared" si="58"/>
        <v>5.0919459602664379</v>
      </c>
      <c r="G164" s="122">
        <f t="shared" si="58"/>
        <v>5.4436821316592523</v>
      </c>
      <c r="H164" s="122">
        <f t="shared" si="58"/>
        <v>7.2332044360366963</v>
      </c>
      <c r="I164" s="122">
        <f t="shared" si="58"/>
        <v>7.1823225110606916</v>
      </c>
      <c r="J164" s="122">
        <f t="shared" si="58"/>
        <v>6.2434285523125448</v>
      </c>
      <c r="K164" s="122">
        <f t="shared" si="58"/>
        <v>5.1335129344164683</v>
      </c>
      <c r="L164" s="122">
        <f t="shared" si="58"/>
        <v>8.2255651418784712</v>
      </c>
      <c r="M164" s="122">
        <f t="shared" si="58"/>
        <v>6.9755284130503821</v>
      </c>
      <c r="N164" s="122">
        <f t="shared" si="58"/>
        <v>4.5563939451004165</v>
      </c>
      <c r="O164" s="122">
        <f t="shared" si="58"/>
        <v>9.3231666274314975</v>
      </c>
      <c r="P164" s="122">
        <f t="shared" si="58"/>
        <v>2.3790184755502675</v>
      </c>
      <c r="Q164" s="122">
        <f t="shared" si="58"/>
        <v>3.6134069148133907</v>
      </c>
      <c r="R164" s="122">
        <f t="shared" si="58"/>
        <v>4.6235685149085928</v>
      </c>
      <c r="S164" s="122">
        <f t="shared" si="58"/>
        <v>7.1523267092781504</v>
      </c>
      <c r="T164" s="122">
        <f t="shared" si="58"/>
        <v>5.4913962059420225</v>
      </c>
      <c r="U164" s="122">
        <f t="shared" si="58"/>
        <v>6.597897880616503</v>
      </c>
      <c r="V164" s="122">
        <f t="shared" si="58"/>
        <v>7.0555555440706526</v>
      </c>
      <c r="W164" s="122">
        <f t="shared" si="58"/>
        <v>6.2169184499002013</v>
      </c>
      <c r="X164" s="122">
        <f t="shared" si="58"/>
        <v>2.2062870144696625</v>
      </c>
      <c r="Y164" s="122">
        <f t="shared" si="58"/>
        <v>0.65823338023244948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3.7473762732861586</v>
      </c>
      <c r="D165" s="98">
        <f>IF(RES_hhdet_in_fec!D165=0,0,RES_hhdet_in_fec!D165*1000*11630/RES_hhdet_in_new!D163)</f>
        <v>3.9453994131719332</v>
      </c>
      <c r="E165" s="98">
        <f>IF(RES_hhdet_in_fec!E165=0,0,RES_hhdet_in_fec!E165*1000*11630/RES_hhdet_in_new!E163)</f>
        <v>8.3224026219734331</v>
      </c>
      <c r="F165" s="98">
        <f>IF(RES_hhdet_in_fec!F165=0,0,RES_hhdet_in_fec!F165*1000*11630/RES_hhdet_in_new!F163)</f>
        <v>5.0919459602664379</v>
      </c>
      <c r="G165" s="98">
        <f>IF(RES_hhdet_in_fec!G165=0,0,RES_hhdet_in_fec!G165*1000*11630/RES_hhdet_in_new!G163)</f>
        <v>5.4436821316592523</v>
      </c>
      <c r="H165" s="98">
        <f>IF(RES_hhdet_in_fec!H165=0,0,RES_hhdet_in_fec!H165*1000*11630/RES_hhdet_in_new!H163)</f>
        <v>7.2332044360366963</v>
      </c>
      <c r="I165" s="98">
        <f>IF(RES_hhdet_in_fec!I165=0,0,RES_hhdet_in_fec!I165*1000*11630/RES_hhdet_in_new!I163)</f>
        <v>7.1823225110606916</v>
      </c>
      <c r="J165" s="98">
        <f>IF(RES_hhdet_in_fec!J165=0,0,RES_hhdet_in_fec!J165*1000*11630/RES_hhdet_in_new!J163)</f>
        <v>6.2434285523125448</v>
      </c>
      <c r="K165" s="98">
        <f>IF(RES_hhdet_in_fec!K165=0,0,RES_hhdet_in_fec!K165*1000*11630/RES_hhdet_in_new!K163)</f>
        <v>5.1335129344164683</v>
      </c>
      <c r="L165" s="98">
        <f>IF(RES_hhdet_in_fec!L165=0,0,RES_hhdet_in_fec!L165*1000*11630/RES_hhdet_in_new!L163)</f>
        <v>8.2255651418784712</v>
      </c>
      <c r="M165" s="98">
        <f>IF(RES_hhdet_in_fec!M165=0,0,RES_hhdet_in_fec!M165*1000*11630/RES_hhdet_in_new!M163)</f>
        <v>6.9755284130503821</v>
      </c>
      <c r="N165" s="98">
        <f>IF(RES_hhdet_in_fec!N165=0,0,RES_hhdet_in_fec!N165*1000*11630/RES_hhdet_in_new!N163)</f>
        <v>4.5563939451004165</v>
      </c>
      <c r="O165" s="98">
        <f>IF(RES_hhdet_in_fec!O165=0,0,RES_hhdet_in_fec!O165*1000*11630/RES_hhdet_in_new!O163)</f>
        <v>9.3231666274314975</v>
      </c>
      <c r="P165" s="98">
        <f>IF(RES_hhdet_in_fec!P165=0,0,RES_hhdet_in_fec!P165*1000*11630/RES_hhdet_in_new!P163)</f>
        <v>2.3790184755502675</v>
      </c>
      <c r="Q165" s="98">
        <f>IF(RES_hhdet_in_fec!Q165=0,0,RES_hhdet_in_fec!Q165*1000*11630/RES_hhdet_in_new!Q163)</f>
        <v>3.6134069148133907</v>
      </c>
      <c r="R165" s="98">
        <f>IF(RES_hhdet_in_fec!R165=0,0,RES_hhdet_in_fec!R165*1000*11630/RES_hhdet_in_new!R163)</f>
        <v>4.6235685149085928</v>
      </c>
      <c r="S165" s="98">
        <f>IF(RES_hhdet_in_fec!S165=0,0,RES_hhdet_in_fec!S165*1000*11630/RES_hhdet_in_new!S163)</f>
        <v>7.1523267092781504</v>
      </c>
      <c r="T165" s="98">
        <f>IF(RES_hhdet_in_fec!T165=0,0,RES_hhdet_in_fec!T165*1000*11630/RES_hhdet_in_new!T163)</f>
        <v>5.4913962059420225</v>
      </c>
      <c r="U165" s="98">
        <f>IF(RES_hhdet_in_fec!U165=0,0,RES_hhdet_in_fec!U165*1000*11630/RES_hhdet_in_new!U163)</f>
        <v>6.597897880616503</v>
      </c>
      <c r="V165" s="98">
        <f>IF(RES_hhdet_in_fec!V165=0,0,RES_hhdet_in_fec!V165*1000*11630/RES_hhdet_in_new!V163)</f>
        <v>7.0555555440706526</v>
      </c>
      <c r="W165" s="98">
        <f>IF(RES_hhdet_in_fec!W165=0,0,RES_hhdet_in_fec!W165*1000*11630/RES_hhdet_in_new!W163)</f>
        <v>6.2169184499002013</v>
      </c>
      <c r="X165" s="98">
        <f>IF(RES_hhdet_in_fec!X165=0,0,RES_hhdet_in_fec!X165*1000*11630/RES_hhdet_in_new!X163)</f>
        <v>2.2062870144696625</v>
      </c>
      <c r="Y165" s="98">
        <f>IF(RES_hhdet_in_fec!Y165=0,0,RES_hhdet_in_fec!Y165*1000*11630/RES_hhdet_in_new!Y163)</f>
        <v>0.65823338023244948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2587.149987801924</v>
      </c>
      <c r="D166" s="122">
        <v>2698.5125348342044</v>
      </c>
      <c r="E166" s="122">
        <v>2669.403134492381</v>
      </c>
      <c r="F166" s="122">
        <v>2635.5335869342262</v>
      </c>
      <c r="G166" s="122">
        <v>2418.5694559448611</v>
      </c>
      <c r="H166" s="122">
        <v>2510.470958554316</v>
      </c>
      <c r="I166" s="122">
        <v>2591.0590139750002</v>
      </c>
      <c r="J166" s="122">
        <v>2511.2261147309282</v>
      </c>
      <c r="K166" s="122">
        <v>2503.9959668663532</v>
      </c>
      <c r="L166" s="122">
        <v>2796.7478222608797</v>
      </c>
      <c r="M166" s="122">
        <v>2689.3338453805809</v>
      </c>
      <c r="N166" s="122">
        <v>2782.4597959045673</v>
      </c>
      <c r="O166" s="122">
        <v>2736.3390665574852</v>
      </c>
      <c r="P166" s="122">
        <v>2698.5225469570291</v>
      </c>
      <c r="Q166" s="122">
        <v>2613.8680735356061</v>
      </c>
      <c r="R166" s="122">
        <v>2548.0690943639947</v>
      </c>
      <c r="S166" s="122">
        <v>2460.3687939421379</v>
      </c>
      <c r="T166" s="122">
        <v>2380.1254736884916</v>
      </c>
      <c r="U166" s="122">
        <v>2402.7008434424952</v>
      </c>
      <c r="V166" s="122">
        <v>2325.2423883591532</v>
      </c>
      <c r="W166" s="122">
        <v>2558.4727383443178</v>
      </c>
      <c r="X166" s="122">
        <v>2419.4388617317172</v>
      </c>
      <c r="Y166" s="122">
        <v>2292.6742698323137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2849.8567494881331</v>
      </c>
      <c r="D167" s="98">
        <v>3081.0475087762006</v>
      </c>
      <c r="E167" s="98">
        <v>2837.2655775698786</v>
      </c>
      <c r="F167" s="98">
        <v>2831.9780787129116</v>
      </c>
      <c r="G167" s="98">
        <v>3249.8605880190707</v>
      </c>
      <c r="H167" s="98">
        <v>3035.4735247825779</v>
      </c>
      <c r="I167" s="98">
        <v>3225.0970679204047</v>
      </c>
      <c r="J167" s="98">
        <v>3508.3716360593644</v>
      </c>
      <c r="K167" s="98">
        <v>2799.5970541423721</v>
      </c>
      <c r="L167" s="98">
        <v>3059.0436143578595</v>
      </c>
      <c r="M167" s="98">
        <v>3267.1524266234455</v>
      </c>
      <c r="N167" s="98">
        <v>3243.3199428129737</v>
      </c>
      <c r="O167" s="98">
        <v>3004.1760826233763</v>
      </c>
      <c r="P167" s="98">
        <v>3107.7464207966264</v>
      </c>
      <c r="Q167" s="98">
        <v>3089.5193114697322</v>
      </c>
      <c r="R167" s="98">
        <v>2612.6841015637797</v>
      </c>
      <c r="S167" s="98">
        <v>2678.2561646044664</v>
      </c>
      <c r="T167" s="98">
        <v>2485.4031070495239</v>
      </c>
      <c r="U167" s="98">
        <v>2476.6086750685636</v>
      </c>
      <c r="V167" s="98">
        <v>2337.7924009315361</v>
      </c>
      <c r="W167" s="98">
        <v>2937.1244255485781</v>
      </c>
      <c r="X167" s="98">
        <v>2515.1329112156591</v>
      </c>
      <c r="Y167" s="98">
        <v>2408.7209171168315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2175.7256629607664</v>
      </c>
      <c r="F168" s="98">
        <v>2175.0999822146023</v>
      </c>
      <c r="G168" s="98">
        <v>2503.4873261339108</v>
      </c>
      <c r="H168" s="98">
        <v>2272.7673056882618</v>
      </c>
      <c r="I168" s="98">
        <v>2441.5585605422239</v>
      </c>
      <c r="J168" s="98">
        <v>2700.9053912120653</v>
      </c>
      <c r="K168" s="98">
        <v>0</v>
      </c>
      <c r="L168" s="98">
        <v>0</v>
      </c>
      <c r="M168" s="98">
        <v>2551.6372951945459</v>
      </c>
      <c r="N168" s="98">
        <v>2550.4835258799985</v>
      </c>
      <c r="O168" s="98">
        <v>2359.6691740574461</v>
      </c>
      <c r="P168" s="98">
        <v>2507.2259620934688</v>
      </c>
      <c r="Q168" s="98">
        <v>2503.2688287297337</v>
      </c>
      <c r="R168" s="98">
        <v>0</v>
      </c>
      <c r="S168" s="98">
        <v>0</v>
      </c>
      <c r="T168" s="98">
        <v>0</v>
      </c>
      <c r="U168" s="98">
        <v>2132.2887477519162</v>
      </c>
      <c r="V168" s="98">
        <v>2029.5295040645324</v>
      </c>
      <c r="W168" s="98">
        <v>2568.9609933562733</v>
      </c>
      <c r="X168" s="98">
        <v>2233.5855294542393</v>
      </c>
      <c r="Y168" s="98">
        <v>2140.1846857716855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1045.9381653167268</v>
      </c>
      <c r="F169" s="101">
        <v>1042.133789912805</v>
      </c>
      <c r="G169" s="101">
        <v>1201.6236321891288</v>
      </c>
      <c r="H169" s="101">
        <v>928.85539565806448</v>
      </c>
      <c r="I169" s="101">
        <v>1044.7416035524413</v>
      </c>
      <c r="J169" s="101">
        <v>1240.6377571562039</v>
      </c>
      <c r="K169" s="101">
        <v>0</v>
      </c>
      <c r="L169" s="101">
        <v>0</v>
      </c>
      <c r="M169" s="101">
        <v>1156.722427624941</v>
      </c>
      <c r="N169" s="101">
        <v>1102.8564929344338</v>
      </c>
      <c r="O169" s="101">
        <v>865.86277159590759</v>
      </c>
      <c r="P169" s="101">
        <v>915.44952216691456</v>
      </c>
      <c r="Q169" s="101">
        <v>735.06798255268802</v>
      </c>
      <c r="R169" s="101">
        <v>0</v>
      </c>
      <c r="S169" s="101">
        <v>0</v>
      </c>
      <c r="T169" s="101">
        <v>0</v>
      </c>
      <c r="U169" s="101">
        <v>720.53214205470817</v>
      </c>
      <c r="V169" s="101">
        <v>680.53379261113594</v>
      </c>
      <c r="W169" s="101">
        <v>844.90045938962248</v>
      </c>
      <c r="X169" s="101">
        <v>844.2752804152492</v>
      </c>
      <c r="Y169" s="101">
        <v>812.05349312954297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1129.7874976440396</v>
      </c>
      <c r="F170" s="104">
        <v>1132.9661923017979</v>
      </c>
      <c r="G170" s="104">
        <v>1301.863693944782</v>
      </c>
      <c r="H170" s="104">
        <v>1343.9119100301975</v>
      </c>
      <c r="I170" s="104">
        <v>1396.8169569897825</v>
      </c>
      <c r="J170" s="104">
        <v>1460.2676340558612</v>
      </c>
      <c r="K170" s="104">
        <v>0</v>
      </c>
      <c r="L170" s="104">
        <v>0</v>
      </c>
      <c r="M170" s="104">
        <v>1394.9148675696051</v>
      </c>
      <c r="N170" s="104">
        <v>1447.6270329455647</v>
      </c>
      <c r="O170" s="104">
        <v>1493.806402461538</v>
      </c>
      <c r="P170" s="104">
        <v>1591.7764399265543</v>
      </c>
      <c r="Q170" s="104">
        <v>1768.2008461770454</v>
      </c>
      <c r="R170" s="104">
        <v>0</v>
      </c>
      <c r="S170" s="104">
        <v>0</v>
      </c>
      <c r="T170" s="104">
        <v>0</v>
      </c>
      <c r="U170" s="104">
        <v>1411.756605697208</v>
      </c>
      <c r="V170" s="104">
        <v>1348.9957114533963</v>
      </c>
      <c r="W170" s="104">
        <v>1724.0605339666504</v>
      </c>
      <c r="X170" s="104">
        <v>1389.3102490389897</v>
      </c>
      <c r="Y170" s="104">
        <v>1328.1311926421424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2720.0350741447692</v>
      </c>
      <c r="D171" s="101">
        <v>2820.91634682631</v>
      </c>
      <c r="E171" s="101">
        <v>2844.2964668741402</v>
      </c>
      <c r="F171" s="101">
        <v>2851.1705529157011</v>
      </c>
      <c r="G171" s="101">
        <v>2641.7365149039147</v>
      </c>
      <c r="H171" s="101">
        <v>2749.598157138822</v>
      </c>
      <c r="I171" s="101">
        <v>2758.8054060786521</v>
      </c>
      <c r="J171" s="101">
        <v>2741.2392866479713</v>
      </c>
      <c r="K171" s="101">
        <v>2985.3481957546815</v>
      </c>
      <c r="L171" s="101">
        <v>3046.2610083970098</v>
      </c>
      <c r="M171" s="101">
        <v>2955.276492464362</v>
      </c>
      <c r="N171" s="101">
        <v>3021.748574139232</v>
      </c>
      <c r="O171" s="101">
        <v>3013.4900345912206</v>
      </c>
      <c r="P171" s="101">
        <v>2912.9547529144793</v>
      </c>
      <c r="Q171" s="101">
        <v>2856.1843156594605</v>
      </c>
      <c r="R171" s="101">
        <v>2811.0836703274008</v>
      </c>
      <c r="S171" s="101">
        <v>2694.7694044866648</v>
      </c>
      <c r="T171" s="101">
        <v>2550.0908769252883</v>
      </c>
      <c r="U171" s="101">
        <v>2584.1434433428803</v>
      </c>
      <c r="V171" s="101">
        <v>2472.9280025881744</v>
      </c>
      <c r="W171" s="101">
        <v>2694.4367154720339</v>
      </c>
      <c r="X171" s="101">
        <v>2562.8359635428005</v>
      </c>
      <c r="Y171" s="101">
        <v>2390.9706812400814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2210.6431392720292</v>
      </c>
      <c r="D172" s="104">
        <v>2295.3256974611918</v>
      </c>
      <c r="E172" s="104">
        <v>2314.0129643016257</v>
      </c>
      <c r="F172" s="104">
        <v>2321.6312002361124</v>
      </c>
      <c r="G172" s="104">
        <v>2153.4733330044037</v>
      </c>
      <c r="H172" s="104">
        <v>2193.3088671912665</v>
      </c>
      <c r="I172" s="104">
        <v>2216.1702166220475</v>
      </c>
      <c r="J172" s="104">
        <v>2227.2826451695551</v>
      </c>
      <c r="K172" s="104">
        <v>2437.5184900604168</v>
      </c>
      <c r="L172" s="104">
        <v>2453.1863652295233</v>
      </c>
      <c r="M172" s="104">
        <v>2417.2988561751354</v>
      </c>
      <c r="N172" s="104">
        <v>2472.5347671974214</v>
      </c>
      <c r="O172" s="104">
        <v>2445.4405364601994</v>
      </c>
      <c r="P172" s="104">
        <v>2389.4673004387523</v>
      </c>
      <c r="Q172" s="104">
        <v>2326.423326379524</v>
      </c>
      <c r="R172" s="104">
        <v>2297.9842589017626</v>
      </c>
      <c r="S172" s="104">
        <v>2239.5596251216057</v>
      </c>
      <c r="T172" s="104">
        <v>2155.2087308197974</v>
      </c>
      <c r="U172" s="104">
        <v>2202.354588967879</v>
      </c>
      <c r="V172" s="104">
        <v>2119.6336761457724</v>
      </c>
      <c r="W172" s="104">
        <v>2316.0999135883703</v>
      </c>
      <c r="X172" s="104">
        <v>2250.4951790014293</v>
      </c>
      <c r="Y172" s="104">
        <v>2115.8804498807922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1009.811036975632</v>
      </c>
      <c r="D173" s="98">
        <v>1050.6741058214711</v>
      </c>
      <c r="E173" s="98">
        <v>1050.5314408848915</v>
      </c>
      <c r="F173" s="98">
        <v>1051.9393333530929</v>
      </c>
      <c r="G173" s="98">
        <v>974.30716331701205</v>
      </c>
      <c r="H173" s="98">
        <v>842.66532490043767</v>
      </c>
      <c r="I173" s="98">
        <v>892.41557815426518</v>
      </c>
      <c r="J173" s="98">
        <v>964.38487373594091</v>
      </c>
      <c r="K173" s="98">
        <v>1076.5451410481305</v>
      </c>
      <c r="L173" s="98">
        <v>967.95985051503692</v>
      </c>
      <c r="M173" s="98">
        <v>1045.9590475398604</v>
      </c>
      <c r="N173" s="98">
        <v>1030.1912405349326</v>
      </c>
      <c r="O173" s="98">
        <v>880.82443587590001</v>
      </c>
      <c r="P173" s="98">
        <v>858.80838074297856</v>
      </c>
      <c r="Q173" s="98">
        <v>678.74649593010884</v>
      </c>
      <c r="R173" s="98">
        <v>621.52043932124866</v>
      </c>
      <c r="S173" s="98">
        <v>671.05063572500444</v>
      </c>
      <c r="T173" s="98">
        <v>735.83153927850606</v>
      </c>
      <c r="U173" s="98">
        <v>763.91731902468155</v>
      </c>
      <c r="V173" s="98">
        <v>728.89620533521304</v>
      </c>
      <c r="W173" s="98">
        <v>770.85706479679197</v>
      </c>
      <c r="X173" s="98">
        <v>865.66513668669768</v>
      </c>
      <c r="Y173" s="98">
        <v>802.03767233395115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1200.8321022963971</v>
      </c>
      <c r="D174" s="33">
        <v>1244.6515916397207</v>
      </c>
      <c r="E174" s="33">
        <v>1263.4815234167347</v>
      </c>
      <c r="F174" s="33">
        <v>1269.6918668830197</v>
      </c>
      <c r="G174" s="33">
        <v>1179.1661696873912</v>
      </c>
      <c r="H174" s="33">
        <v>1350.6435422908285</v>
      </c>
      <c r="I174" s="33">
        <v>1323.7546384677821</v>
      </c>
      <c r="J174" s="33">
        <v>1262.8977714336145</v>
      </c>
      <c r="K174" s="33">
        <v>1360.9733490122865</v>
      </c>
      <c r="L174" s="33">
        <v>1485.2265147144867</v>
      </c>
      <c r="M174" s="33">
        <v>1371.3398086352747</v>
      </c>
      <c r="N174" s="33">
        <v>1442.3435266624888</v>
      </c>
      <c r="O174" s="33">
        <v>1564.6161005842996</v>
      </c>
      <c r="P174" s="33">
        <v>1530.6589196957739</v>
      </c>
      <c r="Q174" s="33">
        <v>1647.6768304494151</v>
      </c>
      <c r="R174" s="33">
        <v>1676.4638195805137</v>
      </c>
      <c r="S174" s="33">
        <v>1568.5089893966017</v>
      </c>
      <c r="T174" s="33">
        <v>1419.3771915412915</v>
      </c>
      <c r="U174" s="33">
        <v>1438.4372699431974</v>
      </c>
      <c r="V174" s="33">
        <v>1390.7374708105592</v>
      </c>
      <c r="W174" s="33">
        <v>1545.2428487915784</v>
      </c>
      <c r="X174" s="33">
        <v>1384.8300423147318</v>
      </c>
      <c r="Y174" s="33">
        <v>1313.8427775468408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415.66976118200569</v>
      </c>
      <c r="D175" s="122">
        <v>434.89241119887623</v>
      </c>
      <c r="E175" s="122">
        <v>433.50755193820697</v>
      </c>
      <c r="F175" s="122">
        <v>461.14740055139652</v>
      </c>
      <c r="G175" s="122">
        <v>373.50108391035627</v>
      </c>
      <c r="H175" s="122">
        <v>434.45740497837141</v>
      </c>
      <c r="I175" s="122">
        <v>378.59261888003743</v>
      </c>
      <c r="J175" s="122">
        <v>408.92969911879402</v>
      </c>
      <c r="K175" s="122">
        <v>515.7648089399064</v>
      </c>
      <c r="L175" s="122">
        <v>520.49477050990106</v>
      </c>
      <c r="M175" s="122">
        <v>511.96980975365813</v>
      </c>
      <c r="N175" s="122">
        <v>524.82660319832382</v>
      </c>
      <c r="O175" s="122">
        <v>510.01294512260773</v>
      </c>
      <c r="P175" s="122">
        <v>527.82969663278152</v>
      </c>
      <c r="Q175" s="122">
        <v>503.28816464781517</v>
      </c>
      <c r="R175" s="122">
        <v>507.88190760024816</v>
      </c>
      <c r="S175" s="122">
        <v>500.86778147590223</v>
      </c>
      <c r="T175" s="122">
        <v>487.36143713472069</v>
      </c>
      <c r="U175" s="122">
        <v>492.05922080343328</v>
      </c>
      <c r="V175" s="122">
        <v>477.22228881253221</v>
      </c>
      <c r="W175" s="122">
        <v>448.15353729588867</v>
      </c>
      <c r="X175" s="122">
        <v>461.88600925047371</v>
      </c>
      <c r="Y175" s="122">
        <v>465.1100402722351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525.42223593094207</v>
      </c>
      <c r="D176" s="98">
        <v>554.30888993783913</v>
      </c>
      <c r="E176" s="98">
        <v>530.82068123791157</v>
      </c>
      <c r="F176" s="98">
        <v>577.240627179375</v>
      </c>
      <c r="G176" s="98">
        <v>482.72528470489641</v>
      </c>
      <c r="H176" s="98">
        <v>552.41832104936498</v>
      </c>
      <c r="I176" s="98">
        <v>482.03937973970272</v>
      </c>
      <c r="J176" s="98">
        <v>515.20808499598604</v>
      </c>
      <c r="K176" s="98">
        <v>668.35418889861501</v>
      </c>
      <c r="L176" s="98">
        <v>718.53799516106039</v>
      </c>
      <c r="M176" s="98">
        <v>664.34622037955967</v>
      </c>
      <c r="N176" s="98">
        <v>565.33878968377417</v>
      </c>
      <c r="O176" s="98">
        <v>565.82339935480866</v>
      </c>
      <c r="P176" s="98">
        <v>633.54195387398477</v>
      </c>
      <c r="Q176" s="98">
        <v>698.97651080736136</v>
      </c>
      <c r="R176" s="98">
        <v>736.83880442340762</v>
      </c>
      <c r="S176" s="98">
        <v>706.36127763735828</v>
      </c>
      <c r="T176" s="98">
        <v>654.28644714806649</v>
      </c>
      <c r="U176" s="98">
        <v>655.76476878529661</v>
      </c>
      <c r="V176" s="98">
        <v>654.02457036066062</v>
      </c>
      <c r="W176" s="98">
        <v>902.540189778985</v>
      </c>
      <c r="X176" s="98">
        <v>0</v>
      </c>
      <c r="Y176" s="98">
        <v>0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415.08082773022278</v>
      </c>
      <c r="D177" s="33">
        <v>434.39938185334671</v>
      </c>
      <c r="E177" s="33">
        <v>433.07952754469591</v>
      </c>
      <c r="F177" s="33">
        <v>460.48890238561114</v>
      </c>
      <c r="G177" s="33">
        <v>372.86894715503445</v>
      </c>
      <c r="H177" s="33">
        <v>433.86858177003029</v>
      </c>
      <c r="I177" s="33">
        <v>378.23581126762679</v>
      </c>
      <c r="J177" s="33">
        <v>408.66164000135512</v>
      </c>
      <c r="K177" s="33">
        <v>515.36325794001505</v>
      </c>
      <c r="L177" s="33">
        <v>520.17447168924105</v>
      </c>
      <c r="M177" s="33">
        <v>511.85375765112502</v>
      </c>
      <c r="N177" s="33">
        <v>524.79109111339619</v>
      </c>
      <c r="O177" s="33">
        <v>509.88197565867108</v>
      </c>
      <c r="P177" s="33">
        <v>527.47003326437789</v>
      </c>
      <c r="Q177" s="33">
        <v>502.42595249626976</v>
      </c>
      <c r="R177" s="33">
        <v>507.12204235462059</v>
      </c>
      <c r="S177" s="33">
        <v>500.4231058588299</v>
      </c>
      <c r="T177" s="33">
        <v>487.19593270440089</v>
      </c>
      <c r="U177" s="33">
        <v>491.77091723814885</v>
      </c>
      <c r="V177" s="33">
        <v>476.92205519088418</v>
      </c>
      <c r="W177" s="33">
        <v>447.0175356029003</v>
      </c>
      <c r="X177" s="33">
        <v>461.88600925047371</v>
      </c>
      <c r="Y177" s="33">
        <v>465.1100402722351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13425.443694161437</v>
      </c>
      <c r="M3" s="117">
        <f t="shared" si="0"/>
        <v>10279.375656596736</v>
      </c>
      <c r="N3" s="117">
        <f t="shared" si="0"/>
        <v>11590.753002110148</v>
      </c>
      <c r="O3" s="117">
        <f t="shared" si="0"/>
        <v>11890.246622645316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9497.3930752660399</v>
      </c>
      <c r="X3" s="117">
        <f t="shared" si="2"/>
        <v>0</v>
      </c>
      <c r="Y3" s="117">
        <f t="shared" si="2"/>
        <v>0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10766.748219537416</v>
      </c>
      <c r="M4" s="122">
        <f t="shared" si="3"/>
        <v>7729.6960139338771</v>
      </c>
      <c r="N4" s="122">
        <f t="shared" si="3"/>
        <v>9073.4132756892013</v>
      </c>
      <c r="O4" s="122">
        <f t="shared" si="3"/>
        <v>9280.2924798501244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7146.0220444347324</v>
      </c>
      <c r="X4" s="122">
        <f t="shared" si="5"/>
        <v>0</v>
      </c>
      <c r="Y4" s="122">
        <f t="shared" si="5"/>
        <v>0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10675.905098585401</v>
      </c>
      <c r="M5" s="98">
        <v>7665.4123520786561</v>
      </c>
      <c r="N5" s="98">
        <v>8998.6875030812735</v>
      </c>
      <c r="O5" s="98">
        <v>9204.5650183402249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7089.2749509376172</v>
      </c>
      <c r="X5" s="98">
        <v>0</v>
      </c>
      <c r="Y5" s="98">
        <v>0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90.843120952015738</v>
      </c>
      <c r="M6" s="98">
        <v>64.283661855220714</v>
      </c>
      <c r="N6" s="98">
        <v>74.725772607927908</v>
      </c>
      <c r="O6" s="98">
        <v>75.727461509899783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56.747093497115166</v>
      </c>
      <c r="X6" s="98">
        <v>0</v>
      </c>
      <c r="Y6" s="98">
        <v>0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5.4846145494993825</v>
      </c>
      <c r="M7" s="122">
        <f t="shared" si="6"/>
        <v>4.8465624917959333</v>
      </c>
      <c r="N7" s="122">
        <f t="shared" si="6"/>
        <v>3.3131764108522659</v>
      </c>
      <c r="O7" s="122">
        <f t="shared" si="6"/>
        <v>7.0736822214420298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5.4846145494993825</v>
      </c>
      <c r="M8" s="98">
        <f>IF(RES_hhdet_in_tes!M8=0,0,RES_hhdet_in_tes!M8*1000*11630/RES_hhdet_in_new!M5)</f>
        <v>4.8465624917959333</v>
      </c>
      <c r="N8" s="98">
        <f>IF(RES_hhdet_in_tes!N8=0,0,RES_hhdet_in_tes!N8*1000*11630/RES_hhdet_in_new!N5)</f>
        <v>3.3131764108522659</v>
      </c>
      <c r="O8" s="98">
        <f>IF(RES_hhdet_in_tes!O8=0,0,RES_hhdet_in_tes!O8*1000*11630/RES_hhdet_in_new!O5)</f>
        <v>7.0736822214420298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X8" s="98">
        <f>IF(RES_hhdet_in_tes!X8=0,0,RES_hhdet_in_tes!X8*1000*11630/RES_hhdet_in_new!X5)</f>
        <v>0</v>
      </c>
      <c r="Y8" s="98">
        <f>IF(RES_hhdet_in_tes!Y8=0,0,RES_hhdet_in_tes!Y8*1000*11630/RES_hhdet_in_new!Y5)</f>
        <v>0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2249.1800907496308</v>
      </c>
      <c r="M9" s="122">
        <v>2143.5225345380313</v>
      </c>
      <c r="N9" s="122">
        <v>2101.0245882380191</v>
      </c>
      <c r="O9" s="122">
        <v>2200.0398694523087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1953.690397927199</v>
      </c>
      <c r="X9" s="122">
        <v>0</v>
      </c>
      <c r="Y9" s="122">
        <v>0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2388.2716517738145</v>
      </c>
      <c r="M10" s="98">
        <v>2174.7423886512374</v>
      </c>
      <c r="N10" s="98">
        <v>1712.578604185333</v>
      </c>
      <c r="O10" s="98">
        <v>2173.9062289579861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1738.4149527195534</v>
      </c>
      <c r="X10" s="98">
        <v>0</v>
      </c>
      <c r="Y10" s="98">
        <v>0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1993.5685780448598</v>
      </c>
      <c r="M11" s="98">
        <v>2158.7155917914533</v>
      </c>
      <c r="N11" s="98">
        <v>2191.2793508102386</v>
      </c>
      <c r="O11" s="98">
        <v>2095.1266349202438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2175.7777536212111</v>
      </c>
      <c r="M15" s="101">
        <v>2122.0998672330943</v>
      </c>
      <c r="N15" s="101">
        <v>2188.8958009131939</v>
      </c>
      <c r="O15" s="101">
        <v>2211.9044906104918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2168.9658431348444</v>
      </c>
      <c r="X15" s="101">
        <v>0</v>
      </c>
      <c r="Y15" s="101">
        <v>0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2176.5873348621258</v>
      </c>
      <c r="M16" s="104">
        <v>2122.4132061922915</v>
      </c>
      <c r="N16" s="104">
        <v>2188.593992317732</v>
      </c>
      <c r="O16" s="104">
        <v>2211.1420564657637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691.36082014763906</v>
      </c>
      <c r="M17" s="98">
        <v>751.07339755701673</v>
      </c>
      <c r="N17" s="98">
        <v>746.25046565524281</v>
      </c>
      <c r="O17" s="98">
        <v>646.52595588146414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1485.2265147144867</v>
      </c>
      <c r="M18" s="98">
        <v>1371.3398086352752</v>
      </c>
      <c r="N18" s="98">
        <v>1442.343526662489</v>
      </c>
      <c r="O18" s="98">
        <v>1564.6161005842996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404.03076932488977</v>
      </c>
      <c r="M19" s="122">
        <v>401.31054563303167</v>
      </c>
      <c r="N19" s="122">
        <v>413.00196177207476</v>
      </c>
      <c r="O19" s="122">
        <v>402.84059112144081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397.68063290410794</v>
      </c>
      <c r="X19" s="122">
        <v>0</v>
      </c>
      <c r="Y19" s="122">
        <v>0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391.07650058364487</v>
      </c>
      <c r="M20" s="98">
        <v>422.07807075633815</v>
      </c>
      <c r="N20" s="98">
        <v>449.11532340525912</v>
      </c>
      <c r="O20" s="98">
        <v>401.71795763948671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438.17170008856255</v>
      </c>
      <c r="M21" s="98">
        <v>405.24007198067778</v>
      </c>
      <c r="N21" s="98">
        <v>344.90192609073495</v>
      </c>
      <c r="O21" s="98">
        <v>345.2303150693773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404.95866194871519</v>
      </c>
      <c r="M22" s="33">
        <v>399.90277700063774</v>
      </c>
      <c r="N22" s="33">
        <v>412.00710489668279</v>
      </c>
      <c r="O22" s="33">
        <v>402.99741279357846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397.68063290410794</v>
      </c>
      <c r="X22" s="33">
        <v>0</v>
      </c>
      <c r="Y22" s="33">
        <v>0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12523.092661082439</v>
      </c>
      <c r="F24" s="117">
        <f t="shared" si="7"/>
        <v>11692.715760443996</v>
      </c>
      <c r="G24" s="117">
        <f t="shared" si="7"/>
        <v>12476.130503653872</v>
      </c>
      <c r="H24" s="117">
        <f t="shared" si="7"/>
        <v>11935.44828158276</v>
      </c>
      <c r="I24" s="117">
        <f t="shared" si="7"/>
        <v>11588.347475759791</v>
      </c>
      <c r="J24" s="117">
        <f t="shared" si="7"/>
        <v>11838.474803547544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10351.231782670324</v>
      </c>
      <c r="O24" s="117">
        <f t="shared" si="7"/>
        <v>12686.340378266174</v>
      </c>
      <c r="P24" s="117">
        <f t="shared" si="7"/>
        <v>9843.34816266077</v>
      </c>
      <c r="Q24" s="117">
        <f t="shared" si="7"/>
        <v>8592.2818507625816</v>
      </c>
      <c r="R24" s="117">
        <f t="shared" ref="R24:V24" si="8">R25+R28+R30+R39</f>
        <v>9672.0997526245483</v>
      </c>
      <c r="S24" s="117">
        <f t="shared" si="8"/>
        <v>11003.593545659875</v>
      </c>
      <c r="T24" s="117">
        <f t="shared" si="8"/>
        <v>9968.3105172354972</v>
      </c>
      <c r="U24" s="117">
        <f t="shared" si="8"/>
        <v>8955.7690308718102</v>
      </c>
      <c r="V24" s="117">
        <f t="shared" si="8"/>
        <v>9203.4128282372021</v>
      </c>
      <c r="W24" s="117">
        <f t="shared" ref="W24:Y24" si="9">W25+W28+W30+W39</f>
        <v>11989.031718951877</v>
      </c>
      <c r="X24" s="117">
        <f t="shared" si="9"/>
        <v>8998.0098562118092</v>
      </c>
      <c r="Y24" s="117">
        <f t="shared" si="9"/>
        <v>7519.74195000073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10185.134660291464</v>
      </c>
      <c r="F25" s="122">
        <f t="shared" si="10"/>
        <v>9330.3022322259767</v>
      </c>
      <c r="G25" s="122">
        <f t="shared" si="10"/>
        <v>10308.058235611956</v>
      </c>
      <c r="H25" s="122">
        <f t="shared" si="10"/>
        <v>9648.1962418526327</v>
      </c>
      <c r="I25" s="122">
        <f t="shared" si="10"/>
        <v>9330.8538447781193</v>
      </c>
      <c r="J25" s="122">
        <f t="shared" si="10"/>
        <v>9568.2913895733091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7747.0491533884651</v>
      </c>
      <c r="O25" s="122">
        <f t="shared" si="10"/>
        <v>10066.69908402516</v>
      </c>
      <c r="P25" s="122">
        <f t="shared" si="10"/>
        <v>7246.8547038674742</v>
      </c>
      <c r="Q25" s="122">
        <f t="shared" si="10"/>
        <v>6018.6167250862281</v>
      </c>
      <c r="R25" s="122">
        <f t="shared" ref="R25:V25" si="11">SUM(R26:R27)</f>
        <v>7099.5081533817511</v>
      </c>
      <c r="S25" s="122">
        <f t="shared" si="11"/>
        <v>8491.1500872569577</v>
      </c>
      <c r="T25" s="122">
        <f t="shared" si="11"/>
        <v>7554.4509203601629</v>
      </c>
      <c r="U25" s="122">
        <f t="shared" si="11"/>
        <v>6480.2373929448877</v>
      </c>
      <c r="V25" s="122">
        <f t="shared" si="11"/>
        <v>6800.3176714259207</v>
      </c>
      <c r="W25" s="122">
        <f t="shared" ref="W25:Y25" si="12">SUM(W26:W27)</f>
        <v>9415.3972662972701</v>
      </c>
      <c r="X25" s="122">
        <f t="shared" si="12"/>
        <v>6488.3880061070186</v>
      </c>
      <c r="Y25" s="122">
        <f t="shared" si="12"/>
        <v>5118.7155380426157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9926.4385437078054</v>
      </c>
      <c r="F26" s="98">
        <v>9099.1931432049314</v>
      </c>
      <c r="G26" s="98">
        <v>10080.049908133511</v>
      </c>
      <c r="H26" s="98">
        <v>9433.874285942502</v>
      </c>
      <c r="I26" s="98">
        <v>9130.4717098842248</v>
      </c>
      <c r="J26" s="98">
        <v>9365.4092528910733</v>
      </c>
      <c r="K26" s="98">
        <v>0</v>
      </c>
      <c r="L26" s="98">
        <v>0</v>
      </c>
      <c r="M26" s="98">
        <v>0</v>
      </c>
      <c r="N26" s="98">
        <v>7589.489926483875</v>
      </c>
      <c r="O26" s="98">
        <v>9863.8209150948369</v>
      </c>
      <c r="P26" s="98">
        <v>7101.9097699892864</v>
      </c>
      <c r="Q26" s="98">
        <v>5899.1225063630036</v>
      </c>
      <c r="R26" s="98">
        <v>6959.338678322847</v>
      </c>
      <c r="S26" s="98">
        <v>8324.4823493597505</v>
      </c>
      <c r="T26" s="98">
        <v>7406.5322967527163</v>
      </c>
      <c r="U26" s="98">
        <v>6354.2057539167936</v>
      </c>
      <c r="V26" s="98">
        <v>6668.4063787419</v>
      </c>
      <c r="W26" s="98">
        <v>9230.6766584066972</v>
      </c>
      <c r="X26" s="98">
        <v>6362.2248909558903</v>
      </c>
      <c r="Y26" s="98">
        <v>5019.0781073431863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258.69611658365807</v>
      </c>
      <c r="F27" s="98">
        <v>231.109089021046</v>
      </c>
      <c r="G27" s="98">
        <v>228.00832747844521</v>
      </c>
      <c r="H27" s="98">
        <v>214.32195591013001</v>
      </c>
      <c r="I27" s="98">
        <v>200.38213489389437</v>
      </c>
      <c r="J27" s="98">
        <v>202.88213668223568</v>
      </c>
      <c r="K27" s="98">
        <v>0</v>
      </c>
      <c r="L27" s="98">
        <v>0</v>
      </c>
      <c r="M27" s="98">
        <v>0</v>
      </c>
      <c r="N27" s="98">
        <v>157.55922690459036</v>
      </c>
      <c r="O27" s="98">
        <v>202.87816893032323</v>
      </c>
      <c r="P27" s="98">
        <v>144.94493387818807</v>
      </c>
      <c r="Q27" s="98">
        <v>119.49421872322424</v>
      </c>
      <c r="R27" s="98">
        <v>140.16947505890442</v>
      </c>
      <c r="S27" s="98">
        <v>166.6677378972075</v>
      </c>
      <c r="T27" s="98">
        <v>147.91862360744679</v>
      </c>
      <c r="U27" s="98">
        <v>126.03163902809365</v>
      </c>
      <c r="V27" s="98">
        <v>131.91129268402028</v>
      </c>
      <c r="W27" s="98">
        <v>184.72060789057312</v>
      </c>
      <c r="X27" s="98">
        <v>126.16311515112793</v>
      </c>
      <c r="Y27" s="98">
        <v>99.637430699428961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7.3804966765415596</v>
      </c>
      <c r="F28" s="122">
        <f t="shared" si="13"/>
        <v>5.5318699258958395</v>
      </c>
      <c r="G28" s="122">
        <f t="shared" si="13"/>
        <v>5.0538213474258802</v>
      </c>
      <c r="H28" s="122">
        <f t="shared" si="13"/>
        <v>6.5386769092306558</v>
      </c>
      <c r="I28" s="122">
        <f t="shared" si="13"/>
        <v>6.9734852853740055</v>
      </c>
      <c r="J28" s="122">
        <f t="shared" si="13"/>
        <v>4.8988520363315375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3.3805197547560444</v>
      </c>
      <c r="O28" s="122">
        <f t="shared" si="13"/>
        <v>7.2938277272945307</v>
      </c>
      <c r="P28" s="122">
        <f t="shared" si="13"/>
        <v>1.6393541290727667</v>
      </c>
      <c r="Q28" s="122">
        <f t="shared" si="13"/>
        <v>2.5004294679500565</v>
      </c>
      <c r="R28" s="122">
        <f t="shared" si="13"/>
        <v>3.7979732654538507</v>
      </c>
      <c r="S28" s="122">
        <f t="shared" si="13"/>
        <v>7.2752945064491117</v>
      </c>
      <c r="T28" s="122">
        <f t="shared" si="13"/>
        <v>4.5614167334464923</v>
      </c>
      <c r="U28" s="122">
        <f t="shared" si="13"/>
        <v>7.9788558630359177</v>
      </c>
      <c r="V28" s="122">
        <f t="shared" si="13"/>
        <v>11.549758471818478</v>
      </c>
      <c r="W28" s="122">
        <f t="shared" si="13"/>
        <v>5.1040628372547143</v>
      </c>
      <c r="X28" s="122">
        <f t="shared" si="13"/>
        <v>2.0363991138936393</v>
      </c>
      <c r="Y28" s="122">
        <f t="shared" si="13"/>
        <v>0.49473413733002969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7.3804966765415596</v>
      </c>
      <c r="F29" s="98">
        <f>IF(RES_hhdet_in_tes!F29=0,0,RES_hhdet_in_tes!F29*1000*11630/RES_hhdet_in_new!F26)</f>
        <v>5.5318699258958395</v>
      </c>
      <c r="G29" s="98">
        <f>IF(RES_hhdet_in_tes!G29=0,0,RES_hhdet_in_tes!G29*1000*11630/RES_hhdet_in_new!G26)</f>
        <v>5.0538213474258802</v>
      </c>
      <c r="H29" s="98">
        <f>IF(RES_hhdet_in_tes!H29=0,0,RES_hhdet_in_tes!H29*1000*11630/RES_hhdet_in_new!H26)</f>
        <v>6.5386769092306558</v>
      </c>
      <c r="I29" s="98">
        <f>IF(RES_hhdet_in_tes!I29=0,0,RES_hhdet_in_tes!I29*1000*11630/RES_hhdet_in_new!I26)</f>
        <v>6.9734852853740055</v>
      </c>
      <c r="J29" s="98">
        <f>IF(RES_hhdet_in_tes!J29=0,0,RES_hhdet_in_tes!J29*1000*11630/RES_hhdet_in_new!J26)</f>
        <v>4.8988520363315375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3.3805197547560444</v>
      </c>
      <c r="O29" s="98">
        <f>IF(RES_hhdet_in_tes!O29=0,0,RES_hhdet_in_tes!O29*1000*11630/RES_hhdet_in_new!O26)</f>
        <v>7.2938277272945307</v>
      </c>
      <c r="P29" s="98">
        <f>IF(RES_hhdet_in_tes!P29=0,0,RES_hhdet_in_tes!P29*1000*11630/RES_hhdet_in_new!P26)</f>
        <v>1.6393541290727667</v>
      </c>
      <c r="Q29" s="98">
        <f>IF(RES_hhdet_in_tes!Q29=0,0,RES_hhdet_in_tes!Q29*1000*11630/RES_hhdet_in_new!Q26)</f>
        <v>2.5004294679500565</v>
      </c>
      <c r="R29" s="98">
        <f>IF(RES_hhdet_in_tes!R29=0,0,RES_hhdet_in_tes!R29*1000*11630/RES_hhdet_in_new!R26)</f>
        <v>3.7979732654538507</v>
      </c>
      <c r="S29" s="98">
        <f>IF(RES_hhdet_in_tes!S29=0,0,RES_hhdet_in_tes!S29*1000*11630/RES_hhdet_in_new!S26)</f>
        <v>7.2752945064491117</v>
      </c>
      <c r="T29" s="98">
        <f>IF(RES_hhdet_in_tes!T29=0,0,RES_hhdet_in_tes!T29*1000*11630/RES_hhdet_in_new!T26)</f>
        <v>4.5614167334464923</v>
      </c>
      <c r="U29" s="98">
        <f>IF(RES_hhdet_in_tes!U29=0,0,RES_hhdet_in_tes!U29*1000*11630/RES_hhdet_in_new!U26)</f>
        <v>7.9788558630359177</v>
      </c>
      <c r="V29" s="98">
        <f>IF(RES_hhdet_in_tes!V29=0,0,RES_hhdet_in_tes!V29*1000*11630/RES_hhdet_in_new!V26)</f>
        <v>11.549758471818478</v>
      </c>
      <c r="W29" s="98">
        <f>IF(RES_hhdet_in_tes!W29=0,0,RES_hhdet_in_tes!W29*1000*11630/RES_hhdet_in_new!W26)</f>
        <v>5.1040628372547143</v>
      </c>
      <c r="X29" s="98">
        <f>IF(RES_hhdet_in_tes!X29=0,0,RES_hhdet_in_tes!X29*1000*11630/RES_hhdet_in_new!X26)</f>
        <v>2.0363991138936393</v>
      </c>
      <c r="Y29" s="98">
        <f>IF(RES_hhdet_in_tes!Y29=0,0,RES_hhdet_in_tes!Y29*1000*11630/RES_hhdet_in_new!Y26)</f>
        <v>0.49473413733002969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1998.2985396092442</v>
      </c>
      <c r="F30" s="122">
        <v>2002.8908117728927</v>
      </c>
      <c r="G30" s="122">
        <v>1875.8082792013427</v>
      </c>
      <c r="H30" s="122">
        <v>1945.9195803371938</v>
      </c>
      <c r="I30" s="122">
        <v>1958.0824732534807</v>
      </c>
      <c r="J30" s="122">
        <v>1948.6685750446047</v>
      </c>
      <c r="K30" s="122">
        <v>0</v>
      </c>
      <c r="L30" s="122">
        <v>0</v>
      </c>
      <c r="M30" s="122">
        <v>0</v>
      </c>
      <c r="N30" s="122">
        <v>2188.7950046304209</v>
      </c>
      <c r="O30" s="122">
        <v>2209.5162899725838</v>
      </c>
      <c r="P30" s="122">
        <v>2174.2682119043507</v>
      </c>
      <c r="Q30" s="122">
        <v>2165.9059038959263</v>
      </c>
      <c r="R30" s="122">
        <v>2153.480494958304</v>
      </c>
      <c r="S30" s="122">
        <v>2087.7178576383708</v>
      </c>
      <c r="T30" s="122">
        <v>1994.849118794378</v>
      </c>
      <c r="U30" s="122">
        <v>2041.4321481302945</v>
      </c>
      <c r="V30" s="122">
        <v>1971.9914165372109</v>
      </c>
      <c r="W30" s="122">
        <v>2170.3786756897798</v>
      </c>
      <c r="X30" s="122">
        <v>2093.303000301195</v>
      </c>
      <c r="Y30" s="122">
        <v>1980.3442171602301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1789.7494278806707</v>
      </c>
      <c r="F31" s="98">
        <v>1792.2070103956771</v>
      </c>
      <c r="G31" s="98">
        <v>2064.0450947318759</v>
      </c>
      <c r="H31" s="98">
        <v>1935.3945118684612</v>
      </c>
      <c r="I31" s="98">
        <v>2065.0830798181887</v>
      </c>
      <c r="J31" s="98">
        <v>2257.5857266522125</v>
      </c>
      <c r="K31" s="98">
        <v>0</v>
      </c>
      <c r="L31" s="98">
        <v>0</v>
      </c>
      <c r="M31" s="98">
        <v>0</v>
      </c>
      <c r="N31" s="98">
        <v>2191.2793508102382</v>
      </c>
      <c r="O31" s="98">
        <v>2095.1266349202438</v>
      </c>
      <c r="P31" s="98">
        <v>2249.4203933686058</v>
      </c>
      <c r="Q31" s="98">
        <v>2309.6807205723444</v>
      </c>
      <c r="R31" s="98">
        <v>1993.505343278797</v>
      </c>
      <c r="S31" s="98">
        <v>2082.0022499200554</v>
      </c>
      <c r="T31" s="98">
        <v>1964.0845604254027</v>
      </c>
      <c r="U31" s="98">
        <v>1984.2927238330983</v>
      </c>
      <c r="V31" s="98">
        <v>1893.2523009523356</v>
      </c>
      <c r="W31" s="98">
        <v>2394.203486780747</v>
      </c>
      <c r="X31" s="98">
        <v>2059.0990073660746</v>
      </c>
      <c r="Y31" s="98">
        <v>1976.2889586691565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2065.0365429209473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763.17284897616548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1301.863693944782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2002.7957161830309</v>
      </c>
      <c r="F35" s="101">
        <v>2010.7138063843033</v>
      </c>
      <c r="G35" s="101">
        <v>1866.0940624910556</v>
      </c>
      <c r="H35" s="101">
        <v>1945.7033253422881</v>
      </c>
      <c r="I35" s="101">
        <v>1955.9130547178888</v>
      </c>
      <c r="J35" s="101">
        <v>1947.6020534497873</v>
      </c>
      <c r="K35" s="101">
        <v>0</v>
      </c>
      <c r="L35" s="101">
        <v>0</v>
      </c>
      <c r="M35" s="101">
        <v>0</v>
      </c>
      <c r="N35" s="101">
        <v>2188.8958009131934</v>
      </c>
      <c r="O35" s="101">
        <v>2211.9044906104914</v>
      </c>
      <c r="P35" s="101">
        <v>2174.4526863065066</v>
      </c>
      <c r="Q35" s="101">
        <v>2166.4530812927756</v>
      </c>
      <c r="R35" s="101">
        <v>2155.1413665485456</v>
      </c>
      <c r="S35" s="101">
        <v>2087.2340708560146</v>
      </c>
      <c r="T35" s="101">
        <v>1995.1414067440162</v>
      </c>
      <c r="U35" s="101">
        <v>2042.0633808404684</v>
      </c>
      <c r="V35" s="101">
        <v>1973.2430239498874</v>
      </c>
      <c r="W35" s="101">
        <v>2168.9658431348444</v>
      </c>
      <c r="X35" s="101">
        <v>2094.4908139796507</v>
      </c>
      <c r="Y35" s="101">
        <v>1981.415797890849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2003.2074605769094</v>
      </c>
      <c r="F36" s="104">
        <v>2011.544696026735</v>
      </c>
      <c r="G36" s="104">
        <v>1867.4061975065588</v>
      </c>
      <c r="H36" s="104">
        <v>1946.9403940880859</v>
      </c>
      <c r="I36" s="104">
        <v>1956.4514121146644</v>
      </c>
      <c r="J36" s="104">
        <v>1948.0761757971275</v>
      </c>
      <c r="K36" s="104">
        <v>0</v>
      </c>
      <c r="L36" s="104">
        <v>0</v>
      </c>
      <c r="M36" s="104">
        <v>0</v>
      </c>
      <c r="N36" s="104">
        <v>2188.593992317732</v>
      </c>
      <c r="O36" s="104">
        <v>2211.1420564657637</v>
      </c>
      <c r="P36" s="104">
        <v>2171.7393170691607</v>
      </c>
      <c r="Q36" s="104">
        <v>2162.5149063615231</v>
      </c>
      <c r="R36" s="104">
        <v>2152.9577863291606</v>
      </c>
      <c r="S36" s="104">
        <v>2088.2713660299482</v>
      </c>
      <c r="T36" s="104">
        <v>1995.077448221102</v>
      </c>
      <c r="U36" s="104">
        <v>2042.1063840509401</v>
      </c>
      <c r="V36" s="104">
        <v>1972.3513919825207</v>
      </c>
      <c r="W36" s="104">
        <v>2165.7668469551495</v>
      </c>
      <c r="X36" s="104">
        <v>2092.2993078335066</v>
      </c>
      <c r="Y36" s="104">
        <v>1978.4975668903342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739.72593716017479</v>
      </c>
      <c r="F37" s="98">
        <v>741.8528291437151</v>
      </c>
      <c r="G37" s="98">
        <v>688.24002781916738</v>
      </c>
      <c r="H37" s="98">
        <v>596.29685179725755</v>
      </c>
      <c r="I37" s="98">
        <v>632.69677364688198</v>
      </c>
      <c r="J37" s="98">
        <v>685.17840436351321</v>
      </c>
      <c r="K37" s="98">
        <v>0</v>
      </c>
      <c r="L37" s="98">
        <v>0</v>
      </c>
      <c r="M37" s="98">
        <v>0</v>
      </c>
      <c r="N37" s="98">
        <v>746.25046565524281</v>
      </c>
      <c r="O37" s="98">
        <v>646.52595588146426</v>
      </c>
      <c r="P37" s="98">
        <v>641.08039737338731</v>
      </c>
      <c r="Q37" s="98">
        <v>514.83807591210848</v>
      </c>
      <c r="R37" s="98">
        <v>476.49396674864664</v>
      </c>
      <c r="S37" s="98">
        <v>519.76237663334678</v>
      </c>
      <c r="T37" s="98">
        <v>575.70025667981088</v>
      </c>
      <c r="U37" s="98">
        <v>603.66911410774264</v>
      </c>
      <c r="V37" s="98">
        <v>581.61392117196124</v>
      </c>
      <c r="W37" s="98">
        <v>620.52399816357047</v>
      </c>
      <c r="X37" s="98">
        <v>707.46926551877505</v>
      </c>
      <c r="Y37" s="98">
        <v>664.65478934349323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1263.4815234167345</v>
      </c>
      <c r="F38" s="98">
        <v>1269.6918668830201</v>
      </c>
      <c r="G38" s="98">
        <v>1179.1661696873914</v>
      </c>
      <c r="H38" s="98">
        <v>1350.6435422908287</v>
      </c>
      <c r="I38" s="98">
        <v>1323.7546384677821</v>
      </c>
      <c r="J38" s="98">
        <v>1262.8977714336145</v>
      </c>
      <c r="K38" s="98">
        <v>0</v>
      </c>
      <c r="L38" s="98">
        <v>0</v>
      </c>
      <c r="M38" s="98">
        <v>0</v>
      </c>
      <c r="N38" s="98">
        <v>1442.343526662489</v>
      </c>
      <c r="O38" s="98">
        <v>1564.6161005842994</v>
      </c>
      <c r="P38" s="98">
        <v>1530.6589196957739</v>
      </c>
      <c r="Q38" s="98">
        <v>1647.6768304494149</v>
      </c>
      <c r="R38" s="98">
        <v>1676.4638195805137</v>
      </c>
      <c r="S38" s="98">
        <v>1568.5089893966017</v>
      </c>
      <c r="T38" s="98">
        <v>1419.3771915412913</v>
      </c>
      <c r="U38" s="98">
        <v>1438.4372699431972</v>
      </c>
      <c r="V38" s="98">
        <v>1390.7374708105597</v>
      </c>
      <c r="W38" s="98">
        <v>1545.2428487915788</v>
      </c>
      <c r="X38" s="98">
        <v>1384.8300423147318</v>
      </c>
      <c r="Y38" s="98">
        <v>1313.8427775468413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332.27896450518875</v>
      </c>
      <c r="F39" s="122">
        <v>353.99084651923062</v>
      </c>
      <c r="G39" s="122">
        <v>287.21016749314765</v>
      </c>
      <c r="H39" s="122">
        <v>334.79378248370267</v>
      </c>
      <c r="I39" s="122">
        <v>292.43767244281611</v>
      </c>
      <c r="J39" s="122">
        <v>316.61598689329981</v>
      </c>
      <c r="K39" s="122">
        <v>0</v>
      </c>
      <c r="L39" s="122">
        <v>0</v>
      </c>
      <c r="M39" s="122">
        <v>0</v>
      </c>
      <c r="N39" s="122">
        <v>412.00710489668279</v>
      </c>
      <c r="O39" s="122">
        <v>402.83117654113471</v>
      </c>
      <c r="P39" s="122">
        <v>420.58589275987362</v>
      </c>
      <c r="Q39" s="122">
        <v>405.2587923124774</v>
      </c>
      <c r="R39" s="122">
        <v>415.31313101904101</v>
      </c>
      <c r="S39" s="122">
        <v>417.45030625809676</v>
      </c>
      <c r="T39" s="122">
        <v>414.44906134751</v>
      </c>
      <c r="U39" s="122">
        <v>426.12063393359114</v>
      </c>
      <c r="V39" s="122">
        <v>419.55398180225131</v>
      </c>
      <c r="W39" s="122">
        <v>398.1517141275736</v>
      </c>
      <c r="X39" s="122">
        <v>414.28245068970136</v>
      </c>
      <c r="Y39" s="122">
        <v>420.18746066055456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322.85284694800805</v>
      </c>
      <c r="F40" s="98">
        <v>351.21765985907302</v>
      </c>
      <c r="G40" s="98">
        <v>293.82052105155191</v>
      </c>
      <c r="H40" s="98">
        <v>336.36649065842641</v>
      </c>
      <c r="I40" s="98">
        <v>293.62274674058676</v>
      </c>
      <c r="J40" s="98">
        <v>313.944110953944</v>
      </c>
      <c r="K40" s="98">
        <v>0</v>
      </c>
      <c r="L40" s="98">
        <v>0</v>
      </c>
      <c r="M40" s="98">
        <v>0</v>
      </c>
      <c r="N40" s="98">
        <v>0</v>
      </c>
      <c r="O40" s="98">
        <v>345.2303150693773</v>
      </c>
      <c r="P40" s="98">
        <v>0</v>
      </c>
      <c r="Q40" s="98">
        <v>427.04424391710808</v>
      </c>
      <c r="R40" s="98">
        <v>451.44832615280529</v>
      </c>
      <c r="S40" s="98">
        <v>434.49518099870176</v>
      </c>
      <c r="T40" s="98">
        <v>404.21099528276562</v>
      </c>
      <c r="U40" s="98">
        <v>406.72179252016679</v>
      </c>
      <c r="V40" s="98">
        <v>406.77298871795301</v>
      </c>
      <c r="W40" s="98">
        <v>562.08797989360085</v>
      </c>
      <c r="X40" s="98">
        <v>0</v>
      </c>
      <c r="Y40" s="98">
        <v>0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332.34776828297834</v>
      </c>
      <c r="F41" s="33">
        <v>354.00530526094161</v>
      </c>
      <c r="G41" s="33">
        <v>287.17222057260574</v>
      </c>
      <c r="H41" s="33">
        <v>334.78554301716838</v>
      </c>
      <c r="I41" s="33">
        <v>292.43309686637679</v>
      </c>
      <c r="J41" s="33">
        <v>316.62334743307764</v>
      </c>
      <c r="K41" s="33">
        <v>0</v>
      </c>
      <c r="L41" s="33">
        <v>0</v>
      </c>
      <c r="M41" s="33">
        <v>0</v>
      </c>
      <c r="N41" s="33">
        <v>412.00710489668279</v>
      </c>
      <c r="O41" s="33">
        <v>402.99741279357835</v>
      </c>
      <c r="P41" s="33">
        <v>420.58589275987362</v>
      </c>
      <c r="Q41" s="33">
        <v>405.16153583209956</v>
      </c>
      <c r="R41" s="33">
        <v>415.19084609473043</v>
      </c>
      <c r="S41" s="33">
        <v>417.41430863456856</v>
      </c>
      <c r="T41" s="33">
        <v>414.45998777874235</v>
      </c>
      <c r="U41" s="33">
        <v>426.14497375970581</v>
      </c>
      <c r="V41" s="33">
        <v>419.57163510761649</v>
      </c>
      <c r="W41" s="33">
        <v>397.68063290410788</v>
      </c>
      <c r="X41" s="33">
        <v>414.28245068970136</v>
      </c>
      <c r="Y41" s="33">
        <v>420.18746066055456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13347.296281220028</v>
      </c>
      <c r="D43" s="117">
        <f t="shared" si="14"/>
        <v>12024.754102906154</v>
      </c>
      <c r="E43" s="117">
        <f t="shared" si="14"/>
        <v>13295.401165881938</v>
      </c>
      <c r="F43" s="117">
        <f t="shared" si="14"/>
        <v>12594.817328793009</v>
      </c>
      <c r="G43" s="117">
        <f t="shared" si="14"/>
        <v>11778.697335148139</v>
      </c>
      <c r="H43" s="117">
        <f t="shared" si="14"/>
        <v>12099.138648242975</v>
      </c>
      <c r="I43" s="117">
        <f t="shared" si="14"/>
        <v>10748.07182069808</v>
      </c>
      <c r="J43" s="117">
        <f t="shared" si="14"/>
        <v>10795.320123186852</v>
      </c>
      <c r="K43" s="117">
        <f t="shared" si="14"/>
        <v>10728.596991012966</v>
      </c>
      <c r="L43" s="117">
        <f t="shared" si="14"/>
        <v>13020.461575143439</v>
      </c>
      <c r="M43" s="117">
        <f t="shared" si="14"/>
        <v>11104.004733965936</v>
      </c>
      <c r="N43" s="117">
        <f t="shared" si="14"/>
        <v>10285.024571700234</v>
      </c>
      <c r="O43" s="117">
        <f t="shared" si="14"/>
        <v>12156.193932419394</v>
      </c>
      <c r="P43" s="117">
        <f t="shared" si="14"/>
        <v>9852.3001564729966</v>
      </c>
      <c r="Q43" s="117">
        <f t="shared" si="14"/>
        <v>8993.4970939829727</v>
      </c>
      <c r="R43" s="117">
        <f t="shared" ref="R43:V43" si="15">R44+R47+R49+R58</f>
        <v>10275.393955021667</v>
      </c>
      <c r="S43" s="117">
        <f t="shared" si="15"/>
        <v>10730.066329833153</v>
      </c>
      <c r="T43" s="117">
        <f t="shared" si="15"/>
        <v>9843.7123613324693</v>
      </c>
      <c r="U43" s="117">
        <f t="shared" si="15"/>
        <v>8893.3290088658887</v>
      </c>
      <c r="V43" s="117">
        <f t="shared" si="15"/>
        <v>9076.0228218539214</v>
      </c>
      <c r="W43" s="117">
        <f t="shared" ref="W43:Y43" si="16">W44+W47+W49+W58</f>
        <v>11893.166708099892</v>
      </c>
      <c r="X43" s="117">
        <f t="shared" si="16"/>
        <v>9229.0101324081515</v>
      </c>
      <c r="Y43" s="117">
        <f t="shared" si="16"/>
        <v>6988.7570161597096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11118.48411403538</v>
      </c>
      <c r="D44" s="122">
        <f t="shared" si="17"/>
        <v>9704.1830554081662</v>
      </c>
      <c r="E44" s="122">
        <f t="shared" si="17"/>
        <v>10948.554824076118</v>
      </c>
      <c r="F44" s="122">
        <f t="shared" si="17"/>
        <v>10219.725412275804</v>
      </c>
      <c r="G44" s="122">
        <f t="shared" si="17"/>
        <v>9620.4779549389696</v>
      </c>
      <c r="H44" s="122">
        <f t="shared" si="17"/>
        <v>9809.5623972335325</v>
      </c>
      <c r="I44" s="122">
        <f t="shared" si="17"/>
        <v>8512.6512646430492</v>
      </c>
      <c r="J44" s="122">
        <f t="shared" si="17"/>
        <v>8515.9178925837605</v>
      </c>
      <c r="K44" s="122">
        <f t="shared" si="17"/>
        <v>8224.1416522293257</v>
      </c>
      <c r="L44" s="122">
        <f t="shared" si="17"/>
        <v>10433.042636083366</v>
      </c>
      <c r="M44" s="122">
        <f t="shared" si="17"/>
        <v>8515.909662184944</v>
      </c>
      <c r="N44" s="122">
        <f t="shared" si="17"/>
        <v>7774.1681015564754</v>
      </c>
      <c r="O44" s="122">
        <f t="shared" si="17"/>
        <v>9521.6837762638224</v>
      </c>
      <c r="P44" s="122">
        <f t="shared" si="17"/>
        <v>7248.1445293055658</v>
      </c>
      <c r="Q44" s="122">
        <f t="shared" si="17"/>
        <v>6428.0342114196237</v>
      </c>
      <c r="R44" s="122">
        <f t="shared" ref="R44:V44" si="18">SUM(R45:R46)</f>
        <v>7718.029991595472</v>
      </c>
      <c r="S44" s="122">
        <f t="shared" si="18"/>
        <v>8206.2764569349383</v>
      </c>
      <c r="T44" s="122">
        <f t="shared" si="18"/>
        <v>7449.0589242718534</v>
      </c>
      <c r="U44" s="122">
        <f t="shared" si="18"/>
        <v>6444.6925113185453</v>
      </c>
      <c r="V44" s="122">
        <f t="shared" si="18"/>
        <v>6651.5917681819319</v>
      </c>
      <c r="W44" s="122">
        <f t="shared" ref="W44:Y44" si="19">SUM(W45:W46)</f>
        <v>9260.2704601530586</v>
      </c>
      <c r="X44" s="122">
        <f t="shared" si="19"/>
        <v>6710.3814272917434</v>
      </c>
      <c r="Y44" s="122">
        <f t="shared" si="19"/>
        <v>4646.8604386401512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10823.600689707986</v>
      </c>
      <c r="D45" s="98">
        <v>9452.6881059127427</v>
      </c>
      <c r="E45" s="98">
        <v>10670.468307828653</v>
      </c>
      <c r="F45" s="98">
        <v>9966.5855491405437</v>
      </c>
      <c r="G45" s="98">
        <v>9407.67850833993</v>
      </c>
      <c r="H45" s="98">
        <v>9591.655904983967</v>
      </c>
      <c r="I45" s="98">
        <v>8329.8402097929084</v>
      </c>
      <c r="J45" s="98">
        <v>8335.3498530547167</v>
      </c>
      <c r="K45" s="98">
        <v>8051.3587041661222</v>
      </c>
      <c r="L45" s="98">
        <v>10215.724229993217</v>
      </c>
      <c r="M45" s="98">
        <v>8341.0357298534327</v>
      </c>
      <c r="N45" s="98">
        <v>7616.0573303899064</v>
      </c>
      <c r="O45" s="98">
        <v>9329.7895164336605</v>
      </c>
      <c r="P45" s="98">
        <v>7103.1737975232554</v>
      </c>
      <c r="Q45" s="98">
        <v>6300.4113769536625</v>
      </c>
      <c r="R45" s="98">
        <v>7565.6487013654578</v>
      </c>
      <c r="S45" s="98">
        <v>8045.2003341975651</v>
      </c>
      <c r="T45" s="98">
        <v>7303.2039104707274</v>
      </c>
      <c r="U45" s="98">
        <v>6319.352170991222</v>
      </c>
      <c r="V45" s="98">
        <v>6522.5654328043838</v>
      </c>
      <c r="W45" s="98">
        <v>9078.5932839011748</v>
      </c>
      <c r="X45" s="98">
        <v>6579.9017728810395</v>
      </c>
      <c r="Y45" s="98">
        <v>4556.4078179614144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294.88342432739341</v>
      </c>
      <c r="D46" s="98">
        <v>251.49494949542313</v>
      </c>
      <c r="E46" s="98">
        <v>278.08651624746568</v>
      </c>
      <c r="F46" s="98">
        <v>253.13986313526004</v>
      </c>
      <c r="G46" s="98">
        <v>212.7994465990387</v>
      </c>
      <c r="H46" s="98">
        <v>217.90649224956624</v>
      </c>
      <c r="I46" s="98">
        <v>182.8110548501412</v>
      </c>
      <c r="J46" s="98">
        <v>180.56803952904303</v>
      </c>
      <c r="K46" s="98">
        <v>172.78294806320292</v>
      </c>
      <c r="L46" s="98">
        <v>217.31840609014947</v>
      </c>
      <c r="M46" s="98">
        <v>174.87393233151084</v>
      </c>
      <c r="N46" s="98">
        <v>158.1107711665689</v>
      </c>
      <c r="O46" s="98">
        <v>191.89425983016119</v>
      </c>
      <c r="P46" s="98">
        <v>144.97073178231037</v>
      </c>
      <c r="Q46" s="98">
        <v>127.62283446596116</v>
      </c>
      <c r="R46" s="98">
        <v>152.38129023001434</v>
      </c>
      <c r="S46" s="98">
        <v>161.07612273737297</v>
      </c>
      <c r="T46" s="98">
        <v>145.85501380112603</v>
      </c>
      <c r="U46" s="98">
        <v>125.34034032732306</v>
      </c>
      <c r="V46" s="98">
        <v>129.02633537754792</v>
      </c>
      <c r="W46" s="98">
        <v>181.6771762518834</v>
      </c>
      <c r="X46" s="98">
        <v>130.47965441070366</v>
      </c>
      <c r="Y46" s="98">
        <v>90.452620678737034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4.3520757103940921</v>
      </c>
      <c r="D47" s="122">
        <f t="shared" si="20"/>
        <v>2.6648370947288713</v>
      </c>
      <c r="E47" s="122">
        <f t="shared" si="20"/>
        <v>7.368657458656771</v>
      </c>
      <c r="F47" s="122">
        <f t="shared" si="20"/>
        <v>5.6197485647036327</v>
      </c>
      <c r="G47" s="122">
        <f t="shared" si="20"/>
        <v>4.978868349302112</v>
      </c>
      <c r="H47" s="122">
        <f t="shared" si="20"/>
        <v>6.512444280528066</v>
      </c>
      <c r="I47" s="122">
        <f t="shared" si="20"/>
        <v>6.9726558655644615</v>
      </c>
      <c r="J47" s="122">
        <f t="shared" si="20"/>
        <v>4.7665749797036616</v>
      </c>
      <c r="K47" s="122">
        <f t="shared" si="20"/>
        <v>3.3034101272920049</v>
      </c>
      <c r="L47" s="122">
        <f t="shared" si="20"/>
        <v>5.4722331089045113</v>
      </c>
      <c r="M47" s="122">
        <f t="shared" si="20"/>
        <v>4.8284750129018095</v>
      </c>
      <c r="N47" s="122">
        <f t="shared" si="20"/>
        <v>3.2902918462339463</v>
      </c>
      <c r="O47" s="122">
        <f t="shared" si="20"/>
        <v>7.0690758119115911</v>
      </c>
      <c r="P47" s="122">
        <f t="shared" si="20"/>
        <v>1.8909706241138324</v>
      </c>
      <c r="Q47" s="122">
        <f t="shared" si="20"/>
        <v>2.9572037011781966</v>
      </c>
      <c r="R47" s="122">
        <f t="shared" si="20"/>
        <v>3.8211798933683636</v>
      </c>
      <c r="S47" s="122">
        <f t="shared" si="20"/>
        <v>7.2219899091877187</v>
      </c>
      <c r="T47" s="122">
        <f t="shared" si="20"/>
        <v>4.5453748402871579</v>
      </c>
      <c r="U47" s="122">
        <f t="shared" si="20"/>
        <v>7.9693202546787925</v>
      </c>
      <c r="V47" s="122">
        <f t="shared" si="20"/>
        <v>11.520801697535898</v>
      </c>
      <c r="W47" s="122">
        <f t="shared" si="20"/>
        <v>5.2131693230257765</v>
      </c>
      <c r="X47" s="122">
        <f t="shared" si="20"/>
        <v>1.8660979963710256</v>
      </c>
      <c r="Y47" s="122">
        <f t="shared" si="20"/>
        <v>0.55890419876057762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4.3520757103940921</v>
      </c>
      <c r="D48" s="98">
        <f>IF(RES_hhdet_in_tes!D48=0,0,RES_hhdet_in_tes!D48*1000*11630/RES_hhdet_in_new!D45)</f>
        <v>2.6648370947288713</v>
      </c>
      <c r="E48" s="98">
        <f>IF(RES_hhdet_in_tes!E48=0,0,RES_hhdet_in_tes!E48*1000*11630/RES_hhdet_in_new!E45)</f>
        <v>7.368657458656771</v>
      </c>
      <c r="F48" s="98">
        <f>IF(RES_hhdet_in_tes!F48=0,0,RES_hhdet_in_tes!F48*1000*11630/RES_hhdet_in_new!F45)</f>
        <v>5.6197485647036327</v>
      </c>
      <c r="G48" s="98">
        <f>IF(RES_hhdet_in_tes!G48=0,0,RES_hhdet_in_tes!G48*1000*11630/RES_hhdet_in_new!G45)</f>
        <v>4.978868349302112</v>
      </c>
      <c r="H48" s="98">
        <f>IF(RES_hhdet_in_tes!H48=0,0,RES_hhdet_in_tes!H48*1000*11630/RES_hhdet_in_new!H45)</f>
        <v>6.512444280528066</v>
      </c>
      <c r="I48" s="98">
        <f>IF(RES_hhdet_in_tes!I48=0,0,RES_hhdet_in_tes!I48*1000*11630/RES_hhdet_in_new!I45)</f>
        <v>6.9726558655644615</v>
      </c>
      <c r="J48" s="98">
        <f>IF(RES_hhdet_in_tes!J48=0,0,RES_hhdet_in_tes!J48*1000*11630/RES_hhdet_in_new!J45)</f>
        <v>4.7665749797036616</v>
      </c>
      <c r="K48" s="98">
        <f>IF(RES_hhdet_in_tes!K48=0,0,RES_hhdet_in_tes!K48*1000*11630/RES_hhdet_in_new!K45)</f>
        <v>3.3034101272920049</v>
      </c>
      <c r="L48" s="98">
        <f>IF(RES_hhdet_in_tes!L48=0,0,RES_hhdet_in_tes!L48*1000*11630/RES_hhdet_in_new!L45)</f>
        <v>5.4722331089045113</v>
      </c>
      <c r="M48" s="98">
        <f>IF(RES_hhdet_in_tes!M48=0,0,RES_hhdet_in_tes!M48*1000*11630/RES_hhdet_in_new!M45)</f>
        <v>4.8284750129018095</v>
      </c>
      <c r="N48" s="98">
        <f>IF(RES_hhdet_in_tes!N48=0,0,RES_hhdet_in_tes!N48*1000*11630/RES_hhdet_in_new!N45)</f>
        <v>3.2902918462339463</v>
      </c>
      <c r="O48" s="98">
        <f>IF(RES_hhdet_in_tes!O48=0,0,RES_hhdet_in_tes!O48*1000*11630/RES_hhdet_in_new!O45)</f>
        <v>7.0690758119115911</v>
      </c>
      <c r="P48" s="98">
        <f>IF(RES_hhdet_in_tes!P48=0,0,RES_hhdet_in_tes!P48*1000*11630/RES_hhdet_in_new!P45)</f>
        <v>1.8909706241138324</v>
      </c>
      <c r="Q48" s="98">
        <f>IF(RES_hhdet_in_tes!Q48=0,0,RES_hhdet_in_tes!Q48*1000*11630/RES_hhdet_in_new!Q45)</f>
        <v>2.9572037011781966</v>
      </c>
      <c r="R48" s="98">
        <f>IF(RES_hhdet_in_tes!R48=0,0,RES_hhdet_in_tes!R48*1000*11630/RES_hhdet_in_new!R45)</f>
        <v>3.8211798933683636</v>
      </c>
      <c r="S48" s="98">
        <f>IF(RES_hhdet_in_tes!S48=0,0,RES_hhdet_in_tes!S48*1000*11630/RES_hhdet_in_new!S45)</f>
        <v>7.2219899091877187</v>
      </c>
      <c r="T48" s="98">
        <f>IF(RES_hhdet_in_tes!T48=0,0,RES_hhdet_in_tes!T48*1000*11630/RES_hhdet_in_new!T45)</f>
        <v>4.5453748402871579</v>
      </c>
      <c r="U48" s="98">
        <f>IF(RES_hhdet_in_tes!U48=0,0,RES_hhdet_in_tes!U48*1000*11630/RES_hhdet_in_new!U45)</f>
        <v>7.9693202546787925</v>
      </c>
      <c r="V48" s="98">
        <f>IF(RES_hhdet_in_tes!V48=0,0,RES_hhdet_in_tes!V48*1000*11630/RES_hhdet_in_new!V45)</f>
        <v>11.520801697535898</v>
      </c>
      <c r="W48" s="98">
        <f>IF(RES_hhdet_in_tes!W48=0,0,RES_hhdet_in_tes!W48*1000*11630/RES_hhdet_in_new!W45)</f>
        <v>5.2131693230257765</v>
      </c>
      <c r="X48" s="98">
        <f>IF(RES_hhdet_in_tes!X48=0,0,RES_hhdet_in_tes!X48*1000*11630/RES_hhdet_in_new!X45)</f>
        <v>1.8660979963710256</v>
      </c>
      <c r="Y48" s="98">
        <f>IF(RES_hhdet_in_tes!Y48=0,0,RES_hhdet_in_tes!Y48*1000*11630/RES_hhdet_in_new!Y45)</f>
        <v>0.55890419876057762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1907.0064933276919</v>
      </c>
      <c r="D49" s="122">
        <v>1985.1126900180495</v>
      </c>
      <c r="E49" s="122">
        <v>2007.1717628883962</v>
      </c>
      <c r="F49" s="122">
        <v>2015.4828010521842</v>
      </c>
      <c r="G49" s="122">
        <v>1866.0285706475829</v>
      </c>
      <c r="H49" s="122">
        <v>1948.2704040510062</v>
      </c>
      <c r="I49" s="122">
        <v>1936.0107824829129</v>
      </c>
      <c r="J49" s="122">
        <v>1958.0189134927346</v>
      </c>
      <c r="K49" s="122">
        <v>2100.9209663310066</v>
      </c>
      <c r="L49" s="122">
        <v>2176.9338952527</v>
      </c>
      <c r="M49" s="122">
        <v>2183.3599002638266</v>
      </c>
      <c r="N49" s="122">
        <v>2095.6184970788677</v>
      </c>
      <c r="O49" s="122">
        <v>2224.5755453364604</v>
      </c>
      <c r="P49" s="122">
        <v>2181.7928067096514</v>
      </c>
      <c r="Q49" s="122">
        <v>2157.2472581628813</v>
      </c>
      <c r="R49" s="122">
        <v>2138.2314566776204</v>
      </c>
      <c r="S49" s="122">
        <v>2099.1167076467173</v>
      </c>
      <c r="T49" s="122">
        <v>1975.6584395229931</v>
      </c>
      <c r="U49" s="122">
        <v>2014.5567090956513</v>
      </c>
      <c r="V49" s="122">
        <v>1993.3609556724973</v>
      </c>
      <c r="W49" s="122">
        <v>2229.5877069010589</v>
      </c>
      <c r="X49" s="122">
        <v>2102.4801564303352</v>
      </c>
      <c r="Y49" s="122">
        <v>1921.1502126602434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1861.868333748374</v>
      </c>
      <c r="D50" s="98">
        <v>1993.4933603282589</v>
      </c>
      <c r="E50" s="98">
        <v>2042.4045488466957</v>
      </c>
      <c r="F50" s="98">
        <v>2040.2380422251563</v>
      </c>
      <c r="G50" s="98">
        <v>1851.5373946877348</v>
      </c>
      <c r="H50" s="98">
        <v>1985.4978281004305</v>
      </c>
      <c r="I50" s="98">
        <v>1888.4780202166723</v>
      </c>
      <c r="J50" s="98">
        <v>1967.8590941910168</v>
      </c>
      <c r="K50" s="98">
        <v>2059.3064338678773</v>
      </c>
      <c r="L50" s="98">
        <v>2178.0130123485565</v>
      </c>
      <c r="M50" s="98">
        <v>2238.6828183863104</v>
      </c>
      <c r="N50" s="98">
        <v>2004.6609386932105</v>
      </c>
      <c r="O50" s="98">
        <v>2236.8940228369984</v>
      </c>
      <c r="P50" s="98">
        <v>2235.3582518295352</v>
      </c>
      <c r="Q50" s="98">
        <v>2127.8064292990225</v>
      </c>
      <c r="R50" s="98">
        <v>2092.9848846736527</v>
      </c>
      <c r="S50" s="98">
        <v>2120.5366879147186</v>
      </c>
      <c r="T50" s="98">
        <v>1938.7144309313628</v>
      </c>
      <c r="U50" s="98">
        <v>1976.3344860604991</v>
      </c>
      <c r="V50" s="98">
        <v>2014.9871805419002</v>
      </c>
      <c r="W50" s="98">
        <v>2282.4609457028387</v>
      </c>
      <c r="X50" s="98">
        <v>2108.1259094166148</v>
      </c>
      <c r="Y50" s="98">
        <v>1826.1834520570044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1861.8637041247205</v>
      </c>
      <c r="D51" s="98">
        <v>1993.509268948126</v>
      </c>
      <c r="E51" s="98">
        <v>2042.4820033237797</v>
      </c>
      <c r="F51" s="98">
        <v>2040.3728762147603</v>
      </c>
      <c r="G51" s="98">
        <v>1851.770689224466</v>
      </c>
      <c r="H51" s="98">
        <v>1985.9460907399691</v>
      </c>
      <c r="I51" s="98">
        <v>0</v>
      </c>
      <c r="J51" s="98">
        <v>1968.0633793882446</v>
      </c>
      <c r="K51" s="98">
        <v>2060.2378878999361</v>
      </c>
      <c r="L51" s="98">
        <v>2179.0650241054936</v>
      </c>
      <c r="M51" s="98">
        <v>2239.3769314762753</v>
      </c>
      <c r="N51" s="98">
        <v>0</v>
      </c>
      <c r="O51" s="98">
        <v>2236.4477248119947</v>
      </c>
      <c r="P51" s="98">
        <v>2234.4895534206617</v>
      </c>
      <c r="Q51" s="98">
        <v>2126.4966470602608</v>
      </c>
      <c r="R51" s="98">
        <v>2091.2970459143103</v>
      </c>
      <c r="S51" s="98">
        <v>2119.5949737579072</v>
      </c>
      <c r="T51" s="98">
        <v>1937.4156112640378</v>
      </c>
      <c r="U51" s="98">
        <v>1975.7438900146781</v>
      </c>
      <c r="V51" s="98">
        <v>2015.1571597005884</v>
      </c>
      <c r="W51" s="98">
        <v>2282.2295957135607</v>
      </c>
      <c r="X51" s="98">
        <v>2106.5709071642541</v>
      </c>
      <c r="Y51" s="98">
        <v>0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690.90852753230854</v>
      </c>
      <c r="D52" s="101">
        <v>742.46486048414226</v>
      </c>
      <c r="E52" s="101">
        <v>754.53027324962022</v>
      </c>
      <c r="F52" s="101">
        <v>752.83602728437052</v>
      </c>
      <c r="G52" s="101">
        <v>682.52376624543194</v>
      </c>
      <c r="H52" s="101">
        <v>608.93417885301619</v>
      </c>
      <c r="I52" s="101">
        <v>0</v>
      </c>
      <c r="J52" s="101">
        <v>692.71344372145757</v>
      </c>
      <c r="K52" s="101">
        <v>740.95096498695079</v>
      </c>
      <c r="L52" s="101">
        <v>691.35010993778383</v>
      </c>
      <c r="M52" s="101">
        <v>796.16062812159078</v>
      </c>
      <c r="N52" s="101">
        <v>0</v>
      </c>
      <c r="O52" s="101">
        <v>652.77858420692451</v>
      </c>
      <c r="P52" s="101">
        <v>662.72272554796939</v>
      </c>
      <c r="Q52" s="101">
        <v>505.75896274613393</v>
      </c>
      <c r="R52" s="101">
        <v>461.13267806096417</v>
      </c>
      <c r="S52" s="101">
        <v>528.68867906369314</v>
      </c>
      <c r="T52" s="101">
        <v>558.15300216236858</v>
      </c>
      <c r="U52" s="101">
        <v>582.07322782772121</v>
      </c>
      <c r="V52" s="101">
        <v>596.2374550503564</v>
      </c>
      <c r="W52" s="101">
        <v>660.69244177330825</v>
      </c>
      <c r="X52" s="101">
        <v>714.42080568489121</v>
      </c>
      <c r="Y52" s="101">
        <v>0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1170.955176592412</v>
      </c>
      <c r="D53" s="104">
        <v>1251.0444084639837</v>
      </c>
      <c r="E53" s="104">
        <v>1287.9517300741595</v>
      </c>
      <c r="F53" s="104">
        <v>1287.5368489303896</v>
      </c>
      <c r="G53" s="104">
        <v>1169.246922979034</v>
      </c>
      <c r="H53" s="104">
        <v>1377.0119118869529</v>
      </c>
      <c r="I53" s="104">
        <v>0</v>
      </c>
      <c r="J53" s="104">
        <v>1275.3499356667869</v>
      </c>
      <c r="K53" s="104">
        <v>1319.2869229129856</v>
      </c>
      <c r="L53" s="104">
        <v>1487.71491416771</v>
      </c>
      <c r="M53" s="104">
        <v>1443.2163033546849</v>
      </c>
      <c r="N53" s="104">
        <v>0</v>
      </c>
      <c r="O53" s="104">
        <v>1583.6691406050697</v>
      </c>
      <c r="P53" s="104">
        <v>1571.7668278726926</v>
      </c>
      <c r="Q53" s="104">
        <v>1620.7376843141267</v>
      </c>
      <c r="R53" s="104">
        <v>1630.1643678533462</v>
      </c>
      <c r="S53" s="104">
        <v>1590.906294694214</v>
      </c>
      <c r="T53" s="104">
        <v>1379.2626091016691</v>
      </c>
      <c r="U53" s="104">
        <v>1393.6706621869571</v>
      </c>
      <c r="V53" s="104">
        <v>1418.919704650232</v>
      </c>
      <c r="W53" s="104">
        <v>1621.5371539402527</v>
      </c>
      <c r="X53" s="104">
        <v>1392.150101479363</v>
      </c>
      <c r="Y53" s="104">
        <v>0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1909.7464810309821</v>
      </c>
      <c r="D54" s="101">
        <v>1983.3239536405199</v>
      </c>
      <c r="E54" s="101">
        <v>2002.7957161830309</v>
      </c>
      <c r="F54" s="101">
        <v>2010.7138063843029</v>
      </c>
      <c r="G54" s="101">
        <v>1866.0940624910561</v>
      </c>
      <c r="H54" s="101">
        <v>1945.7033253422876</v>
      </c>
      <c r="I54" s="101">
        <v>1955.9130547178886</v>
      </c>
      <c r="J54" s="101">
        <v>1947.6020534497877</v>
      </c>
      <c r="K54" s="101">
        <v>2126.2627930571098</v>
      </c>
      <c r="L54" s="101">
        <v>2175.7777536212111</v>
      </c>
      <c r="M54" s="101">
        <v>2122.0998672330943</v>
      </c>
      <c r="N54" s="101">
        <v>2188.8958009131934</v>
      </c>
      <c r="O54" s="101">
        <v>2211.9044906104914</v>
      </c>
      <c r="P54" s="101">
        <v>2174.4526863065066</v>
      </c>
      <c r="Q54" s="101">
        <v>2166.4530812927756</v>
      </c>
      <c r="R54" s="101">
        <v>2155.1413665485456</v>
      </c>
      <c r="S54" s="101">
        <v>2087.234070856015</v>
      </c>
      <c r="T54" s="101">
        <v>1995.1414067440157</v>
      </c>
      <c r="U54" s="101">
        <v>2042.0633808404684</v>
      </c>
      <c r="V54" s="101">
        <v>1973.2430239498874</v>
      </c>
      <c r="W54" s="101">
        <v>2168.9658431348444</v>
      </c>
      <c r="X54" s="101">
        <v>2094.4908139796512</v>
      </c>
      <c r="Y54" s="101">
        <v>1981.415797890849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1909.8240901944991</v>
      </c>
      <c r="D55" s="104">
        <v>1983.3573401777726</v>
      </c>
      <c r="E55" s="104">
        <v>2003.2074605769092</v>
      </c>
      <c r="F55" s="104">
        <v>2011.5446960267348</v>
      </c>
      <c r="G55" s="104">
        <v>1867.4061975065586</v>
      </c>
      <c r="H55" s="104">
        <v>1946.9403940880857</v>
      </c>
      <c r="I55" s="104">
        <v>1956.4514121146642</v>
      </c>
      <c r="J55" s="104">
        <v>1948.0761757971275</v>
      </c>
      <c r="K55" s="104">
        <v>2127.7240689826267</v>
      </c>
      <c r="L55" s="104">
        <v>2176.5873348621262</v>
      </c>
      <c r="M55" s="104">
        <v>2122.4132061922919</v>
      </c>
      <c r="N55" s="104">
        <v>2188.593992317732</v>
      </c>
      <c r="O55" s="104">
        <v>2211.1420564657642</v>
      </c>
      <c r="P55" s="104">
        <v>2171.7393170691607</v>
      </c>
      <c r="Q55" s="104">
        <v>2162.5149063615236</v>
      </c>
      <c r="R55" s="104">
        <v>2152.9577863291606</v>
      </c>
      <c r="S55" s="104">
        <v>2088.2713660299482</v>
      </c>
      <c r="T55" s="104">
        <v>1995.0774482211023</v>
      </c>
      <c r="U55" s="104">
        <v>2042.1063840509403</v>
      </c>
      <c r="V55" s="104">
        <v>1972.3513919825207</v>
      </c>
      <c r="W55" s="104">
        <v>2165.7668469551495</v>
      </c>
      <c r="X55" s="104">
        <v>2092.2993078335066</v>
      </c>
      <c r="Y55" s="104">
        <v>1978.4975668903337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708.9919878981018</v>
      </c>
      <c r="D56" s="98">
        <v>738.70574853805238</v>
      </c>
      <c r="E56" s="98">
        <v>739.72593716017479</v>
      </c>
      <c r="F56" s="98">
        <v>741.8528291437151</v>
      </c>
      <c r="G56" s="98">
        <v>688.24002781916727</v>
      </c>
      <c r="H56" s="98">
        <v>596.29685179725743</v>
      </c>
      <c r="I56" s="98">
        <v>632.69677364688209</v>
      </c>
      <c r="J56" s="98">
        <v>685.1784043635131</v>
      </c>
      <c r="K56" s="98">
        <v>766.75071997034013</v>
      </c>
      <c r="L56" s="98">
        <v>691.36082014763929</v>
      </c>
      <c r="M56" s="98">
        <v>751.07339755701685</v>
      </c>
      <c r="N56" s="98">
        <v>746.25046565524292</v>
      </c>
      <c r="O56" s="98">
        <v>646.52595588146426</v>
      </c>
      <c r="P56" s="98">
        <v>641.08039737338731</v>
      </c>
      <c r="Q56" s="98">
        <v>514.83807591210848</v>
      </c>
      <c r="R56" s="98">
        <v>476.49396674864659</v>
      </c>
      <c r="S56" s="98">
        <v>519.76237663334678</v>
      </c>
      <c r="T56" s="98">
        <v>575.70025667981088</v>
      </c>
      <c r="U56" s="98">
        <v>603.66911410774264</v>
      </c>
      <c r="V56" s="98">
        <v>581.61392117196124</v>
      </c>
      <c r="W56" s="98">
        <v>620.52399816357058</v>
      </c>
      <c r="X56" s="98">
        <v>707.46926551877505</v>
      </c>
      <c r="Y56" s="98">
        <v>664.65478934349323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1200.8321022963974</v>
      </c>
      <c r="D57" s="98">
        <v>1244.6515916397204</v>
      </c>
      <c r="E57" s="98">
        <v>1263.4815234167345</v>
      </c>
      <c r="F57" s="98">
        <v>1269.6918668830199</v>
      </c>
      <c r="G57" s="98">
        <v>1179.1661696873912</v>
      </c>
      <c r="H57" s="98">
        <v>1350.6435422908285</v>
      </c>
      <c r="I57" s="98">
        <v>1323.7546384677823</v>
      </c>
      <c r="J57" s="98">
        <v>1262.8977714336143</v>
      </c>
      <c r="K57" s="98">
        <v>1360.9733490122865</v>
      </c>
      <c r="L57" s="98">
        <v>1485.2265147144869</v>
      </c>
      <c r="M57" s="98">
        <v>1371.3398086352749</v>
      </c>
      <c r="N57" s="98">
        <v>1442.3435266624888</v>
      </c>
      <c r="O57" s="98">
        <v>1564.6161005842996</v>
      </c>
      <c r="P57" s="98">
        <v>1530.6589196957734</v>
      </c>
      <c r="Q57" s="98">
        <v>1647.6768304494151</v>
      </c>
      <c r="R57" s="98">
        <v>1676.4638195805139</v>
      </c>
      <c r="S57" s="98">
        <v>1568.5089893966012</v>
      </c>
      <c r="T57" s="98">
        <v>1419.3771915412915</v>
      </c>
      <c r="U57" s="98">
        <v>1438.4372699431976</v>
      </c>
      <c r="V57" s="98">
        <v>1390.7374708105594</v>
      </c>
      <c r="W57" s="98">
        <v>1545.2428487915788</v>
      </c>
      <c r="X57" s="98">
        <v>1384.8300423147316</v>
      </c>
      <c r="Y57" s="98">
        <v>1313.8427775468408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317.45359814656086</v>
      </c>
      <c r="D58" s="122">
        <v>332.79352038520932</v>
      </c>
      <c r="E58" s="122">
        <v>332.30592145876568</v>
      </c>
      <c r="F58" s="122">
        <v>353.98936690031604</v>
      </c>
      <c r="G58" s="122">
        <v>287.21194121228456</v>
      </c>
      <c r="H58" s="122">
        <v>334.79340267790877</v>
      </c>
      <c r="I58" s="122">
        <v>292.43711770655352</v>
      </c>
      <c r="J58" s="122">
        <v>316.61674213065197</v>
      </c>
      <c r="K58" s="122">
        <v>400.23096232534306</v>
      </c>
      <c r="L58" s="122">
        <v>405.01281069846766</v>
      </c>
      <c r="M58" s="122">
        <v>399.90669650426145</v>
      </c>
      <c r="N58" s="122">
        <v>411.94768121865638</v>
      </c>
      <c r="O58" s="122">
        <v>402.86553500720061</v>
      </c>
      <c r="P58" s="122">
        <v>420.47184983366526</v>
      </c>
      <c r="Q58" s="122">
        <v>405.25842069928825</v>
      </c>
      <c r="R58" s="122">
        <v>415.31132685520788</v>
      </c>
      <c r="S58" s="122">
        <v>417.45117534231048</v>
      </c>
      <c r="T58" s="122">
        <v>414.44962269733469</v>
      </c>
      <c r="U58" s="122">
        <v>426.11046819701352</v>
      </c>
      <c r="V58" s="122">
        <v>419.54929630195613</v>
      </c>
      <c r="W58" s="122">
        <v>398.09537172274889</v>
      </c>
      <c r="X58" s="122">
        <v>414.28245068970136</v>
      </c>
      <c r="Y58" s="122">
        <v>420.18746066055456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319.3300067399162</v>
      </c>
      <c r="D59" s="98">
        <v>337.01241558409464</v>
      </c>
      <c r="E59" s="98">
        <v>322.85284694800811</v>
      </c>
      <c r="F59" s="98">
        <v>351.21765985907297</v>
      </c>
      <c r="G59" s="98">
        <v>293.82052105155191</v>
      </c>
      <c r="H59" s="98">
        <v>336.36649065842641</v>
      </c>
      <c r="I59" s="98">
        <v>293.62274674058676</v>
      </c>
      <c r="J59" s="98">
        <v>313.94411095394395</v>
      </c>
      <c r="K59" s="98">
        <v>407.41668824699559</v>
      </c>
      <c r="L59" s="98">
        <v>438.17170008856255</v>
      </c>
      <c r="M59" s="98">
        <v>405.24007198067778</v>
      </c>
      <c r="N59" s="98">
        <v>344.901926090735</v>
      </c>
      <c r="O59" s="98">
        <v>345.23031506937735</v>
      </c>
      <c r="P59" s="98">
        <v>386.65025718349455</v>
      </c>
      <c r="Q59" s="98">
        <v>427.04424391710802</v>
      </c>
      <c r="R59" s="98">
        <v>451.44832615280529</v>
      </c>
      <c r="S59" s="98">
        <v>434.49518099870181</v>
      </c>
      <c r="T59" s="98">
        <v>404.21099528276557</v>
      </c>
      <c r="U59" s="98">
        <v>406.72179252016679</v>
      </c>
      <c r="V59" s="98">
        <v>406.77298871795301</v>
      </c>
      <c r="W59" s="98">
        <v>562.08797989360085</v>
      </c>
      <c r="X59" s="98">
        <v>0</v>
      </c>
      <c r="Y59" s="98">
        <v>0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317.443572927182</v>
      </c>
      <c r="D60" s="33">
        <v>332.77611980402139</v>
      </c>
      <c r="E60" s="33">
        <v>332.34776828297834</v>
      </c>
      <c r="F60" s="33">
        <v>354.00530526094155</v>
      </c>
      <c r="G60" s="33">
        <v>287.17222057260574</v>
      </c>
      <c r="H60" s="33">
        <v>334.78554301716838</v>
      </c>
      <c r="I60" s="33">
        <v>292.43309686637679</v>
      </c>
      <c r="J60" s="33">
        <v>316.62334743307764</v>
      </c>
      <c r="K60" s="33">
        <v>400.21184267041491</v>
      </c>
      <c r="L60" s="33">
        <v>404.95866194871513</v>
      </c>
      <c r="M60" s="33">
        <v>399.90277700063763</v>
      </c>
      <c r="N60" s="33">
        <v>412.00710489668273</v>
      </c>
      <c r="O60" s="33">
        <v>402.99741279357829</v>
      </c>
      <c r="P60" s="33">
        <v>420.58589275987367</v>
      </c>
      <c r="Q60" s="33">
        <v>405.16153583209956</v>
      </c>
      <c r="R60" s="33">
        <v>415.19084609473049</v>
      </c>
      <c r="S60" s="33">
        <v>417.4143086345685</v>
      </c>
      <c r="T60" s="33">
        <v>414.4599877787424</v>
      </c>
      <c r="U60" s="33">
        <v>426.14497375970592</v>
      </c>
      <c r="V60" s="33">
        <v>419.57163510761643</v>
      </c>
      <c r="W60" s="33">
        <v>397.68063290410794</v>
      </c>
      <c r="X60" s="33">
        <v>414.28245068970136</v>
      </c>
      <c r="Y60" s="33">
        <v>420.18746066055456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13755.556960006825</v>
      </c>
      <c r="D62" s="117">
        <f t="shared" si="21"/>
        <v>11866.443725032201</v>
      </c>
      <c r="E62" s="117">
        <f t="shared" si="21"/>
        <v>13063.234347180316</v>
      </c>
      <c r="F62" s="117">
        <f t="shared" si="21"/>
        <v>11576.260066136201</v>
      </c>
      <c r="G62" s="117">
        <f t="shared" si="21"/>
        <v>12619.37494096019</v>
      </c>
      <c r="H62" s="117">
        <f t="shared" si="21"/>
        <v>12188.627088479307</v>
      </c>
      <c r="I62" s="117">
        <f t="shared" si="21"/>
        <v>10747.89876622759</v>
      </c>
      <c r="J62" s="117">
        <f t="shared" si="21"/>
        <v>10645.426198091965</v>
      </c>
      <c r="K62" s="117">
        <f t="shared" si="21"/>
        <v>10956.076720026342</v>
      </c>
      <c r="L62" s="117">
        <f t="shared" si="21"/>
        <v>12823.390047541092</v>
      </c>
      <c r="M62" s="117">
        <f t="shared" si="21"/>
        <v>10885.14329680849</v>
      </c>
      <c r="N62" s="117">
        <f t="shared" si="21"/>
        <v>10764.069138899813</v>
      </c>
      <c r="O62" s="117">
        <f t="shared" si="21"/>
        <v>11940.781818913756</v>
      </c>
      <c r="P62" s="117">
        <f t="shared" si="21"/>
        <v>9578.4084906480366</v>
      </c>
      <c r="Q62" s="117">
        <f t="shared" si="21"/>
        <v>8868.9751369462156</v>
      </c>
      <c r="R62" s="117">
        <f t="shared" ref="R62:V62" si="22">R63+R66+R68+R77</f>
        <v>10695.527346963105</v>
      </c>
      <c r="S62" s="117">
        <f t="shared" si="22"/>
        <v>10685.473787458905</v>
      </c>
      <c r="T62" s="117">
        <f t="shared" si="22"/>
        <v>9825.3678148191648</v>
      </c>
      <c r="U62" s="117">
        <f t="shared" si="22"/>
        <v>9099.0100568268026</v>
      </c>
      <c r="V62" s="117">
        <f t="shared" si="22"/>
        <v>9095.3447345897039</v>
      </c>
      <c r="W62" s="117">
        <f t="shared" ref="W62:Y62" si="23">W63+W66+W68+W77</f>
        <v>11867.113253408968</v>
      </c>
      <c r="X62" s="117">
        <f t="shared" si="23"/>
        <v>8881.7046130482504</v>
      </c>
      <c r="Y62" s="117">
        <f t="shared" si="23"/>
        <v>7050.2028934583068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11513.04574070761</v>
      </c>
      <c r="D63" s="122">
        <f t="shared" si="24"/>
        <v>9557.043705865628</v>
      </c>
      <c r="E63" s="122">
        <f t="shared" si="24"/>
        <v>10732.721421754091</v>
      </c>
      <c r="F63" s="122">
        <f t="shared" si="24"/>
        <v>9270.2409881794138</v>
      </c>
      <c r="G63" s="122">
        <f t="shared" si="24"/>
        <v>10386.544823204065</v>
      </c>
      <c r="H63" s="122">
        <f t="shared" si="24"/>
        <v>9877.3281203960778</v>
      </c>
      <c r="I63" s="122">
        <f t="shared" si="24"/>
        <v>8517.9034960883509</v>
      </c>
      <c r="J63" s="122">
        <f t="shared" si="24"/>
        <v>8376.8921244838839</v>
      </c>
      <c r="K63" s="122">
        <f t="shared" si="24"/>
        <v>8431.4866648090574</v>
      </c>
      <c r="L63" s="122">
        <f t="shared" si="24"/>
        <v>10272.588559191259</v>
      </c>
      <c r="M63" s="122">
        <f t="shared" si="24"/>
        <v>8308.8250291263048</v>
      </c>
      <c r="N63" s="122">
        <f t="shared" si="24"/>
        <v>8156.1692239226632</v>
      </c>
      <c r="O63" s="122">
        <f t="shared" si="24"/>
        <v>9356.9404732314961</v>
      </c>
      <c r="P63" s="122">
        <f t="shared" si="24"/>
        <v>6962.0015834829846</v>
      </c>
      <c r="Q63" s="122">
        <f t="shared" si="24"/>
        <v>6320.1510614333638</v>
      </c>
      <c r="R63" s="122">
        <f t="shared" ref="R63:V63" si="25">SUM(R64:R65)</f>
        <v>8134.1027936822757</v>
      </c>
      <c r="S63" s="122">
        <f t="shared" si="25"/>
        <v>8152.941034415333</v>
      </c>
      <c r="T63" s="122">
        <f t="shared" si="25"/>
        <v>7421.9032415143529</v>
      </c>
      <c r="U63" s="122">
        <f t="shared" si="25"/>
        <v>6671.1219090354107</v>
      </c>
      <c r="V63" s="122">
        <f t="shared" si="25"/>
        <v>6656.3168606536883</v>
      </c>
      <c r="W63" s="122">
        <f t="shared" ref="W63:Y63" si="26">SUM(W64:W65)</f>
        <v>9185.2200607662417</v>
      </c>
      <c r="X63" s="122">
        <f t="shared" si="26"/>
        <v>6389.2587336743381</v>
      </c>
      <c r="Y63" s="122">
        <f t="shared" si="26"/>
        <v>4658.842870506076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11207.697788807216</v>
      </c>
      <c r="D64" s="98">
        <v>9309.3620400923592</v>
      </c>
      <c r="E64" s="98">
        <v>10460.116940341906</v>
      </c>
      <c r="F64" s="98">
        <v>9040.6196000979071</v>
      </c>
      <c r="G64" s="98">
        <v>10156.800417488834</v>
      </c>
      <c r="H64" s="98">
        <v>9657.9163019728112</v>
      </c>
      <c r="I64" s="98">
        <v>8334.979648414801</v>
      </c>
      <c r="J64" s="98">
        <v>8199.2719304726652</v>
      </c>
      <c r="K64" s="98">
        <v>8254.3475560600746</v>
      </c>
      <c r="L64" s="98">
        <v>10058.612382732212</v>
      </c>
      <c r="M64" s="98">
        <v>8138.2035731061851</v>
      </c>
      <c r="N64" s="98">
        <v>7990.2893266895098</v>
      </c>
      <c r="O64" s="98">
        <v>9168.3663503582211</v>
      </c>
      <c r="P64" s="98">
        <v>6822.7540201726224</v>
      </c>
      <c r="Q64" s="98">
        <v>6194.6701498227449</v>
      </c>
      <c r="R64" s="98">
        <v>7973.5067504025001</v>
      </c>
      <c r="S64" s="98">
        <v>7992.9118009838594</v>
      </c>
      <c r="T64" s="98">
        <v>7276.5799448769167</v>
      </c>
      <c r="U64" s="98">
        <v>6541.3778306367831</v>
      </c>
      <c r="V64" s="98">
        <v>6527.1988688144693</v>
      </c>
      <c r="W64" s="98">
        <v>9005.0152977333728</v>
      </c>
      <c r="X64" s="98">
        <v>6265.0231323835096</v>
      </c>
      <c r="Y64" s="98">
        <v>4568.1570079689509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305.34795190039415</v>
      </c>
      <c r="D65" s="98">
        <v>247.68166577326929</v>
      </c>
      <c r="E65" s="98">
        <v>272.60448141218461</v>
      </c>
      <c r="F65" s="98">
        <v>229.62138808150627</v>
      </c>
      <c r="G65" s="98">
        <v>229.74440571523107</v>
      </c>
      <c r="H65" s="98">
        <v>219.41181842326691</v>
      </c>
      <c r="I65" s="98">
        <v>182.92384767354989</v>
      </c>
      <c r="J65" s="98">
        <v>177.62019401121859</v>
      </c>
      <c r="K65" s="98">
        <v>177.13910874898303</v>
      </c>
      <c r="L65" s="98">
        <v>213.9761764590483</v>
      </c>
      <c r="M65" s="98">
        <v>170.6214560201193</v>
      </c>
      <c r="N65" s="98">
        <v>165.87989723315349</v>
      </c>
      <c r="O65" s="98">
        <v>188.57412287327429</v>
      </c>
      <c r="P65" s="98">
        <v>139.24756331036212</v>
      </c>
      <c r="Q65" s="98">
        <v>125.48091161061868</v>
      </c>
      <c r="R65" s="98">
        <v>160.59604327977522</v>
      </c>
      <c r="S65" s="98">
        <v>160.02923343147373</v>
      </c>
      <c r="T65" s="98">
        <v>145.32329663743593</v>
      </c>
      <c r="U65" s="98">
        <v>129.74407839862729</v>
      </c>
      <c r="V65" s="98">
        <v>129.1179918392188</v>
      </c>
      <c r="W65" s="98">
        <v>180.20476303286955</v>
      </c>
      <c r="X65" s="98">
        <v>124.23560129082848</v>
      </c>
      <c r="Y65" s="98">
        <v>90.685862537124876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4.3545757800193412</v>
      </c>
      <c r="D66" s="122">
        <f t="shared" si="27"/>
        <v>2.6663216572635848</v>
      </c>
      <c r="E66" s="122">
        <f t="shared" si="27"/>
        <v>7.3741121638455898</v>
      </c>
      <c r="F66" s="122">
        <f t="shared" si="27"/>
        <v>5.6196081569407879</v>
      </c>
      <c r="G66" s="122">
        <f t="shared" si="27"/>
        <v>4.9803103554605483</v>
      </c>
      <c r="H66" s="122">
        <f t="shared" si="27"/>
        <v>6.5127028516884131</v>
      </c>
      <c r="I66" s="122">
        <f t="shared" si="27"/>
        <v>6.9841546639991341</v>
      </c>
      <c r="J66" s="122">
        <f t="shared" si="27"/>
        <v>4.7740998179985032</v>
      </c>
      <c r="K66" s="122">
        <f t="shared" si="27"/>
        <v>3.3034932510469108</v>
      </c>
      <c r="L66" s="122">
        <f t="shared" si="27"/>
        <v>5.4762669127798196</v>
      </c>
      <c r="M66" s="122">
        <f t="shared" si="27"/>
        <v>4.8204530906434551</v>
      </c>
      <c r="N66" s="122">
        <f t="shared" si="27"/>
        <v>3.2937564133844393</v>
      </c>
      <c r="O66" s="122">
        <f t="shared" si="27"/>
        <v>7.0713252415239793</v>
      </c>
      <c r="P66" s="122">
        <f t="shared" si="27"/>
        <v>1.8857664226516926</v>
      </c>
      <c r="Q66" s="122">
        <f t="shared" si="27"/>
        <v>2.9654313845955573</v>
      </c>
      <c r="R66" s="122">
        <f t="shared" si="27"/>
        <v>3.8207804792373405</v>
      </c>
      <c r="S66" s="122">
        <f t="shared" si="27"/>
        <v>7.2195035900696638</v>
      </c>
      <c r="T66" s="122">
        <f t="shared" si="27"/>
        <v>4.5446706507564052</v>
      </c>
      <c r="U66" s="122">
        <f t="shared" si="27"/>
        <v>7.9666190798805827</v>
      </c>
      <c r="V66" s="122">
        <f t="shared" si="27"/>
        <v>11.529722870209989</v>
      </c>
      <c r="W66" s="122">
        <f t="shared" si="27"/>
        <v>5.2162141601851282</v>
      </c>
      <c r="X66" s="122">
        <f t="shared" si="27"/>
        <v>1.8666036454690802</v>
      </c>
      <c r="Y66" s="122">
        <f t="shared" si="27"/>
        <v>0.5614859236059464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4.3545757800193412</v>
      </c>
      <c r="D67" s="98">
        <f>IF(RES_hhdet_in_tes!D67=0,0,RES_hhdet_in_tes!D67*1000*11630/RES_hhdet_in_new!D64)</f>
        <v>2.6663216572635848</v>
      </c>
      <c r="E67" s="98">
        <f>IF(RES_hhdet_in_tes!E67=0,0,RES_hhdet_in_tes!E67*1000*11630/RES_hhdet_in_new!E64)</f>
        <v>7.3741121638455898</v>
      </c>
      <c r="F67" s="98">
        <f>IF(RES_hhdet_in_tes!F67=0,0,RES_hhdet_in_tes!F67*1000*11630/RES_hhdet_in_new!F64)</f>
        <v>5.6196081569407879</v>
      </c>
      <c r="G67" s="98">
        <f>IF(RES_hhdet_in_tes!G67=0,0,RES_hhdet_in_tes!G67*1000*11630/RES_hhdet_in_new!G64)</f>
        <v>4.9803103554605483</v>
      </c>
      <c r="H67" s="98">
        <f>IF(RES_hhdet_in_tes!H67=0,0,RES_hhdet_in_tes!H67*1000*11630/RES_hhdet_in_new!H64)</f>
        <v>6.5127028516884131</v>
      </c>
      <c r="I67" s="98">
        <f>IF(RES_hhdet_in_tes!I67=0,0,RES_hhdet_in_tes!I67*1000*11630/RES_hhdet_in_new!I64)</f>
        <v>6.9841546639991341</v>
      </c>
      <c r="J67" s="98">
        <f>IF(RES_hhdet_in_tes!J67=0,0,RES_hhdet_in_tes!J67*1000*11630/RES_hhdet_in_new!J64)</f>
        <v>4.7740998179985032</v>
      </c>
      <c r="K67" s="98">
        <f>IF(RES_hhdet_in_tes!K67=0,0,RES_hhdet_in_tes!K67*1000*11630/RES_hhdet_in_new!K64)</f>
        <v>3.3034932510469108</v>
      </c>
      <c r="L67" s="98">
        <f>IF(RES_hhdet_in_tes!L67=0,0,RES_hhdet_in_tes!L67*1000*11630/RES_hhdet_in_new!L64)</f>
        <v>5.4762669127798196</v>
      </c>
      <c r="M67" s="98">
        <f>IF(RES_hhdet_in_tes!M67=0,0,RES_hhdet_in_tes!M67*1000*11630/RES_hhdet_in_new!M64)</f>
        <v>4.8204530906434551</v>
      </c>
      <c r="N67" s="98">
        <f>IF(RES_hhdet_in_tes!N67=0,0,RES_hhdet_in_tes!N67*1000*11630/RES_hhdet_in_new!N64)</f>
        <v>3.2937564133844393</v>
      </c>
      <c r="O67" s="98">
        <f>IF(RES_hhdet_in_tes!O67=0,0,RES_hhdet_in_tes!O67*1000*11630/RES_hhdet_in_new!O64)</f>
        <v>7.0713252415239793</v>
      </c>
      <c r="P67" s="98">
        <f>IF(RES_hhdet_in_tes!P67=0,0,RES_hhdet_in_tes!P67*1000*11630/RES_hhdet_in_new!P64)</f>
        <v>1.8857664226516926</v>
      </c>
      <c r="Q67" s="98">
        <f>IF(RES_hhdet_in_tes!Q67=0,0,RES_hhdet_in_tes!Q67*1000*11630/RES_hhdet_in_new!Q64)</f>
        <v>2.9654313845955573</v>
      </c>
      <c r="R67" s="98">
        <f>IF(RES_hhdet_in_tes!R67=0,0,RES_hhdet_in_tes!R67*1000*11630/RES_hhdet_in_new!R64)</f>
        <v>3.8207804792373405</v>
      </c>
      <c r="S67" s="98">
        <f>IF(RES_hhdet_in_tes!S67=0,0,RES_hhdet_in_tes!S67*1000*11630/RES_hhdet_in_new!S64)</f>
        <v>7.2195035900696638</v>
      </c>
      <c r="T67" s="98">
        <f>IF(RES_hhdet_in_tes!T67=0,0,RES_hhdet_in_tes!T67*1000*11630/RES_hhdet_in_new!T64)</f>
        <v>4.5446706507564052</v>
      </c>
      <c r="U67" s="98">
        <f>IF(RES_hhdet_in_tes!U67=0,0,RES_hhdet_in_tes!U67*1000*11630/RES_hhdet_in_new!U64)</f>
        <v>7.9666190798805827</v>
      </c>
      <c r="V67" s="98">
        <f>IF(RES_hhdet_in_tes!V67=0,0,RES_hhdet_in_tes!V67*1000*11630/RES_hhdet_in_new!V64)</f>
        <v>11.529722870209989</v>
      </c>
      <c r="W67" s="98">
        <f>IF(RES_hhdet_in_tes!W67=0,0,RES_hhdet_in_tes!W67*1000*11630/RES_hhdet_in_new!W64)</f>
        <v>5.2162141601851282</v>
      </c>
      <c r="X67" s="98">
        <f>IF(RES_hhdet_in_tes!X67=0,0,RES_hhdet_in_tes!X67*1000*11630/RES_hhdet_in_new!X64)</f>
        <v>1.8666036454690802</v>
      </c>
      <c r="Y67" s="98">
        <f>IF(RES_hhdet_in_tes!Y67=0,0,RES_hhdet_in_tes!Y67*1000*11630/RES_hhdet_in_new!Y64)</f>
        <v>0.5614859236059464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1920.5180587358186</v>
      </c>
      <c r="D68" s="122">
        <v>1974.2103725741192</v>
      </c>
      <c r="E68" s="122">
        <v>1991.2963272566567</v>
      </c>
      <c r="F68" s="122">
        <v>1948.9712565017594</v>
      </c>
      <c r="G68" s="122">
        <v>1938.0131087418174</v>
      </c>
      <c r="H68" s="122">
        <v>1968.6216485907507</v>
      </c>
      <c r="I68" s="122">
        <v>1931.0400288285334</v>
      </c>
      <c r="J68" s="122">
        <v>1947.3274978735485</v>
      </c>
      <c r="K68" s="122">
        <v>2120.7221342166818</v>
      </c>
      <c r="L68" s="122">
        <v>2140.2920620361592</v>
      </c>
      <c r="M68" s="122">
        <v>2170.0879058591809</v>
      </c>
      <c r="N68" s="122">
        <v>2193.4312293471999</v>
      </c>
      <c r="O68" s="122">
        <v>2173.1882282332544</v>
      </c>
      <c r="P68" s="122">
        <v>2193.9924424778787</v>
      </c>
      <c r="Q68" s="122">
        <v>2140.5913048223533</v>
      </c>
      <c r="R68" s="122">
        <v>2143.0131429663024</v>
      </c>
      <c r="S68" s="122">
        <v>2107.7971556570706</v>
      </c>
      <c r="T68" s="122">
        <v>1985.4813251135461</v>
      </c>
      <c r="U68" s="122">
        <v>1995.4624428143875</v>
      </c>
      <c r="V68" s="122">
        <v>2007.1377352378186</v>
      </c>
      <c r="W68" s="122">
        <v>2272.1967232873894</v>
      </c>
      <c r="X68" s="122">
        <v>2076.6328374661398</v>
      </c>
      <c r="Y68" s="122">
        <v>1970.643273201181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1938.1910768721511</v>
      </c>
      <c r="D69" s="98">
        <v>1958.8082591724303</v>
      </c>
      <c r="E69" s="98">
        <v>1975.9817350235116</v>
      </c>
      <c r="F69" s="98">
        <v>1868.8789808351828</v>
      </c>
      <c r="G69" s="98">
        <v>2022.3671773221536</v>
      </c>
      <c r="H69" s="98">
        <v>2023.3171688414</v>
      </c>
      <c r="I69" s="98">
        <v>1901.533553240537</v>
      </c>
      <c r="J69" s="98">
        <v>1946.853348929651</v>
      </c>
      <c r="K69" s="98">
        <v>2111.8972439520749</v>
      </c>
      <c r="L69" s="98">
        <v>2102.7769671902111</v>
      </c>
      <c r="M69" s="98">
        <v>2200.7701854077372</v>
      </c>
      <c r="N69" s="98">
        <v>2197.634834664033</v>
      </c>
      <c r="O69" s="98">
        <v>2131.8467451144948</v>
      </c>
      <c r="P69" s="98">
        <v>2229.4051530713532</v>
      </c>
      <c r="Q69" s="98">
        <v>2107.653990206356</v>
      </c>
      <c r="R69" s="98">
        <v>2132.5354594380078</v>
      </c>
      <c r="S69" s="98">
        <v>2121.8930748544221</v>
      </c>
      <c r="T69" s="98">
        <v>1978.1779041719201</v>
      </c>
      <c r="U69" s="98">
        <v>1960.1163051232008</v>
      </c>
      <c r="V69" s="98">
        <v>2035.7021108555334</v>
      </c>
      <c r="W69" s="98">
        <v>2447.0710572230237</v>
      </c>
      <c r="X69" s="98">
        <v>1956.1810317369118</v>
      </c>
      <c r="Y69" s="98">
        <v>1914.1651378459021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1938.230166663333</v>
      </c>
      <c r="D70" s="98">
        <v>1958.799617455596</v>
      </c>
      <c r="E70" s="98">
        <v>1976.112498515025</v>
      </c>
      <c r="F70" s="98">
        <v>1869.0801671460649</v>
      </c>
      <c r="G70" s="98">
        <v>2023.4466290563005</v>
      </c>
      <c r="H70" s="98">
        <v>2024.5777897975347</v>
      </c>
      <c r="I70" s="98">
        <v>0</v>
      </c>
      <c r="J70" s="98">
        <v>1947.6304446838633</v>
      </c>
      <c r="K70" s="98">
        <v>2113.3571821164742</v>
      </c>
      <c r="L70" s="98">
        <v>2104.0316842226553</v>
      </c>
      <c r="M70" s="98">
        <v>2201.7940260802184</v>
      </c>
      <c r="N70" s="98">
        <v>2197.9265931069076</v>
      </c>
      <c r="O70" s="98">
        <v>2131.6277800009439</v>
      </c>
      <c r="P70" s="98">
        <v>2229.6589170055609</v>
      </c>
      <c r="Q70" s="98">
        <v>2107.1021953017794</v>
      </c>
      <c r="R70" s="98">
        <v>2131.9895533565218</v>
      </c>
      <c r="S70" s="98">
        <v>2120.8687658635258</v>
      </c>
      <c r="T70" s="98">
        <v>1976.3715384106561</v>
      </c>
      <c r="U70" s="98">
        <v>1958.4512297543345</v>
      </c>
      <c r="V70" s="98">
        <v>2035.6798060680167</v>
      </c>
      <c r="W70" s="98">
        <v>2449.0853537123157</v>
      </c>
      <c r="X70" s="98">
        <v>0</v>
      </c>
      <c r="Y70" s="98">
        <v>0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719.69769370781739</v>
      </c>
      <c r="D71" s="101">
        <v>729.33471833574276</v>
      </c>
      <c r="E71" s="101">
        <v>729.60681610772735</v>
      </c>
      <c r="F71" s="101">
        <v>688.47077685918669</v>
      </c>
      <c r="G71" s="101">
        <v>747.60515768590164</v>
      </c>
      <c r="H71" s="101">
        <v>621.38406875565636</v>
      </c>
      <c r="I71" s="101">
        <v>0</v>
      </c>
      <c r="J71" s="101">
        <v>685.23330523148672</v>
      </c>
      <c r="K71" s="101">
        <v>760.84841223683645</v>
      </c>
      <c r="L71" s="101">
        <v>666.10453375324494</v>
      </c>
      <c r="M71" s="101">
        <v>782.13576604901539</v>
      </c>
      <c r="N71" s="101">
        <v>750.02599864404704</v>
      </c>
      <c r="O71" s="101">
        <v>620.24485545990262</v>
      </c>
      <c r="P71" s="101">
        <v>661.24454574333538</v>
      </c>
      <c r="Q71" s="101">
        <v>500.67502537943193</v>
      </c>
      <c r="R71" s="101">
        <v>470.90449221096583</v>
      </c>
      <c r="S71" s="101">
        <v>528.9827751858611</v>
      </c>
      <c r="T71" s="101">
        <v>569.97459238448653</v>
      </c>
      <c r="U71" s="101">
        <v>576.82426085498219</v>
      </c>
      <c r="V71" s="101">
        <v>602.55027414515826</v>
      </c>
      <c r="W71" s="101">
        <v>712.69705966524009</v>
      </c>
      <c r="X71" s="101">
        <v>0</v>
      </c>
      <c r="Y71" s="101">
        <v>0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1218.5324729555152</v>
      </c>
      <c r="D72" s="104">
        <v>1229.4648991198535</v>
      </c>
      <c r="E72" s="104">
        <v>1246.5056824072976</v>
      </c>
      <c r="F72" s="104">
        <v>1180.6093902868779</v>
      </c>
      <c r="G72" s="104">
        <v>1275.8414713703987</v>
      </c>
      <c r="H72" s="104">
        <v>1403.1937210418785</v>
      </c>
      <c r="I72" s="104">
        <v>0</v>
      </c>
      <c r="J72" s="104">
        <v>1262.3971394523765</v>
      </c>
      <c r="K72" s="104">
        <v>1352.5087698796381</v>
      </c>
      <c r="L72" s="104">
        <v>1437.9271504694102</v>
      </c>
      <c r="M72" s="104">
        <v>1419.6582600312026</v>
      </c>
      <c r="N72" s="104">
        <v>1447.9005944628607</v>
      </c>
      <c r="O72" s="104">
        <v>1511.3829245410409</v>
      </c>
      <c r="P72" s="104">
        <v>1568.4143712622258</v>
      </c>
      <c r="Q72" s="104">
        <v>1606.4271699223468</v>
      </c>
      <c r="R72" s="104">
        <v>1661.085061145556</v>
      </c>
      <c r="S72" s="104">
        <v>1591.8859906776645</v>
      </c>
      <c r="T72" s="104">
        <v>1406.3969460261694</v>
      </c>
      <c r="U72" s="104">
        <v>1381.6269688993521</v>
      </c>
      <c r="V72" s="104">
        <v>1433.1295319228584</v>
      </c>
      <c r="W72" s="104">
        <v>1736.3882940470758</v>
      </c>
      <c r="X72" s="104">
        <v>0</v>
      </c>
      <c r="Y72" s="104">
        <v>0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1909.7464810309823</v>
      </c>
      <c r="D73" s="101">
        <v>1983.3239536405197</v>
      </c>
      <c r="E73" s="101">
        <v>2002.7957161830307</v>
      </c>
      <c r="F73" s="101">
        <v>2010.7138063843029</v>
      </c>
      <c r="G73" s="101">
        <v>1866.0940624910563</v>
      </c>
      <c r="H73" s="101">
        <v>1945.7033253422881</v>
      </c>
      <c r="I73" s="101">
        <v>1955.9130547178891</v>
      </c>
      <c r="J73" s="101">
        <v>1947.6020534497873</v>
      </c>
      <c r="K73" s="101">
        <v>2126.2627930571089</v>
      </c>
      <c r="L73" s="101">
        <v>2175.7777536212111</v>
      </c>
      <c r="M73" s="101">
        <v>2122.0998672330943</v>
      </c>
      <c r="N73" s="101">
        <v>2188.8958009131934</v>
      </c>
      <c r="O73" s="101">
        <v>2211.9044906104914</v>
      </c>
      <c r="P73" s="101">
        <v>2174.4526863065066</v>
      </c>
      <c r="Q73" s="101">
        <v>2166.4530812927756</v>
      </c>
      <c r="R73" s="101">
        <v>2155.1413665485456</v>
      </c>
      <c r="S73" s="101">
        <v>2087.234070856015</v>
      </c>
      <c r="T73" s="101">
        <v>1995.1414067440155</v>
      </c>
      <c r="U73" s="101">
        <v>2042.0633808404682</v>
      </c>
      <c r="V73" s="101">
        <v>1973.2430239498876</v>
      </c>
      <c r="W73" s="101">
        <v>2168.9658431348439</v>
      </c>
      <c r="X73" s="101">
        <v>2094.4908139796507</v>
      </c>
      <c r="Y73" s="101">
        <v>1981.4157978908495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1909.8240901944991</v>
      </c>
      <c r="D74" s="104">
        <v>1983.3573401777721</v>
      </c>
      <c r="E74" s="104">
        <v>2003.2074605769092</v>
      </c>
      <c r="F74" s="104">
        <v>2011.5446960267352</v>
      </c>
      <c r="G74" s="104">
        <v>1867.4061975065586</v>
      </c>
      <c r="H74" s="104">
        <v>1946.9403940880861</v>
      </c>
      <c r="I74" s="104">
        <v>1956.4514121146647</v>
      </c>
      <c r="J74" s="104">
        <v>1948.0761757971275</v>
      </c>
      <c r="K74" s="104">
        <v>2127.7240689826258</v>
      </c>
      <c r="L74" s="104">
        <v>2176.5873348621258</v>
      </c>
      <c r="M74" s="104">
        <v>2122.4132061922919</v>
      </c>
      <c r="N74" s="104">
        <v>2188.5939923177316</v>
      </c>
      <c r="O74" s="104">
        <v>2211.1420564657633</v>
      </c>
      <c r="P74" s="104">
        <v>2171.7393170691607</v>
      </c>
      <c r="Q74" s="104">
        <v>2162.5149063615236</v>
      </c>
      <c r="R74" s="104">
        <v>2152.9577863291606</v>
      </c>
      <c r="S74" s="104">
        <v>2088.2713660299482</v>
      </c>
      <c r="T74" s="104">
        <v>1995.0774482211023</v>
      </c>
      <c r="U74" s="104">
        <v>2042.1063840509401</v>
      </c>
      <c r="V74" s="104">
        <v>1972.3513919825205</v>
      </c>
      <c r="W74" s="104">
        <v>2165.7668469551495</v>
      </c>
      <c r="X74" s="104">
        <v>2092.2993078335071</v>
      </c>
      <c r="Y74" s="104">
        <v>1978.4975668903348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708.99198789810191</v>
      </c>
      <c r="D75" s="98">
        <v>738.70574853805226</v>
      </c>
      <c r="E75" s="98">
        <v>739.72593716017479</v>
      </c>
      <c r="F75" s="98">
        <v>741.8528291437151</v>
      </c>
      <c r="G75" s="98">
        <v>688.24002781916727</v>
      </c>
      <c r="H75" s="98">
        <v>596.29685179725743</v>
      </c>
      <c r="I75" s="98">
        <v>632.69677364688209</v>
      </c>
      <c r="J75" s="98">
        <v>685.1784043635131</v>
      </c>
      <c r="K75" s="98">
        <v>766.7507199703399</v>
      </c>
      <c r="L75" s="98">
        <v>691.36082014763917</v>
      </c>
      <c r="M75" s="98">
        <v>751.07339755701673</v>
      </c>
      <c r="N75" s="98">
        <v>746.25046565524292</v>
      </c>
      <c r="O75" s="98">
        <v>646.52595588146414</v>
      </c>
      <c r="P75" s="98">
        <v>641.0803973733872</v>
      </c>
      <c r="Q75" s="98">
        <v>514.83807591210848</v>
      </c>
      <c r="R75" s="98">
        <v>476.49396674864664</v>
      </c>
      <c r="S75" s="98">
        <v>519.76237663334666</v>
      </c>
      <c r="T75" s="98">
        <v>575.70025667981076</v>
      </c>
      <c r="U75" s="98">
        <v>603.66911410774264</v>
      </c>
      <c r="V75" s="98">
        <v>581.61392117196101</v>
      </c>
      <c r="W75" s="98">
        <v>620.52399816357047</v>
      </c>
      <c r="X75" s="98">
        <v>707.46926551877505</v>
      </c>
      <c r="Y75" s="98">
        <v>664.65478934349323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1200.8321022963971</v>
      </c>
      <c r="D76" s="98">
        <v>1244.6515916397202</v>
      </c>
      <c r="E76" s="98">
        <v>1263.4815234167345</v>
      </c>
      <c r="F76" s="98">
        <v>1269.6918668830199</v>
      </c>
      <c r="G76" s="98">
        <v>1179.1661696873912</v>
      </c>
      <c r="H76" s="98">
        <v>1350.6435422908287</v>
      </c>
      <c r="I76" s="98">
        <v>1323.7546384677823</v>
      </c>
      <c r="J76" s="98">
        <v>1262.8977714336145</v>
      </c>
      <c r="K76" s="98">
        <v>1360.9733490122862</v>
      </c>
      <c r="L76" s="98">
        <v>1485.2265147144865</v>
      </c>
      <c r="M76" s="98">
        <v>1371.3398086352749</v>
      </c>
      <c r="N76" s="98">
        <v>1442.343526662489</v>
      </c>
      <c r="O76" s="98">
        <v>1564.6161005842996</v>
      </c>
      <c r="P76" s="98">
        <v>1530.6589196957741</v>
      </c>
      <c r="Q76" s="98">
        <v>1647.6768304494151</v>
      </c>
      <c r="R76" s="98">
        <v>1676.4638195805137</v>
      </c>
      <c r="S76" s="98">
        <v>1568.5089893966015</v>
      </c>
      <c r="T76" s="98">
        <v>1419.3771915412913</v>
      </c>
      <c r="U76" s="98">
        <v>1438.4372699431972</v>
      </c>
      <c r="V76" s="98">
        <v>1390.7374708105592</v>
      </c>
      <c r="W76" s="98">
        <v>1545.242848791579</v>
      </c>
      <c r="X76" s="98">
        <v>1384.8300423147318</v>
      </c>
      <c r="Y76" s="98">
        <v>1313.8427775468413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317.63858478337562</v>
      </c>
      <c r="D77" s="122">
        <v>332.52332493518981</v>
      </c>
      <c r="E77" s="122">
        <v>331.84248600572244</v>
      </c>
      <c r="F77" s="122">
        <v>351.4282132980864</v>
      </c>
      <c r="G77" s="122">
        <v>289.8366986588469</v>
      </c>
      <c r="H77" s="122">
        <v>336.16461664079043</v>
      </c>
      <c r="I77" s="122">
        <v>291.97108664670617</v>
      </c>
      <c r="J77" s="122">
        <v>316.43247591653602</v>
      </c>
      <c r="K77" s="122">
        <v>400.56442774955599</v>
      </c>
      <c r="L77" s="122">
        <v>405.03315940089237</v>
      </c>
      <c r="M77" s="122">
        <v>401.40990873236092</v>
      </c>
      <c r="N77" s="122">
        <v>411.17492921656509</v>
      </c>
      <c r="O77" s="122">
        <v>403.58179220747996</v>
      </c>
      <c r="P77" s="122">
        <v>420.52869826452167</v>
      </c>
      <c r="Q77" s="122">
        <v>405.26733930590257</v>
      </c>
      <c r="R77" s="122">
        <v>414.59062983528889</v>
      </c>
      <c r="S77" s="122">
        <v>417.51609379643253</v>
      </c>
      <c r="T77" s="122">
        <v>413.43857754050964</v>
      </c>
      <c r="U77" s="122">
        <v>424.4590858971236</v>
      </c>
      <c r="V77" s="122">
        <v>420.360415827986</v>
      </c>
      <c r="W77" s="122">
        <v>404.48025519515295</v>
      </c>
      <c r="X77" s="122">
        <v>413.94643826230305</v>
      </c>
      <c r="Y77" s="122">
        <v>420.15526382744451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322.57065013826571</v>
      </c>
      <c r="D78" s="98">
        <v>328.81020197689185</v>
      </c>
      <c r="E78" s="98">
        <v>326.4068284888985</v>
      </c>
      <c r="F78" s="98">
        <v>327.33144613039781</v>
      </c>
      <c r="G78" s="98">
        <v>312.53488623708421</v>
      </c>
      <c r="H78" s="98">
        <v>348.91371681727765</v>
      </c>
      <c r="I78" s="98">
        <v>285.5921618909818</v>
      </c>
      <c r="J78" s="98">
        <v>315.26189091869105</v>
      </c>
      <c r="K78" s="98">
        <v>403.25510402048349</v>
      </c>
      <c r="L78" s="98">
        <v>405.56153189824784</v>
      </c>
      <c r="M78" s="98">
        <v>411.14401557634858</v>
      </c>
      <c r="N78" s="98">
        <v>404.86911994299373</v>
      </c>
      <c r="O78" s="98">
        <v>407.90582844275758</v>
      </c>
      <c r="P78" s="98">
        <v>419.73322342262708</v>
      </c>
      <c r="Q78" s="98">
        <v>406.63993084467887</v>
      </c>
      <c r="R78" s="98">
        <v>407.12877289769057</v>
      </c>
      <c r="S78" s="98">
        <v>418.49720469665112</v>
      </c>
      <c r="T78" s="98">
        <v>403.6925578638278</v>
      </c>
      <c r="U78" s="98">
        <v>411.81982258944799</v>
      </c>
      <c r="V78" s="98">
        <v>428.03692310693287</v>
      </c>
      <c r="W78" s="98">
        <v>503.08705210175128</v>
      </c>
      <c r="X78" s="98">
        <v>342.66436660529769</v>
      </c>
      <c r="Y78" s="98">
        <v>404.87313168828769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317.443572927182</v>
      </c>
      <c r="D79" s="33">
        <v>332.77611980402139</v>
      </c>
      <c r="E79" s="33">
        <v>332.34776828297834</v>
      </c>
      <c r="F79" s="33">
        <v>354.0053052609415</v>
      </c>
      <c r="G79" s="33">
        <v>287.17222057260568</v>
      </c>
      <c r="H79" s="33">
        <v>334.78554301716832</v>
      </c>
      <c r="I79" s="33">
        <v>292.43309686637679</v>
      </c>
      <c r="J79" s="33">
        <v>316.62334743307753</v>
      </c>
      <c r="K79" s="33">
        <v>400.21184267041497</v>
      </c>
      <c r="L79" s="33">
        <v>404.95866194871519</v>
      </c>
      <c r="M79" s="33">
        <v>399.90277700063763</v>
      </c>
      <c r="N79" s="33">
        <v>412.00710489668279</v>
      </c>
      <c r="O79" s="33">
        <v>402.99741279357841</v>
      </c>
      <c r="P79" s="33">
        <v>420.58589275987345</v>
      </c>
      <c r="Q79" s="33">
        <v>405.16153583209945</v>
      </c>
      <c r="R79" s="33">
        <v>415.19084609473038</v>
      </c>
      <c r="S79" s="33">
        <v>417.41430863456856</v>
      </c>
      <c r="T79" s="33">
        <v>414.4599877787424</v>
      </c>
      <c r="U79" s="33">
        <v>426.14497375970598</v>
      </c>
      <c r="V79" s="33">
        <v>419.57163510761643</v>
      </c>
      <c r="W79" s="33">
        <v>397.68063290410794</v>
      </c>
      <c r="X79" s="33">
        <v>414.28245068970136</v>
      </c>
      <c r="Y79" s="33">
        <v>420.18746066055456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13603.677583037485</v>
      </c>
      <c r="D81" s="117">
        <f t="shared" si="28"/>
        <v>12056.015843581932</v>
      </c>
      <c r="E81" s="117">
        <f t="shared" si="28"/>
        <v>13203.161488828697</v>
      </c>
      <c r="F81" s="117">
        <f t="shared" si="28"/>
        <v>12131.227059960176</v>
      </c>
      <c r="G81" s="117">
        <f t="shared" si="28"/>
        <v>11567.360641241805</v>
      </c>
      <c r="H81" s="117">
        <f t="shared" si="28"/>
        <v>11917.843136266192</v>
      </c>
      <c r="I81" s="117">
        <f t="shared" si="28"/>
        <v>11223.01272996552</v>
      </c>
      <c r="J81" s="117">
        <f t="shared" si="28"/>
        <v>10719.977926209491</v>
      </c>
      <c r="K81" s="117">
        <f t="shared" si="28"/>
        <v>10869.160701205215</v>
      </c>
      <c r="L81" s="117">
        <f t="shared" si="28"/>
        <v>12737.337041183366</v>
      </c>
      <c r="M81" s="117">
        <f t="shared" si="28"/>
        <v>11123.102241560704</v>
      </c>
      <c r="N81" s="117">
        <f t="shared" si="28"/>
        <v>11100.865262873638</v>
      </c>
      <c r="O81" s="117">
        <f t="shared" si="28"/>
        <v>12264.361618707188</v>
      </c>
      <c r="P81" s="117">
        <f t="shared" si="28"/>
        <v>9772.1320228409368</v>
      </c>
      <c r="Q81" s="117">
        <f t="shared" si="28"/>
        <v>8975.1324063480879</v>
      </c>
      <c r="R81" s="117">
        <f t="shared" ref="R81:V81" si="29">R82+R85+R87+R100</f>
        <v>10334.233112346699</v>
      </c>
      <c r="S81" s="117">
        <f t="shared" si="29"/>
        <v>10612.957045757805</v>
      </c>
      <c r="T81" s="117">
        <f t="shared" si="29"/>
        <v>9825.6376157115428</v>
      </c>
      <c r="U81" s="117">
        <f t="shared" si="29"/>
        <v>8870.1470050478056</v>
      </c>
      <c r="V81" s="117">
        <f t="shared" si="29"/>
        <v>8705.9640108545445</v>
      </c>
      <c r="W81" s="117">
        <f t="shared" ref="W81:Y81" si="30">W82+W85+W87+W100</f>
        <v>12506.151445687499</v>
      </c>
      <c r="X81" s="117">
        <f t="shared" si="30"/>
        <v>9393.2675889384009</v>
      </c>
      <c r="Y81" s="117">
        <f t="shared" si="30"/>
        <v>7734.0566661324847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11372.012032537024</v>
      </c>
      <c r="D82" s="122">
        <f t="shared" si="31"/>
        <v>9735.9406200683934</v>
      </c>
      <c r="E82" s="122">
        <f t="shared" si="31"/>
        <v>10865.683725167697</v>
      </c>
      <c r="F82" s="122">
        <f t="shared" si="31"/>
        <v>9775.9634224306556</v>
      </c>
      <c r="G82" s="122">
        <f t="shared" si="31"/>
        <v>9413.6387901163162</v>
      </c>
      <c r="H82" s="122">
        <f t="shared" si="31"/>
        <v>9627.9596453606682</v>
      </c>
      <c r="I82" s="122">
        <f t="shared" si="31"/>
        <v>8951.8842432134206</v>
      </c>
      <c r="J82" s="122">
        <f t="shared" si="31"/>
        <v>8447.2023838338864</v>
      </c>
      <c r="K82" s="122">
        <f t="shared" si="31"/>
        <v>8352.0404939495384</v>
      </c>
      <c r="L82" s="122">
        <f t="shared" si="31"/>
        <v>10168.671842403823</v>
      </c>
      <c r="M82" s="122">
        <f t="shared" si="31"/>
        <v>8571.9220288624074</v>
      </c>
      <c r="N82" s="122">
        <f t="shared" si="31"/>
        <v>8473.4180592048633</v>
      </c>
      <c r="O82" s="122">
        <f t="shared" si="31"/>
        <v>9671.2672024898966</v>
      </c>
      <c r="P82" s="122">
        <f t="shared" si="31"/>
        <v>7162.0322904210552</v>
      </c>
      <c r="Q82" s="122">
        <f t="shared" si="31"/>
        <v>6396.9572238212568</v>
      </c>
      <c r="R82" s="122">
        <f t="shared" ref="R82:V82" si="32">SUM(R83:R84)</f>
        <v>7780.5803375445857</v>
      </c>
      <c r="S82" s="122">
        <f t="shared" si="32"/>
        <v>8115.7339983838065</v>
      </c>
      <c r="T82" s="122">
        <f t="shared" si="32"/>
        <v>7416.6852678523146</v>
      </c>
      <c r="U82" s="122">
        <f t="shared" si="32"/>
        <v>6407.461417312009</v>
      </c>
      <c r="V82" s="122">
        <f t="shared" si="32"/>
        <v>6276.5652025849749</v>
      </c>
      <c r="W82" s="122">
        <f t="shared" ref="W82:Y82" si="33">SUM(W83:W84)</f>
        <v>9888.300411578366</v>
      </c>
      <c r="X82" s="122">
        <f t="shared" si="33"/>
        <v>6913.4128306393695</v>
      </c>
      <c r="Y82" s="122">
        <f t="shared" si="33"/>
        <v>5340.337773309464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11249.418191427079</v>
      </c>
      <c r="D83" s="98">
        <v>9633.4192521300083</v>
      </c>
      <c r="E83" s="98">
        <v>10753.582690376123</v>
      </c>
      <c r="F83" s="98">
        <v>9677.6430011507928</v>
      </c>
      <c r="G83" s="98">
        <v>9329.2288168098094</v>
      </c>
      <c r="H83" s="98">
        <v>9541.2550578768714</v>
      </c>
      <c r="I83" s="98">
        <v>8873.9830036809763</v>
      </c>
      <c r="J83" s="98">
        <v>8374.6347576814151</v>
      </c>
      <c r="K83" s="98">
        <v>8280.9564387561768</v>
      </c>
      <c r="L83" s="98">
        <v>10082.874917718187</v>
      </c>
      <c r="M83" s="98">
        <v>8500.6340330396233</v>
      </c>
      <c r="N83" s="98">
        <v>8403.6336581349187</v>
      </c>
      <c r="O83" s="98">
        <v>9592.3493756629196</v>
      </c>
      <c r="P83" s="98">
        <v>7104.0369511670242</v>
      </c>
      <c r="Q83" s="98">
        <v>6345.5424154331022</v>
      </c>
      <c r="R83" s="98">
        <v>7718.3972058051459</v>
      </c>
      <c r="S83" s="98">
        <v>8051.2550596720348</v>
      </c>
      <c r="T83" s="98">
        <v>7357.9062698295575</v>
      </c>
      <c r="U83" s="98">
        <v>6357.0263835412698</v>
      </c>
      <c r="V83" s="98">
        <v>6227.2910601879121</v>
      </c>
      <c r="W83" s="98">
        <v>9809.776681243613</v>
      </c>
      <c r="X83" s="98">
        <v>6859.0071019730494</v>
      </c>
      <c r="Y83" s="98">
        <v>5298.2658560553764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122.59384110994539</v>
      </c>
      <c r="D84" s="98">
        <v>102.52136793838432</v>
      </c>
      <c r="E84" s="98">
        <v>112.10103479157497</v>
      </c>
      <c r="F84" s="98">
        <v>98.320421279862458</v>
      </c>
      <c r="G84" s="98">
        <v>84.409973306506956</v>
      </c>
      <c r="H84" s="98">
        <v>86.704587483796189</v>
      </c>
      <c r="I84" s="98">
        <v>77.901239532443626</v>
      </c>
      <c r="J84" s="98">
        <v>72.567626152470638</v>
      </c>
      <c r="K84" s="98">
        <v>71.08405519336219</v>
      </c>
      <c r="L84" s="98">
        <v>85.796924685635048</v>
      </c>
      <c r="M84" s="98">
        <v>71.287995822784026</v>
      </c>
      <c r="N84" s="98">
        <v>69.784401069944309</v>
      </c>
      <c r="O84" s="98">
        <v>78.917826826977063</v>
      </c>
      <c r="P84" s="98">
        <v>57.995339254030661</v>
      </c>
      <c r="Q84" s="98">
        <v>51.414808388154547</v>
      </c>
      <c r="R84" s="98">
        <v>62.18313173943983</v>
      </c>
      <c r="S84" s="98">
        <v>64.478938711771789</v>
      </c>
      <c r="T84" s="98">
        <v>58.778998022757321</v>
      </c>
      <c r="U84" s="98">
        <v>50.435033770738784</v>
      </c>
      <c r="V84" s="98">
        <v>49.274142397063066</v>
      </c>
      <c r="W84" s="98">
        <v>78.523730334753935</v>
      </c>
      <c r="X84" s="98">
        <v>54.405728666319739</v>
      </c>
      <c r="Y84" s="98">
        <v>42.071917254088007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4.3519528348097509</v>
      </c>
      <c r="D85" s="122">
        <f t="shared" si="34"/>
        <v>2.6660658137210098</v>
      </c>
      <c r="E85" s="122">
        <f t="shared" si="34"/>
        <v>7.3743333677785898</v>
      </c>
      <c r="F85" s="122">
        <f t="shared" si="34"/>
        <v>5.6217080479544839</v>
      </c>
      <c r="G85" s="122">
        <f t="shared" si="34"/>
        <v>4.9806896693349936</v>
      </c>
      <c r="H85" s="122">
        <f t="shared" si="34"/>
        <v>6.5105254388702001</v>
      </c>
      <c r="I85" s="122">
        <f t="shared" si="34"/>
        <v>6.9826561086688193</v>
      </c>
      <c r="J85" s="122">
        <f t="shared" si="34"/>
        <v>4.7687097718879139</v>
      </c>
      <c r="K85" s="122">
        <f t="shared" si="34"/>
        <v>3.3043052342490986</v>
      </c>
      <c r="L85" s="122">
        <f t="shared" si="34"/>
        <v>5.4763597663820471</v>
      </c>
      <c r="M85" s="122">
        <f t="shared" si="34"/>
        <v>4.8275863997028239</v>
      </c>
      <c r="N85" s="122">
        <f t="shared" si="34"/>
        <v>3.2946308710017589</v>
      </c>
      <c r="O85" s="122">
        <f t="shared" si="34"/>
        <v>7.0674190837729016</v>
      </c>
      <c r="P85" s="122">
        <f t="shared" si="34"/>
        <v>1.8866166411449254</v>
      </c>
      <c r="Q85" s="122">
        <f t="shared" si="34"/>
        <v>2.96220797299608</v>
      </c>
      <c r="R85" s="122">
        <f t="shared" si="34"/>
        <v>3.8192391937015775</v>
      </c>
      <c r="S85" s="122">
        <f t="shared" si="34"/>
        <v>7.2246936632976091</v>
      </c>
      <c r="T85" s="122">
        <f t="shared" si="34"/>
        <v>4.5478764595212962</v>
      </c>
      <c r="U85" s="122">
        <f t="shared" si="34"/>
        <v>7.9641381876099517</v>
      </c>
      <c r="V85" s="122">
        <f t="shared" si="34"/>
        <v>11.528949074308622</v>
      </c>
      <c r="W85" s="122">
        <f t="shared" si="34"/>
        <v>5.214784812835763</v>
      </c>
      <c r="X85" s="122">
        <f t="shared" si="34"/>
        <v>1.8670331018561743</v>
      </c>
      <c r="Y85" s="122">
        <f t="shared" si="34"/>
        <v>0.56421774541941161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4.3519528348097509</v>
      </c>
      <c r="D86" s="98">
        <f>IF(RES_hhdet_in_tes!D86=0,0,RES_hhdet_in_tes!D86*1000*11630/RES_hhdet_in_new!D83)</f>
        <v>2.6660658137210098</v>
      </c>
      <c r="E86" s="98">
        <f>IF(RES_hhdet_in_tes!E86=0,0,RES_hhdet_in_tes!E86*1000*11630/RES_hhdet_in_new!E83)</f>
        <v>7.3743333677785898</v>
      </c>
      <c r="F86" s="98">
        <f>IF(RES_hhdet_in_tes!F86=0,0,RES_hhdet_in_tes!F86*1000*11630/RES_hhdet_in_new!F83)</f>
        <v>5.6217080479544839</v>
      </c>
      <c r="G86" s="98">
        <f>IF(RES_hhdet_in_tes!G86=0,0,RES_hhdet_in_tes!G86*1000*11630/RES_hhdet_in_new!G83)</f>
        <v>4.9806896693349936</v>
      </c>
      <c r="H86" s="98">
        <f>IF(RES_hhdet_in_tes!H86=0,0,RES_hhdet_in_tes!H86*1000*11630/RES_hhdet_in_new!H83)</f>
        <v>6.5105254388702001</v>
      </c>
      <c r="I86" s="98">
        <f>IF(RES_hhdet_in_tes!I86=0,0,RES_hhdet_in_tes!I86*1000*11630/RES_hhdet_in_new!I83)</f>
        <v>6.9826561086688193</v>
      </c>
      <c r="J86" s="98">
        <f>IF(RES_hhdet_in_tes!J86=0,0,RES_hhdet_in_tes!J86*1000*11630/RES_hhdet_in_new!J83)</f>
        <v>4.7687097718879139</v>
      </c>
      <c r="K86" s="98">
        <f>IF(RES_hhdet_in_tes!K86=0,0,RES_hhdet_in_tes!K86*1000*11630/RES_hhdet_in_new!K83)</f>
        <v>3.3043052342490986</v>
      </c>
      <c r="L86" s="98">
        <f>IF(RES_hhdet_in_tes!L86=0,0,RES_hhdet_in_tes!L86*1000*11630/RES_hhdet_in_new!L83)</f>
        <v>5.4763597663820471</v>
      </c>
      <c r="M86" s="98">
        <f>IF(RES_hhdet_in_tes!M86=0,0,RES_hhdet_in_tes!M86*1000*11630/RES_hhdet_in_new!M83)</f>
        <v>4.8275863997028239</v>
      </c>
      <c r="N86" s="98">
        <f>IF(RES_hhdet_in_tes!N86=0,0,RES_hhdet_in_tes!N86*1000*11630/RES_hhdet_in_new!N83)</f>
        <v>3.2946308710017589</v>
      </c>
      <c r="O86" s="98">
        <f>IF(RES_hhdet_in_tes!O86=0,0,RES_hhdet_in_tes!O86*1000*11630/RES_hhdet_in_new!O83)</f>
        <v>7.0674190837729016</v>
      </c>
      <c r="P86" s="98">
        <f>IF(RES_hhdet_in_tes!P86=0,0,RES_hhdet_in_tes!P86*1000*11630/RES_hhdet_in_new!P83)</f>
        <v>1.8866166411449254</v>
      </c>
      <c r="Q86" s="98">
        <f>IF(RES_hhdet_in_tes!Q86=0,0,RES_hhdet_in_tes!Q86*1000*11630/RES_hhdet_in_new!Q83)</f>
        <v>2.96220797299608</v>
      </c>
      <c r="R86" s="98">
        <f>IF(RES_hhdet_in_tes!R86=0,0,RES_hhdet_in_tes!R86*1000*11630/RES_hhdet_in_new!R83)</f>
        <v>3.8192391937015775</v>
      </c>
      <c r="S86" s="98">
        <f>IF(RES_hhdet_in_tes!S86=0,0,RES_hhdet_in_tes!S86*1000*11630/RES_hhdet_in_new!S83)</f>
        <v>7.2246936632976091</v>
      </c>
      <c r="T86" s="98">
        <f>IF(RES_hhdet_in_tes!T86=0,0,RES_hhdet_in_tes!T86*1000*11630/RES_hhdet_in_new!T83)</f>
        <v>4.5478764595212962</v>
      </c>
      <c r="U86" s="98">
        <f>IF(RES_hhdet_in_tes!U86=0,0,RES_hhdet_in_tes!U86*1000*11630/RES_hhdet_in_new!U83)</f>
        <v>7.9641381876099517</v>
      </c>
      <c r="V86" s="98">
        <f>IF(RES_hhdet_in_tes!V86=0,0,RES_hhdet_in_tes!V86*1000*11630/RES_hhdet_in_new!V83)</f>
        <v>11.528949074308622</v>
      </c>
      <c r="W86" s="98">
        <f>IF(RES_hhdet_in_tes!W86=0,0,RES_hhdet_in_tes!W86*1000*11630/RES_hhdet_in_new!W83)</f>
        <v>5.214784812835763</v>
      </c>
      <c r="X86" s="98">
        <f>IF(RES_hhdet_in_tes!X86=0,0,RES_hhdet_in_tes!X86*1000*11630/RES_hhdet_in_new!X83)</f>
        <v>1.8670331018561743</v>
      </c>
      <c r="Y86" s="98">
        <f>IF(RES_hhdet_in_tes!Y86=0,0,RES_hhdet_in_tes!Y86*1000*11630/RES_hhdet_in_new!Y83)</f>
        <v>0.56421774541941161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1909.8370068686954</v>
      </c>
      <c r="D87" s="122">
        <v>1984.5398873175589</v>
      </c>
      <c r="E87" s="122">
        <v>1997.9118462418285</v>
      </c>
      <c r="F87" s="122">
        <v>1996.0803385972922</v>
      </c>
      <c r="G87" s="122">
        <v>1861.8223341431694</v>
      </c>
      <c r="H87" s="122">
        <v>1948.4270622465222</v>
      </c>
      <c r="I87" s="122">
        <v>1971.4152934913827</v>
      </c>
      <c r="J87" s="122">
        <v>1951.4352728560514</v>
      </c>
      <c r="K87" s="122">
        <v>2113.8415088707507</v>
      </c>
      <c r="L87" s="122">
        <v>2158.7895348823422</v>
      </c>
      <c r="M87" s="122">
        <v>2145.6642835479547</v>
      </c>
      <c r="N87" s="122">
        <v>2211.018695523695</v>
      </c>
      <c r="O87" s="122">
        <v>2182.8875574323351</v>
      </c>
      <c r="P87" s="122">
        <v>2187.4131934009833</v>
      </c>
      <c r="Q87" s="122">
        <v>2169.8043631536229</v>
      </c>
      <c r="R87" s="122">
        <v>2135.1972976389088</v>
      </c>
      <c r="S87" s="122">
        <v>2072.5300153808885</v>
      </c>
      <c r="T87" s="122">
        <v>1990.5509868964605</v>
      </c>
      <c r="U87" s="122">
        <v>2029.7279209831586</v>
      </c>
      <c r="V87" s="122">
        <v>1998.4889273045978</v>
      </c>
      <c r="W87" s="122">
        <v>2210.1641686346825</v>
      </c>
      <c r="X87" s="122">
        <v>2064.1721608536654</v>
      </c>
      <c r="Y87" s="122">
        <v>1973.0071730175407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1912.1216192558552</v>
      </c>
      <c r="D88" s="98">
        <v>1992.8182906664333</v>
      </c>
      <c r="E88" s="98">
        <v>1992.8157183755552</v>
      </c>
      <c r="F88" s="98">
        <v>1965.9992270703447</v>
      </c>
      <c r="G88" s="98">
        <v>1816.0498455730963</v>
      </c>
      <c r="H88" s="98">
        <v>1955.8856725461612</v>
      </c>
      <c r="I88" s="98">
        <v>1987.6076407191856</v>
      </c>
      <c r="J88" s="98">
        <v>1953.8774895350873</v>
      </c>
      <c r="K88" s="98">
        <v>2099.7237061790684</v>
      </c>
      <c r="L88" s="98">
        <v>2136.4989156594879</v>
      </c>
      <c r="M88" s="98">
        <v>2177.7004026580316</v>
      </c>
      <c r="N88" s="98">
        <v>2241.9229140658749</v>
      </c>
      <c r="O88" s="98">
        <v>2123.0685073807676</v>
      </c>
      <c r="P88" s="98">
        <v>2258.598001316464</v>
      </c>
      <c r="Q88" s="98">
        <v>2189.0036004331027</v>
      </c>
      <c r="R88" s="98">
        <v>2059.3836112721383</v>
      </c>
      <c r="S88" s="98">
        <v>2045.3390999087878</v>
      </c>
      <c r="T88" s="98">
        <v>1984.6981775255078</v>
      </c>
      <c r="U88" s="98">
        <v>2015.4380667494154</v>
      </c>
      <c r="V88" s="98">
        <v>2055.8410377782457</v>
      </c>
      <c r="W88" s="98">
        <v>2330.2123722103579</v>
      </c>
      <c r="X88" s="98">
        <v>1940.5267808698434</v>
      </c>
      <c r="Y88" s="98">
        <v>1946.6266738913912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1912.1426518821124</v>
      </c>
      <c r="D89" s="98">
        <v>1992.8354032112636</v>
      </c>
      <c r="E89" s="98">
        <v>1992.9066488347389</v>
      </c>
      <c r="F89" s="98">
        <v>1966.2208942247973</v>
      </c>
      <c r="G89" s="98">
        <v>1816.6241327181924</v>
      </c>
      <c r="H89" s="98">
        <v>1957.033081679753</v>
      </c>
      <c r="I89" s="98">
        <v>1988.5584189267884</v>
      </c>
      <c r="J89" s="98">
        <v>1954.5606374058716</v>
      </c>
      <c r="K89" s="98">
        <v>2101.2283383523695</v>
      </c>
      <c r="L89" s="98">
        <v>2137.8298945754646</v>
      </c>
      <c r="M89" s="98">
        <v>2178.5773634048369</v>
      </c>
      <c r="N89" s="98">
        <v>2242.2071661847508</v>
      </c>
      <c r="O89" s="98">
        <v>2122.749902523808</v>
      </c>
      <c r="P89" s="98">
        <v>2258.8167788883311</v>
      </c>
      <c r="Q89" s="98">
        <v>2189.1859943117429</v>
      </c>
      <c r="R89" s="98">
        <v>0</v>
      </c>
      <c r="S89" s="98">
        <v>2044.2715156285926</v>
      </c>
      <c r="T89" s="98">
        <v>1983.6029150352344</v>
      </c>
      <c r="U89" s="98">
        <v>2014.5173904758569</v>
      </c>
      <c r="V89" s="98">
        <v>2056.0511167268778</v>
      </c>
      <c r="W89" s="98">
        <v>2329.8657121572182</v>
      </c>
      <c r="X89" s="98">
        <v>0</v>
      </c>
      <c r="Y89" s="98">
        <v>0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709.85824258913294</v>
      </c>
      <c r="D90" s="101">
        <v>742.20134547339171</v>
      </c>
      <c r="E90" s="101">
        <v>735.905038362759</v>
      </c>
      <c r="F90" s="101">
        <v>724.94912116345597</v>
      </c>
      <c r="G90" s="101">
        <v>669.23398336422156</v>
      </c>
      <c r="H90" s="101">
        <v>599.69974514168757</v>
      </c>
      <c r="I90" s="101">
        <v>643.68443507662857</v>
      </c>
      <c r="J90" s="101">
        <v>687.79037316757683</v>
      </c>
      <c r="K90" s="101">
        <v>756.28674262007257</v>
      </c>
      <c r="L90" s="101">
        <v>677.41891040831717</v>
      </c>
      <c r="M90" s="101">
        <v>773.42879945937557</v>
      </c>
      <c r="N90" s="101">
        <v>765.85222291916887</v>
      </c>
      <c r="O90" s="101">
        <v>617.47258983011045</v>
      </c>
      <c r="P90" s="101">
        <v>670.48293925070789</v>
      </c>
      <c r="Q90" s="101">
        <v>522.03479781312797</v>
      </c>
      <c r="R90" s="101">
        <v>0</v>
      </c>
      <c r="S90" s="101">
        <v>508.60706387232</v>
      </c>
      <c r="T90" s="101">
        <v>572.28641093842384</v>
      </c>
      <c r="U90" s="101">
        <v>594.25353735882766</v>
      </c>
      <c r="V90" s="101">
        <v>609.15078871751359</v>
      </c>
      <c r="W90" s="101">
        <v>675.32796494039917</v>
      </c>
      <c r="X90" s="101">
        <v>0</v>
      </c>
      <c r="Y90" s="101">
        <v>0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1202.2844092929797</v>
      </c>
      <c r="D91" s="104">
        <v>1250.6340577378721</v>
      </c>
      <c r="E91" s="104">
        <v>1257.00161047198</v>
      </c>
      <c r="F91" s="104">
        <v>1241.2717730613417</v>
      </c>
      <c r="G91" s="104">
        <v>1147.3901493539711</v>
      </c>
      <c r="H91" s="104">
        <v>1357.3333365380654</v>
      </c>
      <c r="I91" s="104">
        <v>1344.8739838501599</v>
      </c>
      <c r="J91" s="104">
        <v>1266.7702642382944</v>
      </c>
      <c r="K91" s="104">
        <v>1344.9415957322969</v>
      </c>
      <c r="L91" s="104">
        <v>1460.4109841671473</v>
      </c>
      <c r="M91" s="104">
        <v>1405.1485639454615</v>
      </c>
      <c r="N91" s="104">
        <v>1476.3549432655816</v>
      </c>
      <c r="O91" s="104">
        <v>1505.2773126936979</v>
      </c>
      <c r="P91" s="104">
        <v>1588.3338396376232</v>
      </c>
      <c r="Q91" s="104">
        <v>1667.1511964986153</v>
      </c>
      <c r="R91" s="104">
        <v>0</v>
      </c>
      <c r="S91" s="104">
        <v>1535.6644517562729</v>
      </c>
      <c r="T91" s="104">
        <v>1411.3165040968108</v>
      </c>
      <c r="U91" s="104">
        <v>1420.2638531170294</v>
      </c>
      <c r="V91" s="104">
        <v>1446.9003280093643</v>
      </c>
      <c r="W91" s="104">
        <v>1654.5377472168188</v>
      </c>
      <c r="X91" s="104">
        <v>0</v>
      </c>
      <c r="Y91" s="104">
        <v>0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1786.9235652036523</v>
      </c>
      <c r="D92" s="101">
        <v>1937.3280109569091</v>
      </c>
      <c r="E92" s="101">
        <v>1789.7494278806701</v>
      </c>
      <c r="F92" s="101">
        <v>1792.2070103956776</v>
      </c>
      <c r="G92" s="101">
        <v>2064.045094731875</v>
      </c>
      <c r="H92" s="101">
        <v>1935.3945118684608</v>
      </c>
      <c r="I92" s="101">
        <v>2065.0830798181892</v>
      </c>
      <c r="J92" s="101">
        <v>2257.5857266522121</v>
      </c>
      <c r="K92" s="101">
        <v>1812.078303200808</v>
      </c>
      <c r="L92" s="101">
        <v>1993.5685780448594</v>
      </c>
      <c r="M92" s="101">
        <v>2158.7155917914529</v>
      </c>
      <c r="N92" s="101">
        <v>2191.2793508102386</v>
      </c>
      <c r="O92" s="101">
        <v>2095.1266349202438</v>
      </c>
      <c r="P92" s="101">
        <v>2249.4203933686053</v>
      </c>
      <c r="Q92" s="101">
        <v>2309.6807205723444</v>
      </c>
      <c r="R92" s="101">
        <v>1993.5053432787963</v>
      </c>
      <c r="S92" s="101">
        <v>2082.0022499200545</v>
      </c>
      <c r="T92" s="101">
        <v>1964.084560425403</v>
      </c>
      <c r="U92" s="101">
        <v>1984.2927238330976</v>
      </c>
      <c r="V92" s="101">
        <v>1893.2523009523359</v>
      </c>
      <c r="W92" s="101">
        <v>2394.2034867807461</v>
      </c>
      <c r="X92" s="101">
        <v>2059.0990073660741</v>
      </c>
      <c r="Y92" s="101">
        <v>1976.2889586691565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1789.5661407760347</v>
      </c>
      <c r="F93" s="104">
        <v>1792.476764820351</v>
      </c>
      <c r="G93" s="104">
        <v>2065.0365429209473</v>
      </c>
      <c r="H93" s="104">
        <v>1936.1429475928755</v>
      </c>
      <c r="I93" s="104">
        <v>2065.7823130215152</v>
      </c>
      <c r="J93" s="104">
        <v>2258.5998471299572</v>
      </c>
      <c r="K93" s="104">
        <v>0</v>
      </c>
      <c r="L93" s="104">
        <v>1993.8491528987702</v>
      </c>
      <c r="M93" s="104">
        <v>2159.1996066411366</v>
      </c>
      <c r="N93" s="104">
        <v>2192.7482983419773</v>
      </c>
      <c r="O93" s="104">
        <v>2097.6632021509577</v>
      </c>
      <c r="P93" s="104">
        <v>2254.3886821872816</v>
      </c>
      <c r="Q93" s="104">
        <v>2317.7272211406294</v>
      </c>
      <c r="R93" s="104">
        <v>0</v>
      </c>
      <c r="S93" s="104">
        <v>0</v>
      </c>
      <c r="T93" s="104">
        <v>1965.4733371790746</v>
      </c>
      <c r="U93" s="104">
        <v>1989.0568070410689</v>
      </c>
      <c r="V93" s="104">
        <v>1900.1234198946834</v>
      </c>
      <c r="W93" s="104">
        <v>2412.783016493237</v>
      </c>
      <c r="X93" s="104">
        <v>2080.5048909183715</v>
      </c>
      <c r="Y93" s="104">
        <v>1994.3986464248733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659.77864313199473</v>
      </c>
      <c r="F94" s="98">
        <v>659.51057251855343</v>
      </c>
      <c r="G94" s="98">
        <v>763.17284897616537</v>
      </c>
      <c r="H94" s="98">
        <v>592.23103756267824</v>
      </c>
      <c r="I94" s="98">
        <v>668.96535603173209</v>
      </c>
      <c r="J94" s="98">
        <v>798.3322130740961</v>
      </c>
      <c r="K94" s="98">
        <v>0</v>
      </c>
      <c r="L94" s="98">
        <v>628.26429386282007</v>
      </c>
      <c r="M94" s="98">
        <v>764.28473907153148</v>
      </c>
      <c r="N94" s="98">
        <v>745.12126539641235</v>
      </c>
      <c r="O94" s="98">
        <v>603.85679968941974</v>
      </c>
      <c r="P94" s="98">
        <v>662.6122422607275</v>
      </c>
      <c r="Q94" s="98">
        <v>549.52637496358454</v>
      </c>
      <c r="R94" s="98">
        <v>0</v>
      </c>
      <c r="S94" s="98">
        <v>0</v>
      </c>
      <c r="T94" s="98">
        <v>564.48726163148137</v>
      </c>
      <c r="U94" s="98">
        <v>577.30020134386052</v>
      </c>
      <c r="V94" s="98">
        <v>551.12770844128727</v>
      </c>
      <c r="W94" s="98">
        <v>688.72248252658574</v>
      </c>
      <c r="X94" s="98">
        <v>691.19464187938161</v>
      </c>
      <c r="Y94" s="98">
        <v>666.26745378273074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1129.7874976440396</v>
      </c>
      <c r="F95" s="98">
        <v>1132.9661923017979</v>
      </c>
      <c r="G95" s="98">
        <v>1301.8636939447822</v>
      </c>
      <c r="H95" s="98">
        <v>1343.9119100301973</v>
      </c>
      <c r="I95" s="98">
        <v>1396.8169569897827</v>
      </c>
      <c r="J95" s="98">
        <v>1460.2676340558612</v>
      </c>
      <c r="K95" s="98">
        <v>0</v>
      </c>
      <c r="L95" s="98">
        <v>1365.5848590359499</v>
      </c>
      <c r="M95" s="98">
        <v>1394.9148675696051</v>
      </c>
      <c r="N95" s="98">
        <v>1447.6270329455647</v>
      </c>
      <c r="O95" s="98">
        <v>1493.806402461538</v>
      </c>
      <c r="P95" s="98">
        <v>1591.7764399265543</v>
      </c>
      <c r="Q95" s="98">
        <v>1768.2008461770449</v>
      </c>
      <c r="R95" s="98">
        <v>0</v>
      </c>
      <c r="S95" s="98">
        <v>0</v>
      </c>
      <c r="T95" s="98">
        <v>1400.9860755475936</v>
      </c>
      <c r="U95" s="98">
        <v>1411.756605697208</v>
      </c>
      <c r="V95" s="98">
        <v>1348.9957114533963</v>
      </c>
      <c r="W95" s="98">
        <v>1724.0605339666508</v>
      </c>
      <c r="X95" s="98">
        <v>1389.3102490389897</v>
      </c>
      <c r="Y95" s="98">
        <v>1328.1311926421424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1909.7464810309825</v>
      </c>
      <c r="D96" s="101">
        <v>1983.3239536405199</v>
      </c>
      <c r="E96" s="101">
        <v>2002.7957161830311</v>
      </c>
      <c r="F96" s="101">
        <v>2010.7138063843029</v>
      </c>
      <c r="G96" s="101">
        <v>1866.0940624910559</v>
      </c>
      <c r="H96" s="101">
        <v>1945.7033253422878</v>
      </c>
      <c r="I96" s="101">
        <v>1955.9130547178884</v>
      </c>
      <c r="J96" s="101">
        <v>1947.6020534497873</v>
      </c>
      <c r="K96" s="101">
        <v>2126.2627930571093</v>
      </c>
      <c r="L96" s="101">
        <v>2175.7777536212106</v>
      </c>
      <c r="M96" s="101">
        <v>2122.0998672330948</v>
      </c>
      <c r="N96" s="101">
        <v>2188.8958009131939</v>
      </c>
      <c r="O96" s="101">
        <v>2211.9044906104918</v>
      </c>
      <c r="P96" s="101">
        <v>2174.4526863065071</v>
      </c>
      <c r="Q96" s="101">
        <v>2166.4530812927751</v>
      </c>
      <c r="R96" s="101">
        <v>2155.1413665485452</v>
      </c>
      <c r="S96" s="101">
        <v>2087.2340708560146</v>
      </c>
      <c r="T96" s="101">
        <v>1995.1414067440157</v>
      </c>
      <c r="U96" s="101">
        <v>2042.0633808404689</v>
      </c>
      <c r="V96" s="101">
        <v>1973.2430239498872</v>
      </c>
      <c r="W96" s="101">
        <v>2168.9658431348435</v>
      </c>
      <c r="X96" s="101">
        <v>2094.4908139796507</v>
      </c>
      <c r="Y96" s="101">
        <v>1981.415797890849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1909.8240901944991</v>
      </c>
      <c r="D97" s="104">
        <v>1983.3573401777724</v>
      </c>
      <c r="E97" s="104">
        <v>2003.2074605769094</v>
      </c>
      <c r="F97" s="104">
        <v>2011.5446960267354</v>
      </c>
      <c r="G97" s="104">
        <v>1867.4061975065588</v>
      </c>
      <c r="H97" s="104">
        <v>1946.9403940880859</v>
      </c>
      <c r="I97" s="104">
        <v>1956.4514121146642</v>
      </c>
      <c r="J97" s="104">
        <v>1948.0761757971272</v>
      </c>
      <c r="K97" s="104">
        <v>2127.7240689826267</v>
      </c>
      <c r="L97" s="104">
        <v>2176.5873348621262</v>
      </c>
      <c r="M97" s="104">
        <v>2122.4132061922915</v>
      </c>
      <c r="N97" s="104">
        <v>2188.593992317732</v>
      </c>
      <c r="O97" s="104">
        <v>2211.1420564657637</v>
      </c>
      <c r="P97" s="104">
        <v>2171.7393170691612</v>
      </c>
      <c r="Q97" s="104">
        <v>2162.5149063615231</v>
      </c>
      <c r="R97" s="104">
        <v>2152.9577863291606</v>
      </c>
      <c r="S97" s="104">
        <v>2088.2713660299473</v>
      </c>
      <c r="T97" s="104">
        <v>1995.0774482211023</v>
      </c>
      <c r="U97" s="104">
        <v>2042.1063840509394</v>
      </c>
      <c r="V97" s="104">
        <v>1972.3513919825207</v>
      </c>
      <c r="W97" s="104">
        <v>2165.7668469551486</v>
      </c>
      <c r="X97" s="104">
        <v>2092.2993078335066</v>
      </c>
      <c r="Y97" s="104">
        <v>1978.4975668903346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708.99198789810202</v>
      </c>
      <c r="D98" s="98">
        <v>738.70574853805238</v>
      </c>
      <c r="E98" s="98">
        <v>739.72593716017468</v>
      </c>
      <c r="F98" s="98">
        <v>741.85282914371533</v>
      </c>
      <c r="G98" s="98">
        <v>688.24002781916727</v>
      </c>
      <c r="H98" s="98">
        <v>596.29685179725732</v>
      </c>
      <c r="I98" s="98">
        <v>632.69677364688221</v>
      </c>
      <c r="J98" s="98">
        <v>685.17840436351298</v>
      </c>
      <c r="K98" s="98">
        <v>766.7507199703399</v>
      </c>
      <c r="L98" s="98">
        <v>691.36082014763906</v>
      </c>
      <c r="M98" s="98">
        <v>751.07339755701673</v>
      </c>
      <c r="N98" s="98">
        <v>746.25046565524315</v>
      </c>
      <c r="O98" s="98">
        <v>646.52595588146426</v>
      </c>
      <c r="P98" s="98">
        <v>641.08039737338731</v>
      </c>
      <c r="Q98" s="98">
        <v>514.83807591210837</v>
      </c>
      <c r="R98" s="98">
        <v>476.4939667486467</v>
      </c>
      <c r="S98" s="98">
        <v>519.76237663334666</v>
      </c>
      <c r="T98" s="98">
        <v>575.70025667981088</v>
      </c>
      <c r="U98" s="98">
        <v>603.66911410774264</v>
      </c>
      <c r="V98" s="98">
        <v>581.61392117196112</v>
      </c>
      <c r="W98" s="98">
        <v>620.52399816357035</v>
      </c>
      <c r="X98" s="98">
        <v>707.46926551877505</v>
      </c>
      <c r="Y98" s="98">
        <v>664.65478934349323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1200.8321022963974</v>
      </c>
      <c r="D99" s="98">
        <v>1244.65159163972</v>
      </c>
      <c r="E99" s="98">
        <v>1263.4815234167343</v>
      </c>
      <c r="F99" s="98">
        <v>1269.6918668830199</v>
      </c>
      <c r="G99" s="98">
        <v>1179.1661696873914</v>
      </c>
      <c r="H99" s="98">
        <v>1350.6435422908287</v>
      </c>
      <c r="I99" s="98">
        <v>1323.7546384677823</v>
      </c>
      <c r="J99" s="98">
        <v>1262.8977714336143</v>
      </c>
      <c r="K99" s="98">
        <v>1360.9733490122865</v>
      </c>
      <c r="L99" s="98">
        <v>1485.2265147144869</v>
      </c>
      <c r="M99" s="98">
        <v>1371.3398086352747</v>
      </c>
      <c r="N99" s="98">
        <v>1442.3435266624888</v>
      </c>
      <c r="O99" s="98">
        <v>1564.6161005842996</v>
      </c>
      <c r="P99" s="98">
        <v>1530.6589196957739</v>
      </c>
      <c r="Q99" s="98">
        <v>1647.6768304494149</v>
      </c>
      <c r="R99" s="98">
        <v>1676.4638195805137</v>
      </c>
      <c r="S99" s="98">
        <v>1568.508989396601</v>
      </c>
      <c r="T99" s="98">
        <v>1419.3771915412913</v>
      </c>
      <c r="U99" s="98">
        <v>1438.437269943197</v>
      </c>
      <c r="V99" s="98">
        <v>1390.7374708105594</v>
      </c>
      <c r="W99" s="98">
        <v>1545.2428487915786</v>
      </c>
      <c r="X99" s="98">
        <v>1384.8300423147318</v>
      </c>
      <c r="Y99" s="98">
        <v>1313.8427775468413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317.47659079695387</v>
      </c>
      <c r="D100" s="122">
        <v>332.86927038226037</v>
      </c>
      <c r="E100" s="122">
        <v>332.19158405139194</v>
      </c>
      <c r="F100" s="122">
        <v>353.56159088427432</v>
      </c>
      <c r="G100" s="122">
        <v>286.91882731298364</v>
      </c>
      <c r="H100" s="122">
        <v>334.94590322013062</v>
      </c>
      <c r="I100" s="122">
        <v>292.73053715204759</v>
      </c>
      <c r="J100" s="122">
        <v>316.57155974766414</v>
      </c>
      <c r="K100" s="122">
        <v>399.97439315067783</v>
      </c>
      <c r="L100" s="122">
        <v>404.39930413081817</v>
      </c>
      <c r="M100" s="122">
        <v>400.6883427506404</v>
      </c>
      <c r="N100" s="122">
        <v>413.13387727407843</v>
      </c>
      <c r="O100" s="122">
        <v>403.13943970118288</v>
      </c>
      <c r="P100" s="122">
        <v>420.79992237775343</v>
      </c>
      <c r="Q100" s="122">
        <v>405.40861140021178</v>
      </c>
      <c r="R100" s="122">
        <v>414.63623796950344</v>
      </c>
      <c r="S100" s="122">
        <v>417.46833832981258</v>
      </c>
      <c r="T100" s="122">
        <v>413.85348450324636</v>
      </c>
      <c r="U100" s="122">
        <v>424.99352856502725</v>
      </c>
      <c r="V100" s="122">
        <v>419.38093189066325</v>
      </c>
      <c r="W100" s="122">
        <v>402.47208066161488</v>
      </c>
      <c r="X100" s="122">
        <v>413.81556434350875</v>
      </c>
      <c r="Y100" s="122">
        <v>420.14750206006084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318.44478771097141</v>
      </c>
      <c r="D101" s="98">
        <v>334.90804183426872</v>
      </c>
      <c r="E101" s="98">
        <v>329.56880247684114</v>
      </c>
      <c r="F101" s="98">
        <v>344.23708661200112</v>
      </c>
      <c r="G101" s="98">
        <v>281.26899705297319</v>
      </c>
      <c r="H101" s="98">
        <v>337.49611718924234</v>
      </c>
      <c r="I101" s="98">
        <v>298.37595553908949</v>
      </c>
      <c r="J101" s="98">
        <v>316.13237822729911</v>
      </c>
      <c r="K101" s="98">
        <v>397.02281858106556</v>
      </c>
      <c r="L101" s="98">
        <v>397.33674227804278</v>
      </c>
      <c r="M101" s="98">
        <v>409.15785238314646</v>
      </c>
      <c r="N101" s="98">
        <v>427.5355751685276</v>
      </c>
      <c r="O101" s="98">
        <v>407.77364272953781</v>
      </c>
      <c r="P101" s="98">
        <v>434.1486575844541</v>
      </c>
      <c r="Q101" s="98">
        <v>412.2539037418602</v>
      </c>
      <c r="R101" s="98">
        <v>389.98589071452903</v>
      </c>
      <c r="S101" s="98">
        <v>417.80321373175377</v>
      </c>
      <c r="T101" s="98">
        <v>403.0115704988292</v>
      </c>
      <c r="U101" s="98">
        <v>410.22855183612222</v>
      </c>
      <c r="V101" s="98">
        <v>416.31128118926409</v>
      </c>
      <c r="W101" s="98">
        <v>495.72767826642411</v>
      </c>
      <c r="X101" s="98">
        <v>350.24589448420454</v>
      </c>
      <c r="Y101" s="98">
        <v>412.71095768172842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319.3300067399162</v>
      </c>
      <c r="D102" s="98">
        <v>337.01241558409464</v>
      </c>
      <c r="E102" s="98">
        <v>322.85284694800805</v>
      </c>
      <c r="F102" s="98">
        <v>351.21765985907308</v>
      </c>
      <c r="G102" s="98">
        <v>293.82052105155185</v>
      </c>
      <c r="H102" s="98">
        <v>336.36649065842641</v>
      </c>
      <c r="I102" s="98">
        <v>293.62274674058676</v>
      </c>
      <c r="J102" s="98">
        <v>313.94411095394395</v>
      </c>
      <c r="K102" s="98">
        <v>407.4166882469957</v>
      </c>
      <c r="L102" s="98">
        <v>438.17170008856255</v>
      </c>
      <c r="M102" s="98">
        <v>405.24007198067778</v>
      </c>
      <c r="N102" s="98">
        <v>344.90192609073495</v>
      </c>
      <c r="O102" s="98">
        <v>345.23031506937735</v>
      </c>
      <c r="P102" s="98">
        <v>386.65025718349455</v>
      </c>
      <c r="Q102" s="98">
        <v>427.04424391710813</v>
      </c>
      <c r="R102" s="98">
        <v>451.44832615280524</v>
      </c>
      <c r="S102" s="98">
        <v>434.49518099870187</v>
      </c>
      <c r="T102" s="98">
        <v>404.21099528276557</v>
      </c>
      <c r="U102" s="98">
        <v>406.72179252016679</v>
      </c>
      <c r="V102" s="98">
        <v>406.77298871795301</v>
      </c>
      <c r="W102" s="98">
        <v>562.08797989360073</v>
      </c>
      <c r="X102" s="98">
        <v>0</v>
      </c>
      <c r="Y102" s="98">
        <v>0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317.44357292718206</v>
      </c>
      <c r="D103" s="33">
        <v>332.77611980402139</v>
      </c>
      <c r="E103" s="33">
        <v>332.34776828297828</v>
      </c>
      <c r="F103" s="33">
        <v>354.00530526094155</v>
      </c>
      <c r="G103" s="33">
        <v>287.17222057260568</v>
      </c>
      <c r="H103" s="33">
        <v>334.78554301716838</v>
      </c>
      <c r="I103" s="33">
        <v>292.43309686637684</v>
      </c>
      <c r="J103" s="33">
        <v>316.62334743307764</v>
      </c>
      <c r="K103" s="33">
        <v>400.21184267041502</v>
      </c>
      <c r="L103" s="33">
        <v>404.95866194871519</v>
      </c>
      <c r="M103" s="33">
        <v>399.90277700063774</v>
      </c>
      <c r="N103" s="33">
        <v>412.00710489668279</v>
      </c>
      <c r="O103" s="33">
        <v>402.99741279357841</v>
      </c>
      <c r="P103" s="33">
        <v>420.58589275987362</v>
      </c>
      <c r="Q103" s="33">
        <v>405.16153583209956</v>
      </c>
      <c r="R103" s="33">
        <v>415.19084609473026</v>
      </c>
      <c r="S103" s="33">
        <v>417.41430863456844</v>
      </c>
      <c r="T103" s="33">
        <v>414.4599877787424</v>
      </c>
      <c r="U103" s="33">
        <v>426.14497375970598</v>
      </c>
      <c r="V103" s="33">
        <v>419.57163510761654</v>
      </c>
      <c r="W103" s="33">
        <v>397.68063290410794</v>
      </c>
      <c r="X103" s="33">
        <v>414.28245068970136</v>
      </c>
      <c r="Y103" s="33">
        <v>420.18746066055456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13648.070585063859</v>
      </c>
      <c r="D124" s="117">
        <f t="shared" si="42"/>
        <v>11707.060914893626</v>
      </c>
      <c r="E124" s="117">
        <f t="shared" si="42"/>
        <v>13442.518372616876</v>
      </c>
      <c r="F124" s="117">
        <f t="shared" si="42"/>
        <v>13712.343525236332</v>
      </c>
      <c r="G124" s="117">
        <f t="shared" si="42"/>
        <v>0</v>
      </c>
      <c r="H124" s="117">
        <f t="shared" si="42"/>
        <v>10949.543765997252</v>
      </c>
      <c r="I124" s="117">
        <f t="shared" si="42"/>
        <v>11242.033134540572</v>
      </c>
      <c r="J124" s="117">
        <f t="shared" si="42"/>
        <v>10840.437185156357</v>
      </c>
      <c r="K124" s="117">
        <f t="shared" si="42"/>
        <v>10858.713583341611</v>
      </c>
      <c r="L124" s="117">
        <f t="shared" si="42"/>
        <v>12517.181045723315</v>
      </c>
      <c r="M124" s="117">
        <f t="shared" si="42"/>
        <v>10961.168618473997</v>
      </c>
      <c r="N124" s="117">
        <f t="shared" si="42"/>
        <v>10890.971648034052</v>
      </c>
      <c r="O124" s="117">
        <f t="shared" si="42"/>
        <v>12271.156432070793</v>
      </c>
      <c r="P124" s="117">
        <f t="shared" si="42"/>
        <v>9985.2575858655218</v>
      </c>
      <c r="Q124" s="117">
        <f t="shared" si="42"/>
        <v>9123.7190002618063</v>
      </c>
      <c r="R124" s="117">
        <f t="shared" ref="R124:V124" si="43">R125+R128+R130+R139</f>
        <v>10436.818288272012</v>
      </c>
      <c r="S124" s="117">
        <f t="shared" si="43"/>
        <v>10846.627829726089</v>
      </c>
      <c r="T124" s="117">
        <f t="shared" si="43"/>
        <v>10057.082268186594</v>
      </c>
      <c r="U124" s="117">
        <f t="shared" si="43"/>
        <v>8732.6967619104671</v>
      </c>
      <c r="V124" s="117">
        <f t="shared" si="43"/>
        <v>9123.776410746259</v>
      </c>
      <c r="W124" s="117">
        <f t="shared" ref="W124:Y124" si="44">W125+W128+W130+W139</f>
        <v>11928.826610296595</v>
      </c>
      <c r="X124" s="117">
        <f t="shared" si="44"/>
        <v>8990.4223848051224</v>
      </c>
      <c r="Y124" s="117">
        <f t="shared" si="44"/>
        <v>7364.8217018982459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11410.040249290705</v>
      </c>
      <c r="D125" s="122">
        <f t="shared" si="45"/>
        <v>9427.4812480464061</v>
      </c>
      <c r="E125" s="122">
        <f t="shared" si="45"/>
        <v>11076.367376589464</v>
      </c>
      <c r="F125" s="122">
        <f t="shared" si="45"/>
        <v>11180.962759666361</v>
      </c>
      <c r="G125" s="122">
        <f t="shared" si="45"/>
        <v>0</v>
      </c>
      <c r="H125" s="122">
        <f t="shared" si="45"/>
        <v>8726.0543510516982</v>
      </c>
      <c r="I125" s="122">
        <f t="shared" si="45"/>
        <v>8958.1536697915944</v>
      </c>
      <c r="J125" s="122">
        <f t="shared" si="45"/>
        <v>8547.7606047335703</v>
      </c>
      <c r="K125" s="122">
        <f t="shared" si="45"/>
        <v>8349.4382367972485</v>
      </c>
      <c r="L125" s="122">
        <f t="shared" si="45"/>
        <v>9985.3350463157713</v>
      </c>
      <c r="M125" s="122">
        <f t="shared" si="45"/>
        <v>8398.4639977827173</v>
      </c>
      <c r="N125" s="122">
        <f t="shared" si="45"/>
        <v>8268.6452993930779</v>
      </c>
      <c r="O125" s="122">
        <f t="shared" si="45"/>
        <v>9727.1784482371095</v>
      </c>
      <c r="P125" s="122">
        <f t="shared" si="45"/>
        <v>7325.7825459076412</v>
      </c>
      <c r="Q125" s="122">
        <f t="shared" si="45"/>
        <v>6530.8778102085289</v>
      </c>
      <c r="R125" s="122">
        <f t="shared" ref="R125:V125" si="46">SUM(R126:R127)</f>
        <v>7846.4373547756677</v>
      </c>
      <c r="S125" s="122">
        <f t="shared" si="46"/>
        <v>8338.9029843992739</v>
      </c>
      <c r="T125" s="122">
        <f t="shared" si="46"/>
        <v>7648.4583701056881</v>
      </c>
      <c r="U125" s="122">
        <f t="shared" si="46"/>
        <v>6323.3952632347064</v>
      </c>
      <c r="V125" s="122">
        <f t="shared" si="46"/>
        <v>6764.9495991580534</v>
      </c>
      <c r="W125" s="122">
        <f t="shared" ref="W125:Y125" si="47">SUM(W126:W127)</f>
        <v>9163.0750118334527</v>
      </c>
      <c r="X125" s="122">
        <f t="shared" si="47"/>
        <v>6547.9096334528494</v>
      </c>
      <c r="Y125" s="122">
        <f t="shared" si="47"/>
        <v>5001.2707693749744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11348.205049326301</v>
      </c>
      <c r="D126" s="98">
        <v>9377.581908050639</v>
      </c>
      <c r="E126" s="98">
        <v>11018.933779131477</v>
      </c>
      <c r="F126" s="98">
        <v>11124.453085063698</v>
      </c>
      <c r="G126" s="98">
        <v>0</v>
      </c>
      <c r="H126" s="98">
        <v>8686.585392381141</v>
      </c>
      <c r="I126" s="98">
        <v>8919.0054328428178</v>
      </c>
      <c r="J126" s="98">
        <v>8510.8864695967914</v>
      </c>
      <c r="K126" s="98">
        <v>8313.7554352636871</v>
      </c>
      <c r="L126" s="98">
        <v>9943.0315596202981</v>
      </c>
      <c r="M126" s="98">
        <v>8363.3954547818375</v>
      </c>
      <c r="N126" s="98">
        <v>8234.4555327476919</v>
      </c>
      <c r="O126" s="98">
        <v>9687.3288290766195</v>
      </c>
      <c r="P126" s="98">
        <v>7296.0013050587168</v>
      </c>
      <c r="Q126" s="98">
        <v>6504.5263218252048</v>
      </c>
      <c r="R126" s="98">
        <v>7814.9568234727085</v>
      </c>
      <c r="S126" s="98">
        <v>8305.6448673483083</v>
      </c>
      <c r="T126" s="98">
        <v>7618.0298659898899</v>
      </c>
      <c r="U126" s="98">
        <v>6298.4102690365335</v>
      </c>
      <c r="V126" s="98">
        <v>6738.2908562188613</v>
      </c>
      <c r="W126" s="98">
        <v>9126.5476478742294</v>
      </c>
      <c r="X126" s="98">
        <v>6522.0431701448542</v>
      </c>
      <c r="Y126" s="98">
        <v>4981.4925111274688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61.835199964403714</v>
      </c>
      <c r="D127" s="98">
        <v>49.899339995766475</v>
      </c>
      <c r="E127" s="98">
        <v>57.433597457987027</v>
      </c>
      <c r="F127" s="98">
        <v>56.509674602662365</v>
      </c>
      <c r="G127" s="98">
        <v>0</v>
      </c>
      <c r="H127" s="98">
        <v>39.468958670557328</v>
      </c>
      <c r="I127" s="98">
        <v>39.148236948777502</v>
      </c>
      <c r="J127" s="98">
        <v>36.874135136778939</v>
      </c>
      <c r="K127" s="98">
        <v>35.682801533560841</v>
      </c>
      <c r="L127" s="98">
        <v>42.303486695473772</v>
      </c>
      <c r="M127" s="98">
        <v>35.06854300087943</v>
      </c>
      <c r="N127" s="98">
        <v>34.189766645385888</v>
      </c>
      <c r="O127" s="98">
        <v>39.849619160489411</v>
      </c>
      <c r="P127" s="98">
        <v>29.781240848924629</v>
      </c>
      <c r="Q127" s="98">
        <v>26.351488383324021</v>
      </c>
      <c r="R127" s="98">
        <v>31.480531302958834</v>
      </c>
      <c r="S127" s="98">
        <v>33.258117050964998</v>
      </c>
      <c r="T127" s="98">
        <v>30.428504115797793</v>
      </c>
      <c r="U127" s="98">
        <v>24.984994198173222</v>
      </c>
      <c r="V127" s="98">
        <v>26.658742939192017</v>
      </c>
      <c r="W127" s="98">
        <v>36.527363959222505</v>
      </c>
      <c r="X127" s="98">
        <v>25.866463307994906</v>
      </c>
      <c r="Y127" s="98">
        <v>19.778258247506052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4.3540099436922697</v>
      </c>
      <c r="D128" s="122">
        <f t="shared" si="48"/>
        <v>2.6663573003694832</v>
      </c>
      <c r="E128" s="122">
        <f t="shared" si="48"/>
        <v>7.382237907276826</v>
      </c>
      <c r="F128" s="122">
        <f t="shared" si="48"/>
        <v>5.6157065375277844</v>
      </c>
      <c r="G128" s="122">
        <f t="shared" si="48"/>
        <v>0</v>
      </c>
      <c r="H128" s="122">
        <f t="shared" si="48"/>
        <v>6.5137628860025423</v>
      </c>
      <c r="I128" s="122">
        <f t="shared" si="48"/>
        <v>6.9912991256773243</v>
      </c>
      <c r="J128" s="122">
        <f t="shared" si="48"/>
        <v>4.7689824256334825</v>
      </c>
      <c r="K128" s="122">
        <f t="shared" si="48"/>
        <v>3.3041843014151606</v>
      </c>
      <c r="L128" s="122">
        <f t="shared" si="48"/>
        <v>5.4746862049225609</v>
      </c>
      <c r="M128" s="122">
        <f t="shared" si="48"/>
        <v>4.828963530770424</v>
      </c>
      <c r="N128" s="122">
        <f t="shared" si="48"/>
        <v>3.2927197767873082</v>
      </c>
      <c r="O128" s="122">
        <f t="shared" si="48"/>
        <v>7.0671802888817332</v>
      </c>
      <c r="P128" s="122">
        <f t="shared" si="48"/>
        <v>1.8869978237095673</v>
      </c>
      <c r="Q128" s="122">
        <f t="shared" si="48"/>
        <v>2.9694402113174294</v>
      </c>
      <c r="R128" s="122">
        <f t="shared" si="48"/>
        <v>3.8189470850924057</v>
      </c>
      <c r="S128" s="122">
        <f t="shared" si="48"/>
        <v>7.2190322682367096</v>
      </c>
      <c r="T128" s="122">
        <f t="shared" si="48"/>
        <v>4.5394806863986954</v>
      </c>
      <c r="U128" s="122">
        <f t="shared" si="48"/>
        <v>7.9648415214959671</v>
      </c>
      <c r="V128" s="122">
        <f t="shared" si="48"/>
        <v>11.531572867907686</v>
      </c>
      <c r="W128" s="122">
        <f t="shared" si="48"/>
        <v>5.2190969332036596</v>
      </c>
      <c r="X128" s="122">
        <f t="shared" si="48"/>
        <v>1.8660172206009094</v>
      </c>
      <c r="Y128" s="122">
        <f t="shared" si="48"/>
        <v>0.56281531534170415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4.3540099436922697</v>
      </c>
      <c r="D129" s="98">
        <f>IF(RES_hhdet_in_tes!D129=0,0,RES_hhdet_in_tes!D129*1000*11630/RES_hhdet_in_new!D126)</f>
        <v>2.6663573003694832</v>
      </c>
      <c r="E129" s="98">
        <f>IF(RES_hhdet_in_tes!E129=0,0,RES_hhdet_in_tes!E129*1000*11630/RES_hhdet_in_new!E126)</f>
        <v>7.382237907276826</v>
      </c>
      <c r="F129" s="98">
        <f>IF(RES_hhdet_in_tes!F129=0,0,RES_hhdet_in_tes!F129*1000*11630/RES_hhdet_in_new!F126)</f>
        <v>5.6157065375277844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6.5137628860025423</v>
      </c>
      <c r="I129" s="98">
        <f>IF(RES_hhdet_in_tes!I129=0,0,RES_hhdet_in_tes!I129*1000*11630/RES_hhdet_in_new!I126)</f>
        <v>6.9912991256773243</v>
      </c>
      <c r="J129" s="98">
        <f>IF(RES_hhdet_in_tes!J129=0,0,RES_hhdet_in_tes!J129*1000*11630/RES_hhdet_in_new!J126)</f>
        <v>4.7689824256334825</v>
      </c>
      <c r="K129" s="98">
        <f>IF(RES_hhdet_in_tes!K129=0,0,RES_hhdet_in_tes!K129*1000*11630/RES_hhdet_in_new!K126)</f>
        <v>3.3041843014151606</v>
      </c>
      <c r="L129" s="98">
        <f>IF(RES_hhdet_in_tes!L129=0,0,RES_hhdet_in_tes!L129*1000*11630/RES_hhdet_in_new!L126)</f>
        <v>5.4746862049225609</v>
      </c>
      <c r="M129" s="98">
        <f>IF(RES_hhdet_in_tes!M129=0,0,RES_hhdet_in_tes!M129*1000*11630/RES_hhdet_in_new!M126)</f>
        <v>4.828963530770424</v>
      </c>
      <c r="N129" s="98">
        <f>IF(RES_hhdet_in_tes!N129=0,0,RES_hhdet_in_tes!N129*1000*11630/RES_hhdet_in_new!N126)</f>
        <v>3.2927197767873082</v>
      </c>
      <c r="O129" s="98">
        <f>IF(RES_hhdet_in_tes!O129=0,0,RES_hhdet_in_tes!O129*1000*11630/RES_hhdet_in_new!O126)</f>
        <v>7.0671802888817332</v>
      </c>
      <c r="P129" s="98">
        <f>IF(RES_hhdet_in_tes!P129=0,0,RES_hhdet_in_tes!P129*1000*11630/RES_hhdet_in_new!P126)</f>
        <v>1.8869978237095673</v>
      </c>
      <c r="Q129" s="98">
        <f>IF(RES_hhdet_in_tes!Q129=0,0,RES_hhdet_in_tes!Q129*1000*11630/RES_hhdet_in_new!Q126)</f>
        <v>2.9694402113174294</v>
      </c>
      <c r="R129" s="98">
        <f>IF(RES_hhdet_in_tes!R129=0,0,RES_hhdet_in_tes!R129*1000*11630/RES_hhdet_in_new!R126)</f>
        <v>3.8189470850924057</v>
      </c>
      <c r="S129" s="98">
        <f>IF(RES_hhdet_in_tes!S129=0,0,RES_hhdet_in_tes!S129*1000*11630/RES_hhdet_in_new!S126)</f>
        <v>7.2190322682367096</v>
      </c>
      <c r="T129" s="98">
        <f>IF(RES_hhdet_in_tes!T129=0,0,RES_hhdet_in_tes!T129*1000*11630/RES_hhdet_in_new!T126)</f>
        <v>4.5394806863986954</v>
      </c>
      <c r="U129" s="98">
        <f>IF(RES_hhdet_in_tes!U129=0,0,RES_hhdet_in_tes!U129*1000*11630/RES_hhdet_in_new!U126)</f>
        <v>7.9648415214959671</v>
      </c>
      <c r="V129" s="98">
        <f>IF(RES_hhdet_in_tes!V129=0,0,RES_hhdet_in_tes!V129*1000*11630/RES_hhdet_in_new!V126)</f>
        <v>11.531572867907686</v>
      </c>
      <c r="W129" s="98">
        <f>IF(RES_hhdet_in_tes!W129=0,0,RES_hhdet_in_tes!W129*1000*11630/RES_hhdet_in_new!W126)</f>
        <v>5.2190969332036596</v>
      </c>
      <c r="X129" s="98">
        <f>IF(RES_hhdet_in_tes!X129=0,0,RES_hhdet_in_tes!X129*1000*11630/RES_hhdet_in_new!X126)</f>
        <v>1.8660172206009094</v>
      </c>
      <c r="Y129" s="98">
        <f>IF(RES_hhdet_in_tes!Y129=0,0,RES_hhdet_in_tes!Y129*1000*11630/RES_hhdet_in_new!Y126)</f>
        <v>0.56281531534170415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1916.2227549394079</v>
      </c>
      <c r="D130" s="122">
        <v>1944.1197172068021</v>
      </c>
      <c r="E130" s="122">
        <v>2026.4628045268987</v>
      </c>
      <c r="F130" s="122">
        <v>2171.7756363312265</v>
      </c>
      <c r="G130" s="122">
        <v>0</v>
      </c>
      <c r="H130" s="122">
        <v>1882.1821928128763</v>
      </c>
      <c r="I130" s="122">
        <v>1984.4510287953051</v>
      </c>
      <c r="J130" s="122">
        <v>1971.2908001969276</v>
      </c>
      <c r="K130" s="122">
        <v>2105.739829816916</v>
      </c>
      <c r="L130" s="122">
        <v>2121.3580933420508</v>
      </c>
      <c r="M130" s="122">
        <v>2157.9691919994707</v>
      </c>
      <c r="N130" s="122">
        <v>2207.084911837343</v>
      </c>
      <c r="O130" s="122">
        <v>2134.046116030459</v>
      </c>
      <c r="P130" s="122">
        <v>2237.1163398501026</v>
      </c>
      <c r="Q130" s="122">
        <v>2184.6131559592754</v>
      </c>
      <c r="R130" s="122">
        <v>2171.2501812504406</v>
      </c>
      <c r="S130" s="122">
        <v>2083.0548239536506</v>
      </c>
      <c r="T130" s="122">
        <v>1989.634948145587</v>
      </c>
      <c r="U130" s="122">
        <v>1975.226502363018</v>
      </c>
      <c r="V130" s="122">
        <v>1927.7452595287389</v>
      </c>
      <c r="W130" s="122">
        <v>2362.4425934673645</v>
      </c>
      <c r="X130" s="122">
        <v>2026.3642834419704</v>
      </c>
      <c r="Y130" s="122">
        <v>1942.8006565473754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1918.6411209729654</v>
      </c>
      <c r="D131" s="98">
        <v>1931.1729037163475</v>
      </c>
      <c r="E131" s="98">
        <v>2035.0874915936558</v>
      </c>
      <c r="F131" s="98">
        <v>2251.0850994027246</v>
      </c>
      <c r="G131" s="98">
        <v>0</v>
      </c>
      <c r="H131" s="98">
        <v>1771.2254769383624</v>
      </c>
      <c r="I131" s="98">
        <v>1993.3730817461997</v>
      </c>
      <c r="J131" s="98">
        <v>1977.1181657879122</v>
      </c>
      <c r="K131" s="98">
        <v>2097.9522812156351</v>
      </c>
      <c r="L131" s="98">
        <v>2101.1146772857351</v>
      </c>
      <c r="M131" s="98">
        <v>2173.8402780291535</v>
      </c>
      <c r="N131" s="98">
        <v>2215.7732702788044</v>
      </c>
      <c r="O131" s="98">
        <v>2090.9420201404305</v>
      </c>
      <c r="P131" s="98">
        <v>2258.0109834228579</v>
      </c>
      <c r="Q131" s="98">
        <v>2193.3570026682851</v>
      </c>
      <c r="R131" s="98">
        <v>2180.4818726165367</v>
      </c>
      <c r="S131" s="98">
        <v>2075.5351037738901</v>
      </c>
      <c r="T131" s="98">
        <v>1982.2570701484799</v>
      </c>
      <c r="U131" s="98">
        <v>1940.8949739210664</v>
      </c>
      <c r="V131" s="98">
        <v>1927.7450195389499</v>
      </c>
      <c r="W131" s="98">
        <v>2362.4186451004298</v>
      </c>
      <c r="X131" s="98">
        <v>2026.3642834419704</v>
      </c>
      <c r="Y131" s="98">
        <v>1942.804776284157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1918.6690628835238</v>
      </c>
      <c r="D132" s="98">
        <v>1931.1358498974489</v>
      </c>
      <c r="E132" s="98">
        <v>2035.3286460087982</v>
      </c>
      <c r="F132" s="98">
        <v>2251.7942640716296</v>
      </c>
      <c r="G132" s="98">
        <v>0</v>
      </c>
      <c r="H132" s="98">
        <v>1772.1373154961789</v>
      </c>
      <c r="I132" s="98">
        <v>1994.7490296329665</v>
      </c>
      <c r="J132" s="98">
        <v>1978.2194566407827</v>
      </c>
      <c r="K132" s="98">
        <v>2099.910677560199</v>
      </c>
      <c r="L132" s="98">
        <v>2102.7107667372752</v>
      </c>
      <c r="M132" s="98">
        <v>2174.9611436502714</v>
      </c>
      <c r="N132" s="98">
        <v>2216.0608240058814</v>
      </c>
      <c r="O132" s="98">
        <v>2090.2824125816792</v>
      </c>
      <c r="P132" s="98">
        <v>2258.7315825166907</v>
      </c>
      <c r="Q132" s="98">
        <v>2193.846377071854</v>
      </c>
      <c r="R132" s="98">
        <v>2180.5028146324689</v>
      </c>
      <c r="S132" s="98">
        <v>0</v>
      </c>
      <c r="T132" s="98">
        <v>1981.3753970514931</v>
      </c>
      <c r="U132" s="98">
        <v>1939.9979252438729</v>
      </c>
      <c r="V132" s="98">
        <v>1927.7728301203708</v>
      </c>
      <c r="W132" s="98">
        <v>2364.6013676867724</v>
      </c>
      <c r="X132" s="98">
        <v>0</v>
      </c>
      <c r="Y132" s="98">
        <v>1941.5593798549255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712.32045152094895</v>
      </c>
      <c r="D133" s="101">
        <v>718.90213885162154</v>
      </c>
      <c r="E133" s="101">
        <v>751.85971587808251</v>
      </c>
      <c r="F133" s="101">
        <v>832.69732677263062</v>
      </c>
      <c r="G133" s="101">
        <v>0</v>
      </c>
      <c r="H133" s="101">
        <v>540.68572745705114</v>
      </c>
      <c r="I133" s="101">
        <v>645.77461411948821</v>
      </c>
      <c r="J133" s="101">
        <v>696.37816472327734</v>
      </c>
      <c r="K133" s="101">
        <v>755.76101792084035</v>
      </c>
      <c r="L133" s="101">
        <v>665.62975420151565</v>
      </c>
      <c r="M133" s="101">
        <v>772.11442118629941</v>
      </c>
      <c r="N133" s="101">
        <v>756.47061160575765</v>
      </c>
      <c r="O133" s="101">
        <v>607.52519325323976</v>
      </c>
      <c r="P133" s="101">
        <v>670.31039652040408</v>
      </c>
      <c r="Q133" s="101">
        <v>523.07527987970434</v>
      </c>
      <c r="R133" s="101">
        <v>482.64359735312269</v>
      </c>
      <c r="S133" s="101">
        <v>0</v>
      </c>
      <c r="T133" s="101">
        <v>571.46488073167416</v>
      </c>
      <c r="U133" s="101">
        <v>571.09906948638388</v>
      </c>
      <c r="V133" s="101">
        <v>568.92260170927409</v>
      </c>
      <c r="W133" s="101">
        <v>686.56370227992568</v>
      </c>
      <c r="X133" s="101">
        <v>0</v>
      </c>
      <c r="Y133" s="101">
        <v>653.39357549830004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1206.348611362575</v>
      </c>
      <c r="D134" s="104">
        <v>1212.2337110458275</v>
      </c>
      <c r="E134" s="104">
        <v>1283.4689301307158</v>
      </c>
      <c r="F134" s="104">
        <v>1419.0969372989989</v>
      </c>
      <c r="G134" s="104">
        <v>0</v>
      </c>
      <c r="H134" s="104">
        <v>1231.451588039128</v>
      </c>
      <c r="I134" s="104">
        <v>1348.9744155134783</v>
      </c>
      <c r="J134" s="104">
        <v>1281.8412919175053</v>
      </c>
      <c r="K134" s="104">
        <v>1344.1496596393588</v>
      </c>
      <c r="L134" s="104">
        <v>1437.08101253576</v>
      </c>
      <c r="M134" s="104">
        <v>1402.8467224639719</v>
      </c>
      <c r="N134" s="104">
        <v>1459.5902124001234</v>
      </c>
      <c r="O134" s="104">
        <v>1482.7572193284393</v>
      </c>
      <c r="P134" s="104">
        <v>1588.4211859962866</v>
      </c>
      <c r="Q134" s="104">
        <v>1670.7710971921497</v>
      </c>
      <c r="R134" s="104">
        <v>1697.8592172793465</v>
      </c>
      <c r="S134" s="104">
        <v>0</v>
      </c>
      <c r="T134" s="104">
        <v>1409.910516319819</v>
      </c>
      <c r="U134" s="104">
        <v>1368.8988557574892</v>
      </c>
      <c r="V134" s="104">
        <v>1358.8502284110966</v>
      </c>
      <c r="W134" s="104">
        <v>1678.0376654068466</v>
      </c>
      <c r="X134" s="104">
        <v>0</v>
      </c>
      <c r="Y134" s="104">
        <v>1288.1658043566258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1909.7464810309823</v>
      </c>
      <c r="D135" s="101">
        <v>1983.3239536405197</v>
      </c>
      <c r="E135" s="101">
        <v>2002.7957161830311</v>
      </c>
      <c r="F135" s="101">
        <v>2010.7138063843036</v>
      </c>
      <c r="G135" s="101">
        <v>0</v>
      </c>
      <c r="H135" s="101">
        <v>1945.7033253422881</v>
      </c>
      <c r="I135" s="101">
        <v>1955.9130547178888</v>
      </c>
      <c r="J135" s="101">
        <v>1947.6020534497873</v>
      </c>
      <c r="K135" s="101">
        <v>2126.2627930571089</v>
      </c>
      <c r="L135" s="101">
        <v>2175.7777536212116</v>
      </c>
      <c r="M135" s="101">
        <v>2122.0998672330938</v>
      </c>
      <c r="N135" s="101">
        <v>2188.8958009131943</v>
      </c>
      <c r="O135" s="101">
        <v>2211.9044906104918</v>
      </c>
      <c r="P135" s="101">
        <v>2174.4526863065066</v>
      </c>
      <c r="Q135" s="101">
        <v>2166.4530812927756</v>
      </c>
      <c r="R135" s="101">
        <v>2155.1413665485452</v>
      </c>
      <c r="S135" s="101">
        <v>2087.2340708560146</v>
      </c>
      <c r="T135" s="101">
        <v>1995.1414067440157</v>
      </c>
      <c r="U135" s="101">
        <v>2042.0633808404684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1909.8240901944987</v>
      </c>
      <c r="D136" s="104">
        <v>1983.3573401777724</v>
      </c>
      <c r="E136" s="104">
        <v>2003.2074605769094</v>
      </c>
      <c r="F136" s="104">
        <v>2011.5446960267354</v>
      </c>
      <c r="G136" s="104">
        <v>0</v>
      </c>
      <c r="H136" s="104">
        <v>1946.9403940880861</v>
      </c>
      <c r="I136" s="104">
        <v>1956.4514121146642</v>
      </c>
      <c r="J136" s="104">
        <v>1948.0761757971272</v>
      </c>
      <c r="K136" s="104">
        <v>2127.7240689826262</v>
      </c>
      <c r="L136" s="104">
        <v>2176.5873348621258</v>
      </c>
      <c r="M136" s="104">
        <v>2122.4132061922915</v>
      </c>
      <c r="N136" s="104">
        <v>2188.5939923177316</v>
      </c>
      <c r="O136" s="104">
        <v>2211.1420564657637</v>
      </c>
      <c r="P136" s="104">
        <v>2171.7393170691607</v>
      </c>
      <c r="Q136" s="104">
        <v>2162.514906361524</v>
      </c>
      <c r="R136" s="104">
        <v>2152.9577863291602</v>
      </c>
      <c r="S136" s="104">
        <v>2088.2713660299473</v>
      </c>
      <c r="T136" s="104">
        <v>1995.0774482211018</v>
      </c>
      <c r="U136" s="104">
        <v>2042.1063840509398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708.99198789810168</v>
      </c>
      <c r="D137" s="98">
        <v>738.70574853805226</v>
      </c>
      <c r="E137" s="98">
        <v>739.72593716017479</v>
      </c>
      <c r="F137" s="98">
        <v>741.8528291437151</v>
      </c>
      <c r="G137" s="98">
        <v>0</v>
      </c>
      <c r="H137" s="98">
        <v>596.29685179725743</v>
      </c>
      <c r="I137" s="98">
        <v>632.69677364688209</v>
      </c>
      <c r="J137" s="98">
        <v>685.17840436351321</v>
      </c>
      <c r="K137" s="98">
        <v>766.75071997034001</v>
      </c>
      <c r="L137" s="98">
        <v>691.36082014763906</v>
      </c>
      <c r="M137" s="98">
        <v>751.07339755701685</v>
      </c>
      <c r="N137" s="98">
        <v>746.25046565524303</v>
      </c>
      <c r="O137" s="98">
        <v>646.52595588146414</v>
      </c>
      <c r="P137" s="98">
        <v>641.08039737338731</v>
      </c>
      <c r="Q137" s="98">
        <v>514.83807591210848</v>
      </c>
      <c r="R137" s="98">
        <v>476.49396674864653</v>
      </c>
      <c r="S137" s="98">
        <v>519.76237663334666</v>
      </c>
      <c r="T137" s="98">
        <v>575.70025667981088</v>
      </c>
      <c r="U137" s="98">
        <v>603.66911410774264</v>
      </c>
      <c r="V137" s="98">
        <v>0</v>
      </c>
      <c r="W137" s="98">
        <v>0</v>
      </c>
      <c r="X137" s="98">
        <v>0</v>
      </c>
      <c r="Y137" s="98">
        <v>0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1200.8321022963967</v>
      </c>
      <c r="D138" s="98">
        <v>1244.65159163972</v>
      </c>
      <c r="E138" s="98">
        <v>1263.4815234167343</v>
      </c>
      <c r="F138" s="98">
        <v>1269.6918668830199</v>
      </c>
      <c r="G138" s="98">
        <v>0</v>
      </c>
      <c r="H138" s="98">
        <v>1350.6435422908285</v>
      </c>
      <c r="I138" s="98">
        <v>1323.7546384677821</v>
      </c>
      <c r="J138" s="98">
        <v>1262.8977714336143</v>
      </c>
      <c r="K138" s="98">
        <v>1360.9733490122862</v>
      </c>
      <c r="L138" s="98">
        <v>1485.2265147144867</v>
      </c>
      <c r="M138" s="98">
        <v>1371.3398086352745</v>
      </c>
      <c r="N138" s="98">
        <v>1442.343526662489</v>
      </c>
      <c r="O138" s="98">
        <v>1564.6161005842996</v>
      </c>
      <c r="P138" s="98">
        <v>1530.6589196957736</v>
      </c>
      <c r="Q138" s="98">
        <v>1647.6768304494151</v>
      </c>
      <c r="R138" s="98">
        <v>1676.4638195805139</v>
      </c>
      <c r="S138" s="98">
        <v>1568.5089893966008</v>
      </c>
      <c r="T138" s="98">
        <v>1419.377191541291</v>
      </c>
      <c r="U138" s="98">
        <v>1438.4372699431976</v>
      </c>
      <c r="V138" s="98">
        <v>0</v>
      </c>
      <c r="W138" s="98">
        <v>0</v>
      </c>
      <c r="X138" s="98">
        <v>0</v>
      </c>
      <c r="Y138" s="98">
        <v>0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317.45357089005358</v>
      </c>
      <c r="D139" s="122">
        <v>332.7935923400471</v>
      </c>
      <c r="E139" s="122">
        <v>332.30595359323644</v>
      </c>
      <c r="F139" s="122">
        <v>353.98942270121768</v>
      </c>
      <c r="G139" s="122">
        <v>0</v>
      </c>
      <c r="H139" s="122">
        <v>334.79345924667558</v>
      </c>
      <c r="I139" s="122">
        <v>292.43713682799518</v>
      </c>
      <c r="J139" s="122">
        <v>316.61679780022445</v>
      </c>
      <c r="K139" s="122">
        <v>400.23133242603234</v>
      </c>
      <c r="L139" s="122">
        <v>405.01321986056951</v>
      </c>
      <c r="M139" s="122">
        <v>399.90646516103845</v>
      </c>
      <c r="N139" s="122">
        <v>411.94871702684389</v>
      </c>
      <c r="O139" s="122">
        <v>402.86468751434336</v>
      </c>
      <c r="P139" s="122">
        <v>420.47170228406941</v>
      </c>
      <c r="Q139" s="122">
        <v>405.25859388268498</v>
      </c>
      <c r="R139" s="122">
        <v>415.31180516081236</v>
      </c>
      <c r="S139" s="122">
        <v>417.45098910492817</v>
      </c>
      <c r="T139" s="122">
        <v>414.4494692489198</v>
      </c>
      <c r="U139" s="122">
        <v>426.11015479124541</v>
      </c>
      <c r="V139" s="122">
        <v>419.54997919155949</v>
      </c>
      <c r="W139" s="122">
        <v>398.08990806257339</v>
      </c>
      <c r="X139" s="122">
        <v>414.28245068970136</v>
      </c>
      <c r="Y139" s="122">
        <v>420.18746066055462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319.33000673991631</v>
      </c>
      <c r="D140" s="98">
        <v>337.01241558409458</v>
      </c>
      <c r="E140" s="98">
        <v>322.85284694800805</v>
      </c>
      <c r="F140" s="98">
        <v>351.21765985907297</v>
      </c>
      <c r="G140" s="98">
        <v>0</v>
      </c>
      <c r="H140" s="98">
        <v>336.36649065842641</v>
      </c>
      <c r="I140" s="98">
        <v>293.62274674058682</v>
      </c>
      <c r="J140" s="98">
        <v>313.944110953944</v>
      </c>
      <c r="K140" s="98">
        <v>407.41668824699565</v>
      </c>
      <c r="L140" s="98">
        <v>438.17170008856255</v>
      </c>
      <c r="M140" s="98">
        <v>405.24007198067784</v>
      </c>
      <c r="N140" s="98">
        <v>344.901926090735</v>
      </c>
      <c r="O140" s="98">
        <v>345.23031506937724</v>
      </c>
      <c r="P140" s="98">
        <v>386.65025718349449</v>
      </c>
      <c r="Q140" s="98">
        <v>427.04424391710813</v>
      </c>
      <c r="R140" s="98">
        <v>451.44832615280529</v>
      </c>
      <c r="S140" s="98">
        <v>434.49518099870176</v>
      </c>
      <c r="T140" s="98">
        <v>404.21099528276562</v>
      </c>
      <c r="U140" s="98">
        <v>406.72179252016673</v>
      </c>
      <c r="V140" s="98">
        <v>406.77298871795307</v>
      </c>
      <c r="W140" s="98">
        <v>562.08797989360096</v>
      </c>
      <c r="X140" s="98">
        <v>0</v>
      </c>
      <c r="Y140" s="98">
        <v>0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317.44357292718195</v>
      </c>
      <c r="D141" s="33">
        <v>332.77611980402139</v>
      </c>
      <c r="E141" s="33">
        <v>332.34776828297834</v>
      </c>
      <c r="F141" s="33">
        <v>354.00530526094161</v>
      </c>
      <c r="G141" s="33">
        <v>0</v>
      </c>
      <c r="H141" s="33">
        <v>334.78554301716838</v>
      </c>
      <c r="I141" s="33">
        <v>292.43309686637684</v>
      </c>
      <c r="J141" s="33">
        <v>316.62334743307764</v>
      </c>
      <c r="K141" s="33">
        <v>400.21184267041491</v>
      </c>
      <c r="L141" s="33">
        <v>404.95866194871519</v>
      </c>
      <c r="M141" s="33">
        <v>399.90277700063768</v>
      </c>
      <c r="N141" s="33">
        <v>412.00710489668285</v>
      </c>
      <c r="O141" s="33">
        <v>402.99741279357846</v>
      </c>
      <c r="P141" s="33">
        <v>420.58589275987367</v>
      </c>
      <c r="Q141" s="33">
        <v>405.16153583209945</v>
      </c>
      <c r="R141" s="33">
        <v>415.19084609473043</v>
      </c>
      <c r="S141" s="33">
        <v>417.41430863456856</v>
      </c>
      <c r="T141" s="33">
        <v>414.4599877787424</v>
      </c>
      <c r="U141" s="33">
        <v>426.14497375970586</v>
      </c>
      <c r="V141" s="33">
        <v>419.57163510761649</v>
      </c>
      <c r="W141" s="33">
        <v>397.68063290410788</v>
      </c>
      <c r="X141" s="33">
        <v>414.28245068970136</v>
      </c>
      <c r="Y141" s="33">
        <v>420.18746066055462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12692.376750842182</v>
      </c>
      <c r="D143" s="117">
        <f t="shared" si="49"/>
        <v>11635.779066219855</v>
      </c>
      <c r="E143" s="117">
        <f t="shared" si="49"/>
        <v>13358.245904350777</v>
      </c>
      <c r="F143" s="117">
        <f t="shared" si="49"/>
        <v>12315.738372257389</v>
      </c>
      <c r="G143" s="117">
        <f t="shared" si="49"/>
        <v>11947.517453327973</v>
      </c>
      <c r="H143" s="117">
        <f t="shared" si="49"/>
        <v>11124.143195781344</v>
      </c>
      <c r="I143" s="117">
        <f t="shared" si="49"/>
        <v>11232.61131278942</v>
      </c>
      <c r="J143" s="117">
        <f t="shared" si="49"/>
        <v>9992.3687234643912</v>
      </c>
      <c r="K143" s="117">
        <f t="shared" si="49"/>
        <v>11548.796186228612</v>
      </c>
      <c r="L143" s="117">
        <f t="shared" si="49"/>
        <v>12669.928362521156</v>
      </c>
      <c r="M143" s="117">
        <f t="shared" si="49"/>
        <v>11196.884011460113</v>
      </c>
      <c r="N143" s="117">
        <f t="shared" si="49"/>
        <v>10812.435921767912</v>
      </c>
      <c r="O143" s="117">
        <f t="shared" si="49"/>
        <v>11417.403366869972</v>
      </c>
      <c r="P143" s="117">
        <f t="shared" si="49"/>
        <v>9810.4421569432943</v>
      </c>
      <c r="Q143" s="117">
        <f t="shared" si="49"/>
        <v>9602.7107857655246</v>
      </c>
      <c r="R143" s="117">
        <f t="shared" ref="R143:V143" si="50">R144+R146+R148+R157</f>
        <v>10590.650538136602</v>
      </c>
      <c r="S143" s="117">
        <f t="shared" si="50"/>
        <v>10359.373912826297</v>
      </c>
      <c r="T143" s="117">
        <f t="shared" si="50"/>
        <v>10265.927817066829</v>
      </c>
      <c r="U143" s="117">
        <f t="shared" si="50"/>
        <v>8448.6667601395748</v>
      </c>
      <c r="V143" s="117">
        <f t="shared" si="50"/>
        <v>9763.7518275011844</v>
      </c>
      <c r="W143" s="117">
        <f t="shared" ref="W143:Y143" si="51">W144+W146+W148+W157</f>
        <v>12084.343632979746</v>
      </c>
      <c r="X143" s="117">
        <f t="shared" si="51"/>
        <v>9375.2034837350275</v>
      </c>
      <c r="Y143" s="117">
        <f t="shared" si="51"/>
        <v>7799.0887977828315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10456.813276309838</v>
      </c>
      <c r="D144" s="122">
        <f t="shared" si="52"/>
        <v>9310.3908419852269</v>
      </c>
      <c r="E144" s="122">
        <f t="shared" si="52"/>
        <v>11005.439916800331</v>
      </c>
      <c r="F144" s="122">
        <f t="shared" si="52"/>
        <v>9945.0148170954071</v>
      </c>
      <c r="G144" s="122">
        <f t="shared" si="52"/>
        <v>9769.1737087410784</v>
      </c>
      <c r="H144" s="122">
        <f t="shared" si="52"/>
        <v>8822.2524214269397</v>
      </c>
      <c r="I144" s="122">
        <f t="shared" si="52"/>
        <v>8960.3363832907507</v>
      </c>
      <c r="J144" s="122">
        <f t="shared" si="52"/>
        <v>7707.2073052262203</v>
      </c>
      <c r="K144" s="122">
        <f t="shared" si="52"/>
        <v>9003.4519212775176</v>
      </c>
      <c r="L144" s="122">
        <f t="shared" si="52"/>
        <v>10062.293922677232</v>
      </c>
      <c r="M144" s="122">
        <f t="shared" si="52"/>
        <v>8649.203568436802</v>
      </c>
      <c r="N144" s="122">
        <f t="shared" si="52"/>
        <v>8183.124161920081</v>
      </c>
      <c r="O144" s="122">
        <f t="shared" si="52"/>
        <v>8762.37387936907</v>
      </c>
      <c r="P144" s="122">
        <f t="shared" si="52"/>
        <v>7196.9612548539317</v>
      </c>
      <c r="Q144" s="122">
        <f t="shared" si="52"/>
        <v>7002.1430098847914</v>
      </c>
      <c r="R144" s="122">
        <f t="shared" si="52"/>
        <v>7994.4928498214476</v>
      </c>
      <c r="S144" s="122">
        <f t="shared" si="52"/>
        <v>7824.3009826922698</v>
      </c>
      <c r="T144" s="122">
        <f t="shared" si="52"/>
        <v>7828.0866526997688</v>
      </c>
      <c r="U144" s="122">
        <f t="shared" si="52"/>
        <v>5953.3935168714579</v>
      </c>
      <c r="V144" s="122">
        <f t="shared" si="52"/>
        <v>7342.2095136409762</v>
      </c>
      <c r="W144" s="122">
        <f t="shared" si="52"/>
        <v>9475.0471057967134</v>
      </c>
      <c r="X144" s="122">
        <f t="shared" si="52"/>
        <v>6849.0412511794548</v>
      </c>
      <c r="Y144" s="122">
        <f t="shared" si="52"/>
        <v>5392.9297461487768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10456.813276309838</v>
      </c>
      <c r="D145" s="98">
        <v>9310.3908419852269</v>
      </c>
      <c r="E145" s="98">
        <v>11005.439916800331</v>
      </c>
      <c r="F145" s="98">
        <v>9945.0148170954071</v>
      </c>
      <c r="G145" s="98">
        <v>9769.1737087410784</v>
      </c>
      <c r="H145" s="98">
        <v>8822.2524214269397</v>
      </c>
      <c r="I145" s="98">
        <v>8960.3363832907507</v>
      </c>
      <c r="J145" s="98">
        <v>7707.2073052262203</v>
      </c>
      <c r="K145" s="98">
        <v>9003.4519212775176</v>
      </c>
      <c r="L145" s="98">
        <v>10062.293922677232</v>
      </c>
      <c r="M145" s="98">
        <v>8649.203568436802</v>
      </c>
      <c r="N145" s="98">
        <v>8183.124161920081</v>
      </c>
      <c r="O145" s="98">
        <v>8762.37387936907</v>
      </c>
      <c r="P145" s="98">
        <v>7196.9612548539317</v>
      </c>
      <c r="Q145" s="98">
        <v>7002.1430098847914</v>
      </c>
      <c r="R145" s="98">
        <v>7994.4928498214476</v>
      </c>
      <c r="S145" s="98">
        <v>7824.3009826922698</v>
      </c>
      <c r="T145" s="98">
        <v>7828.0866526997688</v>
      </c>
      <c r="U145" s="98">
        <v>5953.3935168714579</v>
      </c>
      <c r="V145" s="98">
        <v>7342.2095136409762</v>
      </c>
      <c r="W145" s="98">
        <v>9475.0471057967134</v>
      </c>
      <c r="X145" s="98">
        <v>6849.0412511794548</v>
      </c>
      <c r="Y145" s="98">
        <v>5392.9297461487768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8.825023160077313</v>
      </c>
      <c r="D146" s="122">
        <f t="shared" si="53"/>
        <v>9.6965966193956543</v>
      </c>
      <c r="E146" s="122">
        <f t="shared" si="53"/>
        <v>21.685693898664066</v>
      </c>
      <c r="F146" s="122">
        <f t="shared" si="53"/>
        <v>13.756629628781662</v>
      </c>
      <c r="G146" s="122">
        <f t="shared" si="53"/>
        <v>15.255288252387688</v>
      </c>
      <c r="H146" s="122">
        <f t="shared" si="53"/>
        <v>21.178242971762053</v>
      </c>
      <c r="I146" s="122">
        <f t="shared" si="53"/>
        <v>21.71223687824531</v>
      </c>
      <c r="J146" s="122">
        <f t="shared" si="53"/>
        <v>19.562674116267345</v>
      </c>
      <c r="K146" s="122">
        <f t="shared" si="53"/>
        <v>21.553828853003335</v>
      </c>
      <c r="L146" s="122">
        <f t="shared" si="53"/>
        <v>28.439811396188137</v>
      </c>
      <c r="M146" s="122">
        <f t="shared" si="53"/>
        <v>25.370761049841267</v>
      </c>
      <c r="N146" s="122">
        <f t="shared" si="53"/>
        <v>28.567095145602579</v>
      </c>
      <c r="O146" s="122">
        <f t="shared" si="53"/>
        <v>42.675805680775746</v>
      </c>
      <c r="P146" s="122">
        <f t="shared" si="53"/>
        <v>18.803035035267214</v>
      </c>
      <c r="Q146" s="122">
        <f t="shared" si="53"/>
        <v>29.509947115001186</v>
      </c>
      <c r="R146" s="122">
        <f t="shared" si="53"/>
        <v>27.382641864615582</v>
      </c>
      <c r="S146" s="122">
        <f t="shared" si="53"/>
        <v>29.901648118169199</v>
      </c>
      <c r="T146" s="122">
        <f t="shared" si="53"/>
        <v>28.536429830392692</v>
      </c>
      <c r="U146" s="122">
        <f t="shared" si="53"/>
        <v>27.729211585868981</v>
      </c>
      <c r="V146" s="122">
        <f t="shared" si="53"/>
        <v>29.996861247175346</v>
      </c>
      <c r="W146" s="122">
        <f t="shared" si="53"/>
        <v>40.961846767711876</v>
      </c>
      <c r="X146" s="122">
        <f t="shared" si="53"/>
        <v>18.660753445890659</v>
      </c>
      <c r="Y146" s="122">
        <f t="shared" si="53"/>
        <v>5.6243430575743343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8.825023160077313</v>
      </c>
      <c r="D147" s="98">
        <f>IF(RES_hhdet_in_tes!D147=0,0,RES_hhdet_in_tes!D147*1000*11630/RES_hhdet_in_new!D145)</f>
        <v>9.6965966193956543</v>
      </c>
      <c r="E147" s="98">
        <f>IF(RES_hhdet_in_tes!E147=0,0,RES_hhdet_in_tes!E147*1000*11630/RES_hhdet_in_new!E145)</f>
        <v>21.685693898664066</v>
      </c>
      <c r="F147" s="98">
        <f>IF(RES_hhdet_in_tes!F147=0,0,RES_hhdet_in_tes!F147*1000*11630/RES_hhdet_in_new!F145)</f>
        <v>13.756629628781662</v>
      </c>
      <c r="G147" s="98">
        <f>IF(RES_hhdet_in_tes!G147=0,0,RES_hhdet_in_tes!G147*1000*11630/RES_hhdet_in_new!G145)</f>
        <v>15.255288252387688</v>
      </c>
      <c r="H147" s="98">
        <f>IF(RES_hhdet_in_tes!H147=0,0,RES_hhdet_in_tes!H147*1000*11630/RES_hhdet_in_new!H145)</f>
        <v>21.178242971762053</v>
      </c>
      <c r="I147" s="98">
        <f>IF(RES_hhdet_in_tes!I147=0,0,RES_hhdet_in_tes!I147*1000*11630/RES_hhdet_in_new!I145)</f>
        <v>21.71223687824531</v>
      </c>
      <c r="J147" s="98">
        <f>IF(RES_hhdet_in_tes!J147=0,0,RES_hhdet_in_tes!J147*1000*11630/RES_hhdet_in_new!J145)</f>
        <v>19.562674116267345</v>
      </c>
      <c r="K147" s="98">
        <f>IF(RES_hhdet_in_tes!K147=0,0,RES_hhdet_in_tes!K147*1000*11630/RES_hhdet_in_new!K145)</f>
        <v>21.553828853003335</v>
      </c>
      <c r="L147" s="98">
        <f>IF(RES_hhdet_in_tes!L147=0,0,RES_hhdet_in_tes!L147*1000*11630/RES_hhdet_in_new!L145)</f>
        <v>28.439811396188137</v>
      </c>
      <c r="M147" s="98">
        <f>IF(RES_hhdet_in_tes!M147=0,0,RES_hhdet_in_tes!M147*1000*11630/RES_hhdet_in_new!M145)</f>
        <v>25.370761049841267</v>
      </c>
      <c r="N147" s="98">
        <f>IF(RES_hhdet_in_tes!N147=0,0,RES_hhdet_in_tes!N147*1000*11630/RES_hhdet_in_new!N145)</f>
        <v>28.567095145602579</v>
      </c>
      <c r="O147" s="98">
        <f>IF(RES_hhdet_in_tes!O147=0,0,RES_hhdet_in_tes!O147*1000*11630/RES_hhdet_in_new!O145)</f>
        <v>42.675805680775746</v>
      </c>
      <c r="P147" s="98">
        <f>IF(RES_hhdet_in_tes!P147=0,0,RES_hhdet_in_tes!P147*1000*11630/RES_hhdet_in_new!P145)</f>
        <v>18.803035035267214</v>
      </c>
      <c r="Q147" s="98">
        <f>IF(RES_hhdet_in_tes!Q147=0,0,RES_hhdet_in_tes!Q147*1000*11630/RES_hhdet_in_new!Q145)</f>
        <v>29.509947115001186</v>
      </c>
      <c r="R147" s="98">
        <f>IF(RES_hhdet_in_tes!R147=0,0,RES_hhdet_in_tes!R147*1000*11630/RES_hhdet_in_new!R145)</f>
        <v>27.382641864615582</v>
      </c>
      <c r="S147" s="98">
        <f>IF(RES_hhdet_in_tes!S147=0,0,RES_hhdet_in_tes!S147*1000*11630/RES_hhdet_in_new!S145)</f>
        <v>29.901648118169199</v>
      </c>
      <c r="T147" s="98">
        <f>IF(RES_hhdet_in_tes!T147=0,0,RES_hhdet_in_tes!T147*1000*11630/RES_hhdet_in_new!T145)</f>
        <v>28.536429830392692</v>
      </c>
      <c r="U147" s="98">
        <f>IF(RES_hhdet_in_tes!U147=0,0,RES_hhdet_in_tes!U147*1000*11630/RES_hhdet_in_new!U145)</f>
        <v>27.729211585868981</v>
      </c>
      <c r="V147" s="98">
        <f>IF(RES_hhdet_in_tes!V147=0,0,RES_hhdet_in_tes!V147*1000*11630/RES_hhdet_in_new!V145)</f>
        <v>29.996861247175346</v>
      </c>
      <c r="W147" s="98">
        <f>IF(RES_hhdet_in_tes!W147=0,0,RES_hhdet_in_tes!W147*1000*11630/RES_hhdet_in_new!W145)</f>
        <v>40.961846767711876</v>
      </c>
      <c r="X147" s="98">
        <f>IF(RES_hhdet_in_tes!X147=0,0,RES_hhdet_in_tes!X147*1000*11630/RES_hhdet_in_new!X145)</f>
        <v>18.660753445890659</v>
      </c>
      <c r="Y147" s="98">
        <f>IF(RES_hhdet_in_tes!Y147=0,0,RES_hhdet_in_tes!Y147*1000*11630/RES_hhdet_in_new!Y145)</f>
        <v>5.6243430575743343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1909.2850121594529</v>
      </c>
      <c r="D148" s="122">
        <v>1982.8980256768207</v>
      </c>
      <c r="E148" s="122">
        <v>1998.8148630085243</v>
      </c>
      <c r="F148" s="122">
        <v>2002.9775601843864</v>
      </c>
      <c r="G148" s="122">
        <v>1875.8763379794721</v>
      </c>
      <c r="H148" s="122">
        <v>1945.9190122621314</v>
      </c>
      <c r="I148" s="122">
        <v>1958.1255002027506</v>
      </c>
      <c r="J148" s="122">
        <v>1948.9821101650723</v>
      </c>
      <c r="K148" s="122">
        <v>2123.5592602105639</v>
      </c>
      <c r="L148" s="122">
        <v>2174.1856310029739</v>
      </c>
      <c r="M148" s="122">
        <v>2122.4026145427856</v>
      </c>
      <c r="N148" s="122">
        <v>2188.7982152850336</v>
      </c>
      <c r="O148" s="122">
        <v>2209.4909691211742</v>
      </c>
      <c r="P148" s="122">
        <v>2174.2066965068939</v>
      </c>
      <c r="Q148" s="122">
        <v>2165.7993796876663</v>
      </c>
      <c r="R148" s="122">
        <v>2153.4652475368803</v>
      </c>
      <c r="S148" s="122">
        <v>2087.7199661951372</v>
      </c>
      <c r="T148" s="122">
        <v>1994.8552441896384</v>
      </c>
      <c r="U148" s="122">
        <v>2041.4333087213238</v>
      </c>
      <c r="V148" s="122">
        <v>1971.9958172594672</v>
      </c>
      <c r="W148" s="122">
        <v>2170.246070427454</v>
      </c>
      <c r="X148" s="122">
        <v>2093.2190284199801</v>
      </c>
      <c r="Y148" s="122">
        <v>1980.3472479159263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1786.9235652036527</v>
      </c>
      <c r="D149" s="98">
        <v>1937.3280109569096</v>
      </c>
      <c r="E149" s="98">
        <v>1789.7494278806705</v>
      </c>
      <c r="F149" s="98">
        <v>1792.2070103956776</v>
      </c>
      <c r="G149" s="98">
        <v>2064.0450947318759</v>
      </c>
      <c r="H149" s="98">
        <v>1935.3945118684608</v>
      </c>
      <c r="I149" s="98">
        <v>2065.0830798181887</v>
      </c>
      <c r="J149" s="98">
        <v>2257.5857266522121</v>
      </c>
      <c r="K149" s="98">
        <v>1812.0783032008078</v>
      </c>
      <c r="L149" s="98">
        <v>1993.5685780448596</v>
      </c>
      <c r="M149" s="98">
        <v>2158.7155917914529</v>
      </c>
      <c r="N149" s="98">
        <v>2191.2793508102382</v>
      </c>
      <c r="O149" s="98">
        <v>2095.1266349202433</v>
      </c>
      <c r="P149" s="98">
        <v>2249.4203933686053</v>
      </c>
      <c r="Q149" s="98">
        <v>2309.6807205723439</v>
      </c>
      <c r="R149" s="98">
        <v>1993.5053432787968</v>
      </c>
      <c r="S149" s="98">
        <v>2082.0022499200545</v>
      </c>
      <c r="T149" s="98">
        <v>1964.0845604254025</v>
      </c>
      <c r="U149" s="98">
        <v>1984.2927238330979</v>
      </c>
      <c r="V149" s="98">
        <v>1893.2523009523359</v>
      </c>
      <c r="W149" s="98">
        <v>2394.2034867807465</v>
      </c>
      <c r="X149" s="98">
        <v>2059.0990073660737</v>
      </c>
      <c r="Y149" s="98">
        <v>1976.2889586691565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1792.476764820351</v>
      </c>
      <c r="G150" s="98">
        <v>2065.0365429209473</v>
      </c>
      <c r="H150" s="98">
        <v>1936.1429475928758</v>
      </c>
      <c r="I150" s="98">
        <v>2065.7823130215147</v>
      </c>
      <c r="J150" s="98">
        <v>2258.5998471299572</v>
      </c>
      <c r="K150" s="98">
        <v>0</v>
      </c>
      <c r="L150" s="98">
        <v>0</v>
      </c>
      <c r="M150" s="98">
        <v>0</v>
      </c>
      <c r="N150" s="98">
        <v>2192.7482983419773</v>
      </c>
      <c r="O150" s="98">
        <v>2097.6632021509577</v>
      </c>
      <c r="P150" s="98">
        <v>2254.388682187282</v>
      </c>
      <c r="Q150" s="98">
        <v>2317.7272211406298</v>
      </c>
      <c r="R150" s="98">
        <v>0</v>
      </c>
      <c r="S150" s="98">
        <v>0</v>
      </c>
      <c r="T150" s="98">
        <v>0</v>
      </c>
      <c r="U150" s="98">
        <v>1989.0568070410689</v>
      </c>
      <c r="V150" s="98">
        <v>1900.1234198946834</v>
      </c>
      <c r="W150" s="98">
        <v>2412.783016493237</v>
      </c>
      <c r="X150" s="98">
        <v>2080.5048909183715</v>
      </c>
      <c r="Y150" s="98">
        <v>1994.3986464248733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659.51057251855343</v>
      </c>
      <c r="G151" s="101">
        <v>763.17284897616548</v>
      </c>
      <c r="H151" s="101">
        <v>592.23103756267813</v>
      </c>
      <c r="I151" s="101">
        <v>668.96535603173197</v>
      </c>
      <c r="J151" s="101">
        <v>798.3322130740961</v>
      </c>
      <c r="K151" s="101">
        <v>0</v>
      </c>
      <c r="L151" s="101">
        <v>0</v>
      </c>
      <c r="M151" s="101">
        <v>0</v>
      </c>
      <c r="N151" s="101">
        <v>745.12126539641235</v>
      </c>
      <c r="O151" s="101">
        <v>603.85679968941974</v>
      </c>
      <c r="P151" s="101">
        <v>662.6122422607275</v>
      </c>
      <c r="Q151" s="101">
        <v>549.52637496358466</v>
      </c>
      <c r="R151" s="101">
        <v>0</v>
      </c>
      <c r="S151" s="101">
        <v>0</v>
      </c>
      <c r="T151" s="101">
        <v>0</v>
      </c>
      <c r="U151" s="101">
        <v>577.30020134386052</v>
      </c>
      <c r="V151" s="101">
        <v>551.12770844128715</v>
      </c>
      <c r="W151" s="101">
        <v>688.72248252658574</v>
      </c>
      <c r="X151" s="101">
        <v>691.19464187938161</v>
      </c>
      <c r="Y151" s="101">
        <v>666.26745378273074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1132.9661923017979</v>
      </c>
      <c r="G152" s="104">
        <v>1301.863693944782</v>
      </c>
      <c r="H152" s="104">
        <v>1343.9119100301975</v>
      </c>
      <c r="I152" s="104">
        <v>1396.8169569897825</v>
      </c>
      <c r="J152" s="104">
        <v>1460.2676340558612</v>
      </c>
      <c r="K152" s="104">
        <v>0</v>
      </c>
      <c r="L152" s="104">
        <v>0</v>
      </c>
      <c r="M152" s="104">
        <v>0</v>
      </c>
      <c r="N152" s="104">
        <v>1447.6270329455647</v>
      </c>
      <c r="O152" s="104">
        <v>1493.806402461538</v>
      </c>
      <c r="P152" s="104">
        <v>1591.7764399265543</v>
      </c>
      <c r="Q152" s="104">
        <v>1768.2008461770454</v>
      </c>
      <c r="R152" s="104">
        <v>0</v>
      </c>
      <c r="S152" s="104">
        <v>0</v>
      </c>
      <c r="T152" s="104">
        <v>0</v>
      </c>
      <c r="U152" s="104">
        <v>1411.756605697208</v>
      </c>
      <c r="V152" s="104">
        <v>1348.9957114533966</v>
      </c>
      <c r="W152" s="104">
        <v>1724.0605339666508</v>
      </c>
      <c r="X152" s="104">
        <v>1389.3102490389897</v>
      </c>
      <c r="Y152" s="104">
        <v>1328.1311926421424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1909.7464810309825</v>
      </c>
      <c r="D153" s="101">
        <v>1983.3239536405194</v>
      </c>
      <c r="E153" s="101">
        <v>2002.7957161830309</v>
      </c>
      <c r="F153" s="101">
        <v>2010.7138063843033</v>
      </c>
      <c r="G153" s="101">
        <v>1866.0940624910559</v>
      </c>
      <c r="H153" s="101">
        <v>1945.7033253422878</v>
      </c>
      <c r="I153" s="101">
        <v>1955.9130547178891</v>
      </c>
      <c r="J153" s="101">
        <v>1947.602053449787</v>
      </c>
      <c r="K153" s="101">
        <v>2126.2627930571093</v>
      </c>
      <c r="L153" s="101">
        <v>2175.7777536212111</v>
      </c>
      <c r="M153" s="101">
        <v>2122.0998672330943</v>
      </c>
      <c r="N153" s="101">
        <v>2188.8958009131939</v>
      </c>
      <c r="O153" s="101">
        <v>2211.9044906104914</v>
      </c>
      <c r="P153" s="101">
        <v>2174.4526863065066</v>
      </c>
      <c r="Q153" s="101">
        <v>2166.4530812927756</v>
      </c>
      <c r="R153" s="101">
        <v>2155.1413665485452</v>
      </c>
      <c r="S153" s="101">
        <v>2087.2340708560146</v>
      </c>
      <c r="T153" s="101">
        <v>1995.1414067440157</v>
      </c>
      <c r="U153" s="101">
        <v>2042.0633808404689</v>
      </c>
      <c r="V153" s="101">
        <v>1973.2430239498872</v>
      </c>
      <c r="W153" s="101">
        <v>2168.9658431348439</v>
      </c>
      <c r="X153" s="101">
        <v>2094.4908139796512</v>
      </c>
      <c r="Y153" s="101">
        <v>1981.415797890849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1909.8240901944994</v>
      </c>
      <c r="D154" s="104">
        <v>1983.3573401777728</v>
      </c>
      <c r="E154" s="104">
        <v>2003.2074605769092</v>
      </c>
      <c r="F154" s="104">
        <v>2011.5446960267352</v>
      </c>
      <c r="G154" s="104">
        <v>1867.4061975065588</v>
      </c>
      <c r="H154" s="104">
        <v>1946.9403940880864</v>
      </c>
      <c r="I154" s="104">
        <v>1956.451412114664</v>
      </c>
      <c r="J154" s="104">
        <v>1948.0761757971275</v>
      </c>
      <c r="K154" s="104">
        <v>2127.7240689826262</v>
      </c>
      <c r="L154" s="104">
        <v>2176.5873348621262</v>
      </c>
      <c r="M154" s="104">
        <v>2122.4132061922915</v>
      </c>
      <c r="N154" s="104">
        <v>2188.593992317732</v>
      </c>
      <c r="O154" s="104">
        <v>2211.1420564657637</v>
      </c>
      <c r="P154" s="104">
        <v>2171.7393170691607</v>
      </c>
      <c r="Q154" s="104">
        <v>2162.5149063615231</v>
      </c>
      <c r="R154" s="104">
        <v>2152.9577863291606</v>
      </c>
      <c r="S154" s="104">
        <v>2088.2713660299482</v>
      </c>
      <c r="T154" s="104">
        <v>1995.0774482211023</v>
      </c>
      <c r="U154" s="104">
        <v>2042.1063840509403</v>
      </c>
      <c r="V154" s="104">
        <v>1972.3513919825205</v>
      </c>
      <c r="W154" s="104">
        <v>2165.76684695515</v>
      </c>
      <c r="X154" s="104">
        <v>2092.2993078335071</v>
      </c>
      <c r="Y154" s="104">
        <v>1978.4975668903348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708.99198789810168</v>
      </c>
      <c r="D155" s="98">
        <v>738.70574853805238</v>
      </c>
      <c r="E155" s="98">
        <v>739.72593716017457</v>
      </c>
      <c r="F155" s="98">
        <v>741.8528291437151</v>
      </c>
      <c r="G155" s="98">
        <v>688.24002781916738</v>
      </c>
      <c r="H155" s="98">
        <v>596.29685179725755</v>
      </c>
      <c r="I155" s="98">
        <v>632.69677364688209</v>
      </c>
      <c r="J155" s="98">
        <v>685.17840436351321</v>
      </c>
      <c r="K155" s="98">
        <v>766.75071997034001</v>
      </c>
      <c r="L155" s="98">
        <v>691.36082014763917</v>
      </c>
      <c r="M155" s="98">
        <v>751.07339755701673</v>
      </c>
      <c r="N155" s="98">
        <v>746.25046565524292</v>
      </c>
      <c r="O155" s="98">
        <v>646.52595588146426</v>
      </c>
      <c r="P155" s="98">
        <v>641.08039737338731</v>
      </c>
      <c r="Q155" s="98">
        <v>514.83807591210837</v>
      </c>
      <c r="R155" s="98">
        <v>476.49396674864664</v>
      </c>
      <c r="S155" s="98">
        <v>519.76237663334666</v>
      </c>
      <c r="T155" s="98">
        <v>575.70025667981099</v>
      </c>
      <c r="U155" s="98">
        <v>603.66911410774276</v>
      </c>
      <c r="V155" s="98">
        <v>581.61392117196124</v>
      </c>
      <c r="W155" s="98">
        <v>620.52399816357047</v>
      </c>
      <c r="X155" s="98">
        <v>707.46926551877505</v>
      </c>
      <c r="Y155" s="98">
        <v>664.65478934349323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1200.8321022963976</v>
      </c>
      <c r="D156" s="98">
        <v>1244.65159163972</v>
      </c>
      <c r="E156" s="98">
        <v>1263.4815234167345</v>
      </c>
      <c r="F156" s="98">
        <v>1269.6918668830199</v>
      </c>
      <c r="G156" s="98">
        <v>1179.1661696873914</v>
      </c>
      <c r="H156" s="98">
        <v>1350.6435422908289</v>
      </c>
      <c r="I156" s="98">
        <v>1323.7546384677821</v>
      </c>
      <c r="J156" s="98">
        <v>1262.8977714336143</v>
      </c>
      <c r="K156" s="98">
        <v>1360.9733490122867</v>
      </c>
      <c r="L156" s="98">
        <v>1485.2265147144869</v>
      </c>
      <c r="M156" s="98">
        <v>1371.3398086352747</v>
      </c>
      <c r="N156" s="98">
        <v>1442.3435266624892</v>
      </c>
      <c r="O156" s="98">
        <v>1564.6161005842996</v>
      </c>
      <c r="P156" s="98">
        <v>1530.6589196957734</v>
      </c>
      <c r="Q156" s="98">
        <v>1647.6768304494149</v>
      </c>
      <c r="R156" s="98">
        <v>1676.4638195805139</v>
      </c>
      <c r="S156" s="98">
        <v>1568.5089893966015</v>
      </c>
      <c r="T156" s="98">
        <v>1419.377191541291</v>
      </c>
      <c r="U156" s="98">
        <v>1438.4372699431972</v>
      </c>
      <c r="V156" s="98">
        <v>1390.7374708105592</v>
      </c>
      <c r="W156" s="98">
        <v>1545.242848791579</v>
      </c>
      <c r="X156" s="98">
        <v>1384.8300423147318</v>
      </c>
      <c r="Y156" s="98">
        <v>1313.8427775468413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317.45343921281341</v>
      </c>
      <c r="D157" s="122">
        <v>332.79360193841217</v>
      </c>
      <c r="E157" s="122">
        <v>332.30543064325639</v>
      </c>
      <c r="F157" s="122">
        <v>353.98936534881301</v>
      </c>
      <c r="G157" s="122">
        <v>287.21211835503584</v>
      </c>
      <c r="H157" s="122">
        <v>334.79351912050981</v>
      </c>
      <c r="I157" s="122">
        <v>292.43719241767417</v>
      </c>
      <c r="J157" s="122">
        <v>316.61663395683001</v>
      </c>
      <c r="K157" s="122">
        <v>400.23117588752552</v>
      </c>
      <c r="L157" s="122">
        <v>405.0089974447593</v>
      </c>
      <c r="M157" s="122">
        <v>399.90706743068586</v>
      </c>
      <c r="N157" s="122">
        <v>411.94644941719571</v>
      </c>
      <c r="O157" s="122">
        <v>402.86271269895173</v>
      </c>
      <c r="P157" s="122">
        <v>420.47117054720212</v>
      </c>
      <c r="Q157" s="122">
        <v>405.25844907806459</v>
      </c>
      <c r="R157" s="122">
        <v>415.3097989136578</v>
      </c>
      <c r="S157" s="122">
        <v>417.45131582072094</v>
      </c>
      <c r="T157" s="122">
        <v>414.44949034702921</v>
      </c>
      <c r="U157" s="122">
        <v>426.11072296092425</v>
      </c>
      <c r="V157" s="122">
        <v>419.54963535356546</v>
      </c>
      <c r="W157" s="122">
        <v>398.08860998786633</v>
      </c>
      <c r="X157" s="122">
        <v>414.28245068970131</v>
      </c>
      <c r="Y157" s="122">
        <v>420.18746066055462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319.3300067399162</v>
      </c>
      <c r="D158" s="98">
        <v>337.01241558409464</v>
      </c>
      <c r="E158" s="98">
        <v>322.85284694800811</v>
      </c>
      <c r="F158" s="98">
        <v>351.21765985907302</v>
      </c>
      <c r="G158" s="98">
        <v>293.82052105155185</v>
      </c>
      <c r="H158" s="98">
        <v>336.36649065842647</v>
      </c>
      <c r="I158" s="98">
        <v>293.62274674058676</v>
      </c>
      <c r="J158" s="98">
        <v>313.94411095394395</v>
      </c>
      <c r="K158" s="98">
        <v>407.41668824699565</v>
      </c>
      <c r="L158" s="98">
        <v>438.17170008856255</v>
      </c>
      <c r="M158" s="98">
        <v>405.24007198067778</v>
      </c>
      <c r="N158" s="98">
        <v>344.901926090735</v>
      </c>
      <c r="O158" s="98">
        <v>345.23031506937735</v>
      </c>
      <c r="P158" s="98">
        <v>386.65025718349455</v>
      </c>
      <c r="Q158" s="98">
        <v>427.04424391710808</v>
      </c>
      <c r="R158" s="98">
        <v>451.44832615280529</v>
      </c>
      <c r="S158" s="98">
        <v>434.49518099870176</v>
      </c>
      <c r="T158" s="98">
        <v>404.21099528276557</v>
      </c>
      <c r="U158" s="98">
        <v>406.72179252016673</v>
      </c>
      <c r="V158" s="98">
        <v>406.77298871795301</v>
      </c>
      <c r="W158" s="98">
        <v>562.08797989360085</v>
      </c>
      <c r="X158" s="98">
        <v>0</v>
      </c>
      <c r="Y158" s="98">
        <v>0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317.44357292718195</v>
      </c>
      <c r="D159" s="33">
        <v>332.77611980402122</v>
      </c>
      <c r="E159" s="33">
        <v>332.34776828297828</v>
      </c>
      <c r="F159" s="33">
        <v>354.00530526094155</v>
      </c>
      <c r="G159" s="33">
        <v>287.17222057260568</v>
      </c>
      <c r="H159" s="33">
        <v>334.78554301716838</v>
      </c>
      <c r="I159" s="33">
        <v>292.43309686637679</v>
      </c>
      <c r="J159" s="33">
        <v>316.62334743307758</v>
      </c>
      <c r="K159" s="33">
        <v>400.21184267041485</v>
      </c>
      <c r="L159" s="33">
        <v>404.95866194871513</v>
      </c>
      <c r="M159" s="33">
        <v>399.90277700063757</v>
      </c>
      <c r="N159" s="33">
        <v>412.0071048966829</v>
      </c>
      <c r="O159" s="33">
        <v>402.99741279357835</v>
      </c>
      <c r="P159" s="33">
        <v>420.58589275987356</v>
      </c>
      <c r="Q159" s="33">
        <v>405.1615358320995</v>
      </c>
      <c r="R159" s="33">
        <v>415.19084609473043</v>
      </c>
      <c r="S159" s="33">
        <v>417.4143086345685</v>
      </c>
      <c r="T159" s="33">
        <v>414.4599877787424</v>
      </c>
      <c r="U159" s="33">
        <v>426.14497375970592</v>
      </c>
      <c r="V159" s="33">
        <v>419.57163510761654</v>
      </c>
      <c r="W159" s="33">
        <v>397.68063290410794</v>
      </c>
      <c r="X159" s="33">
        <v>414.28245068970131</v>
      </c>
      <c r="Y159" s="33">
        <v>420.18746066055462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13645.167313985732</v>
      </c>
      <c r="D161" s="117">
        <f t="shared" si="54"/>
        <v>12188.476832997589</v>
      </c>
      <c r="E161" s="117">
        <f t="shared" si="54"/>
        <v>13790.491159153462</v>
      </c>
      <c r="F161" s="117">
        <f t="shared" si="54"/>
        <v>12554.494465058573</v>
      </c>
      <c r="G161" s="117">
        <f t="shared" si="54"/>
        <v>11507.802267182908</v>
      </c>
      <c r="H161" s="117">
        <f t="shared" si="54"/>
        <v>11472.089120571602</v>
      </c>
      <c r="I161" s="117">
        <f t="shared" si="54"/>
        <v>11237.38297382444</v>
      </c>
      <c r="J161" s="117">
        <f t="shared" si="54"/>
        <v>10613.476992278465</v>
      </c>
      <c r="K161" s="117">
        <f t="shared" si="54"/>
        <v>10874.684627979645</v>
      </c>
      <c r="L161" s="117">
        <f t="shared" si="54"/>
        <v>12658.742321434367</v>
      </c>
      <c r="M161" s="117">
        <f t="shared" si="54"/>
        <v>11407.714144418798</v>
      </c>
      <c r="N161" s="117">
        <f t="shared" si="54"/>
        <v>10857.681006634657</v>
      </c>
      <c r="O161" s="117">
        <f t="shared" si="54"/>
        <v>11934.237322886358</v>
      </c>
      <c r="P161" s="117">
        <f t="shared" si="54"/>
        <v>9511.4950709345576</v>
      </c>
      <c r="Q161" s="117">
        <f t="shared" si="54"/>
        <v>8906.8750188500871</v>
      </c>
      <c r="R161" s="117">
        <f t="shared" ref="R161:V161" si="55">R162+R164+R166+R175</f>
        <v>10676.862849624074</v>
      </c>
      <c r="S161" s="117">
        <f t="shared" si="55"/>
        <v>10637.273938595947</v>
      </c>
      <c r="T161" s="117">
        <f t="shared" si="55"/>
        <v>10066.314026911714</v>
      </c>
      <c r="U161" s="117">
        <f t="shared" si="55"/>
        <v>8933.6807174513433</v>
      </c>
      <c r="V161" s="117">
        <f t="shared" si="55"/>
        <v>9059.4539362144569</v>
      </c>
      <c r="W161" s="117">
        <f t="shared" ref="W161:Y161" si="56">W162+W164+W166+W175</f>
        <v>11547.875934114358</v>
      </c>
      <c r="X161" s="117">
        <f t="shared" si="56"/>
        <v>9246.2045063229107</v>
      </c>
      <c r="Y161" s="117">
        <f t="shared" si="56"/>
        <v>7976.5288246191594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11409.587074351635</v>
      </c>
      <c r="D162" s="122">
        <f t="shared" si="57"/>
        <v>9863.0805472650009</v>
      </c>
      <c r="E162" s="122">
        <f t="shared" si="57"/>
        <v>11438.048818139898</v>
      </c>
      <c r="F162" s="122">
        <f t="shared" si="57"/>
        <v>10183.95088161614</v>
      </c>
      <c r="G162" s="122">
        <f t="shared" si="57"/>
        <v>9329.6254896986939</v>
      </c>
      <c r="H162" s="122">
        <f t="shared" si="57"/>
        <v>9170.5625240092613</v>
      </c>
      <c r="I162" s="122">
        <f t="shared" si="57"/>
        <v>8965.3802285299698</v>
      </c>
      <c r="J162" s="122">
        <f t="shared" si="57"/>
        <v>8328.5686266483353</v>
      </c>
      <c r="K162" s="122">
        <f t="shared" si="57"/>
        <v>8334.4263244846516</v>
      </c>
      <c r="L162" s="122">
        <f t="shared" si="57"/>
        <v>10052.227528631493</v>
      </c>
      <c r="M162" s="122">
        <f t="shared" si="57"/>
        <v>8861.3125177000038</v>
      </c>
      <c r="N162" s="122">
        <f t="shared" si="57"/>
        <v>8240.5002190724044</v>
      </c>
      <c r="O162" s="122">
        <f t="shared" si="57"/>
        <v>9286.6389774478521</v>
      </c>
      <c r="P162" s="122">
        <f t="shared" si="57"/>
        <v>6907.4042577836708</v>
      </c>
      <c r="Q162" s="122">
        <f t="shared" si="57"/>
        <v>6321.0280137364553</v>
      </c>
      <c r="R162" s="122">
        <f t="shared" si="57"/>
        <v>8089.0210579367003</v>
      </c>
      <c r="S162" s="122">
        <f t="shared" si="57"/>
        <v>8102.5903098354038</v>
      </c>
      <c r="T162" s="122">
        <f t="shared" si="57"/>
        <v>7634.3301405872089</v>
      </c>
      <c r="U162" s="122">
        <f t="shared" si="57"/>
        <v>6438.8614790297988</v>
      </c>
      <c r="V162" s="122">
        <f t="shared" si="57"/>
        <v>6638.65775999571</v>
      </c>
      <c r="W162" s="122">
        <f t="shared" si="57"/>
        <v>8953.5320914576387</v>
      </c>
      <c r="X162" s="122">
        <f t="shared" si="57"/>
        <v>6729.3719896889561</v>
      </c>
      <c r="Y162" s="122">
        <f t="shared" si="57"/>
        <v>5573.1772755470338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11409.587074351635</v>
      </c>
      <c r="D163" s="33">
        <v>9863.0805472650009</v>
      </c>
      <c r="E163" s="33">
        <v>11438.048818139898</v>
      </c>
      <c r="F163" s="33">
        <v>10183.95088161614</v>
      </c>
      <c r="G163" s="33">
        <v>9329.6254896986939</v>
      </c>
      <c r="H163" s="33">
        <v>9170.5625240092613</v>
      </c>
      <c r="I163" s="33">
        <v>8965.3802285299698</v>
      </c>
      <c r="J163" s="33">
        <v>8328.5686266483353</v>
      </c>
      <c r="K163" s="33">
        <v>8334.4263244846516</v>
      </c>
      <c r="L163" s="33">
        <v>10052.227528631493</v>
      </c>
      <c r="M163" s="33">
        <v>8861.3125177000038</v>
      </c>
      <c r="N163" s="33">
        <v>8240.5002190724044</v>
      </c>
      <c r="O163" s="33">
        <v>9286.6389774478521</v>
      </c>
      <c r="P163" s="33">
        <v>6907.4042577836708</v>
      </c>
      <c r="Q163" s="33">
        <v>6321.0280137364553</v>
      </c>
      <c r="R163" s="33">
        <v>8089.0210579367003</v>
      </c>
      <c r="S163" s="33">
        <v>8102.5903098354038</v>
      </c>
      <c r="T163" s="33">
        <v>7634.3301405872089</v>
      </c>
      <c r="U163" s="33">
        <v>6438.8614790297988</v>
      </c>
      <c r="V163" s="33">
        <v>6638.65775999571</v>
      </c>
      <c r="W163" s="33">
        <v>8953.5320914576387</v>
      </c>
      <c r="X163" s="33">
        <v>6729.3719896889561</v>
      </c>
      <c r="Y163" s="33">
        <v>5573.1772755470338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8.83729506438622</v>
      </c>
      <c r="D164" s="122">
        <f t="shared" si="58"/>
        <v>9.7040100827473807</v>
      </c>
      <c r="E164" s="122">
        <f t="shared" si="58"/>
        <v>21.325400076886027</v>
      </c>
      <c r="F164" s="122">
        <f t="shared" si="58"/>
        <v>13.575474087744382</v>
      </c>
      <c r="G164" s="122">
        <f t="shared" si="58"/>
        <v>15.085277801051181</v>
      </c>
      <c r="H164" s="122">
        <f t="shared" si="58"/>
        <v>20.814057247320189</v>
      </c>
      <c r="I164" s="122">
        <f t="shared" si="58"/>
        <v>21.44243636616131</v>
      </c>
      <c r="J164" s="122">
        <f t="shared" si="58"/>
        <v>19.325556126375691</v>
      </c>
      <c r="K164" s="122">
        <f t="shared" si="58"/>
        <v>16.466820886775274</v>
      </c>
      <c r="L164" s="122">
        <f t="shared" si="58"/>
        <v>27.330302307880608</v>
      </c>
      <c r="M164" s="122">
        <f t="shared" si="58"/>
        <v>24.095329018252301</v>
      </c>
      <c r="N164" s="122">
        <f t="shared" si="58"/>
        <v>16.434546039591812</v>
      </c>
      <c r="O164" s="122">
        <f t="shared" si="58"/>
        <v>35.244307114805579</v>
      </c>
      <c r="P164" s="122">
        <f t="shared" si="58"/>
        <v>9.415002202828866</v>
      </c>
      <c r="Q164" s="122">
        <f t="shared" si="58"/>
        <v>14.791590973530461</v>
      </c>
      <c r="R164" s="122">
        <f t="shared" si="58"/>
        <v>19.062981550356167</v>
      </c>
      <c r="S164" s="122">
        <f t="shared" si="58"/>
        <v>29.512477337313129</v>
      </c>
      <c r="T164" s="122">
        <f t="shared" si="58"/>
        <v>22.678999089427659</v>
      </c>
      <c r="U164" s="122">
        <f t="shared" si="58"/>
        <v>27.275430352814197</v>
      </c>
      <c r="V164" s="122">
        <f t="shared" si="58"/>
        <v>29.248875201929732</v>
      </c>
      <c r="W164" s="122">
        <f t="shared" si="58"/>
        <v>26.008021777851969</v>
      </c>
      <c r="X164" s="122">
        <f t="shared" si="58"/>
        <v>9.3301533005901369</v>
      </c>
      <c r="Y164" s="122">
        <f t="shared" si="58"/>
        <v>2.8173331853665804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8.83729506438622</v>
      </c>
      <c r="D165" s="98">
        <f>IF(RES_hhdet_in_tes!D165=0,0,RES_hhdet_in_tes!D165*1000*11630/RES_hhdet_in_new!D163)</f>
        <v>9.7040100827473807</v>
      </c>
      <c r="E165" s="98">
        <f>IF(RES_hhdet_in_tes!E165=0,0,RES_hhdet_in_tes!E165*1000*11630/RES_hhdet_in_new!E163)</f>
        <v>21.325400076886027</v>
      </c>
      <c r="F165" s="98">
        <f>IF(RES_hhdet_in_tes!F165=0,0,RES_hhdet_in_tes!F165*1000*11630/RES_hhdet_in_new!F163)</f>
        <v>13.575474087744382</v>
      </c>
      <c r="G165" s="98">
        <f>IF(RES_hhdet_in_tes!G165=0,0,RES_hhdet_in_tes!G165*1000*11630/RES_hhdet_in_new!G163)</f>
        <v>15.085277801051181</v>
      </c>
      <c r="H165" s="98">
        <f>IF(RES_hhdet_in_tes!H165=0,0,RES_hhdet_in_tes!H165*1000*11630/RES_hhdet_in_new!H163)</f>
        <v>20.814057247320189</v>
      </c>
      <c r="I165" s="98">
        <f>IF(RES_hhdet_in_tes!I165=0,0,RES_hhdet_in_tes!I165*1000*11630/RES_hhdet_in_new!I163)</f>
        <v>21.44243636616131</v>
      </c>
      <c r="J165" s="98">
        <f>IF(RES_hhdet_in_tes!J165=0,0,RES_hhdet_in_tes!J165*1000*11630/RES_hhdet_in_new!J163)</f>
        <v>19.325556126375691</v>
      </c>
      <c r="K165" s="98">
        <f>IF(RES_hhdet_in_tes!K165=0,0,RES_hhdet_in_tes!K165*1000*11630/RES_hhdet_in_new!K163)</f>
        <v>16.466820886775274</v>
      </c>
      <c r="L165" s="98">
        <f>IF(RES_hhdet_in_tes!L165=0,0,RES_hhdet_in_tes!L165*1000*11630/RES_hhdet_in_new!L163)</f>
        <v>27.330302307880608</v>
      </c>
      <c r="M165" s="98">
        <f>IF(RES_hhdet_in_tes!M165=0,0,RES_hhdet_in_tes!M165*1000*11630/RES_hhdet_in_new!M163)</f>
        <v>24.095329018252301</v>
      </c>
      <c r="N165" s="98">
        <f>IF(RES_hhdet_in_tes!N165=0,0,RES_hhdet_in_tes!N165*1000*11630/RES_hhdet_in_new!N163)</f>
        <v>16.434546039591812</v>
      </c>
      <c r="O165" s="98">
        <f>IF(RES_hhdet_in_tes!O165=0,0,RES_hhdet_in_tes!O165*1000*11630/RES_hhdet_in_new!O163)</f>
        <v>35.244307114805579</v>
      </c>
      <c r="P165" s="98">
        <f>IF(RES_hhdet_in_tes!P165=0,0,RES_hhdet_in_tes!P165*1000*11630/RES_hhdet_in_new!P163)</f>
        <v>9.415002202828866</v>
      </c>
      <c r="Q165" s="98">
        <f>IF(RES_hhdet_in_tes!Q165=0,0,RES_hhdet_in_tes!Q165*1000*11630/RES_hhdet_in_new!Q163)</f>
        <v>14.791590973530461</v>
      </c>
      <c r="R165" s="98">
        <f>IF(RES_hhdet_in_tes!R165=0,0,RES_hhdet_in_tes!R165*1000*11630/RES_hhdet_in_new!R163)</f>
        <v>19.062981550356167</v>
      </c>
      <c r="S165" s="98">
        <f>IF(RES_hhdet_in_tes!S165=0,0,RES_hhdet_in_tes!S165*1000*11630/RES_hhdet_in_new!S163)</f>
        <v>29.512477337313129</v>
      </c>
      <c r="T165" s="98">
        <f>IF(RES_hhdet_in_tes!T165=0,0,RES_hhdet_in_tes!T165*1000*11630/RES_hhdet_in_new!T163)</f>
        <v>22.678999089427659</v>
      </c>
      <c r="U165" s="98">
        <f>IF(RES_hhdet_in_tes!U165=0,0,RES_hhdet_in_tes!U165*1000*11630/RES_hhdet_in_new!U163)</f>
        <v>27.275430352814197</v>
      </c>
      <c r="V165" s="98">
        <f>IF(RES_hhdet_in_tes!V165=0,0,RES_hhdet_in_tes!V165*1000*11630/RES_hhdet_in_new!V163)</f>
        <v>29.248875201929732</v>
      </c>
      <c r="W165" s="98">
        <f>IF(RES_hhdet_in_tes!W165=0,0,RES_hhdet_in_tes!W165*1000*11630/RES_hhdet_in_new!W163)</f>
        <v>26.008021777851969</v>
      </c>
      <c r="X165" s="98">
        <f>IF(RES_hhdet_in_tes!X165=0,0,RES_hhdet_in_tes!X165*1000*11630/RES_hhdet_in_new!X163)</f>
        <v>9.3301533005901369</v>
      </c>
      <c r="Y165" s="98">
        <f>IF(RES_hhdet_in_tes!Y165=0,0,RES_hhdet_in_tes!Y165*1000*11630/RES_hhdet_in_new!Y163)</f>
        <v>2.8173331853665804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1909.2893030382311</v>
      </c>
      <c r="D166" s="122">
        <v>1982.8987375595705</v>
      </c>
      <c r="E166" s="122">
        <v>1998.8107524570103</v>
      </c>
      <c r="F166" s="122">
        <v>2002.9785268540522</v>
      </c>
      <c r="G166" s="122">
        <v>1875.8810233741381</v>
      </c>
      <c r="H166" s="122">
        <v>1945.9191439089047</v>
      </c>
      <c r="I166" s="122">
        <v>1958.1231228370873</v>
      </c>
      <c r="J166" s="122">
        <v>1948.9662027344868</v>
      </c>
      <c r="K166" s="122">
        <v>2123.5607295819591</v>
      </c>
      <c r="L166" s="122">
        <v>2174.1721992460893</v>
      </c>
      <c r="M166" s="122">
        <v>2122.3994588315791</v>
      </c>
      <c r="N166" s="122">
        <v>2188.7979080209743</v>
      </c>
      <c r="O166" s="122">
        <v>2209.4918692426027</v>
      </c>
      <c r="P166" s="122">
        <v>2174.2049854456659</v>
      </c>
      <c r="Q166" s="122">
        <v>2165.797885007441</v>
      </c>
      <c r="R166" s="122">
        <v>2153.4680302649599</v>
      </c>
      <c r="S166" s="122">
        <v>2087.7199606147888</v>
      </c>
      <c r="T166" s="122">
        <v>1994.8550511616565</v>
      </c>
      <c r="U166" s="122">
        <v>2041.4329805428467</v>
      </c>
      <c r="V166" s="122">
        <v>1971.997362856609</v>
      </c>
      <c r="W166" s="122">
        <v>2170.2451819677958</v>
      </c>
      <c r="X166" s="122">
        <v>2093.2199126436635</v>
      </c>
      <c r="Y166" s="122">
        <v>1980.3467552262043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1786.9235652036527</v>
      </c>
      <c r="D167" s="98">
        <v>1937.3280109569093</v>
      </c>
      <c r="E167" s="98">
        <v>1789.7494278806705</v>
      </c>
      <c r="F167" s="98">
        <v>1792.2070103956778</v>
      </c>
      <c r="G167" s="98">
        <v>2064.0450947318755</v>
      </c>
      <c r="H167" s="98">
        <v>1935.3945118684612</v>
      </c>
      <c r="I167" s="98">
        <v>2065.0830798181883</v>
      </c>
      <c r="J167" s="98">
        <v>2257.5857266522125</v>
      </c>
      <c r="K167" s="98">
        <v>1812.0783032008073</v>
      </c>
      <c r="L167" s="98">
        <v>1993.5685780448591</v>
      </c>
      <c r="M167" s="98">
        <v>2158.7155917914529</v>
      </c>
      <c r="N167" s="98">
        <v>2191.2793508102391</v>
      </c>
      <c r="O167" s="98">
        <v>2095.1266349202438</v>
      </c>
      <c r="P167" s="98">
        <v>2249.4203933686053</v>
      </c>
      <c r="Q167" s="98">
        <v>2309.6807205723449</v>
      </c>
      <c r="R167" s="98">
        <v>1993.5053432787963</v>
      </c>
      <c r="S167" s="98">
        <v>2082.0022499200545</v>
      </c>
      <c r="T167" s="98">
        <v>1964.0845604254027</v>
      </c>
      <c r="U167" s="98">
        <v>1984.2927238330976</v>
      </c>
      <c r="V167" s="98">
        <v>1893.2523009523356</v>
      </c>
      <c r="W167" s="98">
        <v>2394.2034867807465</v>
      </c>
      <c r="X167" s="98">
        <v>2059.0990073660746</v>
      </c>
      <c r="Y167" s="98">
        <v>1976.288958669157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1789.5661407760347</v>
      </c>
      <c r="F168" s="98">
        <v>1792.476764820351</v>
      </c>
      <c r="G168" s="98">
        <v>2065.0365429209473</v>
      </c>
      <c r="H168" s="98">
        <v>1936.1429475928758</v>
      </c>
      <c r="I168" s="98">
        <v>2065.7823130215147</v>
      </c>
      <c r="J168" s="98">
        <v>2258.5998471299572</v>
      </c>
      <c r="K168" s="98">
        <v>0</v>
      </c>
      <c r="L168" s="98">
        <v>0</v>
      </c>
      <c r="M168" s="98">
        <v>2159.1996066411366</v>
      </c>
      <c r="N168" s="98">
        <v>2192.7482983419773</v>
      </c>
      <c r="O168" s="98">
        <v>2097.6632021509577</v>
      </c>
      <c r="P168" s="98">
        <v>2254.388682187282</v>
      </c>
      <c r="Q168" s="98">
        <v>2317.7272211406298</v>
      </c>
      <c r="R168" s="98">
        <v>0</v>
      </c>
      <c r="S168" s="98">
        <v>0</v>
      </c>
      <c r="T168" s="98">
        <v>0</v>
      </c>
      <c r="U168" s="98">
        <v>1989.0568070410689</v>
      </c>
      <c r="V168" s="98">
        <v>1900.1234198946834</v>
      </c>
      <c r="W168" s="98">
        <v>2412.7830164932361</v>
      </c>
      <c r="X168" s="98">
        <v>2080.5048909183715</v>
      </c>
      <c r="Y168" s="98">
        <v>1994.3986464248733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659.77864313199473</v>
      </c>
      <c r="F169" s="101">
        <v>659.51057251855343</v>
      </c>
      <c r="G169" s="101">
        <v>763.17284897616548</v>
      </c>
      <c r="H169" s="101">
        <v>592.23103756267813</v>
      </c>
      <c r="I169" s="101">
        <v>668.96535603173197</v>
      </c>
      <c r="J169" s="101">
        <v>798.3322130740961</v>
      </c>
      <c r="K169" s="101">
        <v>0</v>
      </c>
      <c r="L169" s="101">
        <v>0</v>
      </c>
      <c r="M169" s="101">
        <v>764.28473907153148</v>
      </c>
      <c r="N169" s="101">
        <v>745.12126539641235</v>
      </c>
      <c r="O169" s="101">
        <v>603.85679968941974</v>
      </c>
      <c r="P169" s="101">
        <v>662.61224226072738</v>
      </c>
      <c r="Q169" s="101">
        <v>549.52637496358466</v>
      </c>
      <c r="R169" s="101">
        <v>0</v>
      </c>
      <c r="S169" s="101">
        <v>0</v>
      </c>
      <c r="T169" s="101">
        <v>0</v>
      </c>
      <c r="U169" s="101">
        <v>577.30020134386052</v>
      </c>
      <c r="V169" s="101">
        <v>551.12770844128727</v>
      </c>
      <c r="W169" s="101">
        <v>688.72248252658585</v>
      </c>
      <c r="X169" s="101">
        <v>691.19464187938161</v>
      </c>
      <c r="Y169" s="101">
        <v>666.26745378273074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1129.7874976440396</v>
      </c>
      <c r="F170" s="104">
        <v>1132.9661923017979</v>
      </c>
      <c r="G170" s="104">
        <v>1301.863693944782</v>
      </c>
      <c r="H170" s="104">
        <v>1343.9119100301975</v>
      </c>
      <c r="I170" s="104">
        <v>1396.8169569897825</v>
      </c>
      <c r="J170" s="104">
        <v>1460.2676340558612</v>
      </c>
      <c r="K170" s="104">
        <v>0</v>
      </c>
      <c r="L170" s="104">
        <v>0</v>
      </c>
      <c r="M170" s="104">
        <v>1394.9148675696051</v>
      </c>
      <c r="N170" s="104">
        <v>1447.6270329455647</v>
      </c>
      <c r="O170" s="104">
        <v>1493.806402461538</v>
      </c>
      <c r="P170" s="104">
        <v>1591.7764399265543</v>
      </c>
      <c r="Q170" s="104">
        <v>1768.2008461770454</v>
      </c>
      <c r="R170" s="104">
        <v>0</v>
      </c>
      <c r="S170" s="104">
        <v>0</v>
      </c>
      <c r="T170" s="104">
        <v>0</v>
      </c>
      <c r="U170" s="104">
        <v>1411.756605697208</v>
      </c>
      <c r="V170" s="104">
        <v>1348.9957114533963</v>
      </c>
      <c r="W170" s="104">
        <v>1724.0605339666504</v>
      </c>
      <c r="X170" s="104">
        <v>1389.3102490389897</v>
      </c>
      <c r="Y170" s="104">
        <v>1328.1311926421424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1909.7464810309825</v>
      </c>
      <c r="D171" s="101">
        <v>1983.3239536405197</v>
      </c>
      <c r="E171" s="101">
        <v>2002.7957161830307</v>
      </c>
      <c r="F171" s="101">
        <v>2010.7138063843029</v>
      </c>
      <c r="G171" s="101">
        <v>1866.0940624910561</v>
      </c>
      <c r="H171" s="101">
        <v>1945.7033253422876</v>
      </c>
      <c r="I171" s="101">
        <v>1955.9130547178888</v>
      </c>
      <c r="J171" s="101">
        <v>1947.6020534497873</v>
      </c>
      <c r="K171" s="101">
        <v>2126.2627930571093</v>
      </c>
      <c r="L171" s="101">
        <v>2175.7777536212111</v>
      </c>
      <c r="M171" s="101">
        <v>2122.0998672330943</v>
      </c>
      <c r="N171" s="101">
        <v>2188.8958009131934</v>
      </c>
      <c r="O171" s="101">
        <v>2211.9044906104909</v>
      </c>
      <c r="P171" s="101">
        <v>2174.4526863065071</v>
      </c>
      <c r="Q171" s="101">
        <v>2166.453081292776</v>
      </c>
      <c r="R171" s="101">
        <v>2155.1413665485452</v>
      </c>
      <c r="S171" s="101">
        <v>2087.2340708560146</v>
      </c>
      <c r="T171" s="101">
        <v>1995.141406744016</v>
      </c>
      <c r="U171" s="101">
        <v>2042.0633808404687</v>
      </c>
      <c r="V171" s="101">
        <v>1973.2430239498876</v>
      </c>
      <c r="W171" s="101">
        <v>2168.9658431348444</v>
      </c>
      <c r="X171" s="101">
        <v>2094.4908139796512</v>
      </c>
      <c r="Y171" s="101">
        <v>1981.4157978908488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1909.8240901944987</v>
      </c>
      <c r="D172" s="104">
        <v>1983.357340177773</v>
      </c>
      <c r="E172" s="104">
        <v>2003.2074605769092</v>
      </c>
      <c r="F172" s="104">
        <v>2011.544696026735</v>
      </c>
      <c r="G172" s="104">
        <v>1867.4061975065581</v>
      </c>
      <c r="H172" s="104">
        <v>1946.9403940880861</v>
      </c>
      <c r="I172" s="104">
        <v>1956.451412114664</v>
      </c>
      <c r="J172" s="104">
        <v>1948.0761757971277</v>
      </c>
      <c r="K172" s="104">
        <v>2127.7240689826262</v>
      </c>
      <c r="L172" s="104">
        <v>2176.5873348621258</v>
      </c>
      <c r="M172" s="104">
        <v>2122.4132061922915</v>
      </c>
      <c r="N172" s="104">
        <v>2188.593992317732</v>
      </c>
      <c r="O172" s="104">
        <v>2211.1420564657637</v>
      </c>
      <c r="P172" s="104">
        <v>2171.7393170691612</v>
      </c>
      <c r="Q172" s="104">
        <v>2162.5149063615236</v>
      </c>
      <c r="R172" s="104">
        <v>2152.9577863291602</v>
      </c>
      <c r="S172" s="104">
        <v>2088.2713660299482</v>
      </c>
      <c r="T172" s="104">
        <v>1995.0774482211027</v>
      </c>
      <c r="U172" s="104">
        <v>2042.1063840509401</v>
      </c>
      <c r="V172" s="104">
        <v>1972.3513919825205</v>
      </c>
      <c r="W172" s="104">
        <v>2165.766846955149</v>
      </c>
      <c r="X172" s="104">
        <v>2092.2993078335071</v>
      </c>
      <c r="Y172" s="104">
        <v>1978.4975668903339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708.9919878981018</v>
      </c>
      <c r="D173" s="98">
        <v>738.70574853805249</v>
      </c>
      <c r="E173" s="98">
        <v>739.72593716017468</v>
      </c>
      <c r="F173" s="98">
        <v>741.85282914371521</v>
      </c>
      <c r="G173" s="98">
        <v>688.24002781916727</v>
      </c>
      <c r="H173" s="98">
        <v>596.29685179725755</v>
      </c>
      <c r="I173" s="98">
        <v>632.69677364688209</v>
      </c>
      <c r="J173" s="98">
        <v>685.1784043635131</v>
      </c>
      <c r="K173" s="98">
        <v>766.75071997034001</v>
      </c>
      <c r="L173" s="98">
        <v>691.36082014763906</v>
      </c>
      <c r="M173" s="98">
        <v>751.07339755701685</v>
      </c>
      <c r="N173" s="98">
        <v>746.25046565524315</v>
      </c>
      <c r="O173" s="98">
        <v>646.52595588146437</v>
      </c>
      <c r="P173" s="98">
        <v>641.0803973733872</v>
      </c>
      <c r="Q173" s="98">
        <v>514.83807591210837</v>
      </c>
      <c r="R173" s="98">
        <v>476.49396674864659</v>
      </c>
      <c r="S173" s="98">
        <v>519.76237663334678</v>
      </c>
      <c r="T173" s="98">
        <v>575.70025667981099</v>
      </c>
      <c r="U173" s="98">
        <v>603.66911410774264</v>
      </c>
      <c r="V173" s="98">
        <v>581.61392117196112</v>
      </c>
      <c r="W173" s="98">
        <v>620.52399816357047</v>
      </c>
      <c r="X173" s="98">
        <v>707.46926551877516</v>
      </c>
      <c r="Y173" s="98">
        <v>664.65478934349335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1200.8321022963971</v>
      </c>
      <c r="D174" s="33">
        <v>1244.6515916397207</v>
      </c>
      <c r="E174" s="33">
        <v>1263.4815234167347</v>
      </c>
      <c r="F174" s="33">
        <v>1269.6918668830197</v>
      </c>
      <c r="G174" s="33">
        <v>1179.1661696873912</v>
      </c>
      <c r="H174" s="33">
        <v>1350.6435422908285</v>
      </c>
      <c r="I174" s="33">
        <v>1323.7546384677821</v>
      </c>
      <c r="J174" s="33">
        <v>1262.8977714336145</v>
      </c>
      <c r="K174" s="33">
        <v>1360.9733490122865</v>
      </c>
      <c r="L174" s="33">
        <v>1485.2265147144867</v>
      </c>
      <c r="M174" s="33">
        <v>1371.3398086352747</v>
      </c>
      <c r="N174" s="33">
        <v>1442.3435266624888</v>
      </c>
      <c r="O174" s="33">
        <v>1564.6161005842996</v>
      </c>
      <c r="P174" s="33">
        <v>1530.6589196957739</v>
      </c>
      <c r="Q174" s="33">
        <v>1647.6768304494151</v>
      </c>
      <c r="R174" s="33">
        <v>1676.4638195805137</v>
      </c>
      <c r="S174" s="33">
        <v>1568.5089893966017</v>
      </c>
      <c r="T174" s="33">
        <v>1419.3771915412915</v>
      </c>
      <c r="U174" s="33">
        <v>1438.4372699431974</v>
      </c>
      <c r="V174" s="33">
        <v>1390.7374708105592</v>
      </c>
      <c r="W174" s="33">
        <v>1545.2428487915784</v>
      </c>
      <c r="X174" s="33">
        <v>1384.8300423147318</v>
      </c>
      <c r="Y174" s="33">
        <v>1313.8427775468408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317.45364153148029</v>
      </c>
      <c r="D175" s="122">
        <v>332.7935380902714</v>
      </c>
      <c r="E175" s="122">
        <v>332.30618847966855</v>
      </c>
      <c r="F175" s="122">
        <v>353.98958250063771</v>
      </c>
      <c r="G175" s="122">
        <v>287.21047630902387</v>
      </c>
      <c r="H175" s="122">
        <v>334.79339540611505</v>
      </c>
      <c r="I175" s="122">
        <v>292.43718609122203</v>
      </c>
      <c r="J175" s="122">
        <v>316.61660676926618</v>
      </c>
      <c r="K175" s="122">
        <v>400.23075302625892</v>
      </c>
      <c r="L175" s="122">
        <v>405.01229124890369</v>
      </c>
      <c r="M175" s="122">
        <v>399.90683886896346</v>
      </c>
      <c r="N175" s="122">
        <v>411.94833350168727</v>
      </c>
      <c r="O175" s="122">
        <v>402.86216908109787</v>
      </c>
      <c r="P175" s="122">
        <v>420.47082550239219</v>
      </c>
      <c r="Q175" s="122">
        <v>405.25752913266166</v>
      </c>
      <c r="R175" s="122">
        <v>415.3107798720572</v>
      </c>
      <c r="S175" s="122">
        <v>417.45119080844165</v>
      </c>
      <c r="T175" s="122">
        <v>414.44983607342238</v>
      </c>
      <c r="U175" s="122">
        <v>426.11082752588243</v>
      </c>
      <c r="V175" s="122">
        <v>419.54993816020669</v>
      </c>
      <c r="W175" s="122">
        <v>398.09063891107076</v>
      </c>
      <c r="X175" s="122">
        <v>414.28245068970131</v>
      </c>
      <c r="Y175" s="122">
        <v>420.18746066055462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319.3300067399162</v>
      </c>
      <c r="D176" s="98">
        <v>337.01241558409458</v>
      </c>
      <c r="E176" s="98">
        <v>322.85284694800811</v>
      </c>
      <c r="F176" s="98">
        <v>351.21765985907302</v>
      </c>
      <c r="G176" s="98">
        <v>293.82052105155191</v>
      </c>
      <c r="H176" s="98">
        <v>336.36649065842641</v>
      </c>
      <c r="I176" s="98">
        <v>293.62274674058682</v>
      </c>
      <c r="J176" s="98">
        <v>313.94411095394395</v>
      </c>
      <c r="K176" s="98">
        <v>407.41668824699565</v>
      </c>
      <c r="L176" s="98">
        <v>438.17170008856255</v>
      </c>
      <c r="M176" s="98">
        <v>405.24007198067778</v>
      </c>
      <c r="N176" s="98">
        <v>344.901926090735</v>
      </c>
      <c r="O176" s="98">
        <v>345.23031506937724</v>
      </c>
      <c r="P176" s="98">
        <v>386.65025718349455</v>
      </c>
      <c r="Q176" s="98">
        <v>427.04424391710796</v>
      </c>
      <c r="R176" s="98">
        <v>451.44832615280529</v>
      </c>
      <c r="S176" s="98">
        <v>434.49518099870181</v>
      </c>
      <c r="T176" s="98">
        <v>404.21099528276562</v>
      </c>
      <c r="U176" s="98">
        <v>406.72179252016673</v>
      </c>
      <c r="V176" s="98">
        <v>406.77298871795301</v>
      </c>
      <c r="W176" s="98">
        <v>562.08797989360096</v>
      </c>
      <c r="X176" s="98">
        <v>0</v>
      </c>
      <c r="Y176" s="98">
        <v>0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317.44357292718195</v>
      </c>
      <c r="D177" s="33">
        <v>332.77611980402139</v>
      </c>
      <c r="E177" s="33">
        <v>332.34776828297834</v>
      </c>
      <c r="F177" s="33">
        <v>354.00530526094155</v>
      </c>
      <c r="G177" s="33">
        <v>287.17222057260574</v>
      </c>
      <c r="H177" s="33">
        <v>334.78554301716844</v>
      </c>
      <c r="I177" s="33">
        <v>292.43309686637679</v>
      </c>
      <c r="J177" s="33">
        <v>316.62334743307758</v>
      </c>
      <c r="K177" s="33">
        <v>400.21184267041485</v>
      </c>
      <c r="L177" s="33">
        <v>404.95866194871519</v>
      </c>
      <c r="M177" s="33">
        <v>399.90277700063768</v>
      </c>
      <c r="N177" s="33">
        <v>412.00710489668279</v>
      </c>
      <c r="O177" s="33">
        <v>402.99741279357841</v>
      </c>
      <c r="P177" s="33">
        <v>420.58589275987356</v>
      </c>
      <c r="Q177" s="33">
        <v>405.16153583209956</v>
      </c>
      <c r="R177" s="33">
        <v>415.19084609473043</v>
      </c>
      <c r="S177" s="33">
        <v>417.4143086345685</v>
      </c>
      <c r="T177" s="33">
        <v>414.45998777874235</v>
      </c>
      <c r="U177" s="33">
        <v>426.14497375970586</v>
      </c>
      <c r="V177" s="33">
        <v>419.57163510761649</v>
      </c>
      <c r="W177" s="33">
        <v>397.68063290410794</v>
      </c>
      <c r="X177" s="33">
        <v>414.28245068970131</v>
      </c>
      <c r="Y177" s="33">
        <v>420.18746066055462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5741.2739010617688</v>
      </c>
      <c r="M3" s="117">
        <f t="shared" si="0"/>
        <v>4226.3309052713557</v>
      </c>
      <c r="N3" s="117">
        <f t="shared" si="0"/>
        <v>4561.2170065313785</v>
      </c>
      <c r="O3" s="117">
        <f t="shared" si="0"/>
        <v>4691.9839530751588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3148.7293094566944</v>
      </c>
      <c r="X3" s="117">
        <f t="shared" si="2"/>
        <v>0</v>
      </c>
      <c r="Y3" s="117">
        <f t="shared" si="2"/>
        <v>0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5318.1740975311432</v>
      </c>
      <c r="M4" s="122">
        <f t="shared" si="3"/>
        <v>3789.8833093163671</v>
      </c>
      <c r="N4" s="122">
        <f t="shared" si="3"/>
        <v>4395.9312877544189</v>
      </c>
      <c r="O4" s="122">
        <f t="shared" si="3"/>
        <v>4410.4096843763091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2814.2404942022631</v>
      </c>
      <c r="X4" s="122">
        <f t="shared" si="5"/>
        <v>0</v>
      </c>
      <c r="Y4" s="122">
        <f t="shared" si="5"/>
        <v>0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5318.1740975311432</v>
      </c>
      <c r="M5" s="98">
        <v>3789.8833093163671</v>
      </c>
      <c r="N5" s="98">
        <v>4395.9312877544189</v>
      </c>
      <c r="O5" s="98">
        <v>4410.4096843763091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2814.2404942022631</v>
      </c>
      <c r="X5" s="98">
        <v>0</v>
      </c>
      <c r="Y5" s="98">
        <v>0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406.49520659293779</v>
      </c>
      <c r="M9" s="122">
        <v>420.26916689904465</v>
      </c>
      <c r="N9" s="122">
        <v>157.59406154183864</v>
      </c>
      <c r="O9" s="122">
        <v>276.54907831602003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334.48881525443124</v>
      </c>
      <c r="X9" s="122">
        <v>0</v>
      </c>
      <c r="Y9" s="122">
        <v>0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1147.2167965646445</v>
      </c>
      <c r="M10" s="98">
        <v>1037.105728654104</v>
      </c>
      <c r="N10" s="98">
        <v>807.1574464691555</v>
      </c>
      <c r="O10" s="98">
        <v>1005.194879960442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668.97763050886249</v>
      </c>
      <c r="X10" s="98">
        <v>0</v>
      </c>
      <c r="Y10" s="98">
        <v>0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694.8923474375315</v>
      </c>
      <c r="M11" s="98">
        <v>742.16634523178197</v>
      </c>
      <c r="N11" s="98">
        <v>736.75255820939526</v>
      </c>
      <c r="O11" s="98">
        <v>682.42863892872617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16.604596937688189</v>
      </c>
      <c r="M19" s="122">
        <v>16.178429055944296</v>
      </c>
      <c r="N19" s="122">
        <v>7.6916572351211423</v>
      </c>
      <c r="O19" s="122">
        <v>5.0251903828297255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235.01235628456288</v>
      </c>
      <c r="M20" s="98">
        <v>253.94826591914625</v>
      </c>
      <c r="N20" s="98">
        <v>269.16663295293682</v>
      </c>
      <c r="O20" s="98">
        <v>237.86228885164954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163.22309098078651</v>
      </c>
      <c r="M21" s="98">
        <v>150.91288742142083</v>
      </c>
      <c r="N21" s="98">
        <v>128.42235946456617</v>
      </c>
      <c r="O21" s="98">
        <v>128.53244339743833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4043.5673657793845</v>
      </c>
      <c r="F24" s="117">
        <f t="shared" si="7"/>
        <v>3686.7452536742157</v>
      </c>
      <c r="G24" s="117">
        <f t="shared" si="7"/>
        <v>4055.7081652651159</v>
      </c>
      <c r="H24" s="117">
        <f t="shared" si="7"/>
        <v>3753.4479018747329</v>
      </c>
      <c r="I24" s="117">
        <f t="shared" si="7"/>
        <v>3590.8710809248632</v>
      </c>
      <c r="J24" s="117">
        <f t="shared" si="7"/>
        <v>3635.1863083125286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2735.2252312252672</v>
      </c>
      <c r="O24" s="117">
        <f t="shared" si="7"/>
        <v>3401.4886910044811</v>
      </c>
      <c r="P24" s="117">
        <f t="shared" si="7"/>
        <v>2333.9033877770571</v>
      </c>
      <c r="Q24" s="117">
        <f t="shared" si="7"/>
        <v>1867.9165249233761</v>
      </c>
      <c r="R24" s="117">
        <f t="shared" ref="R24:V24" si="8">R25+R28+R30+R39</f>
        <v>2168.2018908677401</v>
      </c>
      <c r="S24" s="117">
        <f t="shared" si="8"/>
        <v>2580.4945323190391</v>
      </c>
      <c r="T24" s="117">
        <f t="shared" si="8"/>
        <v>2290.9854930216043</v>
      </c>
      <c r="U24" s="117">
        <f t="shared" si="8"/>
        <v>1966.4530472557942</v>
      </c>
      <c r="V24" s="117">
        <f t="shared" si="8"/>
        <v>2058.413656104447</v>
      </c>
      <c r="W24" s="117">
        <f t="shared" ref="W24:Y24" si="9">W25+W28+W30+W39</f>
        <v>2839.6697792419927</v>
      </c>
      <c r="X24" s="117">
        <f t="shared" si="9"/>
        <v>1948.8567598709774</v>
      </c>
      <c r="Y24" s="117">
        <f t="shared" si="9"/>
        <v>1534.0211894129068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4028.6824312014692</v>
      </c>
      <c r="F25" s="122">
        <f t="shared" si="10"/>
        <v>3662.0410348388154</v>
      </c>
      <c r="G25" s="122">
        <f t="shared" si="10"/>
        <v>4021.6383320780142</v>
      </c>
      <c r="H25" s="122">
        <f t="shared" si="10"/>
        <v>3730.3333695874644</v>
      </c>
      <c r="I25" s="122">
        <f t="shared" si="10"/>
        <v>3577.0656499527154</v>
      </c>
      <c r="J25" s="122">
        <f t="shared" si="10"/>
        <v>3632.6753292756193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2725.1557201791252</v>
      </c>
      <c r="O25" s="122">
        <f t="shared" si="10"/>
        <v>3389.3358729412585</v>
      </c>
      <c r="P25" s="122">
        <f t="shared" si="10"/>
        <v>2324.9672399675869</v>
      </c>
      <c r="Q25" s="122">
        <f t="shared" si="10"/>
        <v>1860.9724808443452</v>
      </c>
      <c r="R25" s="122">
        <f t="shared" ref="R25:V25" si="11">SUM(R26:R27)</f>
        <v>2165.6356931499527</v>
      </c>
      <c r="S25" s="122">
        <f t="shared" si="11"/>
        <v>2574.3865785900402</v>
      </c>
      <c r="T25" s="122">
        <f t="shared" si="11"/>
        <v>2286.0118245059189</v>
      </c>
      <c r="U25" s="122">
        <f t="shared" si="11"/>
        <v>1959.9214164731698</v>
      </c>
      <c r="V25" s="122">
        <f t="shared" si="11"/>
        <v>2052.3488401102841</v>
      </c>
      <c r="W25" s="122">
        <f t="shared" ref="W25:Y25" si="12">SUM(W26:W27)</f>
        <v>2831.4353673006153</v>
      </c>
      <c r="X25" s="122">
        <f t="shared" si="12"/>
        <v>1945.9117207363806</v>
      </c>
      <c r="Y25" s="122">
        <f t="shared" si="12"/>
        <v>1531.2785074904393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4028.6824312014692</v>
      </c>
      <c r="F26" s="98">
        <v>3662.0410348388154</v>
      </c>
      <c r="G26" s="98">
        <v>4021.6383320780142</v>
      </c>
      <c r="H26" s="98">
        <v>3730.3333695874644</v>
      </c>
      <c r="I26" s="98">
        <v>3577.0656499527154</v>
      </c>
      <c r="J26" s="98">
        <v>3632.6753292756193</v>
      </c>
      <c r="K26" s="98">
        <v>0</v>
      </c>
      <c r="L26" s="98">
        <v>0</v>
      </c>
      <c r="M26" s="98">
        <v>0</v>
      </c>
      <c r="N26" s="98">
        <v>2725.1557201791252</v>
      </c>
      <c r="O26" s="98">
        <v>3389.3358729412585</v>
      </c>
      <c r="P26" s="98">
        <v>2324.9672399675869</v>
      </c>
      <c r="Q26" s="98">
        <v>1860.9724808443452</v>
      </c>
      <c r="R26" s="98">
        <v>2165.6356931499527</v>
      </c>
      <c r="S26" s="98">
        <v>2574.3865785900402</v>
      </c>
      <c r="T26" s="98">
        <v>2286.0118245059189</v>
      </c>
      <c r="U26" s="98">
        <v>1959.9214164731698</v>
      </c>
      <c r="V26" s="98">
        <v>2052.3488401102841</v>
      </c>
      <c r="W26" s="98">
        <v>2831.4353673006153</v>
      </c>
      <c r="X26" s="98">
        <v>1945.9117207363806</v>
      </c>
      <c r="Y26" s="98">
        <v>1531.2785074904393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14.011157578277688</v>
      </c>
      <c r="F30" s="122">
        <v>24.024104826737858</v>
      </c>
      <c r="G30" s="122">
        <v>33.443943485768642</v>
      </c>
      <c r="H30" s="122">
        <v>22.460526576208817</v>
      </c>
      <c r="I30" s="122">
        <v>13.384276874064602</v>
      </c>
      <c r="J30" s="122">
        <v>2.1894552221078163</v>
      </c>
      <c r="K30" s="122">
        <v>0</v>
      </c>
      <c r="L30" s="122">
        <v>0</v>
      </c>
      <c r="M30" s="122">
        <v>0</v>
      </c>
      <c r="N30" s="122">
        <v>10.069511046142075</v>
      </c>
      <c r="O30" s="122">
        <v>11.782940528265774</v>
      </c>
      <c r="P30" s="122">
        <v>8.9361478094704054</v>
      </c>
      <c r="Q30" s="122">
        <v>6.2383573937196823</v>
      </c>
      <c r="R30" s="122">
        <v>2.0016773035791857</v>
      </c>
      <c r="S30" s="122">
        <v>5.7697935017533784</v>
      </c>
      <c r="T30" s="122">
        <v>4.8152167999775681</v>
      </c>
      <c r="U30" s="122">
        <v>6.3449596988185135</v>
      </c>
      <c r="V30" s="122">
        <v>5.8598943094687765</v>
      </c>
      <c r="W30" s="122">
        <v>7.6469591347577675</v>
      </c>
      <c r="X30" s="122">
        <v>2.9450391345966458</v>
      </c>
      <c r="Y30" s="122">
        <v>2.7426819224674666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644.51324860077364</v>
      </c>
      <c r="F31" s="98">
        <v>643.31214036042491</v>
      </c>
      <c r="G31" s="98">
        <v>738.23833117441234</v>
      </c>
      <c r="H31" s="98">
        <v>689.5381658896107</v>
      </c>
      <c r="I31" s="98">
        <v>732.61304994879936</v>
      </c>
      <c r="J31" s="98">
        <v>796.9617008472452</v>
      </c>
      <c r="K31" s="98">
        <v>0</v>
      </c>
      <c r="L31" s="98">
        <v>0</v>
      </c>
      <c r="M31" s="98">
        <v>0</v>
      </c>
      <c r="N31" s="98">
        <v>736.75255820939526</v>
      </c>
      <c r="O31" s="98">
        <v>682.42863892872617</v>
      </c>
      <c r="P31" s="98">
        <v>705.95567694816202</v>
      </c>
      <c r="Q31" s="98">
        <v>701.81520679346431</v>
      </c>
      <c r="R31" s="98">
        <v>593.49732051122851</v>
      </c>
      <c r="S31" s="98">
        <v>608.39267035155069</v>
      </c>
      <c r="T31" s="98">
        <v>564.5841697973699</v>
      </c>
      <c r="U31" s="98">
        <v>562.58642662857483</v>
      </c>
      <c r="V31" s="98">
        <v>531.05292179560786</v>
      </c>
      <c r="W31" s="98">
        <v>667.19718450761525</v>
      </c>
      <c r="X31" s="98">
        <v>571.33759211174925</v>
      </c>
      <c r="Y31" s="98">
        <v>547.16504353225957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272.96082428808256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272.96082428808256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0.87377699963771027</v>
      </c>
      <c r="F39" s="122">
        <v>0.68011400866217242</v>
      </c>
      <c r="G39" s="122">
        <v>0.62588970133312949</v>
      </c>
      <c r="H39" s="122">
        <v>0.65400571105966787</v>
      </c>
      <c r="I39" s="122">
        <v>0.42115409808334953</v>
      </c>
      <c r="J39" s="122">
        <v>0.32152381480134118</v>
      </c>
      <c r="K39" s="122">
        <v>0</v>
      </c>
      <c r="L39" s="122">
        <v>0</v>
      </c>
      <c r="M39" s="122">
        <v>0</v>
      </c>
      <c r="N39" s="122">
        <v>0</v>
      </c>
      <c r="O39" s="122">
        <v>0.36987753495665704</v>
      </c>
      <c r="P39" s="122">
        <v>0</v>
      </c>
      <c r="Q39" s="122">
        <v>0.70568668531111212</v>
      </c>
      <c r="R39" s="122">
        <v>0.56452041420850363</v>
      </c>
      <c r="S39" s="122">
        <v>0.33816022724573724</v>
      </c>
      <c r="T39" s="122">
        <v>0.15845171570805416</v>
      </c>
      <c r="U39" s="122">
        <v>0.18667108380610026</v>
      </c>
      <c r="V39" s="122">
        <v>0.20492168469396924</v>
      </c>
      <c r="W39" s="122">
        <v>0.58745280661946786</v>
      </c>
      <c r="X39" s="122">
        <v>0</v>
      </c>
      <c r="Y39" s="122">
        <v>0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120.58122595000401</v>
      </c>
      <c r="F40" s="98">
        <v>131.12598087006683</v>
      </c>
      <c r="G40" s="98">
        <v>109.65587567356428</v>
      </c>
      <c r="H40" s="98">
        <v>125.48734580957377</v>
      </c>
      <c r="I40" s="98">
        <v>109.50006550167087</v>
      </c>
      <c r="J40" s="98">
        <v>117.03466858768819</v>
      </c>
      <c r="K40" s="98">
        <v>0</v>
      </c>
      <c r="L40" s="98">
        <v>0</v>
      </c>
      <c r="M40" s="98">
        <v>0</v>
      </c>
      <c r="N40" s="98">
        <v>0</v>
      </c>
      <c r="O40" s="98">
        <v>128.53244339743833</v>
      </c>
      <c r="P40" s="98">
        <v>0</v>
      </c>
      <c r="Q40" s="98">
        <v>158.77950419500021</v>
      </c>
      <c r="R40" s="98">
        <v>167.38030281282133</v>
      </c>
      <c r="S40" s="98">
        <v>160.45702782810233</v>
      </c>
      <c r="T40" s="98">
        <v>148.62770933415482</v>
      </c>
      <c r="U40" s="98">
        <v>148.96352487726801</v>
      </c>
      <c r="V40" s="98">
        <v>148.56822140312769</v>
      </c>
      <c r="W40" s="98">
        <v>205.0210295101943</v>
      </c>
      <c r="X40" s="98">
        <v>0</v>
      </c>
      <c r="Y40" s="98">
        <v>0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5599.5061010068503</v>
      </c>
      <c r="D43" s="117">
        <f t="shared" si="14"/>
        <v>4963.5365212114857</v>
      </c>
      <c r="E43" s="117">
        <f t="shared" si="14"/>
        <v>5473.466951256727</v>
      </c>
      <c r="F43" s="117">
        <f t="shared" si="14"/>
        <v>5114.8946175389074</v>
      </c>
      <c r="G43" s="117">
        <f t="shared" si="14"/>
        <v>4678.8187740010526</v>
      </c>
      <c r="H43" s="117">
        <f t="shared" si="14"/>
        <v>4725.8398818714322</v>
      </c>
      <c r="I43" s="117">
        <f t="shared" si="14"/>
        <v>4278.7771517837873</v>
      </c>
      <c r="J43" s="117">
        <f t="shared" si="14"/>
        <v>4436.0365453590721</v>
      </c>
      <c r="K43" s="117">
        <f t="shared" si="14"/>
        <v>4155.3833774594896</v>
      </c>
      <c r="L43" s="117">
        <f t="shared" si="14"/>
        <v>5164.9445272827807</v>
      </c>
      <c r="M43" s="117">
        <f t="shared" si="14"/>
        <v>4302.3033206195578</v>
      </c>
      <c r="N43" s="117">
        <f t="shared" si="14"/>
        <v>3771.6203261035253</v>
      </c>
      <c r="O43" s="117">
        <f t="shared" si="14"/>
        <v>4368.5257349719477</v>
      </c>
      <c r="P43" s="117">
        <f t="shared" si="14"/>
        <v>2938.0541400030484</v>
      </c>
      <c r="Q43" s="117">
        <f t="shared" si="14"/>
        <v>2562.8690336071768</v>
      </c>
      <c r="R43" s="117">
        <f t="shared" ref="R43:V43" si="15">R44+R47+R49+R58</f>
        <v>3040.9189611349452</v>
      </c>
      <c r="S43" s="117">
        <f t="shared" si="15"/>
        <v>3263.6423222922472</v>
      </c>
      <c r="T43" s="117">
        <f t="shared" si="15"/>
        <v>2953.2981459458028</v>
      </c>
      <c r="U43" s="117">
        <f t="shared" si="15"/>
        <v>2634.8349169320086</v>
      </c>
      <c r="V43" s="117">
        <f t="shared" si="15"/>
        <v>2753.3752038956668</v>
      </c>
      <c r="W43" s="117">
        <f t="shared" ref="W43:Y43" si="16">W44+W47+W49+W58</f>
        <v>3776.4025134058693</v>
      </c>
      <c r="X43" s="117">
        <f t="shared" si="16"/>
        <v>2867.7751938069632</v>
      </c>
      <c r="Y43" s="117">
        <f t="shared" si="16"/>
        <v>1918.1593503707502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5548.0136827251745</v>
      </c>
      <c r="D44" s="122">
        <f t="shared" si="17"/>
        <v>4798.4066548570145</v>
      </c>
      <c r="E44" s="122">
        <f t="shared" si="17"/>
        <v>5370.164900745428</v>
      </c>
      <c r="F44" s="122">
        <f t="shared" si="17"/>
        <v>4970.1241492663712</v>
      </c>
      <c r="G44" s="122">
        <f t="shared" si="17"/>
        <v>4635.1122490297439</v>
      </c>
      <c r="H44" s="122">
        <f t="shared" si="17"/>
        <v>4679.1706229111951</v>
      </c>
      <c r="I44" s="122">
        <f t="shared" si="17"/>
        <v>4020.5361801378835</v>
      </c>
      <c r="J44" s="122">
        <f t="shared" si="17"/>
        <v>3979.9438070592764</v>
      </c>
      <c r="K44" s="122">
        <f t="shared" si="17"/>
        <v>3794.9035522154368</v>
      </c>
      <c r="L44" s="122">
        <f t="shared" si="17"/>
        <v>4750.3287550683808</v>
      </c>
      <c r="M44" s="122">
        <f t="shared" si="17"/>
        <v>3787.6773001055153</v>
      </c>
      <c r="N44" s="122">
        <f t="shared" si="17"/>
        <v>3337.978663424085</v>
      </c>
      <c r="O44" s="122">
        <f t="shared" si="17"/>
        <v>3899.6672336315414</v>
      </c>
      <c r="P44" s="122">
        <f t="shared" si="17"/>
        <v>2818.322164588435</v>
      </c>
      <c r="Q44" s="122">
        <f t="shared" si="17"/>
        <v>2402.7688154546363</v>
      </c>
      <c r="R44" s="122">
        <f t="shared" ref="R44:V44" si="18">SUM(R45:R46)</f>
        <v>2843.2388390268388</v>
      </c>
      <c r="S44" s="122">
        <f t="shared" si="18"/>
        <v>3002.859694647505</v>
      </c>
      <c r="T44" s="122">
        <f t="shared" si="18"/>
        <v>2719.7596346911</v>
      </c>
      <c r="U44" s="122">
        <f t="shared" si="18"/>
        <v>2351.8116144175024</v>
      </c>
      <c r="V44" s="122">
        <f t="shared" si="18"/>
        <v>2422.8409792627276</v>
      </c>
      <c r="W44" s="122">
        <f t="shared" ref="W44:Y44" si="19">SUM(W45:W46)</f>
        <v>3363.4741761517716</v>
      </c>
      <c r="X44" s="122">
        <f t="shared" si="19"/>
        <v>2433.8324796779384</v>
      </c>
      <c r="Y44" s="122">
        <f t="shared" si="19"/>
        <v>1683.6311706273539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5548.0136827251745</v>
      </c>
      <c r="D45" s="98">
        <v>4798.4066548570145</v>
      </c>
      <c r="E45" s="98">
        <v>5370.164900745428</v>
      </c>
      <c r="F45" s="98">
        <v>4970.1241492663712</v>
      </c>
      <c r="G45" s="98">
        <v>4635.1122490297439</v>
      </c>
      <c r="H45" s="98">
        <v>4679.1706229111951</v>
      </c>
      <c r="I45" s="98">
        <v>4020.5361801378835</v>
      </c>
      <c r="J45" s="98">
        <v>3979.9438070592764</v>
      </c>
      <c r="K45" s="98">
        <v>3794.9035522154368</v>
      </c>
      <c r="L45" s="98">
        <v>4750.3287550683808</v>
      </c>
      <c r="M45" s="98">
        <v>3787.6773001055153</v>
      </c>
      <c r="N45" s="98">
        <v>3337.978663424085</v>
      </c>
      <c r="O45" s="98">
        <v>3899.6672336315414</v>
      </c>
      <c r="P45" s="98">
        <v>2818.322164588435</v>
      </c>
      <c r="Q45" s="98">
        <v>2402.7688154546363</v>
      </c>
      <c r="R45" s="98">
        <v>2843.2388390268388</v>
      </c>
      <c r="S45" s="98">
        <v>3002.859694647505</v>
      </c>
      <c r="T45" s="98">
        <v>2719.7596346911</v>
      </c>
      <c r="U45" s="98">
        <v>2351.8116144175024</v>
      </c>
      <c r="V45" s="98">
        <v>2422.8409792627276</v>
      </c>
      <c r="W45" s="98">
        <v>3363.4741761517716</v>
      </c>
      <c r="X45" s="98">
        <v>2433.8324796779384</v>
      </c>
      <c r="Y45" s="98">
        <v>1683.6311706273539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50.85812133476476</v>
      </c>
      <c r="D49" s="122">
        <v>164.61266317874779</v>
      </c>
      <c r="E49" s="122">
        <v>102.77061468495876</v>
      </c>
      <c r="F49" s="122">
        <v>144.0207555690892</v>
      </c>
      <c r="G49" s="122">
        <v>43.051379864662955</v>
      </c>
      <c r="H49" s="122">
        <v>46.045400244411823</v>
      </c>
      <c r="I49" s="122">
        <v>257.87087766088939</v>
      </c>
      <c r="J49" s="122">
        <v>455.8042048365009</v>
      </c>
      <c r="K49" s="122">
        <v>360.07692836123272</v>
      </c>
      <c r="L49" s="122">
        <v>414.34966207204798</v>
      </c>
      <c r="M49" s="122">
        <v>514.51519590882026</v>
      </c>
      <c r="N49" s="122">
        <v>433.52794077189191</v>
      </c>
      <c r="O49" s="122">
        <v>468.56507177962277</v>
      </c>
      <c r="P49" s="122">
        <v>119.2483383189512</v>
      </c>
      <c r="Q49" s="122">
        <v>159.39722786831939</v>
      </c>
      <c r="R49" s="122">
        <v>197.12393049910474</v>
      </c>
      <c r="S49" s="122">
        <v>260.43630327535493</v>
      </c>
      <c r="T49" s="122">
        <v>233.38820005998775</v>
      </c>
      <c r="U49" s="122">
        <v>282.75866665577962</v>
      </c>
      <c r="V49" s="122">
        <v>330.2749130991894</v>
      </c>
      <c r="W49" s="122">
        <v>412.41114516303486</v>
      </c>
      <c r="X49" s="122">
        <v>433.94271412902469</v>
      </c>
      <c r="Y49" s="122">
        <v>234.52817974339638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883.49315595065605</v>
      </c>
      <c r="D50" s="98">
        <v>941.61209421515991</v>
      </c>
      <c r="E50" s="98">
        <v>961.25282126998366</v>
      </c>
      <c r="F50" s="98">
        <v>956.06646646816091</v>
      </c>
      <c r="G50" s="98">
        <v>861.25672172294367</v>
      </c>
      <c r="H50" s="98">
        <v>918.62405219656966</v>
      </c>
      <c r="I50" s="98">
        <v>868.27888763057172</v>
      </c>
      <c r="J50" s="98">
        <v>898.88174194514772</v>
      </c>
      <c r="K50" s="98">
        <v>932.4289526847499</v>
      </c>
      <c r="L50" s="98">
        <v>976.85162106581481</v>
      </c>
      <c r="M50" s="98">
        <v>985.48897784407529</v>
      </c>
      <c r="N50" s="98">
        <v>856.88795667853867</v>
      </c>
      <c r="O50" s="98">
        <v>917.44861133891584</v>
      </c>
      <c r="P50" s="98">
        <v>873.86183784503328</v>
      </c>
      <c r="Q50" s="98">
        <v>798.26243347402431</v>
      </c>
      <c r="R50" s="98">
        <v>765.17357326981426</v>
      </c>
      <c r="S50" s="98">
        <v>757.26410907035154</v>
      </c>
      <c r="T50" s="98">
        <v>678.22991562198661</v>
      </c>
      <c r="U50" s="98">
        <v>679.59987974014086</v>
      </c>
      <c r="V50" s="98">
        <v>683.71237577769057</v>
      </c>
      <c r="W50" s="98">
        <v>768.21464092275824</v>
      </c>
      <c r="X50" s="98">
        <v>706.46491537761165</v>
      </c>
      <c r="Y50" s="98">
        <v>610.6424094215389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327.84968968983799</v>
      </c>
      <c r="D51" s="98">
        <v>350.69787844516327</v>
      </c>
      <c r="E51" s="98">
        <v>355.11787040641298</v>
      </c>
      <c r="F51" s="98">
        <v>352.78299175850032</v>
      </c>
      <c r="G51" s="98">
        <v>317.48112844011757</v>
      </c>
      <c r="H51" s="98">
        <v>281.73366648006925</v>
      </c>
      <c r="I51" s="98">
        <v>0</v>
      </c>
      <c r="J51" s="98">
        <v>316.41872571020804</v>
      </c>
      <c r="K51" s="98">
        <v>335.49360158890448</v>
      </c>
      <c r="L51" s="98">
        <v>310.07458256116001</v>
      </c>
      <c r="M51" s="98">
        <v>350.47730619239968</v>
      </c>
      <c r="N51" s="98">
        <v>0</v>
      </c>
      <c r="O51" s="98">
        <v>267.73320482696255</v>
      </c>
      <c r="P51" s="98">
        <v>259.07618989261744</v>
      </c>
      <c r="Q51" s="98">
        <v>189.73924262745567</v>
      </c>
      <c r="R51" s="98">
        <v>168.58532596541141</v>
      </c>
      <c r="S51" s="98">
        <v>188.79982780229537</v>
      </c>
      <c r="T51" s="98">
        <v>195.2613843075809</v>
      </c>
      <c r="U51" s="98">
        <v>200.15685523971857</v>
      </c>
      <c r="V51" s="98">
        <v>202.31142453744567</v>
      </c>
      <c r="W51" s="98">
        <v>222.37121203446105</v>
      </c>
      <c r="X51" s="98">
        <v>239.41323038520594</v>
      </c>
      <c r="Y51" s="98">
        <v>0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327.84968968983799</v>
      </c>
      <c r="D52" s="101">
        <v>350.69787844516327</v>
      </c>
      <c r="E52" s="101">
        <v>355.11787040641298</v>
      </c>
      <c r="F52" s="101">
        <v>352.78299175850032</v>
      </c>
      <c r="G52" s="101">
        <v>317.48112844011757</v>
      </c>
      <c r="H52" s="101">
        <v>281.73366648006925</v>
      </c>
      <c r="I52" s="101">
        <v>0</v>
      </c>
      <c r="J52" s="101">
        <v>316.41872571020804</v>
      </c>
      <c r="K52" s="101">
        <v>335.49360158890448</v>
      </c>
      <c r="L52" s="101">
        <v>310.07458256116001</v>
      </c>
      <c r="M52" s="101">
        <v>350.47730619239968</v>
      </c>
      <c r="N52" s="101">
        <v>0</v>
      </c>
      <c r="O52" s="101">
        <v>267.73320482696255</v>
      </c>
      <c r="P52" s="101">
        <v>259.07618989261744</v>
      </c>
      <c r="Q52" s="101">
        <v>189.73924262745567</v>
      </c>
      <c r="R52" s="101">
        <v>168.58532596541141</v>
      </c>
      <c r="S52" s="101">
        <v>188.79982780229537</v>
      </c>
      <c r="T52" s="101">
        <v>195.2613843075809</v>
      </c>
      <c r="U52" s="101">
        <v>200.15685523971857</v>
      </c>
      <c r="V52" s="101">
        <v>202.31142453744567</v>
      </c>
      <c r="W52" s="101">
        <v>222.37121203446105</v>
      </c>
      <c r="X52" s="101">
        <v>239.41323038520594</v>
      </c>
      <c r="Y52" s="101">
        <v>0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0.63429694691031857</v>
      </c>
      <c r="D58" s="122">
        <v>0.5172031757234814</v>
      </c>
      <c r="E58" s="122">
        <v>0.53143582634002684</v>
      </c>
      <c r="F58" s="122">
        <v>0.74971270344681584</v>
      </c>
      <c r="G58" s="122">
        <v>0.65514510664602277</v>
      </c>
      <c r="H58" s="122">
        <v>0.62385871582475627</v>
      </c>
      <c r="I58" s="122">
        <v>0.37009398501436952</v>
      </c>
      <c r="J58" s="122">
        <v>0.28853346329437091</v>
      </c>
      <c r="K58" s="122">
        <v>0.40289688281932595</v>
      </c>
      <c r="L58" s="122">
        <v>0.26611014235224145</v>
      </c>
      <c r="M58" s="122">
        <v>0.11082460522302083</v>
      </c>
      <c r="N58" s="122">
        <v>0.11372190754876275</v>
      </c>
      <c r="O58" s="122">
        <v>0.29342956078396293</v>
      </c>
      <c r="P58" s="122">
        <v>0.48363709566236962</v>
      </c>
      <c r="Q58" s="122">
        <v>0.70299028422094967</v>
      </c>
      <c r="R58" s="122">
        <v>0.55619160900120079</v>
      </c>
      <c r="S58" s="122">
        <v>0.34632436938724598</v>
      </c>
      <c r="T58" s="122">
        <v>0.15031119471496238</v>
      </c>
      <c r="U58" s="122">
        <v>0.26463585872671519</v>
      </c>
      <c r="V58" s="122">
        <v>0.25931153374993193</v>
      </c>
      <c r="W58" s="122">
        <v>0.51719209106296227</v>
      </c>
      <c r="X58" s="122">
        <v>0</v>
      </c>
      <c r="Y58" s="122">
        <v>0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119.35491511407281</v>
      </c>
      <c r="D59" s="98">
        <v>125.91680743827958</v>
      </c>
      <c r="E59" s="98">
        <v>120.58122595000404</v>
      </c>
      <c r="F59" s="98">
        <v>131.12598087006685</v>
      </c>
      <c r="G59" s="98">
        <v>109.6558756735643</v>
      </c>
      <c r="H59" s="98">
        <v>125.48734580957377</v>
      </c>
      <c r="I59" s="98">
        <v>109.50006550167089</v>
      </c>
      <c r="J59" s="98">
        <v>117.03466858768817</v>
      </c>
      <c r="K59" s="98">
        <v>151.8233375502094</v>
      </c>
      <c r="L59" s="98">
        <v>163.22309098078648</v>
      </c>
      <c r="M59" s="98">
        <v>150.91288742142081</v>
      </c>
      <c r="N59" s="98">
        <v>128.42235946456614</v>
      </c>
      <c r="O59" s="98">
        <v>128.53244339743836</v>
      </c>
      <c r="P59" s="98">
        <v>143.91539024201444</v>
      </c>
      <c r="Q59" s="98">
        <v>158.77950419500024</v>
      </c>
      <c r="R59" s="98">
        <v>167.38030281282136</v>
      </c>
      <c r="S59" s="98">
        <v>160.4570278281023</v>
      </c>
      <c r="T59" s="98">
        <v>148.62770933415479</v>
      </c>
      <c r="U59" s="98">
        <v>148.96352487726799</v>
      </c>
      <c r="V59" s="98">
        <v>148.56822140312767</v>
      </c>
      <c r="W59" s="98">
        <v>205.02102951019427</v>
      </c>
      <c r="X59" s="98">
        <v>0</v>
      </c>
      <c r="Y59" s="98">
        <v>0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4204.7914031157952</v>
      </c>
      <c r="D62" s="117">
        <f t="shared" si="21"/>
        <v>3506.5466815602513</v>
      </c>
      <c r="E62" s="117">
        <f t="shared" si="21"/>
        <v>3918.160577933359</v>
      </c>
      <c r="F62" s="117">
        <f t="shared" si="21"/>
        <v>3385.0814182118911</v>
      </c>
      <c r="G62" s="117">
        <f t="shared" si="21"/>
        <v>3769.763453702195</v>
      </c>
      <c r="H62" s="117">
        <f t="shared" si="21"/>
        <v>3462.7655670956165</v>
      </c>
      <c r="I62" s="117">
        <f t="shared" si="21"/>
        <v>3070.0577882154462</v>
      </c>
      <c r="J62" s="117">
        <f t="shared" si="21"/>
        <v>3036.73525054934</v>
      </c>
      <c r="K62" s="117">
        <f t="shared" si="21"/>
        <v>2996.589558073088</v>
      </c>
      <c r="L62" s="117">
        <f t="shared" si="21"/>
        <v>3577.3320439726249</v>
      </c>
      <c r="M62" s="117">
        <f t="shared" si="21"/>
        <v>2978.8178119443523</v>
      </c>
      <c r="N62" s="117">
        <f t="shared" si="21"/>
        <v>2779.478415384121</v>
      </c>
      <c r="O62" s="117">
        <f t="shared" si="21"/>
        <v>2957.5575847320292</v>
      </c>
      <c r="P62" s="117">
        <f t="shared" si="21"/>
        <v>2097.8385755489257</v>
      </c>
      <c r="Q62" s="117">
        <f t="shared" si="21"/>
        <v>1861.7640474534803</v>
      </c>
      <c r="R62" s="117">
        <f t="shared" ref="R62:V62" si="22">R63+R66+R68+R77</f>
        <v>2328.4162609401342</v>
      </c>
      <c r="S62" s="117">
        <f t="shared" si="22"/>
        <v>2332.2117071635462</v>
      </c>
      <c r="T62" s="117">
        <f t="shared" si="22"/>
        <v>2093.1103134737541</v>
      </c>
      <c r="U62" s="117">
        <f t="shared" si="22"/>
        <v>1894.8476314969375</v>
      </c>
      <c r="V62" s="117">
        <f t="shared" si="22"/>
        <v>1867.9975875608259</v>
      </c>
      <c r="W62" s="117">
        <f t="shared" ref="W62:Y62" si="23">W63+W66+W68+W77</f>
        <v>2409.0178876464656</v>
      </c>
      <c r="X62" s="117">
        <f t="shared" si="23"/>
        <v>1570.3953318918752</v>
      </c>
      <c r="Y62" s="117">
        <f t="shared" si="23"/>
        <v>1165.3273072030483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3962.9895977177312</v>
      </c>
      <c r="D63" s="122">
        <f t="shared" si="24"/>
        <v>3265.198276791481</v>
      </c>
      <c r="E63" s="122">
        <f t="shared" si="24"/>
        <v>3637.6296337554877</v>
      </c>
      <c r="F63" s="122">
        <f t="shared" si="24"/>
        <v>3117.5766495628459</v>
      </c>
      <c r="G63" s="122">
        <f t="shared" si="24"/>
        <v>3471.7677057282158</v>
      </c>
      <c r="H63" s="122">
        <f t="shared" si="24"/>
        <v>3271.2999603200378</v>
      </c>
      <c r="I63" s="122">
        <f t="shared" si="24"/>
        <v>2796.4576482845951</v>
      </c>
      <c r="J63" s="122">
        <f t="shared" si="24"/>
        <v>2722.3729415940379</v>
      </c>
      <c r="K63" s="122">
        <f t="shared" si="24"/>
        <v>2708.9509915278104</v>
      </c>
      <c r="L63" s="122">
        <f t="shared" si="24"/>
        <v>3259.0069115182032</v>
      </c>
      <c r="M63" s="122">
        <f t="shared" si="24"/>
        <v>2575.2605595521568</v>
      </c>
      <c r="N63" s="122">
        <f t="shared" si="24"/>
        <v>2439.1335301901813</v>
      </c>
      <c r="O63" s="122">
        <f t="shared" si="24"/>
        <v>2664.4421334572589</v>
      </c>
      <c r="P63" s="122">
        <f t="shared" si="24"/>
        <v>1876.2512230754514</v>
      </c>
      <c r="Q63" s="122">
        <f t="shared" si="24"/>
        <v>1629.5439360576456</v>
      </c>
      <c r="R63" s="122">
        <f t="shared" ref="R63:V63" si="25">SUM(R64:R65)</f>
        <v>2051.2707033539946</v>
      </c>
      <c r="S63" s="122">
        <f t="shared" si="25"/>
        <v>2019.8651538205584</v>
      </c>
      <c r="T63" s="122">
        <f t="shared" si="25"/>
        <v>1813.8100973287885</v>
      </c>
      <c r="U63" s="122">
        <f t="shared" si="25"/>
        <v>1617.2947555198234</v>
      </c>
      <c r="V63" s="122">
        <f t="shared" si="25"/>
        <v>1597.6212325802917</v>
      </c>
      <c r="W63" s="122">
        <f t="shared" ref="W63:Y63" si="26">SUM(W64:W65)</f>
        <v>2187.7220591375931</v>
      </c>
      <c r="X63" s="122">
        <f t="shared" si="26"/>
        <v>1514.2319472400222</v>
      </c>
      <c r="Y63" s="122">
        <f t="shared" si="26"/>
        <v>1099.9835734407479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3962.9895977177312</v>
      </c>
      <c r="D64" s="98">
        <v>3265.198276791481</v>
      </c>
      <c r="E64" s="98">
        <v>3637.6296337554877</v>
      </c>
      <c r="F64" s="98">
        <v>3117.5766495628459</v>
      </c>
      <c r="G64" s="98">
        <v>3471.7677057282158</v>
      </c>
      <c r="H64" s="98">
        <v>3271.2999603200378</v>
      </c>
      <c r="I64" s="98">
        <v>2796.4576482845951</v>
      </c>
      <c r="J64" s="98">
        <v>2722.3729415940379</v>
      </c>
      <c r="K64" s="98">
        <v>2708.9509915278104</v>
      </c>
      <c r="L64" s="98">
        <v>3259.0069115182032</v>
      </c>
      <c r="M64" s="98">
        <v>2575.2605595521568</v>
      </c>
      <c r="N64" s="98">
        <v>2439.1335301901813</v>
      </c>
      <c r="O64" s="98">
        <v>2664.4421334572589</v>
      </c>
      <c r="P64" s="98">
        <v>1876.2512230754514</v>
      </c>
      <c r="Q64" s="98">
        <v>1629.5439360576456</v>
      </c>
      <c r="R64" s="98">
        <v>2051.2707033539946</v>
      </c>
      <c r="S64" s="98">
        <v>2019.8651538205584</v>
      </c>
      <c r="T64" s="98">
        <v>1813.8100973287885</v>
      </c>
      <c r="U64" s="98">
        <v>1617.2947555198234</v>
      </c>
      <c r="V64" s="98">
        <v>1597.6212325802917</v>
      </c>
      <c r="W64" s="98">
        <v>2187.7220591375931</v>
      </c>
      <c r="X64" s="98">
        <v>1514.2319472400222</v>
      </c>
      <c r="Y64" s="98">
        <v>1099.9835734407479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237.7193898611491</v>
      </c>
      <c r="D68" s="122">
        <v>234.37894687833872</v>
      </c>
      <c r="E68" s="122">
        <v>271.30532680273973</v>
      </c>
      <c r="F68" s="122">
        <v>257.00167193024731</v>
      </c>
      <c r="G68" s="122">
        <v>287.09817561676033</v>
      </c>
      <c r="H68" s="122">
        <v>180.16863481835745</v>
      </c>
      <c r="I68" s="122">
        <v>267.20641845677909</v>
      </c>
      <c r="J68" s="122">
        <v>299.72093458442828</v>
      </c>
      <c r="K68" s="122">
        <v>272.1724097279556</v>
      </c>
      <c r="L68" s="122">
        <v>301.74499550679025</v>
      </c>
      <c r="M68" s="122">
        <v>385.33424347931276</v>
      </c>
      <c r="N68" s="122">
        <v>324.74588744814207</v>
      </c>
      <c r="O68" s="122">
        <v>277.07328114380829</v>
      </c>
      <c r="P68" s="122">
        <v>212.29610472516964</v>
      </c>
      <c r="Q68" s="122">
        <v>222.63804924872801</v>
      </c>
      <c r="R68" s="122">
        <v>267.21886692453904</v>
      </c>
      <c r="S68" s="122">
        <v>299.56916175657983</v>
      </c>
      <c r="T68" s="122">
        <v>266.95831516613487</v>
      </c>
      <c r="U68" s="122">
        <v>261.98629400686406</v>
      </c>
      <c r="V68" s="122">
        <v>257.62400935733029</v>
      </c>
      <c r="W68" s="122">
        <v>210.94076119870334</v>
      </c>
      <c r="X68" s="122">
        <v>55.650838087786958</v>
      </c>
      <c r="Y68" s="122">
        <v>65.072446337506577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630.24571469818306</v>
      </c>
      <c r="D69" s="98">
        <v>630.88164443463802</v>
      </c>
      <c r="E69" s="98">
        <v>630.13756119406935</v>
      </c>
      <c r="F69" s="98">
        <v>590.11907986420636</v>
      </c>
      <c r="G69" s="98">
        <v>632.12117036610607</v>
      </c>
      <c r="H69" s="98">
        <v>625.86941568050509</v>
      </c>
      <c r="I69" s="98">
        <v>581.93369554069784</v>
      </c>
      <c r="J69" s="98">
        <v>589.0769011313721</v>
      </c>
      <c r="K69" s="98">
        <v>631.29666464475088</v>
      </c>
      <c r="L69" s="98">
        <v>620.50420284955771</v>
      </c>
      <c r="M69" s="98">
        <v>636.62409440302861</v>
      </c>
      <c r="N69" s="98">
        <v>618.3025555294679</v>
      </c>
      <c r="O69" s="98">
        <v>578.22646233378998</v>
      </c>
      <c r="P69" s="98">
        <v>580.29126477408988</v>
      </c>
      <c r="Q69" s="98">
        <v>529.85748247085303</v>
      </c>
      <c r="R69" s="98">
        <v>524.94193009528556</v>
      </c>
      <c r="S69" s="98">
        <v>512.66863460825277</v>
      </c>
      <c r="T69" s="98">
        <v>470.92749258652185</v>
      </c>
      <c r="U69" s="98">
        <v>462.6850730768823</v>
      </c>
      <c r="V69" s="98">
        <v>476.11027544678137</v>
      </c>
      <c r="W69" s="98">
        <v>568.9035830332939</v>
      </c>
      <c r="X69" s="98">
        <v>453.54306506362406</v>
      </c>
      <c r="Y69" s="98">
        <v>443.03323133742197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234.02562974828788</v>
      </c>
      <c r="D70" s="98">
        <v>234.89991135800244</v>
      </c>
      <c r="E70" s="98">
        <v>232.67050073578875</v>
      </c>
      <c r="F70" s="98">
        <v>217.39221507642847</v>
      </c>
      <c r="G70" s="98">
        <v>233.67519634782431</v>
      </c>
      <c r="H70" s="98">
        <v>192.21172538558255</v>
      </c>
      <c r="I70" s="98">
        <v>0</v>
      </c>
      <c r="J70" s="98">
        <v>207.33719477108792</v>
      </c>
      <c r="K70" s="98">
        <v>227.43581219251269</v>
      </c>
      <c r="L70" s="98">
        <v>196.55943981701685</v>
      </c>
      <c r="M70" s="98">
        <v>226.25100842545382</v>
      </c>
      <c r="N70" s="98">
        <v>211.0191303670571</v>
      </c>
      <c r="O70" s="98">
        <v>168.23066169048226</v>
      </c>
      <c r="P70" s="98">
        <v>172.11516410363637</v>
      </c>
      <c r="Q70" s="98">
        <v>125.8681025046253</v>
      </c>
      <c r="R70" s="98">
        <v>115.91718765460028</v>
      </c>
      <c r="S70" s="98">
        <v>127.80704188142263</v>
      </c>
      <c r="T70" s="98">
        <v>135.6888604728463</v>
      </c>
      <c r="U70" s="98">
        <v>136.15925472821934</v>
      </c>
      <c r="V70" s="98">
        <v>140.92453677970562</v>
      </c>
      <c r="W70" s="98">
        <v>165.69028907602154</v>
      </c>
      <c r="X70" s="98">
        <v>0</v>
      </c>
      <c r="Y70" s="98">
        <v>0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234.02562974828788</v>
      </c>
      <c r="D71" s="101">
        <v>234.89991135800244</v>
      </c>
      <c r="E71" s="101">
        <v>232.67050073578875</v>
      </c>
      <c r="F71" s="101">
        <v>217.39221507642847</v>
      </c>
      <c r="G71" s="101">
        <v>233.67519634782431</v>
      </c>
      <c r="H71" s="101">
        <v>192.21172538558255</v>
      </c>
      <c r="I71" s="101">
        <v>0</v>
      </c>
      <c r="J71" s="101">
        <v>207.33719477108792</v>
      </c>
      <c r="K71" s="101">
        <v>227.43581219251269</v>
      </c>
      <c r="L71" s="101">
        <v>196.55943981701685</v>
      </c>
      <c r="M71" s="101">
        <v>226.25100842545382</v>
      </c>
      <c r="N71" s="101">
        <v>211.0191303670571</v>
      </c>
      <c r="O71" s="101">
        <v>168.23066169048226</v>
      </c>
      <c r="P71" s="101">
        <v>172.11516410363637</v>
      </c>
      <c r="Q71" s="101">
        <v>125.8681025046253</v>
      </c>
      <c r="R71" s="101">
        <v>115.91718765460028</v>
      </c>
      <c r="S71" s="101">
        <v>127.80704188142263</v>
      </c>
      <c r="T71" s="101">
        <v>135.6888604728463</v>
      </c>
      <c r="U71" s="101">
        <v>136.15925472821934</v>
      </c>
      <c r="V71" s="101">
        <v>140.92453677970562</v>
      </c>
      <c r="W71" s="101">
        <v>165.69028907602154</v>
      </c>
      <c r="X71" s="101">
        <v>0</v>
      </c>
      <c r="Y71" s="101">
        <v>0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4.0824155369144917</v>
      </c>
      <c r="D77" s="122">
        <v>6.9694578904315563</v>
      </c>
      <c r="E77" s="122">
        <v>9.2256173751316322</v>
      </c>
      <c r="F77" s="122">
        <v>10.503096718797865</v>
      </c>
      <c r="G77" s="122">
        <v>10.89757235721893</v>
      </c>
      <c r="H77" s="122">
        <v>11.296971957220926</v>
      </c>
      <c r="I77" s="122">
        <v>6.3937214740723389</v>
      </c>
      <c r="J77" s="122">
        <v>14.641374370873503</v>
      </c>
      <c r="K77" s="122">
        <v>15.466156817322053</v>
      </c>
      <c r="L77" s="122">
        <v>16.580136947631079</v>
      </c>
      <c r="M77" s="122">
        <v>18.223008912883035</v>
      </c>
      <c r="N77" s="122">
        <v>15.598997745797483</v>
      </c>
      <c r="O77" s="122">
        <v>16.042170130961793</v>
      </c>
      <c r="P77" s="122">
        <v>9.2912477483045475</v>
      </c>
      <c r="Q77" s="122">
        <v>9.582062147106706</v>
      </c>
      <c r="R77" s="122">
        <v>9.9266906616009614</v>
      </c>
      <c r="S77" s="122">
        <v>12.777391586408147</v>
      </c>
      <c r="T77" s="122">
        <v>12.341900978830861</v>
      </c>
      <c r="U77" s="122">
        <v>15.566581970250143</v>
      </c>
      <c r="V77" s="122">
        <v>12.752345623203933</v>
      </c>
      <c r="W77" s="122">
        <v>10.355067310169021</v>
      </c>
      <c r="X77" s="122">
        <v>0.51254656406605514</v>
      </c>
      <c r="Y77" s="122">
        <v>0.2712874247939514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107.33121602982196</v>
      </c>
      <c r="D78" s="98">
        <v>109.33883832708418</v>
      </c>
      <c r="E78" s="98">
        <v>108.47171938531832</v>
      </c>
      <c r="F78" s="98">
        <v>108.71095263566444</v>
      </c>
      <c r="G78" s="98">
        <v>103.73194123000276</v>
      </c>
      <c r="H78" s="98">
        <v>115.73391042559464</v>
      </c>
      <c r="I78" s="98">
        <v>94.671137114890016</v>
      </c>
      <c r="J78" s="98">
        <v>104.43462114189671</v>
      </c>
      <c r="K78" s="98">
        <v>133.49276546505874</v>
      </c>
      <c r="L78" s="98">
        <v>134.17460641594857</v>
      </c>
      <c r="M78" s="98">
        <v>135.91989767397675</v>
      </c>
      <c r="N78" s="98">
        <v>133.80036675235161</v>
      </c>
      <c r="O78" s="98">
        <v>134.7440328055043</v>
      </c>
      <c r="P78" s="98">
        <v>138.51616333007638</v>
      </c>
      <c r="Q78" s="98">
        <v>133.8904326986798</v>
      </c>
      <c r="R78" s="98">
        <v>133.33478635293687</v>
      </c>
      <c r="S78" s="98">
        <v>135.9391366995622</v>
      </c>
      <c r="T78" s="98">
        <v>130.10497529015205</v>
      </c>
      <c r="U78" s="98">
        <v>132.27074283960965</v>
      </c>
      <c r="V78" s="98">
        <v>136.85968175879353</v>
      </c>
      <c r="W78" s="98">
        <v>160.52223476485841</v>
      </c>
      <c r="X78" s="98">
        <v>109.2447776609967</v>
      </c>
      <c r="Y78" s="98">
        <v>129.03706569905242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2.6517711723701805</v>
      </c>
      <c r="D81" s="117">
        <f t="shared" si="28"/>
        <v>6.0172230970995084</v>
      </c>
      <c r="E81" s="117">
        <f t="shared" si="28"/>
        <v>11.053724301127877</v>
      </c>
      <c r="F81" s="117">
        <f t="shared" si="28"/>
        <v>19.95671091962782</v>
      </c>
      <c r="G81" s="117">
        <f t="shared" si="28"/>
        <v>26.432426857802163</v>
      </c>
      <c r="H81" s="117">
        <f t="shared" si="28"/>
        <v>17.377410088386366</v>
      </c>
      <c r="I81" s="117">
        <f t="shared" si="28"/>
        <v>7.835584758194214</v>
      </c>
      <c r="J81" s="117">
        <f t="shared" si="28"/>
        <v>1.7094578917331689</v>
      </c>
      <c r="K81" s="117">
        <f t="shared" si="28"/>
        <v>5.1252575748673559</v>
      </c>
      <c r="L81" s="117">
        <f t="shared" si="28"/>
        <v>4.6328576205053347</v>
      </c>
      <c r="M81" s="117">
        <f t="shared" si="28"/>
        <v>1.774347950055861</v>
      </c>
      <c r="N81" s="117">
        <f t="shared" si="28"/>
        <v>6.3622257085180536</v>
      </c>
      <c r="O81" s="117">
        <f t="shared" si="28"/>
        <v>8.45469570796031</v>
      </c>
      <c r="P81" s="117">
        <f t="shared" si="28"/>
        <v>7.3725103034502322</v>
      </c>
      <c r="Q81" s="117">
        <f t="shared" si="28"/>
        <v>5.3350931131871686</v>
      </c>
      <c r="R81" s="117">
        <f t="shared" ref="R81:V81" si="29">R82+R85+R87+R100</f>
        <v>2.1929889764053181</v>
      </c>
      <c r="S81" s="117">
        <f t="shared" si="29"/>
        <v>3.9117223386460087</v>
      </c>
      <c r="T81" s="117">
        <f t="shared" si="29"/>
        <v>2.8555945940944159</v>
      </c>
      <c r="U81" s="117">
        <f t="shared" si="29"/>
        <v>3.6897895002420089</v>
      </c>
      <c r="V81" s="117">
        <f t="shared" si="29"/>
        <v>4.2089731835057869</v>
      </c>
      <c r="W81" s="117">
        <f t="shared" ref="W81:Y81" si="30">W82+W85+W87+W100</f>
        <v>5.8735557769309157</v>
      </c>
      <c r="X81" s="117">
        <f t="shared" si="30"/>
        <v>3.4909167927102982</v>
      </c>
      <c r="Y81" s="117">
        <f t="shared" si="30"/>
        <v>2.1674198289940434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2.0316483481845036</v>
      </c>
      <c r="D87" s="122">
        <v>5.5164791294279318</v>
      </c>
      <c r="E87" s="122">
        <v>10.543821814078715</v>
      </c>
      <c r="F87" s="122">
        <v>19.247462860985017</v>
      </c>
      <c r="G87" s="122">
        <v>25.811281250323884</v>
      </c>
      <c r="H87" s="122">
        <v>16.785069537007683</v>
      </c>
      <c r="I87" s="122">
        <v>7.48049841621184</v>
      </c>
      <c r="J87" s="122">
        <v>1.4487460201014726</v>
      </c>
      <c r="K87" s="122">
        <v>4.7511144602818849</v>
      </c>
      <c r="L87" s="122">
        <v>4.3870271623477199</v>
      </c>
      <c r="M87" s="122">
        <v>1.6753532716829331</v>
      </c>
      <c r="N87" s="122">
        <v>6.2553126687566056</v>
      </c>
      <c r="O87" s="122">
        <v>8.1793104548534838</v>
      </c>
      <c r="P87" s="122">
        <v>6.8994580719659471</v>
      </c>
      <c r="Q87" s="122">
        <v>4.647208898409918</v>
      </c>
      <c r="R87" s="122">
        <v>1.6520850734138626</v>
      </c>
      <c r="S87" s="122">
        <v>3.5837997412012794</v>
      </c>
      <c r="T87" s="122">
        <v>2.7130260479705264</v>
      </c>
      <c r="U87" s="122">
        <v>3.4428504297604956</v>
      </c>
      <c r="V87" s="122">
        <v>3.9676440929017214</v>
      </c>
      <c r="W87" s="122">
        <v>5.3850286680338231</v>
      </c>
      <c r="X87" s="122">
        <v>3.4909167927102982</v>
      </c>
      <c r="Y87" s="122">
        <v>2.1674198289940434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647.37345921372435</v>
      </c>
      <c r="D92" s="101">
        <v>699.89075209360203</v>
      </c>
      <c r="E92" s="101">
        <v>644.51324860077341</v>
      </c>
      <c r="F92" s="101">
        <v>643.31214036042513</v>
      </c>
      <c r="G92" s="101">
        <v>738.23833117441222</v>
      </c>
      <c r="H92" s="101">
        <v>689.53816588961035</v>
      </c>
      <c r="I92" s="101">
        <v>732.61304994879924</v>
      </c>
      <c r="J92" s="101">
        <v>796.9617008472452</v>
      </c>
      <c r="K92" s="101">
        <v>635.95646681898143</v>
      </c>
      <c r="L92" s="101">
        <v>694.89234743753138</v>
      </c>
      <c r="M92" s="101">
        <v>742.16634523178197</v>
      </c>
      <c r="N92" s="101">
        <v>736.75255820939526</v>
      </c>
      <c r="O92" s="101">
        <v>682.42863892872617</v>
      </c>
      <c r="P92" s="101">
        <v>705.95567694816191</v>
      </c>
      <c r="Q92" s="101">
        <v>701.81520679346443</v>
      </c>
      <c r="R92" s="101">
        <v>593.49732051122828</v>
      </c>
      <c r="S92" s="101">
        <v>608.39267035155046</v>
      </c>
      <c r="T92" s="101">
        <v>564.5841697973699</v>
      </c>
      <c r="U92" s="101">
        <v>562.58642662857494</v>
      </c>
      <c r="V92" s="101">
        <v>531.05292179560786</v>
      </c>
      <c r="W92" s="101">
        <v>667.19718450761502</v>
      </c>
      <c r="X92" s="101">
        <v>571.33759211174925</v>
      </c>
      <c r="Y92" s="101">
        <v>547.16504353225957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237.59531363334767</v>
      </c>
      <c r="F93" s="104">
        <v>236.73111171659278</v>
      </c>
      <c r="G93" s="104">
        <v>272.96082428808251</v>
      </c>
      <c r="H93" s="104">
        <v>210.998791677686</v>
      </c>
      <c r="I93" s="104">
        <v>237.3235026629726</v>
      </c>
      <c r="J93" s="104">
        <v>281.82327291560324</v>
      </c>
      <c r="K93" s="104">
        <v>0</v>
      </c>
      <c r="L93" s="104">
        <v>218.99224073930716</v>
      </c>
      <c r="M93" s="104">
        <v>262.76106665928165</v>
      </c>
      <c r="N93" s="104">
        <v>250.52488093498599</v>
      </c>
      <c r="O93" s="104">
        <v>196.6893871957264</v>
      </c>
      <c r="P93" s="104">
        <v>207.95351345543639</v>
      </c>
      <c r="Q93" s="104">
        <v>166.97804291666858</v>
      </c>
      <c r="R93" s="104">
        <v>0</v>
      </c>
      <c r="S93" s="104">
        <v>0</v>
      </c>
      <c r="T93" s="104">
        <v>162.2641806727369</v>
      </c>
      <c r="U93" s="104">
        <v>163.67608138914753</v>
      </c>
      <c r="V93" s="104">
        <v>154.59005632954566</v>
      </c>
      <c r="W93" s="104">
        <v>191.92758835494666</v>
      </c>
      <c r="X93" s="104">
        <v>191.78557269912807</v>
      </c>
      <c r="Y93" s="104">
        <v>184.46607149930705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237.59531363334767</v>
      </c>
      <c r="F94" s="98">
        <v>236.73111171659278</v>
      </c>
      <c r="G94" s="98">
        <v>272.96082428808251</v>
      </c>
      <c r="H94" s="98">
        <v>210.998791677686</v>
      </c>
      <c r="I94" s="98">
        <v>237.3235026629726</v>
      </c>
      <c r="J94" s="98">
        <v>281.82327291560324</v>
      </c>
      <c r="K94" s="98">
        <v>0</v>
      </c>
      <c r="L94" s="98">
        <v>218.99224073930716</v>
      </c>
      <c r="M94" s="98">
        <v>262.76106665928165</v>
      </c>
      <c r="N94" s="98">
        <v>250.52488093498599</v>
      </c>
      <c r="O94" s="98">
        <v>196.6893871957264</v>
      </c>
      <c r="P94" s="98">
        <v>207.95351345543639</v>
      </c>
      <c r="Q94" s="98">
        <v>166.97804291666858</v>
      </c>
      <c r="R94" s="98">
        <v>0</v>
      </c>
      <c r="S94" s="98">
        <v>0</v>
      </c>
      <c r="T94" s="98">
        <v>162.2641806727369</v>
      </c>
      <c r="U94" s="98">
        <v>163.67608138914753</v>
      </c>
      <c r="V94" s="98">
        <v>154.59005632954566</v>
      </c>
      <c r="W94" s="98">
        <v>191.92758835494666</v>
      </c>
      <c r="X94" s="98">
        <v>191.78557269912807</v>
      </c>
      <c r="Y94" s="98">
        <v>184.46607149930705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0.6201228241856771</v>
      </c>
      <c r="D100" s="122">
        <v>0.50074396767157614</v>
      </c>
      <c r="E100" s="122">
        <v>0.50990248704916241</v>
      </c>
      <c r="F100" s="122">
        <v>0.7092480586428026</v>
      </c>
      <c r="G100" s="122">
        <v>0.62114560747827785</v>
      </c>
      <c r="H100" s="122">
        <v>0.59234055137868191</v>
      </c>
      <c r="I100" s="122">
        <v>0.35508634198237377</v>
      </c>
      <c r="J100" s="122">
        <v>0.26071187163169623</v>
      </c>
      <c r="K100" s="122">
        <v>0.37414311458547073</v>
      </c>
      <c r="L100" s="122">
        <v>0.24583045815761478</v>
      </c>
      <c r="M100" s="122">
        <v>9.8994678372927955E-2</v>
      </c>
      <c r="N100" s="122">
        <v>0.10691303976144814</v>
      </c>
      <c r="O100" s="122">
        <v>0.27538525310682554</v>
      </c>
      <c r="P100" s="122">
        <v>0.47305223148428466</v>
      </c>
      <c r="Q100" s="122">
        <v>0.68788421477725059</v>
      </c>
      <c r="R100" s="122">
        <v>0.54090390299145552</v>
      </c>
      <c r="S100" s="122">
        <v>0.32792259744472924</v>
      </c>
      <c r="T100" s="122">
        <v>0.1425685461238895</v>
      </c>
      <c r="U100" s="122">
        <v>0.24693907048151315</v>
      </c>
      <c r="V100" s="122">
        <v>0.24132909060406527</v>
      </c>
      <c r="W100" s="122">
        <v>0.48852710889709244</v>
      </c>
      <c r="X100" s="122">
        <v>0</v>
      </c>
      <c r="Y100" s="122">
        <v>0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119.3549151140728</v>
      </c>
      <c r="D102" s="98">
        <v>125.91680743827958</v>
      </c>
      <c r="E102" s="98">
        <v>120.58122595000403</v>
      </c>
      <c r="F102" s="98">
        <v>131.12598087006685</v>
      </c>
      <c r="G102" s="98">
        <v>109.65587567356431</v>
      </c>
      <c r="H102" s="98">
        <v>125.48734580957377</v>
      </c>
      <c r="I102" s="98">
        <v>109.50006550167087</v>
      </c>
      <c r="J102" s="98">
        <v>117.03466858768816</v>
      </c>
      <c r="K102" s="98">
        <v>151.82333755020943</v>
      </c>
      <c r="L102" s="98">
        <v>163.22309098078648</v>
      </c>
      <c r="M102" s="98">
        <v>150.91288742142081</v>
      </c>
      <c r="N102" s="98">
        <v>128.42235946456614</v>
      </c>
      <c r="O102" s="98">
        <v>128.53244339743836</v>
      </c>
      <c r="P102" s="98">
        <v>143.91539024201441</v>
      </c>
      <c r="Q102" s="98">
        <v>158.77950419500024</v>
      </c>
      <c r="R102" s="98">
        <v>167.3803028128213</v>
      </c>
      <c r="S102" s="98">
        <v>160.45702782810233</v>
      </c>
      <c r="T102" s="98">
        <v>148.62770933415479</v>
      </c>
      <c r="U102" s="98">
        <v>148.96352487726799</v>
      </c>
      <c r="V102" s="98">
        <v>148.56822140312769</v>
      </c>
      <c r="W102" s="98">
        <v>205.02102951019427</v>
      </c>
      <c r="X102" s="98">
        <v>0</v>
      </c>
      <c r="Y102" s="98">
        <v>0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0.63257242411698433</v>
      </c>
      <c r="D124" s="117">
        <f t="shared" si="42"/>
        <v>0.51934191294378518</v>
      </c>
      <c r="E124" s="117">
        <f t="shared" si="42"/>
        <v>0.5310277330292722</v>
      </c>
      <c r="F124" s="117">
        <f t="shared" si="42"/>
        <v>0.74708792629517951</v>
      </c>
      <c r="G124" s="117">
        <f t="shared" si="42"/>
        <v>0</v>
      </c>
      <c r="H124" s="117">
        <f t="shared" si="42"/>
        <v>0.62834884834385185</v>
      </c>
      <c r="I124" s="117">
        <f t="shared" si="42"/>
        <v>0.37185399790819113</v>
      </c>
      <c r="J124" s="117">
        <f t="shared" si="42"/>
        <v>0.28610169961136289</v>
      </c>
      <c r="K124" s="117">
        <f t="shared" si="42"/>
        <v>0.41069578999449385</v>
      </c>
      <c r="L124" s="117">
        <f t="shared" si="42"/>
        <v>0.26812094012065896</v>
      </c>
      <c r="M124" s="117">
        <f t="shared" si="42"/>
        <v>0.10428333780354844</v>
      </c>
      <c r="N124" s="117">
        <f t="shared" si="42"/>
        <v>0.11173963235409917</v>
      </c>
      <c r="O124" s="117">
        <f t="shared" si="42"/>
        <v>0.29531524194159792</v>
      </c>
      <c r="P124" s="117">
        <f t="shared" si="42"/>
        <v>0.48426282897508932</v>
      </c>
      <c r="Q124" s="117">
        <f t="shared" si="42"/>
        <v>0.70424689166592847</v>
      </c>
      <c r="R124" s="117">
        <f t="shared" ref="R124:V124" si="43">R125+R128+R130+R139</f>
        <v>0.55839967577254823</v>
      </c>
      <c r="S124" s="117">
        <f t="shared" si="43"/>
        <v>0.34457486290931066</v>
      </c>
      <c r="T124" s="117">
        <f t="shared" si="43"/>
        <v>0.15253645601965857</v>
      </c>
      <c r="U124" s="117">
        <f t="shared" si="43"/>
        <v>0.26703948289919571</v>
      </c>
      <c r="V124" s="117">
        <f t="shared" si="43"/>
        <v>0.2513844693792347</v>
      </c>
      <c r="W124" s="117">
        <f t="shared" ref="W124:Y124" si="44">W125+W128+W130+W139</f>
        <v>0.51037873840819148</v>
      </c>
      <c r="X124" s="117">
        <f t="shared" si="44"/>
        <v>0</v>
      </c>
      <c r="Y124" s="117">
        <f t="shared" si="44"/>
        <v>0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0.63257242411698433</v>
      </c>
      <c r="D139" s="122">
        <v>0.51934191294378518</v>
      </c>
      <c r="E139" s="122">
        <v>0.5310277330292722</v>
      </c>
      <c r="F139" s="122">
        <v>0.74708792629517951</v>
      </c>
      <c r="G139" s="122">
        <v>0</v>
      </c>
      <c r="H139" s="122">
        <v>0.62834884834385185</v>
      </c>
      <c r="I139" s="122">
        <v>0.37185399790819113</v>
      </c>
      <c r="J139" s="122">
        <v>0.28610169961136289</v>
      </c>
      <c r="K139" s="122">
        <v>0.41069578999449385</v>
      </c>
      <c r="L139" s="122">
        <v>0.26812094012065896</v>
      </c>
      <c r="M139" s="122">
        <v>0.10428333780354844</v>
      </c>
      <c r="N139" s="122">
        <v>0.11173963235409917</v>
      </c>
      <c r="O139" s="122">
        <v>0.29531524194159792</v>
      </c>
      <c r="P139" s="122">
        <v>0.48426282897508932</v>
      </c>
      <c r="Q139" s="122">
        <v>0.70424689166592847</v>
      </c>
      <c r="R139" s="122">
        <v>0.55839967577254823</v>
      </c>
      <c r="S139" s="122">
        <v>0.34457486290931066</v>
      </c>
      <c r="T139" s="122">
        <v>0.15253645601965857</v>
      </c>
      <c r="U139" s="122">
        <v>0.26703948289919571</v>
      </c>
      <c r="V139" s="122">
        <v>0.2513844693792347</v>
      </c>
      <c r="W139" s="122">
        <v>0.51037873840819148</v>
      </c>
      <c r="X139" s="122">
        <v>0</v>
      </c>
      <c r="Y139" s="122">
        <v>0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119.35491511407281</v>
      </c>
      <c r="D140" s="98">
        <v>125.91680743827956</v>
      </c>
      <c r="E140" s="98">
        <v>120.58122595000403</v>
      </c>
      <c r="F140" s="98">
        <v>131.12598087006683</v>
      </c>
      <c r="G140" s="98">
        <v>0</v>
      </c>
      <c r="H140" s="98">
        <v>125.48734580957377</v>
      </c>
      <c r="I140" s="98">
        <v>109.50006550167087</v>
      </c>
      <c r="J140" s="98">
        <v>117.03466858768819</v>
      </c>
      <c r="K140" s="98">
        <v>151.8233375502094</v>
      </c>
      <c r="L140" s="98">
        <v>163.22309098078648</v>
      </c>
      <c r="M140" s="98">
        <v>150.91288742142083</v>
      </c>
      <c r="N140" s="98">
        <v>128.42235946456617</v>
      </c>
      <c r="O140" s="98">
        <v>128.53244339743833</v>
      </c>
      <c r="P140" s="98">
        <v>143.91539024201441</v>
      </c>
      <c r="Q140" s="98">
        <v>158.77950419500021</v>
      </c>
      <c r="R140" s="98">
        <v>167.38030281282133</v>
      </c>
      <c r="S140" s="98">
        <v>160.45702782810233</v>
      </c>
      <c r="T140" s="98">
        <v>148.62770933415482</v>
      </c>
      <c r="U140" s="98">
        <v>148.96352487726801</v>
      </c>
      <c r="V140" s="98">
        <v>148.56822140312769</v>
      </c>
      <c r="W140" s="98">
        <v>205.02102951019427</v>
      </c>
      <c r="X140" s="98">
        <v>0</v>
      </c>
      <c r="Y140" s="98">
        <v>0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3.1636245268010788</v>
      </c>
      <c r="D143" s="117">
        <f t="shared" si="49"/>
        <v>7.1213970143349092</v>
      </c>
      <c r="E143" s="117">
        <f t="shared" si="49"/>
        <v>12.991105692122575</v>
      </c>
      <c r="F143" s="117">
        <f t="shared" si="49"/>
        <v>24.429103596773547</v>
      </c>
      <c r="G143" s="117">
        <f t="shared" si="49"/>
        <v>34.437675020313883</v>
      </c>
      <c r="H143" s="117">
        <f t="shared" si="49"/>
        <v>23.026796229578348</v>
      </c>
      <c r="I143" s="117">
        <f t="shared" si="49"/>
        <v>13.959839797422038</v>
      </c>
      <c r="J143" s="117">
        <f t="shared" si="49"/>
        <v>3.1811627083673062</v>
      </c>
      <c r="K143" s="117">
        <f t="shared" si="49"/>
        <v>8.465879510363326</v>
      </c>
      <c r="L143" s="117">
        <f t="shared" si="49"/>
        <v>7.6193021314122351</v>
      </c>
      <c r="M143" s="117">
        <f t="shared" si="49"/>
        <v>3.1042963131674686</v>
      </c>
      <c r="N143" s="117">
        <f t="shared" si="49"/>
        <v>10.846614869954703</v>
      </c>
      <c r="O143" s="117">
        <f t="shared" si="49"/>
        <v>12.153351439598165</v>
      </c>
      <c r="P143" s="117">
        <f t="shared" si="49"/>
        <v>8.6461324424473371</v>
      </c>
      <c r="Q143" s="117">
        <f t="shared" si="49"/>
        <v>6.3112997810228872</v>
      </c>
      <c r="R143" s="117">
        <f t="shared" ref="R143:V143" si="50">R144+R146+R148+R157</f>
        <v>2.6044462845792626</v>
      </c>
      <c r="S143" s="117">
        <f t="shared" si="50"/>
        <v>5.9131041703928364</v>
      </c>
      <c r="T143" s="117">
        <f t="shared" si="50"/>
        <v>4.8554922741749014</v>
      </c>
      <c r="U143" s="117">
        <f t="shared" si="50"/>
        <v>6.5420950008509413</v>
      </c>
      <c r="V143" s="117">
        <f t="shared" si="50"/>
        <v>6.0416186643711658</v>
      </c>
      <c r="W143" s="117">
        <f t="shared" ref="W143:Y143" si="51">W144+W146+W148+W157</f>
        <v>7.6991909989594793</v>
      </c>
      <c r="X143" s="117">
        <f t="shared" si="51"/>
        <v>4.3292481116174057</v>
      </c>
      <c r="Y143" s="117">
        <f t="shared" si="51"/>
        <v>2.7452631105172642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2.5393833389659699</v>
      </c>
      <c r="D148" s="122">
        <v>6.6017698060413457</v>
      </c>
      <c r="E148" s="122">
        <v>12.453436729800917</v>
      </c>
      <c r="F148" s="122">
        <v>23.679317913329136</v>
      </c>
      <c r="G148" s="122">
        <v>33.779608152899016</v>
      </c>
      <c r="H148" s="122">
        <v>22.393694909774339</v>
      </c>
      <c r="I148" s="122">
        <v>13.582869106258467</v>
      </c>
      <c r="J148" s="122">
        <v>2.8879039856585447</v>
      </c>
      <c r="K148" s="122">
        <v>8.058482361301941</v>
      </c>
      <c r="L148" s="122">
        <v>7.3719319505876033</v>
      </c>
      <c r="M148" s="122">
        <v>2.9829837027000883</v>
      </c>
      <c r="N148" s="122">
        <v>10.730535605599867</v>
      </c>
      <c r="O148" s="122">
        <v>11.853642211156437</v>
      </c>
      <c r="P148" s="122">
        <v>8.1596146057950136</v>
      </c>
      <c r="Q148" s="122">
        <v>5.6081035822490994</v>
      </c>
      <c r="R148" s="122">
        <v>2.0553083185479522</v>
      </c>
      <c r="S148" s="122">
        <v>5.5654601524696492</v>
      </c>
      <c r="T148" s="122">
        <v>4.7032617763932478</v>
      </c>
      <c r="U148" s="122">
        <v>6.2794130203114058</v>
      </c>
      <c r="V148" s="122">
        <v>5.7862428823419965</v>
      </c>
      <c r="W148" s="122">
        <v>7.190430999723751</v>
      </c>
      <c r="X148" s="122">
        <v>4.3292481116174057</v>
      </c>
      <c r="Y148" s="122">
        <v>2.7452631105172642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647.37345921372457</v>
      </c>
      <c r="D149" s="98">
        <v>699.89075209360203</v>
      </c>
      <c r="E149" s="98">
        <v>644.51324860077364</v>
      </c>
      <c r="F149" s="98">
        <v>643.31214036042513</v>
      </c>
      <c r="G149" s="98">
        <v>738.23833117441234</v>
      </c>
      <c r="H149" s="98">
        <v>689.53816588961047</v>
      </c>
      <c r="I149" s="98">
        <v>732.61304994879902</v>
      </c>
      <c r="J149" s="98">
        <v>796.9617008472452</v>
      </c>
      <c r="K149" s="98">
        <v>635.95646681898143</v>
      </c>
      <c r="L149" s="98">
        <v>694.8923474375315</v>
      </c>
      <c r="M149" s="98">
        <v>742.16634523178197</v>
      </c>
      <c r="N149" s="98">
        <v>736.75255820939526</v>
      </c>
      <c r="O149" s="98">
        <v>682.42863892872617</v>
      </c>
      <c r="P149" s="98">
        <v>705.95567694816191</v>
      </c>
      <c r="Q149" s="98">
        <v>701.81520679346443</v>
      </c>
      <c r="R149" s="98">
        <v>593.49732051122839</v>
      </c>
      <c r="S149" s="98">
        <v>608.39267035155058</v>
      </c>
      <c r="T149" s="98">
        <v>564.58416979736978</v>
      </c>
      <c r="U149" s="98">
        <v>562.58642662857505</v>
      </c>
      <c r="V149" s="98">
        <v>531.05292179560786</v>
      </c>
      <c r="W149" s="98">
        <v>667.19718450761502</v>
      </c>
      <c r="X149" s="98">
        <v>571.33759211174913</v>
      </c>
      <c r="Y149" s="98">
        <v>547.16504353225957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236.73111171659278</v>
      </c>
      <c r="G150" s="98">
        <v>272.96082428808256</v>
      </c>
      <c r="H150" s="98">
        <v>210.99879167768597</v>
      </c>
      <c r="I150" s="98">
        <v>237.32350266297257</v>
      </c>
      <c r="J150" s="98">
        <v>281.82327291560324</v>
      </c>
      <c r="K150" s="98">
        <v>0</v>
      </c>
      <c r="L150" s="98">
        <v>0</v>
      </c>
      <c r="M150" s="98">
        <v>0</v>
      </c>
      <c r="N150" s="98">
        <v>250.52488093498599</v>
      </c>
      <c r="O150" s="98">
        <v>196.6893871957264</v>
      </c>
      <c r="P150" s="98">
        <v>207.95351345543637</v>
      </c>
      <c r="Q150" s="98">
        <v>166.97804291666858</v>
      </c>
      <c r="R150" s="98">
        <v>0</v>
      </c>
      <c r="S150" s="98">
        <v>0</v>
      </c>
      <c r="T150" s="98">
        <v>0</v>
      </c>
      <c r="U150" s="98">
        <v>163.67608138914753</v>
      </c>
      <c r="V150" s="98">
        <v>154.59005632954563</v>
      </c>
      <c r="W150" s="98">
        <v>191.92758835494666</v>
      </c>
      <c r="X150" s="98">
        <v>191.78557269912807</v>
      </c>
      <c r="Y150" s="98">
        <v>184.46607149930705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236.73111171659278</v>
      </c>
      <c r="G151" s="101">
        <v>272.96082428808256</v>
      </c>
      <c r="H151" s="101">
        <v>210.99879167768597</v>
      </c>
      <c r="I151" s="101">
        <v>237.32350266297257</v>
      </c>
      <c r="J151" s="101">
        <v>281.82327291560324</v>
      </c>
      <c r="K151" s="101">
        <v>0</v>
      </c>
      <c r="L151" s="101">
        <v>0</v>
      </c>
      <c r="M151" s="101">
        <v>0</v>
      </c>
      <c r="N151" s="101">
        <v>250.52488093498599</v>
      </c>
      <c r="O151" s="101">
        <v>196.6893871957264</v>
      </c>
      <c r="P151" s="101">
        <v>207.95351345543637</v>
      </c>
      <c r="Q151" s="101">
        <v>166.97804291666858</v>
      </c>
      <c r="R151" s="101">
        <v>0</v>
      </c>
      <c r="S151" s="101">
        <v>0</v>
      </c>
      <c r="T151" s="101">
        <v>0</v>
      </c>
      <c r="U151" s="101">
        <v>163.67608138914753</v>
      </c>
      <c r="V151" s="101">
        <v>154.59005632954563</v>
      </c>
      <c r="W151" s="101">
        <v>191.92758835494666</v>
      </c>
      <c r="X151" s="101">
        <v>191.78557269912807</v>
      </c>
      <c r="Y151" s="101">
        <v>184.46607149930705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0.62424118783510885</v>
      </c>
      <c r="D157" s="122">
        <v>0.51962720829356357</v>
      </c>
      <c r="E157" s="122">
        <v>0.53766896232165884</v>
      </c>
      <c r="F157" s="122">
        <v>0.74978568344441121</v>
      </c>
      <c r="G157" s="122">
        <v>0.65806686741486875</v>
      </c>
      <c r="H157" s="122">
        <v>0.63310131980401008</v>
      </c>
      <c r="I157" s="122">
        <v>0.37697069116357068</v>
      </c>
      <c r="J157" s="122">
        <v>0.29325872270876141</v>
      </c>
      <c r="K157" s="122">
        <v>0.40739714906138491</v>
      </c>
      <c r="L157" s="122">
        <v>0.24737018082463225</v>
      </c>
      <c r="M157" s="122">
        <v>0.12131261046738007</v>
      </c>
      <c r="N157" s="122">
        <v>0.11607926435483532</v>
      </c>
      <c r="O157" s="122">
        <v>0.29970922844172831</v>
      </c>
      <c r="P157" s="122">
        <v>0.48651783665232323</v>
      </c>
      <c r="Q157" s="122">
        <v>0.70319619877378825</v>
      </c>
      <c r="R157" s="122">
        <v>0.54913796603131027</v>
      </c>
      <c r="S157" s="122">
        <v>0.3476440179231875</v>
      </c>
      <c r="T157" s="122">
        <v>0.15223049778165396</v>
      </c>
      <c r="U157" s="122">
        <v>0.26268198053953568</v>
      </c>
      <c r="V157" s="122">
        <v>0.25537578202916955</v>
      </c>
      <c r="W157" s="122">
        <v>0.50875999923572846</v>
      </c>
      <c r="X157" s="122">
        <v>0</v>
      </c>
      <c r="Y157" s="122">
        <v>0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119.35491511407281</v>
      </c>
      <c r="D158" s="98">
        <v>125.9168074382796</v>
      </c>
      <c r="E158" s="98">
        <v>120.58122595000403</v>
      </c>
      <c r="F158" s="98">
        <v>131.12598087006683</v>
      </c>
      <c r="G158" s="98">
        <v>109.6558756735643</v>
      </c>
      <c r="H158" s="98">
        <v>125.4873458095738</v>
      </c>
      <c r="I158" s="98">
        <v>109.50006550167087</v>
      </c>
      <c r="J158" s="98">
        <v>117.0346685876882</v>
      </c>
      <c r="K158" s="98">
        <v>151.82333755020943</v>
      </c>
      <c r="L158" s="98">
        <v>163.22309098078651</v>
      </c>
      <c r="M158" s="98">
        <v>150.91288742142081</v>
      </c>
      <c r="N158" s="98">
        <v>128.42235946456614</v>
      </c>
      <c r="O158" s="98">
        <v>128.53244339743836</v>
      </c>
      <c r="P158" s="98">
        <v>143.91539024201441</v>
      </c>
      <c r="Q158" s="98">
        <v>158.77950419500021</v>
      </c>
      <c r="R158" s="98">
        <v>167.38030281282133</v>
      </c>
      <c r="S158" s="98">
        <v>160.45702782810233</v>
      </c>
      <c r="T158" s="98">
        <v>148.62770933415479</v>
      </c>
      <c r="U158" s="98">
        <v>148.96352487726799</v>
      </c>
      <c r="V158" s="98">
        <v>148.56822140312769</v>
      </c>
      <c r="W158" s="98">
        <v>205.0210295101943</v>
      </c>
      <c r="X158" s="98">
        <v>0</v>
      </c>
      <c r="Y158" s="98">
        <v>0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3.153847009610546</v>
      </c>
      <c r="D161" s="117">
        <f t="shared" si="54"/>
        <v>7.1086497021330857</v>
      </c>
      <c r="E161" s="117">
        <f t="shared" si="54"/>
        <v>12.956645343855193</v>
      </c>
      <c r="F161" s="117">
        <f t="shared" si="54"/>
        <v>24.390814714036438</v>
      </c>
      <c r="G161" s="117">
        <f t="shared" si="54"/>
        <v>34.423591386797263</v>
      </c>
      <c r="H161" s="117">
        <f t="shared" si="54"/>
        <v>23.01631073333855</v>
      </c>
      <c r="I161" s="117">
        <f t="shared" si="54"/>
        <v>13.967497646554509</v>
      </c>
      <c r="J161" s="117">
        <f t="shared" si="54"/>
        <v>3.1810709611966765</v>
      </c>
      <c r="K161" s="117">
        <f t="shared" si="54"/>
        <v>8.4540801758030071</v>
      </c>
      <c r="L161" s="117">
        <f t="shared" si="54"/>
        <v>7.6863299046550653</v>
      </c>
      <c r="M161" s="117">
        <f t="shared" si="54"/>
        <v>2.9722512364461271</v>
      </c>
      <c r="N161" s="117">
        <f t="shared" si="54"/>
        <v>10.867594851924615</v>
      </c>
      <c r="O161" s="117">
        <f t="shared" si="54"/>
        <v>12.154558289253302</v>
      </c>
      <c r="P161" s="117">
        <f t="shared" si="54"/>
        <v>8.6548312505221148</v>
      </c>
      <c r="Q161" s="117">
        <f t="shared" si="54"/>
        <v>6.2789187876119961</v>
      </c>
      <c r="R161" s="117">
        <f t="shared" ref="R161:V161" si="55">R162+R164+R166+R175</f>
        <v>2.5986576087503854</v>
      </c>
      <c r="S161" s="117">
        <f t="shared" si="55"/>
        <v>5.9164837409714055</v>
      </c>
      <c r="T161" s="117">
        <f t="shared" si="55"/>
        <v>4.8540267157692298</v>
      </c>
      <c r="U161" s="117">
        <f t="shared" si="55"/>
        <v>6.5620879090164204</v>
      </c>
      <c r="V161" s="117">
        <f t="shared" si="55"/>
        <v>6.0395909748607872</v>
      </c>
      <c r="W161" s="117">
        <f t="shared" ref="W161:Y161" si="56">W162+W164+W166+W175</f>
        <v>7.6893768947275403</v>
      </c>
      <c r="X161" s="117">
        <f t="shared" si="56"/>
        <v>4.3151828706580924</v>
      </c>
      <c r="Y161" s="117">
        <f t="shared" si="56"/>
        <v>2.7630877568893157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2.5168050931477164</v>
      </c>
      <c r="D166" s="122">
        <v>6.5909202730480443</v>
      </c>
      <c r="E166" s="122">
        <v>12.428600562758561</v>
      </c>
      <c r="F166" s="122">
        <v>23.651243473934539</v>
      </c>
      <c r="G166" s="122">
        <v>33.792608131791141</v>
      </c>
      <c r="H166" s="122">
        <v>22.393029214416824</v>
      </c>
      <c r="I166" s="122">
        <v>13.591109266987687</v>
      </c>
      <c r="J166" s="122">
        <v>2.8866246286799822</v>
      </c>
      <c r="K166" s="122">
        <v>8.0555937255399908</v>
      </c>
      <c r="L166" s="122">
        <v>7.4227725598842014</v>
      </c>
      <c r="M166" s="122">
        <v>2.857401246018866</v>
      </c>
      <c r="N166" s="122">
        <v>10.755121249310701</v>
      </c>
      <c r="O166" s="122">
        <v>11.853639504960876</v>
      </c>
      <c r="P166" s="122">
        <v>8.1668501361791925</v>
      </c>
      <c r="Q166" s="122">
        <v>5.5823976527466073</v>
      </c>
      <c r="R166" s="122">
        <v>2.044991111953788</v>
      </c>
      <c r="S166" s="122">
        <v>5.5700140833705625</v>
      </c>
      <c r="T166" s="122">
        <v>4.7068098348769594</v>
      </c>
      <c r="U166" s="122">
        <v>6.3002078756230846</v>
      </c>
      <c r="V166" s="122">
        <v>5.7877302086209417</v>
      </c>
      <c r="W166" s="122">
        <v>7.1780867657150482</v>
      </c>
      <c r="X166" s="122">
        <v>4.3151828706580924</v>
      </c>
      <c r="Y166" s="122">
        <v>2.7630877568893157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647.37345921372446</v>
      </c>
      <c r="D167" s="98">
        <v>699.89075209360192</v>
      </c>
      <c r="E167" s="98">
        <v>644.51324860077375</v>
      </c>
      <c r="F167" s="98">
        <v>643.31214036042513</v>
      </c>
      <c r="G167" s="98">
        <v>738.23833117441222</v>
      </c>
      <c r="H167" s="98">
        <v>689.53816588961047</v>
      </c>
      <c r="I167" s="98">
        <v>732.61304994879924</v>
      </c>
      <c r="J167" s="98">
        <v>796.9617008472452</v>
      </c>
      <c r="K167" s="98">
        <v>635.95646681898143</v>
      </c>
      <c r="L167" s="98">
        <v>694.8923474375315</v>
      </c>
      <c r="M167" s="98">
        <v>742.16634523178197</v>
      </c>
      <c r="N167" s="98">
        <v>736.75255820939526</v>
      </c>
      <c r="O167" s="98">
        <v>682.42863892872617</v>
      </c>
      <c r="P167" s="98">
        <v>705.95567694816191</v>
      </c>
      <c r="Q167" s="98">
        <v>701.81520679346443</v>
      </c>
      <c r="R167" s="98">
        <v>593.49732051122828</v>
      </c>
      <c r="S167" s="98">
        <v>608.39267035155069</v>
      </c>
      <c r="T167" s="98">
        <v>564.5841697973699</v>
      </c>
      <c r="U167" s="98">
        <v>562.58642662857483</v>
      </c>
      <c r="V167" s="98">
        <v>531.05292179560786</v>
      </c>
      <c r="W167" s="98">
        <v>667.19718450761502</v>
      </c>
      <c r="X167" s="98">
        <v>571.33759211174925</v>
      </c>
      <c r="Y167" s="98">
        <v>547.16504353225957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237.59531363334767</v>
      </c>
      <c r="F168" s="98">
        <v>236.73111171659278</v>
      </c>
      <c r="G168" s="98">
        <v>272.96082428808256</v>
      </c>
      <c r="H168" s="98">
        <v>210.99879167768597</v>
      </c>
      <c r="I168" s="98">
        <v>237.32350266297257</v>
      </c>
      <c r="J168" s="98">
        <v>281.82327291560324</v>
      </c>
      <c r="K168" s="98">
        <v>0</v>
      </c>
      <c r="L168" s="98">
        <v>0</v>
      </c>
      <c r="M168" s="98">
        <v>262.76106665928165</v>
      </c>
      <c r="N168" s="98">
        <v>250.52488093498599</v>
      </c>
      <c r="O168" s="98">
        <v>196.6893871957264</v>
      </c>
      <c r="P168" s="98">
        <v>207.95351345543634</v>
      </c>
      <c r="Q168" s="98">
        <v>166.97804291666858</v>
      </c>
      <c r="R168" s="98">
        <v>0</v>
      </c>
      <c r="S168" s="98">
        <v>0</v>
      </c>
      <c r="T168" s="98">
        <v>0</v>
      </c>
      <c r="U168" s="98">
        <v>163.67608138914753</v>
      </c>
      <c r="V168" s="98">
        <v>154.59005632954566</v>
      </c>
      <c r="W168" s="98">
        <v>191.92758835494669</v>
      </c>
      <c r="X168" s="98">
        <v>191.78557269912807</v>
      </c>
      <c r="Y168" s="98">
        <v>184.46607149930705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237.59531363334767</v>
      </c>
      <c r="F169" s="101">
        <v>236.73111171659278</v>
      </c>
      <c r="G169" s="101">
        <v>272.96082428808256</v>
      </c>
      <c r="H169" s="101">
        <v>210.99879167768597</v>
      </c>
      <c r="I169" s="101">
        <v>237.32350266297257</v>
      </c>
      <c r="J169" s="101">
        <v>281.82327291560324</v>
      </c>
      <c r="K169" s="101">
        <v>0</v>
      </c>
      <c r="L169" s="101">
        <v>0</v>
      </c>
      <c r="M169" s="101">
        <v>262.76106665928165</v>
      </c>
      <c r="N169" s="101">
        <v>250.52488093498599</v>
      </c>
      <c r="O169" s="101">
        <v>196.6893871957264</v>
      </c>
      <c r="P169" s="101">
        <v>207.95351345543634</v>
      </c>
      <c r="Q169" s="101">
        <v>166.97804291666858</v>
      </c>
      <c r="R169" s="101">
        <v>0</v>
      </c>
      <c r="S169" s="101">
        <v>0</v>
      </c>
      <c r="T169" s="101">
        <v>0</v>
      </c>
      <c r="U169" s="101">
        <v>163.67608138914753</v>
      </c>
      <c r="V169" s="101">
        <v>154.59005632954566</v>
      </c>
      <c r="W169" s="101">
        <v>191.92758835494669</v>
      </c>
      <c r="X169" s="101">
        <v>191.78557269912807</v>
      </c>
      <c r="Y169" s="101">
        <v>184.46607149930705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0.63704191646282937</v>
      </c>
      <c r="D175" s="122">
        <v>0.51772942908504105</v>
      </c>
      <c r="E175" s="122">
        <v>0.52804478109663289</v>
      </c>
      <c r="F175" s="122">
        <v>0.73957124010189979</v>
      </c>
      <c r="G175" s="122">
        <v>0.63098325500612429</v>
      </c>
      <c r="H175" s="122">
        <v>0.62328151892172401</v>
      </c>
      <c r="I175" s="122">
        <v>0.37638837956682214</v>
      </c>
      <c r="J175" s="122">
        <v>0.29444633251669433</v>
      </c>
      <c r="K175" s="122">
        <v>0.39848645026301688</v>
      </c>
      <c r="L175" s="122">
        <v>0.26355734477086384</v>
      </c>
      <c r="M175" s="122">
        <v>0.11484999042726089</v>
      </c>
      <c r="N175" s="122">
        <v>0.11247360261391327</v>
      </c>
      <c r="O175" s="122">
        <v>0.30091878429242624</v>
      </c>
      <c r="P175" s="122">
        <v>0.48798111434292157</v>
      </c>
      <c r="Q175" s="122">
        <v>0.6965211348653888</v>
      </c>
      <c r="R175" s="122">
        <v>0.5536664967965973</v>
      </c>
      <c r="S175" s="122">
        <v>0.34646965760084281</v>
      </c>
      <c r="T175" s="122">
        <v>0.14721688089227053</v>
      </c>
      <c r="U175" s="122">
        <v>0.26188003339333565</v>
      </c>
      <c r="V175" s="122">
        <v>0.25186076623984549</v>
      </c>
      <c r="W175" s="122">
        <v>0.51129012901249182</v>
      </c>
      <c r="X175" s="122">
        <v>0</v>
      </c>
      <c r="Y175" s="122">
        <v>0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119.35491511407282</v>
      </c>
      <c r="D176" s="98">
        <v>125.91680743827958</v>
      </c>
      <c r="E176" s="98">
        <v>120.58122595000401</v>
      </c>
      <c r="F176" s="98">
        <v>131.12598087006683</v>
      </c>
      <c r="G176" s="98">
        <v>109.65587567356431</v>
      </c>
      <c r="H176" s="98">
        <v>125.48734580957377</v>
      </c>
      <c r="I176" s="98">
        <v>109.50006550167087</v>
      </c>
      <c r="J176" s="98">
        <v>117.03466858768819</v>
      </c>
      <c r="K176" s="98">
        <v>151.82333755020943</v>
      </c>
      <c r="L176" s="98">
        <v>163.22309098078651</v>
      </c>
      <c r="M176" s="98">
        <v>150.91288742142081</v>
      </c>
      <c r="N176" s="98">
        <v>128.42235946456617</v>
      </c>
      <c r="O176" s="98">
        <v>128.53244339743833</v>
      </c>
      <c r="P176" s="98">
        <v>143.91539024201444</v>
      </c>
      <c r="Q176" s="98">
        <v>158.77950419500021</v>
      </c>
      <c r="R176" s="98">
        <v>167.38030281282133</v>
      </c>
      <c r="S176" s="98">
        <v>160.4570278281023</v>
      </c>
      <c r="T176" s="98">
        <v>148.62770933415479</v>
      </c>
      <c r="U176" s="98">
        <v>148.96352487726799</v>
      </c>
      <c r="V176" s="98">
        <v>148.56822140312769</v>
      </c>
      <c r="W176" s="98">
        <v>205.02102951019427</v>
      </c>
      <c r="X176" s="98">
        <v>0</v>
      </c>
      <c r="Y176" s="98">
        <v>0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159.33602594474331</v>
      </c>
      <c r="M3" s="118">
        <f t="shared" si="0"/>
        <v>133.17309892829115</v>
      </c>
      <c r="N3" s="118">
        <f t="shared" si="0"/>
        <v>158.3091770509489</v>
      </c>
      <c r="O3" s="118">
        <f t="shared" si="0"/>
        <v>139.72712530179183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82.196567046448479</v>
      </c>
      <c r="X3" s="118">
        <f t="shared" si="2"/>
        <v>0</v>
      </c>
      <c r="Y3" s="118">
        <f t="shared" si="2"/>
        <v>0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129.12321494136046</v>
      </c>
      <c r="M4" s="123">
        <f t="shared" si="3"/>
        <v>101.48694612414695</v>
      </c>
      <c r="N4" s="123">
        <f t="shared" si="3"/>
        <v>125.40105002144216</v>
      </c>
      <c r="O4" s="123">
        <f t="shared" si="3"/>
        <v>110.614114437615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61.467080643208206</v>
      </c>
      <c r="X4" s="123">
        <f t="shared" si="5"/>
        <v>0</v>
      </c>
      <c r="Y4" s="123">
        <f t="shared" si="5"/>
        <v>0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128.32948303874727</v>
      </c>
      <c r="M5" s="99">
        <v>100.86662953853198</v>
      </c>
      <c r="N5" s="99">
        <v>124.63581966745018</v>
      </c>
      <c r="O5" s="99">
        <v>109.94048736936911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61.040919227083293</v>
      </c>
      <c r="X5" s="99">
        <v>0</v>
      </c>
      <c r="Y5" s="99">
        <v>0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0.79373190261318427</v>
      </c>
      <c r="M6" s="99">
        <v>0.62031658561497538</v>
      </c>
      <c r="N6" s="99">
        <v>0.76523035399197825</v>
      </c>
      <c r="O6" s="99">
        <v>0.67362706824589602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0.42616141612491354</v>
      </c>
      <c r="X6" s="99">
        <v>0</v>
      </c>
      <c r="Y6" s="99">
        <v>0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1.442278774157325E-2</v>
      </c>
      <c r="M7" s="123">
        <f t="shared" si="6"/>
        <v>1.3539132962818771E-2</v>
      </c>
      <c r="N7" s="123">
        <f t="shared" si="6"/>
        <v>9.4065396170372462E-3</v>
      </c>
      <c r="O7" s="123">
        <f t="shared" si="6"/>
        <v>1.6645089932076262E-2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1.442278774157325E-2</v>
      </c>
      <c r="M8" s="99">
        <f>RES_hhdet_in_fech!M8/RES_summary!M$21</f>
        <v>1.3539132962818771E-2</v>
      </c>
      <c r="N8" s="99">
        <f>RES_hhdet_in_fech!N8/RES_summary!N$21</f>
        <v>9.4065396170372462E-3</v>
      </c>
      <c r="O8" s="99">
        <f>RES_hhdet_in_fech!O8/RES_summary!O$21</f>
        <v>1.6645089932076262E-2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X8" s="99">
        <f>RES_hhdet_in_fech!X8/RES_summary!X$21</f>
        <v>0</v>
      </c>
      <c r="Y8" s="99">
        <f>RES_hhdet_in_fech!Y8/RES_summary!Y$21</f>
        <v>0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25.572691100127113</v>
      </c>
      <c r="M9" s="123">
        <v>26.617224852120874</v>
      </c>
      <c r="N9" s="123">
        <v>27.460593357345459</v>
      </c>
      <c r="O9" s="123">
        <v>24.531891857349475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17.372457624050281</v>
      </c>
      <c r="X9" s="123">
        <v>0</v>
      </c>
      <c r="Y9" s="123">
        <v>0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27.682760236234703</v>
      </c>
      <c r="M10" s="99">
        <v>27.602263918598755</v>
      </c>
      <c r="N10" s="99">
        <v>22.884964153468214</v>
      </c>
      <c r="O10" s="99">
        <v>25.056995361571115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14.510135005427928</v>
      </c>
      <c r="X10" s="99">
        <v>0</v>
      </c>
      <c r="Y10" s="99">
        <v>0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26.728061329855699</v>
      </c>
      <c r="M11" s="99">
        <v>31.526966253590039</v>
      </c>
      <c r="N11" s="99">
        <v>33.213264732236475</v>
      </c>
      <c r="O11" s="99">
        <v>26.72338787914434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26.616374698624483</v>
      </c>
      <c r="M15" s="102">
        <v>28.517464165038259</v>
      </c>
      <c r="N15" s="102">
        <v>30.944259930180991</v>
      </c>
      <c r="O15" s="102">
        <v>26.806239331349197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20.234780242672631</v>
      </c>
      <c r="X15" s="102">
        <v>0</v>
      </c>
      <c r="Y15" s="102">
        <v>0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21.434449419311211</v>
      </c>
      <c r="M16" s="105">
        <v>23.326153638395546</v>
      </c>
      <c r="N16" s="105">
        <v>25.320028005427694</v>
      </c>
      <c r="O16" s="105">
        <v>21.753204270950022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8.4574440612657718</v>
      </c>
      <c r="M17" s="99">
        <v>10.093167164687964</v>
      </c>
      <c r="N17" s="99">
        <v>10.549688282384446</v>
      </c>
      <c r="O17" s="99">
        <v>7.8352974013378214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12.977005358045439</v>
      </c>
      <c r="M18" s="99">
        <v>13.23298647370758</v>
      </c>
      <c r="N18" s="99">
        <v>14.77033972304325</v>
      </c>
      <c r="O18" s="99">
        <v>13.917906869612201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4.6256971155141651</v>
      </c>
      <c r="M19" s="123">
        <v>5.0553888190605027</v>
      </c>
      <c r="N19" s="123">
        <v>5.4381271325442624</v>
      </c>
      <c r="O19" s="123">
        <v>4.5644739168952828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3.3570287791899931</v>
      </c>
      <c r="X19" s="123">
        <v>0</v>
      </c>
      <c r="Y19" s="123">
        <v>0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5.6709339778320835</v>
      </c>
      <c r="M20" s="99">
        <v>6.758758402257941</v>
      </c>
      <c r="N20" s="99">
        <v>7.6315578495664482</v>
      </c>
      <c r="O20" s="99">
        <v>5.9293122033043204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6.2781476904597291</v>
      </c>
      <c r="M21" s="99">
        <v>6.4107265703096203</v>
      </c>
      <c r="N21" s="99">
        <v>5.7893600434880419</v>
      </c>
      <c r="O21" s="99">
        <v>5.0332329917394452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4.5449679488972663</v>
      </c>
      <c r="M22" s="110">
        <v>4.9392235307851342</v>
      </c>
      <c r="N22" s="110">
        <v>5.3741307504652696</v>
      </c>
      <c r="O22" s="110">
        <v>4.535610907404763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3.3570287791899931</v>
      </c>
      <c r="X22" s="110">
        <v>0</v>
      </c>
      <c r="Y22" s="110">
        <v>0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173.32562345623174</v>
      </c>
      <c r="F24" s="118">
        <f t="shared" si="7"/>
        <v>169.50660626733591</v>
      </c>
      <c r="G24" s="118">
        <f t="shared" si="7"/>
        <v>191.02555909298397</v>
      </c>
      <c r="H24" s="118">
        <f t="shared" si="7"/>
        <v>173.28018290331809</v>
      </c>
      <c r="I24" s="118">
        <f t="shared" si="7"/>
        <v>175.88561808402937</v>
      </c>
      <c r="J24" s="118">
        <f t="shared" si="7"/>
        <v>187.62189471363587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158.33878289530861</v>
      </c>
      <c r="O24" s="118">
        <f t="shared" si="7"/>
        <v>163.42280414907938</v>
      </c>
      <c r="P24" s="118">
        <f t="shared" si="7"/>
        <v>137.92007597228761</v>
      </c>
      <c r="Q24" s="118">
        <f t="shared" si="7"/>
        <v>142.59839859316713</v>
      </c>
      <c r="R24" s="118">
        <f t="shared" ref="R24:V24" si="8">R25+R28+R30+R39</f>
        <v>127.90462275866797</v>
      </c>
      <c r="S24" s="118">
        <f t="shared" si="8"/>
        <v>136.40647247015519</v>
      </c>
      <c r="T24" s="118">
        <f t="shared" si="8"/>
        <v>119.8812825752877</v>
      </c>
      <c r="U24" s="118">
        <f t="shared" si="8"/>
        <v>126.44207018937952</v>
      </c>
      <c r="V24" s="118">
        <f t="shared" si="8"/>
        <v>127.21401148913101</v>
      </c>
      <c r="W24" s="118">
        <f t="shared" ref="W24:Y24" si="9">W25+W28+W30+W39</f>
        <v>117.58723925973673</v>
      </c>
      <c r="X24" s="118">
        <f t="shared" si="9"/>
        <v>103.58247286030858</v>
      </c>
      <c r="Y24" s="118">
        <f t="shared" si="9"/>
        <v>102.99493343406142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147.79780493152649</v>
      </c>
      <c r="F25" s="123">
        <f t="shared" si="10"/>
        <v>142.50151527501137</v>
      </c>
      <c r="G25" s="123">
        <f t="shared" si="10"/>
        <v>165.27965058113671</v>
      </c>
      <c r="H25" s="123">
        <f t="shared" si="10"/>
        <v>147.20038904778883</v>
      </c>
      <c r="I25" s="123">
        <f t="shared" si="10"/>
        <v>148.25650534822327</v>
      </c>
      <c r="J25" s="123">
        <f t="shared" si="10"/>
        <v>158.95266657411872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124.46520669853786</v>
      </c>
      <c r="O25" s="123">
        <f t="shared" si="10"/>
        <v>134.52850713924619</v>
      </c>
      <c r="P25" s="123">
        <f t="shared" si="10"/>
        <v>105.22932903749653</v>
      </c>
      <c r="Q25" s="123">
        <f t="shared" si="10"/>
        <v>103.70463477678663</v>
      </c>
      <c r="R25" s="123">
        <f t="shared" ref="R25:V25" si="11">SUM(R26:R27)</f>
        <v>97.190657586376688</v>
      </c>
      <c r="S25" s="123">
        <f t="shared" si="11"/>
        <v>108.459269782809</v>
      </c>
      <c r="T25" s="123">
        <f t="shared" si="11"/>
        <v>93.588505488204902</v>
      </c>
      <c r="U25" s="123">
        <f t="shared" si="11"/>
        <v>95.006721708578212</v>
      </c>
      <c r="V25" s="123">
        <f t="shared" si="11"/>
        <v>97.405895629106197</v>
      </c>
      <c r="W25" s="123">
        <f t="shared" ref="W25:Y25" si="12">SUM(W26:W27)</f>
        <v>94.993568580329736</v>
      </c>
      <c r="X25" s="123">
        <f t="shared" si="12"/>
        <v>77.79295504835811</v>
      </c>
      <c r="Y25" s="123">
        <f t="shared" si="12"/>
        <v>73.403390965021927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145.67290966228228</v>
      </c>
      <c r="F26" s="99">
        <v>140.4874972414155</v>
      </c>
      <c r="G26" s="99">
        <v>163.17809244226993</v>
      </c>
      <c r="H26" s="99">
        <v>145.30399564552951</v>
      </c>
      <c r="I26" s="99">
        <v>146.39362012015755</v>
      </c>
      <c r="J26" s="99">
        <v>156.96134319724428</v>
      </c>
      <c r="K26" s="99">
        <v>0</v>
      </c>
      <c r="L26" s="99">
        <v>0</v>
      </c>
      <c r="M26" s="99">
        <v>0</v>
      </c>
      <c r="N26" s="99">
        <v>122.85171915908469</v>
      </c>
      <c r="O26" s="99">
        <v>132.72382197718298</v>
      </c>
      <c r="P26" s="99">
        <v>103.75990337139685</v>
      </c>
      <c r="Q26" s="99">
        <v>102.21373631450126</v>
      </c>
      <c r="R26" s="99">
        <v>95.782388746174036</v>
      </c>
      <c r="S26" s="99">
        <v>106.88733013604165</v>
      </c>
      <c r="T26" s="99">
        <v>92.232811433345873</v>
      </c>
      <c r="U26" s="99">
        <v>93.638901251349765</v>
      </c>
      <c r="V26" s="99">
        <v>96.004202640373947</v>
      </c>
      <c r="W26" s="99">
        <v>93.606346944914989</v>
      </c>
      <c r="X26" s="99">
        <v>76.663856645882944</v>
      </c>
      <c r="Y26" s="99">
        <v>72.334227667275272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2.1248952692442131</v>
      </c>
      <c r="F27" s="99">
        <v>2.0140180335958648</v>
      </c>
      <c r="G27" s="99">
        <v>2.1015581388667717</v>
      </c>
      <c r="H27" s="99">
        <v>1.896393402259307</v>
      </c>
      <c r="I27" s="99">
        <v>1.8628852280657244</v>
      </c>
      <c r="J27" s="99">
        <v>1.9913233768744496</v>
      </c>
      <c r="K27" s="99">
        <v>0</v>
      </c>
      <c r="L27" s="99">
        <v>0</v>
      </c>
      <c r="M27" s="99">
        <v>0</v>
      </c>
      <c r="N27" s="99">
        <v>1.6134875394531623</v>
      </c>
      <c r="O27" s="99">
        <v>1.8046851620632136</v>
      </c>
      <c r="P27" s="99">
        <v>1.4694256660996803</v>
      </c>
      <c r="Q27" s="99">
        <v>1.4908984622853709</v>
      </c>
      <c r="R27" s="99">
        <v>1.4082688402026533</v>
      </c>
      <c r="S27" s="99">
        <v>1.5719396467673539</v>
      </c>
      <c r="T27" s="99">
        <v>1.3556940548590226</v>
      </c>
      <c r="U27" s="99">
        <v>1.367820457228446</v>
      </c>
      <c r="V27" s="99">
        <v>1.401692988732252</v>
      </c>
      <c r="W27" s="99">
        <v>1.3872216354147446</v>
      </c>
      <c r="X27" s="99">
        <v>1.1290984024751618</v>
      </c>
      <c r="Y27" s="99">
        <v>1.0691632977466563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2.3658365886461166E-2</v>
      </c>
      <c r="F28" s="123">
        <f t="shared" si="13"/>
        <v>1.8082025184737428E-2</v>
      </c>
      <c r="G28" s="123">
        <f t="shared" si="13"/>
        <v>1.680931560342443E-2</v>
      </c>
      <c r="H28" s="123">
        <f t="shared" si="13"/>
        <v>2.0105998479236813E-2</v>
      </c>
      <c r="I28" s="123">
        <f t="shared" si="13"/>
        <v>2.1715396378606679E-2</v>
      </c>
      <c r="J28" s="123">
        <f t="shared" si="13"/>
        <v>1.553400534338425E-2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9.5977361468385994E-3</v>
      </c>
      <c r="O28" s="123">
        <f t="shared" si="13"/>
        <v>1.7163114580108902E-2</v>
      </c>
      <c r="P28" s="123">
        <f t="shared" si="13"/>
        <v>4.1994725665170131E-3</v>
      </c>
      <c r="Q28" s="123">
        <f t="shared" si="13"/>
        <v>7.6211018135537469E-3</v>
      </c>
      <c r="R28" s="123">
        <f t="shared" si="13"/>
        <v>9.254873705161891E-3</v>
      </c>
      <c r="S28" s="123">
        <f t="shared" si="13"/>
        <v>1.6629400111152968E-2</v>
      </c>
      <c r="T28" s="123">
        <f t="shared" si="13"/>
        <v>1.0122726001702576E-2</v>
      </c>
      <c r="U28" s="123">
        <f t="shared" si="13"/>
        <v>2.0947109743805817E-2</v>
      </c>
      <c r="V28" s="123">
        <f t="shared" si="13"/>
        <v>2.9605055035519041E-2</v>
      </c>
      <c r="W28" s="123">
        <f t="shared" si="13"/>
        <v>9.162508009429908E-3</v>
      </c>
      <c r="X28" s="123">
        <f t="shared" si="13"/>
        <v>4.3095856638421283E-3</v>
      </c>
      <c r="Y28" s="123">
        <f t="shared" si="13"/>
        <v>1.2403238411101592E-3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2.3658365886461166E-2</v>
      </c>
      <c r="F29" s="99">
        <f>RES_hhdet_in_fech!F29/RES_summary!F$21</f>
        <v>1.8082025184737428E-2</v>
      </c>
      <c r="G29" s="99">
        <f>RES_hhdet_in_fech!G29/RES_summary!G$21</f>
        <v>1.680931560342443E-2</v>
      </c>
      <c r="H29" s="99">
        <f>RES_hhdet_in_fech!H29/RES_summary!H$21</f>
        <v>2.0105998479236813E-2</v>
      </c>
      <c r="I29" s="99">
        <f>RES_hhdet_in_fech!I29/RES_summary!I$21</f>
        <v>2.1715396378606679E-2</v>
      </c>
      <c r="J29" s="99">
        <f>RES_hhdet_in_fech!J29/RES_summary!J$21</f>
        <v>1.553400534338425E-2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0</v>
      </c>
      <c r="N29" s="99">
        <f>RES_hhdet_in_fech!N29/RES_summary!N$21</f>
        <v>9.5977361468385994E-3</v>
      </c>
      <c r="O29" s="99">
        <f>RES_hhdet_in_fech!O29/RES_summary!O$21</f>
        <v>1.7163114580108902E-2</v>
      </c>
      <c r="P29" s="99">
        <f>RES_hhdet_in_fech!P29/RES_summary!P$21</f>
        <v>4.1994725665170131E-3</v>
      </c>
      <c r="Q29" s="99">
        <f>RES_hhdet_in_fech!Q29/RES_summary!Q$21</f>
        <v>7.6211018135537469E-3</v>
      </c>
      <c r="R29" s="99">
        <f>RES_hhdet_in_fech!R29/RES_summary!R$21</f>
        <v>9.254873705161891E-3</v>
      </c>
      <c r="S29" s="99">
        <f>RES_hhdet_in_fech!S29/RES_summary!S$21</f>
        <v>1.6629400111152968E-2</v>
      </c>
      <c r="T29" s="99">
        <f>RES_hhdet_in_fech!T29/RES_summary!T$21</f>
        <v>1.0122726001702576E-2</v>
      </c>
      <c r="U29" s="99">
        <f>RES_hhdet_in_fech!U29/RES_summary!U$21</f>
        <v>2.0947109743805817E-2</v>
      </c>
      <c r="V29" s="99">
        <f>RES_hhdet_in_fech!V29/RES_summary!V$21</f>
        <v>2.9605055035519041E-2</v>
      </c>
      <c r="W29" s="99">
        <f>RES_hhdet_in_fech!W29/RES_summary!W$21</f>
        <v>9.162508009429908E-3</v>
      </c>
      <c r="X29" s="99">
        <f>RES_hhdet_in_fech!X29/RES_summary!X$21</f>
        <v>4.3095856638421283E-3</v>
      </c>
      <c r="Y29" s="99">
        <f>RES_hhdet_in_fech!Y29/RES_summary!Y$21</f>
        <v>1.2403238411101592E-3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21.941085268501975</v>
      </c>
      <c r="F30" s="123">
        <v>22.968765617953856</v>
      </c>
      <c r="G30" s="123">
        <v>22.286577918709852</v>
      </c>
      <c r="H30" s="123">
        <v>22.215204463769442</v>
      </c>
      <c r="I30" s="123">
        <v>24.087354733933232</v>
      </c>
      <c r="J30" s="123">
        <v>24.639736224537742</v>
      </c>
      <c r="K30" s="123">
        <v>0</v>
      </c>
      <c r="L30" s="123">
        <v>0</v>
      </c>
      <c r="M30" s="123">
        <v>0</v>
      </c>
      <c r="N30" s="123">
        <v>28.489847710158649</v>
      </c>
      <c r="O30" s="123">
        <v>24.340090981850231</v>
      </c>
      <c r="P30" s="123">
        <v>27.339151149439271</v>
      </c>
      <c r="Q30" s="123">
        <v>32.606604889720657</v>
      </c>
      <c r="R30" s="123">
        <v>25.601921388956008</v>
      </c>
      <c r="S30" s="123">
        <v>23.206700694187237</v>
      </c>
      <c r="T30" s="123">
        <v>21.815805564098131</v>
      </c>
      <c r="U30" s="123">
        <v>26.07498484456022</v>
      </c>
      <c r="V30" s="123">
        <v>24.708128338486532</v>
      </c>
      <c r="W30" s="123">
        <v>19.217677384091811</v>
      </c>
      <c r="X30" s="123">
        <v>21.651553516305611</v>
      </c>
      <c r="Y30" s="123">
        <v>24.599420897239888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23.304919621466528</v>
      </c>
      <c r="F31" s="99">
        <v>24.679492033117608</v>
      </c>
      <c r="G31" s="99">
        <v>29.954041786388192</v>
      </c>
      <c r="H31" s="99">
        <v>26.858899923180495</v>
      </c>
      <c r="I31" s="99">
        <v>29.982641367147476</v>
      </c>
      <c r="J31" s="99">
        <v>34.435276401838046</v>
      </c>
      <c r="K31" s="99">
        <v>0</v>
      </c>
      <c r="L31" s="99">
        <v>0</v>
      </c>
      <c r="M31" s="99">
        <v>0</v>
      </c>
      <c r="N31" s="99">
        <v>33.213264732236475</v>
      </c>
      <c r="O31" s="99">
        <v>26.723387879144344</v>
      </c>
      <c r="P31" s="99">
        <v>31.505774174113327</v>
      </c>
      <c r="Q31" s="99">
        <v>38.547133408521574</v>
      </c>
      <c r="R31" s="99">
        <v>26.249378532515237</v>
      </c>
      <c r="S31" s="99">
        <v>25.26017993918769</v>
      </c>
      <c r="T31" s="99">
        <v>22.779053333386688</v>
      </c>
      <c r="U31" s="99">
        <v>26.878615849414601</v>
      </c>
      <c r="V31" s="99">
        <v>24.84144572327606</v>
      </c>
      <c r="W31" s="99">
        <v>22.057325360469555</v>
      </c>
      <c r="X31" s="99">
        <v>22.509213954209464</v>
      </c>
      <c r="Y31" s="99">
        <v>25.846872816951727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23.074701805721997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11.075393394657672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11.999308411064323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23.362670404966885</v>
      </c>
      <c r="F35" s="102">
        <v>24.846746334181571</v>
      </c>
      <c r="G35" s="102">
        <v>24.348947843418994</v>
      </c>
      <c r="H35" s="102">
        <v>24.329377650178284</v>
      </c>
      <c r="I35" s="102">
        <v>25.647684813883966</v>
      </c>
      <c r="J35" s="102">
        <v>26.905739274909301</v>
      </c>
      <c r="K35" s="102">
        <v>0</v>
      </c>
      <c r="L35" s="102">
        <v>0</v>
      </c>
      <c r="M35" s="102">
        <v>0</v>
      </c>
      <c r="N35" s="102">
        <v>30.944259930180984</v>
      </c>
      <c r="O35" s="102">
        <v>26.806239331349193</v>
      </c>
      <c r="P35" s="102">
        <v>29.531011285408688</v>
      </c>
      <c r="Q35" s="102">
        <v>35.635873013098902</v>
      </c>
      <c r="R35" s="102">
        <v>28.242679359831865</v>
      </c>
      <c r="S35" s="102">
        <v>25.415925836953562</v>
      </c>
      <c r="T35" s="102">
        <v>23.37192543362606</v>
      </c>
      <c r="U35" s="102">
        <v>28.045689903542737</v>
      </c>
      <c r="V35" s="102">
        <v>26.277400306967063</v>
      </c>
      <c r="W35" s="102">
        <v>20.234780242672631</v>
      </c>
      <c r="X35" s="102">
        <v>22.936133027278043</v>
      </c>
      <c r="Y35" s="102">
        <v>25.656403225428271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19.006992705374515</v>
      </c>
      <c r="F36" s="105">
        <v>20.232034683017336</v>
      </c>
      <c r="G36" s="105">
        <v>19.848614565342096</v>
      </c>
      <c r="H36" s="105">
        <v>19.407141219831303</v>
      </c>
      <c r="I36" s="105">
        <v>20.60298819358583</v>
      </c>
      <c r="J36" s="105">
        <v>21.861165653926413</v>
      </c>
      <c r="K36" s="105">
        <v>0</v>
      </c>
      <c r="L36" s="105">
        <v>0</v>
      </c>
      <c r="M36" s="105">
        <v>0</v>
      </c>
      <c r="N36" s="105">
        <v>25.320028005427698</v>
      </c>
      <c r="O36" s="105">
        <v>21.753204270950025</v>
      </c>
      <c r="P36" s="105">
        <v>24.223989660248421</v>
      </c>
      <c r="Q36" s="105">
        <v>29.026182161647451</v>
      </c>
      <c r="R36" s="105">
        <v>23.087620366185835</v>
      </c>
      <c r="S36" s="105">
        <v>21.122579633254084</v>
      </c>
      <c r="T36" s="105">
        <v>19.752777521150243</v>
      </c>
      <c r="U36" s="105">
        <v>23.902138257439557</v>
      </c>
      <c r="V36" s="105">
        <v>22.523285172037546</v>
      </c>
      <c r="W36" s="105">
        <v>17.393532571175427</v>
      </c>
      <c r="X36" s="105">
        <v>20.140835206428797</v>
      </c>
      <c r="Y36" s="105">
        <v>22.704536874867365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8.6289246178410774</v>
      </c>
      <c r="F37" s="99">
        <v>9.1672066927190716</v>
      </c>
      <c r="G37" s="99">
        <v>8.9802121329039206</v>
      </c>
      <c r="H37" s="99">
        <v>7.4561887776162923</v>
      </c>
      <c r="I37" s="99">
        <v>8.2964871031023684</v>
      </c>
      <c r="J37" s="99">
        <v>9.4656048816280194</v>
      </c>
      <c r="K37" s="99">
        <v>0</v>
      </c>
      <c r="L37" s="99">
        <v>0</v>
      </c>
      <c r="M37" s="99">
        <v>0</v>
      </c>
      <c r="N37" s="99">
        <v>10.549688282384446</v>
      </c>
      <c r="O37" s="99">
        <v>7.8352974013378214</v>
      </c>
      <c r="P37" s="99">
        <v>8.7064448764093285</v>
      </c>
      <c r="Q37" s="99">
        <v>8.4685444858857224</v>
      </c>
      <c r="R37" s="99">
        <v>6.2443543280543672</v>
      </c>
      <c r="S37" s="99">
        <v>6.3290659163752041</v>
      </c>
      <c r="T37" s="99">
        <v>6.743994899688972</v>
      </c>
      <c r="U37" s="99">
        <v>8.2907890800352924</v>
      </c>
      <c r="V37" s="99">
        <v>7.7452709297547448</v>
      </c>
      <c r="W37" s="99">
        <v>5.7890108218563716</v>
      </c>
      <c r="X37" s="99">
        <v>7.7472811426744066</v>
      </c>
      <c r="Y37" s="99">
        <v>8.6062962146868554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10.378068087533434</v>
      </c>
      <c r="F38" s="99">
        <v>11.064827990298262</v>
      </c>
      <c r="G38" s="99">
        <v>10.868402432438176</v>
      </c>
      <c r="H38" s="99">
        <v>11.950952442215014</v>
      </c>
      <c r="I38" s="99">
        <v>12.30650109048346</v>
      </c>
      <c r="J38" s="99">
        <v>12.395560772298396</v>
      </c>
      <c r="K38" s="99">
        <v>0</v>
      </c>
      <c r="L38" s="99">
        <v>0</v>
      </c>
      <c r="M38" s="99">
        <v>0</v>
      </c>
      <c r="N38" s="99">
        <v>14.77033972304325</v>
      </c>
      <c r="O38" s="99">
        <v>13.917906869612198</v>
      </c>
      <c r="P38" s="99">
        <v>15.517544783839094</v>
      </c>
      <c r="Q38" s="99">
        <v>20.557637675761722</v>
      </c>
      <c r="R38" s="99">
        <v>16.843266038131464</v>
      </c>
      <c r="S38" s="99">
        <v>14.793513716878881</v>
      </c>
      <c r="T38" s="99">
        <v>13.00878262146127</v>
      </c>
      <c r="U38" s="99">
        <v>15.611349177404268</v>
      </c>
      <c r="V38" s="99">
        <v>14.778014242282799</v>
      </c>
      <c r="W38" s="99">
        <v>11.604521749319055</v>
      </c>
      <c r="X38" s="99">
        <v>12.39355406375439</v>
      </c>
      <c r="Y38" s="99">
        <v>14.098240660180512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3.5630748903168068</v>
      </c>
      <c r="F39" s="123">
        <v>4.0182433491859495</v>
      </c>
      <c r="G39" s="123">
        <v>3.4425212775339813</v>
      </c>
      <c r="H39" s="123">
        <v>3.8444833932805653</v>
      </c>
      <c r="I39" s="123">
        <v>3.5200426054942602</v>
      </c>
      <c r="J39" s="123">
        <v>4.0139579096360309</v>
      </c>
      <c r="K39" s="123">
        <v>0</v>
      </c>
      <c r="L39" s="123">
        <v>0</v>
      </c>
      <c r="M39" s="123">
        <v>0</v>
      </c>
      <c r="N39" s="123">
        <v>5.3741307504652687</v>
      </c>
      <c r="O39" s="123">
        <v>4.5370429134028498</v>
      </c>
      <c r="P39" s="123">
        <v>5.3473963127852802</v>
      </c>
      <c r="Q39" s="123">
        <v>6.2795378248462663</v>
      </c>
      <c r="R39" s="123">
        <v>5.10278890963012</v>
      </c>
      <c r="S39" s="123">
        <v>4.7238725930477905</v>
      </c>
      <c r="T39" s="123">
        <v>4.4668487969829753</v>
      </c>
      <c r="U39" s="123">
        <v>5.3394165264972866</v>
      </c>
      <c r="V39" s="123">
        <v>5.0703824665027577</v>
      </c>
      <c r="W39" s="123">
        <v>3.3668307873057577</v>
      </c>
      <c r="X39" s="123">
        <v>4.1336547099810197</v>
      </c>
      <c r="Y39" s="123">
        <v>4.990881247958483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4.3600900132363298</v>
      </c>
      <c r="F40" s="99">
        <v>5.0304080976996044</v>
      </c>
      <c r="G40" s="99">
        <v>4.4492903488547286</v>
      </c>
      <c r="H40" s="99">
        <v>4.8879847838103094</v>
      </c>
      <c r="I40" s="99">
        <v>4.4813577834099512</v>
      </c>
      <c r="J40" s="99">
        <v>5.0568567562659004</v>
      </c>
      <c r="K40" s="99">
        <v>0</v>
      </c>
      <c r="L40" s="99">
        <v>0</v>
      </c>
      <c r="M40" s="99">
        <v>0</v>
      </c>
      <c r="N40" s="99">
        <v>0</v>
      </c>
      <c r="O40" s="99">
        <v>5.0332329917394452</v>
      </c>
      <c r="P40" s="99">
        <v>0</v>
      </c>
      <c r="Q40" s="99">
        <v>8.7209491494315436</v>
      </c>
      <c r="R40" s="99">
        <v>7.402946526592868</v>
      </c>
      <c r="S40" s="99">
        <v>6.6621009636803237</v>
      </c>
      <c r="T40" s="99">
        <v>5.9966231765883613</v>
      </c>
      <c r="U40" s="99">
        <v>7.1170102427555335</v>
      </c>
      <c r="V40" s="99">
        <v>6.9496828973476923</v>
      </c>
      <c r="W40" s="99">
        <v>6.7779296115917145</v>
      </c>
      <c r="X40" s="99">
        <v>0</v>
      </c>
      <c r="Y40" s="99">
        <v>0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3.5572572616823579</v>
      </c>
      <c r="F41" s="110">
        <v>4.0129661607161182</v>
      </c>
      <c r="G41" s="110">
        <v>3.436741891361073</v>
      </c>
      <c r="H41" s="110">
        <v>3.8390164573773315</v>
      </c>
      <c r="I41" s="110">
        <v>3.5163309638806863</v>
      </c>
      <c r="J41" s="110">
        <v>4.0110849100585373</v>
      </c>
      <c r="K41" s="110">
        <v>0</v>
      </c>
      <c r="L41" s="110">
        <v>0</v>
      </c>
      <c r="M41" s="110">
        <v>0</v>
      </c>
      <c r="N41" s="110">
        <v>5.3741307504652687</v>
      </c>
      <c r="O41" s="110">
        <v>4.5356109074047639</v>
      </c>
      <c r="P41" s="110">
        <v>5.3473963127852802</v>
      </c>
      <c r="Q41" s="110">
        <v>6.2686386671472265</v>
      </c>
      <c r="R41" s="110">
        <v>5.0950049583036821</v>
      </c>
      <c r="S41" s="110">
        <v>4.7197791857180498</v>
      </c>
      <c r="T41" s="110">
        <v>4.4652161669086894</v>
      </c>
      <c r="U41" s="110">
        <v>5.3371861705170378</v>
      </c>
      <c r="V41" s="110">
        <v>5.0677867476756235</v>
      </c>
      <c r="W41" s="110">
        <v>3.3570287791899935</v>
      </c>
      <c r="X41" s="110">
        <v>4.1336547099810197</v>
      </c>
      <c r="Y41" s="110">
        <v>4.990881247958483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209.1553186137437</v>
      </c>
      <c r="D43" s="118">
        <f t="shared" si="14"/>
        <v>204.21694699185082</v>
      </c>
      <c r="E43" s="118">
        <f t="shared" si="14"/>
        <v>192.94584459072831</v>
      </c>
      <c r="F43" s="118">
        <f t="shared" si="14"/>
        <v>191.77910924630712</v>
      </c>
      <c r="G43" s="118">
        <f t="shared" si="14"/>
        <v>187.35409204967277</v>
      </c>
      <c r="H43" s="118">
        <f t="shared" si="14"/>
        <v>182.99080318173804</v>
      </c>
      <c r="I43" s="118">
        <f t="shared" si="14"/>
        <v>170.82858639883759</v>
      </c>
      <c r="J43" s="118">
        <f t="shared" si="14"/>
        <v>180.72237307603859</v>
      </c>
      <c r="K43" s="118">
        <f t="shared" si="14"/>
        <v>175.40637820189826</v>
      </c>
      <c r="L43" s="118">
        <f t="shared" si="14"/>
        <v>189.49467990141318</v>
      </c>
      <c r="M43" s="118">
        <f t="shared" si="14"/>
        <v>174.5722630355684</v>
      </c>
      <c r="N43" s="118">
        <f t="shared" si="14"/>
        <v>165.78922266463186</v>
      </c>
      <c r="O43" s="118">
        <f t="shared" si="14"/>
        <v>163.77069903602467</v>
      </c>
      <c r="P43" s="118">
        <f t="shared" si="14"/>
        <v>142.04517261845959</v>
      </c>
      <c r="Q43" s="118">
        <f t="shared" si="14"/>
        <v>153.77616066655006</v>
      </c>
      <c r="R43" s="118">
        <f t="shared" ref="R43:V43" si="15">R44+R47+R49+R58</f>
        <v>140.14982731521388</v>
      </c>
      <c r="S43" s="118">
        <f t="shared" si="15"/>
        <v>136.84128286954007</v>
      </c>
      <c r="T43" s="118">
        <f t="shared" si="15"/>
        <v>121.57453157052939</v>
      </c>
      <c r="U43" s="118">
        <f t="shared" si="15"/>
        <v>129.11739864198168</v>
      </c>
      <c r="V43" s="118">
        <f t="shared" si="15"/>
        <v>128.89900776526457</v>
      </c>
      <c r="W43" s="118">
        <f t="shared" ref="W43:Y43" si="16">W44+W47+W49+W58</f>
        <v>119.91872226705486</v>
      </c>
      <c r="X43" s="118">
        <f t="shared" si="16"/>
        <v>109.86500285878904</v>
      </c>
      <c r="Y43" s="118">
        <f t="shared" si="16"/>
        <v>98.271034684063167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182.637134210401</v>
      </c>
      <c r="D44" s="123">
        <f t="shared" si="17"/>
        <v>173.00692707205866</v>
      </c>
      <c r="E44" s="123">
        <f t="shared" si="17"/>
        <v>166.66000545926758</v>
      </c>
      <c r="F44" s="123">
        <f t="shared" si="17"/>
        <v>163.61555532646739</v>
      </c>
      <c r="G44" s="123">
        <f t="shared" si="17"/>
        <v>161.58608213836729</v>
      </c>
      <c r="H44" s="123">
        <f t="shared" si="17"/>
        <v>156.65444590439037</v>
      </c>
      <c r="I44" s="123">
        <f t="shared" si="17"/>
        <v>141.46655857677897</v>
      </c>
      <c r="J44" s="123">
        <f t="shared" si="17"/>
        <v>147.84269354954901</v>
      </c>
      <c r="K44" s="123">
        <f t="shared" si="17"/>
        <v>141.87959052073273</v>
      </c>
      <c r="L44" s="123">
        <f t="shared" si="17"/>
        <v>157.33280046666684</v>
      </c>
      <c r="M44" s="123">
        <f t="shared" si="17"/>
        <v>138.63520223128808</v>
      </c>
      <c r="N44" s="123">
        <f t="shared" si="17"/>
        <v>129.72373176758762</v>
      </c>
      <c r="O44" s="123">
        <f t="shared" si="17"/>
        <v>131.72284957366318</v>
      </c>
      <c r="P44" s="123">
        <f t="shared" si="17"/>
        <v>108.5758617696336</v>
      </c>
      <c r="Q44" s="123">
        <f t="shared" si="17"/>
        <v>113.97320285226539</v>
      </c>
      <c r="R44" s="123">
        <f t="shared" ref="R44:V44" si="18">SUM(R45:R46)</f>
        <v>108.61500216089236</v>
      </c>
      <c r="S44" s="123">
        <f t="shared" si="18"/>
        <v>107.68842971065298</v>
      </c>
      <c r="T44" s="123">
        <f t="shared" si="18"/>
        <v>94.780184563771044</v>
      </c>
      <c r="U44" s="123">
        <f t="shared" si="18"/>
        <v>97.042557497169568</v>
      </c>
      <c r="V44" s="123">
        <f t="shared" si="18"/>
        <v>97.881662008810039</v>
      </c>
      <c r="W44" s="123">
        <f t="shared" ref="W44:Y44" si="19">SUM(W45:W46)</f>
        <v>96.053009105527963</v>
      </c>
      <c r="X44" s="123">
        <f t="shared" si="19"/>
        <v>82.820206116938465</v>
      </c>
      <c r="Y44" s="123">
        <f t="shared" si="19"/>
        <v>68.695411501909248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180.0683969822002</v>
      </c>
      <c r="D45" s="99">
        <v>170.60897885915853</v>
      </c>
      <c r="E45" s="99">
        <v>164.37584004303199</v>
      </c>
      <c r="F45" s="99">
        <v>161.40954840767427</v>
      </c>
      <c r="G45" s="99">
        <v>159.62470461372916</v>
      </c>
      <c r="H45" s="99">
        <v>154.72633530808346</v>
      </c>
      <c r="I45" s="99">
        <v>139.76702576269966</v>
      </c>
      <c r="J45" s="99">
        <v>146.07038690831055</v>
      </c>
      <c r="K45" s="99">
        <v>140.17454195859051</v>
      </c>
      <c r="L45" s="99">
        <v>155.43400449696529</v>
      </c>
      <c r="M45" s="99">
        <v>136.94772523501399</v>
      </c>
      <c r="N45" s="99">
        <v>128.10459613115123</v>
      </c>
      <c r="O45" s="99">
        <v>130.0158708226891</v>
      </c>
      <c r="P45" s="99">
        <v>107.10617456902261</v>
      </c>
      <c r="Q45" s="99">
        <v>112.38088575365732</v>
      </c>
      <c r="R45" s="99">
        <v>107.08404242254258</v>
      </c>
      <c r="S45" s="99">
        <v>106.16922781427515</v>
      </c>
      <c r="T45" s="99">
        <v>93.443403769985906</v>
      </c>
      <c r="U45" s="99">
        <v>95.682239699687997</v>
      </c>
      <c r="V45" s="99">
        <v>96.510624654989655</v>
      </c>
      <c r="W45" s="99">
        <v>94.688643145304567</v>
      </c>
      <c r="X45" s="99">
        <v>81.652476791500035</v>
      </c>
      <c r="Y45" s="99">
        <v>67.724806162772779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2.5687372282008072</v>
      </c>
      <c r="D46" s="99">
        <v>2.3979482129001357</v>
      </c>
      <c r="E46" s="99">
        <v>2.2841654162355969</v>
      </c>
      <c r="F46" s="99">
        <v>2.2060069187931211</v>
      </c>
      <c r="G46" s="99">
        <v>1.9613775246381375</v>
      </c>
      <c r="H46" s="99">
        <v>1.9281105963069201</v>
      </c>
      <c r="I46" s="99">
        <v>1.6995328140793138</v>
      </c>
      <c r="J46" s="99">
        <v>1.7723066412384492</v>
      </c>
      <c r="K46" s="99">
        <v>1.7050485621422149</v>
      </c>
      <c r="L46" s="99">
        <v>1.8987959697015613</v>
      </c>
      <c r="M46" s="99">
        <v>1.6874769962740885</v>
      </c>
      <c r="N46" s="99">
        <v>1.6191356364363882</v>
      </c>
      <c r="O46" s="99">
        <v>1.7069787509740963</v>
      </c>
      <c r="P46" s="99">
        <v>1.4696872006109918</v>
      </c>
      <c r="Q46" s="99">
        <v>1.592317098608065</v>
      </c>
      <c r="R46" s="99">
        <v>1.5309597383497791</v>
      </c>
      <c r="S46" s="99">
        <v>1.5192018963778313</v>
      </c>
      <c r="T46" s="99">
        <v>1.3367807937851344</v>
      </c>
      <c r="U46" s="99">
        <v>1.3603177974815654</v>
      </c>
      <c r="V46" s="99">
        <v>1.3710373538203817</v>
      </c>
      <c r="W46" s="99">
        <v>1.364365960223392</v>
      </c>
      <c r="X46" s="99">
        <v>1.1677293254384231</v>
      </c>
      <c r="Y46" s="99">
        <v>0.97060533913647107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1.6075841206794915E-2</v>
      </c>
      <c r="D47" s="123">
        <f t="shared" si="20"/>
        <v>1.0330490278039952E-2</v>
      </c>
      <c r="E47" s="123">
        <f t="shared" si="20"/>
        <v>2.3620414978710185E-2</v>
      </c>
      <c r="F47" s="123">
        <f t="shared" si="20"/>
        <v>1.8369274122512418E-2</v>
      </c>
      <c r="G47" s="123">
        <f t="shared" si="20"/>
        <v>1.6560017396330697E-2</v>
      </c>
      <c r="H47" s="123">
        <f t="shared" si="20"/>
        <v>2.0025334883203169E-2</v>
      </c>
      <c r="I47" s="123">
        <f t="shared" si="20"/>
        <v>2.1712813569696721E-2</v>
      </c>
      <c r="J47" s="123">
        <f t="shared" si="20"/>
        <v>1.5114561667758708E-2</v>
      </c>
      <c r="K47" s="123">
        <f t="shared" si="20"/>
        <v>1.0162563398219773E-2</v>
      </c>
      <c r="L47" s="123">
        <f t="shared" si="20"/>
        <v>1.4390228500076322E-2</v>
      </c>
      <c r="M47" s="123">
        <f t="shared" si="20"/>
        <v>1.3488604617806347E-2</v>
      </c>
      <c r="N47" s="123">
        <f t="shared" si="20"/>
        <v>9.3415673556762873E-3</v>
      </c>
      <c r="O47" s="123">
        <f t="shared" si="20"/>
        <v>1.6634250584407269E-2</v>
      </c>
      <c r="P47" s="123">
        <f t="shared" si="20"/>
        <v>4.8440291937088291E-3</v>
      </c>
      <c r="Q47" s="123">
        <f t="shared" si="20"/>
        <v>9.0133118246177868E-3</v>
      </c>
      <c r="R47" s="123">
        <f t="shared" si="20"/>
        <v>9.3114234477377714E-3</v>
      </c>
      <c r="S47" s="123">
        <f t="shared" si="20"/>
        <v>1.6507559892198556E-2</v>
      </c>
      <c r="T47" s="123">
        <f t="shared" si="20"/>
        <v>1.0087125726943678E-2</v>
      </c>
      <c r="U47" s="123">
        <f t="shared" si="20"/>
        <v>2.0922075648923118E-2</v>
      </c>
      <c r="V47" s="123">
        <f t="shared" si="20"/>
        <v>2.9530831241283133E-2</v>
      </c>
      <c r="W47" s="123">
        <f t="shared" si="20"/>
        <v>9.35836944014376E-3</v>
      </c>
      <c r="X47" s="123">
        <f t="shared" si="20"/>
        <v>3.9491812374188315E-3</v>
      </c>
      <c r="Y47" s="123">
        <f t="shared" si="20"/>
        <v>1.4012014743120047E-3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1.6075841206794915E-2</v>
      </c>
      <c r="D48" s="99">
        <f>RES_hhdet_in_fech!D48/RES_summary!D$21</f>
        <v>1.0330490278039952E-2</v>
      </c>
      <c r="E48" s="99">
        <f>RES_hhdet_in_fech!E48/RES_summary!E$21</f>
        <v>2.3620414978710185E-2</v>
      </c>
      <c r="F48" s="99">
        <f>RES_hhdet_in_fech!F48/RES_summary!F$21</f>
        <v>1.8369274122512418E-2</v>
      </c>
      <c r="G48" s="99">
        <f>RES_hhdet_in_fech!G48/RES_summary!G$21</f>
        <v>1.6560017396330697E-2</v>
      </c>
      <c r="H48" s="99">
        <f>RES_hhdet_in_fech!H48/RES_summary!H$21</f>
        <v>2.0025334883203169E-2</v>
      </c>
      <c r="I48" s="99">
        <f>RES_hhdet_in_fech!I48/RES_summary!I$21</f>
        <v>2.1712813569696721E-2</v>
      </c>
      <c r="J48" s="99">
        <f>RES_hhdet_in_fech!J48/RES_summary!J$21</f>
        <v>1.5114561667758708E-2</v>
      </c>
      <c r="K48" s="99">
        <f>RES_hhdet_in_fech!K48/RES_summary!K$21</f>
        <v>1.0162563398219773E-2</v>
      </c>
      <c r="L48" s="99">
        <f>RES_hhdet_in_fech!L48/RES_summary!L$21</f>
        <v>1.4390228500076322E-2</v>
      </c>
      <c r="M48" s="99">
        <f>RES_hhdet_in_fech!M48/RES_summary!M$21</f>
        <v>1.3488604617806347E-2</v>
      </c>
      <c r="N48" s="99">
        <f>RES_hhdet_in_fech!N48/RES_summary!N$21</f>
        <v>9.3415673556762873E-3</v>
      </c>
      <c r="O48" s="99">
        <f>RES_hhdet_in_fech!O48/RES_summary!O$21</f>
        <v>1.6634250584407269E-2</v>
      </c>
      <c r="P48" s="99">
        <f>RES_hhdet_in_fech!P48/RES_summary!P$21</f>
        <v>4.8440291937088291E-3</v>
      </c>
      <c r="Q48" s="99">
        <f>RES_hhdet_in_fech!Q48/RES_summary!Q$21</f>
        <v>9.0133118246177868E-3</v>
      </c>
      <c r="R48" s="99">
        <f>RES_hhdet_in_fech!R48/RES_summary!R$21</f>
        <v>9.3114234477377714E-3</v>
      </c>
      <c r="S48" s="99">
        <f>RES_hhdet_in_fech!S48/RES_summary!S$21</f>
        <v>1.6507559892198556E-2</v>
      </c>
      <c r="T48" s="99">
        <f>RES_hhdet_in_fech!T48/RES_summary!T$21</f>
        <v>1.0087125726943678E-2</v>
      </c>
      <c r="U48" s="99">
        <f>RES_hhdet_in_fech!U48/RES_summary!U$21</f>
        <v>2.0922075648923118E-2</v>
      </c>
      <c r="V48" s="99">
        <f>RES_hhdet_in_fech!V48/RES_summary!V$21</f>
        <v>2.9530831241283133E-2</v>
      </c>
      <c r="W48" s="99">
        <f>RES_hhdet_in_fech!W48/RES_summary!W$21</f>
        <v>9.35836944014376E-3</v>
      </c>
      <c r="X48" s="99">
        <f>RES_hhdet_in_fech!X48/RES_summary!X$21</f>
        <v>3.9491812374188315E-3</v>
      </c>
      <c r="Y48" s="99">
        <f>RES_hhdet_in_fech!Y48/RES_summary!Y$21</f>
        <v>1.4012014743120047E-3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22.881220497625044</v>
      </c>
      <c r="D49" s="123">
        <v>27.053092129620723</v>
      </c>
      <c r="E49" s="123">
        <v>22.701423142070006</v>
      </c>
      <c r="F49" s="123">
        <v>24.126401261441639</v>
      </c>
      <c r="G49" s="123">
        <v>22.308658475670516</v>
      </c>
      <c r="H49" s="123">
        <v>22.472100552626447</v>
      </c>
      <c r="I49" s="123">
        <v>25.820722397049842</v>
      </c>
      <c r="J49" s="123">
        <v>28.850901842886046</v>
      </c>
      <c r="K49" s="123">
        <v>28.426935228931061</v>
      </c>
      <c r="L49" s="123">
        <v>27.599695574383549</v>
      </c>
      <c r="M49" s="123">
        <v>30.983268053787281</v>
      </c>
      <c r="N49" s="123">
        <v>30.68165088104778</v>
      </c>
      <c r="O49" s="123">
        <v>27.494468271898466</v>
      </c>
      <c r="P49" s="123">
        <v>28.113456762892138</v>
      </c>
      <c r="Q49" s="123">
        <v>33.514448322867011</v>
      </c>
      <c r="R49" s="123">
        <v>26.422839663883011</v>
      </c>
      <c r="S49" s="123">
        <v>24.41237417954294</v>
      </c>
      <c r="T49" s="123">
        <v>22.317494961078957</v>
      </c>
      <c r="U49" s="123">
        <v>26.713571015412455</v>
      </c>
      <c r="V49" s="123">
        <v>25.916743508903117</v>
      </c>
      <c r="W49" s="123">
        <v>20.490696347642146</v>
      </c>
      <c r="X49" s="123">
        <v>22.907192850632139</v>
      </c>
      <c r="Y49" s="123">
        <v>24.583340732721133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28.674982693740461</v>
      </c>
      <c r="D50" s="99">
        <v>33.479337919989028</v>
      </c>
      <c r="E50" s="99">
        <v>29.423070410380749</v>
      </c>
      <c r="F50" s="99">
        <v>31.049175426156165</v>
      </c>
      <c r="G50" s="99">
        <v>29.660090719570277</v>
      </c>
      <c r="H50" s="99">
        <v>30.376180861258241</v>
      </c>
      <c r="I50" s="99">
        <v>30.184222257765729</v>
      </c>
      <c r="J50" s="99">
        <v>32.990416497302157</v>
      </c>
      <c r="K50" s="99">
        <v>34.441666185484401</v>
      </c>
      <c r="L50" s="99">
        <v>31.96325288004747</v>
      </c>
      <c r="M50" s="99">
        <v>35.631460408774934</v>
      </c>
      <c r="N50" s="99">
        <v>32.885556406567517</v>
      </c>
      <c r="O50" s="99">
        <v>30.587963790750038</v>
      </c>
      <c r="P50" s="99">
        <v>33.209829496942938</v>
      </c>
      <c r="Q50" s="99">
        <v>37.335859680160929</v>
      </c>
      <c r="R50" s="99">
        <v>28.818500315885654</v>
      </c>
      <c r="S50" s="99">
        <v>26.773860215570917</v>
      </c>
      <c r="T50" s="99">
        <v>23.302100320180234</v>
      </c>
      <c r="U50" s="99">
        <v>27.649169769612215</v>
      </c>
      <c r="V50" s="99">
        <v>27.234766555224503</v>
      </c>
      <c r="W50" s="99">
        <v>21.626805553940134</v>
      </c>
      <c r="X50" s="99">
        <v>23.701142370535177</v>
      </c>
      <c r="Y50" s="99">
        <v>24.563360155319728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20.84103274407887</v>
      </c>
      <c r="D51" s="99">
        <v>24.397611433957977</v>
      </c>
      <c r="E51" s="99">
        <v>21.44889657491424</v>
      </c>
      <c r="F51" s="99">
        <v>22.677305465074127</v>
      </c>
      <c r="G51" s="99">
        <v>21.710440164063716</v>
      </c>
      <c r="H51" s="99">
        <v>21.500367936086693</v>
      </c>
      <c r="I51" s="99">
        <v>0</v>
      </c>
      <c r="J51" s="99">
        <v>24.13086089050914</v>
      </c>
      <c r="K51" s="99">
        <v>25.411245890210321</v>
      </c>
      <c r="L51" s="99">
        <v>23.144599806381766</v>
      </c>
      <c r="M51" s="99">
        <v>26.598471933948993</v>
      </c>
      <c r="N51" s="99">
        <v>0</v>
      </c>
      <c r="O51" s="99">
        <v>23.01368285399511</v>
      </c>
      <c r="P51" s="99">
        <v>25.780097612930046</v>
      </c>
      <c r="Q51" s="99">
        <v>29.095896854409254</v>
      </c>
      <c r="R51" s="99">
        <v>22.72747805251538</v>
      </c>
      <c r="S51" s="99">
        <v>21.679969917106668</v>
      </c>
      <c r="T51" s="99">
        <v>19.349767121272833</v>
      </c>
      <c r="U51" s="99">
        <v>23.268775689522659</v>
      </c>
      <c r="V51" s="99">
        <v>23.136283996985618</v>
      </c>
      <c r="W51" s="99">
        <v>18.437681708329599</v>
      </c>
      <c r="X51" s="99">
        <v>20.491122861334222</v>
      </c>
      <c r="Y51" s="99">
        <v>0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10.64081154979467</v>
      </c>
      <c r="D52" s="102">
        <v>12.469182216775977</v>
      </c>
      <c r="E52" s="102">
        <v>10.869833485791846</v>
      </c>
      <c r="F52" s="102">
        <v>11.456965998334866</v>
      </c>
      <c r="G52" s="102">
        <v>10.933463662783019</v>
      </c>
      <c r="H52" s="102">
        <v>9.3160992108148353</v>
      </c>
      <c r="I52" s="102">
        <v>0</v>
      </c>
      <c r="J52" s="102">
        <v>11.613079965487133</v>
      </c>
      <c r="K52" s="102">
        <v>12.392320723225794</v>
      </c>
      <c r="L52" s="102">
        <v>10.145852328385258</v>
      </c>
      <c r="M52" s="102">
        <v>12.671900488515096</v>
      </c>
      <c r="N52" s="102">
        <v>0</v>
      </c>
      <c r="O52" s="102">
        <v>8.9262913187879196</v>
      </c>
      <c r="P52" s="102">
        <v>9.8458082507285436</v>
      </c>
      <c r="Q52" s="102">
        <v>8.8743719377209196</v>
      </c>
      <c r="R52" s="102">
        <v>6.349378022592453</v>
      </c>
      <c r="S52" s="102">
        <v>6.6752142848921192</v>
      </c>
      <c r="T52" s="102">
        <v>6.7086400363508485</v>
      </c>
      <c r="U52" s="102">
        <v>8.143278178905474</v>
      </c>
      <c r="V52" s="102">
        <v>8.0588045703648366</v>
      </c>
      <c r="W52" s="102">
        <v>6.2602021717350063</v>
      </c>
      <c r="X52" s="102">
        <v>8.0320578350539957</v>
      </c>
      <c r="Y52" s="102">
        <v>0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10.2002211942842</v>
      </c>
      <c r="D53" s="105">
        <v>11.928429217182002</v>
      </c>
      <c r="E53" s="105">
        <v>10.579063089122396</v>
      </c>
      <c r="F53" s="105">
        <v>11.22033946673926</v>
      </c>
      <c r="G53" s="105">
        <v>10.776976501280698</v>
      </c>
      <c r="H53" s="105">
        <v>12.18426872527186</v>
      </c>
      <c r="I53" s="105">
        <v>0</v>
      </c>
      <c r="J53" s="105">
        <v>12.517780925022011</v>
      </c>
      <c r="K53" s="105">
        <v>13.018925166984529</v>
      </c>
      <c r="L53" s="105">
        <v>12.998747477996512</v>
      </c>
      <c r="M53" s="105">
        <v>13.926571445433892</v>
      </c>
      <c r="N53" s="105">
        <v>0</v>
      </c>
      <c r="O53" s="105">
        <v>14.087391535207194</v>
      </c>
      <c r="P53" s="105">
        <v>15.934289362201508</v>
      </c>
      <c r="Q53" s="105">
        <v>20.221524916688335</v>
      </c>
      <c r="R53" s="105">
        <v>16.378100029922926</v>
      </c>
      <c r="S53" s="105">
        <v>15.004755632214549</v>
      </c>
      <c r="T53" s="105">
        <v>12.641127084921989</v>
      </c>
      <c r="U53" s="105">
        <v>15.125497510617189</v>
      </c>
      <c r="V53" s="105">
        <v>15.07747942662078</v>
      </c>
      <c r="W53" s="105">
        <v>12.177479536594593</v>
      </c>
      <c r="X53" s="105">
        <v>12.459065026280228</v>
      </c>
      <c r="Y53" s="105">
        <v>0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23.69429673066416</v>
      </c>
      <c r="D54" s="102">
        <v>26.896807773613094</v>
      </c>
      <c r="E54" s="102">
        <v>23.362670404966885</v>
      </c>
      <c r="F54" s="102">
        <v>24.846746334181564</v>
      </c>
      <c r="G54" s="102">
        <v>24.348947843419001</v>
      </c>
      <c r="H54" s="102">
        <v>24.32937765017828</v>
      </c>
      <c r="I54" s="102">
        <v>25.647684813883966</v>
      </c>
      <c r="J54" s="102">
        <v>26.905739274909305</v>
      </c>
      <c r="K54" s="102">
        <v>29.459872665232137</v>
      </c>
      <c r="L54" s="102">
        <v>26.61637469862449</v>
      </c>
      <c r="M54" s="102">
        <v>28.517464165038259</v>
      </c>
      <c r="N54" s="102">
        <v>30.944259930180991</v>
      </c>
      <c r="O54" s="102">
        <v>26.806239331349197</v>
      </c>
      <c r="P54" s="102">
        <v>29.531011285408692</v>
      </c>
      <c r="Q54" s="102">
        <v>35.635873013098902</v>
      </c>
      <c r="R54" s="102">
        <v>28.242679359831854</v>
      </c>
      <c r="S54" s="102">
        <v>25.415925836953569</v>
      </c>
      <c r="T54" s="102">
        <v>23.371925433626057</v>
      </c>
      <c r="U54" s="102">
        <v>28.045689903542737</v>
      </c>
      <c r="V54" s="102">
        <v>26.277400306967063</v>
      </c>
      <c r="W54" s="102">
        <v>20.234780242672635</v>
      </c>
      <c r="X54" s="102">
        <v>22.936133027278046</v>
      </c>
      <c r="Y54" s="102">
        <v>25.656403225428271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19.256970252116169</v>
      </c>
      <c r="D55" s="105">
        <v>21.885418237199978</v>
      </c>
      <c r="E55" s="105">
        <v>19.006992705374515</v>
      </c>
      <c r="F55" s="105">
        <v>20.232034683017329</v>
      </c>
      <c r="G55" s="105">
        <v>19.848614565342096</v>
      </c>
      <c r="H55" s="105">
        <v>19.407141219831306</v>
      </c>
      <c r="I55" s="105">
        <v>20.60298819358583</v>
      </c>
      <c r="J55" s="105">
        <v>21.861165653926417</v>
      </c>
      <c r="K55" s="105">
        <v>24.05380532778215</v>
      </c>
      <c r="L55" s="105">
        <v>21.434449419311214</v>
      </c>
      <c r="M55" s="105">
        <v>23.326153638395542</v>
      </c>
      <c r="N55" s="105">
        <v>25.320028005427698</v>
      </c>
      <c r="O55" s="105">
        <v>21.753204270950025</v>
      </c>
      <c r="P55" s="105">
        <v>24.223989660248421</v>
      </c>
      <c r="Q55" s="105">
        <v>29.026182161647444</v>
      </c>
      <c r="R55" s="105">
        <v>23.087620366185828</v>
      </c>
      <c r="S55" s="105">
        <v>21.12257963325408</v>
      </c>
      <c r="T55" s="105">
        <v>19.752777521150247</v>
      </c>
      <c r="U55" s="105">
        <v>23.902138257439564</v>
      </c>
      <c r="V55" s="105">
        <v>22.523285172037539</v>
      </c>
      <c r="W55" s="105">
        <v>17.393532571175427</v>
      </c>
      <c r="X55" s="105">
        <v>20.14083520642879</v>
      </c>
      <c r="Y55" s="105">
        <v>22.704536874867358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8.7964903759644848</v>
      </c>
      <c r="D56" s="99">
        <v>10.017943101640277</v>
      </c>
      <c r="E56" s="99">
        <v>8.6289246178410774</v>
      </c>
      <c r="F56" s="99">
        <v>9.1672066927190734</v>
      </c>
      <c r="G56" s="99">
        <v>8.9802121329039188</v>
      </c>
      <c r="H56" s="99">
        <v>7.4561887776162914</v>
      </c>
      <c r="I56" s="99">
        <v>8.2964871031023684</v>
      </c>
      <c r="J56" s="99">
        <v>9.4656048816280194</v>
      </c>
      <c r="K56" s="99">
        <v>10.623512131265789</v>
      </c>
      <c r="L56" s="99">
        <v>8.4574440612657735</v>
      </c>
      <c r="M56" s="99">
        <v>10.093167164687964</v>
      </c>
      <c r="N56" s="99">
        <v>10.549688282384444</v>
      </c>
      <c r="O56" s="99">
        <v>7.8352974013378214</v>
      </c>
      <c r="P56" s="99">
        <v>8.7064448764093267</v>
      </c>
      <c r="Q56" s="99">
        <v>8.4685444858857224</v>
      </c>
      <c r="R56" s="99">
        <v>6.2443543280543663</v>
      </c>
      <c r="S56" s="99">
        <v>6.3290659163752023</v>
      </c>
      <c r="T56" s="99">
        <v>6.7439948996889711</v>
      </c>
      <c r="U56" s="99">
        <v>8.2907890800352906</v>
      </c>
      <c r="V56" s="99">
        <v>7.7452709297547466</v>
      </c>
      <c r="W56" s="99">
        <v>5.7890108218563734</v>
      </c>
      <c r="X56" s="99">
        <v>7.7472811426744048</v>
      </c>
      <c r="Y56" s="99">
        <v>8.6062962146868536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10.460479876151682</v>
      </c>
      <c r="D57" s="99">
        <v>11.867475135559701</v>
      </c>
      <c r="E57" s="99">
        <v>10.378068087533434</v>
      </c>
      <c r="F57" s="99">
        <v>11.06482799029826</v>
      </c>
      <c r="G57" s="99">
        <v>10.868402432438174</v>
      </c>
      <c r="H57" s="99">
        <v>11.95095244221501</v>
      </c>
      <c r="I57" s="99">
        <v>12.306501090483462</v>
      </c>
      <c r="J57" s="99">
        <v>12.395560772298394</v>
      </c>
      <c r="K57" s="99">
        <v>13.430293196516361</v>
      </c>
      <c r="L57" s="99">
        <v>12.977005358045441</v>
      </c>
      <c r="M57" s="99">
        <v>13.232986473707577</v>
      </c>
      <c r="N57" s="99">
        <v>14.770339723043248</v>
      </c>
      <c r="O57" s="99">
        <v>13.917906869612201</v>
      </c>
      <c r="P57" s="99">
        <v>15.517544783839091</v>
      </c>
      <c r="Q57" s="99">
        <v>20.557637675761725</v>
      </c>
      <c r="R57" s="99">
        <v>16.843266038131468</v>
      </c>
      <c r="S57" s="99">
        <v>14.793513716878875</v>
      </c>
      <c r="T57" s="99">
        <v>13.008782621461274</v>
      </c>
      <c r="U57" s="99">
        <v>15.611349177404273</v>
      </c>
      <c r="V57" s="99">
        <v>14.778014242282797</v>
      </c>
      <c r="W57" s="99">
        <v>11.604521749319055</v>
      </c>
      <c r="X57" s="99">
        <v>12.393554063754387</v>
      </c>
      <c r="Y57" s="99">
        <v>14.098240660180506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3.6208880645108565</v>
      </c>
      <c r="D58" s="123">
        <v>4.1465972998933989</v>
      </c>
      <c r="E58" s="123">
        <v>3.5607955744120008</v>
      </c>
      <c r="F58" s="123">
        <v>4.0187833842755882</v>
      </c>
      <c r="G58" s="123">
        <v>3.4427914182386274</v>
      </c>
      <c r="H58" s="123">
        <v>3.8442313898380314</v>
      </c>
      <c r="I58" s="123">
        <v>3.5195926114390592</v>
      </c>
      <c r="J58" s="123">
        <v>4.0136631219357808</v>
      </c>
      <c r="K58" s="123">
        <v>5.0896898888362747</v>
      </c>
      <c r="L58" s="123">
        <v>4.5477936318626959</v>
      </c>
      <c r="M58" s="123">
        <v>4.9403041458752446</v>
      </c>
      <c r="N58" s="123">
        <v>5.374498448640801</v>
      </c>
      <c r="O58" s="123">
        <v>4.5367469398786131</v>
      </c>
      <c r="P58" s="123">
        <v>5.3510100567401402</v>
      </c>
      <c r="Q58" s="123">
        <v>6.2794961795930524</v>
      </c>
      <c r="R58" s="123">
        <v>5.1026740669907591</v>
      </c>
      <c r="S58" s="123">
        <v>4.7239714194519333</v>
      </c>
      <c r="T58" s="123">
        <v>4.4667649199524595</v>
      </c>
      <c r="U58" s="123">
        <v>5.3403480537507191</v>
      </c>
      <c r="V58" s="123">
        <v>5.0710714163101454</v>
      </c>
      <c r="W58" s="123">
        <v>3.3656584444446054</v>
      </c>
      <c r="X58" s="123">
        <v>4.1336547099810197</v>
      </c>
      <c r="Y58" s="123">
        <v>4.990881247958483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4.5769668506760484</v>
      </c>
      <c r="D59" s="99">
        <v>5.2852115507205815</v>
      </c>
      <c r="E59" s="99">
        <v>4.3600900132363298</v>
      </c>
      <c r="F59" s="99">
        <v>5.0304080976996053</v>
      </c>
      <c r="G59" s="99">
        <v>4.4492903488547286</v>
      </c>
      <c r="H59" s="99">
        <v>4.8879847838103085</v>
      </c>
      <c r="I59" s="99">
        <v>4.4813577834099521</v>
      </c>
      <c r="J59" s="99">
        <v>5.0568567562658995</v>
      </c>
      <c r="K59" s="99">
        <v>6.59542137437347</v>
      </c>
      <c r="L59" s="99">
        <v>6.27814769045973</v>
      </c>
      <c r="M59" s="99">
        <v>6.4107265703096203</v>
      </c>
      <c r="N59" s="99">
        <v>5.7893600434880419</v>
      </c>
      <c r="O59" s="99">
        <v>5.0332329917394452</v>
      </c>
      <c r="P59" s="99">
        <v>6.4227343630770752</v>
      </c>
      <c r="Q59" s="99">
        <v>8.7209491494315436</v>
      </c>
      <c r="R59" s="99">
        <v>7.4029465265928689</v>
      </c>
      <c r="S59" s="99">
        <v>6.6621009636803228</v>
      </c>
      <c r="T59" s="99">
        <v>5.9966231765883613</v>
      </c>
      <c r="U59" s="99">
        <v>7.1170102427555335</v>
      </c>
      <c r="V59" s="99">
        <v>6.9496828973476905</v>
      </c>
      <c r="W59" s="99">
        <v>6.7779296115917136</v>
      </c>
      <c r="X59" s="99">
        <v>0</v>
      </c>
      <c r="Y59" s="99">
        <v>0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3.6157799555367576</v>
      </c>
      <c r="D60" s="110">
        <v>4.1419011534428982</v>
      </c>
      <c r="E60" s="110">
        <v>3.5572572616823579</v>
      </c>
      <c r="F60" s="110">
        <v>4.0129661607161191</v>
      </c>
      <c r="G60" s="110">
        <v>3.436741891361073</v>
      </c>
      <c r="H60" s="110">
        <v>3.839016457377332</v>
      </c>
      <c r="I60" s="110">
        <v>3.5163309638806854</v>
      </c>
      <c r="J60" s="110">
        <v>4.0110849100585373</v>
      </c>
      <c r="K60" s="110">
        <v>5.0856834646097164</v>
      </c>
      <c r="L60" s="110">
        <v>4.5449679488972654</v>
      </c>
      <c r="M60" s="110">
        <v>4.9392235307851342</v>
      </c>
      <c r="N60" s="110">
        <v>5.3741307504652696</v>
      </c>
      <c r="O60" s="110">
        <v>4.5356109074047639</v>
      </c>
      <c r="P60" s="110">
        <v>5.3473963127852802</v>
      </c>
      <c r="Q60" s="110">
        <v>6.2686386671472265</v>
      </c>
      <c r="R60" s="110">
        <v>5.0950049583036821</v>
      </c>
      <c r="S60" s="110">
        <v>4.7197791857180489</v>
      </c>
      <c r="T60" s="110">
        <v>4.4652161669086894</v>
      </c>
      <c r="U60" s="110">
        <v>5.3371861705170387</v>
      </c>
      <c r="V60" s="110">
        <v>5.0677867476756244</v>
      </c>
      <c r="W60" s="110">
        <v>3.3570287791899935</v>
      </c>
      <c r="X60" s="110">
        <v>4.1336547099810197</v>
      </c>
      <c r="Y60" s="110">
        <v>4.990881247958483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201.54180204245449</v>
      </c>
      <c r="D62" s="118">
        <f t="shared" si="21"/>
        <v>187.94424998107817</v>
      </c>
      <c r="E62" s="118">
        <f t="shared" si="21"/>
        <v>177.33557274716088</v>
      </c>
      <c r="F62" s="118">
        <f t="shared" si="21"/>
        <v>164.63211980827424</v>
      </c>
      <c r="G62" s="118">
        <f t="shared" si="21"/>
        <v>189.20928521617009</v>
      </c>
      <c r="H62" s="118">
        <f t="shared" si="21"/>
        <v>172.83734389928483</v>
      </c>
      <c r="I62" s="118">
        <f t="shared" si="21"/>
        <v>159.29039410508298</v>
      </c>
      <c r="J62" s="118">
        <f t="shared" si="21"/>
        <v>164.87809561474435</v>
      </c>
      <c r="K62" s="118">
        <f t="shared" si="21"/>
        <v>166.70264104839643</v>
      </c>
      <c r="L62" s="118">
        <f t="shared" si="21"/>
        <v>173.17598058774399</v>
      </c>
      <c r="M62" s="118">
        <f t="shared" si="21"/>
        <v>158.53595813738053</v>
      </c>
      <c r="N62" s="118">
        <f t="shared" si="21"/>
        <v>160.9435624283596</v>
      </c>
      <c r="O62" s="118">
        <f t="shared" si="21"/>
        <v>148.69754209807894</v>
      </c>
      <c r="P62" s="118">
        <f t="shared" si="21"/>
        <v>129.14950156744791</v>
      </c>
      <c r="Q62" s="118">
        <f t="shared" si="21"/>
        <v>141.48432882890629</v>
      </c>
      <c r="R62" s="118">
        <f t="shared" ref="R62:V62" si="22">R63+R66+R68+R77</f>
        <v>135.00425240362748</v>
      </c>
      <c r="S62" s="118">
        <f t="shared" si="22"/>
        <v>124.78534598115765</v>
      </c>
      <c r="T62" s="118">
        <f t="shared" si="22"/>
        <v>110.25685097999312</v>
      </c>
      <c r="U62" s="118">
        <f t="shared" si="22"/>
        <v>119.4248668338506</v>
      </c>
      <c r="V62" s="118">
        <f t="shared" si="22"/>
        <v>115.75879173347793</v>
      </c>
      <c r="W62" s="118">
        <f t="shared" ref="W62:Y62" si="23">W63+W66+W68+W77</f>
        <v>106.278518209133</v>
      </c>
      <c r="X62" s="118">
        <f t="shared" si="23"/>
        <v>93.923012864024329</v>
      </c>
      <c r="Y62" s="118">
        <f t="shared" si="23"/>
        <v>88.970145517613489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173.59327744979319</v>
      </c>
      <c r="D63" s="123">
        <f t="shared" si="24"/>
        <v>156.51556453559732</v>
      </c>
      <c r="E63" s="123">
        <f t="shared" si="24"/>
        <v>150.18428838957493</v>
      </c>
      <c r="F63" s="123">
        <f t="shared" si="24"/>
        <v>136.52453755899933</v>
      </c>
      <c r="G63" s="123">
        <f t="shared" si="24"/>
        <v>160.56163235375897</v>
      </c>
      <c r="H63" s="123">
        <f t="shared" si="24"/>
        <v>145.26472325827552</v>
      </c>
      <c r="I63" s="123">
        <f t="shared" si="24"/>
        <v>130.42768098527026</v>
      </c>
      <c r="J63" s="123">
        <f t="shared" si="24"/>
        <v>134.0578547963006</v>
      </c>
      <c r="K63" s="123">
        <f t="shared" si="24"/>
        <v>134.12820180421366</v>
      </c>
      <c r="L63" s="123">
        <f t="shared" si="24"/>
        <v>142.87842614004052</v>
      </c>
      <c r="M63" s="123">
        <f t="shared" si="24"/>
        <v>124.73907696875723</v>
      </c>
      <c r="N63" s="123">
        <f t="shared" si="24"/>
        <v>125.43210150044035</v>
      </c>
      <c r="O63" s="123">
        <f t="shared" si="24"/>
        <v>119.1202453509387</v>
      </c>
      <c r="P63" s="123">
        <f t="shared" si="24"/>
        <v>95.713587177392284</v>
      </c>
      <c r="Q63" s="123">
        <f t="shared" si="24"/>
        <v>102.41215462321183</v>
      </c>
      <c r="R63" s="123">
        <f t="shared" ref="R63:V63" si="25">SUM(R64:R65)</f>
        <v>103.90461932700184</v>
      </c>
      <c r="S63" s="123">
        <f t="shared" si="25"/>
        <v>96.217937216351928</v>
      </c>
      <c r="T63" s="123">
        <f t="shared" si="25"/>
        <v>84.031983175019178</v>
      </c>
      <c r="U63" s="123">
        <f t="shared" si="25"/>
        <v>88.460016784176958</v>
      </c>
      <c r="V63" s="123">
        <f t="shared" si="25"/>
        <v>85.56096167533471</v>
      </c>
      <c r="W63" s="123">
        <f t="shared" ref="W63:Y63" si="26">SUM(W64:W65)</f>
        <v>82.820236777365508</v>
      </c>
      <c r="X63" s="123">
        <f t="shared" si="26"/>
        <v>68.321575313587005</v>
      </c>
      <c r="Y63" s="123">
        <f t="shared" si="26"/>
        <v>59.527088397918781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170.93338344798391</v>
      </c>
      <c r="D64" s="99">
        <v>154.15397513191053</v>
      </c>
      <c r="E64" s="99">
        <v>147.94515167358097</v>
      </c>
      <c r="F64" s="99">
        <v>134.52348421032141</v>
      </c>
      <c r="G64" s="99">
        <v>158.44407274078563</v>
      </c>
      <c r="H64" s="99">
        <v>143.32329302510763</v>
      </c>
      <c r="I64" s="99">
        <v>128.72709957429547</v>
      </c>
      <c r="J64" s="99">
        <v>132.31448177034761</v>
      </c>
      <c r="K64" s="99">
        <v>132.38016598206107</v>
      </c>
      <c r="L64" s="99">
        <v>141.00883253873255</v>
      </c>
      <c r="M64" s="99">
        <v>123.0926349961542</v>
      </c>
      <c r="N64" s="99">
        <v>123.73340601627467</v>
      </c>
      <c r="O64" s="99">
        <v>117.44280059040676</v>
      </c>
      <c r="P64" s="99">
        <v>94.301920429232297</v>
      </c>
      <c r="Q64" s="99">
        <v>100.84656174210554</v>
      </c>
      <c r="R64" s="99">
        <v>102.29112677795932</v>
      </c>
      <c r="S64" s="99">
        <v>94.708609137345604</v>
      </c>
      <c r="T64" s="99">
        <v>82.700075640463353</v>
      </c>
      <c r="U64" s="99">
        <v>87.051905249593688</v>
      </c>
      <c r="V64" s="99">
        <v>84.188950377456308</v>
      </c>
      <c r="W64" s="99">
        <v>81.466928400251078</v>
      </c>
      <c r="X64" s="99">
        <v>67.209727220901726</v>
      </c>
      <c r="Y64" s="99">
        <v>58.55398024801395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2.6598940018092714</v>
      </c>
      <c r="D65" s="99">
        <v>2.3615894036868061</v>
      </c>
      <c r="E65" s="99">
        <v>2.2391367159939617</v>
      </c>
      <c r="F65" s="99">
        <v>2.0010533486779223</v>
      </c>
      <c r="G65" s="99">
        <v>2.1175596129733334</v>
      </c>
      <c r="H65" s="99">
        <v>1.9414302331678828</v>
      </c>
      <c r="I65" s="99">
        <v>1.7005814109747961</v>
      </c>
      <c r="J65" s="99">
        <v>1.7433730259529769</v>
      </c>
      <c r="K65" s="99">
        <v>1.7480358221525771</v>
      </c>
      <c r="L65" s="99">
        <v>1.8695936013079728</v>
      </c>
      <c r="M65" s="99">
        <v>1.6464419726030353</v>
      </c>
      <c r="N65" s="99">
        <v>1.6986954841656854</v>
      </c>
      <c r="O65" s="99">
        <v>1.6774447605319345</v>
      </c>
      <c r="P65" s="99">
        <v>1.4116667481599883</v>
      </c>
      <c r="Q65" s="99">
        <v>1.5655928811062909</v>
      </c>
      <c r="R65" s="99">
        <v>1.6134925490425238</v>
      </c>
      <c r="S65" s="99">
        <v>1.509328079006321</v>
      </c>
      <c r="T65" s="99">
        <v>1.3319075345558289</v>
      </c>
      <c r="U65" s="99">
        <v>1.4081115345832702</v>
      </c>
      <c r="V65" s="99">
        <v>1.3720112978784074</v>
      </c>
      <c r="W65" s="99">
        <v>1.3533083771144372</v>
      </c>
      <c r="X65" s="99">
        <v>1.1118480926852852</v>
      </c>
      <c r="Y65" s="99">
        <v>0.97310814990483352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1.608507604666809E-2</v>
      </c>
      <c r="D66" s="123">
        <f t="shared" si="27"/>
        <v>1.0336245323578129E-2</v>
      </c>
      <c r="E66" s="123">
        <f t="shared" si="27"/>
        <v>2.3637900172026518E-2</v>
      </c>
      <c r="F66" s="123">
        <f t="shared" si="27"/>
        <v>1.8368815171608311E-2</v>
      </c>
      <c r="G66" s="123">
        <f t="shared" si="27"/>
        <v>1.6564813596068068E-2</v>
      </c>
      <c r="H66" s="123">
        <f t="shared" si="27"/>
        <v>2.0026129972397649E-2</v>
      </c>
      <c r="I66" s="123">
        <f t="shared" si="27"/>
        <v>2.1748620767341541E-2</v>
      </c>
      <c r="J66" s="123">
        <f t="shared" si="27"/>
        <v>1.5138422539124749E-2</v>
      </c>
      <c r="K66" s="123">
        <f t="shared" si="27"/>
        <v>1.0162819118943687E-2</v>
      </c>
      <c r="L66" s="123">
        <f t="shared" si="27"/>
        <v>1.4400836118270753E-2</v>
      </c>
      <c r="M66" s="123">
        <f t="shared" si="27"/>
        <v>1.3466194946568828E-2</v>
      </c>
      <c r="N66" s="123">
        <f t="shared" si="27"/>
        <v>9.3514037133330154E-3</v>
      </c>
      <c r="O66" s="123">
        <f t="shared" si="27"/>
        <v>1.6639543719866562E-2</v>
      </c>
      <c r="P66" s="123">
        <f t="shared" si="27"/>
        <v>4.8306977841718023E-3</v>
      </c>
      <c r="Q66" s="123">
        <f t="shared" si="27"/>
        <v>9.0383891218649703E-3</v>
      </c>
      <c r="R66" s="123">
        <f t="shared" si="27"/>
        <v>9.3104501582803936E-3</v>
      </c>
      <c r="S66" s="123">
        <f t="shared" si="27"/>
        <v>1.6501876823921183E-2</v>
      </c>
      <c r="T66" s="123">
        <f t="shared" si="27"/>
        <v>1.0085562984907679E-2</v>
      </c>
      <c r="U66" s="123">
        <f t="shared" si="27"/>
        <v>2.0914984180433579E-2</v>
      </c>
      <c r="V66" s="123">
        <f t="shared" si="27"/>
        <v>2.9553698542676674E-2</v>
      </c>
      <c r="W66" s="123">
        <f t="shared" si="27"/>
        <v>9.3638353495084214E-3</v>
      </c>
      <c r="X66" s="123">
        <f t="shared" si="27"/>
        <v>3.9502513312373979E-3</v>
      </c>
      <c r="Y66" s="123">
        <f t="shared" si="27"/>
        <v>1.4076739908320463E-3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1.608507604666809E-2</v>
      </c>
      <c r="D67" s="99">
        <f>RES_hhdet_in_fech!D67/RES_summary!D$21</f>
        <v>1.0336245323578129E-2</v>
      </c>
      <c r="E67" s="99">
        <f>RES_hhdet_in_fech!E67/RES_summary!E$21</f>
        <v>2.3637900172026518E-2</v>
      </c>
      <c r="F67" s="99">
        <f>RES_hhdet_in_fech!F67/RES_summary!F$21</f>
        <v>1.8368815171608311E-2</v>
      </c>
      <c r="G67" s="99">
        <f>RES_hhdet_in_fech!G67/RES_summary!G$21</f>
        <v>1.6564813596068068E-2</v>
      </c>
      <c r="H67" s="99">
        <f>RES_hhdet_in_fech!H67/RES_summary!H$21</f>
        <v>2.0026129972397649E-2</v>
      </c>
      <c r="I67" s="99">
        <f>RES_hhdet_in_fech!I67/RES_summary!I$21</f>
        <v>2.1748620767341541E-2</v>
      </c>
      <c r="J67" s="99">
        <f>RES_hhdet_in_fech!J67/RES_summary!J$21</f>
        <v>1.5138422539124749E-2</v>
      </c>
      <c r="K67" s="99">
        <f>RES_hhdet_in_fech!K67/RES_summary!K$21</f>
        <v>1.0162819118943687E-2</v>
      </c>
      <c r="L67" s="99">
        <f>RES_hhdet_in_fech!L67/RES_summary!L$21</f>
        <v>1.4400836118270753E-2</v>
      </c>
      <c r="M67" s="99">
        <f>RES_hhdet_in_fech!M67/RES_summary!M$21</f>
        <v>1.3466194946568828E-2</v>
      </c>
      <c r="N67" s="99">
        <f>RES_hhdet_in_fech!N67/RES_summary!N$21</f>
        <v>9.3514037133330154E-3</v>
      </c>
      <c r="O67" s="99">
        <f>RES_hhdet_in_fech!O67/RES_summary!O$21</f>
        <v>1.6639543719866562E-2</v>
      </c>
      <c r="P67" s="99">
        <f>RES_hhdet_in_fech!P67/RES_summary!P$21</f>
        <v>4.8306977841718023E-3</v>
      </c>
      <c r="Q67" s="99">
        <f>RES_hhdet_in_fech!Q67/RES_summary!Q$21</f>
        <v>9.0383891218649703E-3</v>
      </c>
      <c r="R67" s="99">
        <f>RES_hhdet_in_fech!R67/RES_summary!R$21</f>
        <v>9.3104501582803936E-3</v>
      </c>
      <c r="S67" s="99">
        <f>RES_hhdet_in_fech!S67/RES_summary!S$21</f>
        <v>1.6501876823921183E-2</v>
      </c>
      <c r="T67" s="99">
        <f>RES_hhdet_in_fech!T67/RES_summary!T$21</f>
        <v>1.0085562984907679E-2</v>
      </c>
      <c r="U67" s="99">
        <f>RES_hhdet_in_fech!U67/RES_summary!U$21</f>
        <v>2.0914984180433579E-2</v>
      </c>
      <c r="V67" s="99">
        <f>RES_hhdet_in_fech!V67/RES_summary!V$21</f>
        <v>2.9553698542676674E-2</v>
      </c>
      <c r="W67" s="99">
        <f>RES_hhdet_in_fech!W67/RES_summary!W$21</f>
        <v>9.3638353495084214E-3</v>
      </c>
      <c r="X67" s="99">
        <f>RES_hhdet_in_fech!X67/RES_summary!X$21</f>
        <v>3.9502513312373979E-3</v>
      </c>
      <c r="Y67" s="99">
        <f>RES_hhdet_in_fech!Y67/RES_summary!Y$21</f>
        <v>1.4076739908320463E-3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24.278103687221627</v>
      </c>
      <c r="D68" s="123">
        <v>27.211423846140931</v>
      </c>
      <c r="E68" s="123">
        <v>23.497724283497142</v>
      </c>
      <c r="F68" s="123">
        <v>24.010750759271179</v>
      </c>
      <c r="G68" s="123">
        <v>25.058051558894494</v>
      </c>
      <c r="H68" s="123">
        <v>23.593363854206842</v>
      </c>
      <c r="I68" s="123">
        <v>25.267795822638004</v>
      </c>
      <c r="J68" s="123">
        <v>26.644748497257616</v>
      </c>
      <c r="K68" s="123">
        <v>27.312012954145832</v>
      </c>
      <c r="L68" s="123">
        <v>25.582433669007987</v>
      </c>
      <c r="M68" s="123">
        <v>28.635375714816814</v>
      </c>
      <c r="N68" s="123">
        <v>29.963204456634351</v>
      </c>
      <c r="O68" s="123">
        <v>24.857936948192322</v>
      </c>
      <c r="P68" s="123">
        <v>27.975388937664583</v>
      </c>
      <c r="Q68" s="123">
        <v>32.650122267468291</v>
      </c>
      <c r="R68" s="123">
        <v>25.879621300221579</v>
      </c>
      <c r="S68" s="123">
        <v>23.675642390735891</v>
      </c>
      <c r="T68" s="123">
        <v>21.610416467807319</v>
      </c>
      <c r="U68" s="123">
        <v>25.396986694096018</v>
      </c>
      <c r="V68" s="123">
        <v>24.900693904128701</v>
      </c>
      <c r="W68" s="123">
        <v>19.922841574136591</v>
      </c>
      <c r="X68" s="123">
        <v>21.460477001628437</v>
      </c>
      <c r="Y68" s="123">
        <v>24.446819935503317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27.184031085772837</v>
      </c>
      <c r="D69" s="99">
        <v>29.784688427227991</v>
      </c>
      <c r="E69" s="99">
        <v>25.628171763553272</v>
      </c>
      <c r="F69" s="99">
        <v>25.463648097779238</v>
      </c>
      <c r="G69" s="99">
        <v>28.84866188864725</v>
      </c>
      <c r="H69" s="99">
        <v>27.420801133215015</v>
      </c>
      <c r="I69" s="99">
        <v>26.787688637965562</v>
      </c>
      <c r="J69" s="99">
        <v>28.6306860111684</v>
      </c>
      <c r="K69" s="99">
        <v>30.850007073203159</v>
      </c>
      <c r="L69" s="99">
        <v>26.84761818698718</v>
      </c>
      <c r="M69" s="99">
        <v>30.42944023331637</v>
      </c>
      <c r="N69" s="99">
        <v>31.365515744545046</v>
      </c>
      <c r="O69" s="99">
        <v>25.486961889410082</v>
      </c>
      <c r="P69" s="99">
        <v>29.165913393413511</v>
      </c>
      <c r="Q69" s="99">
        <v>32.790957112691942</v>
      </c>
      <c r="R69" s="99">
        <v>26.17738430848971</v>
      </c>
      <c r="S69" s="99">
        <v>24.038304359204336</v>
      </c>
      <c r="T69" s="99">
        <v>21.471784348005773</v>
      </c>
      <c r="U69" s="99">
        <v>24.904314445108206</v>
      </c>
      <c r="V69" s="99">
        <v>25.089316251166977</v>
      </c>
      <c r="W69" s="99">
        <v>21.184970582547272</v>
      </c>
      <c r="X69" s="99">
        <v>20.130671355480285</v>
      </c>
      <c r="Y69" s="99">
        <v>23.583405882872093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20.708763072236508</v>
      </c>
      <c r="D70" s="99">
        <v>22.812583433974314</v>
      </c>
      <c r="E70" s="99">
        <v>19.701516248668444</v>
      </c>
      <c r="F70" s="99">
        <v>19.66898954841756</v>
      </c>
      <c r="G70" s="99">
        <v>22.423898498607162</v>
      </c>
      <c r="H70" s="99">
        <v>20.837178954361498</v>
      </c>
      <c r="I70" s="99">
        <v>0</v>
      </c>
      <c r="J70" s="99">
        <v>22.467779714311551</v>
      </c>
      <c r="K70" s="99">
        <v>24.461025251454938</v>
      </c>
      <c r="L70" s="99">
        <v>21.068352844360692</v>
      </c>
      <c r="M70" s="99">
        <v>24.513618692859499</v>
      </c>
      <c r="N70" s="99">
        <v>25.531915401606049</v>
      </c>
      <c r="O70" s="99">
        <v>20.859616581299647</v>
      </c>
      <c r="P70" s="99">
        <v>24.550951623339166</v>
      </c>
      <c r="Q70" s="99">
        <v>27.832496507580458</v>
      </c>
      <c r="R70" s="99">
        <v>22.469222775049936</v>
      </c>
      <c r="S70" s="99">
        <v>21.006686436315075</v>
      </c>
      <c r="T70" s="99">
        <v>19.076505953869681</v>
      </c>
      <c r="U70" s="99">
        <v>22.32364473633271</v>
      </c>
      <c r="V70" s="99">
        <v>22.654694742733746</v>
      </c>
      <c r="W70" s="99">
        <v>19.210008320683901</v>
      </c>
      <c r="X70" s="99">
        <v>0</v>
      </c>
      <c r="Y70" s="99">
        <v>0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10.094094803947366</v>
      </c>
      <c r="D71" s="102">
        <v>11.089910022111024</v>
      </c>
      <c r="E71" s="102">
        <v>9.4628854465831242</v>
      </c>
      <c r="F71" s="102">
        <v>9.3804776913444705</v>
      </c>
      <c r="G71" s="102">
        <v>10.664437527534993</v>
      </c>
      <c r="H71" s="102">
        <v>8.4212446961312128</v>
      </c>
      <c r="I71" s="102">
        <v>0</v>
      </c>
      <c r="J71" s="102">
        <v>10.077132731781706</v>
      </c>
      <c r="K71" s="102">
        <v>11.114261816648522</v>
      </c>
      <c r="L71" s="102">
        <v>8.5046205441009857</v>
      </c>
      <c r="M71" s="102">
        <v>10.814374760769583</v>
      </c>
      <c r="N71" s="102">
        <v>10.704668445467371</v>
      </c>
      <c r="O71" s="102">
        <v>7.4152408138326082</v>
      </c>
      <c r="P71" s="102">
        <v>8.6506488631947303</v>
      </c>
      <c r="Q71" s="102">
        <v>7.789520177837864</v>
      </c>
      <c r="R71" s="102">
        <v>5.7804656005341304</v>
      </c>
      <c r="S71" s="102">
        <v>5.9926907257410669</v>
      </c>
      <c r="T71" s="102">
        <v>6.1866890261547347</v>
      </c>
      <c r="U71" s="102">
        <v>7.3288573409406306</v>
      </c>
      <c r="V71" s="102">
        <v>7.4262213045020911</v>
      </c>
      <c r="W71" s="102">
        <v>6.1700154552970119</v>
      </c>
      <c r="X71" s="102">
        <v>0</v>
      </c>
      <c r="Y71" s="102">
        <v>0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10.614668268289142</v>
      </c>
      <c r="D72" s="105">
        <v>11.722673411863292</v>
      </c>
      <c r="E72" s="105">
        <v>10.23863080208532</v>
      </c>
      <c r="F72" s="105">
        <v>10.288511857073084</v>
      </c>
      <c r="G72" s="105">
        <v>11.759460971072169</v>
      </c>
      <c r="H72" s="105">
        <v>12.415934258230289</v>
      </c>
      <c r="I72" s="105">
        <v>0</v>
      </c>
      <c r="J72" s="105">
        <v>12.390646982529848</v>
      </c>
      <c r="K72" s="105">
        <v>13.346763434806416</v>
      </c>
      <c r="L72" s="105">
        <v>12.563732300259707</v>
      </c>
      <c r="M72" s="105">
        <v>13.699243932089917</v>
      </c>
      <c r="N72" s="105">
        <v>14.827246956138685</v>
      </c>
      <c r="O72" s="105">
        <v>13.44437576746704</v>
      </c>
      <c r="P72" s="105">
        <v>15.900302760144443</v>
      </c>
      <c r="Q72" s="105">
        <v>20.04297632974259</v>
      </c>
      <c r="R72" s="105">
        <v>16.688757174515807</v>
      </c>
      <c r="S72" s="105">
        <v>15.013995710574012</v>
      </c>
      <c r="T72" s="105">
        <v>12.889816927714948</v>
      </c>
      <c r="U72" s="105">
        <v>14.994787395392084</v>
      </c>
      <c r="V72" s="105">
        <v>15.228473438231658</v>
      </c>
      <c r="W72" s="105">
        <v>13.039992865386891</v>
      </c>
      <c r="X72" s="105">
        <v>0</v>
      </c>
      <c r="Y72" s="105">
        <v>0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23.694296730664163</v>
      </c>
      <c r="D73" s="102">
        <v>26.896807773613098</v>
      </c>
      <c r="E73" s="102">
        <v>23.362670404966885</v>
      </c>
      <c r="F73" s="102">
        <v>24.846746334181564</v>
      </c>
      <c r="G73" s="102">
        <v>24.348947843419001</v>
      </c>
      <c r="H73" s="102">
        <v>24.32937765017828</v>
      </c>
      <c r="I73" s="102">
        <v>25.647684813883981</v>
      </c>
      <c r="J73" s="102">
        <v>26.905739274909301</v>
      </c>
      <c r="K73" s="102">
        <v>29.459872665232133</v>
      </c>
      <c r="L73" s="102">
        <v>26.61637469862449</v>
      </c>
      <c r="M73" s="102">
        <v>28.517464165038259</v>
      </c>
      <c r="N73" s="102">
        <v>30.944259930180991</v>
      </c>
      <c r="O73" s="102">
        <v>26.80623933134919</v>
      </c>
      <c r="P73" s="102">
        <v>29.531011285408692</v>
      </c>
      <c r="Q73" s="102">
        <v>35.635873013098902</v>
      </c>
      <c r="R73" s="102">
        <v>28.242679359831865</v>
      </c>
      <c r="S73" s="102">
        <v>25.415925836953569</v>
      </c>
      <c r="T73" s="102">
        <v>23.371925433626057</v>
      </c>
      <c r="U73" s="102">
        <v>28.04568990354273</v>
      </c>
      <c r="V73" s="102">
        <v>26.277400306967067</v>
      </c>
      <c r="W73" s="102">
        <v>20.234780242672631</v>
      </c>
      <c r="X73" s="102">
        <v>22.936133027278039</v>
      </c>
      <c r="Y73" s="102">
        <v>25.656403225428281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19.256970252116165</v>
      </c>
      <c r="D74" s="105">
        <v>21.885418237199978</v>
      </c>
      <c r="E74" s="105">
        <v>19.006992705374515</v>
      </c>
      <c r="F74" s="105">
        <v>20.232034683017336</v>
      </c>
      <c r="G74" s="105">
        <v>19.848614565342096</v>
      </c>
      <c r="H74" s="105">
        <v>19.407141219831303</v>
      </c>
      <c r="I74" s="105">
        <v>20.60298819358583</v>
      </c>
      <c r="J74" s="105">
        <v>21.861165653926413</v>
      </c>
      <c r="K74" s="105">
        <v>24.053805327782147</v>
      </c>
      <c r="L74" s="105">
        <v>21.434449419311211</v>
      </c>
      <c r="M74" s="105">
        <v>23.326153638395539</v>
      </c>
      <c r="N74" s="105">
        <v>25.320028005427698</v>
      </c>
      <c r="O74" s="105">
        <v>21.753204270950018</v>
      </c>
      <c r="P74" s="105">
        <v>24.223989660248421</v>
      </c>
      <c r="Q74" s="105">
        <v>29.026182161647444</v>
      </c>
      <c r="R74" s="105">
        <v>23.087620366185835</v>
      </c>
      <c r="S74" s="105">
        <v>21.122579633254084</v>
      </c>
      <c r="T74" s="105">
        <v>19.752777521150239</v>
      </c>
      <c r="U74" s="105">
        <v>23.902138257439564</v>
      </c>
      <c r="V74" s="105">
        <v>22.523285172037539</v>
      </c>
      <c r="W74" s="105">
        <v>17.393532571175427</v>
      </c>
      <c r="X74" s="105">
        <v>20.140835206428793</v>
      </c>
      <c r="Y74" s="105">
        <v>22.704536874867369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8.7964903759644884</v>
      </c>
      <c r="D75" s="99">
        <v>10.017943101640277</v>
      </c>
      <c r="E75" s="99">
        <v>8.6289246178410774</v>
      </c>
      <c r="F75" s="99">
        <v>9.1672066927190752</v>
      </c>
      <c r="G75" s="99">
        <v>8.9802121329039188</v>
      </c>
      <c r="H75" s="99">
        <v>7.4561887776162905</v>
      </c>
      <c r="I75" s="99">
        <v>8.2964871031023684</v>
      </c>
      <c r="J75" s="99">
        <v>9.4656048816280194</v>
      </c>
      <c r="K75" s="99">
        <v>10.623512131265789</v>
      </c>
      <c r="L75" s="99">
        <v>8.4574440612657735</v>
      </c>
      <c r="M75" s="99">
        <v>10.093167164687962</v>
      </c>
      <c r="N75" s="99">
        <v>10.549688282384446</v>
      </c>
      <c r="O75" s="99">
        <v>7.8352974013378196</v>
      </c>
      <c r="P75" s="99">
        <v>8.7064448764093267</v>
      </c>
      <c r="Q75" s="99">
        <v>8.4685444858857259</v>
      </c>
      <c r="R75" s="99">
        <v>6.2443543280543672</v>
      </c>
      <c r="S75" s="99">
        <v>6.3290659163752014</v>
      </c>
      <c r="T75" s="99">
        <v>6.743994899688972</v>
      </c>
      <c r="U75" s="99">
        <v>8.2907890800352924</v>
      </c>
      <c r="V75" s="99">
        <v>7.7452709297547448</v>
      </c>
      <c r="W75" s="99">
        <v>5.7890108218563734</v>
      </c>
      <c r="X75" s="99">
        <v>7.7472811426744057</v>
      </c>
      <c r="Y75" s="99">
        <v>8.6062962146868554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10.46047987615168</v>
      </c>
      <c r="D76" s="99">
        <v>11.867475135559699</v>
      </c>
      <c r="E76" s="99">
        <v>10.378068087533434</v>
      </c>
      <c r="F76" s="99">
        <v>11.06482799029826</v>
      </c>
      <c r="G76" s="99">
        <v>10.868402432438174</v>
      </c>
      <c r="H76" s="99">
        <v>11.950952442215014</v>
      </c>
      <c r="I76" s="99">
        <v>12.306501090483462</v>
      </c>
      <c r="J76" s="99">
        <v>12.395560772298396</v>
      </c>
      <c r="K76" s="99">
        <v>13.430293196516358</v>
      </c>
      <c r="L76" s="99">
        <v>12.977005358045437</v>
      </c>
      <c r="M76" s="99">
        <v>13.232986473707577</v>
      </c>
      <c r="N76" s="99">
        <v>14.77033972304325</v>
      </c>
      <c r="O76" s="99">
        <v>13.917906869612201</v>
      </c>
      <c r="P76" s="99">
        <v>15.517544783839098</v>
      </c>
      <c r="Q76" s="99">
        <v>20.557637675761725</v>
      </c>
      <c r="R76" s="99">
        <v>16.843266038131464</v>
      </c>
      <c r="S76" s="99">
        <v>14.793513716878879</v>
      </c>
      <c r="T76" s="99">
        <v>13.00878262146127</v>
      </c>
      <c r="U76" s="99">
        <v>15.611349177404268</v>
      </c>
      <c r="V76" s="99">
        <v>14.778014242282795</v>
      </c>
      <c r="W76" s="99">
        <v>11.604521749319057</v>
      </c>
      <c r="X76" s="99">
        <v>12.39355406375439</v>
      </c>
      <c r="Y76" s="99">
        <v>14.098240660180512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3.6543358293929984</v>
      </c>
      <c r="D77" s="123">
        <v>4.2069253540163665</v>
      </c>
      <c r="E77" s="123">
        <v>3.6299221739167882</v>
      </c>
      <c r="F77" s="123">
        <v>4.0784626748321005</v>
      </c>
      <c r="G77" s="123">
        <v>3.5730364899205651</v>
      </c>
      <c r="H77" s="123">
        <v>3.9592306568300777</v>
      </c>
      <c r="I77" s="123">
        <v>3.5731686764073873</v>
      </c>
      <c r="J77" s="123">
        <v>4.1603538986470046</v>
      </c>
      <c r="K77" s="123">
        <v>5.2522634709179936</v>
      </c>
      <c r="L77" s="123">
        <v>4.7007199425771971</v>
      </c>
      <c r="M77" s="123">
        <v>5.1480392588598987</v>
      </c>
      <c r="N77" s="123">
        <v>5.5389050675715694</v>
      </c>
      <c r="O77" s="123">
        <v>4.7027202552280611</v>
      </c>
      <c r="P77" s="123">
        <v>5.4556947546068688</v>
      </c>
      <c r="Q77" s="123">
        <v>6.4130135491043188</v>
      </c>
      <c r="R77" s="123">
        <v>5.2107013262457702</v>
      </c>
      <c r="S77" s="123">
        <v>4.8752644972459054</v>
      </c>
      <c r="T77" s="123">
        <v>4.6043657741817068</v>
      </c>
      <c r="U77" s="123">
        <v>5.5469483713971917</v>
      </c>
      <c r="V77" s="123">
        <v>5.2675824554718496</v>
      </c>
      <c r="W77" s="123">
        <v>3.5260760222813987</v>
      </c>
      <c r="X77" s="123">
        <v>4.1370102974776541</v>
      </c>
      <c r="Y77" s="123">
        <v>4.994829510200554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4.6294564881345197</v>
      </c>
      <c r="D78" s="99">
        <v>5.1620193126488338</v>
      </c>
      <c r="E78" s="99">
        <v>4.4116269638443724</v>
      </c>
      <c r="F78" s="99">
        <v>4.6908794118737847</v>
      </c>
      <c r="G78" s="99">
        <v>4.7341045354709328</v>
      </c>
      <c r="H78" s="99">
        <v>5.070572970399903</v>
      </c>
      <c r="I78" s="99">
        <v>4.357920779410275</v>
      </c>
      <c r="J78" s="99">
        <v>5.0757971342389396</v>
      </c>
      <c r="K78" s="99">
        <v>6.5234825232855842</v>
      </c>
      <c r="L78" s="99">
        <v>5.8053895314518016</v>
      </c>
      <c r="M78" s="99">
        <v>6.4967167267948094</v>
      </c>
      <c r="N78" s="99">
        <v>6.7874820708173083</v>
      </c>
      <c r="O78" s="99">
        <v>5.939223215551932</v>
      </c>
      <c r="P78" s="99">
        <v>6.9619356149462286</v>
      </c>
      <c r="Q78" s="99">
        <v>8.2859930861950009</v>
      </c>
      <c r="R78" s="99">
        <v>6.6490324813977821</v>
      </c>
      <c r="S78" s="99">
        <v>6.37399310532924</v>
      </c>
      <c r="T78" s="99">
        <v>5.9320936152809312</v>
      </c>
      <c r="U78" s="99">
        <v>7.1195557480591463</v>
      </c>
      <c r="V78" s="99">
        <v>7.2120179184501803</v>
      </c>
      <c r="W78" s="99">
        <v>5.9775661865347329</v>
      </c>
      <c r="X78" s="99">
        <v>4.8488685767635653</v>
      </c>
      <c r="Y78" s="99">
        <v>6.8688605708628669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3.6157799555367576</v>
      </c>
      <c r="D79" s="110">
        <v>4.1419011534428982</v>
      </c>
      <c r="E79" s="110">
        <v>3.5572572616823575</v>
      </c>
      <c r="F79" s="110">
        <v>4.0129661607161182</v>
      </c>
      <c r="G79" s="110">
        <v>3.4367418913610721</v>
      </c>
      <c r="H79" s="110">
        <v>3.8390164573773315</v>
      </c>
      <c r="I79" s="110">
        <v>3.5163309638806859</v>
      </c>
      <c r="J79" s="110">
        <v>4.0110849100585373</v>
      </c>
      <c r="K79" s="110">
        <v>5.0856834646097164</v>
      </c>
      <c r="L79" s="110">
        <v>4.5449679488972663</v>
      </c>
      <c r="M79" s="110">
        <v>4.9392235307851342</v>
      </c>
      <c r="N79" s="110">
        <v>5.3741307504652696</v>
      </c>
      <c r="O79" s="110">
        <v>4.5356109074047639</v>
      </c>
      <c r="P79" s="110">
        <v>5.3473963127852784</v>
      </c>
      <c r="Q79" s="110">
        <v>6.2686386671472247</v>
      </c>
      <c r="R79" s="110">
        <v>5.0950049583036821</v>
      </c>
      <c r="S79" s="110">
        <v>4.7197791857180498</v>
      </c>
      <c r="T79" s="110">
        <v>4.4652161669086894</v>
      </c>
      <c r="U79" s="110">
        <v>5.3371861705170387</v>
      </c>
      <c r="V79" s="110">
        <v>5.0677867476756244</v>
      </c>
      <c r="W79" s="110">
        <v>3.3570287791899935</v>
      </c>
      <c r="X79" s="110">
        <v>4.1336547099810197</v>
      </c>
      <c r="Y79" s="110">
        <v>4.990881247958483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192.66251757406968</v>
      </c>
      <c r="D81" s="118">
        <f t="shared" si="28"/>
        <v>182.81003518573783</v>
      </c>
      <c r="E81" s="118">
        <f t="shared" si="28"/>
        <v>169.53706797402481</v>
      </c>
      <c r="F81" s="118">
        <f t="shared" si="28"/>
        <v>161.92493577571148</v>
      </c>
      <c r="G81" s="118">
        <f t="shared" si="28"/>
        <v>160.6285189888485</v>
      </c>
      <c r="H81" s="118">
        <f t="shared" si="28"/>
        <v>156.19970178321387</v>
      </c>
      <c r="I81" s="118">
        <f t="shared" si="28"/>
        <v>152.64669080120186</v>
      </c>
      <c r="J81" s="118">
        <f t="shared" si="28"/>
        <v>151.0935301464296</v>
      </c>
      <c r="K81" s="118">
        <f t="shared" si="28"/>
        <v>149.7937650748062</v>
      </c>
      <c r="L81" s="118">
        <f t="shared" si="28"/>
        <v>154.78734115928282</v>
      </c>
      <c r="M81" s="118">
        <f t="shared" si="28"/>
        <v>146.72587828043373</v>
      </c>
      <c r="N81" s="118">
        <f t="shared" si="28"/>
        <v>153.54921981690865</v>
      </c>
      <c r="O81" s="118">
        <f t="shared" si="28"/>
        <v>145.65207385775258</v>
      </c>
      <c r="P81" s="118">
        <f t="shared" si="28"/>
        <v>130.61949284902261</v>
      </c>
      <c r="Q81" s="118">
        <f t="shared" si="28"/>
        <v>145.33912975397357</v>
      </c>
      <c r="R81" s="118">
        <f t="shared" ref="R81:V81" si="29">R82+R85+R87+R100</f>
        <v>132.9871484487422</v>
      </c>
      <c r="S81" s="118">
        <f t="shared" si="29"/>
        <v>126.40542200141043</v>
      </c>
      <c r="T81" s="118">
        <f t="shared" si="29"/>
        <v>112.04775648854854</v>
      </c>
      <c r="U81" s="118">
        <f t="shared" si="29"/>
        <v>117.65339528244191</v>
      </c>
      <c r="V81" s="118">
        <f t="shared" si="29"/>
        <v>111.76212050951311</v>
      </c>
      <c r="W81" s="118">
        <f t="shared" ref="W81:Y81" si="30">W82+W85+W87+W100</f>
        <v>112.91476365569544</v>
      </c>
      <c r="X81" s="118">
        <f t="shared" si="30"/>
        <v>99.82814680986624</v>
      </c>
      <c r="Y81" s="118">
        <f t="shared" si="30"/>
        <v>97.765722820187989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165.67251794545641</v>
      </c>
      <c r="D82" s="123">
        <f t="shared" si="31"/>
        <v>152.21491062980039</v>
      </c>
      <c r="E82" s="123">
        <f t="shared" si="31"/>
        <v>143.50921419214686</v>
      </c>
      <c r="F82" s="123">
        <f t="shared" si="31"/>
        <v>134.36586044070842</v>
      </c>
      <c r="G82" s="123">
        <f t="shared" si="31"/>
        <v>134.29735965375943</v>
      </c>
      <c r="H82" s="123">
        <f t="shared" si="31"/>
        <v>129.38364978586142</v>
      </c>
      <c r="I82" s="123">
        <f t="shared" si="31"/>
        <v>124.06707854330841</v>
      </c>
      <c r="J82" s="123">
        <f t="shared" si="31"/>
        <v>121.35770502000932</v>
      </c>
      <c r="K82" s="123">
        <f t="shared" si="31"/>
        <v>118.49203817911553</v>
      </c>
      <c r="L82" s="123">
        <f t="shared" si="31"/>
        <v>125.5163116216622</v>
      </c>
      <c r="M82" s="123">
        <f t="shared" si="31"/>
        <v>115.02199677418433</v>
      </c>
      <c r="N82" s="123">
        <f t="shared" si="31"/>
        <v>119.04295431428031</v>
      </c>
      <c r="O82" s="123">
        <f t="shared" si="31"/>
        <v>116.74547691302128</v>
      </c>
      <c r="P82" s="123">
        <f t="shared" si="31"/>
        <v>97.618132982656164</v>
      </c>
      <c r="Q82" s="123">
        <f t="shared" si="31"/>
        <v>106.13291780422729</v>
      </c>
      <c r="R82" s="123">
        <f t="shared" ref="R82:V82" si="32">SUM(R83:R84)</f>
        <v>102.27306827626546</v>
      </c>
      <c r="S82" s="123">
        <f t="shared" si="32"/>
        <v>98.360551794082397</v>
      </c>
      <c r="T82" s="123">
        <f t="shared" si="32"/>
        <v>85.806433186355861</v>
      </c>
      <c r="U82" s="123">
        <f t="shared" si="32"/>
        <v>86.374166304573947</v>
      </c>
      <c r="V82" s="123">
        <f t="shared" si="32"/>
        <v>81.740171263081095</v>
      </c>
      <c r="W82" s="123">
        <f t="shared" ref="W82:Y82" si="33">SUM(W83:W84)</f>
        <v>90.048965512669412</v>
      </c>
      <c r="X82" s="123">
        <f t="shared" si="33"/>
        <v>74.426285139528019</v>
      </c>
      <c r="Y82" s="123">
        <f t="shared" si="33"/>
        <v>68.415400416447426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164.60459978652449</v>
      </c>
      <c r="D83" s="99">
        <v>151.23739226799964</v>
      </c>
      <c r="E83" s="99">
        <v>142.58843129964848</v>
      </c>
      <c r="F83" s="99">
        <v>133.5090395239406</v>
      </c>
      <c r="G83" s="99">
        <v>133.51935093642174</v>
      </c>
      <c r="H83" s="99">
        <v>128.61645817009045</v>
      </c>
      <c r="I83" s="99">
        <v>123.34285695314598</v>
      </c>
      <c r="J83" s="99">
        <v>120.6454411769484</v>
      </c>
      <c r="K83" s="99">
        <v>117.79056984872018</v>
      </c>
      <c r="L83" s="99">
        <v>124.76667031084615</v>
      </c>
      <c r="M83" s="99">
        <v>114.33409062683823</v>
      </c>
      <c r="N83" s="99">
        <v>118.32832614691351</v>
      </c>
      <c r="O83" s="99">
        <v>116.04347022670387</v>
      </c>
      <c r="P83" s="99">
        <v>97.030186665845605</v>
      </c>
      <c r="Q83" s="99">
        <v>105.49142853735201</v>
      </c>
      <c r="R83" s="99">
        <v>101.64832050733739</v>
      </c>
      <c r="S83" s="99">
        <v>97.752413701963889</v>
      </c>
      <c r="T83" s="99">
        <v>85.267715773858171</v>
      </c>
      <c r="U83" s="99">
        <v>85.826795251681062</v>
      </c>
      <c r="V83" s="99">
        <v>81.216582883963312</v>
      </c>
      <c r="W83" s="99">
        <v>89.459265105888747</v>
      </c>
      <c r="X83" s="99">
        <v>73.939380379376416</v>
      </c>
      <c r="Y83" s="99">
        <v>67.96394608369171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1.067918158931924</v>
      </c>
      <c r="D84" s="99">
        <v>0.97751836180074025</v>
      </c>
      <c r="E84" s="99">
        <v>0.9207828924983793</v>
      </c>
      <c r="F84" s="99">
        <v>0.85682091676780814</v>
      </c>
      <c r="G84" s="99">
        <v>0.77800871733768773</v>
      </c>
      <c r="H84" s="99">
        <v>0.76719161577096406</v>
      </c>
      <c r="I84" s="99">
        <v>0.72422159016243071</v>
      </c>
      <c r="J84" s="99">
        <v>0.71226384306092205</v>
      </c>
      <c r="K84" s="99">
        <v>0.70146833039534207</v>
      </c>
      <c r="L84" s="99">
        <v>0.74964131081604035</v>
      </c>
      <c r="M84" s="99">
        <v>0.68790614734609512</v>
      </c>
      <c r="N84" s="99">
        <v>0.71462816736679902</v>
      </c>
      <c r="O84" s="99">
        <v>0.70200668631740903</v>
      </c>
      <c r="P84" s="99">
        <v>0.58794631681056075</v>
      </c>
      <c r="Q84" s="99">
        <v>0.64148926687528951</v>
      </c>
      <c r="R84" s="99">
        <v>0.62474776892807315</v>
      </c>
      <c r="S84" s="99">
        <v>0.60813809211851444</v>
      </c>
      <c r="T84" s="99">
        <v>0.53871741249768246</v>
      </c>
      <c r="U84" s="99">
        <v>0.54737105289288812</v>
      </c>
      <c r="V84" s="99">
        <v>0.523588379117785</v>
      </c>
      <c r="W84" s="99">
        <v>0.58970040678067071</v>
      </c>
      <c r="X84" s="99">
        <v>0.48690476015160078</v>
      </c>
      <c r="Y84" s="99">
        <v>0.45145433275572189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1.6075387324897286E-2</v>
      </c>
      <c r="D85" s="123">
        <f t="shared" si="34"/>
        <v>1.0335253522152634E-2</v>
      </c>
      <c r="E85" s="123">
        <f t="shared" si="34"/>
        <v>2.3638609246742187E-2</v>
      </c>
      <c r="F85" s="123">
        <f t="shared" si="34"/>
        <v>1.8375679086108012E-2</v>
      </c>
      <c r="G85" s="123">
        <f t="shared" si="34"/>
        <v>1.6566075216966389E-2</v>
      </c>
      <c r="H85" s="123">
        <f t="shared" si="34"/>
        <v>2.0019434572178401E-2</v>
      </c>
      <c r="I85" s="123">
        <f t="shared" si="34"/>
        <v>2.1743954273951024E-2</v>
      </c>
      <c r="J85" s="123">
        <f t="shared" si="34"/>
        <v>1.5121330982886262E-2</v>
      </c>
      <c r="K85" s="123">
        <f t="shared" si="34"/>
        <v>1.016531709238705E-2</v>
      </c>
      <c r="L85" s="123">
        <f t="shared" si="34"/>
        <v>1.4401080293642399E-2</v>
      </c>
      <c r="M85" s="123">
        <f t="shared" si="34"/>
        <v>1.348612222904649E-2</v>
      </c>
      <c r="N85" s="123">
        <f t="shared" si="34"/>
        <v>9.3538864124714637E-3</v>
      </c>
      <c r="O85" s="123">
        <f t="shared" si="34"/>
        <v>1.6630352135480926E-2</v>
      </c>
      <c r="P85" s="123">
        <f t="shared" si="34"/>
        <v>4.8328757572982653E-3</v>
      </c>
      <c r="Q85" s="123">
        <f t="shared" si="34"/>
        <v>9.028564430426364E-3</v>
      </c>
      <c r="R85" s="123">
        <f t="shared" si="34"/>
        <v>9.3066943648663549E-3</v>
      </c>
      <c r="S85" s="123">
        <f t="shared" si="34"/>
        <v>1.6513739959391122E-2</v>
      </c>
      <c r="T85" s="123">
        <f t="shared" si="34"/>
        <v>1.009267733679377E-2</v>
      </c>
      <c r="U85" s="123">
        <f t="shared" si="34"/>
        <v>2.0908471025722231E-2</v>
      </c>
      <c r="V85" s="123">
        <f t="shared" si="34"/>
        <v>2.9551715101178561E-2</v>
      </c>
      <c r="W85" s="123">
        <f t="shared" si="34"/>
        <v>9.3612694707262811E-3</v>
      </c>
      <c r="X85" s="123">
        <f t="shared" si="34"/>
        <v>3.9511601801346689E-3</v>
      </c>
      <c r="Y85" s="123">
        <f t="shared" si="34"/>
        <v>1.4145228081446982E-3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1.6075387324897286E-2</v>
      </c>
      <c r="D86" s="99">
        <f>RES_hhdet_in_fech!D86/RES_summary!D$21</f>
        <v>1.0335253522152634E-2</v>
      </c>
      <c r="E86" s="99">
        <f>RES_hhdet_in_fech!E86/RES_summary!E$21</f>
        <v>2.3638609246742187E-2</v>
      </c>
      <c r="F86" s="99">
        <f>RES_hhdet_in_fech!F86/RES_summary!F$21</f>
        <v>1.8375679086108012E-2</v>
      </c>
      <c r="G86" s="99">
        <f>RES_hhdet_in_fech!G86/RES_summary!G$21</f>
        <v>1.6566075216966389E-2</v>
      </c>
      <c r="H86" s="99">
        <f>RES_hhdet_in_fech!H86/RES_summary!H$21</f>
        <v>2.0019434572178401E-2</v>
      </c>
      <c r="I86" s="99">
        <f>RES_hhdet_in_fech!I86/RES_summary!I$21</f>
        <v>2.1743954273951024E-2</v>
      </c>
      <c r="J86" s="99">
        <f>RES_hhdet_in_fech!J86/RES_summary!J$21</f>
        <v>1.5121330982886262E-2</v>
      </c>
      <c r="K86" s="99">
        <f>RES_hhdet_in_fech!K86/RES_summary!K$21</f>
        <v>1.016531709238705E-2</v>
      </c>
      <c r="L86" s="99">
        <f>RES_hhdet_in_fech!L86/RES_summary!L$21</f>
        <v>1.4401080293642399E-2</v>
      </c>
      <c r="M86" s="99">
        <f>RES_hhdet_in_fech!M86/RES_summary!M$21</f>
        <v>1.348612222904649E-2</v>
      </c>
      <c r="N86" s="99">
        <f>RES_hhdet_in_fech!N86/RES_summary!N$21</f>
        <v>9.3538864124714637E-3</v>
      </c>
      <c r="O86" s="99">
        <f>RES_hhdet_in_fech!O86/RES_summary!O$21</f>
        <v>1.6630352135480926E-2</v>
      </c>
      <c r="P86" s="99">
        <f>RES_hhdet_in_fech!P86/RES_summary!P$21</f>
        <v>4.8328757572982653E-3</v>
      </c>
      <c r="Q86" s="99">
        <f>RES_hhdet_in_fech!Q86/RES_summary!Q$21</f>
        <v>9.028564430426364E-3</v>
      </c>
      <c r="R86" s="99">
        <f>RES_hhdet_in_fech!R86/RES_summary!R$21</f>
        <v>9.3066943648663549E-3</v>
      </c>
      <c r="S86" s="99">
        <f>RES_hhdet_in_fech!S86/RES_summary!S$21</f>
        <v>1.6513739959391122E-2</v>
      </c>
      <c r="T86" s="99">
        <f>RES_hhdet_in_fech!T86/RES_summary!T$21</f>
        <v>1.009267733679377E-2</v>
      </c>
      <c r="U86" s="99">
        <f>RES_hhdet_in_fech!U86/RES_summary!U$21</f>
        <v>2.0908471025722231E-2</v>
      </c>
      <c r="V86" s="99">
        <f>RES_hhdet_in_fech!V86/RES_summary!V$21</f>
        <v>2.9551715101178561E-2</v>
      </c>
      <c r="W86" s="99">
        <f>RES_hhdet_in_fech!W86/RES_summary!W$21</f>
        <v>9.3612694707262811E-3</v>
      </c>
      <c r="X86" s="99">
        <f>RES_hhdet_in_fech!X86/RES_summary!X$21</f>
        <v>3.9511601801346689E-3</v>
      </c>
      <c r="Y86" s="99">
        <f>RES_hhdet_in_fech!Y86/RES_summary!Y$21</f>
        <v>1.4145228081446982E-3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23.328232301354838</v>
      </c>
      <c r="D87" s="123">
        <v>26.393366151271557</v>
      </c>
      <c r="E87" s="123">
        <v>22.401035218914476</v>
      </c>
      <c r="F87" s="123">
        <v>23.475845483955023</v>
      </c>
      <c r="G87" s="123">
        <v>22.825569788975276</v>
      </c>
      <c r="H87" s="123">
        <v>22.884008182160862</v>
      </c>
      <c r="I87" s="123">
        <v>24.980625882201405</v>
      </c>
      <c r="J87" s="123">
        <v>25.592511259245306</v>
      </c>
      <c r="K87" s="123">
        <v>26.079649831034878</v>
      </c>
      <c r="L87" s="123">
        <v>24.60374303855588</v>
      </c>
      <c r="M87" s="123">
        <v>26.604288887350524</v>
      </c>
      <c r="N87" s="123">
        <v>28.968796680821313</v>
      </c>
      <c r="O87" s="123">
        <v>24.264920186379278</v>
      </c>
      <c r="P87" s="123">
        <v>27.595616102720243</v>
      </c>
      <c r="Q87" s="123">
        <v>32.866178432151159</v>
      </c>
      <c r="R87" s="123">
        <v>25.562106339446174</v>
      </c>
      <c r="S87" s="123">
        <v>23.210658910667682</v>
      </c>
      <c r="T87" s="123">
        <v>21.673913286543524</v>
      </c>
      <c r="U87" s="123">
        <v>25.768460239053301</v>
      </c>
      <c r="V87" s="123">
        <v>24.799479194958987</v>
      </c>
      <c r="W87" s="123">
        <v>19.362214972701331</v>
      </c>
      <c r="X87" s="123">
        <v>21.256157010161132</v>
      </c>
      <c r="Y87" s="123">
        <v>24.345102084777633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26.651420440768302</v>
      </c>
      <c r="D88" s="99">
        <v>29.756150130736959</v>
      </c>
      <c r="E88" s="99">
        <v>25.094969444392291</v>
      </c>
      <c r="F88" s="99">
        <v>25.721208346602307</v>
      </c>
      <c r="G88" s="99">
        <v>24.614545786833258</v>
      </c>
      <c r="H88" s="99">
        <v>24.935529496828703</v>
      </c>
      <c r="I88" s="99">
        <v>26.094464984933861</v>
      </c>
      <c r="J88" s="99">
        <v>26.553601516678885</v>
      </c>
      <c r="K88" s="99">
        <v>28.141909665142609</v>
      </c>
      <c r="L88" s="99">
        <v>24.881743556971728</v>
      </c>
      <c r="M88" s="99">
        <v>27.538804758095125</v>
      </c>
      <c r="N88" s="99">
        <v>29.654708027866405</v>
      </c>
      <c r="O88" s="99">
        <v>24.111014759930153</v>
      </c>
      <c r="P88" s="99">
        <v>28.943210346803745</v>
      </c>
      <c r="Q88" s="99">
        <v>34.120024269726642</v>
      </c>
      <c r="R88" s="99">
        <v>25.403880149917288</v>
      </c>
      <c r="S88" s="99">
        <v>23.235798420206166</v>
      </c>
      <c r="T88" s="99">
        <v>21.498334365559455</v>
      </c>
      <c r="U88" s="99">
        <v>25.410804216281321</v>
      </c>
      <c r="V88" s="99">
        <v>25.020144355365233</v>
      </c>
      <c r="W88" s="99">
        <v>19.81807611038964</v>
      </c>
      <c r="X88" s="99">
        <v>19.567534058539156</v>
      </c>
      <c r="Y88" s="99">
        <v>23.422914824884298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20.36723512516458</v>
      </c>
      <c r="D89" s="99">
        <v>23.006838955059361</v>
      </c>
      <c r="E89" s="99">
        <v>19.591888709213293</v>
      </c>
      <c r="F89" s="99">
        <v>20.301683155377489</v>
      </c>
      <c r="G89" s="99">
        <v>19.646248088354419</v>
      </c>
      <c r="H89" s="99">
        <v>19.655700603608938</v>
      </c>
      <c r="I89" s="99">
        <v>20.953502830325892</v>
      </c>
      <c r="J89" s="99">
        <v>21.780784202537589</v>
      </c>
      <c r="K89" s="99">
        <v>23.408353106952454</v>
      </c>
      <c r="L89" s="99">
        <v>20.649427458864785</v>
      </c>
      <c r="M89" s="99">
        <v>23.33987052460046</v>
      </c>
      <c r="N89" s="99">
        <v>25.248832591344243</v>
      </c>
      <c r="O89" s="99">
        <v>20.402503922419786</v>
      </c>
      <c r="P89" s="99">
        <v>24.694266973554168</v>
      </c>
      <c r="Q89" s="99">
        <v>28.937576695558764</v>
      </c>
      <c r="R89" s="99">
        <v>0</v>
      </c>
      <c r="S89" s="99">
        <v>20.261699734237556</v>
      </c>
      <c r="T89" s="99">
        <v>19.133935878291748</v>
      </c>
      <c r="U89" s="99">
        <v>22.906509308263342</v>
      </c>
      <c r="V89" s="99">
        <v>22.788333002233799</v>
      </c>
      <c r="W89" s="99">
        <v>18.168862788490689</v>
      </c>
      <c r="X89" s="99">
        <v>0</v>
      </c>
      <c r="Y89" s="99">
        <v>0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9.8941041647500025</v>
      </c>
      <c r="D90" s="102">
        <v>11.082322340465666</v>
      </c>
      <c r="E90" s="102">
        <v>9.2670457591239686</v>
      </c>
      <c r="F90" s="102">
        <v>9.4845242711096471</v>
      </c>
      <c r="G90" s="102">
        <v>9.070725985731432</v>
      </c>
      <c r="H90" s="102">
        <v>7.6455545915188345</v>
      </c>
      <c r="I90" s="102">
        <v>8.4506622979052448</v>
      </c>
      <c r="J90" s="102">
        <v>9.347214241382833</v>
      </c>
      <c r="K90" s="102">
        <v>10.136263704184685</v>
      </c>
      <c r="L90" s="102">
        <v>7.8892451036981175</v>
      </c>
      <c r="M90" s="102">
        <v>9.780640475890257</v>
      </c>
      <c r="N90" s="102">
        <v>10.130198465197131</v>
      </c>
      <c r="O90" s="102">
        <v>7.0124400957806587</v>
      </c>
      <c r="P90" s="102">
        <v>8.5920242262524731</v>
      </c>
      <c r="Q90" s="102">
        <v>8.1369623912457829</v>
      </c>
      <c r="R90" s="102">
        <v>0</v>
      </c>
      <c r="S90" s="102">
        <v>5.7779618116903784</v>
      </c>
      <c r="T90" s="102">
        <v>6.1990305400288381</v>
      </c>
      <c r="U90" s="102">
        <v>7.4923960908471159</v>
      </c>
      <c r="V90" s="102">
        <v>7.4135307097322185</v>
      </c>
      <c r="W90" s="102">
        <v>5.7435541791274884</v>
      </c>
      <c r="X90" s="102">
        <v>0</v>
      </c>
      <c r="Y90" s="102">
        <v>0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10.473130960414579</v>
      </c>
      <c r="D91" s="105">
        <v>11.924516614593696</v>
      </c>
      <c r="E91" s="105">
        <v>10.324842950089323</v>
      </c>
      <c r="F91" s="105">
        <v>10.817158884267844</v>
      </c>
      <c r="G91" s="105">
        <v>10.575522102622992</v>
      </c>
      <c r="H91" s="105">
        <v>12.010146012090102</v>
      </c>
      <c r="I91" s="105">
        <v>12.502840532420649</v>
      </c>
      <c r="J91" s="105">
        <v>12.433569961154758</v>
      </c>
      <c r="K91" s="105">
        <v>13.272089402767767</v>
      </c>
      <c r="L91" s="105">
        <v>12.760182355166668</v>
      </c>
      <c r="M91" s="105">
        <v>13.559230048710203</v>
      </c>
      <c r="N91" s="105">
        <v>15.118634126147112</v>
      </c>
      <c r="O91" s="105">
        <v>13.390063826639137</v>
      </c>
      <c r="P91" s="105">
        <v>16.102242747301695</v>
      </c>
      <c r="Q91" s="105">
        <v>20.80061430431298</v>
      </c>
      <c r="R91" s="105">
        <v>0</v>
      </c>
      <c r="S91" s="105">
        <v>14.483737922547178</v>
      </c>
      <c r="T91" s="105">
        <v>12.934905338262912</v>
      </c>
      <c r="U91" s="105">
        <v>15.414113217416231</v>
      </c>
      <c r="V91" s="105">
        <v>15.374802292501579</v>
      </c>
      <c r="W91" s="105">
        <v>12.425308609363205</v>
      </c>
      <c r="X91" s="105">
        <v>0</v>
      </c>
      <c r="Y91" s="105">
        <v>0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24.825176742799588</v>
      </c>
      <c r="D92" s="102">
        <v>29.377100344771581</v>
      </c>
      <c r="E92" s="102">
        <v>23.304919621466521</v>
      </c>
      <c r="F92" s="102">
        <v>24.679492033117608</v>
      </c>
      <c r="G92" s="102">
        <v>29.954041786388188</v>
      </c>
      <c r="H92" s="102">
        <v>26.858899923180488</v>
      </c>
      <c r="I92" s="102">
        <v>29.982641367147473</v>
      </c>
      <c r="J92" s="102">
        <v>34.435276401838046</v>
      </c>
      <c r="K92" s="102">
        <v>27.626851985399245</v>
      </c>
      <c r="L92" s="102">
        <v>26.728061329855699</v>
      </c>
      <c r="M92" s="102">
        <v>31.526966253590043</v>
      </c>
      <c r="N92" s="102">
        <v>33.213264732236475</v>
      </c>
      <c r="O92" s="102">
        <v>26.723387879144347</v>
      </c>
      <c r="P92" s="102">
        <v>31.505774174113327</v>
      </c>
      <c r="Q92" s="102">
        <v>38.547133408521582</v>
      </c>
      <c r="R92" s="102">
        <v>26.249378532515237</v>
      </c>
      <c r="S92" s="102">
        <v>25.26017993918768</v>
      </c>
      <c r="T92" s="102">
        <v>22.779053333386688</v>
      </c>
      <c r="U92" s="102">
        <v>26.878615849414601</v>
      </c>
      <c r="V92" s="102">
        <v>24.84144572327606</v>
      </c>
      <c r="W92" s="102">
        <v>22.057325360469548</v>
      </c>
      <c r="X92" s="102">
        <v>22.509213954209461</v>
      </c>
      <c r="Y92" s="102">
        <v>25.846872816951727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17.871119325069184</v>
      </c>
      <c r="F93" s="105">
        <v>18.955077048723624</v>
      </c>
      <c r="G93" s="105">
        <v>23.074701805721997</v>
      </c>
      <c r="H93" s="105">
        <v>20.11021645017642</v>
      </c>
      <c r="I93" s="105">
        <v>22.698347725958431</v>
      </c>
      <c r="J93" s="105">
        <v>26.509855092223827</v>
      </c>
      <c r="K93" s="105">
        <v>0</v>
      </c>
      <c r="L93" s="105">
        <v>20.354879348059317</v>
      </c>
      <c r="M93" s="105">
        <v>24.622476209394172</v>
      </c>
      <c r="N93" s="105">
        <v>26.118263394881204</v>
      </c>
      <c r="O93" s="105">
        <v>20.990232553123857</v>
      </c>
      <c r="P93" s="105">
        <v>25.417805788975006</v>
      </c>
      <c r="Q93" s="105">
        <v>31.232637757015656</v>
      </c>
      <c r="R93" s="105">
        <v>0</v>
      </c>
      <c r="S93" s="105">
        <v>0</v>
      </c>
      <c r="T93" s="105">
        <v>19.387034044342442</v>
      </c>
      <c r="U93" s="105">
        <v>23.141714194821834</v>
      </c>
      <c r="V93" s="105">
        <v>21.565835785468849</v>
      </c>
      <c r="W93" s="105">
        <v>19.292478035972533</v>
      </c>
      <c r="X93" s="105">
        <v>19.989502082898383</v>
      </c>
      <c r="Y93" s="105">
        <v>22.965334416633652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8.5911960672388439</v>
      </c>
      <c r="F94" s="99">
        <v>9.0817555259060327</v>
      </c>
      <c r="G94" s="99">
        <v>11.075393394657672</v>
      </c>
      <c r="H94" s="99">
        <v>8.2188277747779512</v>
      </c>
      <c r="I94" s="99">
        <v>9.7126108644071643</v>
      </c>
      <c r="J94" s="99">
        <v>12.177074869472984</v>
      </c>
      <c r="K94" s="99">
        <v>0</v>
      </c>
      <c r="L94" s="99">
        <v>8.4232299619171034</v>
      </c>
      <c r="M94" s="99">
        <v>11.161998027190718</v>
      </c>
      <c r="N94" s="99">
        <v>11.293817849412669</v>
      </c>
      <c r="O94" s="99">
        <v>7.7022072139202358</v>
      </c>
      <c r="P94" s="99">
        <v>9.2806625792195572</v>
      </c>
      <c r="Q94" s="99">
        <v>9.1712531080804247</v>
      </c>
      <c r="R94" s="99">
        <v>0</v>
      </c>
      <c r="S94" s="99">
        <v>0</v>
      </c>
      <c r="T94" s="99">
        <v>6.5468084713908086</v>
      </c>
      <c r="U94" s="99">
        <v>7.8199300714749267</v>
      </c>
      <c r="V94" s="99">
        <v>7.2313706149735353</v>
      </c>
      <c r="W94" s="99">
        <v>6.3450646380043407</v>
      </c>
      <c r="X94" s="99">
        <v>7.5558523521254752</v>
      </c>
      <c r="Y94" s="99">
        <v>8.7137713665076451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9.2799232578303386</v>
      </c>
      <c r="F95" s="99">
        <v>9.8733215228175961</v>
      </c>
      <c r="G95" s="99">
        <v>11.999308411064325</v>
      </c>
      <c r="H95" s="99">
        <v>11.891388675398467</v>
      </c>
      <c r="I95" s="99">
        <v>12.985736861551267</v>
      </c>
      <c r="J95" s="99">
        <v>14.332780222750841</v>
      </c>
      <c r="K95" s="99">
        <v>0</v>
      </c>
      <c r="L95" s="99">
        <v>11.931649386142213</v>
      </c>
      <c r="M95" s="99">
        <v>13.460478182203456</v>
      </c>
      <c r="N95" s="99">
        <v>14.824445545468537</v>
      </c>
      <c r="O95" s="99">
        <v>13.288025339203617</v>
      </c>
      <c r="P95" s="99">
        <v>16.137143209755447</v>
      </c>
      <c r="Q95" s="99">
        <v>22.061384648935231</v>
      </c>
      <c r="R95" s="99">
        <v>0</v>
      </c>
      <c r="S95" s="99">
        <v>0</v>
      </c>
      <c r="T95" s="99">
        <v>12.840225572951637</v>
      </c>
      <c r="U95" s="99">
        <v>15.321784123346909</v>
      </c>
      <c r="V95" s="99">
        <v>14.334465170495312</v>
      </c>
      <c r="W95" s="99">
        <v>12.947413397968191</v>
      </c>
      <c r="X95" s="99">
        <v>12.433649730772903</v>
      </c>
      <c r="Y95" s="99">
        <v>14.251563050126009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23.694296730664163</v>
      </c>
      <c r="D96" s="102">
        <v>26.896807773613094</v>
      </c>
      <c r="E96" s="102">
        <v>23.362670404966881</v>
      </c>
      <c r="F96" s="102">
        <v>24.846746334181564</v>
      </c>
      <c r="G96" s="102">
        <v>24.348947843418998</v>
      </c>
      <c r="H96" s="102">
        <v>24.32937765017828</v>
      </c>
      <c r="I96" s="102">
        <v>25.647684813883966</v>
      </c>
      <c r="J96" s="102">
        <v>26.905739274909301</v>
      </c>
      <c r="K96" s="102">
        <v>29.459872665232133</v>
      </c>
      <c r="L96" s="102">
        <v>26.61637469862448</v>
      </c>
      <c r="M96" s="102">
        <v>28.517464165038259</v>
      </c>
      <c r="N96" s="102">
        <v>30.944259930180991</v>
      </c>
      <c r="O96" s="102">
        <v>26.806239331349193</v>
      </c>
      <c r="P96" s="102">
        <v>29.531011285408688</v>
      </c>
      <c r="Q96" s="102">
        <v>35.635873013098895</v>
      </c>
      <c r="R96" s="102">
        <v>28.242679359831865</v>
      </c>
      <c r="S96" s="102">
        <v>25.415925836953569</v>
      </c>
      <c r="T96" s="102">
        <v>23.37192543362606</v>
      </c>
      <c r="U96" s="102">
        <v>28.045689903542737</v>
      </c>
      <c r="V96" s="102">
        <v>26.277400306967056</v>
      </c>
      <c r="W96" s="102">
        <v>20.234780242672631</v>
      </c>
      <c r="X96" s="102">
        <v>22.936133027278039</v>
      </c>
      <c r="Y96" s="102">
        <v>25.656403225428271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19.256970252116169</v>
      </c>
      <c r="D97" s="105">
        <v>21.885418237199975</v>
      </c>
      <c r="E97" s="105">
        <v>19.006992705374508</v>
      </c>
      <c r="F97" s="105">
        <v>20.232034683017339</v>
      </c>
      <c r="G97" s="105">
        <v>19.848614565342093</v>
      </c>
      <c r="H97" s="105">
        <v>19.407141219831299</v>
      </c>
      <c r="I97" s="105">
        <v>20.60298819358583</v>
      </c>
      <c r="J97" s="105">
        <v>21.86116565392641</v>
      </c>
      <c r="K97" s="105">
        <v>24.053805327782147</v>
      </c>
      <c r="L97" s="105">
        <v>21.434449419311214</v>
      </c>
      <c r="M97" s="105">
        <v>23.326153638395539</v>
      </c>
      <c r="N97" s="105">
        <v>25.320028005427698</v>
      </c>
      <c r="O97" s="105">
        <v>21.753204270950022</v>
      </c>
      <c r="P97" s="105">
        <v>24.223989660248424</v>
      </c>
      <c r="Q97" s="105">
        <v>29.026182161647444</v>
      </c>
      <c r="R97" s="105">
        <v>23.087620366185835</v>
      </c>
      <c r="S97" s="105">
        <v>21.12257963325408</v>
      </c>
      <c r="T97" s="105">
        <v>19.752777521150243</v>
      </c>
      <c r="U97" s="105">
        <v>23.902138257439557</v>
      </c>
      <c r="V97" s="105">
        <v>22.523285172037539</v>
      </c>
      <c r="W97" s="105">
        <v>17.393532571175424</v>
      </c>
      <c r="X97" s="105">
        <v>20.140835206428793</v>
      </c>
      <c r="Y97" s="105">
        <v>22.704536874867369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8.7964903759644848</v>
      </c>
      <c r="D98" s="99">
        <v>10.017943101640277</v>
      </c>
      <c r="E98" s="99">
        <v>8.6289246178410774</v>
      </c>
      <c r="F98" s="99">
        <v>9.1672066927190734</v>
      </c>
      <c r="G98" s="99">
        <v>8.9802121329039206</v>
      </c>
      <c r="H98" s="99">
        <v>7.4561887776162905</v>
      </c>
      <c r="I98" s="99">
        <v>8.2964871031023684</v>
      </c>
      <c r="J98" s="99">
        <v>9.4656048816280176</v>
      </c>
      <c r="K98" s="99">
        <v>10.623512131265789</v>
      </c>
      <c r="L98" s="99">
        <v>8.4574440612657735</v>
      </c>
      <c r="M98" s="99">
        <v>10.093167164687964</v>
      </c>
      <c r="N98" s="99">
        <v>10.549688282384448</v>
      </c>
      <c r="O98" s="99">
        <v>7.8352974013378214</v>
      </c>
      <c r="P98" s="99">
        <v>8.7064448764093285</v>
      </c>
      <c r="Q98" s="99">
        <v>8.4685444858857224</v>
      </c>
      <c r="R98" s="99">
        <v>6.2443543280543672</v>
      </c>
      <c r="S98" s="99">
        <v>6.3290659163752023</v>
      </c>
      <c r="T98" s="99">
        <v>6.7439948996889711</v>
      </c>
      <c r="U98" s="99">
        <v>8.2907890800352906</v>
      </c>
      <c r="V98" s="99">
        <v>7.7452709297547448</v>
      </c>
      <c r="W98" s="99">
        <v>5.7890108218563725</v>
      </c>
      <c r="X98" s="99">
        <v>7.7472811426744048</v>
      </c>
      <c r="Y98" s="99">
        <v>8.6062962146868554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10.460479876151682</v>
      </c>
      <c r="D99" s="99">
        <v>11.867475135559697</v>
      </c>
      <c r="E99" s="99">
        <v>10.378068087533432</v>
      </c>
      <c r="F99" s="99">
        <v>11.06482799029826</v>
      </c>
      <c r="G99" s="99">
        <v>10.868402432438176</v>
      </c>
      <c r="H99" s="99">
        <v>11.950952442215014</v>
      </c>
      <c r="I99" s="99">
        <v>12.306501090483462</v>
      </c>
      <c r="J99" s="99">
        <v>12.395560772298394</v>
      </c>
      <c r="K99" s="99">
        <v>13.430293196516361</v>
      </c>
      <c r="L99" s="99">
        <v>12.977005358045441</v>
      </c>
      <c r="M99" s="99">
        <v>13.232986473707575</v>
      </c>
      <c r="N99" s="99">
        <v>14.770339723043248</v>
      </c>
      <c r="O99" s="99">
        <v>13.917906869612201</v>
      </c>
      <c r="P99" s="99">
        <v>15.517544783839094</v>
      </c>
      <c r="Q99" s="99">
        <v>20.557637675761722</v>
      </c>
      <c r="R99" s="99">
        <v>16.843266038131464</v>
      </c>
      <c r="S99" s="99">
        <v>14.793513716878874</v>
      </c>
      <c r="T99" s="99">
        <v>13.00878262146127</v>
      </c>
      <c r="U99" s="99">
        <v>15.611349177404266</v>
      </c>
      <c r="V99" s="99">
        <v>14.778014242282797</v>
      </c>
      <c r="W99" s="99">
        <v>11.604521749319053</v>
      </c>
      <c r="X99" s="99">
        <v>12.39355406375439</v>
      </c>
      <c r="Y99" s="99">
        <v>14.098240660180512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3.6456919399335543</v>
      </c>
      <c r="D100" s="123">
        <v>4.1914231511437317</v>
      </c>
      <c r="E100" s="123">
        <v>3.6031799537167464</v>
      </c>
      <c r="F100" s="123">
        <v>4.0648541719619029</v>
      </c>
      <c r="G100" s="123">
        <v>3.4890234708968304</v>
      </c>
      <c r="H100" s="123">
        <v>3.9120243806193797</v>
      </c>
      <c r="I100" s="123">
        <v>3.5772424214180982</v>
      </c>
      <c r="J100" s="123">
        <v>4.1281925361920679</v>
      </c>
      <c r="K100" s="123">
        <v>5.2119117475634118</v>
      </c>
      <c r="L100" s="123">
        <v>4.652885418771092</v>
      </c>
      <c r="M100" s="123">
        <v>5.0861064966698351</v>
      </c>
      <c r="N100" s="123">
        <v>5.52811493539458</v>
      </c>
      <c r="O100" s="123">
        <v>4.6250464062165468</v>
      </c>
      <c r="P100" s="123">
        <v>5.4009108878888874</v>
      </c>
      <c r="Q100" s="123">
        <v>6.3310049531646877</v>
      </c>
      <c r="R100" s="123">
        <v>5.1426671386656926</v>
      </c>
      <c r="S100" s="123">
        <v>4.8176975567009643</v>
      </c>
      <c r="T100" s="123">
        <v>4.5573173383123544</v>
      </c>
      <c r="U100" s="123">
        <v>5.489860267788945</v>
      </c>
      <c r="V100" s="123">
        <v>5.192918336371843</v>
      </c>
      <c r="W100" s="123">
        <v>3.4942219008539577</v>
      </c>
      <c r="X100" s="123">
        <v>4.1417534999969563</v>
      </c>
      <c r="Y100" s="123">
        <v>5.0038057961547775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4.6903649798309113</v>
      </c>
      <c r="D101" s="99">
        <v>5.3985083063236177</v>
      </c>
      <c r="E101" s="99">
        <v>4.5757877970907135</v>
      </c>
      <c r="F101" s="99">
        <v>5.0700314421257922</v>
      </c>
      <c r="G101" s="99">
        <v>4.3808031572769002</v>
      </c>
      <c r="H101" s="99">
        <v>5.0455235881216787</v>
      </c>
      <c r="I101" s="99">
        <v>4.6859875298167184</v>
      </c>
      <c r="J101" s="99">
        <v>5.2409701173752188</v>
      </c>
      <c r="K101" s="99">
        <v>6.6165344229362759</v>
      </c>
      <c r="L101" s="99">
        <v>5.8621139770214921</v>
      </c>
      <c r="M101" s="99">
        <v>6.6660364605563007</v>
      </c>
      <c r="N101" s="99">
        <v>7.3914602624959471</v>
      </c>
      <c r="O101" s="99">
        <v>6.1235727794625685</v>
      </c>
      <c r="P101" s="99">
        <v>7.4294437032128116</v>
      </c>
      <c r="Q101" s="99">
        <v>8.6786185844603185</v>
      </c>
      <c r="R101" s="99">
        <v>6.6034463588284069</v>
      </c>
      <c r="S101" s="99">
        <v>6.6305326797706883</v>
      </c>
      <c r="T101" s="99">
        <v>6.2041866732640321</v>
      </c>
      <c r="U101" s="99">
        <v>7.4663539773550003</v>
      </c>
      <c r="V101" s="99">
        <v>7.4101941702658927</v>
      </c>
      <c r="W101" s="99">
        <v>6.2327191888678017</v>
      </c>
      <c r="X101" s="99">
        <v>5.2444574273475109</v>
      </c>
      <c r="Y101" s="99">
        <v>7.4091446980197704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4.5769668506760475</v>
      </c>
      <c r="D102" s="99">
        <v>5.2852115507205815</v>
      </c>
      <c r="E102" s="99">
        <v>4.3600900132363307</v>
      </c>
      <c r="F102" s="99">
        <v>5.0304080976996053</v>
      </c>
      <c r="G102" s="99">
        <v>4.4492903488547286</v>
      </c>
      <c r="H102" s="99">
        <v>4.8879847838103085</v>
      </c>
      <c r="I102" s="99">
        <v>4.4813577834099512</v>
      </c>
      <c r="J102" s="99">
        <v>5.0568567562659004</v>
      </c>
      <c r="K102" s="99">
        <v>6.5954213743734718</v>
      </c>
      <c r="L102" s="99">
        <v>6.2781476904597282</v>
      </c>
      <c r="M102" s="99">
        <v>6.4107265703096203</v>
      </c>
      <c r="N102" s="99">
        <v>5.7893600434880419</v>
      </c>
      <c r="O102" s="99">
        <v>5.0332329917394452</v>
      </c>
      <c r="P102" s="99">
        <v>6.422734363077077</v>
      </c>
      <c r="Q102" s="99">
        <v>8.7209491494315436</v>
      </c>
      <c r="R102" s="99">
        <v>7.4029465265928662</v>
      </c>
      <c r="S102" s="99">
        <v>6.6621009636803237</v>
      </c>
      <c r="T102" s="99">
        <v>5.9966231765883613</v>
      </c>
      <c r="U102" s="99">
        <v>7.1170102427555335</v>
      </c>
      <c r="V102" s="99">
        <v>6.9496828973476923</v>
      </c>
      <c r="W102" s="99">
        <v>6.7779296115917136</v>
      </c>
      <c r="X102" s="99">
        <v>0</v>
      </c>
      <c r="Y102" s="99">
        <v>0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3.6157799555367576</v>
      </c>
      <c r="D103" s="110">
        <v>4.1419011534428982</v>
      </c>
      <c r="E103" s="110">
        <v>3.5572572616823575</v>
      </c>
      <c r="F103" s="110">
        <v>4.0129661607161182</v>
      </c>
      <c r="G103" s="110">
        <v>3.436741891361073</v>
      </c>
      <c r="H103" s="110">
        <v>3.8390164573773315</v>
      </c>
      <c r="I103" s="110">
        <v>3.5163309638806872</v>
      </c>
      <c r="J103" s="110">
        <v>4.0110849100585373</v>
      </c>
      <c r="K103" s="110">
        <v>5.0856834646097147</v>
      </c>
      <c r="L103" s="110">
        <v>4.5449679488972663</v>
      </c>
      <c r="M103" s="110">
        <v>4.9392235307851351</v>
      </c>
      <c r="N103" s="110">
        <v>5.3741307504652696</v>
      </c>
      <c r="O103" s="110">
        <v>4.5356109074047639</v>
      </c>
      <c r="P103" s="110">
        <v>5.347396312785281</v>
      </c>
      <c r="Q103" s="110">
        <v>6.2686386671472265</v>
      </c>
      <c r="R103" s="110">
        <v>5.0950049583036803</v>
      </c>
      <c r="S103" s="110">
        <v>4.7197791857180489</v>
      </c>
      <c r="T103" s="110">
        <v>4.4652161669086912</v>
      </c>
      <c r="U103" s="110">
        <v>5.3371861705170387</v>
      </c>
      <c r="V103" s="110">
        <v>5.0677867476756253</v>
      </c>
      <c r="W103" s="110">
        <v>3.3570287791899935</v>
      </c>
      <c r="X103" s="110">
        <v>4.1336547099810197</v>
      </c>
      <c r="Y103" s="110">
        <v>4.990881247958483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144.23071923660248</v>
      </c>
      <c r="D124" s="118">
        <f t="shared" si="42"/>
        <v>135.23062644553235</v>
      </c>
      <c r="E124" s="118">
        <f t="shared" si="42"/>
        <v>133.29566890608504</v>
      </c>
      <c r="F124" s="118">
        <f t="shared" si="42"/>
        <v>143.97300538966351</v>
      </c>
      <c r="G124" s="118">
        <f t="shared" si="42"/>
        <v>0</v>
      </c>
      <c r="H124" s="118">
        <f t="shared" si="42"/>
        <v>116.82864276446522</v>
      </c>
      <c r="I124" s="118">
        <f t="shared" si="42"/>
        <v>124.98781879081126</v>
      </c>
      <c r="J124" s="118">
        <f t="shared" si="42"/>
        <v>126.76740145139374</v>
      </c>
      <c r="K124" s="118">
        <f t="shared" si="42"/>
        <v>126.99045392402209</v>
      </c>
      <c r="L124" s="118">
        <f t="shared" si="42"/>
        <v>129.86187443104606</v>
      </c>
      <c r="M124" s="118">
        <f t="shared" si="42"/>
        <v>125.16024179390125</v>
      </c>
      <c r="N124" s="118">
        <f t="shared" si="42"/>
        <v>131.4428769020646</v>
      </c>
      <c r="O124" s="118">
        <f t="shared" si="42"/>
        <v>127.65462776755439</v>
      </c>
      <c r="P124" s="118">
        <f t="shared" si="42"/>
        <v>117.35850820739407</v>
      </c>
      <c r="Q124" s="118">
        <f t="shared" si="42"/>
        <v>130.99579040277555</v>
      </c>
      <c r="R124" s="118">
        <f t="shared" ref="R124:V124" si="43">R125+R128+R130+R139</f>
        <v>119.9147114550489</v>
      </c>
      <c r="S124" s="118">
        <f t="shared" si="43"/>
        <v>116.73795529437601</v>
      </c>
      <c r="T124" s="118">
        <f t="shared" si="43"/>
        <v>104.78220801526246</v>
      </c>
      <c r="U124" s="118">
        <f t="shared" si="43"/>
        <v>106.60453263080343</v>
      </c>
      <c r="V124" s="118">
        <f t="shared" si="43"/>
        <v>107.79517677594428</v>
      </c>
      <c r="W124" s="118">
        <f t="shared" ref="W124:Y124" si="44">W125+W128+W130+W139</f>
        <v>99.261374728020741</v>
      </c>
      <c r="X124" s="118">
        <f t="shared" si="44"/>
        <v>88.626193849992916</v>
      </c>
      <c r="Y124" s="118">
        <f t="shared" si="44"/>
        <v>86.507820463668352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120.09831523759912</v>
      </c>
      <c r="D125" s="123">
        <f t="shared" si="45"/>
        <v>108.39023054167096</v>
      </c>
      <c r="E125" s="123">
        <f t="shared" si="45"/>
        <v>109.47333899276087</v>
      </c>
      <c r="F125" s="123">
        <f t="shared" si="45"/>
        <v>116.99535113640825</v>
      </c>
      <c r="G125" s="123">
        <f t="shared" si="45"/>
        <v>0</v>
      </c>
      <c r="H125" s="123">
        <f t="shared" si="45"/>
        <v>92.308579090430058</v>
      </c>
      <c r="I125" s="123">
        <f t="shared" si="45"/>
        <v>99.340800999428396</v>
      </c>
      <c r="J125" s="123">
        <f t="shared" si="45"/>
        <v>99.839787980000523</v>
      </c>
      <c r="K125" s="123">
        <f t="shared" si="45"/>
        <v>97.804583285929041</v>
      </c>
      <c r="L125" s="123">
        <f t="shared" si="45"/>
        <v>103.29083539325315</v>
      </c>
      <c r="M125" s="123">
        <f t="shared" si="45"/>
        <v>95.59717021423026</v>
      </c>
      <c r="N125" s="123">
        <f t="shared" si="45"/>
        <v>99.391791013045406</v>
      </c>
      <c r="O125" s="123">
        <f t="shared" si="45"/>
        <v>100.91655265270732</v>
      </c>
      <c r="P125" s="123">
        <f t="shared" si="45"/>
        <v>85.977194447805886</v>
      </c>
      <c r="Q125" s="123">
        <f t="shared" si="45"/>
        <v>93.677823920156186</v>
      </c>
      <c r="R125" s="123">
        <f t="shared" ref="R125:V125" si="46">SUM(R126:R127)</f>
        <v>90.150518453571252</v>
      </c>
      <c r="S125" s="123">
        <f t="shared" si="46"/>
        <v>89.480951182519561</v>
      </c>
      <c r="T125" s="123">
        <f t="shared" si="46"/>
        <v>79.361705103496874</v>
      </c>
      <c r="U125" s="123">
        <f t="shared" si="46"/>
        <v>77.332350274799509</v>
      </c>
      <c r="V125" s="123">
        <f t="shared" si="46"/>
        <v>80.644314769498479</v>
      </c>
      <c r="W125" s="123">
        <f t="shared" ref="W125:Y125" si="47">SUM(W126:W127)</f>
        <v>76.885326074471251</v>
      </c>
      <c r="X125" s="123">
        <f t="shared" si="47"/>
        <v>65.129551930006585</v>
      </c>
      <c r="Y125" s="123">
        <f t="shared" si="47"/>
        <v>59.344652106490109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119.55966719210758</v>
      </c>
      <c r="D126" s="99">
        <v>107.91445147172219</v>
      </c>
      <c r="E126" s="99">
        <v>109.00158711203758</v>
      </c>
      <c r="F126" s="99">
        <v>116.5028932058072</v>
      </c>
      <c r="G126" s="99">
        <v>0</v>
      </c>
      <c r="H126" s="99">
        <v>91.959344349178096</v>
      </c>
      <c r="I126" s="99">
        <v>98.976853023949886</v>
      </c>
      <c r="J126" s="99">
        <v>99.477861945009565</v>
      </c>
      <c r="K126" s="99">
        <v>97.45245994198801</v>
      </c>
      <c r="L126" s="99">
        <v>102.92121327294196</v>
      </c>
      <c r="M126" s="99">
        <v>95.258770094682149</v>
      </c>
      <c r="N126" s="99">
        <v>99.041670213756731</v>
      </c>
      <c r="O126" s="99">
        <v>100.56207382045059</v>
      </c>
      <c r="P126" s="99">
        <v>85.675277585306347</v>
      </c>
      <c r="Q126" s="99">
        <v>93.349043214868445</v>
      </c>
      <c r="R126" s="99">
        <v>89.834236671904094</v>
      </c>
      <c r="S126" s="99">
        <v>89.167274682023191</v>
      </c>
      <c r="T126" s="99">
        <v>79.082823775899371</v>
      </c>
      <c r="U126" s="99">
        <v>77.061188315377734</v>
      </c>
      <c r="V126" s="99">
        <v>80.36103824096206</v>
      </c>
      <c r="W126" s="99">
        <v>76.611011529128703</v>
      </c>
      <c r="X126" s="99">
        <v>64.898059687890068</v>
      </c>
      <c r="Y126" s="99">
        <v>59.132420742602584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0.53864804549154732</v>
      </c>
      <c r="D127" s="99">
        <v>0.47577906994876673</v>
      </c>
      <c r="E127" s="99">
        <v>0.47175188072329355</v>
      </c>
      <c r="F127" s="99">
        <v>0.4924579306010417</v>
      </c>
      <c r="G127" s="99">
        <v>0</v>
      </c>
      <c r="H127" s="99">
        <v>0.34923474125196907</v>
      </c>
      <c r="I127" s="99">
        <v>0.36394797547850921</v>
      </c>
      <c r="J127" s="99">
        <v>0.36192603499095938</v>
      </c>
      <c r="K127" s="99">
        <v>0.35212334394102773</v>
      </c>
      <c r="L127" s="99">
        <v>0.36962212031118974</v>
      </c>
      <c r="M127" s="99">
        <v>0.33840011954811777</v>
      </c>
      <c r="N127" s="99">
        <v>0.35012079928867873</v>
      </c>
      <c r="O127" s="99">
        <v>0.35447883225673293</v>
      </c>
      <c r="P127" s="99">
        <v>0.3019168624995418</v>
      </c>
      <c r="Q127" s="99">
        <v>0.32878070528773556</v>
      </c>
      <c r="R127" s="99">
        <v>0.31628178166716231</v>
      </c>
      <c r="S127" s="99">
        <v>0.3136765004963637</v>
      </c>
      <c r="T127" s="99">
        <v>0.27888132759750472</v>
      </c>
      <c r="U127" s="99">
        <v>0.27116195942177218</v>
      </c>
      <c r="V127" s="99">
        <v>0.28327652853641966</v>
      </c>
      <c r="W127" s="99">
        <v>0.27431454534255123</v>
      </c>
      <c r="X127" s="99">
        <v>0.23149224211652111</v>
      </c>
      <c r="Y127" s="99">
        <v>0.21223136388752512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1.6082985941727745E-2</v>
      </c>
      <c r="D128" s="123">
        <f t="shared" si="48"/>
        <v>1.0336383497412355E-2</v>
      </c>
      <c r="E128" s="123">
        <f t="shared" si="48"/>
        <v>2.3663947444943344E-2</v>
      </c>
      <c r="F128" s="123">
        <f t="shared" si="48"/>
        <v>1.8356061946852079E-2</v>
      </c>
      <c r="G128" s="123">
        <f t="shared" si="48"/>
        <v>0</v>
      </c>
      <c r="H128" s="123">
        <f t="shared" si="48"/>
        <v>2.0029389507714001E-2</v>
      </c>
      <c r="I128" s="123">
        <f t="shared" si="48"/>
        <v>2.1770868583305115E-2</v>
      </c>
      <c r="J128" s="123">
        <f t="shared" si="48"/>
        <v>1.5122195553750856E-2</v>
      </c>
      <c r="K128" s="123">
        <f t="shared" si="48"/>
        <v>1.0164945056356263E-2</v>
      </c>
      <c r="L128" s="123">
        <f t="shared" si="48"/>
        <v>1.4396679360544042E-2</v>
      </c>
      <c r="M128" s="123">
        <f t="shared" si="48"/>
        <v>1.3489969318744197E-2</v>
      </c>
      <c r="N128" s="123">
        <f t="shared" si="48"/>
        <v>9.348460566935066E-3</v>
      </c>
      <c r="O128" s="123">
        <f t="shared" si="48"/>
        <v>1.6629790226942432E-2</v>
      </c>
      <c r="P128" s="123">
        <f t="shared" si="48"/>
        <v>4.8338522185122643E-3</v>
      </c>
      <c r="Q128" s="123">
        <f t="shared" si="48"/>
        <v>9.0506076935111153E-3</v>
      </c>
      <c r="R128" s="123">
        <f t="shared" si="48"/>
        <v>9.3059825567262961E-3</v>
      </c>
      <c r="S128" s="123">
        <f t="shared" si="48"/>
        <v>1.6500799506798926E-2</v>
      </c>
      <c r="T128" s="123">
        <f t="shared" si="48"/>
        <v>1.0074045381886127E-2</v>
      </c>
      <c r="U128" s="123">
        <f t="shared" si="48"/>
        <v>2.0910317507517345E-2</v>
      </c>
      <c r="V128" s="123">
        <f t="shared" si="48"/>
        <v>2.9558440571160607E-2</v>
      </c>
      <c r="W128" s="123">
        <f t="shared" si="48"/>
        <v>9.3690103310307624E-3</v>
      </c>
      <c r="X128" s="123">
        <f t="shared" si="48"/>
        <v>3.9490102934724783E-3</v>
      </c>
      <c r="Y128" s="123">
        <f t="shared" si="48"/>
        <v>1.4110068440548579E-3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1.6082985941727745E-2</v>
      </c>
      <c r="D129" s="99">
        <f>RES_hhdet_in_fech!D129/RES_summary!D$21</f>
        <v>1.0336383497412355E-2</v>
      </c>
      <c r="E129" s="99">
        <f>RES_hhdet_in_fech!E129/RES_summary!E$21</f>
        <v>2.3663947444943344E-2</v>
      </c>
      <c r="F129" s="99">
        <f>RES_hhdet_in_fech!F129/RES_summary!F$21</f>
        <v>1.8356061946852079E-2</v>
      </c>
      <c r="G129" s="99">
        <f>RES_hhdet_in_fech!G129/RES_summary!G$21</f>
        <v>0</v>
      </c>
      <c r="H129" s="99">
        <f>RES_hhdet_in_fech!H129/RES_summary!H$21</f>
        <v>2.0029389507714001E-2</v>
      </c>
      <c r="I129" s="99">
        <f>RES_hhdet_in_fech!I129/RES_summary!I$21</f>
        <v>2.1770868583305115E-2</v>
      </c>
      <c r="J129" s="99">
        <f>RES_hhdet_in_fech!J129/RES_summary!J$21</f>
        <v>1.5122195553750856E-2</v>
      </c>
      <c r="K129" s="99">
        <f>RES_hhdet_in_fech!K129/RES_summary!K$21</f>
        <v>1.0164945056356263E-2</v>
      </c>
      <c r="L129" s="99">
        <f>RES_hhdet_in_fech!L129/RES_summary!L$21</f>
        <v>1.4396679360544042E-2</v>
      </c>
      <c r="M129" s="99">
        <f>RES_hhdet_in_fech!M129/RES_summary!M$21</f>
        <v>1.3489969318744197E-2</v>
      </c>
      <c r="N129" s="99">
        <f>RES_hhdet_in_fech!N129/RES_summary!N$21</f>
        <v>9.348460566935066E-3</v>
      </c>
      <c r="O129" s="99">
        <f>RES_hhdet_in_fech!O129/RES_summary!O$21</f>
        <v>1.6629790226942432E-2</v>
      </c>
      <c r="P129" s="99">
        <f>RES_hhdet_in_fech!P129/RES_summary!P$21</f>
        <v>4.8338522185122643E-3</v>
      </c>
      <c r="Q129" s="99">
        <f>RES_hhdet_in_fech!Q129/RES_summary!Q$21</f>
        <v>9.0506076935111153E-3</v>
      </c>
      <c r="R129" s="99">
        <f>RES_hhdet_in_fech!R129/RES_summary!R$21</f>
        <v>9.3059825567262961E-3</v>
      </c>
      <c r="S129" s="99">
        <f>RES_hhdet_in_fech!S129/RES_summary!S$21</f>
        <v>1.6500799506798926E-2</v>
      </c>
      <c r="T129" s="99">
        <f>RES_hhdet_in_fech!T129/RES_summary!T$21</f>
        <v>1.0074045381886127E-2</v>
      </c>
      <c r="U129" s="99">
        <f>RES_hhdet_in_fech!U129/RES_summary!U$21</f>
        <v>2.0910317507517345E-2</v>
      </c>
      <c r="V129" s="99">
        <f>RES_hhdet_in_fech!V129/RES_summary!V$21</f>
        <v>2.9558440571160607E-2</v>
      </c>
      <c r="W129" s="99">
        <f>RES_hhdet_in_fech!W129/RES_summary!W$21</f>
        <v>9.3690103310307624E-3</v>
      </c>
      <c r="X129" s="99">
        <f>RES_hhdet_in_fech!X129/RES_summary!X$21</f>
        <v>3.9490102934724783E-3</v>
      </c>
      <c r="Y129" s="99">
        <f>RES_hhdet_in_fech!Y129/RES_summary!Y$21</f>
        <v>1.4110068440548579E-3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20.495446836447293</v>
      </c>
      <c r="D130" s="123">
        <v>22.683442800978067</v>
      </c>
      <c r="E130" s="123">
        <v>20.237873108562475</v>
      </c>
      <c r="F130" s="123">
        <v>22.940535173388394</v>
      </c>
      <c r="G130" s="123">
        <v>0</v>
      </c>
      <c r="H130" s="123">
        <v>20.655765360970257</v>
      </c>
      <c r="I130" s="123">
        <v>22.105638800322797</v>
      </c>
      <c r="J130" s="123">
        <v>22.898849883106035</v>
      </c>
      <c r="K130" s="123">
        <v>24.085938251526315</v>
      </c>
      <c r="L130" s="123">
        <v>22.008827374970853</v>
      </c>
      <c r="M130" s="123">
        <v>24.609341246272276</v>
      </c>
      <c r="N130" s="123">
        <v>26.667245389121579</v>
      </c>
      <c r="O130" s="123">
        <v>22.184691084198839</v>
      </c>
      <c r="P130" s="123">
        <v>26.025465175140404</v>
      </c>
      <c r="Q130" s="123">
        <v>31.029400287339165</v>
      </c>
      <c r="R130" s="123">
        <v>24.652182505760564</v>
      </c>
      <c r="S130" s="123">
        <v>22.516553070558661</v>
      </c>
      <c r="T130" s="123">
        <v>20.94364101813089</v>
      </c>
      <c r="U130" s="123">
        <v>23.910895266116974</v>
      </c>
      <c r="V130" s="123">
        <v>22.050332560754569</v>
      </c>
      <c r="W130" s="123">
        <v>19.001134883715462</v>
      </c>
      <c r="X130" s="123">
        <v>19.359038199711851</v>
      </c>
      <c r="Y130" s="123">
        <v>22.170876102375704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19.741825598875572</v>
      </c>
      <c r="D131" s="99">
        <v>21.693063656705771</v>
      </c>
      <c r="E131" s="99">
        <v>19.640715148174852</v>
      </c>
      <c r="F131" s="99">
        <v>22.987999523411244</v>
      </c>
      <c r="G131" s="99">
        <v>0</v>
      </c>
      <c r="H131" s="99">
        <v>18.264165100556532</v>
      </c>
      <c r="I131" s="99">
        <v>21.534871511247189</v>
      </c>
      <c r="J131" s="99">
        <v>22.483743944650147</v>
      </c>
      <c r="K131" s="99">
        <v>23.911687119136584</v>
      </c>
      <c r="L131" s="99">
        <v>21.133702249586289</v>
      </c>
      <c r="M131" s="99">
        <v>24.038409062753715</v>
      </c>
      <c r="N131" s="99">
        <v>25.843398022977723</v>
      </c>
      <c r="O131" s="99">
        <v>21.015907555387368</v>
      </c>
      <c r="P131" s="99">
        <v>25.627672205208832</v>
      </c>
      <c r="Q131" s="99">
        <v>30.374365250058162</v>
      </c>
      <c r="R131" s="99">
        <v>24.156596561661541</v>
      </c>
      <c r="S131" s="99">
        <v>21.449395918022436</v>
      </c>
      <c r="T131" s="99">
        <v>19.78611780495439</v>
      </c>
      <c r="U131" s="99">
        <v>22.808789946160019</v>
      </c>
      <c r="V131" s="99">
        <v>22.059914161791525</v>
      </c>
      <c r="W131" s="99">
        <v>19.010835442379957</v>
      </c>
      <c r="X131" s="99">
        <v>19.359038199711851</v>
      </c>
      <c r="Y131" s="99">
        <v>22.173832557653178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17.837943656575476</v>
      </c>
      <c r="D132" s="99">
        <v>19.633879472742098</v>
      </c>
      <c r="E132" s="99">
        <v>17.798471774855713</v>
      </c>
      <c r="F132" s="99">
        <v>20.870304982658563</v>
      </c>
      <c r="G132" s="99">
        <v>0</v>
      </c>
      <c r="H132" s="99">
        <v>16.471635450208876</v>
      </c>
      <c r="I132" s="99">
        <v>19.517413726298052</v>
      </c>
      <c r="J132" s="99">
        <v>20.500691762169573</v>
      </c>
      <c r="K132" s="99">
        <v>21.878160081385808</v>
      </c>
      <c r="L132" s="99">
        <v>19.251462182116057</v>
      </c>
      <c r="M132" s="99">
        <v>22.075088866559028</v>
      </c>
      <c r="N132" s="99">
        <v>23.769956257287959</v>
      </c>
      <c r="O132" s="99">
        <v>19.295930223156997</v>
      </c>
      <c r="P132" s="99">
        <v>23.710927876116116</v>
      </c>
      <c r="Q132" s="99">
        <v>28.089505989177457</v>
      </c>
      <c r="R132" s="99">
        <v>22.405218936626675</v>
      </c>
      <c r="S132" s="99">
        <v>0</v>
      </c>
      <c r="T132" s="99">
        <v>18.626159073384638</v>
      </c>
      <c r="U132" s="99">
        <v>21.568026702569171</v>
      </c>
      <c r="V132" s="99">
        <v>20.949575688685599</v>
      </c>
      <c r="W132" s="99">
        <v>18.126698809816027</v>
      </c>
      <c r="X132" s="99">
        <v>0</v>
      </c>
      <c r="Y132" s="99">
        <v>21.280096127272511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7.3294093255478732</v>
      </c>
      <c r="D133" s="102">
        <v>8.075501593378192</v>
      </c>
      <c r="E133" s="102">
        <v>7.2562298043437758</v>
      </c>
      <c r="F133" s="102">
        <v>8.5034749490696573</v>
      </c>
      <c r="G133" s="102">
        <v>0</v>
      </c>
      <c r="H133" s="102">
        <v>5.5753338704565971</v>
      </c>
      <c r="I133" s="102">
        <v>6.9764528615517056</v>
      </c>
      <c r="J133" s="102">
        <v>7.9191970491272725</v>
      </c>
      <c r="K133" s="102">
        <v>8.6138856251258336</v>
      </c>
      <c r="L133" s="102">
        <v>6.6951229201504017</v>
      </c>
      <c r="M133" s="102">
        <v>8.538070845092081</v>
      </c>
      <c r="N133" s="102">
        <v>8.8230015997769939</v>
      </c>
      <c r="O133" s="102">
        <v>6.1061919345431859</v>
      </c>
      <c r="P133" s="102">
        <v>7.6077996271426711</v>
      </c>
      <c r="Q133" s="102">
        <v>7.2437271201241806</v>
      </c>
      <c r="R133" s="102">
        <v>5.3469954557970212</v>
      </c>
      <c r="S133" s="102">
        <v>0</v>
      </c>
      <c r="T133" s="102">
        <v>5.7041398019602809</v>
      </c>
      <c r="U133" s="102">
        <v>6.7113774260781458</v>
      </c>
      <c r="V133" s="102">
        <v>6.5103961526049279</v>
      </c>
      <c r="W133" s="102">
        <v>5.5249096479256545</v>
      </c>
      <c r="X133" s="102">
        <v>0</v>
      </c>
      <c r="Y133" s="102">
        <v>7.4573832194586682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10.508534331027603</v>
      </c>
      <c r="D134" s="105">
        <v>11.558377879363906</v>
      </c>
      <c r="E134" s="105">
        <v>10.542241970511938</v>
      </c>
      <c r="F134" s="105">
        <v>12.366830033588906</v>
      </c>
      <c r="G134" s="105">
        <v>0</v>
      </c>
      <c r="H134" s="105">
        <v>10.896301579752281</v>
      </c>
      <c r="I134" s="105">
        <v>12.540960864746351</v>
      </c>
      <c r="J134" s="105">
        <v>12.581494713042302</v>
      </c>
      <c r="K134" s="105">
        <v>13.264274456259974</v>
      </c>
      <c r="L134" s="105">
        <v>12.556339261965656</v>
      </c>
      <c r="M134" s="105">
        <v>13.537018021466944</v>
      </c>
      <c r="N134" s="105">
        <v>14.946954657510963</v>
      </c>
      <c r="O134" s="105">
        <v>13.189738288613809</v>
      </c>
      <c r="P134" s="105">
        <v>16.103128248973441</v>
      </c>
      <c r="Q134" s="105">
        <v>20.845778869053277</v>
      </c>
      <c r="R134" s="105">
        <v>17.058223480829653</v>
      </c>
      <c r="S134" s="105">
        <v>0</v>
      </c>
      <c r="T134" s="105">
        <v>12.922019271424357</v>
      </c>
      <c r="U134" s="105">
        <v>14.856649276491023</v>
      </c>
      <c r="V134" s="105">
        <v>14.439179536080669</v>
      </c>
      <c r="W134" s="105">
        <v>12.601789161890373</v>
      </c>
      <c r="X134" s="105">
        <v>0</v>
      </c>
      <c r="Y134" s="105">
        <v>13.822712907813845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23.694296730664163</v>
      </c>
      <c r="D135" s="102">
        <v>26.896807773613094</v>
      </c>
      <c r="E135" s="102">
        <v>23.362670404966885</v>
      </c>
      <c r="F135" s="102">
        <v>24.846746334181571</v>
      </c>
      <c r="G135" s="102">
        <v>0</v>
      </c>
      <c r="H135" s="102">
        <v>24.32937765017828</v>
      </c>
      <c r="I135" s="102">
        <v>25.647684813883977</v>
      </c>
      <c r="J135" s="102">
        <v>26.905739274909305</v>
      </c>
      <c r="K135" s="102">
        <v>29.459872665232133</v>
      </c>
      <c r="L135" s="102">
        <v>26.616374698624483</v>
      </c>
      <c r="M135" s="102">
        <v>28.517464165038245</v>
      </c>
      <c r="N135" s="102">
        <v>30.944259930180998</v>
      </c>
      <c r="O135" s="102">
        <v>26.8062393313492</v>
      </c>
      <c r="P135" s="102">
        <v>29.531011285408688</v>
      </c>
      <c r="Q135" s="102">
        <v>35.635873013098902</v>
      </c>
      <c r="R135" s="102">
        <v>28.242679359831854</v>
      </c>
      <c r="S135" s="102">
        <v>25.415925836953566</v>
      </c>
      <c r="T135" s="102">
        <v>23.37192543362606</v>
      </c>
      <c r="U135" s="102">
        <v>28.045689903542737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19.256970252116162</v>
      </c>
      <c r="D136" s="105">
        <v>21.885418237199978</v>
      </c>
      <c r="E136" s="105">
        <v>19.006992705374511</v>
      </c>
      <c r="F136" s="105">
        <v>20.232034683017339</v>
      </c>
      <c r="G136" s="105">
        <v>0</v>
      </c>
      <c r="H136" s="105">
        <v>19.407141219831299</v>
      </c>
      <c r="I136" s="105">
        <v>20.60298819358583</v>
      </c>
      <c r="J136" s="105">
        <v>21.86116565392641</v>
      </c>
      <c r="K136" s="105">
        <v>24.053805327782147</v>
      </c>
      <c r="L136" s="105">
        <v>21.434449419311211</v>
      </c>
      <c r="M136" s="105">
        <v>23.326153638395542</v>
      </c>
      <c r="N136" s="105">
        <v>25.320028005427698</v>
      </c>
      <c r="O136" s="105">
        <v>21.753204270950018</v>
      </c>
      <c r="P136" s="105">
        <v>24.223989660248421</v>
      </c>
      <c r="Q136" s="105">
        <v>29.026182161647444</v>
      </c>
      <c r="R136" s="105">
        <v>23.087620366185828</v>
      </c>
      <c r="S136" s="105">
        <v>21.122579633254073</v>
      </c>
      <c r="T136" s="105">
        <v>19.752777521150236</v>
      </c>
      <c r="U136" s="105">
        <v>23.902138257439564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8.796490375964483</v>
      </c>
      <c r="D137" s="99">
        <v>10.017943101640279</v>
      </c>
      <c r="E137" s="99">
        <v>8.6289246178410774</v>
      </c>
      <c r="F137" s="99">
        <v>9.1672066927190734</v>
      </c>
      <c r="G137" s="99">
        <v>0</v>
      </c>
      <c r="H137" s="99">
        <v>7.4561887776162905</v>
      </c>
      <c r="I137" s="99">
        <v>8.2964871031023701</v>
      </c>
      <c r="J137" s="99">
        <v>9.4656048816280194</v>
      </c>
      <c r="K137" s="99">
        <v>10.623512131265791</v>
      </c>
      <c r="L137" s="99">
        <v>8.4574440612657718</v>
      </c>
      <c r="M137" s="99">
        <v>10.093167164687964</v>
      </c>
      <c r="N137" s="99">
        <v>10.549688282384446</v>
      </c>
      <c r="O137" s="99">
        <v>7.8352974013378214</v>
      </c>
      <c r="P137" s="99">
        <v>8.7064448764093267</v>
      </c>
      <c r="Q137" s="99">
        <v>8.4685444858857259</v>
      </c>
      <c r="R137" s="99">
        <v>6.2443543280543663</v>
      </c>
      <c r="S137" s="99">
        <v>6.3290659163752014</v>
      </c>
      <c r="T137" s="99">
        <v>6.743994899688972</v>
      </c>
      <c r="U137" s="99">
        <v>8.2907890800352924</v>
      </c>
      <c r="V137" s="99">
        <v>0</v>
      </c>
      <c r="W137" s="99">
        <v>0</v>
      </c>
      <c r="X137" s="99">
        <v>0</v>
      </c>
      <c r="Y137" s="99">
        <v>0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10.460479876151675</v>
      </c>
      <c r="D138" s="99">
        <v>11.867475135559697</v>
      </c>
      <c r="E138" s="99">
        <v>10.378068087533432</v>
      </c>
      <c r="F138" s="99">
        <v>11.06482799029826</v>
      </c>
      <c r="G138" s="99">
        <v>0</v>
      </c>
      <c r="H138" s="99">
        <v>11.95095244221501</v>
      </c>
      <c r="I138" s="99">
        <v>12.30650109048346</v>
      </c>
      <c r="J138" s="99">
        <v>12.395560772298394</v>
      </c>
      <c r="K138" s="99">
        <v>13.430293196516358</v>
      </c>
      <c r="L138" s="99">
        <v>12.977005358045439</v>
      </c>
      <c r="M138" s="99">
        <v>13.232986473707573</v>
      </c>
      <c r="N138" s="99">
        <v>14.77033972304325</v>
      </c>
      <c r="O138" s="99">
        <v>13.917906869612201</v>
      </c>
      <c r="P138" s="99">
        <v>15.517544783839092</v>
      </c>
      <c r="Q138" s="99">
        <v>20.557637675761725</v>
      </c>
      <c r="R138" s="99">
        <v>16.843266038131468</v>
      </c>
      <c r="S138" s="99">
        <v>14.793513716878872</v>
      </c>
      <c r="T138" s="99">
        <v>13.008782621461268</v>
      </c>
      <c r="U138" s="99">
        <v>15.611349177404273</v>
      </c>
      <c r="V138" s="99">
        <v>0</v>
      </c>
      <c r="W138" s="99">
        <v>0</v>
      </c>
      <c r="X138" s="99">
        <v>0</v>
      </c>
      <c r="Y138" s="99">
        <v>0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3.6208741766143446</v>
      </c>
      <c r="D139" s="123">
        <v>4.1466167193859258</v>
      </c>
      <c r="E139" s="123">
        <v>3.5607928573167569</v>
      </c>
      <c r="F139" s="123">
        <v>4.0187630179200315</v>
      </c>
      <c r="G139" s="123">
        <v>0</v>
      </c>
      <c r="H139" s="123">
        <v>3.844268923557177</v>
      </c>
      <c r="I139" s="123">
        <v>3.5196081224767699</v>
      </c>
      <c r="J139" s="123">
        <v>4.0136413927334251</v>
      </c>
      <c r="K139" s="123">
        <v>5.0897674415103689</v>
      </c>
      <c r="L139" s="123">
        <v>4.5478149834615147</v>
      </c>
      <c r="M139" s="123">
        <v>4.940240364079969</v>
      </c>
      <c r="N139" s="123">
        <v>5.3744920393306854</v>
      </c>
      <c r="O139" s="123">
        <v>4.5367542404212875</v>
      </c>
      <c r="P139" s="123">
        <v>5.3510147322292543</v>
      </c>
      <c r="Q139" s="123">
        <v>6.2795155875867001</v>
      </c>
      <c r="R139" s="123">
        <v>5.1027045131603597</v>
      </c>
      <c r="S139" s="123">
        <v>4.7239502417909813</v>
      </c>
      <c r="T139" s="123">
        <v>4.4667878482528129</v>
      </c>
      <c r="U139" s="123">
        <v>5.3403767723794315</v>
      </c>
      <c r="V139" s="123">
        <v>5.0709710051200778</v>
      </c>
      <c r="W139" s="123">
        <v>3.3655447595029981</v>
      </c>
      <c r="X139" s="123">
        <v>4.1336547099810197</v>
      </c>
      <c r="Y139" s="123">
        <v>4.990881247958483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4.5769668506760475</v>
      </c>
      <c r="D140" s="99">
        <v>5.2852115507205806</v>
      </c>
      <c r="E140" s="99">
        <v>4.3600900132363298</v>
      </c>
      <c r="F140" s="99">
        <v>5.0304080976996035</v>
      </c>
      <c r="G140" s="99">
        <v>0</v>
      </c>
      <c r="H140" s="99">
        <v>4.8879847838103085</v>
      </c>
      <c r="I140" s="99">
        <v>4.4813577834099512</v>
      </c>
      <c r="J140" s="99">
        <v>5.0568567562659004</v>
      </c>
      <c r="K140" s="99">
        <v>6.5954213743734718</v>
      </c>
      <c r="L140" s="99">
        <v>6.27814769045973</v>
      </c>
      <c r="M140" s="99">
        <v>6.4107265703096203</v>
      </c>
      <c r="N140" s="99">
        <v>5.7893600434880419</v>
      </c>
      <c r="O140" s="99">
        <v>5.0332329917394443</v>
      </c>
      <c r="P140" s="99">
        <v>6.422734363077077</v>
      </c>
      <c r="Q140" s="99">
        <v>8.7209491494315419</v>
      </c>
      <c r="R140" s="99">
        <v>7.402946526592868</v>
      </c>
      <c r="S140" s="99">
        <v>6.6621009636803237</v>
      </c>
      <c r="T140" s="99">
        <v>5.9966231765883613</v>
      </c>
      <c r="U140" s="99">
        <v>7.1170102427555335</v>
      </c>
      <c r="V140" s="99">
        <v>6.9496828973476923</v>
      </c>
      <c r="W140" s="99">
        <v>6.7779296115917145</v>
      </c>
      <c r="X140" s="99">
        <v>0</v>
      </c>
      <c r="Y140" s="99">
        <v>0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3.6157799555367571</v>
      </c>
      <c r="D141" s="110">
        <v>4.1419011534428982</v>
      </c>
      <c r="E141" s="110">
        <v>3.5572572616823579</v>
      </c>
      <c r="F141" s="110">
        <v>4.0129661607161191</v>
      </c>
      <c r="G141" s="110">
        <v>0</v>
      </c>
      <c r="H141" s="110">
        <v>3.839016457377332</v>
      </c>
      <c r="I141" s="110">
        <v>3.5163309638806859</v>
      </c>
      <c r="J141" s="110">
        <v>4.0110849100585373</v>
      </c>
      <c r="K141" s="110">
        <v>5.0856834646097164</v>
      </c>
      <c r="L141" s="110">
        <v>4.5449679488972663</v>
      </c>
      <c r="M141" s="110">
        <v>4.9392235307851351</v>
      </c>
      <c r="N141" s="110">
        <v>5.3741307504652696</v>
      </c>
      <c r="O141" s="110">
        <v>4.5356109074047639</v>
      </c>
      <c r="P141" s="110">
        <v>5.347396312785281</v>
      </c>
      <c r="Q141" s="110">
        <v>6.2686386671472247</v>
      </c>
      <c r="R141" s="110">
        <v>5.0950049583036821</v>
      </c>
      <c r="S141" s="110">
        <v>4.7197791857180498</v>
      </c>
      <c r="T141" s="110">
        <v>4.4652161669086903</v>
      </c>
      <c r="U141" s="110">
        <v>5.3371861705170378</v>
      </c>
      <c r="V141" s="110">
        <v>5.0677867476756235</v>
      </c>
      <c r="W141" s="110">
        <v>3.3570287791899935</v>
      </c>
      <c r="X141" s="110">
        <v>4.1336547099810197</v>
      </c>
      <c r="Y141" s="110">
        <v>4.990881247958483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58.782897047682788</v>
      </c>
      <c r="D143" s="118">
        <f t="shared" si="49"/>
        <v>60.094450964836739</v>
      </c>
      <c r="E143" s="118">
        <f t="shared" si="49"/>
        <v>54.807696707326862</v>
      </c>
      <c r="F143" s="118">
        <f t="shared" si="49"/>
        <v>53.776911842897547</v>
      </c>
      <c r="G143" s="118">
        <f t="shared" si="49"/>
        <v>52.324014674756292</v>
      </c>
      <c r="H143" s="118">
        <f t="shared" si="49"/>
        <v>48.128003975034311</v>
      </c>
      <c r="I143" s="118">
        <f t="shared" si="49"/>
        <v>50.764026067692974</v>
      </c>
      <c r="J143" s="118">
        <f t="shared" si="49"/>
        <v>49.427995486115243</v>
      </c>
      <c r="K143" s="118">
        <f t="shared" si="49"/>
        <v>53.762106011071332</v>
      </c>
      <c r="L143" s="118">
        <f t="shared" si="49"/>
        <v>52.2713493576071</v>
      </c>
      <c r="M143" s="118">
        <f t="shared" si="49"/>
        <v>52.664577953409974</v>
      </c>
      <c r="N143" s="118">
        <f t="shared" si="49"/>
        <v>55.623779284554992</v>
      </c>
      <c r="O143" s="118">
        <f t="shared" si="49"/>
        <v>48.983008037185272</v>
      </c>
      <c r="P143" s="118">
        <f t="shared" si="49"/>
        <v>51.11108758867146</v>
      </c>
      <c r="Q143" s="118">
        <f t="shared" si="49"/>
        <v>60.567492785519448</v>
      </c>
      <c r="R143" s="118">
        <f t="shared" ref="R143:V143" si="50">R144+R146+R148+R157</f>
        <v>50.359631281461247</v>
      </c>
      <c r="S143" s="118">
        <f t="shared" si="50"/>
        <v>45.820727042339882</v>
      </c>
      <c r="T143" s="118">
        <f t="shared" si="50"/>
        <v>43.546533820257508</v>
      </c>
      <c r="U143" s="118">
        <f t="shared" si="50"/>
        <v>46.800266404266672</v>
      </c>
      <c r="V143" s="118">
        <f t="shared" si="50"/>
        <v>48.05768934542894</v>
      </c>
      <c r="W143" s="118">
        <f t="shared" ref="W143:Y143" si="51">W144+W146+W148+W157</f>
        <v>39.094025333907723</v>
      </c>
      <c r="X143" s="118">
        <f t="shared" si="51"/>
        <v>39.799335957402924</v>
      </c>
      <c r="Y143" s="118">
        <f t="shared" si="51"/>
        <v>42.570971989807006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32.592308199809061</v>
      </c>
      <c r="D144" s="123">
        <f t="shared" si="52"/>
        <v>30.180659056093798</v>
      </c>
      <c r="E144" s="123">
        <f t="shared" si="52"/>
        <v>29.251067149072124</v>
      </c>
      <c r="F144" s="123">
        <f t="shared" si="52"/>
        <v>26.745313745454681</v>
      </c>
      <c r="G144" s="123">
        <f t="shared" si="52"/>
        <v>26.539108595045921</v>
      </c>
      <c r="H144" s="123">
        <f t="shared" si="52"/>
        <v>22.005472369634564</v>
      </c>
      <c r="I144" s="123">
        <f t="shared" si="52"/>
        <v>23.088403082901021</v>
      </c>
      <c r="J144" s="123">
        <f t="shared" si="52"/>
        <v>20.70462554140537</v>
      </c>
      <c r="K144" s="123">
        <f t="shared" si="52"/>
        <v>23.896100133142941</v>
      </c>
      <c r="L144" s="123">
        <f t="shared" si="52"/>
        <v>23.213339690113237</v>
      </c>
      <c r="M144" s="123">
        <f t="shared" si="52"/>
        <v>21.701308642556832</v>
      </c>
      <c r="N144" s="123">
        <f t="shared" si="52"/>
        <v>21.675071643794393</v>
      </c>
      <c r="O144" s="123">
        <f t="shared" si="52"/>
        <v>20.005377461663727</v>
      </c>
      <c r="P144" s="123">
        <f t="shared" si="52"/>
        <v>18.354908021280725</v>
      </c>
      <c r="Q144" s="123">
        <f t="shared" si="52"/>
        <v>21.584896988522555</v>
      </c>
      <c r="R144" s="123">
        <f t="shared" si="52"/>
        <v>19.590101345234423</v>
      </c>
      <c r="S144" s="123">
        <f t="shared" si="52"/>
        <v>17.823093860308063</v>
      </c>
      <c r="T144" s="123">
        <f t="shared" si="52"/>
        <v>17.202368853761929</v>
      </c>
      <c r="U144" s="123">
        <f t="shared" si="52"/>
        <v>15.310842292179149</v>
      </c>
      <c r="V144" s="123">
        <f t="shared" si="52"/>
        <v>18.201740348707801</v>
      </c>
      <c r="W144" s="123">
        <f t="shared" si="52"/>
        <v>16.441158237201826</v>
      </c>
      <c r="X144" s="123">
        <f t="shared" si="52"/>
        <v>13.973416030242698</v>
      </c>
      <c r="Y144" s="123">
        <f t="shared" si="52"/>
        <v>12.964468736327838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32.592308199809061</v>
      </c>
      <c r="D145" s="99">
        <v>30.180659056093798</v>
      </c>
      <c r="E145" s="99">
        <v>29.251067149072124</v>
      </c>
      <c r="F145" s="99">
        <v>26.745313745454681</v>
      </c>
      <c r="G145" s="99">
        <v>26.539108595045921</v>
      </c>
      <c r="H145" s="99">
        <v>22.005472369634564</v>
      </c>
      <c r="I145" s="99">
        <v>23.088403082901021</v>
      </c>
      <c r="J145" s="99">
        <v>20.70462554140537</v>
      </c>
      <c r="K145" s="99">
        <v>23.896100133142941</v>
      </c>
      <c r="L145" s="99">
        <v>23.213339690113237</v>
      </c>
      <c r="M145" s="99">
        <v>21.701308642556832</v>
      </c>
      <c r="N145" s="99">
        <v>21.675071643794393</v>
      </c>
      <c r="O145" s="99">
        <v>20.005377461663727</v>
      </c>
      <c r="P145" s="99">
        <v>18.354908021280725</v>
      </c>
      <c r="Q145" s="99">
        <v>21.584896988522555</v>
      </c>
      <c r="R145" s="99">
        <v>19.590101345234423</v>
      </c>
      <c r="S145" s="99">
        <v>17.823093860308063</v>
      </c>
      <c r="T145" s="99">
        <v>17.202368853761929</v>
      </c>
      <c r="U145" s="99">
        <v>15.310842292179149</v>
      </c>
      <c r="V145" s="99">
        <v>18.201740348707801</v>
      </c>
      <c r="W145" s="99">
        <v>16.441158237201826</v>
      </c>
      <c r="X145" s="99">
        <v>13.973416030242698</v>
      </c>
      <c r="Y145" s="99">
        <v>12.964468736327838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3.2598162442087582E-2</v>
      </c>
      <c r="D146" s="123">
        <f t="shared" si="53"/>
        <v>3.7589763856440722E-2</v>
      </c>
      <c r="E146" s="123">
        <f t="shared" si="53"/>
        <v>6.9514031811312077E-2</v>
      </c>
      <c r="F146" s="123">
        <f t="shared" si="53"/>
        <v>4.4966300136649096E-2</v>
      </c>
      <c r="G146" s="123">
        <f t="shared" si="53"/>
        <v>5.0740011810312326E-2</v>
      </c>
      <c r="H146" s="123">
        <f t="shared" si="53"/>
        <v>6.5121694632447671E-2</v>
      </c>
      <c r="I146" s="123">
        <f t="shared" si="53"/>
        <v>6.7611791060373808E-2</v>
      </c>
      <c r="J146" s="123">
        <f t="shared" si="53"/>
        <v>6.2032223467713594E-2</v>
      </c>
      <c r="K146" s="123">
        <f t="shared" si="53"/>
        <v>6.630788904573176E-2</v>
      </c>
      <c r="L146" s="123">
        <f t="shared" si="53"/>
        <v>7.4787637212361188E-2</v>
      </c>
      <c r="M146" s="123">
        <f t="shared" si="53"/>
        <v>7.0874585400098375E-2</v>
      </c>
      <c r="N146" s="123">
        <f t="shared" si="53"/>
        <v>8.1105706098414304E-2</v>
      </c>
      <c r="O146" s="123">
        <f t="shared" si="53"/>
        <v>0.10042048840236331</v>
      </c>
      <c r="P146" s="123">
        <f t="shared" si="53"/>
        <v>4.8167036272098826E-2</v>
      </c>
      <c r="Q146" s="123">
        <f t="shared" si="53"/>
        <v>8.9943873386034989E-2</v>
      </c>
      <c r="R146" s="123">
        <f t="shared" si="53"/>
        <v>6.6725823079329213E-2</v>
      </c>
      <c r="S146" s="123">
        <f t="shared" si="53"/>
        <v>6.8347263481795914E-2</v>
      </c>
      <c r="T146" s="123">
        <f t="shared" si="53"/>
        <v>6.332823267862589E-2</v>
      </c>
      <c r="U146" s="123">
        <f t="shared" si="53"/>
        <v>7.2798261827153724E-2</v>
      </c>
      <c r="V146" s="123">
        <f t="shared" si="53"/>
        <v>7.6889809452061392E-2</v>
      </c>
      <c r="W146" s="123">
        <f t="shared" si="53"/>
        <v>7.3532254805089278E-2</v>
      </c>
      <c r="X146" s="123">
        <f t="shared" si="53"/>
        <v>3.9491332999619121E-2</v>
      </c>
      <c r="Y146" s="123">
        <f t="shared" si="53"/>
        <v>1.410051633497501E-2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3.2598162442087582E-2</v>
      </c>
      <c r="D147" s="99">
        <f>RES_hhdet_in_fech!D147/RES_summary!D$21</f>
        <v>3.7589763856440722E-2</v>
      </c>
      <c r="E147" s="99">
        <f>RES_hhdet_in_fech!E147/RES_summary!E$21</f>
        <v>6.9514031811312077E-2</v>
      </c>
      <c r="F147" s="99">
        <f>RES_hhdet_in_fech!F147/RES_summary!F$21</f>
        <v>4.4966300136649096E-2</v>
      </c>
      <c r="G147" s="99">
        <f>RES_hhdet_in_fech!G147/RES_summary!G$21</f>
        <v>5.0740011810312326E-2</v>
      </c>
      <c r="H147" s="99">
        <f>RES_hhdet_in_fech!H147/RES_summary!H$21</f>
        <v>6.5121694632447671E-2</v>
      </c>
      <c r="I147" s="99">
        <f>RES_hhdet_in_fech!I147/RES_summary!I$21</f>
        <v>6.7611791060373808E-2</v>
      </c>
      <c r="J147" s="99">
        <f>RES_hhdet_in_fech!J147/RES_summary!J$21</f>
        <v>6.2032223467713594E-2</v>
      </c>
      <c r="K147" s="99">
        <f>RES_hhdet_in_fech!K147/RES_summary!K$21</f>
        <v>6.630788904573176E-2</v>
      </c>
      <c r="L147" s="99">
        <f>RES_hhdet_in_fech!L147/RES_summary!L$21</f>
        <v>7.4787637212361188E-2</v>
      </c>
      <c r="M147" s="99">
        <f>RES_hhdet_in_fech!M147/RES_summary!M$21</f>
        <v>7.0874585400098375E-2</v>
      </c>
      <c r="N147" s="99">
        <f>RES_hhdet_in_fech!N147/RES_summary!N$21</f>
        <v>8.1105706098414304E-2</v>
      </c>
      <c r="O147" s="99">
        <f>RES_hhdet_in_fech!O147/RES_summary!O$21</f>
        <v>0.10042048840236331</v>
      </c>
      <c r="P147" s="99">
        <f>RES_hhdet_in_fech!P147/RES_summary!P$21</f>
        <v>4.8167036272098826E-2</v>
      </c>
      <c r="Q147" s="99">
        <f>RES_hhdet_in_fech!Q147/RES_summary!Q$21</f>
        <v>8.9943873386034989E-2</v>
      </c>
      <c r="R147" s="99">
        <f>RES_hhdet_in_fech!R147/RES_summary!R$21</f>
        <v>6.6725823079329213E-2</v>
      </c>
      <c r="S147" s="99">
        <f>RES_hhdet_in_fech!S147/RES_summary!S$21</f>
        <v>6.8347263481795914E-2</v>
      </c>
      <c r="T147" s="99">
        <f>RES_hhdet_in_fech!T147/RES_summary!T$21</f>
        <v>6.332823267862589E-2</v>
      </c>
      <c r="U147" s="99">
        <f>RES_hhdet_in_fech!U147/RES_summary!U$21</f>
        <v>7.2798261827153724E-2</v>
      </c>
      <c r="V147" s="99">
        <f>RES_hhdet_in_fech!V147/RES_summary!V$21</f>
        <v>7.6889809452061392E-2</v>
      </c>
      <c r="W147" s="99">
        <f>RES_hhdet_in_fech!W147/RES_summary!W$21</f>
        <v>7.3532254805089278E-2</v>
      </c>
      <c r="X147" s="99">
        <f>RES_hhdet_in_fech!X147/RES_summary!X$21</f>
        <v>3.9491332999619121E-2</v>
      </c>
      <c r="Y147" s="99">
        <f>RES_hhdet_in_fech!Y147/RES_summary!Y$21</f>
        <v>1.410051633497501E-2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22.537183601782232</v>
      </c>
      <c r="D148" s="123">
        <v>25.729582835051005</v>
      </c>
      <c r="E148" s="123">
        <v>21.926278451659606</v>
      </c>
      <c r="F148" s="123">
        <v>22.967847846759096</v>
      </c>
      <c r="G148" s="123">
        <v>22.291347670492815</v>
      </c>
      <c r="H148" s="123">
        <v>22.213101260558783</v>
      </c>
      <c r="I148" s="123">
        <v>24.088357977709009</v>
      </c>
      <c r="J148" s="123">
        <v>24.647632376405067</v>
      </c>
      <c r="K148" s="123">
        <v>24.709963349202027</v>
      </c>
      <c r="L148" s="123">
        <v>24.435627388166413</v>
      </c>
      <c r="M148" s="123">
        <v>25.951988314411061</v>
      </c>
      <c r="N148" s="123">
        <v>28.49309586395616</v>
      </c>
      <c r="O148" s="123">
        <v>24.340438835080725</v>
      </c>
      <c r="P148" s="123">
        <v>27.356980949436693</v>
      </c>
      <c r="Q148" s="123">
        <v>32.613152563718067</v>
      </c>
      <c r="R148" s="123">
        <v>25.600227306082452</v>
      </c>
      <c r="S148" s="123">
        <v>23.205298524839282</v>
      </c>
      <c r="T148" s="123">
        <v>21.814052038048917</v>
      </c>
      <c r="U148" s="123">
        <v>26.07630114154955</v>
      </c>
      <c r="V148" s="123">
        <v>24.708037624662097</v>
      </c>
      <c r="W148" s="123">
        <v>19.213817092047485</v>
      </c>
      <c r="X148" s="123">
        <v>21.652773884179592</v>
      </c>
      <c r="Y148" s="123">
        <v>24.601521489185711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24.825176742799599</v>
      </c>
      <c r="D149" s="99">
        <v>29.377100344771584</v>
      </c>
      <c r="E149" s="99">
        <v>23.304919621466524</v>
      </c>
      <c r="F149" s="99">
        <v>24.679492033117612</v>
      </c>
      <c r="G149" s="99">
        <v>29.954041786388196</v>
      </c>
      <c r="H149" s="99">
        <v>26.858899923180491</v>
      </c>
      <c r="I149" s="99">
        <v>29.982641367147469</v>
      </c>
      <c r="J149" s="99">
        <v>34.435276401838046</v>
      </c>
      <c r="K149" s="99">
        <v>27.626851985399249</v>
      </c>
      <c r="L149" s="99">
        <v>26.728061329855699</v>
      </c>
      <c r="M149" s="99">
        <v>31.526966253590043</v>
      </c>
      <c r="N149" s="99">
        <v>33.213264732236475</v>
      </c>
      <c r="O149" s="99">
        <v>26.72338787914434</v>
      </c>
      <c r="P149" s="99">
        <v>31.50577417411332</v>
      </c>
      <c r="Q149" s="99">
        <v>38.547133408521582</v>
      </c>
      <c r="R149" s="99">
        <v>26.249378532515237</v>
      </c>
      <c r="S149" s="99">
        <v>25.260179939187687</v>
      </c>
      <c r="T149" s="99">
        <v>22.779053333386692</v>
      </c>
      <c r="U149" s="99">
        <v>26.878615849414604</v>
      </c>
      <c r="V149" s="99">
        <v>24.84144572327606</v>
      </c>
      <c r="W149" s="99">
        <v>22.057325360469548</v>
      </c>
      <c r="X149" s="99">
        <v>22.509213954209457</v>
      </c>
      <c r="Y149" s="99">
        <v>25.846872816951727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18.955077048723624</v>
      </c>
      <c r="G150" s="99">
        <v>23.074701805721997</v>
      </c>
      <c r="H150" s="99">
        <v>20.110216450176416</v>
      </c>
      <c r="I150" s="99">
        <v>22.698347725958431</v>
      </c>
      <c r="J150" s="99">
        <v>26.509855092223827</v>
      </c>
      <c r="K150" s="99">
        <v>0</v>
      </c>
      <c r="L150" s="99">
        <v>0</v>
      </c>
      <c r="M150" s="99">
        <v>0</v>
      </c>
      <c r="N150" s="99">
        <v>26.118263394881204</v>
      </c>
      <c r="O150" s="99">
        <v>20.990232553123857</v>
      </c>
      <c r="P150" s="99">
        <v>25.417805788975009</v>
      </c>
      <c r="Q150" s="99">
        <v>31.232637757015667</v>
      </c>
      <c r="R150" s="99">
        <v>0</v>
      </c>
      <c r="S150" s="99">
        <v>0</v>
      </c>
      <c r="T150" s="99">
        <v>0</v>
      </c>
      <c r="U150" s="99">
        <v>23.141714194821834</v>
      </c>
      <c r="V150" s="99">
        <v>21.565835785468849</v>
      </c>
      <c r="W150" s="99">
        <v>19.292478035972533</v>
      </c>
      <c r="X150" s="99">
        <v>19.989502082898383</v>
      </c>
      <c r="Y150" s="99">
        <v>22.965334416633652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9.0817555259060327</v>
      </c>
      <c r="G151" s="102">
        <v>11.075393394657672</v>
      </c>
      <c r="H151" s="102">
        <v>8.2188277747779495</v>
      </c>
      <c r="I151" s="102">
        <v>9.7126108644071643</v>
      </c>
      <c r="J151" s="102">
        <v>12.177074869472984</v>
      </c>
      <c r="K151" s="102">
        <v>0</v>
      </c>
      <c r="L151" s="102">
        <v>0</v>
      </c>
      <c r="M151" s="102">
        <v>0</v>
      </c>
      <c r="N151" s="102">
        <v>11.293817849412669</v>
      </c>
      <c r="O151" s="102">
        <v>7.7022072139202358</v>
      </c>
      <c r="P151" s="102">
        <v>9.2806625792195554</v>
      </c>
      <c r="Q151" s="102">
        <v>9.1712531080804247</v>
      </c>
      <c r="R151" s="102">
        <v>0</v>
      </c>
      <c r="S151" s="102">
        <v>0</v>
      </c>
      <c r="T151" s="102">
        <v>0</v>
      </c>
      <c r="U151" s="102">
        <v>7.8199300714749267</v>
      </c>
      <c r="V151" s="102">
        <v>7.2313706149735353</v>
      </c>
      <c r="W151" s="102">
        <v>6.3450646380043407</v>
      </c>
      <c r="X151" s="102">
        <v>7.5558523521254752</v>
      </c>
      <c r="Y151" s="102">
        <v>8.7137713665076451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9.8733215228175961</v>
      </c>
      <c r="G152" s="105">
        <v>11.999308411064323</v>
      </c>
      <c r="H152" s="105">
        <v>11.891388675398469</v>
      </c>
      <c r="I152" s="105">
        <v>12.985736861551265</v>
      </c>
      <c r="J152" s="105">
        <v>14.332780222750841</v>
      </c>
      <c r="K152" s="105">
        <v>0</v>
      </c>
      <c r="L152" s="105">
        <v>0</v>
      </c>
      <c r="M152" s="105">
        <v>0</v>
      </c>
      <c r="N152" s="105">
        <v>14.824445545468537</v>
      </c>
      <c r="O152" s="105">
        <v>13.288025339203617</v>
      </c>
      <c r="P152" s="105">
        <v>16.137143209755447</v>
      </c>
      <c r="Q152" s="105">
        <v>22.061384648935235</v>
      </c>
      <c r="R152" s="105">
        <v>0</v>
      </c>
      <c r="S152" s="105">
        <v>0</v>
      </c>
      <c r="T152" s="105">
        <v>0</v>
      </c>
      <c r="U152" s="105">
        <v>15.321784123346909</v>
      </c>
      <c r="V152" s="105">
        <v>14.334465170495315</v>
      </c>
      <c r="W152" s="105">
        <v>12.947413397968191</v>
      </c>
      <c r="X152" s="105">
        <v>12.433649730772903</v>
      </c>
      <c r="Y152" s="105">
        <v>14.251563050126009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23.694296730664163</v>
      </c>
      <c r="D153" s="102">
        <v>26.896807773613098</v>
      </c>
      <c r="E153" s="102">
        <v>23.362670404966881</v>
      </c>
      <c r="F153" s="102">
        <v>24.846746334181564</v>
      </c>
      <c r="G153" s="102">
        <v>24.348947843418998</v>
      </c>
      <c r="H153" s="102">
        <v>24.32937765017828</v>
      </c>
      <c r="I153" s="102">
        <v>25.647684813883973</v>
      </c>
      <c r="J153" s="102">
        <v>26.905739274909298</v>
      </c>
      <c r="K153" s="102">
        <v>29.459872665232133</v>
      </c>
      <c r="L153" s="102">
        <v>26.61637469862449</v>
      </c>
      <c r="M153" s="102">
        <v>28.517464165038255</v>
      </c>
      <c r="N153" s="102">
        <v>30.944259930180994</v>
      </c>
      <c r="O153" s="102">
        <v>26.8062393313492</v>
      </c>
      <c r="P153" s="102">
        <v>29.531011285408688</v>
      </c>
      <c r="Q153" s="102">
        <v>35.635873013098902</v>
      </c>
      <c r="R153" s="102">
        <v>28.242679359831858</v>
      </c>
      <c r="S153" s="102">
        <v>25.415925836953566</v>
      </c>
      <c r="T153" s="102">
        <v>23.371925433626057</v>
      </c>
      <c r="U153" s="102">
        <v>28.04568990354274</v>
      </c>
      <c r="V153" s="102">
        <v>26.277400306967063</v>
      </c>
      <c r="W153" s="102">
        <v>20.234780242672631</v>
      </c>
      <c r="X153" s="102">
        <v>22.936133027278046</v>
      </c>
      <c r="Y153" s="102">
        <v>25.656403225428267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19.256970252116169</v>
      </c>
      <c r="D154" s="105">
        <v>21.885418237199975</v>
      </c>
      <c r="E154" s="105">
        <v>19.006992705374508</v>
      </c>
      <c r="F154" s="105">
        <v>20.232034683017339</v>
      </c>
      <c r="G154" s="105">
        <v>19.848614565342096</v>
      </c>
      <c r="H154" s="105">
        <v>19.40714121983131</v>
      </c>
      <c r="I154" s="105">
        <v>20.60298819358583</v>
      </c>
      <c r="J154" s="105">
        <v>21.861165653926417</v>
      </c>
      <c r="K154" s="105">
        <v>24.053805327782147</v>
      </c>
      <c r="L154" s="105">
        <v>21.434449419311214</v>
      </c>
      <c r="M154" s="105">
        <v>23.326153638395542</v>
      </c>
      <c r="N154" s="105">
        <v>25.320028005427694</v>
      </c>
      <c r="O154" s="105">
        <v>21.753204270950025</v>
      </c>
      <c r="P154" s="105">
        <v>24.223989660248421</v>
      </c>
      <c r="Q154" s="105">
        <v>29.026182161647451</v>
      </c>
      <c r="R154" s="105">
        <v>23.087620366185835</v>
      </c>
      <c r="S154" s="105">
        <v>21.122579633254084</v>
      </c>
      <c r="T154" s="105">
        <v>19.752777521150243</v>
      </c>
      <c r="U154" s="105">
        <v>23.902138257439564</v>
      </c>
      <c r="V154" s="105">
        <v>22.523285172037539</v>
      </c>
      <c r="W154" s="105">
        <v>17.393532571175431</v>
      </c>
      <c r="X154" s="105">
        <v>20.140835206428797</v>
      </c>
      <c r="Y154" s="105">
        <v>22.704536874867369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8.7964903759644848</v>
      </c>
      <c r="D155" s="99">
        <v>10.017943101640277</v>
      </c>
      <c r="E155" s="99">
        <v>8.6289246178410757</v>
      </c>
      <c r="F155" s="99">
        <v>9.1672066927190734</v>
      </c>
      <c r="G155" s="99">
        <v>8.9802121329039188</v>
      </c>
      <c r="H155" s="99">
        <v>7.4561887776162914</v>
      </c>
      <c r="I155" s="99">
        <v>8.2964871031023684</v>
      </c>
      <c r="J155" s="99">
        <v>9.4656048816280194</v>
      </c>
      <c r="K155" s="99">
        <v>10.623512131265789</v>
      </c>
      <c r="L155" s="99">
        <v>8.4574440612657735</v>
      </c>
      <c r="M155" s="99">
        <v>10.093167164687964</v>
      </c>
      <c r="N155" s="99">
        <v>10.549688282384446</v>
      </c>
      <c r="O155" s="99">
        <v>7.8352974013378223</v>
      </c>
      <c r="P155" s="99">
        <v>8.7064448764093285</v>
      </c>
      <c r="Q155" s="99">
        <v>8.4685444858857224</v>
      </c>
      <c r="R155" s="99">
        <v>6.2443543280543672</v>
      </c>
      <c r="S155" s="99">
        <v>6.3290659163752023</v>
      </c>
      <c r="T155" s="99">
        <v>6.7439948996889738</v>
      </c>
      <c r="U155" s="99">
        <v>8.2907890800352959</v>
      </c>
      <c r="V155" s="99">
        <v>7.7452709297547466</v>
      </c>
      <c r="W155" s="99">
        <v>5.7890108218563734</v>
      </c>
      <c r="X155" s="99">
        <v>7.7472811426744066</v>
      </c>
      <c r="Y155" s="99">
        <v>8.6062962146868571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10.460479876151684</v>
      </c>
      <c r="D156" s="99">
        <v>11.867475135559697</v>
      </c>
      <c r="E156" s="99">
        <v>10.378068087533434</v>
      </c>
      <c r="F156" s="99">
        <v>11.06482799029826</v>
      </c>
      <c r="G156" s="99">
        <v>10.868402432438176</v>
      </c>
      <c r="H156" s="99">
        <v>11.950952442215016</v>
      </c>
      <c r="I156" s="99">
        <v>12.30650109048346</v>
      </c>
      <c r="J156" s="99">
        <v>12.395560772298394</v>
      </c>
      <c r="K156" s="99">
        <v>13.430293196516363</v>
      </c>
      <c r="L156" s="99">
        <v>12.977005358045441</v>
      </c>
      <c r="M156" s="99">
        <v>13.232986473707575</v>
      </c>
      <c r="N156" s="99">
        <v>14.770339723043252</v>
      </c>
      <c r="O156" s="99">
        <v>13.917906869612201</v>
      </c>
      <c r="P156" s="99">
        <v>15.517544783839091</v>
      </c>
      <c r="Q156" s="99">
        <v>20.557637675761722</v>
      </c>
      <c r="R156" s="99">
        <v>16.843266038131468</v>
      </c>
      <c r="S156" s="99">
        <v>14.793513716878879</v>
      </c>
      <c r="T156" s="99">
        <v>13.008782621461268</v>
      </c>
      <c r="U156" s="99">
        <v>15.611349177404268</v>
      </c>
      <c r="V156" s="99">
        <v>14.778014242282795</v>
      </c>
      <c r="W156" s="99">
        <v>11.604521749319057</v>
      </c>
      <c r="X156" s="99">
        <v>12.39355406375439</v>
      </c>
      <c r="Y156" s="99">
        <v>14.098240660180512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3.6208070836494097</v>
      </c>
      <c r="D157" s="123">
        <v>4.1466193098354953</v>
      </c>
      <c r="E157" s="123">
        <v>3.5608370747838167</v>
      </c>
      <c r="F157" s="123">
        <v>4.018783950547121</v>
      </c>
      <c r="G157" s="123">
        <v>3.4428183974072435</v>
      </c>
      <c r="H157" s="123">
        <v>3.8443086502085126</v>
      </c>
      <c r="I157" s="123">
        <v>3.51965321602257</v>
      </c>
      <c r="J157" s="123">
        <v>4.0137053448370903</v>
      </c>
      <c r="K157" s="123">
        <v>5.0897346396806364</v>
      </c>
      <c r="L157" s="123">
        <v>4.5475946421150919</v>
      </c>
      <c r="M157" s="123">
        <v>4.9404064110419874</v>
      </c>
      <c r="N157" s="123">
        <v>5.3745060707060253</v>
      </c>
      <c r="O157" s="123">
        <v>4.5367712520384549</v>
      </c>
      <c r="P157" s="123">
        <v>5.3510315816819425</v>
      </c>
      <c r="Q157" s="123">
        <v>6.2794993598927933</v>
      </c>
      <c r="R157" s="123">
        <v>5.1025768070650415</v>
      </c>
      <c r="S157" s="123">
        <v>4.7239873937107442</v>
      </c>
      <c r="T157" s="123">
        <v>4.466784695768041</v>
      </c>
      <c r="U157" s="123">
        <v>5.3403247087108197</v>
      </c>
      <c r="V157" s="123">
        <v>5.0710215626069832</v>
      </c>
      <c r="W157" s="123">
        <v>3.3655177498533253</v>
      </c>
      <c r="X157" s="123">
        <v>4.1336547099810188</v>
      </c>
      <c r="Y157" s="123">
        <v>4.990881247958483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4.5769668506760475</v>
      </c>
      <c r="D158" s="99">
        <v>5.2852115507205815</v>
      </c>
      <c r="E158" s="99">
        <v>4.3600900132363307</v>
      </c>
      <c r="F158" s="99">
        <v>5.0304080976996044</v>
      </c>
      <c r="G158" s="99">
        <v>4.4492903488547286</v>
      </c>
      <c r="H158" s="99">
        <v>4.8879847838103094</v>
      </c>
      <c r="I158" s="99">
        <v>4.4813577834099512</v>
      </c>
      <c r="J158" s="99">
        <v>5.0568567562659004</v>
      </c>
      <c r="K158" s="99">
        <v>6.5954213743734718</v>
      </c>
      <c r="L158" s="99">
        <v>6.2781476904597282</v>
      </c>
      <c r="M158" s="99">
        <v>6.4107265703096195</v>
      </c>
      <c r="N158" s="99">
        <v>5.789360043488041</v>
      </c>
      <c r="O158" s="99">
        <v>5.0332329917394452</v>
      </c>
      <c r="P158" s="99">
        <v>6.422734363077077</v>
      </c>
      <c r="Q158" s="99">
        <v>8.7209491494315436</v>
      </c>
      <c r="R158" s="99">
        <v>7.402946526592868</v>
      </c>
      <c r="S158" s="99">
        <v>6.6621009636803237</v>
      </c>
      <c r="T158" s="99">
        <v>5.9966231765883613</v>
      </c>
      <c r="U158" s="99">
        <v>7.1170102427555335</v>
      </c>
      <c r="V158" s="99">
        <v>6.9496828973476923</v>
      </c>
      <c r="W158" s="99">
        <v>6.7779296115917145</v>
      </c>
      <c r="X158" s="99">
        <v>0</v>
      </c>
      <c r="Y158" s="99">
        <v>0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3.6157799555367571</v>
      </c>
      <c r="D159" s="110">
        <v>4.1419011534428973</v>
      </c>
      <c r="E159" s="110">
        <v>3.557257261682357</v>
      </c>
      <c r="F159" s="110">
        <v>4.0129661607161191</v>
      </c>
      <c r="G159" s="110">
        <v>3.436741891361073</v>
      </c>
      <c r="H159" s="110">
        <v>3.8390164573773315</v>
      </c>
      <c r="I159" s="110">
        <v>3.5163309638806859</v>
      </c>
      <c r="J159" s="110">
        <v>4.0110849100585373</v>
      </c>
      <c r="K159" s="110">
        <v>5.0856834646097147</v>
      </c>
      <c r="L159" s="110">
        <v>4.5449679488972654</v>
      </c>
      <c r="M159" s="110">
        <v>4.9392235307851342</v>
      </c>
      <c r="N159" s="110">
        <v>5.3741307504652696</v>
      </c>
      <c r="O159" s="110">
        <v>4.5356109074047639</v>
      </c>
      <c r="P159" s="110">
        <v>5.3473963127852802</v>
      </c>
      <c r="Q159" s="110">
        <v>6.2686386671472265</v>
      </c>
      <c r="R159" s="110">
        <v>5.0950049583036821</v>
      </c>
      <c r="S159" s="110">
        <v>4.7197791857180489</v>
      </c>
      <c r="T159" s="110">
        <v>4.4652161669086903</v>
      </c>
      <c r="U159" s="110">
        <v>5.3371861705170387</v>
      </c>
      <c r="V159" s="110">
        <v>5.0677867476756244</v>
      </c>
      <c r="W159" s="110">
        <v>3.3570287791899931</v>
      </c>
      <c r="X159" s="110">
        <v>4.1336547099810188</v>
      </c>
      <c r="Y159" s="110">
        <v>4.990881247958483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157.46955933674357</v>
      </c>
      <c r="D161" s="118">
        <f t="shared" si="54"/>
        <v>153.43584266811087</v>
      </c>
      <c r="E161" s="118">
        <f t="shared" si="54"/>
        <v>148.2722482678418</v>
      </c>
      <c r="F161" s="118">
        <f t="shared" si="54"/>
        <v>142.31398182711294</v>
      </c>
      <c r="G161" s="118">
        <f t="shared" si="54"/>
        <v>136.87526228060767</v>
      </c>
      <c r="H161" s="118">
        <f t="shared" si="54"/>
        <v>130.38139967672203</v>
      </c>
      <c r="I161" s="118">
        <f t="shared" si="54"/>
        <v>134.18953413424722</v>
      </c>
      <c r="J161" s="118">
        <f t="shared" si="54"/>
        <v>132.63447642907178</v>
      </c>
      <c r="K161" s="118">
        <f t="shared" si="54"/>
        <v>133.84554603859357</v>
      </c>
      <c r="L161" s="118">
        <f t="shared" si="54"/>
        <v>139.53582155834121</v>
      </c>
      <c r="M161" s="118">
        <f t="shared" si="54"/>
        <v>138.06839761362195</v>
      </c>
      <c r="N161" s="118">
        <f t="shared" si="54"/>
        <v>139.31867570601145</v>
      </c>
      <c r="O161" s="118">
        <f t="shared" si="54"/>
        <v>131.94031824965583</v>
      </c>
      <c r="P161" s="118">
        <f t="shared" si="54"/>
        <v>119.75917470142528</v>
      </c>
      <c r="Q161" s="118">
        <f t="shared" si="54"/>
        <v>136.02248205739104</v>
      </c>
      <c r="R161" s="118">
        <f t="shared" ref="R161:V161" si="55">R162+R164+R166+R175</f>
        <v>128.62487115468929</v>
      </c>
      <c r="S161" s="118">
        <f t="shared" si="55"/>
        <v>117.42011673056594</v>
      </c>
      <c r="T161" s="118">
        <f t="shared" si="55"/>
        <v>105.68383751261472</v>
      </c>
      <c r="U161" s="118">
        <f t="shared" si="55"/>
        <v>108.40394332604475</v>
      </c>
      <c r="V161" s="118">
        <f t="shared" si="55"/>
        <v>105.57301332500307</v>
      </c>
      <c r="W161" s="118">
        <f t="shared" ref="W161:Y161" si="56">W162+W164+W166+W175</f>
        <v>93.375499852127547</v>
      </c>
      <c r="X161" s="118">
        <f t="shared" si="56"/>
        <v>88.680862055155956</v>
      </c>
      <c r="Y161" s="118">
        <f t="shared" si="56"/>
        <v>91.578804932614673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131.27927440856001</v>
      </c>
      <c r="D162" s="123">
        <f t="shared" si="57"/>
        <v>123.52190734178185</v>
      </c>
      <c r="E162" s="123">
        <f t="shared" si="57"/>
        <v>122.71699618385492</v>
      </c>
      <c r="F162" s="123">
        <f t="shared" si="57"/>
        <v>115.28334166258578</v>
      </c>
      <c r="G162" s="123">
        <f t="shared" si="57"/>
        <v>111.09050763225891</v>
      </c>
      <c r="H162" s="123">
        <f t="shared" si="57"/>
        <v>104.25967222175733</v>
      </c>
      <c r="I162" s="123">
        <f t="shared" si="57"/>
        <v>106.51491132023041</v>
      </c>
      <c r="J162" s="123">
        <f t="shared" si="57"/>
        <v>103.91136005835833</v>
      </c>
      <c r="K162" s="123">
        <f t="shared" si="57"/>
        <v>103.99542647839905</v>
      </c>
      <c r="L162" s="123">
        <f t="shared" si="57"/>
        <v>110.47990471623049</v>
      </c>
      <c r="M162" s="123">
        <f t="shared" si="57"/>
        <v>107.10953915095602</v>
      </c>
      <c r="N162" s="123">
        <f t="shared" si="57"/>
        <v>105.40370173595947</v>
      </c>
      <c r="O162" s="123">
        <f t="shared" si="57"/>
        <v>102.97974196997255</v>
      </c>
      <c r="P162" s="123">
        <f t="shared" si="57"/>
        <v>87.026877970002857</v>
      </c>
      <c r="Q162" s="123">
        <f t="shared" si="57"/>
        <v>97.085446318443303</v>
      </c>
      <c r="R162" s="123">
        <f t="shared" si="57"/>
        <v>97.875581418738278</v>
      </c>
      <c r="S162" s="123">
        <f t="shared" si="57"/>
        <v>89.423527461705817</v>
      </c>
      <c r="T162" s="123">
        <f t="shared" si="57"/>
        <v>79.352605409517452</v>
      </c>
      <c r="U162" s="123">
        <f t="shared" si="57"/>
        <v>76.915526568608968</v>
      </c>
      <c r="V162" s="123">
        <f t="shared" si="57"/>
        <v>75.718974813437953</v>
      </c>
      <c r="W162" s="123">
        <f t="shared" si="57"/>
        <v>70.749538890426138</v>
      </c>
      <c r="X162" s="123">
        <f t="shared" si="57"/>
        <v>62.874663309339113</v>
      </c>
      <c r="Y162" s="123">
        <f t="shared" si="57"/>
        <v>61.979230698975137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131.27927440856001</v>
      </c>
      <c r="D163" s="110">
        <v>123.52190734178185</v>
      </c>
      <c r="E163" s="110">
        <v>122.71699618385492</v>
      </c>
      <c r="F163" s="110">
        <v>115.28334166258578</v>
      </c>
      <c r="G163" s="110">
        <v>111.09050763225891</v>
      </c>
      <c r="H163" s="110">
        <v>104.25967222175733</v>
      </c>
      <c r="I163" s="110">
        <v>106.51491132023041</v>
      </c>
      <c r="J163" s="110">
        <v>103.91136005835833</v>
      </c>
      <c r="K163" s="110">
        <v>103.99542647839905</v>
      </c>
      <c r="L163" s="110">
        <v>110.47990471623049</v>
      </c>
      <c r="M163" s="110">
        <v>107.10953915095602</v>
      </c>
      <c r="N163" s="110">
        <v>105.40370173595947</v>
      </c>
      <c r="O163" s="110">
        <v>102.97974196997255</v>
      </c>
      <c r="P163" s="110">
        <v>87.026877970002857</v>
      </c>
      <c r="Q163" s="110">
        <v>97.085446318443303</v>
      </c>
      <c r="R163" s="110">
        <v>97.875581418738278</v>
      </c>
      <c r="S163" s="110">
        <v>89.423527461705817</v>
      </c>
      <c r="T163" s="110">
        <v>79.352605409517452</v>
      </c>
      <c r="U163" s="110">
        <v>76.915526568608968</v>
      </c>
      <c r="V163" s="110">
        <v>75.718974813437953</v>
      </c>
      <c r="W163" s="110">
        <v>70.749538890426138</v>
      </c>
      <c r="X163" s="110">
        <v>62.874663309339113</v>
      </c>
      <c r="Y163" s="110">
        <v>61.979230698975137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3.2643492808125063E-2</v>
      </c>
      <c r="D164" s="123">
        <f t="shared" si="58"/>
        <v>3.7618502840610947E-2</v>
      </c>
      <c r="E164" s="123">
        <f t="shared" si="58"/>
        <v>6.8359100993532665E-2</v>
      </c>
      <c r="F164" s="123">
        <f t="shared" si="58"/>
        <v>4.4374156955541977E-2</v>
      </c>
      <c r="G164" s="123">
        <f t="shared" si="58"/>
        <v>5.0174546761997625E-2</v>
      </c>
      <c r="H164" s="123">
        <f t="shared" si="58"/>
        <v>6.4001847647585791E-2</v>
      </c>
      <c r="I164" s="123">
        <f t="shared" si="58"/>
        <v>6.6771633689518925E-2</v>
      </c>
      <c r="J164" s="123">
        <f t="shared" si="58"/>
        <v>6.1280334638520083E-2</v>
      </c>
      <c r="K164" s="123">
        <f t="shared" si="58"/>
        <v>5.06582909116906E-2</v>
      </c>
      <c r="L164" s="123">
        <f t="shared" si="58"/>
        <v>7.1869982027373477E-2</v>
      </c>
      <c r="M164" s="123">
        <f t="shared" si="58"/>
        <v>6.7311597428736797E-2</v>
      </c>
      <c r="N164" s="123">
        <f t="shared" si="58"/>
        <v>4.6659818023295795E-2</v>
      </c>
      <c r="O164" s="123">
        <f t="shared" si="58"/>
        <v>8.2933420410291114E-2</v>
      </c>
      <c r="P164" s="123">
        <f t="shared" si="58"/>
        <v>2.4118061353125771E-2</v>
      </c>
      <c r="Q164" s="123">
        <f t="shared" si="58"/>
        <v>4.5083543542676678E-2</v>
      </c>
      <c r="R164" s="123">
        <f t="shared" si="58"/>
        <v>4.645253517109605E-2</v>
      </c>
      <c r="S164" s="123">
        <f t="shared" si="58"/>
        <v>6.7457721949052626E-2</v>
      </c>
      <c r="T164" s="123">
        <f t="shared" si="58"/>
        <v>5.0329383871418068E-2</v>
      </c>
      <c r="U164" s="123">
        <f t="shared" si="58"/>
        <v>7.1606937475436297E-2</v>
      </c>
      <c r="V164" s="123">
        <f t="shared" si="58"/>
        <v>7.4972525372976231E-2</v>
      </c>
      <c r="W164" s="123">
        <f t="shared" si="58"/>
        <v>4.6688043514990937E-2</v>
      </c>
      <c r="X164" s="123">
        <f t="shared" si="58"/>
        <v>1.9745193676102085E-2</v>
      </c>
      <c r="Y164" s="123">
        <f t="shared" si="58"/>
        <v>7.0631987051055882E-3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3.2643492808125063E-2</v>
      </c>
      <c r="D165" s="99">
        <f>RES_hhdet_in_fech!D165/RES_summary!D$21</f>
        <v>3.7618502840610947E-2</v>
      </c>
      <c r="E165" s="99">
        <f>RES_hhdet_in_fech!E165/RES_summary!E$21</f>
        <v>6.8359100993532665E-2</v>
      </c>
      <c r="F165" s="99">
        <f>RES_hhdet_in_fech!F165/RES_summary!F$21</f>
        <v>4.4374156955541977E-2</v>
      </c>
      <c r="G165" s="99">
        <f>RES_hhdet_in_fech!G165/RES_summary!G$21</f>
        <v>5.0174546761997625E-2</v>
      </c>
      <c r="H165" s="99">
        <f>RES_hhdet_in_fech!H165/RES_summary!H$21</f>
        <v>6.4001847647585791E-2</v>
      </c>
      <c r="I165" s="99">
        <f>RES_hhdet_in_fech!I165/RES_summary!I$21</f>
        <v>6.6771633689518925E-2</v>
      </c>
      <c r="J165" s="99">
        <f>RES_hhdet_in_fech!J165/RES_summary!J$21</f>
        <v>6.1280334638520083E-2</v>
      </c>
      <c r="K165" s="99">
        <f>RES_hhdet_in_fech!K165/RES_summary!K$21</f>
        <v>5.06582909116906E-2</v>
      </c>
      <c r="L165" s="99">
        <f>RES_hhdet_in_fech!L165/RES_summary!L$21</f>
        <v>7.1869982027373477E-2</v>
      </c>
      <c r="M165" s="99">
        <f>RES_hhdet_in_fech!M165/RES_summary!M$21</f>
        <v>6.7311597428736797E-2</v>
      </c>
      <c r="N165" s="99">
        <f>RES_hhdet_in_fech!N165/RES_summary!N$21</f>
        <v>4.6659818023295795E-2</v>
      </c>
      <c r="O165" s="99">
        <f>RES_hhdet_in_fech!O165/RES_summary!O$21</f>
        <v>8.2933420410291114E-2</v>
      </c>
      <c r="P165" s="99">
        <f>RES_hhdet_in_fech!P165/RES_summary!P$21</f>
        <v>2.4118061353125771E-2</v>
      </c>
      <c r="Q165" s="99">
        <f>RES_hhdet_in_fech!Q165/RES_summary!Q$21</f>
        <v>4.5083543542676678E-2</v>
      </c>
      <c r="R165" s="99">
        <f>RES_hhdet_in_fech!R165/RES_summary!R$21</f>
        <v>4.645253517109605E-2</v>
      </c>
      <c r="S165" s="99">
        <f>RES_hhdet_in_fech!S165/RES_summary!S$21</f>
        <v>6.7457721949052626E-2</v>
      </c>
      <c r="T165" s="99">
        <f>RES_hhdet_in_fech!T165/RES_summary!T$21</f>
        <v>5.0329383871418068E-2</v>
      </c>
      <c r="U165" s="99">
        <f>RES_hhdet_in_fech!U165/RES_summary!U$21</f>
        <v>7.1606937475436297E-2</v>
      </c>
      <c r="V165" s="99">
        <f>RES_hhdet_in_fech!V165/RES_summary!V$21</f>
        <v>7.4972525372976231E-2</v>
      </c>
      <c r="W165" s="99">
        <f>RES_hhdet_in_fech!W165/RES_summary!W$21</f>
        <v>4.6688043514990937E-2</v>
      </c>
      <c r="X165" s="99">
        <f>RES_hhdet_in_fech!X165/RES_summary!X$21</f>
        <v>1.9745193676102085E-2</v>
      </c>
      <c r="Y165" s="99">
        <f>RES_hhdet_in_fech!Y165/RES_summary!Y$21</f>
        <v>7.0631987051055882E-3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22.536731265124246</v>
      </c>
      <c r="D166" s="123">
        <v>25.729714745273867</v>
      </c>
      <c r="E166" s="123">
        <v>21.926119986243542</v>
      </c>
      <c r="F166" s="123">
        <v>22.967561313651974</v>
      </c>
      <c r="G166" s="123">
        <v>22.292011790823747</v>
      </c>
      <c r="H166" s="123">
        <v>22.213499042358169</v>
      </c>
      <c r="I166" s="123">
        <v>24.088203096231425</v>
      </c>
      <c r="J166" s="123">
        <v>24.648120079263503</v>
      </c>
      <c r="K166" s="123">
        <v>24.709815237980823</v>
      </c>
      <c r="L166" s="123">
        <v>24.43628033502905</v>
      </c>
      <c r="M166" s="123">
        <v>25.951203469125183</v>
      </c>
      <c r="N166" s="123">
        <v>28.49381973954463</v>
      </c>
      <c r="O166" s="123">
        <v>24.340866924356909</v>
      </c>
      <c r="P166" s="123">
        <v>27.35713615475353</v>
      </c>
      <c r="Q166" s="123">
        <v>32.612555930236468</v>
      </c>
      <c r="R166" s="123">
        <v>25.600197951574287</v>
      </c>
      <c r="S166" s="123">
        <v>23.205158368754851</v>
      </c>
      <c r="T166" s="123">
        <v>21.814169681981529</v>
      </c>
      <c r="U166" s="123">
        <v>26.076494692956445</v>
      </c>
      <c r="V166" s="123">
        <v>24.708088947875876</v>
      </c>
      <c r="W166" s="123">
        <v>19.213712951575719</v>
      </c>
      <c r="X166" s="123">
        <v>21.652798842159719</v>
      </c>
      <c r="Y166" s="123">
        <v>24.601629786975952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24.825176742799588</v>
      </c>
      <c r="D167" s="99">
        <v>29.377100344771577</v>
      </c>
      <c r="E167" s="99">
        <v>23.304919621466528</v>
      </c>
      <c r="F167" s="99">
        <v>24.679492033117612</v>
      </c>
      <c r="G167" s="99">
        <v>29.954041786388188</v>
      </c>
      <c r="H167" s="99">
        <v>26.858899923180491</v>
      </c>
      <c r="I167" s="99">
        <v>29.982641367147473</v>
      </c>
      <c r="J167" s="99">
        <v>34.435276401838046</v>
      </c>
      <c r="K167" s="99">
        <v>27.626851985399245</v>
      </c>
      <c r="L167" s="99">
        <v>26.728061329855699</v>
      </c>
      <c r="M167" s="99">
        <v>31.526966253590043</v>
      </c>
      <c r="N167" s="99">
        <v>33.213264732236475</v>
      </c>
      <c r="O167" s="99">
        <v>26.723387879144344</v>
      </c>
      <c r="P167" s="99">
        <v>31.50577417411332</v>
      </c>
      <c r="Q167" s="99">
        <v>38.547133408521582</v>
      </c>
      <c r="R167" s="99">
        <v>26.249378532515234</v>
      </c>
      <c r="S167" s="99">
        <v>25.26017993918769</v>
      </c>
      <c r="T167" s="99">
        <v>22.779053333386692</v>
      </c>
      <c r="U167" s="99">
        <v>26.878615849414604</v>
      </c>
      <c r="V167" s="99">
        <v>24.84144572327606</v>
      </c>
      <c r="W167" s="99">
        <v>22.057325360469552</v>
      </c>
      <c r="X167" s="99">
        <v>22.509213954209461</v>
      </c>
      <c r="Y167" s="99">
        <v>25.846872816951727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17.871119325069184</v>
      </c>
      <c r="F168" s="99">
        <v>18.955077048723624</v>
      </c>
      <c r="G168" s="99">
        <v>23.074701805721997</v>
      </c>
      <c r="H168" s="99">
        <v>20.110216450176416</v>
      </c>
      <c r="I168" s="99">
        <v>22.698347725958431</v>
      </c>
      <c r="J168" s="99">
        <v>26.509855092223827</v>
      </c>
      <c r="K168" s="99">
        <v>0</v>
      </c>
      <c r="L168" s="99">
        <v>0</v>
      </c>
      <c r="M168" s="99">
        <v>24.622476209394172</v>
      </c>
      <c r="N168" s="99">
        <v>26.118263394881204</v>
      </c>
      <c r="O168" s="99">
        <v>20.990232553123857</v>
      </c>
      <c r="P168" s="99">
        <v>25.417805788975002</v>
      </c>
      <c r="Q168" s="99">
        <v>31.232637757015667</v>
      </c>
      <c r="R168" s="99">
        <v>0</v>
      </c>
      <c r="S168" s="99">
        <v>0</v>
      </c>
      <c r="T168" s="99">
        <v>0</v>
      </c>
      <c r="U168" s="99">
        <v>23.141714194821834</v>
      </c>
      <c r="V168" s="99">
        <v>21.565835785468849</v>
      </c>
      <c r="W168" s="99">
        <v>19.292478035972533</v>
      </c>
      <c r="X168" s="99">
        <v>19.989502082898383</v>
      </c>
      <c r="Y168" s="99">
        <v>22.965334416633652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8.5911960672388439</v>
      </c>
      <c r="F169" s="102">
        <v>9.0817555259060327</v>
      </c>
      <c r="G169" s="102">
        <v>11.075393394657672</v>
      </c>
      <c r="H169" s="102">
        <v>8.2188277747779495</v>
      </c>
      <c r="I169" s="102">
        <v>9.7126108644071643</v>
      </c>
      <c r="J169" s="102">
        <v>12.177074869472984</v>
      </c>
      <c r="K169" s="102">
        <v>0</v>
      </c>
      <c r="L169" s="102">
        <v>0</v>
      </c>
      <c r="M169" s="102">
        <v>11.161998027190718</v>
      </c>
      <c r="N169" s="102">
        <v>11.293817849412669</v>
      </c>
      <c r="O169" s="102">
        <v>7.7022072139202358</v>
      </c>
      <c r="P169" s="102">
        <v>9.2806625792195536</v>
      </c>
      <c r="Q169" s="102">
        <v>9.1712531080804247</v>
      </c>
      <c r="R169" s="102">
        <v>0</v>
      </c>
      <c r="S169" s="102">
        <v>0</v>
      </c>
      <c r="T169" s="102">
        <v>0</v>
      </c>
      <c r="U169" s="102">
        <v>7.8199300714749267</v>
      </c>
      <c r="V169" s="102">
        <v>7.2313706149735353</v>
      </c>
      <c r="W169" s="102">
        <v>6.3450646380043407</v>
      </c>
      <c r="X169" s="102">
        <v>7.5558523521254752</v>
      </c>
      <c r="Y169" s="102">
        <v>8.7137713665076451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9.2799232578303386</v>
      </c>
      <c r="F170" s="105">
        <v>9.8733215228175961</v>
      </c>
      <c r="G170" s="105">
        <v>11.999308411064323</v>
      </c>
      <c r="H170" s="105">
        <v>11.891388675398469</v>
      </c>
      <c r="I170" s="105">
        <v>12.985736861551265</v>
      </c>
      <c r="J170" s="105">
        <v>14.332780222750841</v>
      </c>
      <c r="K170" s="105">
        <v>0</v>
      </c>
      <c r="L170" s="105">
        <v>0</v>
      </c>
      <c r="M170" s="105">
        <v>13.460478182203456</v>
      </c>
      <c r="N170" s="105">
        <v>14.824445545468537</v>
      </c>
      <c r="O170" s="105">
        <v>13.288025339203617</v>
      </c>
      <c r="P170" s="105">
        <v>16.137143209755447</v>
      </c>
      <c r="Q170" s="105">
        <v>22.061384648935235</v>
      </c>
      <c r="R170" s="105">
        <v>0</v>
      </c>
      <c r="S170" s="105">
        <v>0</v>
      </c>
      <c r="T170" s="105">
        <v>0</v>
      </c>
      <c r="U170" s="105">
        <v>15.321784123346909</v>
      </c>
      <c r="V170" s="105">
        <v>14.334465170495312</v>
      </c>
      <c r="W170" s="105">
        <v>12.947413397968187</v>
      </c>
      <c r="X170" s="105">
        <v>12.433649730772903</v>
      </c>
      <c r="Y170" s="105">
        <v>14.251563050126009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23.694296730664167</v>
      </c>
      <c r="D171" s="102">
        <v>26.896807773613094</v>
      </c>
      <c r="E171" s="102">
        <v>23.362670404966881</v>
      </c>
      <c r="F171" s="102">
        <v>24.84674633418156</v>
      </c>
      <c r="G171" s="102">
        <v>24.348947843419001</v>
      </c>
      <c r="H171" s="102">
        <v>24.329377650178277</v>
      </c>
      <c r="I171" s="102">
        <v>25.647684813883966</v>
      </c>
      <c r="J171" s="102">
        <v>26.905739274909301</v>
      </c>
      <c r="K171" s="102">
        <v>29.459872665232133</v>
      </c>
      <c r="L171" s="102">
        <v>26.61637469862449</v>
      </c>
      <c r="M171" s="102">
        <v>28.517464165038259</v>
      </c>
      <c r="N171" s="102">
        <v>30.944259930180994</v>
      </c>
      <c r="O171" s="102">
        <v>26.806239331349193</v>
      </c>
      <c r="P171" s="102">
        <v>29.531011285408692</v>
      </c>
      <c r="Q171" s="102">
        <v>35.635873013098902</v>
      </c>
      <c r="R171" s="102">
        <v>28.242679359831858</v>
      </c>
      <c r="S171" s="102">
        <v>25.415925836953562</v>
      </c>
      <c r="T171" s="102">
        <v>23.371925433626053</v>
      </c>
      <c r="U171" s="102">
        <v>28.04568990354274</v>
      </c>
      <c r="V171" s="102">
        <v>26.277400306967063</v>
      </c>
      <c r="W171" s="102">
        <v>20.234780242672635</v>
      </c>
      <c r="X171" s="102">
        <v>22.936133027278043</v>
      </c>
      <c r="Y171" s="102">
        <v>25.656403225428267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19.256970252116165</v>
      </c>
      <c r="D172" s="105">
        <v>21.885418237199982</v>
      </c>
      <c r="E172" s="105">
        <v>19.006992705374511</v>
      </c>
      <c r="F172" s="105">
        <v>20.232034683017329</v>
      </c>
      <c r="G172" s="105">
        <v>19.848614565342096</v>
      </c>
      <c r="H172" s="105">
        <v>19.407141219831306</v>
      </c>
      <c r="I172" s="105">
        <v>20.60298819358583</v>
      </c>
      <c r="J172" s="105">
        <v>21.861165653926413</v>
      </c>
      <c r="K172" s="105">
        <v>24.053805327782147</v>
      </c>
      <c r="L172" s="105">
        <v>21.434449419311207</v>
      </c>
      <c r="M172" s="105">
        <v>23.326153638395542</v>
      </c>
      <c r="N172" s="105">
        <v>25.320028005427694</v>
      </c>
      <c r="O172" s="105">
        <v>21.753204270950022</v>
      </c>
      <c r="P172" s="105">
        <v>24.223989660248421</v>
      </c>
      <c r="Q172" s="105">
        <v>29.026182161647451</v>
      </c>
      <c r="R172" s="105">
        <v>23.087620366185835</v>
      </c>
      <c r="S172" s="105">
        <v>21.12257963325408</v>
      </c>
      <c r="T172" s="105">
        <v>19.752777521150243</v>
      </c>
      <c r="U172" s="105">
        <v>23.902138257439564</v>
      </c>
      <c r="V172" s="105">
        <v>22.523285172037539</v>
      </c>
      <c r="W172" s="105">
        <v>17.393532571175424</v>
      </c>
      <c r="X172" s="105">
        <v>20.140835206428793</v>
      </c>
      <c r="Y172" s="105">
        <v>22.704536874867365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8.7964903759644848</v>
      </c>
      <c r="D173" s="99">
        <v>10.017943101640279</v>
      </c>
      <c r="E173" s="99">
        <v>8.6289246178410774</v>
      </c>
      <c r="F173" s="99">
        <v>9.1672066927190734</v>
      </c>
      <c r="G173" s="99">
        <v>8.9802121329039188</v>
      </c>
      <c r="H173" s="99">
        <v>7.4561887776162923</v>
      </c>
      <c r="I173" s="99">
        <v>8.2964871031023684</v>
      </c>
      <c r="J173" s="99">
        <v>9.4656048816280212</v>
      </c>
      <c r="K173" s="99">
        <v>10.623512131265789</v>
      </c>
      <c r="L173" s="99">
        <v>8.4574440612657718</v>
      </c>
      <c r="M173" s="99">
        <v>10.093167164687964</v>
      </c>
      <c r="N173" s="99">
        <v>10.549688282384446</v>
      </c>
      <c r="O173" s="99">
        <v>7.8352974013378223</v>
      </c>
      <c r="P173" s="99">
        <v>8.7064448764093267</v>
      </c>
      <c r="Q173" s="99">
        <v>8.4685444858857224</v>
      </c>
      <c r="R173" s="99">
        <v>6.2443543280543663</v>
      </c>
      <c r="S173" s="99">
        <v>6.3290659163752023</v>
      </c>
      <c r="T173" s="99">
        <v>6.743994899688972</v>
      </c>
      <c r="U173" s="99">
        <v>8.2907890800352924</v>
      </c>
      <c r="V173" s="99">
        <v>7.7452709297547448</v>
      </c>
      <c r="W173" s="99">
        <v>5.7890108218563734</v>
      </c>
      <c r="X173" s="99">
        <v>7.7472811426744057</v>
      </c>
      <c r="Y173" s="99">
        <v>8.6062962146868554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10.46047987615168</v>
      </c>
      <c r="D174" s="110">
        <v>11.867475135559705</v>
      </c>
      <c r="E174" s="110">
        <v>10.378068087533437</v>
      </c>
      <c r="F174" s="110">
        <v>11.064827990298259</v>
      </c>
      <c r="G174" s="110">
        <v>10.868402432438174</v>
      </c>
      <c r="H174" s="110">
        <v>11.95095244221501</v>
      </c>
      <c r="I174" s="110">
        <v>12.30650109048346</v>
      </c>
      <c r="J174" s="110">
        <v>12.395560772298396</v>
      </c>
      <c r="K174" s="110">
        <v>13.430293196516361</v>
      </c>
      <c r="L174" s="110">
        <v>12.977005358045439</v>
      </c>
      <c r="M174" s="110">
        <v>13.232986473707575</v>
      </c>
      <c r="N174" s="110">
        <v>14.770339723043248</v>
      </c>
      <c r="O174" s="110">
        <v>13.917906869612201</v>
      </c>
      <c r="P174" s="110">
        <v>15.517544783839094</v>
      </c>
      <c r="Q174" s="110">
        <v>20.557637675761725</v>
      </c>
      <c r="R174" s="110">
        <v>16.843266038131464</v>
      </c>
      <c r="S174" s="110">
        <v>14.793513716878881</v>
      </c>
      <c r="T174" s="110">
        <v>13.008782621461274</v>
      </c>
      <c r="U174" s="110">
        <v>15.611349177404271</v>
      </c>
      <c r="V174" s="110">
        <v>14.778014242282795</v>
      </c>
      <c r="W174" s="110">
        <v>11.604521749319051</v>
      </c>
      <c r="X174" s="110">
        <v>12.39355406375439</v>
      </c>
      <c r="Y174" s="110">
        <v>14.098240660180506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3.620910170251193</v>
      </c>
      <c r="D175" s="123">
        <v>4.1466020782145154</v>
      </c>
      <c r="E175" s="123">
        <v>3.5607729967498321</v>
      </c>
      <c r="F175" s="123">
        <v>4.0187046939196343</v>
      </c>
      <c r="G175" s="123">
        <v>3.4425683107630096</v>
      </c>
      <c r="H175" s="123">
        <v>3.8442265649589533</v>
      </c>
      <c r="I175" s="123">
        <v>3.5196480840958846</v>
      </c>
      <c r="J175" s="123">
        <v>4.0137159568114429</v>
      </c>
      <c r="K175" s="123">
        <v>5.0896460313020073</v>
      </c>
      <c r="L175" s="123">
        <v>4.5477665250543042</v>
      </c>
      <c r="M175" s="123">
        <v>4.9403433961120182</v>
      </c>
      <c r="N175" s="123">
        <v>5.3744944124840313</v>
      </c>
      <c r="O175" s="123">
        <v>4.5367759349160837</v>
      </c>
      <c r="P175" s="123">
        <v>5.3510425153157684</v>
      </c>
      <c r="Q175" s="123">
        <v>6.2793962651686011</v>
      </c>
      <c r="R175" s="123">
        <v>5.1026392492056107</v>
      </c>
      <c r="S175" s="123">
        <v>4.7239731781562124</v>
      </c>
      <c r="T175" s="123">
        <v>4.4667330372443192</v>
      </c>
      <c r="U175" s="123">
        <v>5.3403151270039109</v>
      </c>
      <c r="V175" s="123">
        <v>5.0709770383162729</v>
      </c>
      <c r="W175" s="123">
        <v>3.3655599666106997</v>
      </c>
      <c r="X175" s="123">
        <v>4.1336547099810197</v>
      </c>
      <c r="Y175" s="123">
        <v>4.9908812479584839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4.5769668506760484</v>
      </c>
      <c r="D176" s="99">
        <v>5.2852115507205806</v>
      </c>
      <c r="E176" s="99">
        <v>4.3600900132363298</v>
      </c>
      <c r="F176" s="99">
        <v>5.0304080976996044</v>
      </c>
      <c r="G176" s="99">
        <v>4.4492903488547277</v>
      </c>
      <c r="H176" s="99">
        <v>4.8879847838103085</v>
      </c>
      <c r="I176" s="99">
        <v>4.4813577834099521</v>
      </c>
      <c r="J176" s="99">
        <v>5.0568567562659004</v>
      </c>
      <c r="K176" s="99">
        <v>6.5954213743734709</v>
      </c>
      <c r="L176" s="99">
        <v>6.2781476904597291</v>
      </c>
      <c r="M176" s="99">
        <v>6.4107265703096195</v>
      </c>
      <c r="N176" s="99">
        <v>5.7893600434880419</v>
      </c>
      <c r="O176" s="99">
        <v>5.0332329917394452</v>
      </c>
      <c r="P176" s="99">
        <v>6.4227343630770752</v>
      </c>
      <c r="Q176" s="99">
        <v>8.7209491494315419</v>
      </c>
      <c r="R176" s="99">
        <v>7.4029465265928662</v>
      </c>
      <c r="S176" s="99">
        <v>6.6621009636803237</v>
      </c>
      <c r="T176" s="99">
        <v>5.9966231765883613</v>
      </c>
      <c r="U176" s="99">
        <v>7.1170102427555335</v>
      </c>
      <c r="V176" s="99">
        <v>6.9496828973476923</v>
      </c>
      <c r="W176" s="99">
        <v>6.7779296115917136</v>
      </c>
      <c r="X176" s="99">
        <v>0</v>
      </c>
      <c r="Y176" s="99">
        <v>0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3.6157799555367571</v>
      </c>
      <c r="D177" s="110">
        <v>4.1419011534428973</v>
      </c>
      <c r="E177" s="110">
        <v>3.557257261682357</v>
      </c>
      <c r="F177" s="110">
        <v>4.0129661607161191</v>
      </c>
      <c r="G177" s="110">
        <v>3.4367418913610734</v>
      </c>
      <c r="H177" s="110">
        <v>3.839016457377332</v>
      </c>
      <c r="I177" s="110">
        <v>3.5163309638806859</v>
      </c>
      <c r="J177" s="110">
        <v>4.0110849100585373</v>
      </c>
      <c r="K177" s="110">
        <v>5.0856834646097138</v>
      </c>
      <c r="L177" s="110">
        <v>4.5449679488972663</v>
      </c>
      <c r="M177" s="110">
        <v>4.9392235307851351</v>
      </c>
      <c r="N177" s="110">
        <v>5.3741307504652696</v>
      </c>
      <c r="O177" s="110">
        <v>4.5356109074047639</v>
      </c>
      <c r="P177" s="110">
        <v>5.3473963127852802</v>
      </c>
      <c r="Q177" s="110">
        <v>6.2686386671472256</v>
      </c>
      <c r="R177" s="110">
        <v>5.0950049583036821</v>
      </c>
      <c r="S177" s="110">
        <v>4.7197791857180489</v>
      </c>
      <c r="T177" s="110">
        <v>4.4652161669086894</v>
      </c>
      <c r="U177" s="110">
        <v>5.3371861705170396</v>
      </c>
      <c r="V177" s="110">
        <v>5.0677867476756244</v>
      </c>
      <c r="W177" s="110">
        <v>3.3570287791899935</v>
      </c>
      <c r="X177" s="110">
        <v>4.1336547099810197</v>
      </c>
      <c r="Y177" s="110">
        <v>4.9908812479584839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117.30335610576006</v>
      </c>
      <c r="M3" s="118">
        <f t="shared" si="0"/>
        <v>99.192656820248118</v>
      </c>
      <c r="N3" s="118">
        <f t="shared" si="0"/>
        <v>118.69527357549632</v>
      </c>
      <c r="O3" s="118">
        <f t="shared" si="0"/>
        <v>105.76865794037138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71.323872872115999</v>
      </c>
      <c r="X3" s="118">
        <f t="shared" si="2"/>
        <v>0</v>
      </c>
      <c r="Y3" s="118">
        <f t="shared" si="2"/>
        <v>0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94.073293163987458</v>
      </c>
      <c r="M4" s="123">
        <f t="shared" si="3"/>
        <v>74.589071325838589</v>
      </c>
      <c r="N4" s="123">
        <f t="shared" si="3"/>
        <v>92.916419737820547</v>
      </c>
      <c r="O4" s="123">
        <f t="shared" si="3"/>
        <v>82.552037147694804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53.665459963530488</v>
      </c>
      <c r="X4" s="123">
        <f t="shared" si="5"/>
        <v>0</v>
      </c>
      <c r="Y4" s="123">
        <f t="shared" si="5"/>
        <v>0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93.279561261374269</v>
      </c>
      <c r="M5" s="99">
        <v>73.968754740223616</v>
      </c>
      <c r="N5" s="99">
        <v>92.151189383828566</v>
      </c>
      <c r="O5" s="99">
        <v>81.878410079448912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53.239298547405575</v>
      </c>
      <c r="X5" s="99">
        <v>0</v>
      </c>
      <c r="Y5" s="99">
        <v>0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0.79373190261318427</v>
      </c>
      <c r="M6" s="99">
        <v>0.62031658561497538</v>
      </c>
      <c r="N6" s="99">
        <v>0.76523035399197825</v>
      </c>
      <c r="O6" s="99">
        <v>0.67362706824589602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0.42616141612491354</v>
      </c>
      <c r="X6" s="99">
        <v>0</v>
      </c>
      <c r="Y6" s="99">
        <v>0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4.7921223928155898E-2</v>
      </c>
      <c r="M7" s="123">
        <f t="shared" si="6"/>
        <v>4.6767763536113789E-2</v>
      </c>
      <c r="N7" s="123">
        <f t="shared" si="6"/>
        <v>3.3928630902444072E-2</v>
      </c>
      <c r="O7" s="123">
        <f t="shared" si="6"/>
        <v>6.2923326908431818E-2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4.7921223928155898E-2</v>
      </c>
      <c r="M8" s="99">
        <f>RES_hhdet_in_tesh!M8/RES_summary!M$21</f>
        <v>4.6767763536113789E-2</v>
      </c>
      <c r="N8" s="99">
        <f>RES_hhdet_in_tesh!N8/RES_summary!N$21</f>
        <v>3.3928630902444072E-2</v>
      </c>
      <c r="O8" s="99">
        <f>RES_hhdet_in_tesh!O8/RES_summary!O$21</f>
        <v>6.2923326908431818E-2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X8" s="99">
        <f>RES_hhdet_in_tesh!X8/RES_summary!X$21</f>
        <v>0</v>
      </c>
      <c r="Y8" s="99">
        <f>RES_hhdet_in_tesh!Y8/RES_summary!Y$21</f>
        <v>0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19.651966753689408</v>
      </c>
      <c r="M9" s="123">
        <v>20.684300511816641</v>
      </c>
      <c r="N9" s="123">
        <v>21.515572650401158</v>
      </c>
      <c r="O9" s="123">
        <v>19.57026391396338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14.671896221303863</v>
      </c>
      <c r="X9" s="123">
        <v>0</v>
      </c>
      <c r="Y9" s="123">
        <v>0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20.867264161045966</v>
      </c>
      <c r="M10" s="99">
        <v>20.985562025986727</v>
      </c>
      <c r="N10" s="99">
        <v>17.53768593863683</v>
      </c>
      <c r="O10" s="99">
        <v>19.337794380748122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13.055212741448187</v>
      </c>
      <c r="X10" s="99">
        <v>0</v>
      </c>
      <c r="Y10" s="99">
        <v>0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17.418588924055406</v>
      </c>
      <c r="M11" s="99">
        <v>20.830908609869944</v>
      </c>
      <c r="N11" s="99">
        <v>22.439827850477524</v>
      </c>
      <c r="O11" s="99">
        <v>18.637017332222488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19.010621805446497</v>
      </c>
      <c r="M15" s="102">
        <v>20.477578687734916</v>
      </c>
      <c r="N15" s="102">
        <v>22.415419073320503</v>
      </c>
      <c r="O15" s="102">
        <v>19.675804622806371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16.288579701159534</v>
      </c>
      <c r="X15" s="102">
        <v>0</v>
      </c>
      <c r="Y15" s="102">
        <v>0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19.017695433608289</v>
      </c>
      <c r="M16" s="105">
        <v>20.480602307542807</v>
      </c>
      <c r="N16" s="105">
        <v>22.412328398038298</v>
      </c>
      <c r="O16" s="105">
        <v>19.66902245597543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6.0406900755628499</v>
      </c>
      <c r="M17" s="99">
        <v>7.2476158338352326</v>
      </c>
      <c r="N17" s="99">
        <v>7.6419886749950452</v>
      </c>
      <c r="O17" s="99">
        <v>5.7511155863632295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12.977005358045439</v>
      </c>
      <c r="M18" s="99">
        <v>13.23298647370758</v>
      </c>
      <c r="N18" s="99">
        <v>14.77033972304325</v>
      </c>
      <c r="O18" s="99">
        <v>13.917906869612201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3.5301749641550311</v>
      </c>
      <c r="M19" s="123">
        <v>3.872517219056768</v>
      </c>
      <c r="N19" s="123">
        <v>4.2293525563721817</v>
      </c>
      <c r="O19" s="123">
        <v>3.5834335518047795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2.9865166872816515</v>
      </c>
      <c r="X19" s="123">
        <v>0</v>
      </c>
      <c r="Y19" s="123">
        <v>0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3.4169884480248558</v>
      </c>
      <c r="M20" s="99">
        <v>4.0729171325709741</v>
      </c>
      <c r="N20" s="99">
        <v>4.599171957924546</v>
      </c>
      <c r="O20" s="99">
        <v>3.5734472629990393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3.828477638568307</v>
      </c>
      <c r="M21" s="99">
        <v>3.9104358798285479</v>
      </c>
      <c r="N21" s="99">
        <v>3.5319731571022532</v>
      </c>
      <c r="O21" s="99">
        <v>3.0709663360284392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3.5382823251749009</v>
      </c>
      <c r="M22" s="110">
        <v>3.8589327061933094</v>
      </c>
      <c r="N22" s="110">
        <v>4.2191647101665364</v>
      </c>
      <c r="O22" s="110">
        <v>3.5848285453927486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2.9865166872816515</v>
      </c>
      <c r="X22" s="110">
        <v>0</v>
      </c>
      <c r="Y22" s="110">
        <v>0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102.86300661662879</v>
      </c>
      <c r="F24" s="118">
        <f t="shared" si="7"/>
        <v>101.89707597826352</v>
      </c>
      <c r="G24" s="118">
        <f t="shared" si="7"/>
        <v>114.99278948044754</v>
      </c>
      <c r="H24" s="118">
        <f t="shared" si="7"/>
        <v>105.60889703569055</v>
      </c>
      <c r="I24" s="118">
        <f t="shared" si="7"/>
        <v>107.73296402754025</v>
      </c>
      <c r="J24" s="118">
        <f t="shared" si="7"/>
        <v>116.19668448073644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106.00193861984178</v>
      </c>
      <c r="O24" s="118">
        <f t="shared" si="7"/>
        <v>112.85024092170026</v>
      </c>
      <c r="P24" s="118">
        <f t="shared" si="7"/>
        <v>99.790092993001707</v>
      </c>
      <c r="Q24" s="118">
        <f t="shared" si="7"/>
        <v>107.20367843481878</v>
      </c>
      <c r="R24" s="118">
        <f t="shared" ref="R24:V24" si="8">R25+R28+R30+R39</f>
        <v>97.174628750153559</v>
      </c>
      <c r="S24" s="118">
        <f t="shared" si="8"/>
        <v>103.78124266619645</v>
      </c>
      <c r="T24" s="118">
        <f t="shared" si="8"/>
        <v>91.360904905854511</v>
      </c>
      <c r="U24" s="118">
        <f t="shared" si="8"/>
        <v>97.196895835884675</v>
      </c>
      <c r="V24" s="118">
        <f t="shared" si="8"/>
        <v>97.795715372526999</v>
      </c>
      <c r="W24" s="118">
        <f t="shared" ref="W24:Y24" si="9">W25+W28+W30+W39</f>
        <v>90.035672674139292</v>
      </c>
      <c r="X24" s="118">
        <f t="shared" si="9"/>
        <v>80.5278035655232</v>
      </c>
      <c r="Y24" s="118">
        <f t="shared" si="9"/>
        <v>80.690881378906624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83.659332587119906</v>
      </c>
      <c r="F25" s="123">
        <f t="shared" si="10"/>
        <v>81.309640543352344</v>
      </c>
      <c r="G25" s="123">
        <f t="shared" si="10"/>
        <v>95.009616186105632</v>
      </c>
      <c r="H25" s="123">
        <f t="shared" si="10"/>
        <v>85.370514742897456</v>
      </c>
      <c r="I25" s="123">
        <f t="shared" si="10"/>
        <v>86.745805966593011</v>
      </c>
      <c r="J25" s="123">
        <f t="shared" si="10"/>
        <v>93.914440336590602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79.333768780756103</v>
      </c>
      <c r="O25" s="123">
        <f t="shared" si="10"/>
        <v>89.547448913219085</v>
      </c>
      <c r="P25" s="123">
        <f t="shared" si="10"/>
        <v>73.467309380452448</v>
      </c>
      <c r="Q25" s="123">
        <f t="shared" si="10"/>
        <v>75.09272428735585</v>
      </c>
      <c r="R25" s="123">
        <f t="shared" ref="R25:V25" si="11">SUM(R26:R27)</f>
        <v>71.328055619603788</v>
      </c>
      <c r="S25" s="123">
        <f t="shared" si="11"/>
        <v>80.084938076278547</v>
      </c>
      <c r="T25" s="123">
        <f t="shared" si="11"/>
        <v>69.237557453454755</v>
      </c>
      <c r="U25" s="123">
        <f t="shared" si="11"/>
        <v>70.329969062696421</v>
      </c>
      <c r="V25" s="123">
        <f t="shared" si="11"/>
        <v>72.260360786718664</v>
      </c>
      <c r="W25" s="123">
        <f t="shared" ref="W25:Y25" si="12">SUM(W26:W27)</f>
        <v>70.708097721125853</v>
      </c>
      <c r="X25" s="123">
        <f t="shared" si="12"/>
        <v>58.067910922766551</v>
      </c>
      <c r="Y25" s="123">
        <f t="shared" si="12"/>
        <v>54.926574746693639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81.5344373178757</v>
      </c>
      <c r="F26" s="99">
        <v>79.295622509756484</v>
      </c>
      <c r="G26" s="99">
        <v>92.908058047238853</v>
      </c>
      <c r="H26" s="99">
        <v>83.474121340638149</v>
      </c>
      <c r="I26" s="99">
        <v>84.882920738527289</v>
      </c>
      <c r="J26" s="99">
        <v>91.923116959716154</v>
      </c>
      <c r="K26" s="99">
        <v>0</v>
      </c>
      <c r="L26" s="99">
        <v>0</v>
      </c>
      <c r="M26" s="99">
        <v>0</v>
      </c>
      <c r="N26" s="99">
        <v>77.720281241302942</v>
      </c>
      <c r="O26" s="99">
        <v>87.742763751155877</v>
      </c>
      <c r="P26" s="99">
        <v>71.997883714352767</v>
      </c>
      <c r="Q26" s="99">
        <v>73.601825825070478</v>
      </c>
      <c r="R26" s="99">
        <v>69.919786779401136</v>
      </c>
      <c r="S26" s="99">
        <v>78.5129984295112</v>
      </c>
      <c r="T26" s="99">
        <v>67.881863398595726</v>
      </c>
      <c r="U26" s="99">
        <v>68.962148605467974</v>
      </c>
      <c r="V26" s="99">
        <v>70.858667797986413</v>
      </c>
      <c r="W26" s="99">
        <v>69.320876085711106</v>
      </c>
      <c r="X26" s="99">
        <v>56.938812520291386</v>
      </c>
      <c r="Y26" s="99">
        <v>53.857411448946984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2.1248952692442131</v>
      </c>
      <c r="F27" s="99">
        <v>2.0140180335958648</v>
      </c>
      <c r="G27" s="99">
        <v>2.1015581388667717</v>
      </c>
      <c r="H27" s="99">
        <v>1.896393402259307</v>
      </c>
      <c r="I27" s="99">
        <v>1.8628852280657244</v>
      </c>
      <c r="J27" s="99">
        <v>1.9913233768744496</v>
      </c>
      <c r="K27" s="99">
        <v>0</v>
      </c>
      <c r="L27" s="99">
        <v>0</v>
      </c>
      <c r="M27" s="99">
        <v>0</v>
      </c>
      <c r="N27" s="99">
        <v>1.6134875394531623</v>
      </c>
      <c r="O27" s="99">
        <v>1.8046851620632136</v>
      </c>
      <c r="P27" s="99">
        <v>1.4694256660996803</v>
      </c>
      <c r="Q27" s="99">
        <v>1.4908984622853709</v>
      </c>
      <c r="R27" s="99">
        <v>1.4082688402026533</v>
      </c>
      <c r="S27" s="99">
        <v>1.5719396467673539</v>
      </c>
      <c r="T27" s="99">
        <v>1.3556940548590226</v>
      </c>
      <c r="U27" s="99">
        <v>1.367820457228446</v>
      </c>
      <c r="V27" s="99">
        <v>1.401692988732252</v>
      </c>
      <c r="W27" s="99">
        <v>1.3872216354147446</v>
      </c>
      <c r="X27" s="99">
        <v>1.1290984024751618</v>
      </c>
      <c r="Y27" s="99">
        <v>1.0691632977466563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6.0622411653343256E-2</v>
      </c>
      <c r="F28" s="123">
        <f t="shared" si="13"/>
        <v>4.8207908384106248E-2</v>
      </c>
      <c r="G28" s="123">
        <f t="shared" si="13"/>
        <v>4.6581190707017224E-2</v>
      </c>
      <c r="H28" s="123">
        <f t="shared" si="13"/>
        <v>5.7856432382363335E-2</v>
      </c>
      <c r="I28" s="123">
        <f t="shared" si="13"/>
        <v>6.4830144329661776E-2</v>
      </c>
      <c r="J28" s="123">
        <f t="shared" si="13"/>
        <v>4.8083082815098106E-2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3.4618261388633581E-2</v>
      </c>
      <c r="O28" s="123">
        <f t="shared" si="13"/>
        <v>6.4881612168998001E-2</v>
      </c>
      <c r="P28" s="123">
        <f t="shared" si="13"/>
        <v>1.6619477263761853E-2</v>
      </c>
      <c r="Q28" s="123">
        <f t="shared" si="13"/>
        <v>3.1197211786909956E-2</v>
      </c>
      <c r="R28" s="123">
        <f t="shared" si="13"/>
        <v>3.8157861427487769E-2</v>
      </c>
      <c r="S28" s="123">
        <f t="shared" si="13"/>
        <v>6.8617502228592378E-2</v>
      </c>
      <c r="T28" s="123">
        <f t="shared" si="13"/>
        <v>4.180599708444388E-2</v>
      </c>
      <c r="U28" s="123">
        <f t="shared" si="13"/>
        <v>8.6594464365451138E-2</v>
      </c>
      <c r="V28" s="123">
        <f t="shared" si="13"/>
        <v>0.12272804808515117</v>
      </c>
      <c r="W28" s="123">
        <f t="shared" si="13"/>
        <v>3.8330679382294543E-2</v>
      </c>
      <c r="X28" s="123">
        <f t="shared" si="13"/>
        <v>1.8224779750760513E-2</v>
      </c>
      <c r="Y28" s="123">
        <f t="shared" si="13"/>
        <v>5.3087637654094305E-3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6.0622411653343256E-2</v>
      </c>
      <c r="F29" s="99">
        <f>RES_hhdet_in_tesh!F29/RES_summary!F$21</f>
        <v>4.8207908384106248E-2</v>
      </c>
      <c r="G29" s="99">
        <f>RES_hhdet_in_tesh!G29/RES_summary!G$21</f>
        <v>4.6581190707017224E-2</v>
      </c>
      <c r="H29" s="99">
        <f>RES_hhdet_in_tesh!H29/RES_summary!H$21</f>
        <v>5.7856432382363335E-2</v>
      </c>
      <c r="I29" s="99">
        <f>RES_hhdet_in_tesh!I29/RES_summary!I$21</f>
        <v>6.4830144329661776E-2</v>
      </c>
      <c r="J29" s="99">
        <f>RES_hhdet_in_tesh!J29/RES_summary!J$21</f>
        <v>4.8083082815098106E-2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0</v>
      </c>
      <c r="N29" s="99">
        <f>RES_hhdet_in_tesh!N29/RES_summary!N$21</f>
        <v>3.4618261388633581E-2</v>
      </c>
      <c r="O29" s="99">
        <f>RES_hhdet_in_tesh!O29/RES_summary!O$21</f>
        <v>6.4881612168998001E-2</v>
      </c>
      <c r="P29" s="99">
        <f>RES_hhdet_in_tesh!P29/RES_summary!P$21</f>
        <v>1.6619477263761853E-2</v>
      </c>
      <c r="Q29" s="99">
        <f>RES_hhdet_in_tesh!Q29/RES_summary!Q$21</f>
        <v>3.1197211786909956E-2</v>
      </c>
      <c r="R29" s="99">
        <f>RES_hhdet_in_tesh!R29/RES_summary!R$21</f>
        <v>3.8157861427487769E-2</v>
      </c>
      <c r="S29" s="99">
        <f>RES_hhdet_in_tesh!S29/RES_summary!S$21</f>
        <v>6.8617502228592378E-2</v>
      </c>
      <c r="T29" s="99">
        <f>RES_hhdet_in_tesh!T29/RES_summary!T$21</f>
        <v>4.180599708444388E-2</v>
      </c>
      <c r="U29" s="99">
        <f>RES_hhdet_in_tesh!U29/RES_summary!U$21</f>
        <v>8.6594464365451138E-2</v>
      </c>
      <c r="V29" s="99">
        <f>RES_hhdet_in_tesh!V29/RES_summary!V$21</f>
        <v>0.12272804808515117</v>
      </c>
      <c r="W29" s="99">
        <f>RES_hhdet_in_tesh!W29/RES_summary!W$21</f>
        <v>3.8330679382294543E-2</v>
      </c>
      <c r="X29" s="99">
        <f>RES_hhdet_in_tesh!X29/RES_summary!X$21</f>
        <v>1.8224779750760513E-2</v>
      </c>
      <c r="Y29" s="99">
        <f>RES_hhdet_in_tesh!Y29/RES_summary!Y$21</f>
        <v>5.3087637654094305E-3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16.413756686525907</v>
      </c>
      <c r="F30" s="123">
        <v>17.45434691175959</v>
      </c>
      <c r="G30" s="123">
        <v>17.289369207280046</v>
      </c>
      <c r="H30" s="123">
        <v>17.218156851022997</v>
      </c>
      <c r="I30" s="123">
        <v>18.203633356286058</v>
      </c>
      <c r="J30" s="123">
        <v>19.126520208847513</v>
      </c>
      <c r="K30" s="123">
        <v>0</v>
      </c>
      <c r="L30" s="123">
        <v>0</v>
      </c>
      <c r="M30" s="123">
        <v>0</v>
      </c>
      <c r="N30" s="123">
        <v>22.414386867530514</v>
      </c>
      <c r="O30" s="123">
        <v>19.654560591090259</v>
      </c>
      <c r="P30" s="123">
        <v>22.042340011979526</v>
      </c>
      <c r="Q30" s="123">
        <v>27.023447795852604</v>
      </c>
      <c r="R30" s="123">
        <v>21.635805354621766</v>
      </c>
      <c r="S30" s="123">
        <v>19.690472271904177</v>
      </c>
      <c r="T30" s="123">
        <v>18.283060136277175</v>
      </c>
      <c r="U30" s="123">
        <v>22.155648183183551</v>
      </c>
      <c r="V30" s="123">
        <v>20.954434500324144</v>
      </c>
      <c r="W30" s="123">
        <v>16.299189843199485</v>
      </c>
      <c r="X30" s="123">
        <v>18.73404180536685</v>
      </c>
      <c r="Y30" s="123">
        <v>21.250160095754925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14.700762201841314</v>
      </c>
      <c r="F31" s="99">
        <v>15.618326627323263</v>
      </c>
      <c r="G31" s="99">
        <v>19.024352381304478</v>
      </c>
      <c r="H31" s="99">
        <v>17.125027473224666</v>
      </c>
      <c r="I31" s="99">
        <v>19.198381962338267</v>
      </c>
      <c r="J31" s="99">
        <v>22.158595657053105</v>
      </c>
      <c r="K31" s="99">
        <v>0</v>
      </c>
      <c r="L31" s="99">
        <v>0</v>
      </c>
      <c r="M31" s="99">
        <v>0</v>
      </c>
      <c r="N31" s="99">
        <v>22.439827850477521</v>
      </c>
      <c r="O31" s="99">
        <v>18.637017332222488</v>
      </c>
      <c r="P31" s="99">
        <v>22.804219308842452</v>
      </c>
      <c r="Q31" s="99">
        <v>28.817288999122233</v>
      </c>
      <c r="R31" s="99">
        <v>20.028550842023581</v>
      </c>
      <c r="S31" s="99">
        <v>19.636565076119648</v>
      </c>
      <c r="T31" s="99">
        <v>18.001098826308066</v>
      </c>
      <c r="U31" s="99">
        <v>21.53551442890825</v>
      </c>
      <c r="V31" s="99">
        <v>20.117750513618979</v>
      </c>
      <c r="W31" s="99">
        <v>17.980077666348823</v>
      </c>
      <c r="X31" s="99">
        <v>18.427932735889179</v>
      </c>
      <c r="Y31" s="99">
        <v>21.206644987917482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19.033490582676553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7.0341821716122297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11.999308411064323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16.450695892853361</v>
      </c>
      <c r="F35" s="102">
        <v>17.522521003444361</v>
      </c>
      <c r="G35" s="102">
        <v>17.199833042456639</v>
      </c>
      <c r="H35" s="102">
        <v>17.216243353435672</v>
      </c>
      <c r="I35" s="102">
        <v>18.183465002727065</v>
      </c>
      <c r="J35" s="102">
        <v>19.116052114325086</v>
      </c>
      <c r="K35" s="102">
        <v>0</v>
      </c>
      <c r="L35" s="102">
        <v>0</v>
      </c>
      <c r="M35" s="102">
        <v>0</v>
      </c>
      <c r="N35" s="102">
        <v>22.4154190733205</v>
      </c>
      <c r="O35" s="102">
        <v>19.675804622806368</v>
      </c>
      <c r="P35" s="102">
        <v>22.044210180284228</v>
      </c>
      <c r="Q35" s="102">
        <v>27.030274786716902</v>
      </c>
      <c r="R35" s="102">
        <v>21.652491967075242</v>
      </c>
      <c r="S35" s="102">
        <v>19.685909399488899</v>
      </c>
      <c r="T35" s="102">
        <v>18.285738994597835</v>
      </c>
      <c r="U35" s="102">
        <v>22.162498947173496</v>
      </c>
      <c r="V35" s="102">
        <v>20.967734114779418</v>
      </c>
      <c r="W35" s="102">
        <v>16.288579701159534</v>
      </c>
      <c r="X35" s="102">
        <v>18.744672158978332</v>
      </c>
      <c r="Y35" s="102">
        <v>21.261658734165287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16.454077906183304</v>
      </c>
      <c r="F36" s="105">
        <v>17.529761855506361</v>
      </c>
      <c r="G36" s="105">
        <v>17.211927021881067</v>
      </c>
      <c r="H36" s="105">
        <v>17.227189357533618</v>
      </c>
      <c r="I36" s="105">
        <v>18.188469930149385</v>
      </c>
      <c r="J36" s="105">
        <v>19.120705707436816</v>
      </c>
      <c r="K36" s="105">
        <v>0</v>
      </c>
      <c r="L36" s="105">
        <v>0</v>
      </c>
      <c r="M36" s="105">
        <v>0</v>
      </c>
      <c r="N36" s="105">
        <v>22.412328398038298</v>
      </c>
      <c r="O36" s="105">
        <v>19.66902245597543</v>
      </c>
      <c r="P36" s="105">
        <v>22.016702531053024</v>
      </c>
      <c r="Q36" s="105">
        <v>26.981139196627691</v>
      </c>
      <c r="R36" s="105">
        <v>21.63055375276895</v>
      </c>
      <c r="S36" s="105">
        <v>19.695692729063531</v>
      </c>
      <c r="T36" s="105">
        <v>18.285152806143955</v>
      </c>
      <c r="U36" s="105">
        <v>22.162965660702444</v>
      </c>
      <c r="V36" s="105">
        <v>20.958259609210124</v>
      </c>
      <c r="W36" s="105">
        <v>16.264555761639421</v>
      </c>
      <c r="X36" s="105">
        <v>18.725059246871162</v>
      </c>
      <c r="Y36" s="105">
        <v>21.230344543723049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6.0760098186498688</v>
      </c>
      <c r="F37" s="99">
        <v>6.464933865208101</v>
      </c>
      <c r="G37" s="99">
        <v>6.3435245894428913</v>
      </c>
      <c r="H37" s="99">
        <v>5.2762369153186075</v>
      </c>
      <c r="I37" s="99">
        <v>5.8819688396659204</v>
      </c>
      <c r="J37" s="99">
        <v>6.7251449351384212</v>
      </c>
      <c r="K37" s="99">
        <v>0</v>
      </c>
      <c r="L37" s="99">
        <v>0</v>
      </c>
      <c r="M37" s="99">
        <v>0</v>
      </c>
      <c r="N37" s="99">
        <v>7.6419886749950452</v>
      </c>
      <c r="O37" s="99">
        <v>5.7511155863632304</v>
      </c>
      <c r="P37" s="99">
        <v>6.4991577472139346</v>
      </c>
      <c r="Q37" s="99">
        <v>6.4235015208659689</v>
      </c>
      <c r="R37" s="99">
        <v>4.7872877146374835</v>
      </c>
      <c r="S37" s="99">
        <v>4.9021790121846536</v>
      </c>
      <c r="T37" s="99">
        <v>5.2763701846826869</v>
      </c>
      <c r="U37" s="99">
        <v>6.5516164832981714</v>
      </c>
      <c r="V37" s="99">
        <v>6.1802453669273261</v>
      </c>
      <c r="W37" s="99">
        <v>4.6600340123203638</v>
      </c>
      <c r="X37" s="99">
        <v>6.331505183116775</v>
      </c>
      <c r="Y37" s="99">
        <v>7.1321038835425439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10.378068087533434</v>
      </c>
      <c r="F38" s="99">
        <v>11.064827990298262</v>
      </c>
      <c r="G38" s="99">
        <v>10.868402432438176</v>
      </c>
      <c r="H38" s="99">
        <v>11.950952442215014</v>
      </c>
      <c r="I38" s="99">
        <v>12.30650109048346</v>
      </c>
      <c r="J38" s="99">
        <v>12.395560772298396</v>
      </c>
      <c r="K38" s="99">
        <v>0</v>
      </c>
      <c r="L38" s="99">
        <v>0</v>
      </c>
      <c r="M38" s="99">
        <v>0</v>
      </c>
      <c r="N38" s="99">
        <v>14.77033972304325</v>
      </c>
      <c r="O38" s="99">
        <v>13.917906869612198</v>
      </c>
      <c r="P38" s="99">
        <v>15.517544783839094</v>
      </c>
      <c r="Q38" s="99">
        <v>20.557637675761722</v>
      </c>
      <c r="R38" s="99">
        <v>16.843266038131464</v>
      </c>
      <c r="S38" s="99">
        <v>14.793513716878881</v>
      </c>
      <c r="T38" s="99">
        <v>13.00878262146127</v>
      </c>
      <c r="U38" s="99">
        <v>15.611349177404268</v>
      </c>
      <c r="V38" s="99">
        <v>14.778014242282799</v>
      </c>
      <c r="W38" s="99">
        <v>11.604521749319055</v>
      </c>
      <c r="X38" s="99">
        <v>12.39355406375439</v>
      </c>
      <c r="Y38" s="99">
        <v>14.098240660180512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2.7292949313296471</v>
      </c>
      <c r="F39" s="123">
        <v>3.0848806147674788</v>
      </c>
      <c r="G39" s="123">
        <v>2.6472228963548421</v>
      </c>
      <c r="H39" s="123">
        <v>2.9623690093877237</v>
      </c>
      <c r="I39" s="123">
        <v>2.718694560331508</v>
      </c>
      <c r="J39" s="123">
        <v>3.1076408524832306</v>
      </c>
      <c r="K39" s="123">
        <v>0</v>
      </c>
      <c r="L39" s="123">
        <v>0</v>
      </c>
      <c r="M39" s="123">
        <v>0</v>
      </c>
      <c r="N39" s="123">
        <v>4.2191647101665364</v>
      </c>
      <c r="O39" s="123">
        <v>3.5833498052219159</v>
      </c>
      <c r="P39" s="123">
        <v>4.2638241233059633</v>
      </c>
      <c r="Q39" s="123">
        <v>5.0563091398234326</v>
      </c>
      <c r="R39" s="123">
        <v>4.1726099145005167</v>
      </c>
      <c r="S39" s="123">
        <v>3.9372148157851186</v>
      </c>
      <c r="T39" s="123">
        <v>3.7984813190381468</v>
      </c>
      <c r="U39" s="123">
        <v>4.6246841256392424</v>
      </c>
      <c r="V39" s="123">
        <v>4.4581920373990478</v>
      </c>
      <c r="W39" s="123">
        <v>2.9900544304316541</v>
      </c>
      <c r="X39" s="123">
        <v>3.7076260576390414</v>
      </c>
      <c r="Y39" s="123">
        <v>4.5088377726926536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2.6518700636157329</v>
      </c>
      <c r="F40" s="99">
        <v>3.0607134650991408</v>
      </c>
      <c r="G40" s="99">
        <v>2.7081506812085103</v>
      </c>
      <c r="H40" s="99">
        <v>2.9762848650617735</v>
      </c>
      <c r="I40" s="99">
        <v>2.7297117969960754</v>
      </c>
      <c r="J40" s="99">
        <v>3.0814159264983427</v>
      </c>
      <c r="K40" s="99">
        <v>0</v>
      </c>
      <c r="L40" s="99">
        <v>0</v>
      </c>
      <c r="M40" s="99">
        <v>0</v>
      </c>
      <c r="N40" s="99">
        <v>0</v>
      </c>
      <c r="O40" s="99">
        <v>3.0709663360284392</v>
      </c>
      <c r="P40" s="99">
        <v>0</v>
      </c>
      <c r="Q40" s="99">
        <v>5.3281205851350011</v>
      </c>
      <c r="R40" s="99">
        <v>4.5356566428993901</v>
      </c>
      <c r="S40" s="99">
        <v>4.0979748687922903</v>
      </c>
      <c r="T40" s="99">
        <v>3.7046480683038618</v>
      </c>
      <c r="U40" s="99">
        <v>4.4141486415621252</v>
      </c>
      <c r="V40" s="99">
        <v>4.3223808567883788</v>
      </c>
      <c r="W40" s="99">
        <v>4.2211890466324284</v>
      </c>
      <c r="X40" s="99">
        <v>0</v>
      </c>
      <c r="Y40" s="99">
        <v>0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2.729860076349456</v>
      </c>
      <c r="F41" s="110">
        <v>3.0850066165905679</v>
      </c>
      <c r="G41" s="110">
        <v>2.6468731386920776</v>
      </c>
      <c r="H41" s="110">
        <v>2.9622961037915267</v>
      </c>
      <c r="I41" s="110">
        <v>2.7186520227382083</v>
      </c>
      <c r="J41" s="110">
        <v>3.1077130974583955</v>
      </c>
      <c r="K41" s="110">
        <v>0</v>
      </c>
      <c r="L41" s="110">
        <v>0</v>
      </c>
      <c r="M41" s="110">
        <v>0</v>
      </c>
      <c r="N41" s="110">
        <v>4.2191647101665364</v>
      </c>
      <c r="O41" s="110">
        <v>3.5848285453927478</v>
      </c>
      <c r="P41" s="110">
        <v>4.2638241233059633</v>
      </c>
      <c r="Q41" s="110">
        <v>5.0550956958711488</v>
      </c>
      <c r="R41" s="110">
        <v>4.1713813299712479</v>
      </c>
      <c r="S41" s="110">
        <v>3.9368753014176274</v>
      </c>
      <c r="T41" s="110">
        <v>3.7985814612481081</v>
      </c>
      <c r="U41" s="110">
        <v>4.6249482855941695</v>
      </c>
      <c r="V41" s="110">
        <v>4.4583796219026555</v>
      </c>
      <c r="W41" s="110">
        <v>2.9865166872816511</v>
      </c>
      <c r="X41" s="110">
        <v>3.7076260576390414</v>
      </c>
      <c r="Y41" s="110">
        <v>4.5088377726926536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116.26864728527597</v>
      </c>
      <c r="D43" s="118">
        <f t="shared" si="14"/>
        <v>114.65334659594082</v>
      </c>
      <c r="E43" s="118">
        <f t="shared" si="14"/>
        <v>109.20664528394846</v>
      </c>
      <c r="F43" s="118">
        <f t="shared" si="14"/>
        <v>109.75850987723307</v>
      </c>
      <c r="G43" s="118">
        <f t="shared" si="14"/>
        <v>108.56453149619726</v>
      </c>
      <c r="H43" s="118">
        <f t="shared" si="14"/>
        <v>107.05728495296957</v>
      </c>
      <c r="I43" s="118">
        <f t="shared" si="14"/>
        <v>99.92120423095669</v>
      </c>
      <c r="J43" s="118">
        <f t="shared" si="14"/>
        <v>105.95794027847207</v>
      </c>
      <c r="K43" s="118">
        <f t="shared" si="14"/>
        <v>105.87143626371375</v>
      </c>
      <c r="L43" s="118">
        <f t="shared" si="14"/>
        <v>113.76486882699004</v>
      </c>
      <c r="M43" s="118">
        <f t="shared" si="14"/>
        <v>107.15006121990032</v>
      </c>
      <c r="N43" s="118">
        <f t="shared" si="14"/>
        <v>105.32394271937397</v>
      </c>
      <c r="O43" s="118">
        <f t="shared" si="14"/>
        <v>108.13436917667866</v>
      </c>
      <c r="P43" s="118">
        <f t="shared" si="14"/>
        <v>99.880846695932092</v>
      </c>
      <c r="Q43" s="118">
        <f t="shared" si="14"/>
        <v>112.20953725840113</v>
      </c>
      <c r="R43" s="118">
        <f t="shared" ref="R43:V43" si="15">R44+R47+R49+R58</f>
        <v>103.23586588009032</v>
      </c>
      <c r="S43" s="118">
        <f t="shared" si="15"/>
        <v>101.2014495973477</v>
      </c>
      <c r="T43" s="118">
        <f t="shared" si="15"/>
        <v>90.218946070079966</v>
      </c>
      <c r="U43" s="118">
        <f t="shared" si="15"/>
        <v>96.519234733417733</v>
      </c>
      <c r="V43" s="118">
        <f t="shared" si="15"/>
        <v>96.442065695165994</v>
      </c>
      <c r="W43" s="118">
        <f t="shared" ref="W43:Y43" si="16">W44+W47+W49+W58</f>
        <v>89.315742079216577</v>
      </c>
      <c r="X43" s="118">
        <f t="shared" si="16"/>
        <v>82.595143473167198</v>
      </c>
      <c r="Y43" s="118">
        <f t="shared" si="16"/>
        <v>74.993127041665289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96.853406155419506</v>
      </c>
      <c r="D44" s="123">
        <f t="shared" si="17"/>
        <v>92.527219580587527</v>
      </c>
      <c r="E44" s="123">
        <f t="shared" si="17"/>
        <v>89.929963611250756</v>
      </c>
      <c r="F44" s="123">
        <f t="shared" si="17"/>
        <v>89.060587646758592</v>
      </c>
      <c r="G44" s="123">
        <f t="shared" si="17"/>
        <v>88.672172501689232</v>
      </c>
      <c r="H44" s="123">
        <f t="shared" si="17"/>
        <v>86.798337249988649</v>
      </c>
      <c r="I44" s="123">
        <f t="shared" si="17"/>
        <v>79.139252114344757</v>
      </c>
      <c r="J44" s="123">
        <f t="shared" si="17"/>
        <v>83.585211849409077</v>
      </c>
      <c r="K44" s="123">
        <f t="shared" si="17"/>
        <v>81.157087873382878</v>
      </c>
      <c r="L44" s="123">
        <f t="shared" si="17"/>
        <v>91.157576873179551</v>
      </c>
      <c r="M44" s="123">
        <f t="shared" si="17"/>
        <v>82.175779235313215</v>
      </c>
      <c r="N44" s="123">
        <f t="shared" si="17"/>
        <v>79.611480761271565</v>
      </c>
      <c r="O44" s="123">
        <f t="shared" si="17"/>
        <v>84.699312496175594</v>
      </c>
      <c r="P44" s="123">
        <f t="shared" si="17"/>
        <v>73.480385398722333</v>
      </c>
      <c r="Q44" s="123">
        <f t="shared" si="17"/>
        <v>80.200920376917523</v>
      </c>
      <c r="R44" s="123">
        <f t="shared" ref="R44:V44" si="18">SUM(R45:R46)</f>
        <v>77.542283299169569</v>
      </c>
      <c r="S44" s="123">
        <f t="shared" si="18"/>
        <v>77.398130422490681</v>
      </c>
      <c r="T44" s="123">
        <f t="shared" si="18"/>
        <v>68.271625652292059</v>
      </c>
      <c r="U44" s="123">
        <f t="shared" si="18"/>
        <v>69.944200722197124</v>
      </c>
      <c r="V44" s="123">
        <f t="shared" si="18"/>
        <v>70.679995288221633</v>
      </c>
      <c r="W44" s="123">
        <f t="shared" ref="W44:Y44" si="19">SUM(W45:W46)</f>
        <v>69.543120709770847</v>
      </c>
      <c r="X44" s="123">
        <f t="shared" si="19"/>
        <v>60.054643867014299</v>
      </c>
      <c r="Y44" s="123">
        <f t="shared" si="19"/>
        <v>49.863315381269175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94.284668927218704</v>
      </c>
      <c r="D45" s="99">
        <v>90.129271367687394</v>
      </c>
      <c r="E45" s="99">
        <v>87.645798195015161</v>
      </c>
      <c r="F45" s="99">
        <v>86.85458072796547</v>
      </c>
      <c r="G45" s="99">
        <v>86.710794977051094</v>
      </c>
      <c r="H45" s="99">
        <v>84.870226653681726</v>
      </c>
      <c r="I45" s="99">
        <v>77.439719300265438</v>
      </c>
      <c r="J45" s="99">
        <v>81.812905208170633</v>
      </c>
      <c r="K45" s="99">
        <v>79.452039311240668</v>
      </c>
      <c r="L45" s="99">
        <v>89.258780903477984</v>
      </c>
      <c r="M45" s="99">
        <v>80.488302239039129</v>
      </c>
      <c r="N45" s="99">
        <v>77.992345124835182</v>
      </c>
      <c r="O45" s="99">
        <v>82.992333745201492</v>
      </c>
      <c r="P45" s="99">
        <v>72.010698198111342</v>
      </c>
      <c r="Q45" s="99">
        <v>78.608603278309459</v>
      </c>
      <c r="R45" s="99">
        <v>76.01132356081979</v>
      </c>
      <c r="S45" s="99">
        <v>75.878928526112844</v>
      </c>
      <c r="T45" s="99">
        <v>66.934844858506921</v>
      </c>
      <c r="U45" s="99">
        <v>68.583882924715553</v>
      </c>
      <c r="V45" s="99">
        <v>69.308957934401249</v>
      </c>
      <c r="W45" s="99">
        <v>68.178754749547451</v>
      </c>
      <c r="X45" s="99">
        <v>58.886914541575877</v>
      </c>
      <c r="Y45" s="99">
        <v>48.892710042132705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2.5687372282008072</v>
      </c>
      <c r="D46" s="99">
        <v>2.3979482129001357</v>
      </c>
      <c r="E46" s="99">
        <v>2.2841654162355969</v>
      </c>
      <c r="F46" s="99">
        <v>2.2060069187931211</v>
      </c>
      <c r="G46" s="99">
        <v>1.9613775246381375</v>
      </c>
      <c r="H46" s="99">
        <v>1.9281105963069201</v>
      </c>
      <c r="I46" s="99">
        <v>1.6995328140793138</v>
      </c>
      <c r="J46" s="99">
        <v>1.7723066412384492</v>
      </c>
      <c r="K46" s="99">
        <v>1.7050485621422149</v>
      </c>
      <c r="L46" s="99">
        <v>1.8987959697015613</v>
      </c>
      <c r="M46" s="99">
        <v>1.6874769962740885</v>
      </c>
      <c r="N46" s="99">
        <v>1.6191356364363882</v>
      </c>
      <c r="O46" s="99">
        <v>1.7069787509740963</v>
      </c>
      <c r="P46" s="99">
        <v>1.4696872006109918</v>
      </c>
      <c r="Q46" s="99">
        <v>1.592317098608065</v>
      </c>
      <c r="R46" s="99">
        <v>1.5309597383497791</v>
      </c>
      <c r="S46" s="99">
        <v>1.5192018963778313</v>
      </c>
      <c r="T46" s="99">
        <v>1.3367807937851344</v>
      </c>
      <c r="U46" s="99">
        <v>1.3603177974815654</v>
      </c>
      <c r="V46" s="99">
        <v>1.3710373538203817</v>
      </c>
      <c r="W46" s="99">
        <v>1.364365960223392</v>
      </c>
      <c r="X46" s="99">
        <v>1.1677293254384231</v>
      </c>
      <c r="Y46" s="99">
        <v>0.97060533913647107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3.7911045433418306E-2</v>
      </c>
      <c r="D47" s="123">
        <f t="shared" si="20"/>
        <v>2.5408626939808103E-2</v>
      </c>
      <c r="E47" s="123">
        <f t="shared" si="20"/>
        <v>6.0525165902586872E-2</v>
      </c>
      <c r="F47" s="123">
        <f t="shared" si="20"/>
        <v>4.8973733579802621E-2</v>
      </c>
      <c r="G47" s="123">
        <f t="shared" si="20"/>
        <v>4.589034715326868E-2</v>
      </c>
      <c r="H47" s="123">
        <f t="shared" si="20"/>
        <v>5.7624317180800085E-2</v>
      </c>
      <c r="I47" s="123">
        <f t="shared" si="20"/>
        <v>6.4822433493005191E-2</v>
      </c>
      <c r="J47" s="123">
        <f t="shared" si="20"/>
        <v>4.6784760550778723E-2</v>
      </c>
      <c r="K47" s="123">
        <f t="shared" si="20"/>
        <v>3.2598556459662559E-2</v>
      </c>
      <c r="L47" s="123">
        <f t="shared" si="20"/>
        <v>4.7813042435738327E-2</v>
      </c>
      <c r="M47" s="123">
        <f t="shared" si="20"/>
        <v>4.6593225203570517E-2</v>
      </c>
      <c r="N47" s="123">
        <f t="shared" si="20"/>
        <v>3.3694281187845454E-2</v>
      </c>
      <c r="O47" s="123">
        <f t="shared" si="20"/>
        <v>6.2882350991832203E-2</v>
      </c>
      <c r="P47" s="123">
        <f t="shared" si="20"/>
        <v>1.9170320028215476E-2</v>
      </c>
      <c r="Q47" s="123">
        <f t="shared" si="20"/>
        <v>3.6896265759627865E-2</v>
      </c>
      <c r="R47" s="123">
        <f t="shared" si="20"/>
        <v>3.8391016120864853E-2</v>
      </c>
      <c r="S47" s="123">
        <f t="shared" si="20"/>
        <v>6.8114755801195442E-2</v>
      </c>
      <c r="T47" s="123">
        <f t="shared" si="20"/>
        <v>4.1658970978775745E-2</v>
      </c>
      <c r="U47" s="123">
        <f t="shared" si="20"/>
        <v>8.6490974477645366E-2</v>
      </c>
      <c r="V47" s="123">
        <f t="shared" si="20"/>
        <v>0.12242035261297185</v>
      </c>
      <c r="W47" s="123">
        <f t="shared" si="20"/>
        <v>3.9150051294037876E-2</v>
      </c>
      <c r="X47" s="123">
        <f t="shared" si="20"/>
        <v>1.6700667735103782E-2</v>
      </c>
      <c r="Y47" s="123">
        <f t="shared" si="20"/>
        <v>5.9973430875986701E-3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3.7911045433418306E-2</v>
      </c>
      <c r="D48" s="99">
        <f>RES_hhdet_in_tesh!D48/RES_summary!D$21</f>
        <v>2.5408626939808103E-2</v>
      </c>
      <c r="E48" s="99">
        <f>RES_hhdet_in_tesh!E48/RES_summary!E$21</f>
        <v>6.0525165902586872E-2</v>
      </c>
      <c r="F48" s="99">
        <f>RES_hhdet_in_tesh!F48/RES_summary!F$21</f>
        <v>4.8973733579802621E-2</v>
      </c>
      <c r="G48" s="99">
        <f>RES_hhdet_in_tesh!G48/RES_summary!G$21</f>
        <v>4.589034715326868E-2</v>
      </c>
      <c r="H48" s="99">
        <f>RES_hhdet_in_tesh!H48/RES_summary!H$21</f>
        <v>5.7624317180800085E-2</v>
      </c>
      <c r="I48" s="99">
        <f>RES_hhdet_in_tesh!I48/RES_summary!I$21</f>
        <v>6.4822433493005191E-2</v>
      </c>
      <c r="J48" s="99">
        <f>RES_hhdet_in_tesh!J48/RES_summary!J$21</f>
        <v>4.6784760550778723E-2</v>
      </c>
      <c r="K48" s="99">
        <f>RES_hhdet_in_tesh!K48/RES_summary!K$21</f>
        <v>3.2598556459662559E-2</v>
      </c>
      <c r="L48" s="99">
        <f>RES_hhdet_in_tesh!L48/RES_summary!L$21</f>
        <v>4.7813042435738327E-2</v>
      </c>
      <c r="M48" s="99">
        <f>RES_hhdet_in_tesh!M48/RES_summary!M$21</f>
        <v>4.6593225203570517E-2</v>
      </c>
      <c r="N48" s="99">
        <f>RES_hhdet_in_tesh!N48/RES_summary!N$21</f>
        <v>3.3694281187845454E-2</v>
      </c>
      <c r="O48" s="99">
        <f>RES_hhdet_in_tesh!O48/RES_summary!O$21</f>
        <v>6.2882350991832203E-2</v>
      </c>
      <c r="P48" s="99">
        <f>RES_hhdet_in_tesh!P48/RES_summary!P$21</f>
        <v>1.9170320028215476E-2</v>
      </c>
      <c r="Q48" s="99">
        <f>RES_hhdet_in_tesh!Q48/RES_summary!Q$21</f>
        <v>3.6896265759627865E-2</v>
      </c>
      <c r="R48" s="99">
        <f>RES_hhdet_in_tesh!R48/RES_summary!R$21</f>
        <v>3.8391016120864853E-2</v>
      </c>
      <c r="S48" s="99">
        <f>RES_hhdet_in_tesh!S48/RES_summary!S$21</f>
        <v>6.8114755801195442E-2</v>
      </c>
      <c r="T48" s="99">
        <f>RES_hhdet_in_tesh!T48/RES_summary!T$21</f>
        <v>4.1658970978775745E-2</v>
      </c>
      <c r="U48" s="99">
        <f>RES_hhdet_in_tesh!U48/RES_summary!U$21</f>
        <v>8.6490974477645366E-2</v>
      </c>
      <c r="V48" s="99">
        <f>RES_hhdet_in_tesh!V48/RES_summary!V$21</f>
        <v>0.12242035261297185</v>
      </c>
      <c r="W48" s="99">
        <f>RES_hhdet_in_tesh!W48/RES_summary!W$21</f>
        <v>3.9150051294037876E-2</v>
      </c>
      <c r="X48" s="99">
        <f>RES_hhdet_in_tesh!X48/RES_summary!X$21</f>
        <v>1.6700667735103782E-2</v>
      </c>
      <c r="Y48" s="99">
        <f>RES_hhdet_in_tesh!Y48/RES_summary!Y$21</f>
        <v>5.9973430875986701E-3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16.611983481285346</v>
      </c>
      <c r="D49" s="123">
        <v>18.927606446907166</v>
      </c>
      <c r="E49" s="123">
        <v>16.4866401546576</v>
      </c>
      <c r="F49" s="123">
        <v>17.564080776380681</v>
      </c>
      <c r="G49" s="123">
        <v>17.199229402588738</v>
      </c>
      <c r="H49" s="123">
        <v>17.238957737062957</v>
      </c>
      <c r="I49" s="123">
        <v>17.998440279983637</v>
      </c>
      <c r="J49" s="123">
        <v>19.218295403243321</v>
      </c>
      <c r="K49" s="123">
        <v>20.732209474205636</v>
      </c>
      <c r="L49" s="123">
        <v>19.020723467380115</v>
      </c>
      <c r="M49" s="123">
        <v>21.068718231245509</v>
      </c>
      <c r="N49" s="123">
        <v>21.460211495781373</v>
      </c>
      <c r="O49" s="123">
        <v>19.788518891533332</v>
      </c>
      <c r="P49" s="123">
        <v>22.118623000546766</v>
      </c>
      <c r="Q49" s="123">
        <v>26.9154161124222</v>
      </c>
      <c r="R49" s="123">
        <v>21.482599776554789</v>
      </c>
      <c r="S49" s="123">
        <v>19.797981406435813</v>
      </c>
      <c r="T49" s="123">
        <v>18.10717498292443</v>
      </c>
      <c r="U49" s="123">
        <v>21.863969239768505</v>
      </c>
      <c r="V49" s="123">
        <v>21.181507805186079</v>
      </c>
      <c r="W49" s="123">
        <v>16.74384000999024</v>
      </c>
      <c r="X49" s="123">
        <v>18.816172880778751</v>
      </c>
      <c r="Y49" s="123">
        <v>20.614976544615853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16.218783791650935</v>
      </c>
      <c r="D50" s="99">
        <v>19.007514267853832</v>
      </c>
      <c r="E50" s="99">
        <v>16.776037541807298</v>
      </c>
      <c r="F50" s="99">
        <v>17.779812240511198</v>
      </c>
      <c r="G50" s="99">
        <v>17.065663891552532</v>
      </c>
      <c r="H50" s="99">
        <v>17.568358619257413</v>
      </c>
      <c r="I50" s="99">
        <v>17.556544196174432</v>
      </c>
      <c r="J50" s="99">
        <v>19.314878484324769</v>
      </c>
      <c r="K50" s="99">
        <v>20.321550902073131</v>
      </c>
      <c r="L50" s="99">
        <v>19.030152135799476</v>
      </c>
      <c r="M50" s="99">
        <v>21.602566532440392</v>
      </c>
      <c r="N50" s="99">
        <v>20.528759305023858</v>
      </c>
      <c r="O50" s="99">
        <v>19.898096840120129</v>
      </c>
      <c r="P50" s="99">
        <v>22.66165984750107</v>
      </c>
      <c r="Q50" s="99">
        <v>26.548090504953269</v>
      </c>
      <c r="R50" s="99">
        <v>21.02801194669814</v>
      </c>
      <c r="S50" s="99">
        <v>20.000005605246336</v>
      </c>
      <c r="T50" s="99">
        <v>17.76857818159635</v>
      </c>
      <c r="U50" s="99">
        <v>21.449143732527617</v>
      </c>
      <c r="V50" s="99">
        <v>21.411308659649706</v>
      </c>
      <c r="W50" s="99">
        <v>17.140909409218992</v>
      </c>
      <c r="X50" s="99">
        <v>18.866699618882368</v>
      </c>
      <c r="Y50" s="99">
        <v>19.595932052700245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16.218743462878106</v>
      </c>
      <c r="D51" s="99">
        <v>19.007665952993662</v>
      </c>
      <c r="E51" s="99">
        <v>16.776673742513019</v>
      </c>
      <c r="F51" s="99">
        <v>17.780987261743615</v>
      </c>
      <c r="G51" s="99">
        <v>17.067814172806916</v>
      </c>
      <c r="H51" s="99">
        <v>17.572324999222968</v>
      </c>
      <c r="I51" s="99">
        <v>0</v>
      </c>
      <c r="J51" s="99">
        <v>19.316883578984367</v>
      </c>
      <c r="K51" s="99">
        <v>20.330742632946265</v>
      </c>
      <c r="L51" s="99">
        <v>19.03934397426401</v>
      </c>
      <c r="M51" s="99">
        <v>21.609264499693214</v>
      </c>
      <c r="N51" s="99">
        <v>0</v>
      </c>
      <c r="O51" s="99">
        <v>19.894126834733012</v>
      </c>
      <c r="P51" s="99">
        <v>22.65285313929855</v>
      </c>
      <c r="Q51" s="99">
        <v>26.531748690708501</v>
      </c>
      <c r="R51" s="99">
        <v>21.011054397766252</v>
      </c>
      <c r="S51" s="99">
        <v>19.991123755419306</v>
      </c>
      <c r="T51" s="99">
        <v>17.756674324878485</v>
      </c>
      <c r="U51" s="99">
        <v>21.442733997958882</v>
      </c>
      <c r="V51" s="99">
        <v>21.413114862819395</v>
      </c>
      <c r="W51" s="99">
        <v>17.139172008535091</v>
      </c>
      <c r="X51" s="99">
        <v>18.852783106462056</v>
      </c>
      <c r="Y51" s="99">
        <v>0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6.018522268593907</v>
      </c>
      <c r="D52" s="102">
        <v>7.0792367358116595</v>
      </c>
      <c r="E52" s="102">
        <v>6.1976106533906217</v>
      </c>
      <c r="F52" s="102">
        <v>6.5606477950043551</v>
      </c>
      <c r="G52" s="102">
        <v>6.2908376715262166</v>
      </c>
      <c r="H52" s="102">
        <v>5.3880562739511078</v>
      </c>
      <c r="I52" s="102">
        <v>0</v>
      </c>
      <c r="J52" s="102">
        <v>6.7991026539623549</v>
      </c>
      <c r="K52" s="102">
        <v>7.311817465961739</v>
      </c>
      <c r="L52" s="102">
        <v>6.0405964962675034</v>
      </c>
      <c r="M52" s="102">
        <v>7.6826930542593255</v>
      </c>
      <c r="N52" s="102">
        <v>0</v>
      </c>
      <c r="O52" s="102">
        <v>5.8067352995258119</v>
      </c>
      <c r="P52" s="102">
        <v>6.7185637770970441</v>
      </c>
      <c r="Q52" s="102">
        <v>6.3102237740201668</v>
      </c>
      <c r="R52" s="102">
        <v>4.6329543678433271</v>
      </c>
      <c r="S52" s="102">
        <v>4.9863681232047554</v>
      </c>
      <c r="T52" s="102">
        <v>5.1155472399564959</v>
      </c>
      <c r="U52" s="102">
        <v>6.3172364873416971</v>
      </c>
      <c r="V52" s="102">
        <v>6.335635436198614</v>
      </c>
      <c r="W52" s="102">
        <v>4.9616924719405002</v>
      </c>
      <c r="X52" s="102">
        <v>6.393718080181829</v>
      </c>
      <c r="Y52" s="102">
        <v>0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10.2002211942842</v>
      </c>
      <c r="D53" s="105">
        <v>11.928429217182002</v>
      </c>
      <c r="E53" s="105">
        <v>10.579063089122396</v>
      </c>
      <c r="F53" s="105">
        <v>11.22033946673926</v>
      </c>
      <c r="G53" s="105">
        <v>10.776976501280698</v>
      </c>
      <c r="H53" s="105">
        <v>12.18426872527186</v>
      </c>
      <c r="I53" s="105">
        <v>0</v>
      </c>
      <c r="J53" s="105">
        <v>12.517780925022011</v>
      </c>
      <c r="K53" s="105">
        <v>13.018925166984529</v>
      </c>
      <c r="L53" s="105">
        <v>12.998747477996512</v>
      </c>
      <c r="M53" s="105">
        <v>13.926571445433892</v>
      </c>
      <c r="N53" s="105">
        <v>0</v>
      </c>
      <c r="O53" s="105">
        <v>14.087391535207194</v>
      </c>
      <c r="P53" s="105">
        <v>15.934289362201508</v>
      </c>
      <c r="Q53" s="105">
        <v>20.221524916688335</v>
      </c>
      <c r="R53" s="105">
        <v>16.378100029922926</v>
      </c>
      <c r="S53" s="105">
        <v>15.004755632214549</v>
      </c>
      <c r="T53" s="105">
        <v>12.641127084921989</v>
      </c>
      <c r="U53" s="105">
        <v>15.125497510617189</v>
      </c>
      <c r="V53" s="105">
        <v>15.07747942662078</v>
      </c>
      <c r="W53" s="105">
        <v>12.177479536594593</v>
      </c>
      <c r="X53" s="105">
        <v>12.459065026280228</v>
      </c>
      <c r="Y53" s="105">
        <v>0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16.635851585890777</v>
      </c>
      <c r="D54" s="102">
        <v>18.910551244771089</v>
      </c>
      <c r="E54" s="102">
        <v>16.450695892853361</v>
      </c>
      <c r="F54" s="102">
        <v>17.522521003444357</v>
      </c>
      <c r="G54" s="102">
        <v>17.199833042456643</v>
      </c>
      <c r="H54" s="102">
        <v>17.216243353435669</v>
      </c>
      <c r="I54" s="102">
        <v>18.183465002727061</v>
      </c>
      <c r="J54" s="102">
        <v>19.11605211432509</v>
      </c>
      <c r="K54" s="102">
        <v>20.982286496884942</v>
      </c>
      <c r="L54" s="102">
        <v>19.010621805446497</v>
      </c>
      <c r="M54" s="102">
        <v>20.477578687734916</v>
      </c>
      <c r="N54" s="102">
        <v>22.4154190733205</v>
      </c>
      <c r="O54" s="102">
        <v>19.675804622806368</v>
      </c>
      <c r="P54" s="102">
        <v>22.044210180284228</v>
      </c>
      <c r="Q54" s="102">
        <v>27.030274786716902</v>
      </c>
      <c r="R54" s="102">
        <v>21.652491967075242</v>
      </c>
      <c r="S54" s="102">
        <v>19.685909399488903</v>
      </c>
      <c r="T54" s="102">
        <v>18.285738994597832</v>
      </c>
      <c r="U54" s="102">
        <v>22.162498947173496</v>
      </c>
      <c r="V54" s="102">
        <v>20.967734114779418</v>
      </c>
      <c r="W54" s="102">
        <v>16.288579701159534</v>
      </c>
      <c r="X54" s="102">
        <v>18.744672158978336</v>
      </c>
      <c r="Y54" s="102">
        <v>21.261658734165287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16.636527641345676</v>
      </c>
      <c r="D55" s="105">
        <v>18.910869577952333</v>
      </c>
      <c r="E55" s="105">
        <v>16.454077906183301</v>
      </c>
      <c r="F55" s="105">
        <v>17.529761855506361</v>
      </c>
      <c r="G55" s="105">
        <v>17.211927021881063</v>
      </c>
      <c r="H55" s="105">
        <v>17.227189357533614</v>
      </c>
      <c r="I55" s="105">
        <v>18.188469930149381</v>
      </c>
      <c r="J55" s="105">
        <v>19.120705707436816</v>
      </c>
      <c r="K55" s="105">
        <v>20.996706591249719</v>
      </c>
      <c r="L55" s="105">
        <v>19.017695433608292</v>
      </c>
      <c r="M55" s="105">
        <v>20.48060230754281</v>
      </c>
      <c r="N55" s="105">
        <v>22.412328398038298</v>
      </c>
      <c r="O55" s="105">
        <v>19.669022455975433</v>
      </c>
      <c r="P55" s="105">
        <v>22.016702531053024</v>
      </c>
      <c r="Q55" s="105">
        <v>26.981139196627694</v>
      </c>
      <c r="R55" s="105">
        <v>21.63055375276895</v>
      </c>
      <c r="S55" s="105">
        <v>19.695692729063531</v>
      </c>
      <c r="T55" s="105">
        <v>18.285152806143959</v>
      </c>
      <c r="U55" s="105">
        <v>22.162965660702444</v>
      </c>
      <c r="V55" s="105">
        <v>20.958259609210124</v>
      </c>
      <c r="W55" s="105">
        <v>16.264555761639421</v>
      </c>
      <c r="X55" s="105">
        <v>18.725059246871162</v>
      </c>
      <c r="Y55" s="105">
        <v>21.230344543723046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6.176047765193994</v>
      </c>
      <c r="D56" s="99">
        <v>7.0433944423926347</v>
      </c>
      <c r="E56" s="99">
        <v>6.0760098186498688</v>
      </c>
      <c r="F56" s="99">
        <v>6.464933865208101</v>
      </c>
      <c r="G56" s="99">
        <v>6.3435245894428904</v>
      </c>
      <c r="H56" s="99">
        <v>5.2762369153186066</v>
      </c>
      <c r="I56" s="99">
        <v>5.8819688396659213</v>
      </c>
      <c r="J56" s="99">
        <v>6.7251449351384203</v>
      </c>
      <c r="K56" s="99">
        <v>7.5664133947333569</v>
      </c>
      <c r="L56" s="99">
        <v>6.0406900755628516</v>
      </c>
      <c r="M56" s="99">
        <v>7.2476158338352334</v>
      </c>
      <c r="N56" s="99">
        <v>7.641988674995047</v>
      </c>
      <c r="O56" s="99">
        <v>5.7511155863632304</v>
      </c>
      <c r="P56" s="99">
        <v>6.4991577472139346</v>
      </c>
      <c r="Q56" s="99">
        <v>6.4235015208659689</v>
      </c>
      <c r="R56" s="99">
        <v>4.7872877146374826</v>
      </c>
      <c r="S56" s="99">
        <v>4.9021790121846536</v>
      </c>
      <c r="T56" s="99">
        <v>5.2763701846826869</v>
      </c>
      <c r="U56" s="99">
        <v>6.5516164832981714</v>
      </c>
      <c r="V56" s="99">
        <v>6.1802453669273261</v>
      </c>
      <c r="W56" s="99">
        <v>4.6600340123203647</v>
      </c>
      <c r="X56" s="99">
        <v>6.331505183116775</v>
      </c>
      <c r="Y56" s="99">
        <v>7.1321038835425439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10.460479876151682</v>
      </c>
      <c r="D57" s="99">
        <v>11.867475135559701</v>
      </c>
      <c r="E57" s="99">
        <v>10.378068087533434</v>
      </c>
      <c r="F57" s="99">
        <v>11.06482799029826</v>
      </c>
      <c r="G57" s="99">
        <v>10.868402432438174</v>
      </c>
      <c r="H57" s="99">
        <v>11.95095244221501</v>
      </c>
      <c r="I57" s="99">
        <v>12.306501090483462</v>
      </c>
      <c r="J57" s="99">
        <v>12.395560772298394</v>
      </c>
      <c r="K57" s="99">
        <v>13.430293196516361</v>
      </c>
      <c r="L57" s="99">
        <v>12.977005358045441</v>
      </c>
      <c r="M57" s="99">
        <v>13.232986473707577</v>
      </c>
      <c r="N57" s="99">
        <v>14.770339723043248</v>
      </c>
      <c r="O57" s="99">
        <v>13.917906869612201</v>
      </c>
      <c r="P57" s="99">
        <v>15.517544783839091</v>
      </c>
      <c r="Q57" s="99">
        <v>20.557637675761725</v>
      </c>
      <c r="R57" s="99">
        <v>16.843266038131468</v>
      </c>
      <c r="S57" s="99">
        <v>14.793513716878875</v>
      </c>
      <c r="T57" s="99">
        <v>13.008782621461274</v>
      </c>
      <c r="U57" s="99">
        <v>15.611349177404273</v>
      </c>
      <c r="V57" s="99">
        <v>14.778014242282797</v>
      </c>
      <c r="W57" s="99">
        <v>11.604521749319055</v>
      </c>
      <c r="X57" s="99">
        <v>12.393554063754387</v>
      </c>
      <c r="Y57" s="99">
        <v>14.098240660180506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2.7653466031376976</v>
      </c>
      <c r="D58" s="123">
        <v>3.1731119415063263</v>
      </c>
      <c r="E58" s="123">
        <v>2.7295163521375252</v>
      </c>
      <c r="F58" s="123">
        <v>3.0848677205139929</v>
      </c>
      <c r="G58" s="123">
        <v>2.647239244766014</v>
      </c>
      <c r="H58" s="123">
        <v>2.9623656487371615</v>
      </c>
      <c r="I58" s="123">
        <v>2.718689403135286</v>
      </c>
      <c r="J58" s="123">
        <v>3.1076482652688955</v>
      </c>
      <c r="K58" s="123">
        <v>3.9495403596655771</v>
      </c>
      <c r="L58" s="123">
        <v>3.5387554439946283</v>
      </c>
      <c r="M58" s="123">
        <v>3.8589705281380309</v>
      </c>
      <c r="N58" s="123">
        <v>4.2185561811331835</v>
      </c>
      <c r="O58" s="123">
        <v>3.5836554379779062</v>
      </c>
      <c r="P58" s="123">
        <v>4.2626679766347833</v>
      </c>
      <c r="Q58" s="123">
        <v>5.0563045033017815</v>
      </c>
      <c r="R58" s="123">
        <v>4.172591788245084</v>
      </c>
      <c r="S58" s="123">
        <v>3.9372230126200263</v>
      </c>
      <c r="T58" s="123">
        <v>3.7984864638846942</v>
      </c>
      <c r="U58" s="123">
        <v>4.6245737969744649</v>
      </c>
      <c r="V58" s="123">
        <v>4.4581422491452996</v>
      </c>
      <c r="W58" s="123">
        <v>2.9896313081614503</v>
      </c>
      <c r="X58" s="123">
        <v>3.7076260576390414</v>
      </c>
      <c r="Y58" s="123">
        <v>4.5088377726926536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2.7816920475113918</v>
      </c>
      <c r="D59" s="99">
        <v>3.2133381656228632</v>
      </c>
      <c r="E59" s="99">
        <v>2.6518700636157333</v>
      </c>
      <c r="F59" s="99">
        <v>3.0607134650991403</v>
      </c>
      <c r="G59" s="99">
        <v>2.7081506812085103</v>
      </c>
      <c r="H59" s="99">
        <v>2.9762848650617735</v>
      </c>
      <c r="I59" s="99">
        <v>2.7297117969960754</v>
      </c>
      <c r="J59" s="99">
        <v>3.0814159264983423</v>
      </c>
      <c r="K59" s="99">
        <v>4.0204502022628912</v>
      </c>
      <c r="L59" s="99">
        <v>3.828477638568307</v>
      </c>
      <c r="M59" s="99">
        <v>3.9104358798285479</v>
      </c>
      <c r="N59" s="99">
        <v>3.5319731571022541</v>
      </c>
      <c r="O59" s="99">
        <v>3.07096633602844</v>
      </c>
      <c r="P59" s="99">
        <v>3.9197907543767379</v>
      </c>
      <c r="Q59" s="99">
        <v>5.3281205851350002</v>
      </c>
      <c r="R59" s="99">
        <v>4.5356566428993901</v>
      </c>
      <c r="S59" s="99">
        <v>4.0979748687922903</v>
      </c>
      <c r="T59" s="99">
        <v>3.7046480683038614</v>
      </c>
      <c r="U59" s="99">
        <v>4.4141486415621252</v>
      </c>
      <c r="V59" s="99">
        <v>4.3223808567883788</v>
      </c>
      <c r="W59" s="99">
        <v>4.2211890466324284</v>
      </c>
      <c r="X59" s="99">
        <v>0</v>
      </c>
      <c r="Y59" s="99">
        <v>0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2.7652592731892676</v>
      </c>
      <c r="D60" s="110">
        <v>3.172946030848292</v>
      </c>
      <c r="E60" s="110">
        <v>2.729860076349456</v>
      </c>
      <c r="F60" s="110">
        <v>3.0850066165905674</v>
      </c>
      <c r="G60" s="110">
        <v>2.6468731386920776</v>
      </c>
      <c r="H60" s="110">
        <v>2.9622961037915267</v>
      </c>
      <c r="I60" s="110">
        <v>2.7186520227382083</v>
      </c>
      <c r="J60" s="110">
        <v>3.1077130974583955</v>
      </c>
      <c r="K60" s="110">
        <v>3.9493516839860074</v>
      </c>
      <c r="L60" s="110">
        <v>3.5382823251749005</v>
      </c>
      <c r="M60" s="110">
        <v>3.8589327061933085</v>
      </c>
      <c r="N60" s="110">
        <v>4.2191647101665364</v>
      </c>
      <c r="O60" s="110">
        <v>3.5848285453927473</v>
      </c>
      <c r="P60" s="110">
        <v>4.2638241233059633</v>
      </c>
      <c r="Q60" s="110">
        <v>5.0550956958711488</v>
      </c>
      <c r="R60" s="110">
        <v>4.1713813299712479</v>
      </c>
      <c r="S60" s="110">
        <v>3.936875301417627</v>
      </c>
      <c r="T60" s="110">
        <v>3.7985814612481086</v>
      </c>
      <c r="U60" s="110">
        <v>4.6249482855941704</v>
      </c>
      <c r="V60" s="110">
        <v>4.4583796219026546</v>
      </c>
      <c r="W60" s="110">
        <v>2.9865166872816515</v>
      </c>
      <c r="X60" s="110">
        <v>3.7076260576390414</v>
      </c>
      <c r="Y60" s="110">
        <v>4.5088377726926536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119.82501674484196</v>
      </c>
      <c r="D62" s="118">
        <f t="shared" si="21"/>
        <v>113.14389247581626</v>
      </c>
      <c r="E62" s="118">
        <f t="shared" si="21"/>
        <v>107.29965811595586</v>
      </c>
      <c r="F62" s="118">
        <f t="shared" si="21"/>
        <v>100.88221382184929</v>
      </c>
      <c r="G62" s="118">
        <f t="shared" si="21"/>
        <v>116.31307684186831</v>
      </c>
      <c r="H62" s="118">
        <f t="shared" si="21"/>
        <v>107.84910904267606</v>
      </c>
      <c r="I62" s="118">
        <f t="shared" si="21"/>
        <v>99.91959540182178</v>
      </c>
      <c r="J62" s="118">
        <f t="shared" si="21"/>
        <v>104.48670539316319</v>
      </c>
      <c r="K62" s="118">
        <f t="shared" si="21"/>
        <v>108.11624102725372</v>
      </c>
      <c r="L62" s="118">
        <f t="shared" si="21"/>
        <v>112.04297775901009</v>
      </c>
      <c r="M62" s="118">
        <f t="shared" si="21"/>
        <v>105.03811900157963</v>
      </c>
      <c r="N62" s="118">
        <f t="shared" si="21"/>
        <v>110.22960553077696</v>
      </c>
      <c r="O62" s="118">
        <f t="shared" si="21"/>
        <v>106.21818939734607</v>
      </c>
      <c r="P62" s="118">
        <f t="shared" si="21"/>
        <v>97.104182257061666</v>
      </c>
      <c r="Q62" s="118">
        <f t="shared" si="21"/>
        <v>110.65590900549903</v>
      </c>
      <c r="R62" s="118">
        <f t="shared" ref="R62:V62" si="22">R63+R66+R68+R77</f>
        <v>107.45690447890885</v>
      </c>
      <c r="S62" s="118">
        <f t="shared" si="22"/>
        <v>100.78087158871435</v>
      </c>
      <c r="T62" s="118">
        <f t="shared" si="22"/>
        <v>90.050815837113674</v>
      </c>
      <c r="U62" s="118">
        <f t="shared" si="22"/>
        <v>98.751489643650316</v>
      </c>
      <c r="V62" s="118">
        <f t="shared" si="22"/>
        <v>96.647380866138604</v>
      </c>
      <c r="W62" s="118">
        <f t="shared" ref="W62:Y62" si="23">W63+W66+W68+W77</f>
        <v>89.120084884075908</v>
      </c>
      <c r="X62" s="118">
        <f t="shared" si="23"/>
        <v>79.486928313686278</v>
      </c>
      <c r="Y62" s="118">
        <f t="shared" si="23"/>
        <v>75.652474400828794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100.29044281342837</v>
      </c>
      <c r="D63" s="123">
        <f t="shared" si="24"/>
        <v>91.124278722368686</v>
      </c>
      <c r="E63" s="123">
        <f t="shared" si="24"/>
        <v>88.157136938799923</v>
      </c>
      <c r="F63" s="123">
        <f t="shared" si="24"/>
        <v>80.786232186102652</v>
      </c>
      <c r="G63" s="123">
        <f t="shared" si="24"/>
        <v>95.733028917430843</v>
      </c>
      <c r="H63" s="123">
        <f t="shared" si="24"/>
        <v>87.397951366792753</v>
      </c>
      <c r="I63" s="123">
        <f t="shared" si="24"/>
        <v>79.188080341367154</v>
      </c>
      <c r="J63" s="123">
        <f t="shared" si="24"/>
        <v>82.220649810914693</v>
      </c>
      <c r="K63" s="123">
        <f t="shared" si="24"/>
        <v>83.203200175142612</v>
      </c>
      <c r="L63" s="123">
        <f t="shared" si="24"/>
        <v>89.755626803664811</v>
      </c>
      <c r="M63" s="123">
        <f t="shared" si="24"/>
        <v>80.177479374898013</v>
      </c>
      <c r="N63" s="123">
        <f t="shared" si="24"/>
        <v>83.523368773823194</v>
      </c>
      <c r="O63" s="123">
        <f t="shared" si="24"/>
        <v>83.23385272739273</v>
      </c>
      <c r="P63" s="123">
        <f t="shared" si="24"/>
        <v>70.579519687069165</v>
      </c>
      <c r="Q63" s="123">
        <f t="shared" si="24"/>
        <v>78.854890216298912</v>
      </c>
      <c r="R63" s="123">
        <f t="shared" ref="R63:V63" si="25">SUM(R64:R65)</f>
        <v>81.722525553686211</v>
      </c>
      <c r="S63" s="123">
        <f t="shared" si="25"/>
        <v>76.895093264289343</v>
      </c>
      <c r="T63" s="123">
        <f t="shared" si="25"/>
        <v>68.022740172072318</v>
      </c>
      <c r="U63" s="123">
        <f t="shared" si="25"/>
        <v>72.401637320684941</v>
      </c>
      <c r="V63" s="123">
        <f t="shared" si="25"/>
        <v>70.730204249516817</v>
      </c>
      <c r="W63" s="123">
        <f t="shared" ref="W63:Y63" si="26">SUM(W64:W65)</f>
        <v>68.979504451872941</v>
      </c>
      <c r="X63" s="123">
        <f t="shared" si="26"/>
        <v>57.180752239278192</v>
      </c>
      <c r="Y63" s="123">
        <f t="shared" si="26"/>
        <v>49.991893329123364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97.630548811619093</v>
      </c>
      <c r="D64" s="99">
        <v>88.762689318681879</v>
      </c>
      <c r="E64" s="99">
        <v>85.918000222805958</v>
      </c>
      <c r="F64" s="99">
        <v>78.785178837424723</v>
      </c>
      <c r="G64" s="99">
        <v>93.615469304457505</v>
      </c>
      <c r="H64" s="99">
        <v>85.456521133624875</v>
      </c>
      <c r="I64" s="99">
        <v>77.487498930392363</v>
      </c>
      <c r="J64" s="99">
        <v>80.477276784961717</v>
      </c>
      <c r="K64" s="99">
        <v>81.455164352990039</v>
      </c>
      <c r="L64" s="99">
        <v>87.886033202356842</v>
      </c>
      <c r="M64" s="99">
        <v>78.531037402294984</v>
      </c>
      <c r="N64" s="99">
        <v>81.824673289657511</v>
      </c>
      <c r="O64" s="99">
        <v>81.556407966860789</v>
      </c>
      <c r="P64" s="99">
        <v>69.167852938909178</v>
      </c>
      <c r="Q64" s="99">
        <v>77.289297335192614</v>
      </c>
      <c r="R64" s="99">
        <v>80.109033004643692</v>
      </c>
      <c r="S64" s="99">
        <v>75.38576518528302</v>
      </c>
      <c r="T64" s="99">
        <v>66.690832637516493</v>
      </c>
      <c r="U64" s="99">
        <v>70.993525786101671</v>
      </c>
      <c r="V64" s="99">
        <v>69.358192951638415</v>
      </c>
      <c r="W64" s="99">
        <v>67.626196074758511</v>
      </c>
      <c r="X64" s="99">
        <v>56.068904146592907</v>
      </c>
      <c r="Y64" s="99">
        <v>49.018785179218533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2.6598940018092714</v>
      </c>
      <c r="D65" s="99">
        <v>2.3615894036868061</v>
      </c>
      <c r="E65" s="99">
        <v>2.2391367159939617</v>
      </c>
      <c r="F65" s="99">
        <v>2.0010533486779223</v>
      </c>
      <c r="G65" s="99">
        <v>2.1175596129733334</v>
      </c>
      <c r="H65" s="99">
        <v>1.9414302331678828</v>
      </c>
      <c r="I65" s="99">
        <v>1.7005814109747961</v>
      </c>
      <c r="J65" s="99">
        <v>1.7433730259529769</v>
      </c>
      <c r="K65" s="99">
        <v>1.7480358221525771</v>
      </c>
      <c r="L65" s="99">
        <v>1.8695936013079728</v>
      </c>
      <c r="M65" s="99">
        <v>1.6464419726030353</v>
      </c>
      <c r="N65" s="99">
        <v>1.6986954841656854</v>
      </c>
      <c r="O65" s="99">
        <v>1.6774447605319345</v>
      </c>
      <c r="P65" s="99">
        <v>1.4116667481599883</v>
      </c>
      <c r="Q65" s="99">
        <v>1.5655928811062909</v>
      </c>
      <c r="R65" s="99">
        <v>1.6134925490425238</v>
      </c>
      <c r="S65" s="99">
        <v>1.509328079006321</v>
      </c>
      <c r="T65" s="99">
        <v>1.3319075345558289</v>
      </c>
      <c r="U65" s="99">
        <v>1.4081115345832702</v>
      </c>
      <c r="V65" s="99">
        <v>1.3720112978784074</v>
      </c>
      <c r="W65" s="99">
        <v>1.3533083771144372</v>
      </c>
      <c r="X65" s="99">
        <v>1.1118480926852852</v>
      </c>
      <c r="Y65" s="99">
        <v>0.97310814990483352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3.793282360536581E-2</v>
      </c>
      <c r="D66" s="123">
        <f t="shared" si="27"/>
        <v>2.5422781912240736E-2</v>
      </c>
      <c r="E66" s="123">
        <f t="shared" si="27"/>
        <v>6.0569970120771165E-2</v>
      </c>
      <c r="F66" s="123">
        <f t="shared" si="27"/>
        <v>4.8972509985492144E-2</v>
      </c>
      <c r="G66" s="123">
        <f t="shared" si="27"/>
        <v>4.590363815808448E-2</v>
      </c>
      <c r="H66" s="123">
        <f t="shared" si="27"/>
        <v>5.7626605106180451E-2</v>
      </c>
      <c r="I66" s="123">
        <f t="shared" si="27"/>
        <v>6.492933394975399E-2</v>
      </c>
      <c r="J66" s="123">
        <f t="shared" si="27"/>
        <v>4.6858618144398151E-2</v>
      </c>
      <c r="K66" s="123">
        <f t="shared" si="27"/>
        <v>3.2599376737591432E-2</v>
      </c>
      <c r="L66" s="123">
        <f t="shared" si="27"/>
        <v>4.7848287358977018E-2</v>
      </c>
      <c r="M66" s="123">
        <f t="shared" si="27"/>
        <v>4.6515816243319026E-2</v>
      </c>
      <c r="N66" s="123">
        <f t="shared" si="27"/>
        <v>3.3729760137804404E-2</v>
      </c>
      <c r="O66" s="123">
        <f t="shared" si="27"/>
        <v>6.2902360597922341E-2</v>
      </c>
      <c r="P66" s="123">
        <f t="shared" si="27"/>
        <v>1.9117560769955036E-2</v>
      </c>
      <c r="Q66" s="123">
        <f t="shared" si="27"/>
        <v>3.6998920437705016E-2</v>
      </c>
      <c r="R66" s="123">
        <f t="shared" si="27"/>
        <v>3.8387003246629435E-2</v>
      </c>
      <c r="S66" s="123">
        <f t="shared" si="27"/>
        <v>6.809130589033989E-2</v>
      </c>
      <c r="T66" s="123">
        <f t="shared" si="27"/>
        <v>4.1652516987134583E-2</v>
      </c>
      <c r="U66" s="123">
        <f t="shared" si="27"/>
        <v>8.6461658647302819E-2</v>
      </c>
      <c r="V66" s="123">
        <f t="shared" si="27"/>
        <v>0.12251514923677946</v>
      </c>
      <c r="W66" s="123">
        <f t="shared" si="27"/>
        <v>3.9172917524460144E-2</v>
      </c>
      <c r="X66" s="123">
        <f t="shared" si="27"/>
        <v>1.6705193048133209E-2</v>
      </c>
      <c r="Y66" s="123">
        <f t="shared" si="27"/>
        <v>6.0250463857484966E-3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3.793282360536581E-2</v>
      </c>
      <c r="D67" s="99">
        <f>RES_hhdet_in_tesh!D67/RES_summary!D$21</f>
        <v>2.5422781912240736E-2</v>
      </c>
      <c r="E67" s="99">
        <f>RES_hhdet_in_tesh!E67/RES_summary!E$21</f>
        <v>6.0569970120771165E-2</v>
      </c>
      <c r="F67" s="99">
        <f>RES_hhdet_in_tesh!F67/RES_summary!F$21</f>
        <v>4.8972509985492144E-2</v>
      </c>
      <c r="G67" s="99">
        <f>RES_hhdet_in_tesh!G67/RES_summary!G$21</f>
        <v>4.590363815808448E-2</v>
      </c>
      <c r="H67" s="99">
        <f>RES_hhdet_in_tesh!H67/RES_summary!H$21</f>
        <v>5.7626605106180451E-2</v>
      </c>
      <c r="I67" s="99">
        <f>RES_hhdet_in_tesh!I67/RES_summary!I$21</f>
        <v>6.492933394975399E-2</v>
      </c>
      <c r="J67" s="99">
        <f>RES_hhdet_in_tesh!J67/RES_summary!J$21</f>
        <v>4.6858618144398151E-2</v>
      </c>
      <c r="K67" s="99">
        <f>RES_hhdet_in_tesh!K67/RES_summary!K$21</f>
        <v>3.2599376737591432E-2</v>
      </c>
      <c r="L67" s="99">
        <f>RES_hhdet_in_tesh!L67/RES_summary!L$21</f>
        <v>4.7848287358977018E-2</v>
      </c>
      <c r="M67" s="99">
        <f>RES_hhdet_in_tesh!M67/RES_summary!M$21</f>
        <v>4.6515816243319026E-2</v>
      </c>
      <c r="N67" s="99">
        <f>RES_hhdet_in_tesh!N67/RES_summary!N$21</f>
        <v>3.3729760137804404E-2</v>
      </c>
      <c r="O67" s="99">
        <f>RES_hhdet_in_tesh!O67/RES_summary!O$21</f>
        <v>6.2902360597922341E-2</v>
      </c>
      <c r="P67" s="99">
        <f>RES_hhdet_in_tesh!P67/RES_summary!P$21</f>
        <v>1.9117560769955036E-2</v>
      </c>
      <c r="Q67" s="99">
        <f>RES_hhdet_in_tesh!Q67/RES_summary!Q$21</f>
        <v>3.6998920437705016E-2</v>
      </c>
      <c r="R67" s="99">
        <f>RES_hhdet_in_tesh!R67/RES_summary!R$21</f>
        <v>3.8387003246629435E-2</v>
      </c>
      <c r="S67" s="99">
        <f>RES_hhdet_in_tesh!S67/RES_summary!S$21</f>
        <v>6.809130589033989E-2</v>
      </c>
      <c r="T67" s="99">
        <f>RES_hhdet_in_tesh!T67/RES_summary!T$21</f>
        <v>4.1652516987134583E-2</v>
      </c>
      <c r="U67" s="99">
        <f>RES_hhdet_in_tesh!U67/RES_summary!U$21</f>
        <v>8.6461658647302819E-2</v>
      </c>
      <c r="V67" s="99">
        <f>RES_hhdet_in_tesh!V67/RES_summary!V$21</f>
        <v>0.12251514923677946</v>
      </c>
      <c r="W67" s="99">
        <f>RES_hhdet_in_tesh!W67/RES_summary!W$21</f>
        <v>3.9172917524460144E-2</v>
      </c>
      <c r="X67" s="99">
        <f>RES_hhdet_in_tesh!X67/RES_summary!X$21</f>
        <v>1.6705193048133209E-2</v>
      </c>
      <c r="Y67" s="99">
        <f>RES_hhdet_in_tesh!Y67/RES_summary!Y$21</f>
        <v>6.0250463857484966E-3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16.729683081235024</v>
      </c>
      <c r="D68" s="123">
        <v>18.823655283340685</v>
      </c>
      <c r="E68" s="123">
        <v>16.35624145166754</v>
      </c>
      <c r="F68" s="123">
        <v>16.984460776430478</v>
      </c>
      <c r="G68" s="123">
        <v>17.862712590143826</v>
      </c>
      <c r="H68" s="123">
        <v>17.419032455535202</v>
      </c>
      <c r="I68" s="123">
        <v>17.952228857193873</v>
      </c>
      <c r="J68" s="123">
        <v>19.113357303701754</v>
      </c>
      <c r="K68" s="123">
        <v>20.927610427891508</v>
      </c>
      <c r="L68" s="123">
        <v>18.700569429414355</v>
      </c>
      <c r="M68" s="123">
        <v>20.940647769548214</v>
      </c>
      <c r="N68" s="123">
        <v>22.461864193724537</v>
      </c>
      <c r="O68" s="123">
        <v>19.331407467552356</v>
      </c>
      <c r="P68" s="123">
        <v>22.242300713421962</v>
      </c>
      <c r="Q68" s="123">
        <v>26.707604090312518</v>
      </c>
      <c r="R68" s="123">
        <v>21.53064090534653</v>
      </c>
      <c r="S68" s="123">
        <v>19.879851722498977</v>
      </c>
      <c r="T68" s="123">
        <v>18.197203048842713</v>
      </c>
      <c r="U68" s="123">
        <v>21.656739307374636</v>
      </c>
      <c r="V68" s="123">
        <v>21.327900240064857</v>
      </c>
      <c r="W68" s="123">
        <v>17.063826773079903</v>
      </c>
      <c r="X68" s="123">
        <v>18.584851971210369</v>
      </c>
      <c r="Y68" s="123">
        <v>21.146063741988026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16.88363320483052</v>
      </c>
      <c r="D69" s="99">
        <v>18.676799569615358</v>
      </c>
      <c r="E69" s="99">
        <v>16.230449441271858</v>
      </c>
      <c r="F69" s="99">
        <v>16.286490444638261</v>
      </c>
      <c r="G69" s="99">
        <v>18.640206032300188</v>
      </c>
      <c r="H69" s="99">
        <v>17.902996981222742</v>
      </c>
      <c r="I69" s="99">
        <v>17.677917090158022</v>
      </c>
      <c r="J69" s="99">
        <v>19.108703449540201</v>
      </c>
      <c r="K69" s="99">
        <v>20.840525060814507</v>
      </c>
      <c r="L69" s="99">
        <v>18.372785362808838</v>
      </c>
      <c r="M69" s="99">
        <v>21.236721862702861</v>
      </c>
      <c r="N69" s="99">
        <v>22.504911274703151</v>
      </c>
      <c r="O69" s="99">
        <v>18.963657888800313</v>
      </c>
      <c r="P69" s="99">
        <v>22.601308403169455</v>
      </c>
      <c r="Q69" s="99">
        <v>26.296653734408345</v>
      </c>
      <c r="R69" s="99">
        <v>21.425372656148898</v>
      </c>
      <c r="S69" s="99">
        <v>20.012798473462933</v>
      </c>
      <c r="T69" s="99">
        <v>18.130266214864516</v>
      </c>
      <c r="U69" s="99">
        <v>21.273127933350995</v>
      </c>
      <c r="V69" s="99">
        <v>21.631426073344144</v>
      </c>
      <c r="W69" s="99">
        <v>18.377104497122271</v>
      </c>
      <c r="X69" s="99">
        <v>17.506867004992579</v>
      </c>
      <c r="Y69" s="99">
        <v>20.540022929582996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16.883973717024723</v>
      </c>
      <c r="D70" s="99">
        <v>18.676717172774065</v>
      </c>
      <c r="E70" s="99">
        <v>16.231523515085474</v>
      </c>
      <c r="F70" s="99">
        <v>16.288243698307102</v>
      </c>
      <c r="G70" s="99">
        <v>18.650155364425459</v>
      </c>
      <c r="H70" s="99">
        <v>17.914151383270873</v>
      </c>
      <c r="I70" s="99">
        <v>0</v>
      </c>
      <c r="J70" s="99">
        <v>19.116330779214163</v>
      </c>
      <c r="K70" s="99">
        <v>20.854931953947936</v>
      </c>
      <c r="L70" s="99">
        <v>18.383748316601775</v>
      </c>
      <c r="M70" s="99">
        <v>21.246601594688226</v>
      </c>
      <c r="N70" s="99">
        <v>22.507899031252588</v>
      </c>
      <c r="O70" s="99">
        <v>18.961710103617126</v>
      </c>
      <c r="P70" s="99">
        <v>22.603881016285886</v>
      </c>
      <c r="Q70" s="99">
        <v>26.289769132094357</v>
      </c>
      <c r="R70" s="99">
        <v>21.419887991788766</v>
      </c>
      <c r="S70" s="99">
        <v>20.003137624076935</v>
      </c>
      <c r="T70" s="99">
        <v>18.113710630018449</v>
      </c>
      <c r="U70" s="99">
        <v>21.255056882542437</v>
      </c>
      <c r="V70" s="99">
        <v>21.631189062064507</v>
      </c>
      <c r="W70" s="99">
        <v>18.392231535204242</v>
      </c>
      <c r="X70" s="99">
        <v>0</v>
      </c>
      <c r="Y70" s="99">
        <v>0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6.2693054487355759</v>
      </c>
      <c r="D71" s="102">
        <v>6.9540437609107766</v>
      </c>
      <c r="E71" s="102">
        <v>5.9928927130001526</v>
      </c>
      <c r="F71" s="102">
        <v>5.9997318412340164</v>
      </c>
      <c r="G71" s="102">
        <v>6.8906943933532876</v>
      </c>
      <c r="H71" s="102">
        <v>5.4982171250405862</v>
      </c>
      <c r="I71" s="102">
        <v>0</v>
      </c>
      <c r="J71" s="102">
        <v>6.7256837966843133</v>
      </c>
      <c r="K71" s="102">
        <v>7.5081685191415248</v>
      </c>
      <c r="L71" s="102">
        <v>5.8200160163420662</v>
      </c>
      <c r="M71" s="102">
        <v>7.5473576625983041</v>
      </c>
      <c r="N71" s="102">
        <v>7.6806520751139029</v>
      </c>
      <c r="O71" s="102">
        <v>5.5173343361500811</v>
      </c>
      <c r="P71" s="102">
        <v>6.7035782561414461</v>
      </c>
      <c r="Q71" s="102">
        <v>6.2467928023517603</v>
      </c>
      <c r="R71" s="102">
        <v>4.7311308172729598</v>
      </c>
      <c r="S71" s="102">
        <v>4.9891419135029205</v>
      </c>
      <c r="T71" s="102">
        <v>5.2238937023035001</v>
      </c>
      <c r="U71" s="102">
        <v>6.2602694871503521</v>
      </c>
      <c r="V71" s="102">
        <v>6.4027156238328509</v>
      </c>
      <c r="W71" s="102">
        <v>5.3522386698173543</v>
      </c>
      <c r="X71" s="102">
        <v>0</v>
      </c>
      <c r="Y71" s="102">
        <v>0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10.614668268289142</v>
      </c>
      <c r="D72" s="105">
        <v>11.722673411863292</v>
      </c>
      <c r="E72" s="105">
        <v>10.23863080208532</v>
      </c>
      <c r="F72" s="105">
        <v>10.288511857073084</v>
      </c>
      <c r="G72" s="105">
        <v>11.759460971072169</v>
      </c>
      <c r="H72" s="105">
        <v>12.415934258230289</v>
      </c>
      <c r="I72" s="105">
        <v>0</v>
      </c>
      <c r="J72" s="105">
        <v>12.390646982529848</v>
      </c>
      <c r="K72" s="105">
        <v>13.346763434806416</v>
      </c>
      <c r="L72" s="105">
        <v>12.563732300259707</v>
      </c>
      <c r="M72" s="105">
        <v>13.699243932089917</v>
      </c>
      <c r="N72" s="105">
        <v>14.827246956138685</v>
      </c>
      <c r="O72" s="105">
        <v>13.44437576746704</v>
      </c>
      <c r="P72" s="105">
        <v>15.900302760144443</v>
      </c>
      <c r="Q72" s="105">
        <v>20.04297632974259</v>
      </c>
      <c r="R72" s="105">
        <v>16.688757174515807</v>
      </c>
      <c r="S72" s="105">
        <v>15.013995710574012</v>
      </c>
      <c r="T72" s="105">
        <v>12.889816927714948</v>
      </c>
      <c r="U72" s="105">
        <v>14.994787395392084</v>
      </c>
      <c r="V72" s="105">
        <v>15.228473438231658</v>
      </c>
      <c r="W72" s="105">
        <v>13.039992865386891</v>
      </c>
      <c r="X72" s="105">
        <v>0</v>
      </c>
      <c r="Y72" s="105">
        <v>0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16.63585158589078</v>
      </c>
      <c r="D73" s="102">
        <v>18.910551244771089</v>
      </c>
      <c r="E73" s="102">
        <v>16.450695892853361</v>
      </c>
      <c r="F73" s="102">
        <v>17.522521003444357</v>
      </c>
      <c r="G73" s="102">
        <v>17.199833042456646</v>
      </c>
      <c r="H73" s="102">
        <v>17.216243353435672</v>
      </c>
      <c r="I73" s="102">
        <v>18.183465002727068</v>
      </c>
      <c r="J73" s="102">
        <v>19.116052114325086</v>
      </c>
      <c r="K73" s="102">
        <v>20.982286496884932</v>
      </c>
      <c r="L73" s="102">
        <v>19.010621805446497</v>
      </c>
      <c r="M73" s="102">
        <v>20.477578687734916</v>
      </c>
      <c r="N73" s="102">
        <v>22.4154190733205</v>
      </c>
      <c r="O73" s="102">
        <v>19.675804622806368</v>
      </c>
      <c r="P73" s="102">
        <v>22.044210180284228</v>
      </c>
      <c r="Q73" s="102">
        <v>27.030274786716902</v>
      </c>
      <c r="R73" s="102">
        <v>21.652491967075242</v>
      </c>
      <c r="S73" s="102">
        <v>19.685909399488903</v>
      </c>
      <c r="T73" s="102">
        <v>18.285738994597828</v>
      </c>
      <c r="U73" s="102">
        <v>22.162498947173493</v>
      </c>
      <c r="V73" s="102">
        <v>20.967734114779418</v>
      </c>
      <c r="W73" s="102">
        <v>16.288579701159531</v>
      </c>
      <c r="X73" s="102">
        <v>18.744672158978332</v>
      </c>
      <c r="Y73" s="102">
        <v>21.261658734165291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16.636527641345676</v>
      </c>
      <c r="D74" s="105">
        <v>18.910869577952329</v>
      </c>
      <c r="E74" s="105">
        <v>16.454077906183301</v>
      </c>
      <c r="F74" s="105">
        <v>17.529761855506365</v>
      </c>
      <c r="G74" s="105">
        <v>17.211927021881063</v>
      </c>
      <c r="H74" s="105">
        <v>17.227189357533618</v>
      </c>
      <c r="I74" s="105">
        <v>18.188469930149385</v>
      </c>
      <c r="J74" s="105">
        <v>19.120705707436816</v>
      </c>
      <c r="K74" s="105">
        <v>20.996706591249708</v>
      </c>
      <c r="L74" s="105">
        <v>19.017695433608289</v>
      </c>
      <c r="M74" s="105">
        <v>20.48060230754281</v>
      </c>
      <c r="N74" s="105">
        <v>22.412328398038294</v>
      </c>
      <c r="O74" s="105">
        <v>19.669022455975426</v>
      </c>
      <c r="P74" s="105">
        <v>22.016702531053024</v>
      </c>
      <c r="Q74" s="105">
        <v>26.981139196627694</v>
      </c>
      <c r="R74" s="105">
        <v>21.63055375276895</v>
      </c>
      <c r="S74" s="105">
        <v>19.695692729063531</v>
      </c>
      <c r="T74" s="105">
        <v>18.285152806143959</v>
      </c>
      <c r="U74" s="105">
        <v>22.162965660702444</v>
      </c>
      <c r="V74" s="105">
        <v>20.958259609210121</v>
      </c>
      <c r="W74" s="105">
        <v>16.264555761639421</v>
      </c>
      <c r="X74" s="105">
        <v>18.725059246871165</v>
      </c>
      <c r="Y74" s="105">
        <v>21.23034454372306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6.1760477651939949</v>
      </c>
      <c r="D75" s="99">
        <v>7.0433944423926338</v>
      </c>
      <c r="E75" s="99">
        <v>6.0760098186498688</v>
      </c>
      <c r="F75" s="99">
        <v>6.464933865208101</v>
      </c>
      <c r="G75" s="99">
        <v>6.3435245894428904</v>
      </c>
      <c r="H75" s="99">
        <v>5.2762369153186066</v>
      </c>
      <c r="I75" s="99">
        <v>5.8819688396659213</v>
      </c>
      <c r="J75" s="99">
        <v>6.7251449351384203</v>
      </c>
      <c r="K75" s="99">
        <v>7.5664133947333552</v>
      </c>
      <c r="L75" s="99">
        <v>6.0406900755628508</v>
      </c>
      <c r="M75" s="99">
        <v>7.2476158338352326</v>
      </c>
      <c r="N75" s="99">
        <v>7.641988674995047</v>
      </c>
      <c r="O75" s="99">
        <v>5.7511155863632295</v>
      </c>
      <c r="P75" s="99">
        <v>6.4991577472139337</v>
      </c>
      <c r="Q75" s="99">
        <v>6.4235015208659689</v>
      </c>
      <c r="R75" s="99">
        <v>4.7872877146374835</v>
      </c>
      <c r="S75" s="99">
        <v>4.9021790121846527</v>
      </c>
      <c r="T75" s="99">
        <v>5.276370184682686</v>
      </c>
      <c r="U75" s="99">
        <v>6.5516164832981714</v>
      </c>
      <c r="V75" s="99">
        <v>6.1802453669273234</v>
      </c>
      <c r="W75" s="99">
        <v>4.6600340123203638</v>
      </c>
      <c r="X75" s="99">
        <v>6.331505183116775</v>
      </c>
      <c r="Y75" s="99">
        <v>7.1321038835425439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10.46047987615168</v>
      </c>
      <c r="D76" s="99">
        <v>11.867475135559699</v>
      </c>
      <c r="E76" s="99">
        <v>10.378068087533434</v>
      </c>
      <c r="F76" s="99">
        <v>11.06482799029826</v>
      </c>
      <c r="G76" s="99">
        <v>10.868402432438174</v>
      </c>
      <c r="H76" s="99">
        <v>11.950952442215014</v>
      </c>
      <c r="I76" s="99">
        <v>12.306501090483462</v>
      </c>
      <c r="J76" s="99">
        <v>12.395560772298396</v>
      </c>
      <c r="K76" s="99">
        <v>13.430293196516358</v>
      </c>
      <c r="L76" s="99">
        <v>12.977005358045437</v>
      </c>
      <c r="M76" s="99">
        <v>13.232986473707577</v>
      </c>
      <c r="N76" s="99">
        <v>14.77033972304325</v>
      </c>
      <c r="O76" s="99">
        <v>13.917906869612201</v>
      </c>
      <c r="P76" s="99">
        <v>15.517544783839098</v>
      </c>
      <c r="Q76" s="99">
        <v>20.557637675761725</v>
      </c>
      <c r="R76" s="99">
        <v>16.843266038131464</v>
      </c>
      <c r="S76" s="99">
        <v>14.793513716878879</v>
      </c>
      <c r="T76" s="99">
        <v>13.00878262146127</v>
      </c>
      <c r="U76" s="99">
        <v>15.611349177404268</v>
      </c>
      <c r="V76" s="99">
        <v>14.778014242282795</v>
      </c>
      <c r="W76" s="99">
        <v>11.604521749319057</v>
      </c>
      <c r="X76" s="99">
        <v>12.39355406375439</v>
      </c>
      <c r="Y76" s="99">
        <v>14.098240660180512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2.7669580265732114</v>
      </c>
      <c r="D77" s="123">
        <v>3.1705356881946476</v>
      </c>
      <c r="E77" s="123">
        <v>2.7257097553676304</v>
      </c>
      <c r="F77" s="123">
        <v>3.0625483493306733</v>
      </c>
      <c r="G77" s="123">
        <v>2.6714316961355622</v>
      </c>
      <c r="H77" s="123">
        <v>2.9744986152419322</v>
      </c>
      <c r="I77" s="123">
        <v>2.7143568693110049</v>
      </c>
      <c r="J77" s="123">
        <v>3.1058396604023573</v>
      </c>
      <c r="K77" s="123">
        <v>3.952831047482007</v>
      </c>
      <c r="L77" s="123">
        <v>3.5389332385719392</v>
      </c>
      <c r="M77" s="123">
        <v>3.8734760408900804</v>
      </c>
      <c r="N77" s="123">
        <v>4.2106428030914342</v>
      </c>
      <c r="O77" s="123">
        <v>3.5900268418030707</v>
      </c>
      <c r="P77" s="123">
        <v>4.263244295800571</v>
      </c>
      <c r="Q77" s="123">
        <v>5.0564157784498942</v>
      </c>
      <c r="R77" s="123">
        <v>4.1653510166294927</v>
      </c>
      <c r="S77" s="123">
        <v>3.9378352960356935</v>
      </c>
      <c r="T77" s="123">
        <v>3.7892200992115126</v>
      </c>
      <c r="U77" s="123">
        <v>4.6066513569434271</v>
      </c>
      <c r="V77" s="123">
        <v>4.4667612273201502</v>
      </c>
      <c r="W77" s="123">
        <v>3.0375807415986111</v>
      </c>
      <c r="X77" s="123">
        <v>3.7046189101495965</v>
      </c>
      <c r="Y77" s="123">
        <v>4.5084922833316448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2.8099213769816758</v>
      </c>
      <c r="D78" s="99">
        <v>3.1351318895100495</v>
      </c>
      <c r="E78" s="99">
        <v>2.6810619922111401</v>
      </c>
      <c r="F78" s="99">
        <v>2.852555207855108</v>
      </c>
      <c r="G78" s="99">
        <v>2.8806414270699672</v>
      </c>
      <c r="H78" s="99">
        <v>3.0873069803800863</v>
      </c>
      <c r="I78" s="99">
        <v>2.6550541540032055</v>
      </c>
      <c r="J78" s="99">
        <v>3.0943501655215031</v>
      </c>
      <c r="K78" s="99">
        <v>3.979383052517</v>
      </c>
      <c r="L78" s="99">
        <v>3.5435498358796864</v>
      </c>
      <c r="M78" s="99">
        <v>3.9674070296858499</v>
      </c>
      <c r="N78" s="99">
        <v>4.1460680721222563</v>
      </c>
      <c r="O78" s="99">
        <v>3.6284909312375002</v>
      </c>
      <c r="P78" s="99">
        <v>4.2551799149481928</v>
      </c>
      <c r="Q78" s="99">
        <v>5.0735412480866087</v>
      </c>
      <c r="R78" s="99">
        <v>4.0903824786446439</v>
      </c>
      <c r="S78" s="99">
        <v>3.9470887192919712</v>
      </c>
      <c r="T78" s="99">
        <v>3.6998965197190419</v>
      </c>
      <c r="U78" s="99">
        <v>4.4694775246434135</v>
      </c>
      <c r="V78" s="99">
        <v>4.548332002739861</v>
      </c>
      <c r="W78" s="99">
        <v>3.7781017025777661</v>
      </c>
      <c r="X78" s="99">
        <v>3.0666791039183199</v>
      </c>
      <c r="Y78" s="99">
        <v>4.3445067742734036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2.7652592731892676</v>
      </c>
      <c r="D79" s="110">
        <v>3.172946030848292</v>
      </c>
      <c r="E79" s="110">
        <v>2.729860076349456</v>
      </c>
      <c r="F79" s="110">
        <v>3.085006616590567</v>
      </c>
      <c r="G79" s="110">
        <v>2.6468731386920767</v>
      </c>
      <c r="H79" s="110">
        <v>2.9622961037915263</v>
      </c>
      <c r="I79" s="110">
        <v>2.7186520227382083</v>
      </c>
      <c r="J79" s="110">
        <v>3.1077130974583946</v>
      </c>
      <c r="K79" s="110">
        <v>3.9493516839860079</v>
      </c>
      <c r="L79" s="110">
        <v>3.5382823251749009</v>
      </c>
      <c r="M79" s="110">
        <v>3.8589327061933085</v>
      </c>
      <c r="N79" s="110">
        <v>4.2191647101665364</v>
      </c>
      <c r="O79" s="110">
        <v>3.5848285453927482</v>
      </c>
      <c r="P79" s="110">
        <v>4.2638241233059615</v>
      </c>
      <c r="Q79" s="110">
        <v>5.055095695871147</v>
      </c>
      <c r="R79" s="110">
        <v>4.171381329971247</v>
      </c>
      <c r="S79" s="110">
        <v>3.9368753014176274</v>
      </c>
      <c r="T79" s="110">
        <v>3.7985814612481086</v>
      </c>
      <c r="U79" s="110">
        <v>4.6249482855941713</v>
      </c>
      <c r="V79" s="110">
        <v>4.4583796219026546</v>
      </c>
      <c r="W79" s="110">
        <v>2.9865166872816515</v>
      </c>
      <c r="X79" s="110">
        <v>3.7076260576390414</v>
      </c>
      <c r="Y79" s="110">
        <v>4.5088377726926536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118.50199151645903</v>
      </c>
      <c r="D81" s="118">
        <f t="shared" si="28"/>
        <v>114.95142031605344</v>
      </c>
      <c r="E81" s="118">
        <f t="shared" si="28"/>
        <v>108.44900092501716</v>
      </c>
      <c r="F81" s="118">
        <f t="shared" si="28"/>
        <v>105.71851661870807</v>
      </c>
      <c r="G81" s="118">
        <f t="shared" si="28"/>
        <v>106.6166361976712</v>
      </c>
      <c r="H81" s="118">
        <f t="shared" si="28"/>
        <v>105.45312073511329</v>
      </c>
      <c r="I81" s="118">
        <f t="shared" si="28"/>
        <v>104.33656992484406</v>
      </c>
      <c r="J81" s="118">
        <f t="shared" si="28"/>
        <v>105.21844354130451</v>
      </c>
      <c r="K81" s="118">
        <f t="shared" si="28"/>
        <v>107.25854045795984</v>
      </c>
      <c r="L81" s="118">
        <f t="shared" si="28"/>
        <v>111.29109896239783</v>
      </c>
      <c r="M81" s="118">
        <f t="shared" si="28"/>
        <v>107.33434600335939</v>
      </c>
      <c r="N81" s="118">
        <f t="shared" si="28"/>
        <v>113.67857110419243</v>
      </c>
      <c r="O81" s="118">
        <f t="shared" si="28"/>
        <v>109.09656545184974</v>
      </c>
      <c r="P81" s="118">
        <f t="shared" si="28"/>
        <v>99.068116578291296</v>
      </c>
      <c r="Q81" s="118">
        <f t="shared" si="28"/>
        <v>111.98040580042979</v>
      </c>
      <c r="R81" s="118">
        <f t="shared" ref="R81:V81" si="29">R82+R85+R87+R100</f>
        <v>103.8270170691049</v>
      </c>
      <c r="S81" s="118">
        <f t="shared" si="29"/>
        <v>100.09692433669937</v>
      </c>
      <c r="T81" s="118">
        <f t="shared" si="29"/>
        <v>90.053288598533925</v>
      </c>
      <c r="U81" s="118">
        <f t="shared" si="29"/>
        <v>96.267640615413313</v>
      </c>
      <c r="V81" s="118">
        <f t="shared" si="29"/>
        <v>92.509810690744686</v>
      </c>
      <c r="W81" s="118">
        <f t="shared" ref="W81:Y81" si="30">W82+W85+W87+W100</f>
        <v>93.919157474342896</v>
      </c>
      <c r="X81" s="118">
        <f t="shared" si="30"/>
        <v>84.065167667962768</v>
      </c>
      <c r="Y81" s="118">
        <f t="shared" si="30"/>
        <v>82.990593716394471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99.061894489848214</v>
      </c>
      <c r="D82" s="123">
        <f t="shared" si="31"/>
        <v>92.830020871730113</v>
      </c>
      <c r="E82" s="123">
        <f t="shared" si="31"/>
        <v>89.249271499003186</v>
      </c>
      <c r="F82" s="123">
        <f t="shared" si="31"/>
        <v>85.193389459277853</v>
      </c>
      <c r="G82" s="123">
        <f t="shared" si="31"/>
        <v>86.765731034938227</v>
      </c>
      <c r="H82" s="123">
        <f t="shared" si="31"/>
        <v>85.191454469261103</v>
      </c>
      <c r="I82" s="123">
        <f t="shared" si="31"/>
        <v>83.222653201429296</v>
      </c>
      <c r="J82" s="123">
        <f t="shared" si="31"/>
        <v>82.910757207097419</v>
      </c>
      <c r="K82" s="123">
        <f t="shared" si="31"/>
        <v>82.419213208198542</v>
      </c>
      <c r="L82" s="123">
        <f t="shared" si="31"/>
        <v>88.8476657773965</v>
      </c>
      <c r="M82" s="123">
        <f t="shared" si="31"/>
        <v>82.716280492504069</v>
      </c>
      <c r="N82" s="123">
        <f t="shared" si="31"/>
        <v>86.772160054982649</v>
      </c>
      <c r="O82" s="123">
        <f t="shared" si="31"/>
        <v>86.029918895198662</v>
      </c>
      <c r="P82" s="123">
        <f t="shared" si="31"/>
        <v>72.607395011293221</v>
      </c>
      <c r="Q82" s="123">
        <f t="shared" si="31"/>
        <v>79.813180840076967</v>
      </c>
      <c r="R82" s="123">
        <f t="shared" ref="R82:V82" si="32">SUM(R83:R84)</f>
        <v>78.170720432910812</v>
      </c>
      <c r="S82" s="123">
        <f t="shared" si="32"/>
        <v>76.54417222933337</v>
      </c>
      <c r="T82" s="123">
        <f t="shared" si="32"/>
        <v>67.974916742543883</v>
      </c>
      <c r="U82" s="123">
        <f t="shared" si="32"/>
        <v>69.540131931059804</v>
      </c>
      <c r="V82" s="123">
        <f t="shared" si="32"/>
        <v>66.694952788147106</v>
      </c>
      <c r="W82" s="123">
        <f t="shared" ref="W82:Y82" si="33">SUM(W83:W84)</f>
        <v>74.259523206788174</v>
      </c>
      <c r="X82" s="123">
        <f t="shared" si="33"/>
        <v>61.871675991637183</v>
      </c>
      <c r="Y82" s="123">
        <f t="shared" si="33"/>
        <v>57.304700700449771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97.993976330916297</v>
      </c>
      <c r="D83" s="99">
        <v>91.85250250992938</v>
      </c>
      <c r="E83" s="99">
        <v>88.328488606504806</v>
      </c>
      <c r="F83" s="99">
        <v>84.336568542510051</v>
      </c>
      <c r="G83" s="99">
        <v>85.987722317600543</v>
      </c>
      <c r="H83" s="99">
        <v>84.424262853490134</v>
      </c>
      <c r="I83" s="99">
        <v>82.498431611266867</v>
      </c>
      <c r="J83" s="99">
        <v>82.198493364036494</v>
      </c>
      <c r="K83" s="99">
        <v>81.717744877803199</v>
      </c>
      <c r="L83" s="99">
        <v>88.098024466580455</v>
      </c>
      <c r="M83" s="99">
        <v>82.028374345157971</v>
      </c>
      <c r="N83" s="99">
        <v>86.057531887615852</v>
      </c>
      <c r="O83" s="99">
        <v>85.327912208881258</v>
      </c>
      <c r="P83" s="99">
        <v>72.019448694482662</v>
      </c>
      <c r="Q83" s="99">
        <v>79.171691573201684</v>
      </c>
      <c r="R83" s="99">
        <v>77.545972663982738</v>
      </c>
      <c r="S83" s="99">
        <v>75.936034137214861</v>
      </c>
      <c r="T83" s="99">
        <v>67.436199330046193</v>
      </c>
      <c r="U83" s="99">
        <v>68.992760878166919</v>
      </c>
      <c r="V83" s="99">
        <v>66.171364409029323</v>
      </c>
      <c r="W83" s="99">
        <v>73.669822800007509</v>
      </c>
      <c r="X83" s="99">
        <v>61.38477123148558</v>
      </c>
      <c r="Y83" s="99">
        <v>56.853246367694048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1.067918158931924</v>
      </c>
      <c r="D84" s="99">
        <v>0.97751836180074025</v>
      </c>
      <c r="E84" s="99">
        <v>0.9207828924983793</v>
      </c>
      <c r="F84" s="99">
        <v>0.85682091676780814</v>
      </c>
      <c r="G84" s="99">
        <v>0.77800871733768773</v>
      </c>
      <c r="H84" s="99">
        <v>0.76719161577096406</v>
      </c>
      <c r="I84" s="99">
        <v>0.72422159016243071</v>
      </c>
      <c r="J84" s="99">
        <v>0.71226384306092205</v>
      </c>
      <c r="K84" s="99">
        <v>0.70146833039534207</v>
      </c>
      <c r="L84" s="99">
        <v>0.74964131081604035</v>
      </c>
      <c r="M84" s="99">
        <v>0.68790614734609512</v>
      </c>
      <c r="N84" s="99">
        <v>0.71462816736679902</v>
      </c>
      <c r="O84" s="99">
        <v>0.70200668631740903</v>
      </c>
      <c r="P84" s="99">
        <v>0.58794631681056075</v>
      </c>
      <c r="Q84" s="99">
        <v>0.64148926687528951</v>
      </c>
      <c r="R84" s="99">
        <v>0.62474776892807315</v>
      </c>
      <c r="S84" s="99">
        <v>0.60813809211851444</v>
      </c>
      <c r="T84" s="99">
        <v>0.53871741249768246</v>
      </c>
      <c r="U84" s="99">
        <v>0.54737105289288812</v>
      </c>
      <c r="V84" s="99">
        <v>0.523588379117785</v>
      </c>
      <c r="W84" s="99">
        <v>0.58970040678067071</v>
      </c>
      <c r="X84" s="99">
        <v>0.48690476015160078</v>
      </c>
      <c r="Y84" s="99">
        <v>0.45145433275572189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3.7909975060986707E-2</v>
      </c>
      <c r="D85" s="123">
        <f t="shared" si="34"/>
        <v>2.5420342501163377E-2</v>
      </c>
      <c r="E85" s="123">
        <f t="shared" si="34"/>
        <v>6.0571787060263636E-2</v>
      </c>
      <c r="F85" s="123">
        <f t="shared" si="34"/>
        <v>4.8990809648166961E-2</v>
      </c>
      <c r="G85" s="123">
        <f t="shared" si="34"/>
        <v>4.5907134303022873E-2</v>
      </c>
      <c r="H85" s="123">
        <f t="shared" si="34"/>
        <v>5.7607338618596765E-2</v>
      </c>
      <c r="I85" s="123">
        <f t="shared" si="34"/>
        <v>6.4915402385496729E-2</v>
      </c>
      <c r="J85" s="123">
        <f t="shared" si="34"/>
        <v>4.6805713906509241E-2</v>
      </c>
      <c r="K85" s="123">
        <f t="shared" si="34"/>
        <v>3.2607389512039918E-2</v>
      </c>
      <c r="L85" s="123">
        <f t="shared" si="34"/>
        <v>4.7849098657241414E-2</v>
      </c>
      <c r="M85" s="123">
        <f t="shared" si="34"/>
        <v>4.6584650373051859E-2</v>
      </c>
      <c r="N85" s="123">
        <f t="shared" si="34"/>
        <v>3.3738715033668293E-2</v>
      </c>
      <c r="O85" s="123">
        <f t="shared" si="34"/>
        <v>6.2867613710313797E-2</v>
      </c>
      <c r="P85" s="123">
        <f t="shared" si="34"/>
        <v>1.9126180132097069E-2</v>
      </c>
      <c r="Q85" s="123">
        <f t="shared" si="34"/>
        <v>3.6958702764847515E-2</v>
      </c>
      <c r="R85" s="123">
        <f t="shared" si="34"/>
        <v>3.8371518103427191E-2</v>
      </c>
      <c r="S85" s="123">
        <f t="shared" si="34"/>
        <v>6.8140256466975566E-2</v>
      </c>
      <c r="T85" s="123">
        <f t="shared" si="34"/>
        <v>4.168189865509217E-2</v>
      </c>
      <c r="U85" s="123">
        <f t="shared" si="34"/>
        <v>8.6434733541622066E-2</v>
      </c>
      <c r="V85" s="123">
        <f t="shared" si="34"/>
        <v>0.12250692686045681</v>
      </c>
      <c r="W85" s="123">
        <f t="shared" si="34"/>
        <v>3.9162183359007757E-2</v>
      </c>
      <c r="X85" s="123">
        <f t="shared" si="34"/>
        <v>1.6709036473527547E-2</v>
      </c>
      <c r="Y85" s="123">
        <f t="shared" si="34"/>
        <v>6.0543603052106675E-3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3.7909975060986707E-2</v>
      </c>
      <c r="D86" s="99">
        <f>RES_hhdet_in_tesh!D86/RES_summary!D$21</f>
        <v>2.5420342501163377E-2</v>
      </c>
      <c r="E86" s="99">
        <f>RES_hhdet_in_tesh!E86/RES_summary!E$21</f>
        <v>6.0571787060263636E-2</v>
      </c>
      <c r="F86" s="99">
        <f>RES_hhdet_in_tesh!F86/RES_summary!F$21</f>
        <v>4.8990809648166961E-2</v>
      </c>
      <c r="G86" s="99">
        <f>RES_hhdet_in_tesh!G86/RES_summary!G$21</f>
        <v>4.5907134303022873E-2</v>
      </c>
      <c r="H86" s="99">
        <f>RES_hhdet_in_tesh!H86/RES_summary!H$21</f>
        <v>5.7607338618596765E-2</v>
      </c>
      <c r="I86" s="99">
        <f>RES_hhdet_in_tesh!I86/RES_summary!I$21</f>
        <v>6.4915402385496729E-2</v>
      </c>
      <c r="J86" s="99">
        <f>RES_hhdet_in_tesh!J86/RES_summary!J$21</f>
        <v>4.6805713906509241E-2</v>
      </c>
      <c r="K86" s="99">
        <f>RES_hhdet_in_tesh!K86/RES_summary!K$21</f>
        <v>3.2607389512039918E-2</v>
      </c>
      <c r="L86" s="99">
        <f>RES_hhdet_in_tesh!L86/RES_summary!L$21</f>
        <v>4.7849098657241414E-2</v>
      </c>
      <c r="M86" s="99">
        <f>RES_hhdet_in_tesh!M86/RES_summary!M$21</f>
        <v>4.6584650373051859E-2</v>
      </c>
      <c r="N86" s="99">
        <f>RES_hhdet_in_tesh!N86/RES_summary!N$21</f>
        <v>3.3738715033668293E-2</v>
      </c>
      <c r="O86" s="99">
        <f>RES_hhdet_in_tesh!O86/RES_summary!O$21</f>
        <v>6.2867613710313797E-2</v>
      </c>
      <c r="P86" s="99">
        <f>RES_hhdet_in_tesh!P86/RES_summary!P$21</f>
        <v>1.9126180132097069E-2</v>
      </c>
      <c r="Q86" s="99">
        <f>RES_hhdet_in_tesh!Q86/RES_summary!Q$21</f>
        <v>3.6958702764847515E-2</v>
      </c>
      <c r="R86" s="99">
        <f>RES_hhdet_in_tesh!R86/RES_summary!R$21</f>
        <v>3.8371518103427191E-2</v>
      </c>
      <c r="S86" s="99">
        <f>RES_hhdet_in_tesh!S86/RES_summary!S$21</f>
        <v>6.8140256466975566E-2</v>
      </c>
      <c r="T86" s="99">
        <f>RES_hhdet_in_tesh!T86/RES_summary!T$21</f>
        <v>4.168189865509217E-2</v>
      </c>
      <c r="U86" s="99">
        <f>RES_hhdet_in_tesh!U86/RES_summary!U$21</f>
        <v>8.6434733541622066E-2</v>
      </c>
      <c r="V86" s="99">
        <f>RES_hhdet_in_tesh!V86/RES_summary!V$21</f>
        <v>0.12250692686045681</v>
      </c>
      <c r="W86" s="99">
        <f>RES_hhdet_in_tesh!W86/RES_summary!W$21</f>
        <v>3.9162183359007757E-2</v>
      </c>
      <c r="X86" s="99">
        <f>RES_hhdet_in_tesh!X86/RES_summary!X$21</f>
        <v>1.6709036473527547E-2</v>
      </c>
      <c r="Y86" s="99">
        <f>RES_hhdet_in_tesh!Y86/RES_summary!Y$21</f>
        <v>6.0543603052106675E-3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16.636640158832709</v>
      </c>
      <c r="D87" s="123">
        <v>18.922144901000411</v>
      </c>
      <c r="E87" s="123">
        <v>16.410580438973678</v>
      </c>
      <c r="F87" s="123">
        <v>17.394996516450252</v>
      </c>
      <c r="G87" s="123">
        <v>17.160460421395783</v>
      </c>
      <c r="H87" s="123">
        <v>17.240343901943383</v>
      </c>
      <c r="I87" s="123">
        <v>18.327584096120201</v>
      </c>
      <c r="J87" s="123">
        <v>19.153675827961038</v>
      </c>
      <c r="K87" s="123">
        <v>20.859711364446731</v>
      </c>
      <c r="L87" s="123">
        <v>18.862189089349769</v>
      </c>
      <c r="M87" s="123">
        <v>20.704967698388433</v>
      </c>
      <c r="N87" s="123">
        <v>22.641968895199827</v>
      </c>
      <c r="O87" s="123">
        <v>19.417687009505237</v>
      </c>
      <c r="P87" s="123">
        <v>22.175601469794881</v>
      </c>
      <c r="Q87" s="123">
        <v>27.072087863754504</v>
      </c>
      <c r="R87" s="123">
        <v>21.452115881051572</v>
      </c>
      <c r="S87" s="123">
        <v>19.547226964236355</v>
      </c>
      <c r="T87" s="123">
        <v>18.243667180076674</v>
      </c>
      <c r="U87" s="123">
        <v>22.028622291499858</v>
      </c>
      <c r="V87" s="123">
        <v>21.235997771411721</v>
      </c>
      <c r="W87" s="123">
        <v>16.597972405789925</v>
      </c>
      <c r="X87" s="123">
        <v>18.47333498750201</v>
      </c>
      <c r="Y87" s="123">
        <v>21.171429660252482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16.656541477139395</v>
      </c>
      <c r="D88" s="99">
        <v>19.001077629295462</v>
      </c>
      <c r="E88" s="99">
        <v>16.368721526913024</v>
      </c>
      <c r="F88" s="99">
        <v>17.132852343140115</v>
      </c>
      <c r="G88" s="99">
        <v>16.738574313311783</v>
      </c>
      <c r="H88" s="99">
        <v>17.306340217170135</v>
      </c>
      <c r="I88" s="99">
        <v>18.478118895414351</v>
      </c>
      <c r="J88" s="99">
        <v>19.177646608454019</v>
      </c>
      <c r="K88" s="99">
        <v>20.720394727881096</v>
      </c>
      <c r="L88" s="99">
        <v>18.667427224931572</v>
      </c>
      <c r="M88" s="99">
        <v>21.014105906281358</v>
      </c>
      <c r="N88" s="99">
        <v>22.958443991669675</v>
      </c>
      <c r="O88" s="99">
        <v>18.885571836118313</v>
      </c>
      <c r="P88" s="99">
        <v>22.897260247295097</v>
      </c>
      <c r="Q88" s="99">
        <v>27.311631781802358</v>
      </c>
      <c r="R88" s="99">
        <v>20.690423279104159</v>
      </c>
      <c r="S88" s="99">
        <v>19.290773744184516</v>
      </c>
      <c r="T88" s="99">
        <v>18.190025396000308</v>
      </c>
      <c r="U88" s="99">
        <v>21.873534607943114</v>
      </c>
      <c r="V88" s="99">
        <v>21.845422859318909</v>
      </c>
      <c r="W88" s="99">
        <v>17.499514833538452</v>
      </c>
      <c r="X88" s="99">
        <v>17.366769087905009</v>
      </c>
      <c r="Y88" s="99">
        <v>20.888352695662721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16.656724692897274</v>
      </c>
      <c r="D89" s="99">
        <v>19.001240793591112</v>
      </c>
      <c r="E89" s="99">
        <v>16.369468417531646</v>
      </c>
      <c r="F89" s="99">
        <v>17.134784078704541</v>
      </c>
      <c r="G89" s="99">
        <v>16.743867531490128</v>
      </c>
      <c r="H89" s="99">
        <v>17.316492882590694</v>
      </c>
      <c r="I89" s="99">
        <v>18.486957960229422</v>
      </c>
      <c r="J89" s="99">
        <v>19.184351823349729</v>
      </c>
      <c r="K89" s="99">
        <v>20.735242668331225</v>
      </c>
      <c r="L89" s="99">
        <v>18.679056508648877</v>
      </c>
      <c r="M89" s="99">
        <v>21.022568294397978</v>
      </c>
      <c r="N89" s="99">
        <v>22.961354879599757</v>
      </c>
      <c r="O89" s="99">
        <v>18.882737714236459</v>
      </c>
      <c r="P89" s="99">
        <v>22.899478174963672</v>
      </c>
      <c r="Q89" s="99">
        <v>27.313907463053724</v>
      </c>
      <c r="R89" s="99">
        <v>0</v>
      </c>
      <c r="S89" s="99">
        <v>19.280704740564037</v>
      </c>
      <c r="T89" s="99">
        <v>18.179987168153392</v>
      </c>
      <c r="U89" s="99">
        <v>21.863542515075249</v>
      </c>
      <c r="V89" s="99">
        <v>21.847655163948684</v>
      </c>
      <c r="W89" s="99">
        <v>17.496911473083216</v>
      </c>
      <c r="X89" s="99">
        <v>0</v>
      </c>
      <c r="Y89" s="99">
        <v>0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6.1835937324826977</v>
      </c>
      <c r="D90" s="102">
        <v>7.07672417899742</v>
      </c>
      <c r="E90" s="102">
        <v>6.044625467442323</v>
      </c>
      <c r="F90" s="102">
        <v>6.3176251944366983</v>
      </c>
      <c r="G90" s="102">
        <v>6.1683454288671395</v>
      </c>
      <c r="H90" s="102">
        <v>5.3063468705005912</v>
      </c>
      <c r="I90" s="102">
        <v>5.9841174278087754</v>
      </c>
      <c r="J90" s="102">
        <v>6.7507818621949678</v>
      </c>
      <c r="K90" s="102">
        <v>7.4631532655634576</v>
      </c>
      <c r="L90" s="102">
        <v>5.9188741534822062</v>
      </c>
      <c r="M90" s="102">
        <v>7.4633382456877788</v>
      </c>
      <c r="N90" s="102">
        <v>7.8427207534526406</v>
      </c>
      <c r="O90" s="102">
        <v>5.4926738875973244</v>
      </c>
      <c r="P90" s="102">
        <v>6.7972354276619793</v>
      </c>
      <c r="Q90" s="102">
        <v>6.5132931587407477</v>
      </c>
      <c r="R90" s="102">
        <v>0</v>
      </c>
      <c r="S90" s="102">
        <v>4.7969668180168608</v>
      </c>
      <c r="T90" s="102">
        <v>5.2450818298904833</v>
      </c>
      <c r="U90" s="102">
        <v>6.4494292976590186</v>
      </c>
      <c r="V90" s="102">
        <v>6.4728528714471052</v>
      </c>
      <c r="W90" s="102">
        <v>5.0716028637200106</v>
      </c>
      <c r="X90" s="102">
        <v>0</v>
      </c>
      <c r="Y90" s="102">
        <v>0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10.473130960414579</v>
      </c>
      <c r="D91" s="105">
        <v>11.924516614593696</v>
      </c>
      <c r="E91" s="105">
        <v>10.324842950089323</v>
      </c>
      <c r="F91" s="105">
        <v>10.817158884267844</v>
      </c>
      <c r="G91" s="105">
        <v>10.575522102622992</v>
      </c>
      <c r="H91" s="105">
        <v>12.010146012090102</v>
      </c>
      <c r="I91" s="105">
        <v>12.502840532420649</v>
      </c>
      <c r="J91" s="105">
        <v>12.433569961154758</v>
      </c>
      <c r="K91" s="105">
        <v>13.272089402767767</v>
      </c>
      <c r="L91" s="105">
        <v>12.760182355166668</v>
      </c>
      <c r="M91" s="105">
        <v>13.559230048710203</v>
      </c>
      <c r="N91" s="105">
        <v>15.118634126147112</v>
      </c>
      <c r="O91" s="105">
        <v>13.390063826639137</v>
      </c>
      <c r="P91" s="105">
        <v>16.102242747301695</v>
      </c>
      <c r="Q91" s="105">
        <v>20.80061430431298</v>
      </c>
      <c r="R91" s="105">
        <v>0</v>
      </c>
      <c r="S91" s="105">
        <v>14.483737922547178</v>
      </c>
      <c r="T91" s="105">
        <v>12.934905338262912</v>
      </c>
      <c r="U91" s="105">
        <v>15.414113217416231</v>
      </c>
      <c r="V91" s="105">
        <v>15.374802292501579</v>
      </c>
      <c r="W91" s="105">
        <v>12.425308609363205</v>
      </c>
      <c r="X91" s="105">
        <v>0</v>
      </c>
      <c r="Y91" s="105">
        <v>0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15.565937951099444</v>
      </c>
      <c r="D92" s="102">
        <v>18.471990197004089</v>
      </c>
      <c r="E92" s="102">
        <v>14.700762201841307</v>
      </c>
      <c r="F92" s="102">
        <v>15.618326627323267</v>
      </c>
      <c r="G92" s="102">
        <v>19.024352381304471</v>
      </c>
      <c r="H92" s="102">
        <v>17.125027473224659</v>
      </c>
      <c r="I92" s="102">
        <v>19.198381962338271</v>
      </c>
      <c r="J92" s="102">
        <v>22.158595657053102</v>
      </c>
      <c r="K92" s="102">
        <v>17.881865890096147</v>
      </c>
      <c r="L92" s="102">
        <v>17.418588924055403</v>
      </c>
      <c r="M92" s="102">
        <v>20.83090860986994</v>
      </c>
      <c r="N92" s="102">
        <v>22.439827850477524</v>
      </c>
      <c r="O92" s="102">
        <v>18.637017332222488</v>
      </c>
      <c r="P92" s="102">
        <v>22.804219308842445</v>
      </c>
      <c r="Q92" s="102">
        <v>28.817288999122233</v>
      </c>
      <c r="R92" s="102">
        <v>20.028550842023574</v>
      </c>
      <c r="S92" s="102">
        <v>19.636565076119638</v>
      </c>
      <c r="T92" s="102">
        <v>18.00109882630807</v>
      </c>
      <c r="U92" s="102">
        <v>21.535514428908243</v>
      </c>
      <c r="V92" s="102">
        <v>20.117750513618983</v>
      </c>
      <c r="W92" s="102">
        <v>17.980077666348816</v>
      </c>
      <c r="X92" s="102">
        <v>18.427932735889176</v>
      </c>
      <c r="Y92" s="102">
        <v>21.206644987917482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14.699256706100991</v>
      </c>
      <c r="F93" s="105">
        <v>15.620677423123796</v>
      </c>
      <c r="G93" s="105">
        <v>19.033490582676553</v>
      </c>
      <c r="H93" s="105">
        <v>17.131649886517636</v>
      </c>
      <c r="I93" s="105">
        <v>19.204882497958071</v>
      </c>
      <c r="J93" s="105">
        <v>22.168549425518503</v>
      </c>
      <c r="K93" s="105">
        <v>0</v>
      </c>
      <c r="L93" s="105">
        <v>17.421040416367489</v>
      </c>
      <c r="M93" s="105">
        <v>20.835579196925465</v>
      </c>
      <c r="N93" s="105">
        <v>22.454870628898913</v>
      </c>
      <c r="O93" s="105">
        <v>18.659581146101434</v>
      </c>
      <c r="P93" s="105">
        <v>22.854586927160824</v>
      </c>
      <c r="Q93" s="105">
        <v>28.917683105650692</v>
      </c>
      <c r="R93" s="105">
        <v>0</v>
      </c>
      <c r="S93" s="105">
        <v>0</v>
      </c>
      <c r="T93" s="105">
        <v>18.013827151805984</v>
      </c>
      <c r="U93" s="105">
        <v>21.587218989144496</v>
      </c>
      <c r="V93" s="105">
        <v>20.190763210638821</v>
      </c>
      <c r="W93" s="105">
        <v>18.119606903975981</v>
      </c>
      <c r="X93" s="105">
        <v>18.619504962791755</v>
      </c>
      <c r="Y93" s="105">
        <v>21.400971691708886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5.419333448270649</v>
      </c>
      <c r="F94" s="99">
        <v>5.7473559003062018</v>
      </c>
      <c r="G94" s="99">
        <v>7.0341821716122279</v>
      </c>
      <c r="H94" s="99">
        <v>5.2402612111191678</v>
      </c>
      <c r="I94" s="99">
        <v>6.2191456364067994</v>
      </c>
      <c r="J94" s="99">
        <v>7.8357692027676622</v>
      </c>
      <c r="K94" s="99">
        <v>0</v>
      </c>
      <c r="L94" s="99">
        <v>5.4893910302252742</v>
      </c>
      <c r="M94" s="99">
        <v>7.3751010147220084</v>
      </c>
      <c r="N94" s="99">
        <v>7.6304250834303735</v>
      </c>
      <c r="O94" s="99">
        <v>5.3715558068978169</v>
      </c>
      <c r="P94" s="99">
        <v>6.7174437174053772</v>
      </c>
      <c r="Q94" s="99">
        <v>6.8562984567154635</v>
      </c>
      <c r="R94" s="99">
        <v>0</v>
      </c>
      <c r="S94" s="99">
        <v>0</v>
      </c>
      <c r="T94" s="99">
        <v>5.173601578854349</v>
      </c>
      <c r="U94" s="99">
        <v>6.265434865797582</v>
      </c>
      <c r="V94" s="99">
        <v>5.8562980401435123</v>
      </c>
      <c r="W94" s="99">
        <v>5.1721935060077877</v>
      </c>
      <c r="X94" s="99">
        <v>6.1858552320188505</v>
      </c>
      <c r="Y94" s="99">
        <v>7.149408641582875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9.2799232578303386</v>
      </c>
      <c r="F95" s="99">
        <v>9.8733215228175961</v>
      </c>
      <c r="G95" s="99">
        <v>11.999308411064325</v>
      </c>
      <c r="H95" s="99">
        <v>11.891388675398467</v>
      </c>
      <c r="I95" s="99">
        <v>12.985736861551267</v>
      </c>
      <c r="J95" s="99">
        <v>14.332780222750841</v>
      </c>
      <c r="K95" s="99">
        <v>0</v>
      </c>
      <c r="L95" s="99">
        <v>11.931649386142213</v>
      </c>
      <c r="M95" s="99">
        <v>13.460478182203456</v>
      </c>
      <c r="N95" s="99">
        <v>14.824445545468537</v>
      </c>
      <c r="O95" s="99">
        <v>13.288025339203617</v>
      </c>
      <c r="P95" s="99">
        <v>16.137143209755447</v>
      </c>
      <c r="Q95" s="99">
        <v>22.061384648935231</v>
      </c>
      <c r="R95" s="99">
        <v>0</v>
      </c>
      <c r="S95" s="99">
        <v>0</v>
      </c>
      <c r="T95" s="99">
        <v>12.840225572951637</v>
      </c>
      <c r="U95" s="99">
        <v>15.321784123346909</v>
      </c>
      <c r="V95" s="99">
        <v>14.334465170495312</v>
      </c>
      <c r="W95" s="99">
        <v>12.947413397968191</v>
      </c>
      <c r="X95" s="99">
        <v>12.433649730772903</v>
      </c>
      <c r="Y95" s="99">
        <v>14.251563050126009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16.63585158589078</v>
      </c>
      <c r="D96" s="102">
        <v>18.910551244771089</v>
      </c>
      <c r="E96" s="102">
        <v>16.450695892853364</v>
      </c>
      <c r="F96" s="102">
        <v>17.522521003444357</v>
      </c>
      <c r="G96" s="102">
        <v>17.199833042456639</v>
      </c>
      <c r="H96" s="102">
        <v>17.216243353435669</v>
      </c>
      <c r="I96" s="102">
        <v>18.183465002727061</v>
      </c>
      <c r="J96" s="102">
        <v>19.116052114325086</v>
      </c>
      <c r="K96" s="102">
        <v>20.982286496884939</v>
      </c>
      <c r="L96" s="102">
        <v>19.010621805446494</v>
      </c>
      <c r="M96" s="102">
        <v>20.477578687734919</v>
      </c>
      <c r="N96" s="102">
        <v>22.415419073320503</v>
      </c>
      <c r="O96" s="102">
        <v>19.675804622806371</v>
      </c>
      <c r="P96" s="102">
        <v>22.044210180284235</v>
      </c>
      <c r="Q96" s="102">
        <v>27.030274786716895</v>
      </c>
      <c r="R96" s="102">
        <v>21.652491967075239</v>
      </c>
      <c r="S96" s="102">
        <v>19.685909399488899</v>
      </c>
      <c r="T96" s="102">
        <v>18.285738994597832</v>
      </c>
      <c r="U96" s="102">
        <v>22.162498947173503</v>
      </c>
      <c r="V96" s="102">
        <v>20.967734114779415</v>
      </c>
      <c r="W96" s="102">
        <v>16.288579701159527</v>
      </c>
      <c r="X96" s="102">
        <v>18.744672158978332</v>
      </c>
      <c r="Y96" s="102">
        <v>21.261658734165287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16.636527641345676</v>
      </c>
      <c r="D97" s="105">
        <v>18.910869577952333</v>
      </c>
      <c r="E97" s="105">
        <v>16.454077906183304</v>
      </c>
      <c r="F97" s="105">
        <v>17.529761855506365</v>
      </c>
      <c r="G97" s="105">
        <v>17.211927021881067</v>
      </c>
      <c r="H97" s="105">
        <v>17.227189357533618</v>
      </c>
      <c r="I97" s="105">
        <v>18.188469930149381</v>
      </c>
      <c r="J97" s="105">
        <v>19.120705707436812</v>
      </c>
      <c r="K97" s="105">
        <v>20.996706591249719</v>
      </c>
      <c r="L97" s="105">
        <v>19.017695433608292</v>
      </c>
      <c r="M97" s="105">
        <v>20.480602307542807</v>
      </c>
      <c r="N97" s="105">
        <v>22.412328398038298</v>
      </c>
      <c r="O97" s="105">
        <v>19.66902245597543</v>
      </c>
      <c r="P97" s="105">
        <v>22.016702531053028</v>
      </c>
      <c r="Q97" s="105">
        <v>26.981139196627691</v>
      </c>
      <c r="R97" s="105">
        <v>21.63055375276895</v>
      </c>
      <c r="S97" s="105">
        <v>19.695692729063524</v>
      </c>
      <c r="T97" s="105">
        <v>18.285152806143959</v>
      </c>
      <c r="U97" s="105">
        <v>22.162965660702437</v>
      </c>
      <c r="V97" s="105">
        <v>20.958259609210124</v>
      </c>
      <c r="W97" s="105">
        <v>16.264555761639414</v>
      </c>
      <c r="X97" s="105">
        <v>18.725059246871162</v>
      </c>
      <c r="Y97" s="105">
        <v>21.230344543723056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6.1760477651939958</v>
      </c>
      <c r="D98" s="99">
        <v>7.0433944423926347</v>
      </c>
      <c r="E98" s="99">
        <v>6.0760098186498679</v>
      </c>
      <c r="F98" s="99">
        <v>6.4649338652081036</v>
      </c>
      <c r="G98" s="99">
        <v>6.3435245894428904</v>
      </c>
      <c r="H98" s="99">
        <v>5.2762369153186057</v>
      </c>
      <c r="I98" s="99">
        <v>5.8819688396659222</v>
      </c>
      <c r="J98" s="99">
        <v>6.7251449351384194</v>
      </c>
      <c r="K98" s="99">
        <v>7.5664133947333552</v>
      </c>
      <c r="L98" s="99">
        <v>6.0406900755628499</v>
      </c>
      <c r="M98" s="99">
        <v>7.2476158338352326</v>
      </c>
      <c r="N98" s="99">
        <v>7.6419886749950487</v>
      </c>
      <c r="O98" s="99">
        <v>5.7511155863632304</v>
      </c>
      <c r="P98" s="99">
        <v>6.4991577472139346</v>
      </c>
      <c r="Q98" s="99">
        <v>6.4235015208659672</v>
      </c>
      <c r="R98" s="99">
        <v>4.7872877146374835</v>
      </c>
      <c r="S98" s="99">
        <v>4.9021790121846527</v>
      </c>
      <c r="T98" s="99">
        <v>5.2763701846826869</v>
      </c>
      <c r="U98" s="99">
        <v>6.5516164832981714</v>
      </c>
      <c r="V98" s="99">
        <v>6.1802453669273243</v>
      </c>
      <c r="W98" s="99">
        <v>4.6600340123203638</v>
      </c>
      <c r="X98" s="99">
        <v>6.331505183116775</v>
      </c>
      <c r="Y98" s="99">
        <v>7.1321038835425439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10.460479876151682</v>
      </c>
      <c r="D99" s="99">
        <v>11.867475135559697</v>
      </c>
      <c r="E99" s="99">
        <v>10.378068087533432</v>
      </c>
      <c r="F99" s="99">
        <v>11.06482799029826</v>
      </c>
      <c r="G99" s="99">
        <v>10.868402432438176</v>
      </c>
      <c r="H99" s="99">
        <v>11.950952442215014</v>
      </c>
      <c r="I99" s="99">
        <v>12.306501090483462</v>
      </c>
      <c r="J99" s="99">
        <v>12.395560772298394</v>
      </c>
      <c r="K99" s="99">
        <v>13.430293196516361</v>
      </c>
      <c r="L99" s="99">
        <v>12.977005358045441</v>
      </c>
      <c r="M99" s="99">
        <v>13.232986473707575</v>
      </c>
      <c r="N99" s="99">
        <v>14.770339723043248</v>
      </c>
      <c r="O99" s="99">
        <v>13.917906869612201</v>
      </c>
      <c r="P99" s="99">
        <v>15.517544783839094</v>
      </c>
      <c r="Q99" s="99">
        <v>20.557637675761722</v>
      </c>
      <c r="R99" s="99">
        <v>16.843266038131464</v>
      </c>
      <c r="S99" s="99">
        <v>14.793513716878874</v>
      </c>
      <c r="T99" s="99">
        <v>13.00878262146127</v>
      </c>
      <c r="U99" s="99">
        <v>15.611349177404266</v>
      </c>
      <c r="V99" s="99">
        <v>14.778014242282797</v>
      </c>
      <c r="W99" s="99">
        <v>11.604521749319053</v>
      </c>
      <c r="X99" s="99">
        <v>12.39355406375439</v>
      </c>
      <c r="Y99" s="99">
        <v>14.098240660180512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2.7655468927171283</v>
      </c>
      <c r="D100" s="123">
        <v>3.1738342008217524</v>
      </c>
      <c r="E100" s="123">
        <v>2.7285771999800263</v>
      </c>
      <c r="F100" s="123">
        <v>3.0811398333318087</v>
      </c>
      <c r="G100" s="123">
        <v>2.6445376070341684</v>
      </c>
      <c r="H100" s="123">
        <v>2.9637150252902185</v>
      </c>
      <c r="I100" s="123">
        <v>2.7214172249090565</v>
      </c>
      <c r="J100" s="123">
        <v>3.1072047923395489</v>
      </c>
      <c r="K100" s="123">
        <v>3.9470084958025242</v>
      </c>
      <c r="L100" s="123">
        <v>3.5333949969943172</v>
      </c>
      <c r="M100" s="123">
        <v>3.8665131620938338</v>
      </c>
      <c r="N100" s="123">
        <v>4.230703438976299</v>
      </c>
      <c r="O100" s="123">
        <v>3.5860919334355277</v>
      </c>
      <c r="P100" s="123">
        <v>4.265993917071107</v>
      </c>
      <c r="Q100" s="123">
        <v>5.0581783938334661</v>
      </c>
      <c r="R100" s="123">
        <v>4.1658092370390873</v>
      </c>
      <c r="S100" s="123">
        <v>3.9373848866626688</v>
      </c>
      <c r="T100" s="123">
        <v>3.7930227772582916</v>
      </c>
      <c r="U100" s="123">
        <v>4.6124516593120362</v>
      </c>
      <c r="V100" s="123">
        <v>4.4563532043254099</v>
      </c>
      <c r="W100" s="123">
        <v>3.0224996784057958</v>
      </c>
      <c r="X100" s="123">
        <v>3.7034476523500461</v>
      </c>
      <c r="Y100" s="123">
        <v>4.5084089953870032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2.7739808813787112</v>
      </c>
      <c r="D101" s="99">
        <v>3.19327343158827</v>
      </c>
      <c r="E101" s="99">
        <v>2.7070340232457841</v>
      </c>
      <c r="F101" s="99">
        <v>2.9998807195589627</v>
      </c>
      <c r="G101" s="99">
        <v>2.5924629881048964</v>
      </c>
      <c r="H101" s="99">
        <v>2.9862801839779309</v>
      </c>
      <c r="I101" s="99">
        <v>2.7739007785204586</v>
      </c>
      <c r="J101" s="99">
        <v>3.1028941495077267</v>
      </c>
      <c r="K101" s="99">
        <v>3.9178819064464263</v>
      </c>
      <c r="L101" s="99">
        <v>3.471686629888703</v>
      </c>
      <c r="M101" s="99">
        <v>3.9482411960210522</v>
      </c>
      <c r="N101" s="99">
        <v>4.3781842343329158</v>
      </c>
      <c r="O101" s="99">
        <v>3.6273150846861326</v>
      </c>
      <c r="P101" s="99">
        <v>4.4013209933467001</v>
      </c>
      <c r="Q101" s="99">
        <v>5.1435853359860069</v>
      </c>
      <c r="R101" s="99">
        <v>3.918149638365644</v>
      </c>
      <c r="S101" s="99">
        <v>3.9405432898886317</v>
      </c>
      <c r="T101" s="99">
        <v>3.6936551790436933</v>
      </c>
      <c r="U101" s="99">
        <v>4.4522074747878921</v>
      </c>
      <c r="V101" s="99">
        <v>4.4237350123688284</v>
      </c>
      <c r="W101" s="99">
        <v>3.7228340054645193</v>
      </c>
      <c r="X101" s="99">
        <v>3.1345300840256236</v>
      </c>
      <c r="Y101" s="99">
        <v>4.4286108687636636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2.7816920475113918</v>
      </c>
      <c r="D102" s="99">
        <v>3.2133381656228632</v>
      </c>
      <c r="E102" s="99">
        <v>2.6518700636157329</v>
      </c>
      <c r="F102" s="99">
        <v>3.0607134650991412</v>
      </c>
      <c r="G102" s="99">
        <v>2.7081506812085099</v>
      </c>
      <c r="H102" s="99">
        <v>2.9762848650617735</v>
      </c>
      <c r="I102" s="99">
        <v>2.7297117969960754</v>
      </c>
      <c r="J102" s="99">
        <v>3.0814159264983423</v>
      </c>
      <c r="K102" s="99">
        <v>4.020450202262893</v>
      </c>
      <c r="L102" s="99">
        <v>3.828477638568307</v>
      </c>
      <c r="M102" s="99">
        <v>3.9104358798285479</v>
      </c>
      <c r="N102" s="99">
        <v>3.5319731571022532</v>
      </c>
      <c r="O102" s="99">
        <v>3.07096633602844</v>
      </c>
      <c r="P102" s="99">
        <v>3.9197907543767379</v>
      </c>
      <c r="Q102" s="99">
        <v>5.328120585135002</v>
      </c>
      <c r="R102" s="99">
        <v>4.5356566428993901</v>
      </c>
      <c r="S102" s="99">
        <v>4.0979748687922912</v>
      </c>
      <c r="T102" s="99">
        <v>3.7046480683038614</v>
      </c>
      <c r="U102" s="99">
        <v>4.4141486415621252</v>
      </c>
      <c r="V102" s="99">
        <v>4.3223808567883788</v>
      </c>
      <c r="W102" s="99">
        <v>4.2211890466324276</v>
      </c>
      <c r="X102" s="99">
        <v>0</v>
      </c>
      <c r="Y102" s="99">
        <v>0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2.7652592731892685</v>
      </c>
      <c r="D103" s="110">
        <v>3.172946030848292</v>
      </c>
      <c r="E103" s="110">
        <v>2.7298600763494556</v>
      </c>
      <c r="F103" s="110">
        <v>3.0850066165905674</v>
      </c>
      <c r="G103" s="110">
        <v>2.6468731386920767</v>
      </c>
      <c r="H103" s="110">
        <v>2.9622961037915267</v>
      </c>
      <c r="I103" s="110">
        <v>2.7186520227382087</v>
      </c>
      <c r="J103" s="110">
        <v>3.1077130974583955</v>
      </c>
      <c r="K103" s="110">
        <v>3.9493516839860083</v>
      </c>
      <c r="L103" s="110">
        <v>3.5382823251749009</v>
      </c>
      <c r="M103" s="110">
        <v>3.8589327061933094</v>
      </c>
      <c r="N103" s="110">
        <v>4.2191647101665364</v>
      </c>
      <c r="O103" s="110">
        <v>3.5848285453927482</v>
      </c>
      <c r="P103" s="110">
        <v>4.2638241233059633</v>
      </c>
      <c r="Q103" s="110">
        <v>5.0550956958711488</v>
      </c>
      <c r="R103" s="110">
        <v>4.1713813299712461</v>
      </c>
      <c r="S103" s="110">
        <v>3.9368753014176261</v>
      </c>
      <c r="T103" s="110">
        <v>3.7985814612481086</v>
      </c>
      <c r="U103" s="110">
        <v>4.6249482855941713</v>
      </c>
      <c r="V103" s="110">
        <v>4.4583796219026564</v>
      </c>
      <c r="W103" s="110">
        <v>2.9865166872816515</v>
      </c>
      <c r="X103" s="110">
        <v>3.7076260576390414</v>
      </c>
      <c r="Y103" s="110">
        <v>4.5088377726926536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118.88870011914447</v>
      </c>
      <c r="D124" s="118">
        <f t="shared" si="42"/>
        <v>111.62421295340201</v>
      </c>
      <c r="E124" s="118">
        <f t="shared" si="42"/>
        <v>110.41504632507659</v>
      </c>
      <c r="F124" s="118">
        <f t="shared" si="42"/>
        <v>119.49727836178926</v>
      </c>
      <c r="G124" s="118">
        <f t="shared" si="42"/>
        <v>0</v>
      </c>
      <c r="H124" s="118">
        <f t="shared" si="42"/>
        <v>96.885279286522518</v>
      </c>
      <c r="I124" s="118">
        <f t="shared" si="42"/>
        <v>104.5133962209281</v>
      </c>
      <c r="J124" s="118">
        <f t="shared" si="42"/>
        <v>106.40077207068887</v>
      </c>
      <c r="K124" s="118">
        <f t="shared" si="42"/>
        <v>107.15544670078332</v>
      </c>
      <c r="L124" s="118">
        <f t="shared" si="42"/>
        <v>109.36750986377464</v>
      </c>
      <c r="M124" s="118">
        <f t="shared" si="42"/>
        <v>105.77173881406075</v>
      </c>
      <c r="N124" s="118">
        <f t="shared" si="42"/>
        <v>111.52915250898995</v>
      </c>
      <c r="O124" s="118">
        <f t="shared" si="42"/>
        <v>109.15700812501139</v>
      </c>
      <c r="P124" s="118">
        <f t="shared" si="42"/>
        <v>101.22874519793979</v>
      </c>
      <c r="Q124" s="118">
        <f t="shared" si="42"/>
        <v>113.83428230382191</v>
      </c>
      <c r="R124" s="118">
        <f t="shared" ref="R124:V124" si="43">R125+R128+R130+R139</f>
        <v>104.85768017647271</v>
      </c>
      <c r="S124" s="118">
        <f t="shared" si="43"/>
        <v>102.30080838915768</v>
      </c>
      <c r="T124" s="118">
        <f t="shared" si="43"/>
        <v>92.174509927783376</v>
      </c>
      <c r="U124" s="118">
        <f t="shared" si="43"/>
        <v>94.775894131243831</v>
      </c>
      <c r="V124" s="118">
        <f t="shared" si="43"/>
        <v>96.949496631329495</v>
      </c>
      <c r="W124" s="118">
        <f t="shared" ref="W124:Y124" si="44">W125+W128+W130+W139</f>
        <v>89.583542128214575</v>
      </c>
      <c r="X124" s="118">
        <f t="shared" si="44"/>
        <v>80.45989939373851</v>
      </c>
      <c r="Y124" s="118">
        <f t="shared" si="44"/>
        <v>79.02850367420001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99.393159281418235</v>
      </c>
      <c r="D125" s="123">
        <f t="shared" si="45"/>
        <v>89.888929603788441</v>
      </c>
      <c r="E125" s="123">
        <f t="shared" si="45"/>
        <v>90.979798806970862</v>
      </c>
      <c r="F125" s="123">
        <f t="shared" si="45"/>
        <v>97.437364866602763</v>
      </c>
      <c r="G125" s="123">
        <f t="shared" si="45"/>
        <v>0</v>
      </c>
      <c r="H125" s="123">
        <f t="shared" si="45"/>
        <v>77.211090337517803</v>
      </c>
      <c r="I125" s="123">
        <f t="shared" si="45"/>
        <v>83.280937949054689</v>
      </c>
      <c r="J125" s="123">
        <f t="shared" si="45"/>
        <v>83.897753594699921</v>
      </c>
      <c r="K125" s="123">
        <f t="shared" si="45"/>
        <v>82.393533736551746</v>
      </c>
      <c r="L125" s="123">
        <f t="shared" si="45"/>
        <v>87.245780434258208</v>
      </c>
      <c r="M125" s="123">
        <f t="shared" si="45"/>
        <v>81.042466486245615</v>
      </c>
      <c r="N125" s="123">
        <f t="shared" si="45"/>
        <v>84.675181649675906</v>
      </c>
      <c r="O125" s="123">
        <f t="shared" si="45"/>
        <v>86.527272534205125</v>
      </c>
      <c r="P125" s="123">
        <f t="shared" si="45"/>
        <v>74.267465645045661</v>
      </c>
      <c r="Q125" s="123">
        <f t="shared" si="45"/>
        <v>81.484073360623114</v>
      </c>
      <c r="R125" s="123">
        <f t="shared" ref="R125:V125" si="46">SUM(R126:R127)</f>
        <v>78.83237936568662</v>
      </c>
      <c r="S125" s="123">
        <f t="shared" si="46"/>
        <v>78.649007763028237</v>
      </c>
      <c r="T125" s="123">
        <f t="shared" si="46"/>
        <v>70.099148358131401</v>
      </c>
      <c r="U125" s="123">
        <f t="shared" si="46"/>
        <v>68.627762575283825</v>
      </c>
      <c r="V125" s="123">
        <f t="shared" si="46"/>
        <v>71.884538687532682</v>
      </c>
      <c r="W125" s="123">
        <f t="shared" ref="W125:Y125" si="47">SUM(W126:W127)</f>
        <v>68.813198746474427</v>
      </c>
      <c r="X125" s="123">
        <f t="shared" si="47"/>
        <v>58.60060048316933</v>
      </c>
      <c r="Y125" s="123">
        <f t="shared" si="47"/>
        <v>53.666329121226028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98.854511235926694</v>
      </c>
      <c r="D126" s="99">
        <v>89.413150533839669</v>
      </c>
      <c r="E126" s="99">
        <v>90.508046926247573</v>
      </c>
      <c r="F126" s="99">
        <v>96.944906936001715</v>
      </c>
      <c r="G126" s="99">
        <v>0</v>
      </c>
      <c r="H126" s="99">
        <v>76.861855596265841</v>
      </c>
      <c r="I126" s="99">
        <v>82.916989973576179</v>
      </c>
      <c r="J126" s="99">
        <v>83.535827559708963</v>
      </c>
      <c r="K126" s="99">
        <v>82.041410392610715</v>
      </c>
      <c r="L126" s="99">
        <v>86.876158313947016</v>
      </c>
      <c r="M126" s="99">
        <v>80.704066366697504</v>
      </c>
      <c r="N126" s="99">
        <v>84.325060850387231</v>
      </c>
      <c r="O126" s="99">
        <v>86.172793701948393</v>
      </c>
      <c r="P126" s="99">
        <v>73.965548782546122</v>
      </c>
      <c r="Q126" s="99">
        <v>81.155292655335373</v>
      </c>
      <c r="R126" s="99">
        <v>78.516097584019462</v>
      </c>
      <c r="S126" s="99">
        <v>78.335331262531867</v>
      </c>
      <c r="T126" s="99">
        <v>69.820267030533898</v>
      </c>
      <c r="U126" s="99">
        <v>68.35660061586205</v>
      </c>
      <c r="V126" s="99">
        <v>71.601262158996263</v>
      </c>
      <c r="W126" s="99">
        <v>68.538884201131879</v>
      </c>
      <c r="X126" s="99">
        <v>58.369108241052807</v>
      </c>
      <c r="Y126" s="99">
        <v>53.454097757338502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0.53864804549154732</v>
      </c>
      <c r="D127" s="99">
        <v>0.47577906994876673</v>
      </c>
      <c r="E127" s="99">
        <v>0.47175188072329355</v>
      </c>
      <c r="F127" s="99">
        <v>0.4924579306010417</v>
      </c>
      <c r="G127" s="99">
        <v>0</v>
      </c>
      <c r="H127" s="99">
        <v>0.34923474125196907</v>
      </c>
      <c r="I127" s="99">
        <v>0.36394797547850921</v>
      </c>
      <c r="J127" s="99">
        <v>0.36192603499095938</v>
      </c>
      <c r="K127" s="99">
        <v>0.35212334394102773</v>
      </c>
      <c r="L127" s="99">
        <v>0.36962212031118974</v>
      </c>
      <c r="M127" s="99">
        <v>0.33840011954811777</v>
      </c>
      <c r="N127" s="99">
        <v>0.35012079928867873</v>
      </c>
      <c r="O127" s="99">
        <v>0.35447883225673293</v>
      </c>
      <c r="P127" s="99">
        <v>0.3019168624995418</v>
      </c>
      <c r="Q127" s="99">
        <v>0.32878070528773556</v>
      </c>
      <c r="R127" s="99">
        <v>0.31628178166716231</v>
      </c>
      <c r="S127" s="99">
        <v>0.3136765004963637</v>
      </c>
      <c r="T127" s="99">
        <v>0.27888132759750472</v>
      </c>
      <c r="U127" s="99">
        <v>0.27116195942177218</v>
      </c>
      <c r="V127" s="99">
        <v>0.28327652853641966</v>
      </c>
      <c r="W127" s="99">
        <v>0.27431454534255123</v>
      </c>
      <c r="X127" s="99">
        <v>0.23149224211652111</v>
      </c>
      <c r="Y127" s="99">
        <v>0.21223136388752512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3.7927894590309326E-2</v>
      </c>
      <c r="D128" s="123">
        <f t="shared" si="48"/>
        <v>2.542312176130038E-2</v>
      </c>
      <c r="E128" s="123">
        <f t="shared" si="48"/>
        <v>6.0636713889499295E-2</v>
      </c>
      <c r="F128" s="123">
        <f t="shared" si="48"/>
        <v>4.8938509021309806E-2</v>
      </c>
      <c r="G128" s="123">
        <f t="shared" si="48"/>
        <v>0</v>
      </c>
      <c r="H128" s="123">
        <f t="shared" si="48"/>
        <v>5.7635984649545231E-2</v>
      </c>
      <c r="I128" s="123">
        <f t="shared" si="48"/>
        <v>6.4995753604030204E-2</v>
      </c>
      <c r="J128" s="123">
        <f t="shared" si="48"/>
        <v>4.6808390050334527E-2</v>
      </c>
      <c r="K128" s="123">
        <f t="shared" si="48"/>
        <v>3.2606196128335485E-2</v>
      </c>
      <c r="L128" s="123">
        <f t="shared" si="48"/>
        <v>4.7834476095758964E-2</v>
      </c>
      <c r="M128" s="123">
        <f t="shared" si="48"/>
        <v>4.6597939243305117E-2</v>
      </c>
      <c r="N128" s="123">
        <f t="shared" si="48"/>
        <v>3.3719144445754683E-2</v>
      </c>
      <c r="O128" s="123">
        <f t="shared" si="48"/>
        <v>6.2865489531063065E-2</v>
      </c>
      <c r="P128" s="123">
        <f t="shared" si="48"/>
        <v>1.9130044492368017E-2</v>
      </c>
      <c r="Q128" s="123">
        <f t="shared" si="48"/>
        <v>3.7048937531913156E-2</v>
      </c>
      <c r="R128" s="123">
        <f t="shared" si="48"/>
        <v>3.8368583317147376E-2</v>
      </c>
      <c r="S128" s="123">
        <f t="shared" si="48"/>
        <v>6.8086860582057943E-2</v>
      </c>
      <c r="T128" s="123">
        <f t="shared" si="48"/>
        <v>4.160495026664271E-2</v>
      </c>
      <c r="U128" s="123">
        <f t="shared" si="48"/>
        <v>8.6442366819146452E-2</v>
      </c>
      <c r="V128" s="123">
        <f t="shared" si="48"/>
        <v>0.12253480736270082</v>
      </c>
      <c r="W128" s="123">
        <f t="shared" si="48"/>
        <v>3.9194566679619187E-2</v>
      </c>
      <c r="X128" s="123">
        <f t="shared" si="48"/>
        <v>1.6699944831322533E-2</v>
      </c>
      <c r="Y128" s="123">
        <f t="shared" si="48"/>
        <v>6.039311475105202E-3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3.7927894590309326E-2</v>
      </c>
      <c r="D129" s="99">
        <f>RES_hhdet_in_tesh!D129/RES_summary!D$21</f>
        <v>2.542312176130038E-2</v>
      </c>
      <c r="E129" s="99">
        <f>RES_hhdet_in_tesh!E129/RES_summary!E$21</f>
        <v>6.0636713889499295E-2</v>
      </c>
      <c r="F129" s="99">
        <f>RES_hhdet_in_tesh!F129/RES_summary!F$21</f>
        <v>4.8938509021309806E-2</v>
      </c>
      <c r="G129" s="99">
        <f>RES_hhdet_in_tesh!G129/RES_summary!G$21</f>
        <v>0</v>
      </c>
      <c r="H129" s="99">
        <f>RES_hhdet_in_tesh!H129/RES_summary!H$21</f>
        <v>5.7635984649545231E-2</v>
      </c>
      <c r="I129" s="99">
        <f>RES_hhdet_in_tesh!I129/RES_summary!I$21</f>
        <v>6.4995753604030204E-2</v>
      </c>
      <c r="J129" s="99">
        <f>RES_hhdet_in_tesh!J129/RES_summary!J$21</f>
        <v>4.6808390050334527E-2</v>
      </c>
      <c r="K129" s="99">
        <f>RES_hhdet_in_tesh!K129/RES_summary!K$21</f>
        <v>3.2606196128335485E-2</v>
      </c>
      <c r="L129" s="99">
        <f>RES_hhdet_in_tesh!L129/RES_summary!L$21</f>
        <v>4.7834476095758964E-2</v>
      </c>
      <c r="M129" s="99">
        <f>RES_hhdet_in_tesh!M129/RES_summary!M$21</f>
        <v>4.6597939243305117E-2</v>
      </c>
      <c r="N129" s="99">
        <f>RES_hhdet_in_tesh!N129/RES_summary!N$21</f>
        <v>3.3719144445754683E-2</v>
      </c>
      <c r="O129" s="99">
        <f>RES_hhdet_in_tesh!O129/RES_summary!O$21</f>
        <v>6.2865489531063065E-2</v>
      </c>
      <c r="P129" s="99">
        <f>RES_hhdet_in_tesh!P129/RES_summary!P$21</f>
        <v>1.9130044492368017E-2</v>
      </c>
      <c r="Q129" s="99">
        <f>RES_hhdet_in_tesh!Q129/RES_summary!Q$21</f>
        <v>3.7048937531913156E-2</v>
      </c>
      <c r="R129" s="99">
        <f>RES_hhdet_in_tesh!R129/RES_summary!R$21</f>
        <v>3.8368583317147376E-2</v>
      </c>
      <c r="S129" s="99">
        <f>RES_hhdet_in_tesh!S129/RES_summary!S$21</f>
        <v>6.8086860582057943E-2</v>
      </c>
      <c r="T129" s="99">
        <f>RES_hhdet_in_tesh!T129/RES_summary!T$21</f>
        <v>4.160495026664271E-2</v>
      </c>
      <c r="U129" s="99">
        <f>RES_hhdet_in_tesh!U129/RES_summary!U$21</f>
        <v>8.6442366819146452E-2</v>
      </c>
      <c r="V129" s="99">
        <f>RES_hhdet_in_tesh!V129/RES_summary!V$21</f>
        <v>0.12253480736270082</v>
      </c>
      <c r="W129" s="99">
        <f>RES_hhdet_in_tesh!W129/RES_summary!W$21</f>
        <v>3.9194566679619187E-2</v>
      </c>
      <c r="X129" s="99">
        <f>RES_hhdet_in_tesh!X129/RES_summary!X$21</f>
        <v>1.6699944831322533E-2</v>
      </c>
      <c r="Y129" s="99">
        <f>RES_hhdet_in_tesh!Y129/RES_summary!Y$21</f>
        <v>6.039311475105202E-3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16.692266577430381</v>
      </c>
      <c r="D130" s="123">
        <v>18.536747600272619</v>
      </c>
      <c r="E130" s="123">
        <v>16.645094188130464</v>
      </c>
      <c r="F130" s="123">
        <v>18.926106779369917</v>
      </c>
      <c r="G130" s="123">
        <v>0</v>
      </c>
      <c r="H130" s="123">
        <v>16.654186815078361</v>
      </c>
      <c r="I130" s="123">
        <v>18.448772937368503</v>
      </c>
      <c r="J130" s="123">
        <v>19.348561274263215</v>
      </c>
      <c r="K130" s="123">
        <v>20.779762756227445</v>
      </c>
      <c r="L130" s="123">
        <v>18.535135934416626</v>
      </c>
      <c r="M130" s="123">
        <v>20.823706092821222</v>
      </c>
      <c r="N130" s="123">
        <v>22.601684926526406</v>
      </c>
      <c r="O130" s="123">
        <v>18.98322220209652</v>
      </c>
      <c r="P130" s="123">
        <v>22.679483027598245</v>
      </c>
      <c r="Q130" s="123">
        <v>27.256853341600664</v>
      </c>
      <c r="R130" s="123">
        <v>21.814335633734792</v>
      </c>
      <c r="S130" s="123">
        <v>19.646492509439625</v>
      </c>
      <c r="T130" s="123">
        <v>18.235271561875983</v>
      </c>
      <c r="U130" s="123">
        <v>21.437118793556913</v>
      </c>
      <c r="V130" s="123">
        <v>20.484273630885294</v>
      </c>
      <c r="W130" s="123">
        <v>17.741558538095823</v>
      </c>
      <c r="X130" s="123">
        <v>18.134972908098806</v>
      </c>
      <c r="Y130" s="123">
        <v>20.847297468806222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16.713333027251981</v>
      </c>
      <c r="D131" s="99">
        <v>18.413302623208569</v>
      </c>
      <c r="E131" s="99">
        <v>16.715936213085783</v>
      </c>
      <c r="F131" s="99">
        <v>19.617255230248269</v>
      </c>
      <c r="G131" s="99">
        <v>0</v>
      </c>
      <c r="H131" s="99">
        <v>15.672404136643767</v>
      </c>
      <c r="I131" s="99">
        <v>18.531718259091136</v>
      </c>
      <c r="J131" s="99">
        <v>19.405757878738534</v>
      </c>
      <c r="K131" s="99">
        <v>20.702914035366579</v>
      </c>
      <c r="L131" s="99">
        <v>18.358261285314061</v>
      </c>
      <c r="M131" s="99">
        <v>20.976856949692252</v>
      </c>
      <c r="N131" s="99">
        <v>22.690658186671239</v>
      </c>
      <c r="O131" s="99">
        <v>18.599793454257217</v>
      </c>
      <c r="P131" s="99">
        <v>22.891309165485989</v>
      </c>
      <c r="Q131" s="99">
        <v>27.365948055572694</v>
      </c>
      <c r="R131" s="99">
        <v>21.90708552302258</v>
      </c>
      <c r="S131" s="99">
        <v>19.575569687588811</v>
      </c>
      <c r="T131" s="99">
        <v>18.167652318982693</v>
      </c>
      <c r="U131" s="99">
        <v>21.064518966299616</v>
      </c>
      <c r="V131" s="99">
        <v>20.484271080747259</v>
      </c>
      <c r="W131" s="99">
        <v>17.741378689766368</v>
      </c>
      <c r="X131" s="99">
        <v>18.134972908098806</v>
      </c>
      <c r="Y131" s="99">
        <v>20.847341675800845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16.713576429966267</v>
      </c>
      <c r="D132" s="99">
        <v>18.412949323315321</v>
      </c>
      <c r="E132" s="99">
        <v>16.717917023167747</v>
      </c>
      <c r="F132" s="99">
        <v>19.623435300612499</v>
      </c>
      <c r="G132" s="99">
        <v>0</v>
      </c>
      <c r="H132" s="99">
        <v>15.680472393662166</v>
      </c>
      <c r="I132" s="99">
        <v>18.544509983234626</v>
      </c>
      <c r="J132" s="99">
        <v>19.416567239562124</v>
      </c>
      <c r="K132" s="99">
        <v>20.722239790071157</v>
      </c>
      <c r="L132" s="99">
        <v>18.37220694354151</v>
      </c>
      <c r="M132" s="99">
        <v>20.987672941111516</v>
      </c>
      <c r="N132" s="99">
        <v>22.693602884767802</v>
      </c>
      <c r="O132" s="99">
        <v>18.593925972406709</v>
      </c>
      <c r="P132" s="99">
        <v>22.898614469473614</v>
      </c>
      <c r="Q132" s="99">
        <v>27.37205385343939</v>
      </c>
      <c r="R132" s="99">
        <v>21.907295925383551</v>
      </c>
      <c r="S132" s="99">
        <v>0</v>
      </c>
      <c r="T132" s="99">
        <v>18.159571666616117</v>
      </c>
      <c r="U132" s="99">
        <v>21.054783303562409</v>
      </c>
      <c r="V132" s="99">
        <v>20.484566596742876</v>
      </c>
      <c r="W132" s="99">
        <v>17.75777058036515</v>
      </c>
      <c r="X132" s="99">
        <v>0</v>
      </c>
      <c r="Y132" s="99">
        <v>20.833977901324406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6.2050420989386641</v>
      </c>
      <c r="D133" s="102">
        <v>6.854571443951416</v>
      </c>
      <c r="E133" s="102">
        <v>6.1756750526558086</v>
      </c>
      <c r="F133" s="102">
        <v>7.256605267023593</v>
      </c>
      <c r="G133" s="102">
        <v>0</v>
      </c>
      <c r="H133" s="102">
        <v>4.7841708139098866</v>
      </c>
      <c r="I133" s="102">
        <v>6.0035491184882739</v>
      </c>
      <c r="J133" s="102">
        <v>6.8350725265198209</v>
      </c>
      <c r="K133" s="102">
        <v>7.4579653338111838</v>
      </c>
      <c r="L133" s="102">
        <v>5.8158676815758596</v>
      </c>
      <c r="M133" s="102">
        <v>7.4506549196445704</v>
      </c>
      <c r="N133" s="102">
        <v>7.7466482272568369</v>
      </c>
      <c r="O133" s="102">
        <v>5.4041876837928999</v>
      </c>
      <c r="P133" s="102">
        <v>6.7954862205001723</v>
      </c>
      <c r="Q133" s="102">
        <v>6.5262749843861148</v>
      </c>
      <c r="R133" s="102">
        <v>4.8490724445538991</v>
      </c>
      <c r="S133" s="102">
        <v>0</v>
      </c>
      <c r="T133" s="102">
        <v>5.2375523951917575</v>
      </c>
      <c r="U133" s="102">
        <v>6.1981340270713883</v>
      </c>
      <c r="V133" s="102">
        <v>6.045387060662204</v>
      </c>
      <c r="W133" s="102">
        <v>5.1559814184747772</v>
      </c>
      <c r="X133" s="102">
        <v>0</v>
      </c>
      <c r="Y133" s="102">
        <v>7.011264993510566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10.508534331027603</v>
      </c>
      <c r="D134" s="105">
        <v>11.558377879363906</v>
      </c>
      <c r="E134" s="105">
        <v>10.542241970511938</v>
      </c>
      <c r="F134" s="105">
        <v>12.366830033588906</v>
      </c>
      <c r="G134" s="105">
        <v>0</v>
      </c>
      <c r="H134" s="105">
        <v>10.896301579752281</v>
      </c>
      <c r="I134" s="105">
        <v>12.540960864746351</v>
      </c>
      <c r="J134" s="105">
        <v>12.581494713042302</v>
      </c>
      <c r="K134" s="105">
        <v>13.264274456259974</v>
      </c>
      <c r="L134" s="105">
        <v>12.556339261965656</v>
      </c>
      <c r="M134" s="105">
        <v>13.537018021466944</v>
      </c>
      <c r="N134" s="105">
        <v>14.946954657510963</v>
      </c>
      <c r="O134" s="105">
        <v>13.189738288613809</v>
      </c>
      <c r="P134" s="105">
        <v>16.103128248973441</v>
      </c>
      <c r="Q134" s="105">
        <v>20.845778869053277</v>
      </c>
      <c r="R134" s="105">
        <v>17.058223480829653</v>
      </c>
      <c r="S134" s="105">
        <v>0</v>
      </c>
      <c r="T134" s="105">
        <v>12.922019271424357</v>
      </c>
      <c r="U134" s="105">
        <v>14.856649276491023</v>
      </c>
      <c r="V134" s="105">
        <v>14.439179536080669</v>
      </c>
      <c r="W134" s="105">
        <v>12.601789161890373</v>
      </c>
      <c r="X134" s="105">
        <v>0</v>
      </c>
      <c r="Y134" s="105">
        <v>13.822712907813845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16.63585158589078</v>
      </c>
      <c r="D135" s="102">
        <v>18.910551244771089</v>
      </c>
      <c r="E135" s="102">
        <v>16.450695892853364</v>
      </c>
      <c r="F135" s="102">
        <v>17.522521003444361</v>
      </c>
      <c r="G135" s="102">
        <v>0</v>
      </c>
      <c r="H135" s="102">
        <v>17.216243353435672</v>
      </c>
      <c r="I135" s="102">
        <v>18.183465002727065</v>
      </c>
      <c r="J135" s="102">
        <v>19.116052114325086</v>
      </c>
      <c r="K135" s="102">
        <v>20.982286496884932</v>
      </c>
      <c r="L135" s="102">
        <v>19.010621805446501</v>
      </c>
      <c r="M135" s="102">
        <v>20.477578687734912</v>
      </c>
      <c r="N135" s="102">
        <v>22.415419073320507</v>
      </c>
      <c r="O135" s="102">
        <v>19.675804622806371</v>
      </c>
      <c r="P135" s="102">
        <v>22.044210180284228</v>
      </c>
      <c r="Q135" s="102">
        <v>27.030274786716902</v>
      </c>
      <c r="R135" s="102">
        <v>21.652491967075239</v>
      </c>
      <c r="S135" s="102">
        <v>19.685909399488899</v>
      </c>
      <c r="T135" s="102">
        <v>18.285738994597832</v>
      </c>
      <c r="U135" s="102">
        <v>22.162498947173496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16.636527641345673</v>
      </c>
      <c r="D136" s="105">
        <v>18.910869577952333</v>
      </c>
      <c r="E136" s="105">
        <v>16.454077906183304</v>
      </c>
      <c r="F136" s="105">
        <v>17.529761855506365</v>
      </c>
      <c r="G136" s="105">
        <v>0</v>
      </c>
      <c r="H136" s="105">
        <v>17.227189357533618</v>
      </c>
      <c r="I136" s="105">
        <v>18.188469930149381</v>
      </c>
      <c r="J136" s="105">
        <v>19.120705707436812</v>
      </c>
      <c r="K136" s="105">
        <v>20.996706591249716</v>
      </c>
      <c r="L136" s="105">
        <v>19.017695433608289</v>
      </c>
      <c r="M136" s="105">
        <v>20.480602307542807</v>
      </c>
      <c r="N136" s="105">
        <v>22.412328398038294</v>
      </c>
      <c r="O136" s="105">
        <v>19.66902245597543</v>
      </c>
      <c r="P136" s="105">
        <v>22.016702531053024</v>
      </c>
      <c r="Q136" s="105">
        <v>26.981139196627701</v>
      </c>
      <c r="R136" s="105">
        <v>21.630553752768947</v>
      </c>
      <c r="S136" s="105">
        <v>19.695692729063524</v>
      </c>
      <c r="T136" s="105">
        <v>18.285152806143955</v>
      </c>
      <c r="U136" s="105">
        <v>22.16296566070244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6.1760477651939931</v>
      </c>
      <c r="D137" s="99">
        <v>7.0433944423926338</v>
      </c>
      <c r="E137" s="99">
        <v>6.0760098186498688</v>
      </c>
      <c r="F137" s="99">
        <v>6.464933865208101</v>
      </c>
      <c r="G137" s="99">
        <v>0</v>
      </c>
      <c r="H137" s="99">
        <v>5.2762369153186066</v>
      </c>
      <c r="I137" s="99">
        <v>5.8819688396659213</v>
      </c>
      <c r="J137" s="99">
        <v>6.7251449351384212</v>
      </c>
      <c r="K137" s="99">
        <v>7.5664133947333561</v>
      </c>
      <c r="L137" s="99">
        <v>6.0406900755628499</v>
      </c>
      <c r="M137" s="99">
        <v>7.2476158338352334</v>
      </c>
      <c r="N137" s="99">
        <v>7.6419886749950479</v>
      </c>
      <c r="O137" s="99">
        <v>5.7511155863632295</v>
      </c>
      <c r="P137" s="99">
        <v>6.4991577472139346</v>
      </c>
      <c r="Q137" s="99">
        <v>6.4235015208659689</v>
      </c>
      <c r="R137" s="99">
        <v>4.7872877146374817</v>
      </c>
      <c r="S137" s="99">
        <v>4.9021790121846527</v>
      </c>
      <c r="T137" s="99">
        <v>5.2763701846826869</v>
      </c>
      <c r="U137" s="99">
        <v>6.5516164832981714</v>
      </c>
      <c r="V137" s="99">
        <v>0</v>
      </c>
      <c r="W137" s="99">
        <v>0</v>
      </c>
      <c r="X137" s="99">
        <v>0</v>
      </c>
      <c r="Y137" s="99">
        <v>0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10.460479876151675</v>
      </c>
      <c r="D138" s="99">
        <v>11.867475135559697</v>
      </c>
      <c r="E138" s="99">
        <v>10.378068087533432</v>
      </c>
      <c r="F138" s="99">
        <v>11.06482799029826</v>
      </c>
      <c r="G138" s="99">
        <v>0</v>
      </c>
      <c r="H138" s="99">
        <v>11.95095244221501</v>
      </c>
      <c r="I138" s="99">
        <v>12.30650109048346</v>
      </c>
      <c r="J138" s="99">
        <v>12.395560772298394</v>
      </c>
      <c r="K138" s="99">
        <v>13.430293196516358</v>
      </c>
      <c r="L138" s="99">
        <v>12.977005358045439</v>
      </c>
      <c r="M138" s="99">
        <v>13.232986473707573</v>
      </c>
      <c r="N138" s="99">
        <v>14.77033972304325</v>
      </c>
      <c r="O138" s="99">
        <v>13.917906869612201</v>
      </c>
      <c r="P138" s="99">
        <v>15.517544783839092</v>
      </c>
      <c r="Q138" s="99">
        <v>20.557637675761725</v>
      </c>
      <c r="R138" s="99">
        <v>16.843266038131468</v>
      </c>
      <c r="S138" s="99">
        <v>14.793513716878872</v>
      </c>
      <c r="T138" s="99">
        <v>13.008782621461268</v>
      </c>
      <c r="U138" s="99">
        <v>15.611349177404273</v>
      </c>
      <c r="V138" s="99">
        <v>0</v>
      </c>
      <c r="W138" s="99">
        <v>0</v>
      </c>
      <c r="X138" s="99">
        <v>0</v>
      </c>
      <c r="Y138" s="99">
        <v>0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2.7653463657055495</v>
      </c>
      <c r="D139" s="123">
        <v>3.1731126275796449</v>
      </c>
      <c r="E139" s="123">
        <v>2.7295166160857658</v>
      </c>
      <c r="F139" s="123">
        <v>3.0848682067952664</v>
      </c>
      <c r="G139" s="123">
        <v>0</v>
      </c>
      <c r="H139" s="123">
        <v>2.9623661492768081</v>
      </c>
      <c r="I139" s="123">
        <v>2.71868958090089</v>
      </c>
      <c r="J139" s="123">
        <v>3.1076488116754097</v>
      </c>
      <c r="K139" s="123">
        <v>3.9495440118757932</v>
      </c>
      <c r="L139" s="123">
        <v>3.5387590190040528</v>
      </c>
      <c r="M139" s="123">
        <v>3.8589682957506084</v>
      </c>
      <c r="N139" s="123">
        <v>4.2185667883418931</v>
      </c>
      <c r="O139" s="123">
        <v>3.5836478991786724</v>
      </c>
      <c r="P139" s="123">
        <v>4.2626664808035226</v>
      </c>
      <c r="Q139" s="123">
        <v>5.0563066640662324</v>
      </c>
      <c r="R139" s="123">
        <v>4.1725965937341432</v>
      </c>
      <c r="S139" s="123">
        <v>3.9372212561077662</v>
      </c>
      <c r="T139" s="123">
        <v>3.7984850575093598</v>
      </c>
      <c r="U139" s="123">
        <v>4.6245703955839543</v>
      </c>
      <c r="V139" s="123">
        <v>4.4581495055488238</v>
      </c>
      <c r="W139" s="123">
        <v>2.9895902769647114</v>
      </c>
      <c r="X139" s="123">
        <v>3.7076260576390414</v>
      </c>
      <c r="Y139" s="123">
        <v>4.5088377726926545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2.7816920475113927</v>
      </c>
      <c r="D140" s="99">
        <v>3.2133381656228623</v>
      </c>
      <c r="E140" s="99">
        <v>2.6518700636157329</v>
      </c>
      <c r="F140" s="99">
        <v>3.0607134650991403</v>
      </c>
      <c r="G140" s="99">
        <v>0</v>
      </c>
      <c r="H140" s="99">
        <v>2.9762848650617735</v>
      </c>
      <c r="I140" s="99">
        <v>2.7297117969960762</v>
      </c>
      <c r="J140" s="99">
        <v>3.0814159264983427</v>
      </c>
      <c r="K140" s="99">
        <v>4.0204502022628921</v>
      </c>
      <c r="L140" s="99">
        <v>3.828477638568307</v>
      </c>
      <c r="M140" s="99">
        <v>3.9104358798285488</v>
      </c>
      <c r="N140" s="99">
        <v>3.5319731571022541</v>
      </c>
      <c r="O140" s="99">
        <v>3.0709663360284387</v>
      </c>
      <c r="P140" s="99">
        <v>3.9197907543767374</v>
      </c>
      <c r="Q140" s="99">
        <v>5.328120585135002</v>
      </c>
      <c r="R140" s="99">
        <v>4.5356566428993901</v>
      </c>
      <c r="S140" s="99">
        <v>4.0979748687922903</v>
      </c>
      <c r="T140" s="99">
        <v>3.7046480683038618</v>
      </c>
      <c r="U140" s="99">
        <v>4.4141486415621243</v>
      </c>
      <c r="V140" s="99">
        <v>4.3223808567883797</v>
      </c>
      <c r="W140" s="99">
        <v>4.2211890466324293</v>
      </c>
      <c r="X140" s="99">
        <v>0</v>
      </c>
      <c r="Y140" s="99">
        <v>0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2.7652592731892671</v>
      </c>
      <c r="D141" s="110">
        <v>3.172946030848292</v>
      </c>
      <c r="E141" s="110">
        <v>2.729860076349456</v>
      </c>
      <c r="F141" s="110">
        <v>3.0850066165905679</v>
      </c>
      <c r="G141" s="110">
        <v>0</v>
      </c>
      <c r="H141" s="110">
        <v>2.9622961037915267</v>
      </c>
      <c r="I141" s="110">
        <v>2.7186520227382087</v>
      </c>
      <c r="J141" s="110">
        <v>3.1077130974583955</v>
      </c>
      <c r="K141" s="110">
        <v>3.9493516839860074</v>
      </c>
      <c r="L141" s="110">
        <v>3.5382823251749009</v>
      </c>
      <c r="M141" s="110">
        <v>3.858932706193309</v>
      </c>
      <c r="N141" s="110">
        <v>4.2191647101665373</v>
      </c>
      <c r="O141" s="110">
        <v>3.5848285453927486</v>
      </c>
      <c r="P141" s="110">
        <v>4.2638241233059633</v>
      </c>
      <c r="Q141" s="110">
        <v>5.055095695871147</v>
      </c>
      <c r="R141" s="110">
        <v>4.1713813299712479</v>
      </c>
      <c r="S141" s="110">
        <v>3.9368753014176274</v>
      </c>
      <c r="T141" s="110">
        <v>3.7985814612481086</v>
      </c>
      <c r="U141" s="110">
        <v>4.6249482855941695</v>
      </c>
      <c r="V141" s="110">
        <v>4.4583796219026555</v>
      </c>
      <c r="W141" s="110">
        <v>2.9865166872816511</v>
      </c>
      <c r="X141" s="110">
        <v>3.7076260576390414</v>
      </c>
      <c r="Y141" s="110">
        <v>4.5088377726926545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110.56362611294459</v>
      </c>
      <c r="D143" s="118">
        <f t="shared" si="49"/>
        <v>110.94455643551797</v>
      </c>
      <c r="E143" s="118">
        <f t="shared" si="49"/>
        <v>109.72284355253029</v>
      </c>
      <c r="F143" s="118">
        <f t="shared" si="49"/>
        <v>107.3264547224976</v>
      </c>
      <c r="G143" s="118">
        <f t="shared" si="49"/>
        <v>110.12055051220808</v>
      </c>
      <c r="H143" s="118">
        <f t="shared" si="49"/>
        <v>98.430194296628287</v>
      </c>
      <c r="I143" s="118">
        <f t="shared" si="49"/>
        <v>104.42580471696999</v>
      </c>
      <c r="J143" s="118">
        <f t="shared" si="49"/>
        <v>98.076832957201447</v>
      </c>
      <c r="K143" s="118">
        <f t="shared" si="49"/>
        <v>113.96528738819555</v>
      </c>
      <c r="L143" s="118">
        <f t="shared" si="49"/>
        <v>110.70212295401674</v>
      </c>
      <c r="M143" s="118">
        <f t="shared" si="49"/>
        <v>108.04631626553441</v>
      </c>
      <c r="N143" s="118">
        <f t="shared" si="49"/>
        <v>110.72490626951678</v>
      </c>
      <c r="O143" s="118">
        <f t="shared" si="49"/>
        <v>101.56252175440999</v>
      </c>
      <c r="P143" s="118">
        <f t="shared" si="49"/>
        <v>99.456497826366075</v>
      </c>
      <c r="Q143" s="118">
        <f t="shared" si="49"/>
        <v>119.8105389301688</v>
      </c>
      <c r="R143" s="118">
        <f t="shared" ref="R143:V143" si="50">R144+R146+R148+R157</f>
        <v>106.40321756263707</v>
      </c>
      <c r="S143" s="118">
        <f t="shared" si="50"/>
        <v>97.705235426561515</v>
      </c>
      <c r="T143" s="118">
        <f t="shared" si="50"/>
        <v>94.088607436911715</v>
      </c>
      <c r="U143" s="118">
        <f t="shared" si="50"/>
        <v>91.693318597950523</v>
      </c>
      <c r="V143" s="118">
        <f t="shared" si="50"/>
        <v>103.74989283982673</v>
      </c>
      <c r="W143" s="118">
        <f t="shared" ref="W143:Y143" si="51">W144+W146+W148+W157</f>
        <v>90.751449602128659</v>
      </c>
      <c r="X143" s="118">
        <f t="shared" si="51"/>
        <v>83.903502728865163</v>
      </c>
      <c r="Y143" s="118">
        <f t="shared" si="51"/>
        <v>83.688423516367209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91.089574168059755</v>
      </c>
      <c r="D144" s="123">
        <f t="shared" si="52"/>
        <v>88.772498715114608</v>
      </c>
      <c r="E144" s="123">
        <f t="shared" si="52"/>
        <v>90.397210147520696</v>
      </c>
      <c r="F144" s="123">
        <f t="shared" si="52"/>
        <v>86.666600914965514</v>
      </c>
      <c r="G144" s="123">
        <f t="shared" si="52"/>
        <v>90.042704775986522</v>
      </c>
      <c r="H144" s="123">
        <f t="shared" si="52"/>
        <v>78.062283511800814</v>
      </c>
      <c r="I144" s="123">
        <f t="shared" si="52"/>
        <v>83.301229901412754</v>
      </c>
      <c r="J144" s="123">
        <f t="shared" si="52"/>
        <v>75.647577102130995</v>
      </c>
      <c r="K144" s="123">
        <f t="shared" si="52"/>
        <v>88.847440819654125</v>
      </c>
      <c r="L144" s="123">
        <f t="shared" si="52"/>
        <v>87.918200257764923</v>
      </c>
      <c r="M144" s="123">
        <f t="shared" si="52"/>
        <v>83.462022402288625</v>
      </c>
      <c r="N144" s="123">
        <f t="shared" si="52"/>
        <v>83.799401205817176</v>
      </c>
      <c r="O144" s="123">
        <f t="shared" si="52"/>
        <v>77.944937140962622</v>
      </c>
      <c r="P144" s="123">
        <f t="shared" si="52"/>
        <v>72.961498569483709</v>
      </c>
      <c r="Q144" s="123">
        <f t="shared" si="52"/>
        <v>87.363927373923516</v>
      </c>
      <c r="R144" s="123">
        <f t="shared" si="52"/>
        <v>80.319878268041307</v>
      </c>
      <c r="S144" s="123">
        <f t="shared" si="52"/>
        <v>73.795499225653188</v>
      </c>
      <c r="T144" s="123">
        <f t="shared" si="52"/>
        <v>71.745465697073115</v>
      </c>
      <c r="U144" s="123">
        <f t="shared" si="52"/>
        <v>64.612136326282268</v>
      </c>
      <c r="V144" s="123">
        <f t="shared" si="52"/>
        <v>78.018518260798672</v>
      </c>
      <c r="W144" s="123">
        <f t="shared" si="52"/>
        <v>71.156058286260318</v>
      </c>
      <c r="X144" s="123">
        <f t="shared" si="52"/>
        <v>61.295581723150477</v>
      </c>
      <c r="Y144" s="123">
        <f t="shared" si="52"/>
        <v>57.8690408959081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91.089574168059755</v>
      </c>
      <c r="D145" s="99">
        <v>88.772498715114608</v>
      </c>
      <c r="E145" s="99">
        <v>90.397210147520696</v>
      </c>
      <c r="F145" s="99">
        <v>86.666600914965514</v>
      </c>
      <c r="G145" s="99">
        <v>90.042704775986522</v>
      </c>
      <c r="H145" s="99">
        <v>78.062283511800814</v>
      </c>
      <c r="I145" s="99">
        <v>83.301229901412754</v>
      </c>
      <c r="J145" s="99">
        <v>75.647577102130995</v>
      </c>
      <c r="K145" s="99">
        <v>88.847440819654125</v>
      </c>
      <c r="L145" s="99">
        <v>87.918200257764923</v>
      </c>
      <c r="M145" s="99">
        <v>83.462022402288625</v>
      </c>
      <c r="N145" s="99">
        <v>83.799401205817176</v>
      </c>
      <c r="O145" s="99">
        <v>77.944937140962622</v>
      </c>
      <c r="P145" s="99">
        <v>72.961498569483709</v>
      </c>
      <c r="Q145" s="99">
        <v>87.363927373923516</v>
      </c>
      <c r="R145" s="99">
        <v>80.319878268041307</v>
      </c>
      <c r="S145" s="99">
        <v>73.795499225653188</v>
      </c>
      <c r="T145" s="99">
        <v>71.745465697073115</v>
      </c>
      <c r="U145" s="99">
        <v>64.612136326282268</v>
      </c>
      <c r="V145" s="99">
        <v>78.018518260798672</v>
      </c>
      <c r="W145" s="99">
        <v>71.156058286260318</v>
      </c>
      <c r="X145" s="99">
        <v>61.295581723150477</v>
      </c>
      <c r="Y145" s="99">
        <v>57.8690408959081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7.6875007751729563E-2</v>
      </c>
      <c r="D146" s="123">
        <f t="shared" si="53"/>
        <v>9.2454884606406218E-2</v>
      </c>
      <c r="E146" s="123">
        <f t="shared" si="53"/>
        <v>0.1781233865590244</v>
      </c>
      <c r="F146" s="123">
        <f t="shared" si="53"/>
        <v>0.11988321303686325</v>
      </c>
      <c r="G146" s="123">
        <f t="shared" si="53"/>
        <v>0.14060835208132816</v>
      </c>
      <c r="H146" s="123">
        <f t="shared" si="53"/>
        <v>0.18739228126461777</v>
      </c>
      <c r="I146" s="123">
        <f t="shared" si="53"/>
        <v>0.20185135451403696</v>
      </c>
      <c r="J146" s="123">
        <f t="shared" si="53"/>
        <v>0.19201104108497308</v>
      </c>
      <c r="K146" s="123">
        <f t="shared" si="53"/>
        <v>0.21269648021649498</v>
      </c>
      <c r="L146" s="123">
        <f t="shared" si="53"/>
        <v>0.24848976315311896</v>
      </c>
      <c r="M146" s="123">
        <f t="shared" si="53"/>
        <v>0.24481965424334035</v>
      </c>
      <c r="N146" s="123">
        <f t="shared" si="53"/>
        <v>0.2925417505616093</v>
      </c>
      <c r="O146" s="123">
        <f t="shared" si="53"/>
        <v>0.3796189294159078</v>
      </c>
      <c r="P146" s="123">
        <f t="shared" si="53"/>
        <v>0.19062178678568484</v>
      </c>
      <c r="Q146" s="123">
        <f t="shared" si="53"/>
        <v>0.36818797801242081</v>
      </c>
      <c r="R146" s="123">
        <f t="shared" si="53"/>
        <v>0.27511069214007949</v>
      </c>
      <c r="S146" s="123">
        <f t="shared" si="53"/>
        <v>0.28201970443509655</v>
      </c>
      <c r="T146" s="123">
        <f t="shared" si="53"/>
        <v>0.26154021261469745</v>
      </c>
      <c r="U146" s="123">
        <f t="shared" si="53"/>
        <v>0.30094493067342393</v>
      </c>
      <c r="V146" s="123">
        <f t="shared" si="53"/>
        <v>0.31874746459241832</v>
      </c>
      <c r="W146" s="123">
        <f t="shared" si="53"/>
        <v>0.30761678792425251</v>
      </c>
      <c r="X146" s="123">
        <f t="shared" si="53"/>
        <v>0.1670046501269325</v>
      </c>
      <c r="Y146" s="123">
        <f t="shared" si="53"/>
        <v>6.0352230370480139E-2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7.6875007751729563E-2</v>
      </c>
      <c r="D147" s="99">
        <f>RES_hhdet_in_tesh!D147/RES_summary!D$21</f>
        <v>9.2454884606406218E-2</v>
      </c>
      <c r="E147" s="99">
        <f>RES_hhdet_in_tesh!E147/RES_summary!E$21</f>
        <v>0.1781233865590244</v>
      </c>
      <c r="F147" s="99">
        <f>RES_hhdet_in_tesh!F147/RES_summary!F$21</f>
        <v>0.11988321303686325</v>
      </c>
      <c r="G147" s="99">
        <f>RES_hhdet_in_tesh!G147/RES_summary!G$21</f>
        <v>0.14060835208132816</v>
      </c>
      <c r="H147" s="99">
        <f>RES_hhdet_in_tesh!H147/RES_summary!H$21</f>
        <v>0.18739228126461777</v>
      </c>
      <c r="I147" s="99">
        <f>RES_hhdet_in_tesh!I147/RES_summary!I$21</f>
        <v>0.20185135451403696</v>
      </c>
      <c r="J147" s="99">
        <f>RES_hhdet_in_tesh!J147/RES_summary!J$21</f>
        <v>0.19201104108497308</v>
      </c>
      <c r="K147" s="99">
        <f>RES_hhdet_in_tesh!K147/RES_summary!K$21</f>
        <v>0.21269648021649498</v>
      </c>
      <c r="L147" s="99">
        <f>RES_hhdet_in_tesh!L147/RES_summary!L$21</f>
        <v>0.24848976315311896</v>
      </c>
      <c r="M147" s="99">
        <f>RES_hhdet_in_tesh!M147/RES_summary!M$21</f>
        <v>0.24481965424334035</v>
      </c>
      <c r="N147" s="99">
        <f>RES_hhdet_in_tesh!N147/RES_summary!N$21</f>
        <v>0.2925417505616093</v>
      </c>
      <c r="O147" s="99">
        <f>RES_hhdet_in_tesh!O147/RES_summary!O$21</f>
        <v>0.3796189294159078</v>
      </c>
      <c r="P147" s="99">
        <f>RES_hhdet_in_tesh!P147/RES_summary!P$21</f>
        <v>0.19062178678568484</v>
      </c>
      <c r="Q147" s="99">
        <f>RES_hhdet_in_tesh!Q147/RES_summary!Q$21</f>
        <v>0.36818797801242081</v>
      </c>
      <c r="R147" s="99">
        <f>RES_hhdet_in_tesh!R147/RES_summary!R$21</f>
        <v>0.27511069214007949</v>
      </c>
      <c r="S147" s="99">
        <f>RES_hhdet_in_tesh!S147/RES_summary!S$21</f>
        <v>0.28201970443509655</v>
      </c>
      <c r="T147" s="99">
        <f>RES_hhdet_in_tesh!T147/RES_summary!T$21</f>
        <v>0.26154021261469745</v>
      </c>
      <c r="U147" s="99">
        <f>RES_hhdet_in_tesh!U147/RES_summary!U$21</f>
        <v>0.30094493067342393</v>
      </c>
      <c r="V147" s="99">
        <f>RES_hhdet_in_tesh!V147/RES_summary!V$21</f>
        <v>0.31874746459241832</v>
      </c>
      <c r="W147" s="99">
        <f>RES_hhdet_in_tesh!W147/RES_summary!W$21</f>
        <v>0.30761678792425251</v>
      </c>
      <c r="X147" s="99">
        <f>RES_hhdet_in_tesh!X147/RES_summary!X$21</f>
        <v>0.1670046501269325</v>
      </c>
      <c r="Y147" s="99">
        <f>RES_hhdet_in_tesh!Y147/RES_summary!Y$21</f>
        <v>6.0352230370480139E-2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16.631831718471453</v>
      </c>
      <c r="D148" s="123">
        <v>18.906490116699032</v>
      </c>
      <c r="E148" s="123">
        <v>16.417997697805934</v>
      </c>
      <c r="F148" s="123">
        <v>17.45510288750193</v>
      </c>
      <c r="G148" s="123">
        <v>17.289996506645295</v>
      </c>
      <c r="H148" s="123">
        <v>17.218151824502051</v>
      </c>
      <c r="I148" s="123">
        <v>18.204033363343804</v>
      </c>
      <c r="J148" s="123">
        <v>19.129597610461417</v>
      </c>
      <c r="K148" s="123">
        <v>20.955607621195075</v>
      </c>
      <c r="L148" s="123">
        <v>18.996710806994184</v>
      </c>
      <c r="M148" s="123">
        <v>20.480500101544145</v>
      </c>
      <c r="N148" s="123">
        <v>22.414419746285461</v>
      </c>
      <c r="O148" s="123">
        <v>19.654335351651877</v>
      </c>
      <c r="P148" s="123">
        <v>22.041716379945864</v>
      </c>
      <c r="Q148" s="123">
        <v>27.02211872085644</v>
      </c>
      <c r="R148" s="123">
        <v>21.635652165288104</v>
      </c>
      <c r="S148" s="123">
        <v>19.690492158920225</v>
      </c>
      <c r="T148" s="123">
        <v>18.283116276347542</v>
      </c>
      <c r="U148" s="123">
        <v>22.155660779069507</v>
      </c>
      <c r="V148" s="123">
        <v>20.954481262518698</v>
      </c>
      <c r="W148" s="123">
        <v>16.298193999308708</v>
      </c>
      <c r="X148" s="123">
        <v>18.733290297948702</v>
      </c>
      <c r="Y148" s="123">
        <v>21.25019261739596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15.56593795109945</v>
      </c>
      <c r="D149" s="99">
        <v>18.471990197004093</v>
      </c>
      <c r="E149" s="99">
        <v>14.700762201841313</v>
      </c>
      <c r="F149" s="99">
        <v>15.618326627323267</v>
      </c>
      <c r="G149" s="99">
        <v>19.024352381304478</v>
      </c>
      <c r="H149" s="99">
        <v>17.125027473224659</v>
      </c>
      <c r="I149" s="99">
        <v>19.198381962338267</v>
      </c>
      <c r="J149" s="99">
        <v>22.158595657053102</v>
      </c>
      <c r="K149" s="99">
        <v>17.881865890096144</v>
      </c>
      <c r="L149" s="99">
        <v>17.418588924055403</v>
      </c>
      <c r="M149" s="99">
        <v>20.83090860986994</v>
      </c>
      <c r="N149" s="99">
        <v>22.439827850477521</v>
      </c>
      <c r="O149" s="99">
        <v>18.637017332222484</v>
      </c>
      <c r="P149" s="99">
        <v>22.804219308842445</v>
      </c>
      <c r="Q149" s="99">
        <v>28.817288999122226</v>
      </c>
      <c r="R149" s="99">
        <v>20.028550842023581</v>
      </c>
      <c r="S149" s="99">
        <v>19.636565076119638</v>
      </c>
      <c r="T149" s="99">
        <v>18.001098826308066</v>
      </c>
      <c r="U149" s="99">
        <v>21.535514428908247</v>
      </c>
      <c r="V149" s="99">
        <v>20.117750513618983</v>
      </c>
      <c r="W149" s="99">
        <v>17.980077666348819</v>
      </c>
      <c r="X149" s="99">
        <v>18.427932735889172</v>
      </c>
      <c r="Y149" s="99">
        <v>21.206644987917482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15.620677423123796</v>
      </c>
      <c r="G150" s="99">
        <v>19.033490582676553</v>
      </c>
      <c r="H150" s="99">
        <v>17.131649886517636</v>
      </c>
      <c r="I150" s="99">
        <v>19.204882497958067</v>
      </c>
      <c r="J150" s="99">
        <v>22.168549425518503</v>
      </c>
      <c r="K150" s="99">
        <v>0</v>
      </c>
      <c r="L150" s="99">
        <v>0</v>
      </c>
      <c r="M150" s="99">
        <v>0</v>
      </c>
      <c r="N150" s="99">
        <v>22.454870628898913</v>
      </c>
      <c r="O150" s="99">
        <v>18.659581146101434</v>
      </c>
      <c r="P150" s="99">
        <v>22.854586927160828</v>
      </c>
      <c r="Q150" s="99">
        <v>28.917683105650699</v>
      </c>
      <c r="R150" s="99">
        <v>0</v>
      </c>
      <c r="S150" s="99">
        <v>0</v>
      </c>
      <c r="T150" s="99">
        <v>0</v>
      </c>
      <c r="U150" s="99">
        <v>21.587218989144496</v>
      </c>
      <c r="V150" s="99">
        <v>20.190763210638821</v>
      </c>
      <c r="W150" s="99">
        <v>18.119606903975981</v>
      </c>
      <c r="X150" s="99">
        <v>18.619504962791755</v>
      </c>
      <c r="Y150" s="99">
        <v>21.400971691708886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5.7473559003062018</v>
      </c>
      <c r="G151" s="102">
        <v>7.0341821716122297</v>
      </c>
      <c r="H151" s="102">
        <v>5.2402612111191669</v>
      </c>
      <c r="I151" s="102">
        <v>6.2191456364067976</v>
      </c>
      <c r="J151" s="102">
        <v>7.8357692027676622</v>
      </c>
      <c r="K151" s="102">
        <v>0</v>
      </c>
      <c r="L151" s="102">
        <v>0</v>
      </c>
      <c r="M151" s="102">
        <v>0</v>
      </c>
      <c r="N151" s="102">
        <v>7.6304250834303735</v>
      </c>
      <c r="O151" s="102">
        <v>5.3715558068978169</v>
      </c>
      <c r="P151" s="102">
        <v>6.7174437174053772</v>
      </c>
      <c r="Q151" s="102">
        <v>6.8562984567154643</v>
      </c>
      <c r="R151" s="102">
        <v>0</v>
      </c>
      <c r="S151" s="102">
        <v>0</v>
      </c>
      <c r="T151" s="102">
        <v>0</v>
      </c>
      <c r="U151" s="102">
        <v>6.265434865797582</v>
      </c>
      <c r="V151" s="102">
        <v>5.8562980401435105</v>
      </c>
      <c r="W151" s="102">
        <v>5.1721935060077877</v>
      </c>
      <c r="X151" s="102">
        <v>6.1858552320188505</v>
      </c>
      <c r="Y151" s="102">
        <v>7.149408641582875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9.8733215228175961</v>
      </c>
      <c r="G152" s="105">
        <v>11.999308411064323</v>
      </c>
      <c r="H152" s="105">
        <v>11.891388675398469</v>
      </c>
      <c r="I152" s="105">
        <v>12.985736861551265</v>
      </c>
      <c r="J152" s="105">
        <v>14.332780222750841</v>
      </c>
      <c r="K152" s="105">
        <v>0</v>
      </c>
      <c r="L152" s="105">
        <v>0</v>
      </c>
      <c r="M152" s="105">
        <v>0</v>
      </c>
      <c r="N152" s="105">
        <v>14.824445545468537</v>
      </c>
      <c r="O152" s="105">
        <v>13.288025339203617</v>
      </c>
      <c r="P152" s="105">
        <v>16.137143209755447</v>
      </c>
      <c r="Q152" s="105">
        <v>22.061384648935235</v>
      </c>
      <c r="R152" s="105">
        <v>0</v>
      </c>
      <c r="S152" s="105">
        <v>0</v>
      </c>
      <c r="T152" s="105">
        <v>0</v>
      </c>
      <c r="U152" s="105">
        <v>15.321784123346909</v>
      </c>
      <c r="V152" s="105">
        <v>14.334465170495315</v>
      </c>
      <c r="W152" s="105">
        <v>12.947413397968191</v>
      </c>
      <c r="X152" s="105">
        <v>12.433649730772903</v>
      </c>
      <c r="Y152" s="105">
        <v>14.251563050126009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16.63585158589078</v>
      </c>
      <c r="D153" s="102">
        <v>18.910551244771085</v>
      </c>
      <c r="E153" s="102">
        <v>16.450695892853361</v>
      </c>
      <c r="F153" s="102">
        <v>17.522521003444361</v>
      </c>
      <c r="G153" s="102">
        <v>17.199833042456639</v>
      </c>
      <c r="H153" s="102">
        <v>17.216243353435669</v>
      </c>
      <c r="I153" s="102">
        <v>18.183465002727068</v>
      </c>
      <c r="J153" s="102">
        <v>19.116052114325086</v>
      </c>
      <c r="K153" s="102">
        <v>20.982286496884939</v>
      </c>
      <c r="L153" s="102">
        <v>19.010621805446497</v>
      </c>
      <c r="M153" s="102">
        <v>20.477578687734916</v>
      </c>
      <c r="N153" s="102">
        <v>22.415419073320503</v>
      </c>
      <c r="O153" s="102">
        <v>19.675804622806368</v>
      </c>
      <c r="P153" s="102">
        <v>22.044210180284228</v>
      </c>
      <c r="Q153" s="102">
        <v>27.030274786716902</v>
      </c>
      <c r="R153" s="102">
        <v>21.652491967075239</v>
      </c>
      <c r="S153" s="102">
        <v>19.685909399488899</v>
      </c>
      <c r="T153" s="102">
        <v>18.285738994597832</v>
      </c>
      <c r="U153" s="102">
        <v>22.162498947173503</v>
      </c>
      <c r="V153" s="102">
        <v>20.967734114779415</v>
      </c>
      <c r="W153" s="102">
        <v>16.288579701159531</v>
      </c>
      <c r="X153" s="102">
        <v>18.744672158978336</v>
      </c>
      <c r="Y153" s="102">
        <v>21.261658734165287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16.636527641345676</v>
      </c>
      <c r="D154" s="105">
        <v>18.910869577952337</v>
      </c>
      <c r="E154" s="105">
        <v>16.454077906183301</v>
      </c>
      <c r="F154" s="105">
        <v>17.529761855506365</v>
      </c>
      <c r="G154" s="105">
        <v>17.211927021881067</v>
      </c>
      <c r="H154" s="105">
        <v>17.227189357533621</v>
      </c>
      <c r="I154" s="105">
        <v>18.188469930149378</v>
      </c>
      <c r="J154" s="105">
        <v>19.120705707436816</v>
      </c>
      <c r="K154" s="105">
        <v>20.996706591249716</v>
      </c>
      <c r="L154" s="105">
        <v>19.017695433608292</v>
      </c>
      <c r="M154" s="105">
        <v>20.480602307542807</v>
      </c>
      <c r="N154" s="105">
        <v>22.412328398038298</v>
      </c>
      <c r="O154" s="105">
        <v>19.66902245597543</v>
      </c>
      <c r="P154" s="105">
        <v>22.016702531053024</v>
      </c>
      <c r="Q154" s="105">
        <v>26.981139196627691</v>
      </c>
      <c r="R154" s="105">
        <v>21.63055375276895</v>
      </c>
      <c r="S154" s="105">
        <v>19.695692729063531</v>
      </c>
      <c r="T154" s="105">
        <v>18.285152806143959</v>
      </c>
      <c r="U154" s="105">
        <v>22.162965660702444</v>
      </c>
      <c r="V154" s="105">
        <v>20.958259609210121</v>
      </c>
      <c r="W154" s="105">
        <v>16.264555761639425</v>
      </c>
      <c r="X154" s="105">
        <v>18.725059246871165</v>
      </c>
      <c r="Y154" s="105">
        <v>21.23034454372306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6.1760477651939931</v>
      </c>
      <c r="D155" s="99">
        <v>7.0433944423926347</v>
      </c>
      <c r="E155" s="99">
        <v>6.076009818649867</v>
      </c>
      <c r="F155" s="99">
        <v>6.464933865208101</v>
      </c>
      <c r="G155" s="99">
        <v>6.3435245894428913</v>
      </c>
      <c r="H155" s="99">
        <v>5.2762369153186075</v>
      </c>
      <c r="I155" s="99">
        <v>5.8819688396659213</v>
      </c>
      <c r="J155" s="99">
        <v>6.7251449351384212</v>
      </c>
      <c r="K155" s="99">
        <v>7.5664133947333561</v>
      </c>
      <c r="L155" s="99">
        <v>6.0406900755628508</v>
      </c>
      <c r="M155" s="99">
        <v>7.2476158338352326</v>
      </c>
      <c r="N155" s="99">
        <v>7.641988674995047</v>
      </c>
      <c r="O155" s="99">
        <v>5.7511155863632304</v>
      </c>
      <c r="P155" s="99">
        <v>6.4991577472139346</v>
      </c>
      <c r="Q155" s="99">
        <v>6.4235015208659672</v>
      </c>
      <c r="R155" s="99">
        <v>4.7872877146374835</v>
      </c>
      <c r="S155" s="99">
        <v>4.9021790121846527</v>
      </c>
      <c r="T155" s="99">
        <v>5.2763701846826878</v>
      </c>
      <c r="U155" s="99">
        <v>6.5516164832981723</v>
      </c>
      <c r="V155" s="99">
        <v>6.1802453669273261</v>
      </c>
      <c r="W155" s="99">
        <v>4.6600340123203638</v>
      </c>
      <c r="X155" s="99">
        <v>6.331505183116775</v>
      </c>
      <c r="Y155" s="99">
        <v>7.1321038835425439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10.460479876151684</v>
      </c>
      <c r="D156" s="99">
        <v>11.867475135559697</v>
      </c>
      <c r="E156" s="99">
        <v>10.378068087533434</v>
      </c>
      <c r="F156" s="99">
        <v>11.06482799029826</v>
      </c>
      <c r="G156" s="99">
        <v>10.868402432438176</v>
      </c>
      <c r="H156" s="99">
        <v>11.950952442215016</v>
      </c>
      <c r="I156" s="99">
        <v>12.30650109048346</v>
      </c>
      <c r="J156" s="99">
        <v>12.395560772298394</v>
      </c>
      <c r="K156" s="99">
        <v>13.430293196516363</v>
      </c>
      <c r="L156" s="99">
        <v>12.977005358045441</v>
      </c>
      <c r="M156" s="99">
        <v>13.232986473707575</v>
      </c>
      <c r="N156" s="99">
        <v>14.770339723043252</v>
      </c>
      <c r="O156" s="99">
        <v>13.917906869612201</v>
      </c>
      <c r="P156" s="99">
        <v>15.517544783839091</v>
      </c>
      <c r="Q156" s="99">
        <v>20.557637675761722</v>
      </c>
      <c r="R156" s="99">
        <v>16.843266038131468</v>
      </c>
      <c r="S156" s="99">
        <v>14.793513716878879</v>
      </c>
      <c r="T156" s="99">
        <v>13.008782621461268</v>
      </c>
      <c r="U156" s="99">
        <v>15.611349177404268</v>
      </c>
      <c r="V156" s="99">
        <v>14.778014242282795</v>
      </c>
      <c r="W156" s="99">
        <v>11.604521749319057</v>
      </c>
      <c r="X156" s="99">
        <v>12.39355406375439</v>
      </c>
      <c r="Y156" s="99">
        <v>14.098240660180512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2.7653452186616634</v>
      </c>
      <c r="D157" s="123">
        <v>3.1731127190979138</v>
      </c>
      <c r="E157" s="123">
        <v>2.7295123206446386</v>
      </c>
      <c r="F157" s="123">
        <v>3.0848677069932995</v>
      </c>
      <c r="G157" s="123">
        <v>2.6472408774949359</v>
      </c>
      <c r="H157" s="123">
        <v>2.9623666790608136</v>
      </c>
      <c r="I157" s="123">
        <v>2.7186900976994153</v>
      </c>
      <c r="J157" s="123">
        <v>3.1076472035240621</v>
      </c>
      <c r="K157" s="123">
        <v>3.9495424671298625</v>
      </c>
      <c r="L157" s="123">
        <v>3.5387221261045188</v>
      </c>
      <c r="M157" s="123">
        <v>3.8589741074582884</v>
      </c>
      <c r="N157" s="123">
        <v>4.2185435668525297</v>
      </c>
      <c r="O157" s="123">
        <v>3.583630332379574</v>
      </c>
      <c r="P157" s="123">
        <v>4.2626610901508135</v>
      </c>
      <c r="Q157" s="123">
        <v>5.0563048573764346</v>
      </c>
      <c r="R157" s="123">
        <v>4.1725764371675842</v>
      </c>
      <c r="S157" s="123">
        <v>3.9372243375530078</v>
      </c>
      <c r="T157" s="123">
        <v>3.7984852508763667</v>
      </c>
      <c r="U157" s="123">
        <v>4.6245765619253261</v>
      </c>
      <c r="V157" s="123">
        <v>4.4581458519169344</v>
      </c>
      <c r="W157" s="123">
        <v>2.9895805286353911</v>
      </c>
      <c r="X157" s="123">
        <v>3.7076260576390405</v>
      </c>
      <c r="Y157" s="123">
        <v>4.5088377726926545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2.7816920475113918</v>
      </c>
      <c r="D158" s="99">
        <v>3.2133381656228632</v>
      </c>
      <c r="E158" s="99">
        <v>2.6518700636157333</v>
      </c>
      <c r="F158" s="99">
        <v>3.0607134650991408</v>
      </c>
      <c r="G158" s="99">
        <v>2.7081506812085099</v>
      </c>
      <c r="H158" s="99">
        <v>2.9762848650617739</v>
      </c>
      <c r="I158" s="99">
        <v>2.7297117969960754</v>
      </c>
      <c r="J158" s="99">
        <v>3.0814159264983423</v>
      </c>
      <c r="K158" s="99">
        <v>4.0204502022628921</v>
      </c>
      <c r="L158" s="99">
        <v>3.828477638568307</v>
      </c>
      <c r="M158" s="99">
        <v>3.9104358798285479</v>
      </c>
      <c r="N158" s="99">
        <v>3.5319731571022541</v>
      </c>
      <c r="O158" s="99">
        <v>3.07096633602844</v>
      </c>
      <c r="P158" s="99">
        <v>3.9197907543767379</v>
      </c>
      <c r="Q158" s="99">
        <v>5.3281205851350011</v>
      </c>
      <c r="R158" s="99">
        <v>4.5356566428993901</v>
      </c>
      <c r="S158" s="99">
        <v>4.0979748687922903</v>
      </c>
      <c r="T158" s="99">
        <v>3.7046480683038614</v>
      </c>
      <c r="U158" s="99">
        <v>4.4141486415621243</v>
      </c>
      <c r="V158" s="99">
        <v>4.3223808567883788</v>
      </c>
      <c r="W158" s="99">
        <v>4.2211890466324284</v>
      </c>
      <c r="X158" s="99">
        <v>0</v>
      </c>
      <c r="Y158" s="99">
        <v>0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2.7652592731892671</v>
      </c>
      <c r="D159" s="110">
        <v>3.1729460308482906</v>
      </c>
      <c r="E159" s="110">
        <v>2.7298600763494556</v>
      </c>
      <c r="F159" s="110">
        <v>3.0850066165905674</v>
      </c>
      <c r="G159" s="110">
        <v>2.6468731386920767</v>
      </c>
      <c r="H159" s="110">
        <v>2.9622961037915267</v>
      </c>
      <c r="I159" s="110">
        <v>2.7186520227382083</v>
      </c>
      <c r="J159" s="110">
        <v>3.1077130974583951</v>
      </c>
      <c r="K159" s="110">
        <v>3.9493516839860066</v>
      </c>
      <c r="L159" s="110">
        <v>3.5382823251749005</v>
      </c>
      <c r="M159" s="110">
        <v>3.8589327061933081</v>
      </c>
      <c r="N159" s="110">
        <v>4.2191647101665382</v>
      </c>
      <c r="O159" s="110">
        <v>3.5848285453927478</v>
      </c>
      <c r="P159" s="110">
        <v>4.2638241233059624</v>
      </c>
      <c r="Q159" s="110">
        <v>5.0550956958711479</v>
      </c>
      <c r="R159" s="110">
        <v>4.1713813299712479</v>
      </c>
      <c r="S159" s="110">
        <v>3.936875301417627</v>
      </c>
      <c r="T159" s="110">
        <v>3.7985814612481086</v>
      </c>
      <c r="U159" s="110">
        <v>4.6249482855941704</v>
      </c>
      <c r="V159" s="110">
        <v>4.4583796219026564</v>
      </c>
      <c r="W159" s="110">
        <v>2.9865166872816515</v>
      </c>
      <c r="X159" s="110">
        <v>3.7076260576390405</v>
      </c>
      <c r="Y159" s="110">
        <v>4.5088377726926545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118.86340964878674</v>
      </c>
      <c r="D161" s="118">
        <f t="shared" si="54"/>
        <v>116.21440628648955</v>
      </c>
      <c r="E161" s="118">
        <f t="shared" si="54"/>
        <v>113.27324820959623</v>
      </c>
      <c r="F161" s="118">
        <f t="shared" si="54"/>
        <v>109.40711316206544</v>
      </c>
      <c r="G161" s="118">
        <f t="shared" si="54"/>
        <v>106.0676852574781</v>
      </c>
      <c r="H161" s="118">
        <f t="shared" si="54"/>
        <v>101.50893792470504</v>
      </c>
      <c r="I161" s="118">
        <f t="shared" si="54"/>
        <v>104.47016524272337</v>
      </c>
      <c r="J161" s="118">
        <f t="shared" si="54"/>
        <v>104.17311839408379</v>
      </c>
      <c r="K161" s="118">
        <f t="shared" si="54"/>
        <v>107.31305141236648</v>
      </c>
      <c r="L161" s="118">
        <f t="shared" si="54"/>
        <v>110.60438613496565</v>
      </c>
      <c r="M161" s="118">
        <f t="shared" si="54"/>
        <v>110.08075899090726</v>
      </c>
      <c r="N161" s="118">
        <f t="shared" si="54"/>
        <v>111.18823921477298</v>
      </c>
      <c r="O161" s="118">
        <f t="shared" si="54"/>
        <v>106.15997340034603</v>
      </c>
      <c r="P161" s="118">
        <f t="shared" si="54"/>
        <v>96.425826044790611</v>
      </c>
      <c r="Q161" s="118">
        <f t="shared" si="54"/>
        <v>111.12877602998796</v>
      </c>
      <c r="R161" s="118">
        <f t="shared" ref="R161:V161" si="55">R162+R164+R166+R175</f>
        <v>107.26938412178723</v>
      </c>
      <c r="S161" s="118">
        <f t="shared" si="55"/>
        <v>100.32627099023136</v>
      </c>
      <c r="T161" s="118">
        <f t="shared" si="55"/>
        <v>92.259120236575583</v>
      </c>
      <c r="U161" s="118">
        <f t="shared" si="55"/>
        <v>96.957171531771991</v>
      </c>
      <c r="V161" s="118">
        <f t="shared" si="55"/>
        <v>96.2660042650989</v>
      </c>
      <c r="W161" s="118">
        <f t="shared" ref="W161:Y161" si="56">W162+W164+W166+W175</f>
        <v>86.722664687085057</v>
      </c>
      <c r="X161" s="118">
        <f t="shared" si="56"/>
        <v>82.749024741043797</v>
      </c>
      <c r="Y161" s="118">
        <f t="shared" si="56"/>
        <v>85.592450576407288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99.389211662661666</v>
      </c>
      <c r="D162" s="123">
        <f t="shared" si="57"/>
        <v>94.042271701502372</v>
      </c>
      <c r="E162" s="123">
        <f t="shared" si="57"/>
        <v>93.950601748558171</v>
      </c>
      <c r="F162" s="123">
        <f t="shared" si="57"/>
        <v>88.748827732004969</v>
      </c>
      <c r="G162" s="123">
        <f t="shared" si="57"/>
        <v>85.991378460984961</v>
      </c>
      <c r="H162" s="123">
        <f t="shared" si="57"/>
        <v>81.144249508576024</v>
      </c>
      <c r="I162" s="123">
        <f t="shared" si="57"/>
        <v>83.348120832052686</v>
      </c>
      <c r="J162" s="123">
        <f t="shared" si="57"/>
        <v>81.746346294272485</v>
      </c>
      <c r="K162" s="123">
        <f t="shared" si="57"/>
        <v>82.245393889474741</v>
      </c>
      <c r="L162" s="123">
        <f t="shared" si="57"/>
        <v>87.830246233127227</v>
      </c>
      <c r="M162" s="123">
        <f t="shared" si="57"/>
        <v>85.508805292187787</v>
      </c>
      <c r="N162" s="123">
        <f t="shared" si="57"/>
        <v>84.386961548026051</v>
      </c>
      <c r="O162" s="123">
        <f t="shared" si="57"/>
        <v>82.60849186683032</v>
      </c>
      <c r="P162" s="123">
        <f t="shared" si="57"/>
        <v>70.026021820421434</v>
      </c>
      <c r="Q162" s="123">
        <f t="shared" si="57"/>
        <v>78.865831723378889</v>
      </c>
      <c r="R162" s="123">
        <f t="shared" si="57"/>
        <v>81.269593817400107</v>
      </c>
      <c r="S162" s="123">
        <f t="shared" si="57"/>
        <v>76.420206515304557</v>
      </c>
      <c r="T162" s="123">
        <f t="shared" si="57"/>
        <v>69.969661236788824</v>
      </c>
      <c r="U162" s="123">
        <f t="shared" si="57"/>
        <v>69.880916571385356</v>
      </c>
      <c r="V162" s="123">
        <f t="shared" si="57"/>
        <v>70.542558164970472</v>
      </c>
      <c r="W162" s="123">
        <f t="shared" si="57"/>
        <v>67.239565593071674</v>
      </c>
      <c r="X162" s="123">
        <f t="shared" si="57"/>
        <v>60.224600146542691</v>
      </c>
      <c r="Y162" s="123">
        <f t="shared" si="57"/>
        <v>59.803193970604276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99.389211662661666</v>
      </c>
      <c r="D163" s="110">
        <v>94.042271701502372</v>
      </c>
      <c r="E163" s="110">
        <v>93.950601748558171</v>
      </c>
      <c r="F163" s="110">
        <v>88.748827732004969</v>
      </c>
      <c r="G163" s="110">
        <v>85.991378460984961</v>
      </c>
      <c r="H163" s="110">
        <v>81.144249508576024</v>
      </c>
      <c r="I163" s="110">
        <v>83.348120832052686</v>
      </c>
      <c r="J163" s="110">
        <v>81.746346294272485</v>
      </c>
      <c r="K163" s="110">
        <v>82.245393889474741</v>
      </c>
      <c r="L163" s="110">
        <v>87.830246233127227</v>
      </c>
      <c r="M163" s="110">
        <v>85.508805292187787</v>
      </c>
      <c r="N163" s="110">
        <v>84.386961548026051</v>
      </c>
      <c r="O163" s="110">
        <v>82.60849186683032</v>
      </c>
      <c r="P163" s="110">
        <v>70.026021820421434</v>
      </c>
      <c r="Q163" s="110">
        <v>78.865831723378889</v>
      </c>
      <c r="R163" s="110">
        <v>81.269593817400107</v>
      </c>
      <c r="S163" s="110">
        <v>76.420206515304557</v>
      </c>
      <c r="T163" s="110">
        <v>69.969661236788824</v>
      </c>
      <c r="U163" s="110">
        <v>69.880916571385356</v>
      </c>
      <c r="V163" s="110">
        <v>70.542558164970472</v>
      </c>
      <c r="W163" s="110">
        <v>67.239565593071674</v>
      </c>
      <c r="X163" s="110">
        <v>60.224600146542691</v>
      </c>
      <c r="Y163" s="110">
        <v>59.803193970604276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7.6981908631394508E-2</v>
      </c>
      <c r="D164" s="123">
        <f t="shared" si="58"/>
        <v>9.2525570324872297E-2</v>
      </c>
      <c r="E164" s="123">
        <f t="shared" si="58"/>
        <v>0.175163981340483</v>
      </c>
      <c r="F164" s="123">
        <f t="shared" si="58"/>
        <v>0.11830451906130235</v>
      </c>
      <c r="G164" s="123">
        <f t="shared" si="58"/>
        <v>0.13904136173650214</v>
      </c>
      <c r="H164" s="123">
        <f t="shared" si="58"/>
        <v>0.184169842377777</v>
      </c>
      <c r="I164" s="123">
        <f t="shared" si="58"/>
        <v>0.1993431100103441</v>
      </c>
      <c r="J164" s="123">
        <f t="shared" si="58"/>
        <v>0.18968368686803538</v>
      </c>
      <c r="K164" s="123">
        <f t="shared" si="58"/>
        <v>0.16249710744476523</v>
      </c>
      <c r="L164" s="123">
        <f t="shared" si="58"/>
        <v>0.23879554800066813</v>
      </c>
      <c r="M164" s="123">
        <f t="shared" si="58"/>
        <v>0.23251214685832064</v>
      </c>
      <c r="N164" s="123">
        <f t="shared" si="58"/>
        <v>0.16829820615652027</v>
      </c>
      <c r="O164" s="123">
        <f t="shared" si="58"/>
        <v>0.31351267823761331</v>
      </c>
      <c r="P164" s="123">
        <f t="shared" si="58"/>
        <v>9.5447598705646522E-2</v>
      </c>
      <c r="Q164" s="123">
        <f t="shared" si="58"/>
        <v>0.18455085503567281</v>
      </c>
      <c r="R164" s="123">
        <f t="shared" si="58"/>
        <v>0.19152388854594093</v>
      </c>
      <c r="S164" s="123">
        <f t="shared" si="58"/>
        <v>0.27834921014802366</v>
      </c>
      <c r="T164" s="123">
        <f t="shared" si="58"/>
        <v>0.20785607306139375</v>
      </c>
      <c r="U164" s="123">
        <f t="shared" si="58"/>
        <v>0.29602004626768891</v>
      </c>
      <c r="V164" s="123">
        <f t="shared" si="58"/>
        <v>0.31079934450385405</v>
      </c>
      <c r="W164" s="123">
        <f t="shared" si="58"/>
        <v>0.19531600137406932</v>
      </c>
      <c r="X164" s="123">
        <f t="shared" si="58"/>
        <v>8.3500325542258932E-2</v>
      </c>
      <c r="Y164" s="123">
        <f t="shared" si="58"/>
        <v>3.0231502540489414E-2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7.6981908631394508E-2</v>
      </c>
      <c r="D165" s="99">
        <f>RES_hhdet_in_tesh!D165/RES_summary!D$21</f>
        <v>9.2525570324872297E-2</v>
      </c>
      <c r="E165" s="99">
        <f>RES_hhdet_in_tesh!E165/RES_summary!E$21</f>
        <v>0.175163981340483</v>
      </c>
      <c r="F165" s="99">
        <f>RES_hhdet_in_tesh!F165/RES_summary!F$21</f>
        <v>0.11830451906130235</v>
      </c>
      <c r="G165" s="99">
        <f>RES_hhdet_in_tesh!G165/RES_summary!G$21</f>
        <v>0.13904136173650214</v>
      </c>
      <c r="H165" s="99">
        <f>RES_hhdet_in_tesh!H165/RES_summary!H$21</f>
        <v>0.184169842377777</v>
      </c>
      <c r="I165" s="99">
        <f>RES_hhdet_in_tesh!I165/RES_summary!I$21</f>
        <v>0.1993431100103441</v>
      </c>
      <c r="J165" s="99">
        <f>RES_hhdet_in_tesh!J165/RES_summary!J$21</f>
        <v>0.18968368686803538</v>
      </c>
      <c r="K165" s="99">
        <f>RES_hhdet_in_tesh!K165/RES_summary!K$21</f>
        <v>0.16249710744476523</v>
      </c>
      <c r="L165" s="99">
        <f>RES_hhdet_in_tesh!L165/RES_summary!L$21</f>
        <v>0.23879554800066813</v>
      </c>
      <c r="M165" s="99">
        <f>RES_hhdet_in_tesh!M165/RES_summary!M$21</f>
        <v>0.23251214685832064</v>
      </c>
      <c r="N165" s="99">
        <f>RES_hhdet_in_tesh!N165/RES_summary!N$21</f>
        <v>0.16829820615652027</v>
      </c>
      <c r="O165" s="99">
        <f>RES_hhdet_in_tesh!O165/RES_summary!O$21</f>
        <v>0.31351267823761331</v>
      </c>
      <c r="P165" s="99">
        <f>RES_hhdet_in_tesh!P165/RES_summary!P$21</f>
        <v>9.5447598705646522E-2</v>
      </c>
      <c r="Q165" s="99">
        <f>RES_hhdet_in_tesh!Q165/RES_summary!Q$21</f>
        <v>0.18455085503567281</v>
      </c>
      <c r="R165" s="99">
        <f>RES_hhdet_in_tesh!R165/RES_summary!R$21</f>
        <v>0.19152388854594093</v>
      </c>
      <c r="S165" s="99">
        <f>RES_hhdet_in_tesh!S165/RES_summary!S$21</f>
        <v>0.27834921014802366</v>
      </c>
      <c r="T165" s="99">
        <f>RES_hhdet_in_tesh!T165/RES_summary!T$21</f>
        <v>0.20785607306139375</v>
      </c>
      <c r="U165" s="99">
        <f>RES_hhdet_in_tesh!U165/RES_summary!U$21</f>
        <v>0.29602004626768891</v>
      </c>
      <c r="V165" s="99">
        <f>RES_hhdet_in_tesh!V165/RES_summary!V$21</f>
        <v>0.31079934450385405</v>
      </c>
      <c r="W165" s="99">
        <f>RES_hhdet_in_tesh!W165/RES_summary!W$21</f>
        <v>0.19531600137406932</v>
      </c>
      <c r="X165" s="99">
        <f>RES_hhdet_in_tesh!X165/RES_summary!X$21</f>
        <v>8.3500325542258932E-2</v>
      </c>
      <c r="Y165" s="99">
        <f>RES_hhdet_in_tesh!Y165/RES_summary!Y$21</f>
        <v>3.0231502540489414E-2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16.631869096428808</v>
      </c>
      <c r="D166" s="123">
        <v>18.906496904342166</v>
      </c>
      <c r="E166" s="123">
        <v>16.417963934286089</v>
      </c>
      <c r="F166" s="123">
        <v>17.455111311619511</v>
      </c>
      <c r="G166" s="123">
        <v>17.290039692038579</v>
      </c>
      <c r="H166" s="123">
        <v>17.218152989357382</v>
      </c>
      <c r="I166" s="123">
        <v>18.204011261775825</v>
      </c>
      <c r="J166" s="123">
        <v>19.129441476269868</v>
      </c>
      <c r="K166" s="123">
        <v>20.95562212117677</v>
      </c>
      <c r="L166" s="123">
        <v>18.996593448477263</v>
      </c>
      <c r="M166" s="123">
        <v>20.480469649949693</v>
      </c>
      <c r="N166" s="123">
        <v>22.414416599743422</v>
      </c>
      <c r="O166" s="123">
        <v>19.654343358604002</v>
      </c>
      <c r="P166" s="123">
        <v>22.041699033514931</v>
      </c>
      <c r="Q166" s="123">
        <v>27.022100072117837</v>
      </c>
      <c r="R166" s="123">
        <v>21.635680123081649</v>
      </c>
      <c r="S166" s="123">
        <v>19.69049210628874</v>
      </c>
      <c r="T166" s="123">
        <v>18.283114507220162</v>
      </c>
      <c r="U166" s="123">
        <v>22.155657217350896</v>
      </c>
      <c r="V166" s="123">
        <v>20.954497686076021</v>
      </c>
      <c r="W166" s="123">
        <v>16.298187327121592</v>
      </c>
      <c r="X166" s="123">
        <v>18.733298211319795</v>
      </c>
      <c r="Y166" s="123">
        <v>21.250187330569872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15.56593795109945</v>
      </c>
      <c r="D167" s="99">
        <v>18.471990197004089</v>
      </c>
      <c r="E167" s="99">
        <v>14.700762201841313</v>
      </c>
      <c r="F167" s="99">
        <v>15.618326627323269</v>
      </c>
      <c r="G167" s="99">
        <v>19.024352381304475</v>
      </c>
      <c r="H167" s="99">
        <v>17.125027473224666</v>
      </c>
      <c r="I167" s="99">
        <v>19.198381962338264</v>
      </c>
      <c r="J167" s="99">
        <v>22.158595657053105</v>
      </c>
      <c r="K167" s="99">
        <v>17.88186589009614</v>
      </c>
      <c r="L167" s="99">
        <v>17.418588924055399</v>
      </c>
      <c r="M167" s="99">
        <v>20.83090860986994</v>
      </c>
      <c r="N167" s="99">
        <v>22.439827850477528</v>
      </c>
      <c r="O167" s="99">
        <v>18.637017332222488</v>
      </c>
      <c r="P167" s="99">
        <v>22.804219308842445</v>
      </c>
      <c r="Q167" s="99">
        <v>28.817288999122241</v>
      </c>
      <c r="R167" s="99">
        <v>20.028550842023574</v>
      </c>
      <c r="S167" s="99">
        <v>19.636565076119638</v>
      </c>
      <c r="T167" s="99">
        <v>18.001098826308066</v>
      </c>
      <c r="U167" s="99">
        <v>21.535514428908243</v>
      </c>
      <c r="V167" s="99">
        <v>20.117750513618979</v>
      </c>
      <c r="W167" s="99">
        <v>17.980077666348819</v>
      </c>
      <c r="X167" s="99">
        <v>18.427932735889179</v>
      </c>
      <c r="Y167" s="99">
        <v>21.206644987917485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14.699256706100991</v>
      </c>
      <c r="F168" s="99">
        <v>15.620677423123796</v>
      </c>
      <c r="G168" s="99">
        <v>19.033490582676553</v>
      </c>
      <c r="H168" s="99">
        <v>17.131649886517636</v>
      </c>
      <c r="I168" s="99">
        <v>19.204882497958067</v>
      </c>
      <c r="J168" s="99">
        <v>22.168549425518503</v>
      </c>
      <c r="K168" s="99">
        <v>0</v>
      </c>
      <c r="L168" s="99">
        <v>0</v>
      </c>
      <c r="M168" s="99">
        <v>20.835579196925465</v>
      </c>
      <c r="N168" s="99">
        <v>22.454870628898913</v>
      </c>
      <c r="O168" s="99">
        <v>18.659581146101434</v>
      </c>
      <c r="P168" s="99">
        <v>22.854586927160828</v>
      </c>
      <c r="Q168" s="99">
        <v>28.917683105650699</v>
      </c>
      <c r="R168" s="99">
        <v>0</v>
      </c>
      <c r="S168" s="99">
        <v>0</v>
      </c>
      <c r="T168" s="99">
        <v>0</v>
      </c>
      <c r="U168" s="99">
        <v>21.587218989144496</v>
      </c>
      <c r="V168" s="99">
        <v>20.190763210638821</v>
      </c>
      <c r="W168" s="99">
        <v>18.119606903975974</v>
      </c>
      <c r="X168" s="99">
        <v>18.619504962791755</v>
      </c>
      <c r="Y168" s="99">
        <v>21.400971691708886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5.419333448270649</v>
      </c>
      <c r="F169" s="102">
        <v>5.7473559003062018</v>
      </c>
      <c r="G169" s="102">
        <v>7.0341821716122297</v>
      </c>
      <c r="H169" s="102">
        <v>5.2402612111191669</v>
      </c>
      <c r="I169" s="102">
        <v>6.2191456364067976</v>
      </c>
      <c r="J169" s="102">
        <v>7.8357692027676622</v>
      </c>
      <c r="K169" s="102">
        <v>0</v>
      </c>
      <c r="L169" s="102">
        <v>0</v>
      </c>
      <c r="M169" s="102">
        <v>7.3751010147220084</v>
      </c>
      <c r="N169" s="102">
        <v>7.6304250834303735</v>
      </c>
      <c r="O169" s="102">
        <v>5.3715558068978169</v>
      </c>
      <c r="P169" s="102">
        <v>6.7174437174053763</v>
      </c>
      <c r="Q169" s="102">
        <v>6.8562984567154643</v>
      </c>
      <c r="R169" s="102">
        <v>0</v>
      </c>
      <c r="S169" s="102">
        <v>0</v>
      </c>
      <c r="T169" s="102">
        <v>0</v>
      </c>
      <c r="U169" s="102">
        <v>6.265434865797582</v>
      </c>
      <c r="V169" s="102">
        <v>5.8562980401435123</v>
      </c>
      <c r="W169" s="102">
        <v>5.1721935060077886</v>
      </c>
      <c r="X169" s="102">
        <v>6.1858552320188505</v>
      </c>
      <c r="Y169" s="102">
        <v>7.149408641582875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9.2799232578303386</v>
      </c>
      <c r="F170" s="105">
        <v>9.8733215228175961</v>
      </c>
      <c r="G170" s="105">
        <v>11.999308411064323</v>
      </c>
      <c r="H170" s="105">
        <v>11.891388675398469</v>
      </c>
      <c r="I170" s="105">
        <v>12.985736861551265</v>
      </c>
      <c r="J170" s="105">
        <v>14.332780222750841</v>
      </c>
      <c r="K170" s="105">
        <v>0</v>
      </c>
      <c r="L170" s="105">
        <v>0</v>
      </c>
      <c r="M170" s="105">
        <v>13.460478182203456</v>
      </c>
      <c r="N170" s="105">
        <v>14.824445545468537</v>
      </c>
      <c r="O170" s="105">
        <v>13.288025339203617</v>
      </c>
      <c r="P170" s="105">
        <v>16.137143209755447</v>
      </c>
      <c r="Q170" s="105">
        <v>22.061384648935235</v>
      </c>
      <c r="R170" s="105">
        <v>0</v>
      </c>
      <c r="S170" s="105">
        <v>0</v>
      </c>
      <c r="T170" s="105">
        <v>0</v>
      </c>
      <c r="U170" s="105">
        <v>15.321784123346909</v>
      </c>
      <c r="V170" s="105">
        <v>14.334465170495312</v>
      </c>
      <c r="W170" s="105">
        <v>12.947413397968187</v>
      </c>
      <c r="X170" s="105">
        <v>12.433649730772903</v>
      </c>
      <c r="Y170" s="105">
        <v>14.251563050126009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16.63585158589078</v>
      </c>
      <c r="D171" s="102">
        <v>18.910551244771089</v>
      </c>
      <c r="E171" s="102">
        <v>16.450695892853361</v>
      </c>
      <c r="F171" s="102">
        <v>17.522521003444357</v>
      </c>
      <c r="G171" s="102">
        <v>17.199833042456643</v>
      </c>
      <c r="H171" s="102">
        <v>17.216243353435669</v>
      </c>
      <c r="I171" s="102">
        <v>18.183465002727065</v>
      </c>
      <c r="J171" s="102">
        <v>19.116052114325086</v>
      </c>
      <c r="K171" s="102">
        <v>20.982286496884939</v>
      </c>
      <c r="L171" s="102">
        <v>19.010621805446497</v>
      </c>
      <c r="M171" s="102">
        <v>20.477578687734916</v>
      </c>
      <c r="N171" s="102">
        <v>22.4154190733205</v>
      </c>
      <c r="O171" s="102">
        <v>19.675804622806364</v>
      </c>
      <c r="P171" s="102">
        <v>22.044210180284235</v>
      </c>
      <c r="Q171" s="102">
        <v>27.030274786716909</v>
      </c>
      <c r="R171" s="102">
        <v>21.652491967075239</v>
      </c>
      <c r="S171" s="102">
        <v>19.685909399488899</v>
      </c>
      <c r="T171" s="102">
        <v>18.285738994597832</v>
      </c>
      <c r="U171" s="102">
        <v>22.1624989471735</v>
      </c>
      <c r="V171" s="102">
        <v>20.967734114779418</v>
      </c>
      <c r="W171" s="102">
        <v>16.288579701159534</v>
      </c>
      <c r="X171" s="102">
        <v>18.744672158978336</v>
      </c>
      <c r="Y171" s="102">
        <v>21.261658734165284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16.636527641345673</v>
      </c>
      <c r="D172" s="105">
        <v>18.91086957795234</v>
      </c>
      <c r="E172" s="105">
        <v>16.454077906183301</v>
      </c>
      <c r="F172" s="105">
        <v>17.529761855506361</v>
      </c>
      <c r="G172" s="105">
        <v>17.21192702188106</v>
      </c>
      <c r="H172" s="105">
        <v>17.227189357533618</v>
      </c>
      <c r="I172" s="105">
        <v>18.188469930149378</v>
      </c>
      <c r="J172" s="105">
        <v>19.120705707436816</v>
      </c>
      <c r="K172" s="105">
        <v>20.996706591249716</v>
      </c>
      <c r="L172" s="105">
        <v>19.017695433608289</v>
      </c>
      <c r="M172" s="105">
        <v>20.480602307542807</v>
      </c>
      <c r="N172" s="105">
        <v>22.412328398038298</v>
      </c>
      <c r="O172" s="105">
        <v>19.66902245597543</v>
      </c>
      <c r="P172" s="105">
        <v>22.016702531053028</v>
      </c>
      <c r="Q172" s="105">
        <v>26.981139196627694</v>
      </c>
      <c r="R172" s="105">
        <v>21.630553752768947</v>
      </c>
      <c r="S172" s="105">
        <v>19.695692729063531</v>
      </c>
      <c r="T172" s="105">
        <v>18.285152806143962</v>
      </c>
      <c r="U172" s="105">
        <v>22.162965660702444</v>
      </c>
      <c r="V172" s="105">
        <v>20.958259609210121</v>
      </c>
      <c r="W172" s="105">
        <v>16.264555761639418</v>
      </c>
      <c r="X172" s="105">
        <v>18.725059246871165</v>
      </c>
      <c r="Y172" s="105">
        <v>21.230344543723049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6.176047765193994</v>
      </c>
      <c r="D173" s="99">
        <v>7.0433944423926356</v>
      </c>
      <c r="E173" s="99">
        <v>6.0760098186498679</v>
      </c>
      <c r="F173" s="99">
        <v>6.4649338652081028</v>
      </c>
      <c r="G173" s="99">
        <v>6.3435245894428904</v>
      </c>
      <c r="H173" s="99">
        <v>5.2762369153186075</v>
      </c>
      <c r="I173" s="99">
        <v>5.8819688396659213</v>
      </c>
      <c r="J173" s="99">
        <v>6.7251449351384203</v>
      </c>
      <c r="K173" s="99">
        <v>7.5664133947333561</v>
      </c>
      <c r="L173" s="99">
        <v>6.0406900755628499</v>
      </c>
      <c r="M173" s="99">
        <v>7.2476158338352334</v>
      </c>
      <c r="N173" s="99">
        <v>7.6419886749950487</v>
      </c>
      <c r="O173" s="99">
        <v>5.7511155863632322</v>
      </c>
      <c r="P173" s="99">
        <v>6.4991577472139337</v>
      </c>
      <c r="Q173" s="99">
        <v>6.4235015208659672</v>
      </c>
      <c r="R173" s="99">
        <v>4.7872877146374826</v>
      </c>
      <c r="S173" s="99">
        <v>4.9021790121846536</v>
      </c>
      <c r="T173" s="99">
        <v>5.2763701846826878</v>
      </c>
      <c r="U173" s="99">
        <v>6.5516164832981714</v>
      </c>
      <c r="V173" s="99">
        <v>6.1802453669273243</v>
      </c>
      <c r="W173" s="99">
        <v>4.6600340123203638</v>
      </c>
      <c r="X173" s="99">
        <v>6.3315051831167759</v>
      </c>
      <c r="Y173" s="99">
        <v>7.1321038835425448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10.46047987615168</v>
      </c>
      <c r="D174" s="110">
        <v>11.867475135559705</v>
      </c>
      <c r="E174" s="110">
        <v>10.378068087533437</v>
      </c>
      <c r="F174" s="110">
        <v>11.064827990298259</v>
      </c>
      <c r="G174" s="110">
        <v>10.868402432438174</v>
      </c>
      <c r="H174" s="110">
        <v>11.95095244221501</v>
      </c>
      <c r="I174" s="110">
        <v>12.30650109048346</v>
      </c>
      <c r="J174" s="110">
        <v>12.395560772298396</v>
      </c>
      <c r="K174" s="110">
        <v>13.430293196516361</v>
      </c>
      <c r="L174" s="110">
        <v>12.977005358045439</v>
      </c>
      <c r="M174" s="110">
        <v>13.232986473707575</v>
      </c>
      <c r="N174" s="110">
        <v>14.770339723043248</v>
      </c>
      <c r="O174" s="110">
        <v>13.917906869612201</v>
      </c>
      <c r="P174" s="110">
        <v>15.517544783839094</v>
      </c>
      <c r="Q174" s="110">
        <v>20.557637675761725</v>
      </c>
      <c r="R174" s="110">
        <v>16.843266038131464</v>
      </c>
      <c r="S174" s="110">
        <v>14.793513716878881</v>
      </c>
      <c r="T174" s="110">
        <v>13.008782621461274</v>
      </c>
      <c r="U174" s="110">
        <v>15.611349177404271</v>
      </c>
      <c r="V174" s="110">
        <v>14.778014242282795</v>
      </c>
      <c r="W174" s="110">
        <v>11.604521749319051</v>
      </c>
      <c r="X174" s="110">
        <v>12.39355406375439</v>
      </c>
      <c r="Y174" s="110">
        <v>14.098240660180506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2.7653469810648663</v>
      </c>
      <c r="D175" s="123">
        <v>3.1731121103201416</v>
      </c>
      <c r="E175" s="123">
        <v>2.7295185454114743</v>
      </c>
      <c r="F175" s="123">
        <v>3.0848695993796738</v>
      </c>
      <c r="G175" s="123">
        <v>2.6472257427180663</v>
      </c>
      <c r="H175" s="123">
        <v>2.9623655843938623</v>
      </c>
      <c r="I175" s="123">
        <v>2.7186900388845201</v>
      </c>
      <c r="J175" s="123">
        <v>3.1076469366734054</v>
      </c>
      <c r="K175" s="123">
        <v>3.9495382942701984</v>
      </c>
      <c r="L175" s="123">
        <v>3.538750905360482</v>
      </c>
      <c r="M175" s="123">
        <v>3.8589719019114486</v>
      </c>
      <c r="N175" s="123">
        <v>4.2185628608469852</v>
      </c>
      <c r="O175" s="123">
        <v>3.5836254966740868</v>
      </c>
      <c r="P175" s="123">
        <v>4.2626575921485994</v>
      </c>
      <c r="Q175" s="123">
        <v>5.0562933794555676</v>
      </c>
      <c r="R175" s="123">
        <v>4.1725862927595161</v>
      </c>
      <c r="S175" s="123">
        <v>3.937223158490037</v>
      </c>
      <c r="T175" s="123">
        <v>3.7984884195052002</v>
      </c>
      <c r="U175" s="123">
        <v>4.6245776967680525</v>
      </c>
      <c r="V175" s="123">
        <v>4.4581490695485515</v>
      </c>
      <c r="W175" s="123">
        <v>2.9895957655177177</v>
      </c>
      <c r="X175" s="123">
        <v>3.7076260576390405</v>
      </c>
      <c r="Y175" s="123">
        <v>4.5088377726926545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2.7816920475113918</v>
      </c>
      <c r="D176" s="99">
        <v>3.2133381656228623</v>
      </c>
      <c r="E176" s="99">
        <v>2.6518700636157333</v>
      </c>
      <c r="F176" s="99">
        <v>3.0607134650991408</v>
      </c>
      <c r="G176" s="99">
        <v>2.7081506812085103</v>
      </c>
      <c r="H176" s="99">
        <v>2.9762848650617735</v>
      </c>
      <c r="I176" s="99">
        <v>2.7297117969960762</v>
      </c>
      <c r="J176" s="99">
        <v>3.0814159264983423</v>
      </c>
      <c r="K176" s="99">
        <v>4.0204502022628921</v>
      </c>
      <c r="L176" s="99">
        <v>3.828477638568307</v>
      </c>
      <c r="M176" s="99">
        <v>3.9104358798285479</v>
      </c>
      <c r="N176" s="99">
        <v>3.5319731571022541</v>
      </c>
      <c r="O176" s="99">
        <v>3.0709663360284387</v>
      </c>
      <c r="P176" s="99">
        <v>3.9197907543767379</v>
      </c>
      <c r="Q176" s="99">
        <v>5.3281205851349993</v>
      </c>
      <c r="R176" s="99">
        <v>4.5356566428993901</v>
      </c>
      <c r="S176" s="99">
        <v>4.0979748687922903</v>
      </c>
      <c r="T176" s="99">
        <v>3.7046480683038618</v>
      </c>
      <c r="U176" s="99">
        <v>4.4141486415621243</v>
      </c>
      <c r="V176" s="99">
        <v>4.3223808567883788</v>
      </c>
      <c r="W176" s="99">
        <v>4.2211890466324293</v>
      </c>
      <c r="X176" s="99">
        <v>0</v>
      </c>
      <c r="Y176" s="99">
        <v>0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2.7652592731892671</v>
      </c>
      <c r="D177" s="110">
        <v>3.172946030848292</v>
      </c>
      <c r="E177" s="110">
        <v>2.729860076349456</v>
      </c>
      <c r="F177" s="110">
        <v>3.0850066165905674</v>
      </c>
      <c r="G177" s="110">
        <v>2.6468731386920776</v>
      </c>
      <c r="H177" s="110">
        <v>2.9622961037915272</v>
      </c>
      <c r="I177" s="110">
        <v>2.7186520227382083</v>
      </c>
      <c r="J177" s="110">
        <v>3.1077130974583951</v>
      </c>
      <c r="K177" s="110">
        <v>3.9493516839860066</v>
      </c>
      <c r="L177" s="110">
        <v>3.5382823251749009</v>
      </c>
      <c r="M177" s="110">
        <v>3.858932706193309</v>
      </c>
      <c r="N177" s="110">
        <v>4.2191647101665364</v>
      </c>
      <c r="O177" s="110">
        <v>3.5848285453927482</v>
      </c>
      <c r="P177" s="110">
        <v>4.2638241233059624</v>
      </c>
      <c r="Q177" s="110">
        <v>5.0550956958711488</v>
      </c>
      <c r="R177" s="110">
        <v>4.1713813299712479</v>
      </c>
      <c r="S177" s="110">
        <v>3.936875301417627</v>
      </c>
      <c r="T177" s="110">
        <v>3.7985814612481081</v>
      </c>
      <c r="U177" s="110">
        <v>4.6249482855941695</v>
      </c>
      <c r="V177" s="110">
        <v>4.4583796219026555</v>
      </c>
      <c r="W177" s="110">
        <v>2.9865166872816515</v>
      </c>
      <c r="X177" s="110">
        <v>3.7076260576390405</v>
      </c>
      <c r="Y177" s="110">
        <v>4.5088377726926545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50.163757135999852</v>
      </c>
      <c r="M3" s="118">
        <f t="shared" si="0"/>
        <v>40.782728941942821</v>
      </c>
      <c r="N3" s="118">
        <f t="shared" si="0"/>
        <v>46.709208653560736</v>
      </c>
      <c r="O3" s="118">
        <f t="shared" si="0"/>
        <v>41.737136456813893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23.646443523672311</v>
      </c>
      <c r="X3" s="118">
        <f t="shared" si="2"/>
        <v>0</v>
      </c>
      <c r="Y3" s="118">
        <f t="shared" si="2"/>
        <v>0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46.466968556609054</v>
      </c>
      <c r="M4" s="123">
        <f t="shared" si="3"/>
        <v>36.57115052980425</v>
      </c>
      <c r="N4" s="123">
        <f t="shared" si="3"/>
        <v>45.016597862460095</v>
      </c>
      <c r="O4" s="123">
        <f t="shared" si="3"/>
        <v>39.232416962257851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21.134487079700083</v>
      </c>
      <c r="X4" s="123">
        <f t="shared" si="5"/>
        <v>0</v>
      </c>
      <c r="Y4" s="123">
        <f t="shared" si="5"/>
        <v>0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46.466968556609054</v>
      </c>
      <c r="M5" s="99">
        <v>36.57115052980425</v>
      </c>
      <c r="N5" s="99">
        <v>45.016597862460095</v>
      </c>
      <c r="O5" s="99">
        <v>39.232416962257851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21.134487079700083</v>
      </c>
      <c r="X5" s="99">
        <v>0</v>
      </c>
      <c r="Y5" s="99">
        <v>0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3.5517077171157294</v>
      </c>
      <c r="M9" s="123">
        <v>4.0554617942769422</v>
      </c>
      <c r="N9" s="123">
        <v>1.6138442640591766</v>
      </c>
      <c r="O9" s="123">
        <v>2.46001834919254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2.5119564439722288</v>
      </c>
      <c r="X9" s="123">
        <v>0</v>
      </c>
      <c r="Y9" s="123">
        <v>0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10.023682157816182</v>
      </c>
      <c r="M10" s="99">
        <v>10.007735495363624</v>
      </c>
      <c r="N10" s="99">
        <v>8.265707491973437</v>
      </c>
      <c r="O10" s="99">
        <v>8.9416239037012719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5.0239128879444577</v>
      </c>
      <c r="X10" s="99">
        <v>0</v>
      </c>
      <c r="Y10" s="99">
        <v>0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6.0715464116900213</v>
      </c>
      <c r="M11" s="99">
        <v>7.1616656541655157</v>
      </c>
      <c r="N11" s="99">
        <v>7.5447252165748395</v>
      </c>
      <c r="O11" s="99">
        <v>6.0704847906264288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0.14508086227506314</v>
      </c>
      <c r="M19" s="123">
        <v>0.15611661786162598</v>
      </c>
      <c r="N19" s="123">
        <v>7.8766527041464918E-2</v>
      </c>
      <c r="O19" s="123">
        <v>4.4701145363502358E-2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2.0533949377398018</v>
      </c>
      <c r="M20" s="99">
        <v>2.4505187895579592</v>
      </c>
      <c r="N20" s="99">
        <v>2.756404793539093</v>
      </c>
      <c r="O20" s="99">
        <v>2.1158833676796145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1.4261440293648324</v>
      </c>
      <c r="M21" s="99">
        <v>1.4562606477115339</v>
      </c>
      <c r="N21" s="99">
        <v>1.3151110274787439</v>
      </c>
      <c r="O21" s="99">
        <v>1.1433492064035322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33.213321018819144</v>
      </c>
      <c r="F24" s="118">
        <f t="shared" si="7"/>
        <v>32.128426699382892</v>
      </c>
      <c r="G24" s="118">
        <f t="shared" si="7"/>
        <v>37.381557936242828</v>
      </c>
      <c r="H24" s="118">
        <f t="shared" si="7"/>
        <v>33.211780877102598</v>
      </c>
      <c r="I24" s="118">
        <f t="shared" si="7"/>
        <v>33.383119189170564</v>
      </c>
      <c r="J24" s="118">
        <f t="shared" si="7"/>
        <v>35.679984415653585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28.010113497524955</v>
      </c>
      <c r="O24" s="118">
        <f t="shared" si="7"/>
        <v>30.257647739761815</v>
      </c>
      <c r="P24" s="118">
        <f t="shared" si="7"/>
        <v>23.660692708851471</v>
      </c>
      <c r="Q24" s="118">
        <f t="shared" si="7"/>
        <v>23.305511383241861</v>
      </c>
      <c r="R24" s="118">
        <f t="shared" ref="R24:V24" si="8">R25+R28+R30+R39</f>
        <v>21.783709762017409</v>
      </c>
      <c r="S24" s="118">
        <f t="shared" si="8"/>
        <v>24.338133551200272</v>
      </c>
      <c r="T24" s="118">
        <f t="shared" si="8"/>
        <v>20.997189785244149</v>
      </c>
      <c r="U24" s="118">
        <f t="shared" si="8"/>
        <v>21.341900549401881</v>
      </c>
      <c r="V24" s="118">
        <f t="shared" si="8"/>
        <v>21.872759571719705</v>
      </c>
      <c r="W24" s="118">
        <f t="shared" ref="W24:Y24" si="9">W25+W28+W30+W39</f>
        <v>21.325456862568807</v>
      </c>
      <c r="X24" s="118">
        <f t="shared" si="9"/>
        <v>17.441318340842887</v>
      </c>
      <c r="Y24" s="118">
        <f t="shared" si="9"/>
        <v>16.460873611179451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33.091058158884046</v>
      </c>
      <c r="F25" s="123">
        <f t="shared" si="10"/>
        <v>31.913139873359949</v>
      </c>
      <c r="G25" s="123">
        <f t="shared" si="10"/>
        <v>37.067535479186049</v>
      </c>
      <c r="H25" s="123">
        <f t="shared" si="10"/>
        <v>33.007255650838488</v>
      </c>
      <c r="I25" s="123">
        <f t="shared" si="10"/>
        <v>33.254774746495002</v>
      </c>
      <c r="J25" s="123">
        <f t="shared" si="10"/>
        <v>35.655338720686011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27.906996524177689</v>
      </c>
      <c r="O25" s="123">
        <f t="shared" si="10"/>
        <v>30.149543400336889</v>
      </c>
      <c r="P25" s="123">
        <f t="shared" si="10"/>
        <v>23.570099649846515</v>
      </c>
      <c r="Q25" s="123">
        <f t="shared" si="10"/>
        <v>23.218872341202108</v>
      </c>
      <c r="R25" s="123">
        <f t="shared" ref="R25:V25" si="11">SUM(R26:R27)</f>
        <v>21.757927427580896</v>
      </c>
      <c r="S25" s="123">
        <f t="shared" si="11"/>
        <v>24.280525913703229</v>
      </c>
      <c r="T25" s="123">
        <f t="shared" si="11"/>
        <v>20.951605445198851</v>
      </c>
      <c r="U25" s="123">
        <f t="shared" si="11"/>
        <v>21.271012808256618</v>
      </c>
      <c r="V25" s="123">
        <f t="shared" si="11"/>
        <v>21.80831467178735</v>
      </c>
      <c r="W25" s="123">
        <f t="shared" ref="W25:Y25" si="12">SUM(W26:W27)</f>
        <v>21.263617772006896</v>
      </c>
      <c r="X25" s="123">
        <f t="shared" si="12"/>
        <v>17.414961675678772</v>
      </c>
      <c r="Y25" s="123">
        <f t="shared" si="12"/>
        <v>16.431443156898254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33.091058158884046</v>
      </c>
      <c r="F26" s="99">
        <v>31.913139873359949</v>
      </c>
      <c r="G26" s="99">
        <v>37.067535479186049</v>
      </c>
      <c r="H26" s="99">
        <v>33.007255650838488</v>
      </c>
      <c r="I26" s="99">
        <v>33.254774746495002</v>
      </c>
      <c r="J26" s="99">
        <v>35.655338720686011</v>
      </c>
      <c r="K26" s="99">
        <v>0</v>
      </c>
      <c r="L26" s="99">
        <v>0</v>
      </c>
      <c r="M26" s="99">
        <v>0</v>
      </c>
      <c r="N26" s="99">
        <v>27.906996524177689</v>
      </c>
      <c r="O26" s="99">
        <v>30.149543400336889</v>
      </c>
      <c r="P26" s="99">
        <v>23.570099649846515</v>
      </c>
      <c r="Q26" s="99">
        <v>23.218872341202108</v>
      </c>
      <c r="R26" s="99">
        <v>21.757927427580896</v>
      </c>
      <c r="S26" s="99">
        <v>24.280525913703229</v>
      </c>
      <c r="T26" s="99">
        <v>20.951605445198851</v>
      </c>
      <c r="U26" s="99">
        <v>21.271012808256618</v>
      </c>
      <c r="V26" s="99">
        <v>21.80831467178735</v>
      </c>
      <c r="W26" s="99">
        <v>21.263617772006896</v>
      </c>
      <c r="X26" s="99">
        <v>17.414961675678772</v>
      </c>
      <c r="Y26" s="99">
        <v>16.431443156898254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0.11508577263505079</v>
      </c>
      <c r="F30" s="123">
        <v>0.20935991988459318</v>
      </c>
      <c r="G30" s="123">
        <v>0.30825361689897829</v>
      </c>
      <c r="H30" s="123">
        <v>0.19873836177686263</v>
      </c>
      <c r="I30" s="123">
        <v>0.12442911485217616</v>
      </c>
      <c r="J30" s="123">
        <v>2.1489882932531675E-2</v>
      </c>
      <c r="K30" s="123">
        <v>0</v>
      </c>
      <c r="L30" s="123">
        <v>0</v>
      </c>
      <c r="M30" s="123">
        <v>0</v>
      </c>
      <c r="N30" s="123">
        <v>0.10311697334726432</v>
      </c>
      <c r="O30" s="123">
        <v>0.10481412588131962</v>
      </c>
      <c r="P30" s="123">
        <v>9.0593059004956775E-2</v>
      </c>
      <c r="Q30" s="123">
        <v>7.7834371778486761E-2</v>
      </c>
      <c r="R30" s="123">
        <v>2.0110653718199541E-2</v>
      </c>
      <c r="S30" s="123">
        <v>5.4418253187431917E-2</v>
      </c>
      <c r="T30" s="123">
        <v>4.4132108786457326E-2</v>
      </c>
      <c r="U30" s="123">
        <v>6.8861801237064146E-2</v>
      </c>
      <c r="V30" s="123">
        <v>6.2267396529648453E-2</v>
      </c>
      <c r="W30" s="123">
        <v>5.7427415803831122E-2</v>
      </c>
      <c r="X30" s="123">
        <v>2.635666516411455E-2</v>
      </c>
      <c r="Y30" s="123">
        <v>2.9430454281196769E-2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5.2939455412123362</v>
      </c>
      <c r="F31" s="99">
        <v>5.6061934102429953</v>
      </c>
      <c r="G31" s="99">
        <v>6.804360132195943</v>
      </c>
      <c r="H31" s="99">
        <v>6.1012677065496828</v>
      </c>
      <c r="I31" s="99">
        <v>6.8108568129612221</v>
      </c>
      <c r="J31" s="99">
        <v>7.8223173874415304</v>
      </c>
      <c r="K31" s="99">
        <v>0</v>
      </c>
      <c r="L31" s="99">
        <v>0</v>
      </c>
      <c r="M31" s="99">
        <v>0</v>
      </c>
      <c r="N31" s="99">
        <v>7.5447252165748395</v>
      </c>
      <c r="O31" s="99">
        <v>6.0704847906264288</v>
      </c>
      <c r="P31" s="99">
        <v>7.1568516613915856</v>
      </c>
      <c r="Q31" s="99">
        <v>8.7563668250797608</v>
      </c>
      <c r="R31" s="99">
        <v>5.9628088274461639</v>
      </c>
      <c r="S31" s="99">
        <v>5.738102474985876</v>
      </c>
      <c r="T31" s="99">
        <v>5.1744897552121216</v>
      </c>
      <c r="U31" s="99">
        <v>6.1057463763530206</v>
      </c>
      <c r="V31" s="99">
        <v>5.6429828104993911</v>
      </c>
      <c r="W31" s="99">
        <v>5.0105420288842657</v>
      </c>
      <c r="X31" s="99">
        <v>5.1131930418382225</v>
      </c>
      <c r="Y31" s="99">
        <v>5.8713756290987558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2.5158863635304374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2.5158863635304374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7.1770873000490207E-3</v>
      </c>
      <c r="F39" s="123">
        <v>5.92690613834773E-3</v>
      </c>
      <c r="G39" s="123">
        <v>5.7688401577958908E-3</v>
      </c>
      <c r="H39" s="123">
        <v>5.7868644872461237E-3</v>
      </c>
      <c r="I39" s="123">
        <v>3.9153278233823256E-3</v>
      </c>
      <c r="J39" s="123">
        <v>3.1558120350367088E-3</v>
      </c>
      <c r="K39" s="123">
        <v>0</v>
      </c>
      <c r="L39" s="123">
        <v>0</v>
      </c>
      <c r="M39" s="123">
        <v>0</v>
      </c>
      <c r="N39" s="123">
        <v>0</v>
      </c>
      <c r="O39" s="123">
        <v>3.290213543607287E-3</v>
      </c>
      <c r="P39" s="123">
        <v>0</v>
      </c>
      <c r="Q39" s="123">
        <v>8.8046702612660857E-3</v>
      </c>
      <c r="R39" s="123">
        <v>5.6716807183164793E-3</v>
      </c>
      <c r="S39" s="123">
        <v>3.1893843096093204E-3</v>
      </c>
      <c r="T39" s="123">
        <v>1.4522312588420175E-3</v>
      </c>
      <c r="U39" s="123">
        <v>2.0259399082009364E-3</v>
      </c>
      <c r="V39" s="123">
        <v>2.1775034027055199E-3</v>
      </c>
      <c r="W39" s="123">
        <v>4.4116747580778626E-3</v>
      </c>
      <c r="X39" s="123">
        <v>0</v>
      </c>
      <c r="Y39" s="123">
        <v>0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0.99043804740676478</v>
      </c>
      <c r="F40" s="99">
        <v>1.1427075034734422</v>
      </c>
      <c r="G40" s="99">
        <v>1.01070079564584</v>
      </c>
      <c r="H40" s="99">
        <v>1.1103546234903499</v>
      </c>
      <c r="I40" s="99">
        <v>1.0179852340794047</v>
      </c>
      <c r="J40" s="99">
        <v>1.148715580753362</v>
      </c>
      <c r="K40" s="99">
        <v>0</v>
      </c>
      <c r="L40" s="99">
        <v>0</v>
      </c>
      <c r="M40" s="99">
        <v>0</v>
      </c>
      <c r="N40" s="99">
        <v>0</v>
      </c>
      <c r="O40" s="99">
        <v>1.1433492064035322</v>
      </c>
      <c r="P40" s="99">
        <v>0</v>
      </c>
      <c r="Q40" s="99">
        <v>1.9810508087848691</v>
      </c>
      <c r="R40" s="99">
        <v>1.6816533329808361</v>
      </c>
      <c r="S40" s="99">
        <v>1.5133628549096225</v>
      </c>
      <c r="T40" s="99">
        <v>1.3621929207938126</v>
      </c>
      <c r="U40" s="99">
        <v>1.6167000467443473</v>
      </c>
      <c r="V40" s="99">
        <v>1.578689966961502</v>
      </c>
      <c r="W40" s="99">
        <v>1.5396744905691742</v>
      </c>
      <c r="X40" s="99">
        <v>0</v>
      </c>
      <c r="Y40" s="99">
        <v>0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48.777444218853176</v>
      </c>
      <c r="D43" s="118">
        <f t="shared" si="14"/>
        <v>47.326212930253071</v>
      </c>
      <c r="E43" s="118">
        <f t="shared" si="14"/>
        <v>44.958324789266165</v>
      </c>
      <c r="F43" s="118">
        <f t="shared" si="14"/>
        <v>44.574144804524217</v>
      </c>
      <c r="G43" s="118">
        <f t="shared" si="14"/>
        <v>43.124783131941122</v>
      </c>
      <c r="H43" s="118">
        <f t="shared" si="14"/>
        <v>41.815835125510304</v>
      </c>
      <c r="I43" s="118">
        <f t="shared" si="14"/>
        <v>39.778350272911602</v>
      </c>
      <c r="J43" s="118">
        <f t="shared" si="14"/>
        <v>43.540468460653592</v>
      </c>
      <c r="K43" s="118">
        <f t="shared" si="14"/>
        <v>41.005958818894939</v>
      </c>
      <c r="L43" s="118">
        <f t="shared" si="14"/>
        <v>45.128141829221782</v>
      </c>
      <c r="M43" s="118">
        <f t="shared" si="14"/>
        <v>41.515838225540556</v>
      </c>
      <c r="N43" s="118">
        <f t="shared" si="14"/>
        <v>38.623332439942402</v>
      </c>
      <c r="O43" s="118">
        <f t="shared" si="14"/>
        <v>38.85984192169439</v>
      </c>
      <c r="P43" s="118">
        <f t="shared" si="14"/>
        <v>29.785464356685473</v>
      </c>
      <c r="Q43" s="118">
        <f t="shared" si="14"/>
        <v>31.976254098903198</v>
      </c>
      <c r="R43" s="118">
        <f t="shared" ref="R43:V43" si="15">R44+R47+R49+R58</f>
        <v>30.551811774625889</v>
      </c>
      <c r="S43" s="118">
        <f t="shared" si="15"/>
        <v>30.781294712496472</v>
      </c>
      <c r="T43" s="118">
        <f t="shared" si="15"/>
        <v>27.067374215908629</v>
      </c>
      <c r="U43" s="118">
        <f t="shared" si="15"/>
        <v>28.595844095910337</v>
      </c>
      <c r="V43" s="118">
        <f t="shared" si="15"/>
        <v>29.257439906184143</v>
      </c>
      <c r="W43" s="118">
        <f t="shared" ref="W43:Y43" si="16">W44+W47+W49+W58</f>
        <v>28.360166905333088</v>
      </c>
      <c r="X43" s="118">
        <f t="shared" si="16"/>
        <v>25.665190544055708</v>
      </c>
      <c r="Y43" s="118">
        <f t="shared" si="16"/>
        <v>20.582882981322488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48.328892415333108</v>
      </c>
      <c r="D44" s="123">
        <f t="shared" si="17"/>
        <v>45.751736509491593</v>
      </c>
      <c r="E44" s="123">
        <f t="shared" si="17"/>
        <v>44.109815575701298</v>
      </c>
      <c r="F44" s="123">
        <f t="shared" si="17"/>
        <v>43.312531360119813</v>
      </c>
      <c r="G44" s="123">
        <f t="shared" si="17"/>
        <v>42.721939059135401</v>
      </c>
      <c r="H44" s="123">
        <f t="shared" si="17"/>
        <v>41.402889683664696</v>
      </c>
      <c r="I44" s="123">
        <f t="shared" si="17"/>
        <v>37.377570923918086</v>
      </c>
      <c r="J44" s="123">
        <f t="shared" si="17"/>
        <v>39.063839090264146</v>
      </c>
      <c r="K44" s="123">
        <f t="shared" si="17"/>
        <v>37.448688760689784</v>
      </c>
      <c r="L44" s="123">
        <f t="shared" si="17"/>
        <v>41.505481551984047</v>
      </c>
      <c r="M44" s="123">
        <f t="shared" si="17"/>
        <v>36.549863253037216</v>
      </c>
      <c r="N44" s="123">
        <f t="shared" si="17"/>
        <v>34.182618728236292</v>
      </c>
      <c r="O44" s="123">
        <f t="shared" si="17"/>
        <v>34.689151773328412</v>
      </c>
      <c r="P44" s="123">
        <f t="shared" si="17"/>
        <v>28.571643128032481</v>
      </c>
      <c r="Q44" s="123">
        <f t="shared" si="17"/>
        <v>29.978725083645628</v>
      </c>
      <c r="R44" s="123">
        <f t="shared" ref="R44:V44" si="18">SUM(R45:R46)</f>
        <v>28.565739156637466</v>
      </c>
      <c r="S44" s="123">
        <f t="shared" si="18"/>
        <v>28.321703211736043</v>
      </c>
      <c r="T44" s="123">
        <f t="shared" si="18"/>
        <v>24.926962389681439</v>
      </c>
      <c r="U44" s="123">
        <f t="shared" si="18"/>
        <v>25.524194262288773</v>
      </c>
      <c r="V44" s="123">
        <f t="shared" si="18"/>
        <v>25.745174232965041</v>
      </c>
      <c r="W44" s="123">
        <f t="shared" ref="W44:Y44" si="19">SUM(W45:W46)</f>
        <v>25.259142445441444</v>
      </c>
      <c r="X44" s="123">
        <f t="shared" si="19"/>
        <v>21.781614708900552</v>
      </c>
      <c r="Y44" s="123">
        <f t="shared" si="19"/>
        <v>18.066269291981268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48.328892415333108</v>
      </c>
      <c r="D45" s="99">
        <v>45.751736509491593</v>
      </c>
      <c r="E45" s="99">
        <v>44.109815575701298</v>
      </c>
      <c r="F45" s="99">
        <v>43.312531360119813</v>
      </c>
      <c r="G45" s="99">
        <v>42.721939059135401</v>
      </c>
      <c r="H45" s="99">
        <v>41.402889683664696</v>
      </c>
      <c r="I45" s="99">
        <v>37.377570923918086</v>
      </c>
      <c r="J45" s="99">
        <v>39.063839090264146</v>
      </c>
      <c r="K45" s="99">
        <v>37.448688760689784</v>
      </c>
      <c r="L45" s="99">
        <v>41.505481551984047</v>
      </c>
      <c r="M45" s="99">
        <v>36.549863253037216</v>
      </c>
      <c r="N45" s="99">
        <v>34.182618728236292</v>
      </c>
      <c r="O45" s="99">
        <v>34.689151773328412</v>
      </c>
      <c r="P45" s="99">
        <v>28.571643128032481</v>
      </c>
      <c r="Q45" s="99">
        <v>29.978725083645628</v>
      </c>
      <c r="R45" s="99">
        <v>28.565739156637466</v>
      </c>
      <c r="S45" s="99">
        <v>28.321703211736043</v>
      </c>
      <c r="T45" s="99">
        <v>24.926962389681439</v>
      </c>
      <c r="U45" s="99">
        <v>25.524194262288773</v>
      </c>
      <c r="V45" s="99">
        <v>25.745174232965041</v>
      </c>
      <c r="W45" s="99">
        <v>25.259142445441444</v>
      </c>
      <c r="X45" s="99">
        <v>21.781614708900552</v>
      </c>
      <c r="Y45" s="99">
        <v>18.066269291981268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0.44302642621214289</v>
      </c>
      <c r="D49" s="123">
        <v>1.5695450039142589</v>
      </c>
      <c r="E49" s="123">
        <v>0.84414407083211573</v>
      </c>
      <c r="F49" s="123">
        <v>1.2550800150565835</v>
      </c>
      <c r="G49" s="123">
        <v>0.39680558488628248</v>
      </c>
      <c r="H49" s="123">
        <v>0.40742532820345745</v>
      </c>
      <c r="I49" s="123">
        <v>2.3973387098464922</v>
      </c>
      <c r="J49" s="123">
        <v>4.4737973643791396</v>
      </c>
      <c r="K49" s="123">
        <v>3.5532942101342466</v>
      </c>
      <c r="L49" s="123">
        <v>3.6203351687718404</v>
      </c>
      <c r="M49" s="123">
        <v>4.9649055508380187</v>
      </c>
      <c r="N49" s="123">
        <v>4.439549140868861</v>
      </c>
      <c r="O49" s="123">
        <v>4.1680799711485381</v>
      </c>
      <c r="P49" s="123">
        <v>1.2089182027766874</v>
      </c>
      <c r="Q49" s="123">
        <v>1.9887579872953374</v>
      </c>
      <c r="R49" s="123">
        <v>1.9804846159515357</v>
      </c>
      <c r="S49" s="123">
        <v>2.4563251157134482</v>
      </c>
      <c r="T49" s="123">
        <v>2.1390342039367423</v>
      </c>
      <c r="U49" s="123">
        <v>3.0687777425809806</v>
      </c>
      <c r="V49" s="123">
        <v>3.5095102217989909</v>
      </c>
      <c r="W49" s="123">
        <v>3.097140431647146</v>
      </c>
      <c r="X49" s="123">
        <v>3.8835758351551548</v>
      </c>
      <c r="Y49" s="123">
        <v>2.5166136893412214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7.6961320078520554</v>
      </c>
      <c r="D50" s="99">
        <v>8.9780611622560169</v>
      </c>
      <c r="E50" s="99">
        <v>7.8956019883031781</v>
      </c>
      <c r="F50" s="99">
        <v>8.3317151780551697</v>
      </c>
      <c r="G50" s="99">
        <v>7.9382235430049075</v>
      </c>
      <c r="H50" s="99">
        <v>8.1282973755277492</v>
      </c>
      <c r="I50" s="99">
        <v>8.0720964194978055</v>
      </c>
      <c r="J50" s="99">
        <v>8.8226802766008525</v>
      </c>
      <c r="K50" s="99">
        <v>9.2013515390034435</v>
      </c>
      <c r="L50" s="99">
        <v>8.5351349406951211</v>
      </c>
      <c r="M50" s="99">
        <v>9.5096505123530353</v>
      </c>
      <c r="N50" s="99">
        <v>8.7749735002540987</v>
      </c>
      <c r="O50" s="99">
        <v>8.1610845788315434</v>
      </c>
      <c r="P50" s="99">
        <v>8.8590541166044989</v>
      </c>
      <c r="Q50" s="99">
        <v>9.9597139282797311</v>
      </c>
      <c r="R50" s="99">
        <v>7.6876231442656557</v>
      </c>
      <c r="S50" s="99">
        <v>7.1421949511056981</v>
      </c>
      <c r="T50" s="99">
        <v>6.21606828141128</v>
      </c>
      <c r="U50" s="99">
        <v>7.3756925277417542</v>
      </c>
      <c r="V50" s="99">
        <v>7.2651463262716911</v>
      </c>
      <c r="W50" s="99">
        <v>5.769166649569069</v>
      </c>
      <c r="X50" s="99">
        <v>6.3225167387639631</v>
      </c>
      <c r="Y50" s="99">
        <v>6.5525219550330904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2.8559072286998539</v>
      </c>
      <c r="D51" s="99">
        <v>3.343825999578383</v>
      </c>
      <c r="E51" s="99">
        <v>2.9168906468939788</v>
      </c>
      <c r="F51" s="99">
        <v>3.0743546710221255</v>
      </c>
      <c r="G51" s="99">
        <v>2.9262310582625988</v>
      </c>
      <c r="H51" s="99">
        <v>2.4928750954996044</v>
      </c>
      <c r="I51" s="99">
        <v>0</v>
      </c>
      <c r="J51" s="99">
        <v>3.1057046997412288</v>
      </c>
      <c r="K51" s="99">
        <v>3.3107021810267332</v>
      </c>
      <c r="L51" s="99">
        <v>2.7092429871300814</v>
      </c>
      <c r="M51" s="99">
        <v>3.3819928678370275</v>
      </c>
      <c r="N51" s="99">
        <v>0</v>
      </c>
      <c r="O51" s="99">
        <v>2.3815975109120417</v>
      </c>
      <c r="P51" s="99">
        <v>2.6264678089643461</v>
      </c>
      <c r="Q51" s="99">
        <v>2.3673274581064327</v>
      </c>
      <c r="R51" s="99">
        <v>1.6937600813067626</v>
      </c>
      <c r="S51" s="99">
        <v>1.7806801626378224</v>
      </c>
      <c r="T51" s="99">
        <v>1.7895968160969522</v>
      </c>
      <c r="U51" s="99">
        <v>2.1723008870048246</v>
      </c>
      <c r="V51" s="99">
        <v>2.1497667071905235</v>
      </c>
      <c r="W51" s="99">
        <v>1.6699715313320307</v>
      </c>
      <c r="X51" s="99">
        <v>2.1426317480790038</v>
      </c>
      <c r="Y51" s="99">
        <v>0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2.8559072286998539</v>
      </c>
      <c r="D52" s="102">
        <v>3.343825999578383</v>
      </c>
      <c r="E52" s="102">
        <v>2.9168906468939788</v>
      </c>
      <c r="F52" s="102">
        <v>3.0743546710221255</v>
      </c>
      <c r="G52" s="102">
        <v>2.9262310582625988</v>
      </c>
      <c r="H52" s="102">
        <v>2.4928750954996044</v>
      </c>
      <c r="I52" s="102">
        <v>0</v>
      </c>
      <c r="J52" s="102">
        <v>3.1057046997412288</v>
      </c>
      <c r="K52" s="102">
        <v>3.3107021810267332</v>
      </c>
      <c r="L52" s="102">
        <v>2.7092429871300814</v>
      </c>
      <c r="M52" s="102">
        <v>3.3819928678370275</v>
      </c>
      <c r="N52" s="102">
        <v>0</v>
      </c>
      <c r="O52" s="102">
        <v>2.3815975109120417</v>
      </c>
      <c r="P52" s="102">
        <v>2.6264678089643461</v>
      </c>
      <c r="Q52" s="102">
        <v>2.3673274581064327</v>
      </c>
      <c r="R52" s="102">
        <v>1.6937600813067626</v>
      </c>
      <c r="S52" s="102">
        <v>1.7806801626378224</v>
      </c>
      <c r="T52" s="102">
        <v>1.7895968160969522</v>
      </c>
      <c r="U52" s="102">
        <v>2.1723008870048246</v>
      </c>
      <c r="V52" s="102">
        <v>2.1497667071905235</v>
      </c>
      <c r="W52" s="102">
        <v>1.6699715313320307</v>
      </c>
      <c r="X52" s="102">
        <v>2.1426317480790038</v>
      </c>
      <c r="Y52" s="102">
        <v>0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5.5253773079278756E-3</v>
      </c>
      <c r="D58" s="123">
        <v>4.931416847219699E-3</v>
      </c>
      <c r="E58" s="123">
        <v>4.365142732753906E-3</v>
      </c>
      <c r="F58" s="123">
        <v>6.5334293478189129E-3</v>
      </c>
      <c r="G58" s="123">
        <v>6.0384879194416551E-3</v>
      </c>
      <c r="H58" s="123">
        <v>5.5201136421511761E-3</v>
      </c>
      <c r="I58" s="123">
        <v>3.4406391470193577E-3</v>
      </c>
      <c r="J58" s="123">
        <v>2.8320060103100017E-3</v>
      </c>
      <c r="K58" s="123">
        <v>3.9758480709067828E-3</v>
      </c>
      <c r="L58" s="123">
        <v>2.3251084658956018E-3</v>
      </c>
      <c r="M58" s="123">
        <v>1.0694216653199058E-3</v>
      </c>
      <c r="N58" s="123">
        <v>1.164570837250201E-3</v>
      </c>
      <c r="O58" s="123">
        <v>2.6101772174383754E-3</v>
      </c>
      <c r="P58" s="123">
        <v>4.9030258763058205E-3</v>
      </c>
      <c r="Q58" s="123">
        <v>8.7710279622328653E-3</v>
      </c>
      <c r="R58" s="123">
        <v>5.5880020368872085E-3</v>
      </c>
      <c r="S58" s="123">
        <v>3.2663850469805615E-3</v>
      </c>
      <c r="T58" s="123">
        <v>1.3776222904468168E-3</v>
      </c>
      <c r="U58" s="123">
        <v>2.8720910405833134E-3</v>
      </c>
      <c r="V58" s="123">
        <v>2.7554514201096727E-3</v>
      </c>
      <c r="W58" s="123">
        <v>3.884028244498584E-3</v>
      </c>
      <c r="X58" s="123">
        <v>0</v>
      </c>
      <c r="Y58" s="123">
        <v>0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1.0397037897995713</v>
      </c>
      <c r="D59" s="99">
        <v>1.2005886558616874</v>
      </c>
      <c r="E59" s="99">
        <v>0.990438047406765</v>
      </c>
      <c r="F59" s="99">
        <v>1.1427075034734424</v>
      </c>
      <c r="G59" s="99">
        <v>1.0107007956458403</v>
      </c>
      <c r="H59" s="99">
        <v>1.1103546234903499</v>
      </c>
      <c r="I59" s="99">
        <v>1.0179852340794049</v>
      </c>
      <c r="J59" s="99">
        <v>1.1487155807533618</v>
      </c>
      <c r="K59" s="99">
        <v>1.4982159194026778</v>
      </c>
      <c r="L59" s="99">
        <v>1.4261440293648322</v>
      </c>
      <c r="M59" s="99">
        <v>1.4562606477115334</v>
      </c>
      <c r="N59" s="99">
        <v>1.3151110274787436</v>
      </c>
      <c r="O59" s="99">
        <v>1.1433492064035327</v>
      </c>
      <c r="P59" s="99">
        <v>1.4589883379165891</v>
      </c>
      <c r="Q59" s="99">
        <v>1.9810508087848695</v>
      </c>
      <c r="R59" s="99">
        <v>1.6816533329808363</v>
      </c>
      <c r="S59" s="99">
        <v>1.5133628549096223</v>
      </c>
      <c r="T59" s="99">
        <v>1.3621929207938122</v>
      </c>
      <c r="U59" s="99">
        <v>1.6167000467443471</v>
      </c>
      <c r="V59" s="99">
        <v>1.5786899669615018</v>
      </c>
      <c r="W59" s="99">
        <v>1.5396744905691739</v>
      </c>
      <c r="X59" s="99">
        <v>0</v>
      </c>
      <c r="Y59" s="99">
        <v>0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36.628047977394857</v>
      </c>
      <c r="D62" s="118">
        <f t="shared" si="21"/>
        <v>33.434139991154495</v>
      </c>
      <c r="E62" s="118">
        <f t="shared" si="21"/>
        <v>32.183246452009953</v>
      </c>
      <c r="F62" s="118">
        <f t="shared" si="21"/>
        <v>29.499553870199222</v>
      </c>
      <c r="G62" s="118">
        <f t="shared" si="21"/>
        <v>34.74599877708107</v>
      </c>
      <c r="H62" s="118">
        <f t="shared" si="21"/>
        <v>30.639724927503114</v>
      </c>
      <c r="I62" s="118">
        <f t="shared" si="21"/>
        <v>28.541293394259313</v>
      </c>
      <c r="J62" s="118">
        <f t="shared" si="21"/>
        <v>29.806083436852298</v>
      </c>
      <c r="K62" s="118">
        <f t="shared" si="21"/>
        <v>29.570804148184418</v>
      </c>
      <c r="L62" s="118">
        <f t="shared" si="21"/>
        <v>31.256550190975108</v>
      </c>
      <c r="M62" s="118">
        <f t="shared" si="21"/>
        <v>28.744630298691128</v>
      </c>
      <c r="N62" s="118">
        <f t="shared" si="21"/>
        <v>28.463288869251507</v>
      </c>
      <c r="O62" s="118">
        <f t="shared" si="21"/>
        <v>26.308697073003025</v>
      </c>
      <c r="P62" s="118">
        <f t="shared" si="21"/>
        <v>21.267510107226109</v>
      </c>
      <c r="Q62" s="118">
        <f t="shared" si="21"/>
        <v>23.228748513061849</v>
      </c>
      <c r="R62" s="118">
        <f t="shared" ref="R62:V62" si="22">R63+R66+R68+R77</f>
        <v>23.393367678128129</v>
      </c>
      <c r="S62" s="118">
        <f t="shared" si="22"/>
        <v>21.996434903354967</v>
      </c>
      <c r="T62" s="118">
        <f t="shared" si="22"/>
        <v>19.183637184666292</v>
      </c>
      <c r="U62" s="118">
        <f t="shared" si="22"/>
        <v>20.564767495522609</v>
      </c>
      <c r="V62" s="118">
        <f t="shared" si="22"/>
        <v>19.849393241295697</v>
      </c>
      <c r="W62" s="118">
        <f t="shared" ref="W62:Y62" si="23">W63+W66+W68+W77</f>
        <v>18.091331400468221</v>
      </c>
      <c r="X62" s="118">
        <f t="shared" si="23"/>
        <v>14.054272981208294</v>
      </c>
      <c r="Y62" s="118">
        <f t="shared" si="23"/>
        <v>12.504589670542185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34.521706121154843</v>
      </c>
      <c r="D63" s="123">
        <f t="shared" si="24"/>
        <v>31.132936817640648</v>
      </c>
      <c r="E63" s="123">
        <f t="shared" si="24"/>
        <v>29.87900283199642</v>
      </c>
      <c r="F63" s="123">
        <f t="shared" si="24"/>
        <v>27.168362871116514</v>
      </c>
      <c r="G63" s="123">
        <f t="shared" si="24"/>
        <v>31.999364930729076</v>
      </c>
      <c r="H63" s="123">
        <f t="shared" si="24"/>
        <v>28.945572259350744</v>
      </c>
      <c r="I63" s="123">
        <f t="shared" si="24"/>
        <v>25.997725030024718</v>
      </c>
      <c r="J63" s="123">
        <f t="shared" si="24"/>
        <v>26.720562824402375</v>
      </c>
      <c r="K63" s="123">
        <f t="shared" si="24"/>
        <v>26.732342773365914</v>
      </c>
      <c r="L63" s="123">
        <f t="shared" si="24"/>
        <v>28.475218920266105</v>
      </c>
      <c r="M63" s="123">
        <f t="shared" si="24"/>
        <v>24.850433084663607</v>
      </c>
      <c r="N63" s="123">
        <f t="shared" si="24"/>
        <v>24.977982155290729</v>
      </c>
      <c r="O63" s="123">
        <f t="shared" si="24"/>
        <v>23.701313989470197</v>
      </c>
      <c r="P63" s="123">
        <f t="shared" si="24"/>
        <v>19.021097388301836</v>
      </c>
      <c r="Q63" s="123">
        <f t="shared" si="24"/>
        <v>20.331398242136157</v>
      </c>
      <c r="R63" s="123">
        <f t="shared" ref="R63:V63" si="25">SUM(R64:R65)</f>
        <v>20.608913696366876</v>
      </c>
      <c r="S63" s="123">
        <f t="shared" si="25"/>
        <v>19.050514253530128</v>
      </c>
      <c r="T63" s="123">
        <f t="shared" si="25"/>
        <v>16.623813186077466</v>
      </c>
      <c r="U63" s="123">
        <f t="shared" si="25"/>
        <v>17.552488161128963</v>
      </c>
      <c r="V63" s="123">
        <f t="shared" si="25"/>
        <v>16.976366729433554</v>
      </c>
      <c r="W63" s="123">
        <f t="shared" ref="W63:Y63" si="26">SUM(W64:W65)</f>
        <v>16.429435824007175</v>
      </c>
      <c r="X63" s="123">
        <f t="shared" si="26"/>
        <v>13.551638056475792</v>
      </c>
      <c r="Y63" s="123">
        <f t="shared" si="26"/>
        <v>11.80341621207422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34.521706121154843</v>
      </c>
      <c r="D64" s="99">
        <v>31.132936817640648</v>
      </c>
      <c r="E64" s="99">
        <v>29.87900283199642</v>
      </c>
      <c r="F64" s="99">
        <v>27.168362871116514</v>
      </c>
      <c r="G64" s="99">
        <v>31.999364930729076</v>
      </c>
      <c r="H64" s="99">
        <v>28.945572259350744</v>
      </c>
      <c r="I64" s="99">
        <v>25.997725030024718</v>
      </c>
      <c r="J64" s="99">
        <v>26.720562824402375</v>
      </c>
      <c r="K64" s="99">
        <v>26.732342773365914</v>
      </c>
      <c r="L64" s="99">
        <v>28.475218920266105</v>
      </c>
      <c r="M64" s="99">
        <v>24.850433084663607</v>
      </c>
      <c r="N64" s="99">
        <v>24.977982155290729</v>
      </c>
      <c r="O64" s="99">
        <v>23.701313989470197</v>
      </c>
      <c r="P64" s="99">
        <v>19.021097388301836</v>
      </c>
      <c r="Q64" s="99">
        <v>20.331398242136157</v>
      </c>
      <c r="R64" s="99">
        <v>20.608913696366876</v>
      </c>
      <c r="S64" s="99">
        <v>19.050514253530128</v>
      </c>
      <c r="T64" s="99">
        <v>16.623813186077466</v>
      </c>
      <c r="U64" s="99">
        <v>17.552488161128963</v>
      </c>
      <c r="V64" s="99">
        <v>16.976366729433554</v>
      </c>
      <c r="W64" s="99">
        <v>16.429435824007175</v>
      </c>
      <c r="X64" s="99">
        <v>13.551638056475792</v>
      </c>
      <c r="Y64" s="99">
        <v>11.80341621207422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2.070779827636414</v>
      </c>
      <c r="D68" s="123">
        <v>2.234750948024729</v>
      </c>
      <c r="E68" s="123">
        <v>2.2284656339534488</v>
      </c>
      <c r="F68" s="123">
        <v>2.2396609502652245</v>
      </c>
      <c r="G68" s="123">
        <v>2.6461906645854523</v>
      </c>
      <c r="H68" s="123">
        <v>1.5941932263200771</v>
      </c>
      <c r="I68" s="123">
        <v>2.4841280888192068</v>
      </c>
      <c r="J68" s="123">
        <v>2.9418129823397559</v>
      </c>
      <c r="K68" s="123">
        <v>2.68583897348296</v>
      </c>
      <c r="L68" s="123">
        <v>2.6364641249404031</v>
      </c>
      <c r="M68" s="123">
        <v>3.7183510605534122</v>
      </c>
      <c r="N68" s="123">
        <v>3.3255649521784418</v>
      </c>
      <c r="O68" s="123">
        <v>2.464681349998437</v>
      </c>
      <c r="P68" s="123">
        <v>2.1522197206169067</v>
      </c>
      <c r="Q68" s="123">
        <v>2.7777973597197221</v>
      </c>
      <c r="R68" s="123">
        <v>2.6847215033511809</v>
      </c>
      <c r="S68" s="123">
        <v>2.8254096938932554</v>
      </c>
      <c r="T68" s="123">
        <v>2.4467088182646539</v>
      </c>
      <c r="U68" s="123">
        <v>2.8433353340439793</v>
      </c>
      <c r="V68" s="123">
        <v>2.7375197399532936</v>
      </c>
      <c r="W68" s="123">
        <v>1.584130709980355</v>
      </c>
      <c r="X68" s="123">
        <v>0.49804788274334538</v>
      </c>
      <c r="Y68" s="123">
        <v>0.69826239828010328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5.4900869180826835</v>
      </c>
      <c r="D69" s="99">
        <v>6.0153156747629648</v>
      </c>
      <c r="E69" s="99">
        <v>5.1758655693672191</v>
      </c>
      <c r="F69" s="99">
        <v>5.1426383698274973</v>
      </c>
      <c r="G69" s="99">
        <v>5.8262757550311992</v>
      </c>
      <c r="H69" s="99">
        <v>5.5379049968641052</v>
      </c>
      <c r="I69" s="99">
        <v>5.4100415973235272</v>
      </c>
      <c r="J69" s="99">
        <v>5.781892004799511</v>
      </c>
      <c r="K69" s="99">
        <v>6.2297320563367817</v>
      </c>
      <c r="L69" s="99">
        <v>5.421588077840342</v>
      </c>
      <c r="M69" s="99">
        <v>6.1432170035634099</v>
      </c>
      <c r="N69" s="99">
        <v>6.3317362528247996</v>
      </c>
      <c r="O69" s="99">
        <v>5.1435633631161242</v>
      </c>
      <c r="P69" s="99">
        <v>5.8828884560332346</v>
      </c>
      <c r="Q69" s="99">
        <v>6.610894772038538</v>
      </c>
      <c r="R69" s="99">
        <v>5.2740396064005077</v>
      </c>
      <c r="S69" s="99">
        <v>4.8352738362107504</v>
      </c>
      <c r="T69" s="99">
        <v>4.3161137279340727</v>
      </c>
      <c r="U69" s="99">
        <v>5.0215177164182192</v>
      </c>
      <c r="V69" s="99">
        <v>5.059160754005549</v>
      </c>
      <c r="W69" s="99">
        <v>4.2723731145160935</v>
      </c>
      <c r="X69" s="99">
        <v>4.0589894249488028</v>
      </c>
      <c r="Y69" s="99">
        <v>4.7539851971593441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2.0386033866052102</v>
      </c>
      <c r="D70" s="99">
        <v>2.2397182280655428</v>
      </c>
      <c r="E70" s="99">
        <v>1.9111243447919279</v>
      </c>
      <c r="F70" s="99">
        <v>1.8944812745439299</v>
      </c>
      <c r="G70" s="99">
        <v>2.1537898030609672</v>
      </c>
      <c r="H70" s="99">
        <v>1.7007545788306602</v>
      </c>
      <c r="I70" s="99">
        <v>0</v>
      </c>
      <c r="J70" s="99">
        <v>2.0350505450852223</v>
      </c>
      <c r="K70" s="99">
        <v>2.2443713856337246</v>
      </c>
      <c r="L70" s="99">
        <v>1.7174167565747929</v>
      </c>
      <c r="M70" s="99">
        <v>2.1832491956433939</v>
      </c>
      <c r="N70" s="99">
        <v>2.1609444532224313</v>
      </c>
      <c r="O70" s="99">
        <v>1.4964812653704482</v>
      </c>
      <c r="P70" s="99">
        <v>1.7448725725825505</v>
      </c>
      <c r="Q70" s="99">
        <v>1.5704237617518428</v>
      </c>
      <c r="R70" s="99">
        <v>1.1646085094439904</v>
      </c>
      <c r="S70" s="99">
        <v>1.2054219899076823</v>
      </c>
      <c r="T70" s="99">
        <v>1.2436066329403856</v>
      </c>
      <c r="U70" s="99">
        <v>1.4777353964009183</v>
      </c>
      <c r="V70" s="99">
        <v>1.4974679659733399</v>
      </c>
      <c r="W70" s="99">
        <v>1.2443070451594715</v>
      </c>
      <c r="X70" s="99">
        <v>0</v>
      </c>
      <c r="Y70" s="99">
        <v>0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2.0386033866052102</v>
      </c>
      <c r="D71" s="102">
        <v>2.2397182280655428</v>
      </c>
      <c r="E71" s="102">
        <v>1.9111243447919279</v>
      </c>
      <c r="F71" s="102">
        <v>1.8944812745439299</v>
      </c>
      <c r="G71" s="102">
        <v>2.1537898030609672</v>
      </c>
      <c r="H71" s="102">
        <v>1.7007545788306602</v>
      </c>
      <c r="I71" s="102">
        <v>0</v>
      </c>
      <c r="J71" s="102">
        <v>2.0350505450852223</v>
      </c>
      <c r="K71" s="102">
        <v>2.2443713856337246</v>
      </c>
      <c r="L71" s="102">
        <v>1.7174167565747929</v>
      </c>
      <c r="M71" s="102">
        <v>2.1832491956433939</v>
      </c>
      <c r="N71" s="102">
        <v>2.1609444532224313</v>
      </c>
      <c r="O71" s="102">
        <v>1.4964812653704482</v>
      </c>
      <c r="P71" s="102">
        <v>1.7448725725825505</v>
      </c>
      <c r="Q71" s="102">
        <v>1.5704237617518428</v>
      </c>
      <c r="R71" s="102">
        <v>1.1646085094439904</v>
      </c>
      <c r="S71" s="102">
        <v>1.2054219899076823</v>
      </c>
      <c r="T71" s="102">
        <v>1.2436066329403856</v>
      </c>
      <c r="U71" s="102">
        <v>1.4777353964009183</v>
      </c>
      <c r="V71" s="102">
        <v>1.4974679659733399</v>
      </c>
      <c r="W71" s="102">
        <v>1.2443070451594715</v>
      </c>
      <c r="X71" s="102">
        <v>0</v>
      </c>
      <c r="Y71" s="102">
        <v>0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3.5562028603597834E-2</v>
      </c>
      <c r="D77" s="123">
        <v>6.6452225489113614E-2</v>
      </c>
      <c r="E77" s="123">
        <v>7.5777986060084443E-2</v>
      </c>
      <c r="F77" s="123">
        <v>9.1530048817483389E-2</v>
      </c>
      <c r="G77" s="123">
        <v>0.10044318176654325</v>
      </c>
      <c r="H77" s="123">
        <v>9.9959441832294244E-2</v>
      </c>
      <c r="I77" s="123">
        <v>5.9440275415385289E-2</v>
      </c>
      <c r="J77" s="123">
        <v>0.14370763011016591</v>
      </c>
      <c r="K77" s="123">
        <v>0.15262240133554614</v>
      </c>
      <c r="L77" s="123">
        <v>0.1448671457686016</v>
      </c>
      <c r="M77" s="123">
        <v>0.17584615347410901</v>
      </c>
      <c r="N77" s="123">
        <v>0.15974176178233668</v>
      </c>
      <c r="O77" s="123">
        <v>0.14270173353439239</v>
      </c>
      <c r="P77" s="123">
        <v>9.4192998307366826E-2</v>
      </c>
      <c r="Q77" s="123">
        <v>0.11955291120596885</v>
      </c>
      <c r="R77" s="123">
        <v>9.9732478410071893E-2</v>
      </c>
      <c r="S77" s="123">
        <v>0.12051095593158048</v>
      </c>
      <c r="T77" s="123">
        <v>0.11311518032417253</v>
      </c>
      <c r="U77" s="123">
        <v>0.16894400034966917</v>
      </c>
      <c r="V77" s="123">
        <v>0.13550677190885216</v>
      </c>
      <c r="W77" s="123">
        <v>7.7764866480690642E-2</v>
      </c>
      <c r="X77" s="123">
        <v>4.5870419891573377E-3</v>
      </c>
      <c r="Y77" s="123">
        <v>2.9110601878613216E-3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0.93496503234364758</v>
      </c>
      <c r="D78" s="99">
        <v>1.0425214203825586</v>
      </c>
      <c r="E78" s="99">
        <v>0.8909721816180094</v>
      </c>
      <c r="F78" s="99">
        <v>0.94737000602202948</v>
      </c>
      <c r="G78" s="99">
        <v>0.95609975198370967</v>
      </c>
      <c r="H78" s="99">
        <v>1.0240529171019646</v>
      </c>
      <c r="I78" s="99">
        <v>0.88012568060969931</v>
      </c>
      <c r="J78" s="99">
        <v>1.0250439286362996</v>
      </c>
      <c r="K78" s="99">
        <v>1.3173270300338169</v>
      </c>
      <c r="L78" s="99">
        <v>1.1723360505101943</v>
      </c>
      <c r="M78" s="99">
        <v>1.3115831365075026</v>
      </c>
      <c r="N78" s="99">
        <v>1.3701845888080633</v>
      </c>
      <c r="O78" s="99">
        <v>1.1986038614345309</v>
      </c>
      <c r="P78" s="99">
        <v>1.4042519467284331</v>
      </c>
      <c r="Q78" s="99">
        <v>1.6705163007721997</v>
      </c>
      <c r="R78" s="99">
        <v>1.3396013993561047</v>
      </c>
      <c r="S78" s="99">
        <v>1.282120470472583</v>
      </c>
      <c r="T78" s="99">
        <v>1.1924295751732468</v>
      </c>
      <c r="U78" s="99">
        <v>1.4355334052942983</v>
      </c>
      <c r="V78" s="99">
        <v>1.4542747058127123</v>
      </c>
      <c r="W78" s="99">
        <v>1.2054958002457965</v>
      </c>
      <c r="X78" s="99">
        <v>0.97768752608898202</v>
      </c>
      <c r="Y78" s="99">
        <v>1.3846372164145087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2.3099648095426042E-2</v>
      </c>
      <c r="D81" s="118">
        <f t="shared" si="28"/>
        <v>5.7372879261632141E-2</v>
      </c>
      <c r="E81" s="118">
        <f t="shared" si="28"/>
        <v>9.0793811616421347E-2</v>
      </c>
      <c r="F81" s="118">
        <f t="shared" si="28"/>
        <v>0.17391430104996752</v>
      </c>
      <c r="G81" s="118">
        <f t="shared" si="28"/>
        <v>0.24362830255954637</v>
      </c>
      <c r="H81" s="118">
        <f t="shared" si="28"/>
        <v>0.15376122198972811</v>
      </c>
      <c r="I81" s="118">
        <f t="shared" si="28"/>
        <v>7.2844792810627473E-2</v>
      </c>
      <c r="J81" s="118">
        <f t="shared" si="28"/>
        <v>1.6778625842857817E-2</v>
      </c>
      <c r="K81" s="118">
        <f t="shared" si="28"/>
        <v>5.0576825760835366E-2</v>
      </c>
      <c r="L81" s="118">
        <f t="shared" si="28"/>
        <v>4.0479090272581543E-2</v>
      </c>
      <c r="M81" s="118">
        <f t="shared" si="28"/>
        <v>1.7121884944116542E-2</v>
      </c>
      <c r="N81" s="118">
        <f t="shared" si="28"/>
        <v>6.5152464286325915E-2</v>
      </c>
      <c r="O81" s="118">
        <f t="shared" si="28"/>
        <v>7.5208012643074265E-2</v>
      </c>
      <c r="P81" s="118">
        <f t="shared" si="28"/>
        <v>7.4741183245345316E-2</v>
      </c>
      <c r="Q81" s="118">
        <f t="shared" si="28"/>
        <v>6.656457696102841E-2</v>
      </c>
      <c r="R81" s="118">
        <f t="shared" ref="R81:V81" si="29">R82+R85+R87+R100</f>
        <v>2.2032743156680121E-2</v>
      </c>
      <c r="S81" s="118">
        <f t="shared" si="29"/>
        <v>3.6893711457556169E-2</v>
      </c>
      <c r="T81" s="118">
        <f t="shared" si="29"/>
        <v>2.617190803894464E-2</v>
      </c>
      <c r="U81" s="118">
        <f t="shared" si="29"/>
        <v>4.0045258478093156E-2</v>
      </c>
      <c r="V81" s="118">
        <f t="shared" si="29"/>
        <v>4.4724663681480363E-2</v>
      </c>
      <c r="W81" s="118">
        <f t="shared" ref="W81:Y81" si="30">W82+W85+W87+W100</f>
        <v>4.4109445846998212E-2</v>
      </c>
      <c r="X81" s="118">
        <f t="shared" si="30"/>
        <v>3.1242004203061838E-2</v>
      </c>
      <c r="Y81" s="118">
        <f t="shared" si="30"/>
        <v>2.325758217270095E-2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1.7697741941575144E-2</v>
      </c>
      <c r="D87" s="123">
        <v>5.259839728969723E-2</v>
      </c>
      <c r="E87" s="123">
        <v>8.6605540849874138E-2</v>
      </c>
      <c r="F87" s="123">
        <v>0.1677335039794145</v>
      </c>
      <c r="G87" s="123">
        <v>0.23790318882684411</v>
      </c>
      <c r="H87" s="123">
        <v>0.14851999176319824</v>
      </c>
      <c r="I87" s="123">
        <v>6.9543674666951022E-2</v>
      </c>
      <c r="J87" s="123">
        <v>1.4219693582488216E-2</v>
      </c>
      <c r="K87" s="123">
        <v>4.6884724273332005E-2</v>
      </c>
      <c r="L87" s="123">
        <v>3.8331173344707821E-2</v>
      </c>
      <c r="M87" s="123">
        <v>1.616661825410361E-2</v>
      </c>
      <c r="N87" s="123">
        <v>6.4057619758022821E-2</v>
      </c>
      <c r="O87" s="123">
        <v>7.2758347000125789E-2</v>
      </c>
      <c r="P87" s="123">
        <v>6.9945464818008549E-2</v>
      </c>
      <c r="Q87" s="123">
        <v>5.7982023520370123E-2</v>
      </c>
      <c r="R87" s="123">
        <v>1.6598335188705959E-2</v>
      </c>
      <c r="S87" s="123">
        <v>3.3800884144376819E-2</v>
      </c>
      <c r="T87" s="123">
        <v>2.4865248162883428E-2</v>
      </c>
      <c r="U87" s="123">
        <v>3.7365230550992258E-2</v>
      </c>
      <c r="V87" s="123">
        <v>4.216029419199975E-2</v>
      </c>
      <c r="W87" s="123">
        <v>4.0440686943009965E-2</v>
      </c>
      <c r="X87" s="123">
        <v>3.1242004203061838E-2</v>
      </c>
      <c r="Y87" s="123">
        <v>2.325758217270095E-2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5.639287148894355</v>
      </c>
      <c r="D92" s="102">
        <v>6.6733021143183144</v>
      </c>
      <c r="E92" s="102">
        <v>5.2939455412123344</v>
      </c>
      <c r="F92" s="102">
        <v>5.6061934102429971</v>
      </c>
      <c r="G92" s="102">
        <v>6.8043601321959422</v>
      </c>
      <c r="H92" s="102">
        <v>6.1012677065496801</v>
      </c>
      <c r="I92" s="102">
        <v>6.8108568129612204</v>
      </c>
      <c r="J92" s="102">
        <v>7.8223173874415304</v>
      </c>
      <c r="K92" s="102">
        <v>6.2757156970032941</v>
      </c>
      <c r="L92" s="102">
        <v>6.0715464116900204</v>
      </c>
      <c r="M92" s="102">
        <v>7.1616656541655157</v>
      </c>
      <c r="N92" s="102">
        <v>7.5447252165748395</v>
      </c>
      <c r="O92" s="102">
        <v>6.0704847906264288</v>
      </c>
      <c r="P92" s="102">
        <v>7.1568516613915847</v>
      </c>
      <c r="Q92" s="102">
        <v>8.7563668250797626</v>
      </c>
      <c r="R92" s="102">
        <v>5.9628088274461613</v>
      </c>
      <c r="S92" s="102">
        <v>5.7381024749858742</v>
      </c>
      <c r="T92" s="102">
        <v>5.1744897552121216</v>
      </c>
      <c r="U92" s="102">
        <v>6.1057463763530224</v>
      </c>
      <c r="V92" s="102">
        <v>5.6429828104993911</v>
      </c>
      <c r="W92" s="102">
        <v>5.0105420288842639</v>
      </c>
      <c r="X92" s="102">
        <v>5.1131930418382225</v>
      </c>
      <c r="Y92" s="102">
        <v>5.8713756290987558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1.9515760986339759</v>
      </c>
      <c r="F93" s="105">
        <v>2.0630115852648143</v>
      </c>
      <c r="G93" s="105">
        <v>2.5158863635304369</v>
      </c>
      <c r="H93" s="105">
        <v>1.8669889173185594</v>
      </c>
      <c r="I93" s="105">
        <v>2.2063166839587316</v>
      </c>
      <c r="J93" s="105">
        <v>2.7661443273494828</v>
      </c>
      <c r="K93" s="105">
        <v>0</v>
      </c>
      <c r="L93" s="105">
        <v>1.9134209181490895</v>
      </c>
      <c r="M93" s="105">
        <v>2.5355594718566441</v>
      </c>
      <c r="N93" s="105">
        <v>2.5655036626725818</v>
      </c>
      <c r="O93" s="105">
        <v>1.7496333907141211</v>
      </c>
      <c r="P93" s="105">
        <v>2.1081953114955145</v>
      </c>
      <c r="Q93" s="105">
        <v>2.0833418560315491</v>
      </c>
      <c r="R93" s="105">
        <v>0</v>
      </c>
      <c r="S93" s="105">
        <v>0</v>
      </c>
      <c r="T93" s="105">
        <v>1.4871730123611362</v>
      </c>
      <c r="U93" s="105">
        <v>1.7763753150362445</v>
      </c>
      <c r="V93" s="105">
        <v>1.6426781488973885</v>
      </c>
      <c r="W93" s="105">
        <v>1.4413448831690663</v>
      </c>
      <c r="X93" s="105">
        <v>1.7163874203088236</v>
      </c>
      <c r="Y93" s="105">
        <v>1.9794203036158773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1.9515760986339759</v>
      </c>
      <c r="F94" s="99">
        <v>2.0630115852648143</v>
      </c>
      <c r="G94" s="99">
        <v>2.5158863635304369</v>
      </c>
      <c r="H94" s="99">
        <v>1.8669889173185594</v>
      </c>
      <c r="I94" s="99">
        <v>2.2063166839587316</v>
      </c>
      <c r="J94" s="99">
        <v>2.7661443273494828</v>
      </c>
      <c r="K94" s="99">
        <v>0</v>
      </c>
      <c r="L94" s="99">
        <v>1.9134209181490895</v>
      </c>
      <c r="M94" s="99">
        <v>2.5355594718566441</v>
      </c>
      <c r="N94" s="99">
        <v>2.5655036626725818</v>
      </c>
      <c r="O94" s="99">
        <v>1.7496333907141211</v>
      </c>
      <c r="P94" s="99">
        <v>2.1081953114955145</v>
      </c>
      <c r="Q94" s="99">
        <v>2.0833418560315491</v>
      </c>
      <c r="R94" s="99">
        <v>0</v>
      </c>
      <c r="S94" s="99">
        <v>0</v>
      </c>
      <c r="T94" s="99">
        <v>1.4871730123611362</v>
      </c>
      <c r="U94" s="99">
        <v>1.7763753150362445</v>
      </c>
      <c r="V94" s="99">
        <v>1.6426781488973885</v>
      </c>
      <c r="W94" s="99">
        <v>1.4413448831690663</v>
      </c>
      <c r="X94" s="99">
        <v>1.7163874203088236</v>
      </c>
      <c r="Y94" s="99">
        <v>1.9794203036158773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5.4019061538509005E-3</v>
      </c>
      <c r="D100" s="123">
        <v>4.7744819719349133E-3</v>
      </c>
      <c r="E100" s="123">
        <v>4.1882707665472094E-3</v>
      </c>
      <c r="F100" s="123">
        <v>6.1807970705530357E-3</v>
      </c>
      <c r="G100" s="123">
        <v>5.7251137327022561E-3</v>
      </c>
      <c r="H100" s="123">
        <v>5.2412302265298551E-3</v>
      </c>
      <c r="I100" s="123">
        <v>3.3011181436764579E-3</v>
      </c>
      <c r="J100" s="123">
        <v>2.5589322603695995E-3</v>
      </c>
      <c r="K100" s="123">
        <v>3.6921014875033573E-3</v>
      </c>
      <c r="L100" s="123">
        <v>2.1479169278737194E-3</v>
      </c>
      <c r="M100" s="123">
        <v>9.5526669001293272E-4</v>
      </c>
      <c r="N100" s="123">
        <v>1.0948445283030983E-3</v>
      </c>
      <c r="O100" s="123">
        <v>2.4496656429484798E-3</v>
      </c>
      <c r="P100" s="123">
        <v>4.7957184273367632E-3</v>
      </c>
      <c r="Q100" s="123">
        <v>8.5825534406582926E-3</v>
      </c>
      <c r="R100" s="123">
        <v>5.4344079679741605E-3</v>
      </c>
      <c r="S100" s="123">
        <v>3.0928273131793525E-3</v>
      </c>
      <c r="T100" s="123">
        <v>1.3066598760612109E-3</v>
      </c>
      <c r="U100" s="123">
        <v>2.6800279271009001E-3</v>
      </c>
      <c r="V100" s="123">
        <v>2.5643694894806122E-3</v>
      </c>
      <c r="W100" s="123">
        <v>3.6687589039882461E-3</v>
      </c>
      <c r="X100" s="123">
        <v>0</v>
      </c>
      <c r="Y100" s="123">
        <v>0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1.0397037897995711</v>
      </c>
      <c r="D102" s="99">
        <v>1.2005886558616874</v>
      </c>
      <c r="E102" s="99">
        <v>0.99043804740676489</v>
      </c>
      <c r="F102" s="99">
        <v>1.1427075034734424</v>
      </c>
      <c r="G102" s="99">
        <v>1.0107007956458403</v>
      </c>
      <c r="H102" s="99">
        <v>1.1103546234903499</v>
      </c>
      <c r="I102" s="99">
        <v>1.0179852340794047</v>
      </c>
      <c r="J102" s="99">
        <v>1.1487155807533616</v>
      </c>
      <c r="K102" s="99">
        <v>1.4982159194026781</v>
      </c>
      <c r="L102" s="99">
        <v>1.4261440293648322</v>
      </c>
      <c r="M102" s="99">
        <v>1.4562606477115334</v>
      </c>
      <c r="N102" s="99">
        <v>1.3151110274787436</v>
      </c>
      <c r="O102" s="99">
        <v>1.1433492064035327</v>
      </c>
      <c r="P102" s="99">
        <v>1.4589883379165889</v>
      </c>
      <c r="Q102" s="99">
        <v>1.9810508087848695</v>
      </c>
      <c r="R102" s="99">
        <v>1.6816533329808359</v>
      </c>
      <c r="S102" s="99">
        <v>1.5133628549096225</v>
      </c>
      <c r="T102" s="99">
        <v>1.3621929207938122</v>
      </c>
      <c r="U102" s="99">
        <v>1.6167000467443471</v>
      </c>
      <c r="V102" s="99">
        <v>1.578689966961502</v>
      </c>
      <c r="W102" s="99">
        <v>1.5396744905691739</v>
      </c>
      <c r="X102" s="99">
        <v>0</v>
      </c>
      <c r="Y102" s="99">
        <v>0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5.5103549447339363E-3</v>
      </c>
      <c r="D124" s="118">
        <f t="shared" si="42"/>
        <v>4.9518092292758003E-3</v>
      </c>
      <c r="E124" s="118">
        <f t="shared" si="42"/>
        <v>4.3617907089319626E-3</v>
      </c>
      <c r="F124" s="118">
        <f t="shared" si="42"/>
        <v>6.5105555242927233E-3</v>
      </c>
      <c r="G124" s="118">
        <f t="shared" si="42"/>
        <v>0</v>
      </c>
      <c r="H124" s="118">
        <f t="shared" si="42"/>
        <v>5.5598438585367218E-3</v>
      </c>
      <c r="I124" s="118">
        <f t="shared" si="42"/>
        <v>3.4570013941969393E-3</v>
      </c>
      <c r="J124" s="118">
        <f t="shared" si="42"/>
        <v>2.8081378277869016E-3</v>
      </c>
      <c r="K124" s="118">
        <f t="shared" si="42"/>
        <v>4.0528088799122904E-3</v>
      </c>
      <c r="L124" s="118">
        <f t="shared" si="42"/>
        <v>2.3426775929992314E-3</v>
      </c>
      <c r="M124" s="118">
        <f t="shared" si="42"/>
        <v>1.0063005462962226E-3</v>
      </c>
      <c r="N124" s="118">
        <f t="shared" si="42"/>
        <v>1.1442713194803307E-3</v>
      </c>
      <c r="O124" s="118">
        <f t="shared" si="42"/>
        <v>2.6269511306864527E-3</v>
      </c>
      <c r="P124" s="118">
        <f t="shared" si="42"/>
        <v>4.9093694480695409E-3</v>
      </c>
      <c r="Q124" s="118">
        <f t="shared" si="42"/>
        <v>8.7867063283281702E-3</v>
      </c>
      <c r="R124" s="118">
        <f t="shared" ref="R124:V124" si="43">R125+R128+R130+R139</f>
        <v>5.6101862651570843E-3</v>
      </c>
      <c r="S124" s="118">
        <f t="shared" si="43"/>
        <v>3.2498844414666195E-3</v>
      </c>
      <c r="T124" s="118">
        <f t="shared" si="43"/>
        <v>1.3980171092175112E-3</v>
      </c>
      <c r="U124" s="118">
        <f t="shared" si="43"/>
        <v>2.8981775561595711E-3</v>
      </c>
      <c r="V124" s="118">
        <f t="shared" si="43"/>
        <v>2.6712182182089717E-3</v>
      </c>
      <c r="W124" s="118">
        <f t="shared" ref="W124:Y124" si="44">W125+W128+W130+W139</f>
        <v>3.8328610773896085E-3</v>
      </c>
      <c r="X124" s="118">
        <f t="shared" si="44"/>
        <v>0</v>
      </c>
      <c r="Y124" s="118">
        <f t="shared" si="44"/>
        <v>0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5.5103549447339363E-3</v>
      </c>
      <c r="D139" s="123">
        <v>4.9518092292758003E-3</v>
      </c>
      <c r="E139" s="123">
        <v>4.3617907089319626E-3</v>
      </c>
      <c r="F139" s="123">
        <v>6.5105555242927233E-3</v>
      </c>
      <c r="G139" s="123">
        <v>0</v>
      </c>
      <c r="H139" s="123">
        <v>5.5598438585367218E-3</v>
      </c>
      <c r="I139" s="123">
        <v>3.4570013941969393E-3</v>
      </c>
      <c r="J139" s="123">
        <v>2.8081378277869016E-3</v>
      </c>
      <c r="K139" s="123">
        <v>4.0528088799122904E-3</v>
      </c>
      <c r="L139" s="123">
        <v>2.3426775929992314E-3</v>
      </c>
      <c r="M139" s="123">
        <v>1.0063005462962226E-3</v>
      </c>
      <c r="N139" s="123">
        <v>1.1442713194803307E-3</v>
      </c>
      <c r="O139" s="123">
        <v>2.6269511306864527E-3</v>
      </c>
      <c r="P139" s="123">
        <v>4.9093694480695409E-3</v>
      </c>
      <c r="Q139" s="123">
        <v>8.7867063283281702E-3</v>
      </c>
      <c r="R139" s="123">
        <v>5.6101862651570843E-3</v>
      </c>
      <c r="S139" s="123">
        <v>3.2498844414666195E-3</v>
      </c>
      <c r="T139" s="123">
        <v>1.3980171092175112E-3</v>
      </c>
      <c r="U139" s="123">
        <v>2.8981775561595711E-3</v>
      </c>
      <c r="V139" s="123">
        <v>2.6712182182089717E-3</v>
      </c>
      <c r="W139" s="123">
        <v>3.8328610773896085E-3</v>
      </c>
      <c r="X139" s="123">
        <v>0</v>
      </c>
      <c r="Y139" s="123">
        <v>0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1.0397037897995713</v>
      </c>
      <c r="D140" s="99">
        <v>1.2005886558616872</v>
      </c>
      <c r="E140" s="99">
        <v>0.99043804740676489</v>
      </c>
      <c r="F140" s="99">
        <v>1.1427075034734422</v>
      </c>
      <c r="G140" s="99">
        <v>0</v>
      </c>
      <c r="H140" s="99">
        <v>1.1103546234903499</v>
      </c>
      <c r="I140" s="99">
        <v>1.0179852340794047</v>
      </c>
      <c r="J140" s="99">
        <v>1.148715580753362</v>
      </c>
      <c r="K140" s="99">
        <v>1.4982159194026778</v>
      </c>
      <c r="L140" s="99">
        <v>1.4261440293648322</v>
      </c>
      <c r="M140" s="99">
        <v>1.4562606477115339</v>
      </c>
      <c r="N140" s="99">
        <v>1.3151110274787439</v>
      </c>
      <c r="O140" s="99">
        <v>1.1433492064035322</v>
      </c>
      <c r="P140" s="99">
        <v>1.4589883379165889</v>
      </c>
      <c r="Q140" s="99">
        <v>1.9810508087848691</v>
      </c>
      <c r="R140" s="99">
        <v>1.6816533329808361</v>
      </c>
      <c r="S140" s="99">
        <v>1.5133628549096225</v>
      </c>
      <c r="T140" s="99">
        <v>1.3621929207938126</v>
      </c>
      <c r="U140" s="99">
        <v>1.6167000467443473</v>
      </c>
      <c r="V140" s="99">
        <v>1.578689966961502</v>
      </c>
      <c r="W140" s="99">
        <v>1.5396744905691739</v>
      </c>
      <c r="X140" s="99">
        <v>0</v>
      </c>
      <c r="Y140" s="99">
        <v>0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2.7558416064175417E-2</v>
      </c>
      <c r="D143" s="118">
        <f t="shared" si="49"/>
        <v>6.7900931124613026E-2</v>
      </c>
      <c r="E143" s="118">
        <f t="shared" si="49"/>
        <v>0.10670720299937674</v>
      </c>
      <c r="F143" s="118">
        <f t="shared" si="49"/>
        <v>0.21288931299453592</v>
      </c>
      <c r="G143" s="118">
        <f t="shared" si="49"/>
        <v>0.31741286392020623</v>
      </c>
      <c r="H143" s="118">
        <f t="shared" si="49"/>
        <v>0.2037489078498928</v>
      </c>
      <c r="I143" s="118">
        <f t="shared" si="49"/>
        <v>0.12977992952591264</v>
      </c>
      <c r="J143" s="118">
        <f t="shared" si="49"/>
        <v>3.1223663997263694E-2</v>
      </c>
      <c r="K143" s="118">
        <f t="shared" si="49"/>
        <v>8.3542594036155063E-2</v>
      </c>
      <c r="L143" s="118">
        <f t="shared" si="49"/>
        <v>6.6572824821209867E-2</v>
      </c>
      <c r="M143" s="118">
        <f t="shared" si="49"/>
        <v>2.995545733001536E-2</v>
      </c>
      <c r="N143" s="118">
        <f t="shared" si="49"/>
        <v>0.11107491628222389</v>
      </c>
      <c r="O143" s="118">
        <f t="shared" si="49"/>
        <v>0.10810908402823322</v>
      </c>
      <c r="P143" s="118">
        <f t="shared" si="49"/>
        <v>8.7652935383767241E-2</v>
      </c>
      <c r="Q143" s="118">
        <f t="shared" si="49"/>
        <v>7.8744455079819198E-2</v>
      </c>
      <c r="R143" s="118">
        <f t="shared" ref="R143:V143" si="50">R144+R146+R148+R157</f>
        <v>2.6166614000753149E-2</v>
      </c>
      <c r="S143" s="118">
        <f t="shared" si="50"/>
        <v>5.5769898830921968E-2</v>
      </c>
      <c r="T143" s="118">
        <f t="shared" si="50"/>
        <v>4.4501238917568173E-2</v>
      </c>
      <c r="U143" s="118">
        <f t="shared" si="50"/>
        <v>7.1001309229194259E-2</v>
      </c>
      <c r="V143" s="118">
        <f t="shared" si="50"/>
        <v>6.4198404474197446E-2</v>
      </c>
      <c r="W143" s="118">
        <f t="shared" ref="W143:Y143" si="51">W144+W146+W148+W157</f>
        <v>5.7819668584428198E-2</v>
      </c>
      <c r="X143" s="118">
        <f t="shared" si="51"/>
        <v>3.8744660996127306E-2</v>
      </c>
      <c r="Y143" s="118">
        <f t="shared" si="51"/>
        <v>2.9458151819240993E-2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2.21206347367718E-2</v>
      </c>
      <c r="D148" s="123">
        <v>6.2946401667851454E-2</v>
      </c>
      <c r="E148" s="123">
        <v>0.10229086212211708</v>
      </c>
      <c r="F148" s="123">
        <v>0.20635524765688262</v>
      </c>
      <c r="G148" s="123">
        <v>0.31134744606275971</v>
      </c>
      <c r="H148" s="123">
        <v>0.19814701251098768</v>
      </c>
      <c r="I148" s="123">
        <v>0.12627535995760159</v>
      </c>
      <c r="J148" s="123">
        <v>2.8345278745845789E-2</v>
      </c>
      <c r="K148" s="123">
        <v>7.9522336649564693E-2</v>
      </c>
      <c r="L148" s="123">
        <v>6.4411454733766318E-2</v>
      </c>
      <c r="M148" s="123">
        <v>2.8784829799700623E-2</v>
      </c>
      <c r="N148" s="123">
        <v>0.1098862048985432</v>
      </c>
      <c r="O148" s="123">
        <v>0.10544304657159606</v>
      </c>
      <c r="P148" s="123">
        <v>8.2720705073510106E-2</v>
      </c>
      <c r="Q148" s="123">
        <v>6.9970857974966133E-2</v>
      </c>
      <c r="R148" s="123">
        <v>2.0649479216527312E-2</v>
      </c>
      <c r="S148" s="123">
        <v>5.2491067416818311E-2</v>
      </c>
      <c r="T148" s="123">
        <v>4.3106025956700489E-2</v>
      </c>
      <c r="U148" s="123">
        <v>6.8150423614295852E-2</v>
      </c>
      <c r="V148" s="123">
        <v>6.148477445906482E-2</v>
      </c>
      <c r="W148" s="123">
        <v>5.399896397419067E-2</v>
      </c>
      <c r="X148" s="123">
        <v>3.8744660996127306E-2</v>
      </c>
      <c r="Y148" s="123">
        <v>2.9458151819240993E-2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5.6392871488943568</v>
      </c>
      <c r="D149" s="99">
        <v>6.6733021143183144</v>
      </c>
      <c r="E149" s="99">
        <v>5.2939455412123362</v>
      </c>
      <c r="F149" s="99">
        <v>5.6061934102429971</v>
      </c>
      <c r="G149" s="99">
        <v>6.804360132195943</v>
      </c>
      <c r="H149" s="99">
        <v>6.101267706549681</v>
      </c>
      <c r="I149" s="99">
        <v>6.8108568129612186</v>
      </c>
      <c r="J149" s="99">
        <v>7.8223173874415304</v>
      </c>
      <c r="K149" s="99">
        <v>6.2757156970032941</v>
      </c>
      <c r="L149" s="99">
        <v>6.0715464116900213</v>
      </c>
      <c r="M149" s="99">
        <v>7.1616656541655157</v>
      </c>
      <c r="N149" s="99">
        <v>7.5447252165748395</v>
      </c>
      <c r="O149" s="99">
        <v>6.0704847906264288</v>
      </c>
      <c r="P149" s="99">
        <v>7.1568516613915847</v>
      </c>
      <c r="Q149" s="99">
        <v>8.7563668250797626</v>
      </c>
      <c r="R149" s="99">
        <v>5.9628088274461621</v>
      </c>
      <c r="S149" s="99">
        <v>5.7381024749858751</v>
      </c>
      <c r="T149" s="99">
        <v>5.1744897552121207</v>
      </c>
      <c r="U149" s="99">
        <v>6.1057463763530233</v>
      </c>
      <c r="V149" s="99">
        <v>5.6429828104993911</v>
      </c>
      <c r="W149" s="99">
        <v>5.0105420288842639</v>
      </c>
      <c r="X149" s="99">
        <v>5.1131930418382208</v>
      </c>
      <c r="Y149" s="99">
        <v>5.8713756290987558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2.0630115852648143</v>
      </c>
      <c r="G150" s="99">
        <v>2.5158863635304374</v>
      </c>
      <c r="H150" s="99">
        <v>1.8669889173185592</v>
      </c>
      <c r="I150" s="99">
        <v>2.2063166839587312</v>
      </c>
      <c r="J150" s="99">
        <v>2.7661443273494828</v>
      </c>
      <c r="K150" s="99">
        <v>0</v>
      </c>
      <c r="L150" s="99">
        <v>0</v>
      </c>
      <c r="M150" s="99">
        <v>0</v>
      </c>
      <c r="N150" s="99">
        <v>2.5655036626725818</v>
      </c>
      <c r="O150" s="99">
        <v>1.7496333907141211</v>
      </c>
      <c r="P150" s="99">
        <v>2.1081953114955145</v>
      </c>
      <c r="Q150" s="99">
        <v>2.0833418560315491</v>
      </c>
      <c r="R150" s="99">
        <v>0</v>
      </c>
      <c r="S150" s="99">
        <v>0</v>
      </c>
      <c r="T150" s="99">
        <v>0</v>
      </c>
      <c r="U150" s="99">
        <v>1.7763753150362445</v>
      </c>
      <c r="V150" s="99">
        <v>1.6426781488973883</v>
      </c>
      <c r="W150" s="99">
        <v>1.4413448831690663</v>
      </c>
      <c r="X150" s="99">
        <v>1.7163874203088236</v>
      </c>
      <c r="Y150" s="99">
        <v>1.9794203036158773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2.0630115852648143</v>
      </c>
      <c r="G151" s="102">
        <v>2.5158863635304374</v>
      </c>
      <c r="H151" s="102">
        <v>1.8669889173185592</v>
      </c>
      <c r="I151" s="102">
        <v>2.2063166839587312</v>
      </c>
      <c r="J151" s="102">
        <v>2.7661443273494828</v>
      </c>
      <c r="K151" s="102">
        <v>0</v>
      </c>
      <c r="L151" s="102">
        <v>0</v>
      </c>
      <c r="M151" s="102">
        <v>0</v>
      </c>
      <c r="N151" s="102">
        <v>2.5655036626725818</v>
      </c>
      <c r="O151" s="102">
        <v>1.7496333907141211</v>
      </c>
      <c r="P151" s="102">
        <v>2.1081953114955145</v>
      </c>
      <c r="Q151" s="102">
        <v>2.0833418560315491</v>
      </c>
      <c r="R151" s="102">
        <v>0</v>
      </c>
      <c r="S151" s="102">
        <v>0</v>
      </c>
      <c r="T151" s="102">
        <v>0</v>
      </c>
      <c r="U151" s="102">
        <v>1.7763753150362445</v>
      </c>
      <c r="V151" s="102">
        <v>1.6426781488973883</v>
      </c>
      <c r="W151" s="102">
        <v>1.4413448831690663</v>
      </c>
      <c r="X151" s="102">
        <v>1.7163874203088236</v>
      </c>
      <c r="Y151" s="102">
        <v>1.9794203036158773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5.4377813274036155E-3</v>
      </c>
      <c r="D157" s="123">
        <v>4.9545294567615705E-3</v>
      </c>
      <c r="E157" s="123">
        <v>4.4163408772596533E-3</v>
      </c>
      <c r="F157" s="123">
        <v>6.5340653376532876E-3</v>
      </c>
      <c r="G157" s="123">
        <v>6.0654178574465305E-3</v>
      </c>
      <c r="H157" s="123">
        <v>5.6018953389051114E-3</v>
      </c>
      <c r="I157" s="123">
        <v>3.5045695683110509E-3</v>
      </c>
      <c r="J157" s="123">
        <v>2.8783852514179045E-3</v>
      </c>
      <c r="K157" s="123">
        <v>4.020257386590371E-3</v>
      </c>
      <c r="L157" s="123">
        <v>2.1613700874435447E-3</v>
      </c>
      <c r="M157" s="123">
        <v>1.1706275303147375E-3</v>
      </c>
      <c r="N157" s="123">
        <v>1.1887113836806962E-3</v>
      </c>
      <c r="O157" s="123">
        <v>2.6660374566371508E-3</v>
      </c>
      <c r="P157" s="123">
        <v>4.9322303102571361E-3</v>
      </c>
      <c r="Q157" s="123">
        <v>8.7735971048530648E-3</v>
      </c>
      <c r="R157" s="123">
        <v>5.5171347842258361E-3</v>
      </c>
      <c r="S157" s="123">
        <v>3.2788314141036596E-3</v>
      </c>
      <c r="T157" s="123">
        <v>1.3952129608676811E-3</v>
      </c>
      <c r="U157" s="123">
        <v>2.8508856148984118E-3</v>
      </c>
      <c r="V157" s="123">
        <v>2.7136300151326307E-3</v>
      </c>
      <c r="W157" s="123">
        <v>3.8207046102375283E-3</v>
      </c>
      <c r="X157" s="123">
        <v>0</v>
      </c>
      <c r="Y157" s="123">
        <v>0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1.0397037897995713</v>
      </c>
      <c r="D158" s="99">
        <v>1.2005886558616876</v>
      </c>
      <c r="E158" s="99">
        <v>0.99043804740676489</v>
      </c>
      <c r="F158" s="99">
        <v>1.1427075034734422</v>
      </c>
      <c r="G158" s="99">
        <v>1.0107007956458403</v>
      </c>
      <c r="H158" s="99">
        <v>1.1103546234903501</v>
      </c>
      <c r="I158" s="99">
        <v>1.0179852340794047</v>
      </c>
      <c r="J158" s="99">
        <v>1.148715580753362</v>
      </c>
      <c r="K158" s="99">
        <v>1.4982159194026781</v>
      </c>
      <c r="L158" s="99">
        <v>1.4261440293648324</v>
      </c>
      <c r="M158" s="99">
        <v>1.4562606477115334</v>
      </c>
      <c r="N158" s="99">
        <v>1.3151110274787436</v>
      </c>
      <c r="O158" s="99">
        <v>1.1433492064035327</v>
      </c>
      <c r="P158" s="99">
        <v>1.4589883379165889</v>
      </c>
      <c r="Q158" s="99">
        <v>1.9810508087848691</v>
      </c>
      <c r="R158" s="99">
        <v>1.6816533329808361</v>
      </c>
      <c r="S158" s="99">
        <v>1.5133628549096225</v>
      </c>
      <c r="T158" s="99">
        <v>1.3621929207938122</v>
      </c>
      <c r="U158" s="99">
        <v>1.6167000467443471</v>
      </c>
      <c r="V158" s="99">
        <v>1.578689966961502</v>
      </c>
      <c r="W158" s="99">
        <v>1.5396744905691742</v>
      </c>
      <c r="X158" s="99">
        <v>0</v>
      </c>
      <c r="Y158" s="99">
        <v>0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2.7473243855991848E-2</v>
      </c>
      <c r="D161" s="118">
        <f t="shared" si="54"/>
        <v>6.7779388347809874E-2</v>
      </c>
      <c r="E161" s="118">
        <f t="shared" si="54"/>
        <v>0.10642415031201183</v>
      </c>
      <c r="F161" s="118">
        <f t="shared" si="54"/>
        <v>0.212555641564107</v>
      </c>
      <c r="G161" s="118">
        <f t="shared" si="54"/>
        <v>0.31728305473749352</v>
      </c>
      <c r="H161" s="118">
        <f t="shared" si="54"/>
        <v>0.20365612862060603</v>
      </c>
      <c r="I161" s="118">
        <f t="shared" si="54"/>
        <v>0.12985112197046458</v>
      </c>
      <c r="J161" s="118">
        <f t="shared" si="54"/>
        <v>3.1222763482863437E-2</v>
      </c>
      <c r="K161" s="118">
        <f t="shared" si="54"/>
        <v>8.3426156397766446E-2</v>
      </c>
      <c r="L161" s="118">
        <f t="shared" si="54"/>
        <v>6.7158472709860209E-2</v>
      </c>
      <c r="M161" s="118">
        <f t="shared" si="54"/>
        <v>2.8681264964877131E-2</v>
      </c>
      <c r="N161" s="118">
        <f t="shared" si="54"/>
        <v>0.11128976209069504</v>
      </c>
      <c r="O161" s="118">
        <f t="shared" si="54"/>
        <v>0.10811981945470592</v>
      </c>
      <c r="P161" s="118">
        <f t="shared" si="54"/>
        <v>8.7741122335235969E-2</v>
      </c>
      <c r="Q161" s="118">
        <f t="shared" si="54"/>
        <v>7.8340445799710084E-2</v>
      </c>
      <c r="R161" s="118">
        <f t="shared" ref="R161:V161" si="55">R162+R164+R166+R175</f>
        <v>2.610845574773539E-2</v>
      </c>
      <c r="S161" s="118">
        <f t="shared" si="55"/>
        <v>5.5801773511940184E-2</v>
      </c>
      <c r="T161" s="118">
        <f t="shared" si="55"/>
        <v>4.4487806877915807E-2</v>
      </c>
      <c r="U161" s="118">
        <f t="shared" si="55"/>
        <v>7.1218292115389492E-2</v>
      </c>
      <c r="V161" s="118">
        <f t="shared" si="55"/>
        <v>6.4176858190234998E-2</v>
      </c>
      <c r="W161" s="118">
        <f t="shared" ref="W161:Y161" si="56">W162+W164+W166+W175</f>
        <v>5.7745966262428332E-2</v>
      </c>
      <c r="X161" s="118">
        <f t="shared" si="56"/>
        <v>3.8618783943404206E-2</v>
      </c>
      <c r="Y161" s="118">
        <f t="shared" si="56"/>
        <v>2.9649419875457737E-2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2.1923955046439576E-2</v>
      </c>
      <c r="D166" s="123">
        <v>6.2842953792240891E-2</v>
      </c>
      <c r="E166" s="123">
        <v>0.10208686117091843</v>
      </c>
      <c r="F166" s="123">
        <v>0.20611059078309493</v>
      </c>
      <c r="G166" s="123">
        <v>0.31146726717520756</v>
      </c>
      <c r="H166" s="123">
        <v>0.19814112221254138</v>
      </c>
      <c r="I166" s="123">
        <v>0.12635196595697112</v>
      </c>
      <c r="J166" s="123">
        <v>2.8332721635099419E-2</v>
      </c>
      <c r="K166" s="123">
        <v>7.9493831149990382E-2</v>
      </c>
      <c r="L166" s="123">
        <v>6.4855669035565985E-2</v>
      </c>
      <c r="M166" s="123">
        <v>2.757299963176333E-2</v>
      </c>
      <c r="N166" s="123">
        <v>0.11013797453816504</v>
      </c>
      <c r="O166" s="123">
        <v>0.10544302249886808</v>
      </c>
      <c r="P166" s="123">
        <v>8.279405757897465E-2</v>
      </c>
      <c r="Q166" s="123">
        <v>6.9650131740874005E-2</v>
      </c>
      <c r="R166" s="123">
        <v>2.0545823263200889E-2</v>
      </c>
      <c r="S166" s="123">
        <v>5.2534018167948081E-2</v>
      </c>
      <c r="T166" s="123">
        <v>4.313854438930452E-2</v>
      </c>
      <c r="U166" s="123">
        <v>6.8376110027007497E-2</v>
      </c>
      <c r="V166" s="123">
        <v>6.1500578828612984E-2</v>
      </c>
      <c r="W166" s="123">
        <v>5.3906260790257669E-2</v>
      </c>
      <c r="X166" s="123">
        <v>3.8618783943404206E-2</v>
      </c>
      <c r="Y166" s="123">
        <v>2.9649419875457737E-2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5.6392871488943559</v>
      </c>
      <c r="D167" s="99">
        <v>6.6733021143183135</v>
      </c>
      <c r="E167" s="99">
        <v>5.2939455412123371</v>
      </c>
      <c r="F167" s="99">
        <v>5.6061934102429971</v>
      </c>
      <c r="G167" s="99">
        <v>6.8043601321959422</v>
      </c>
      <c r="H167" s="99">
        <v>6.101267706549681</v>
      </c>
      <c r="I167" s="99">
        <v>6.8108568129612204</v>
      </c>
      <c r="J167" s="99">
        <v>7.8223173874415304</v>
      </c>
      <c r="K167" s="99">
        <v>6.2757156970032941</v>
      </c>
      <c r="L167" s="99">
        <v>6.0715464116900213</v>
      </c>
      <c r="M167" s="99">
        <v>7.1616656541655157</v>
      </c>
      <c r="N167" s="99">
        <v>7.5447252165748395</v>
      </c>
      <c r="O167" s="99">
        <v>6.0704847906264288</v>
      </c>
      <c r="P167" s="99">
        <v>7.1568516613915847</v>
      </c>
      <c r="Q167" s="99">
        <v>8.7563668250797626</v>
      </c>
      <c r="R167" s="99">
        <v>5.9628088274461613</v>
      </c>
      <c r="S167" s="99">
        <v>5.738102474985876</v>
      </c>
      <c r="T167" s="99">
        <v>5.1744897552121216</v>
      </c>
      <c r="U167" s="99">
        <v>6.1057463763530206</v>
      </c>
      <c r="V167" s="99">
        <v>5.6429828104993911</v>
      </c>
      <c r="W167" s="99">
        <v>5.0105420288842639</v>
      </c>
      <c r="X167" s="99">
        <v>5.1131930418382225</v>
      </c>
      <c r="Y167" s="99">
        <v>5.8713756290987558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1.9515760986339759</v>
      </c>
      <c r="F168" s="99">
        <v>2.0630115852648143</v>
      </c>
      <c r="G168" s="99">
        <v>2.5158863635304374</v>
      </c>
      <c r="H168" s="99">
        <v>1.8669889173185592</v>
      </c>
      <c r="I168" s="99">
        <v>2.2063166839587312</v>
      </c>
      <c r="J168" s="99">
        <v>2.7661443273494828</v>
      </c>
      <c r="K168" s="99">
        <v>0</v>
      </c>
      <c r="L168" s="99">
        <v>0</v>
      </c>
      <c r="M168" s="99">
        <v>2.5355594718566441</v>
      </c>
      <c r="N168" s="99">
        <v>2.5655036626725818</v>
      </c>
      <c r="O168" s="99">
        <v>1.7496333907141211</v>
      </c>
      <c r="P168" s="99">
        <v>2.1081953114955141</v>
      </c>
      <c r="Q168" s="99">
        <v>2.0833418560315491</v>
      </c>
      <c r="R168" s="99">
        <v>0</v>
      </c>
      <c r="S168" s="99">
        <v>0</v>
      </c>
      <c r="T168" s="99">
        <v>0</v>
      </c>
      <c r="U168" s="99">
        <v>1.7763753150362445</v>
      </c>
      <c r="V168" s="99">
        <v>1.6426781488973885</v>
      </c>
      <c r="W168" s="99">
        <v>1.4413448831690665</v>
      </c>
      <c r="X168" s="99">
        <v>1.7163874203088236</v>
      </c>
      <c r="Y168" s="99">
        <v>1.9794203036158773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1.9515760986339759</v>
      </c>
      <c r="F169" s="102">
        <v>2.0630115852648143</v>
      </c>
      <c r="G169" s="102">
        <v>2.5158863635304374</v>
      </c>
      <c r="H169" s="102">
        <v>1.8669889173185592</v>
      </c>
      <c r="I169" s="102">
        <v>2.2063166839587312</v>
      </c>
      <c r="J169" s="102">
        <v>2.7661443273494828</v>
      </c>
      <c r="K169" s="102">
        <v>0</v>
      </c>
      <c r="L169" s="102">
        <v>0</v>
      </c>
      <c r="M169" s="102">
        <v>2.5355594718566441</v>
      </c>
      <c r="N169" s="102">
        <v>2.5655036626725818</v>
      </c>
      <c r="O169" s="102">
        <v>1.7496333907141211</v>
      </c>
      <c r="P169" s="102">
        <v>2.1081953114955141</v>
      </c>
      <c r="Q169" s="102">
        <v>2.0833418560315491</v>
      </c>
      <c r="R169" s="102">
        <v>0</v>
      </c>
      <c r="S169" s="102">
        <v>0</v>
      </c>
      <c r="T169" s="102">
        <v>0</v>
      </c>
      <c r="U169" s="102">
        <v>1.7763753150362445</v>
      </c>
      <c r="V169" s="102">
        <v>1.6426781488973885</v>
      </c>
      <c r="W169" s="102">
        <v>1.4413448831690665</v>
      </c>
      <c r="X169" s="102">
        <v>1.7163874203088236</v>
      </c>
      <c r="Y169" s="102">
        <v>1.9794203036158773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5.5492888095522728E-3</v>
      </c>
      <c r="D175" s="123">
        <v>4.9364345555689779E-3</v>
      </c>
      <c r="E175" s="123">
        <v>4.3372891410933959E-3</v>
      </c>
      <c r="F175" s="123">
        <v>6.4450507810120822E-3</v>
      </c>
      <c r="G175" s="123">
        <v>5.8157875622859706E-3</v>
      </c>
      <c r="H175" s="123">
        <v>5.5150064080646518E-3</v>
      </c>
      <c r="I175" s="123">
        <v>3.4991560134934587E-3</v>
      </c>
      <c r="J175" s="123">
        <v>2.8900418477640199E-3</v>
      </c>
      <c r="K175" s="123">
        <v>3.9323252477760579E-3</v>
      </c>
      <c r="L175" s="123">
        <v>2.3028036742942272E-3</v>
      </c>
      <c r="M175" s="123">
        <v>1.1082653331138002E-3</v>
      </c>
      <c r="N175" s="123">
        <v>1.1517875525299912E-3</v>
      </c>
      <c r="O175" s="123">
        <v>2.6767969558378311E-3</v>
      </c>
      <c r="P175" s="123">
        <v>4.9470647562613219E-3</v>
      </c>
      <c r="Q175" s="123">
        <v>8.6903140588360846E-3</v>
      </c>
      <c r="R175" s="123">
        <v>5.5626324845344998E-3</v>
      </c>
      <c r="S175" s="123">
        <v>3.2677553439921024E-3</v>
      </c>
      <c r="T175" s="123">
        <v>1.3492624886112874E-3</v>
      </c>
      <c r="U175" s="123">
        <v>2.8421820883819961E-3</v>
      </c>
      <c r="V175" s="123">
        <v>2.6762793616220116E-3</v>
      </c>
      <c r="W175" s="123">
        <v>3.8397054721706612E-3</v>
      </c>
      <c r="X175" s="123">
        <v>0</v>
      </c>
      <c r="Y175" s="123">
        <v>0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1.0397037897995713</v>
      </c>
      <c r="D176" s="99">
        <v>1.2005886558616874</v>
      </c>
      <c r="E176" s="99">
        <v>0.99043804740676478</v>
      </c>
      <c r="F176" s="99">
        <v>1.1427075034734422</v>
      </c>
      <c r="G176" s="99">
        <v>1.0107007956458403</v>
      </c>
      <c r="H176" s="99">
        <v>1.1103546234903499</v>
      </c>
      <c r="I176" s="99">
        <v>1.0179852340794047</v>
      </c>
      <c r="J176" s="99">
        <v>1.148715580753362</v>
      </c>
      <c r="K176" s="99">
        <v>1.4982159194026781</v>
      </c>
      <c r="L176" s="99">
        <v>1.4261440293648324</v>
      </c>
      <c r="M176" s="99">
        <v>1.4562606477115334</v>
      </c>
      <c r="N176" s="99">
        <v>1.3151110274787439</v>
      </c>
      <c r="O176" s="99">
        <v>1.1433492064035322</v>
      </c>
      <c r="P176" s="99">
        <v>1.4589883379165891</v>
      </c>
      <c r="Q176" s="99">
        <v>1.9810508087848691</v>
      </c>
      <c r="R176" s="99">
        <v>1.6816533329808361</v>
      </c>
      <c r="S176" s="99">
        <v>1.5133628549096223</v>
      </c>
      <c r="T176" s="99">
        <v>1.3621929207938122</v>
      </c>
      <c r="U176" s="99">
        <v>1.6167000467443471</v>
      </c>
      <c r="V176" s="99">
        <v>1.578689966961502</v>
      </c>
      <c r="W176" s="99">
        <v>1.5396744905691739</v>
      </c>
      <c r="X176" s="99">
        <v>0</v>
      </c>
      <c r="Y176" s="99">
        <v>0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164091</v>
      </c>
      <c r="C5" s="120">
        <v>150764</v>
      </c>
      <c r="D5" s="120">
        <v>130547</v>
      </c>
      <c r="E5" s="120">
        <v>111191</v>
      </c>
      <c r="F5" s="120">
        <v>96928</v>
      </c>
      <c r="G5" s="120">
        <v>80585</v>
      </c>
      <c r="H5" s="120">
        <v>71546</v>
      </c>
      <c r="I5" s="120">
        <v>62723</v>
      </c>
      <c r="J5" s="120">
        <v>56766</v>
      </c>
      <c r="K5" s="120">
        <v>47142</v>
      </c>
      <c r="L5" s="120">
        <v>41042</v>
      </c>
      <c r="M5" s="120">
        <v>33963</v>
      </c>
      <c r="N5" s="120">
        <v>30725</v>
      </c>
      <c r="O5" s="120">
        <v>25758</v>
      </c>
      <c r="P5" s="120">
        <v>22463</v>
      </c>
      <c r="Q5" s="120">
        <v>18858</v>
      </c>
      <c r="R5" s="120">
        <v>17159</v>
      </c>
      <c r="S5" s="120">
        <v>16516</v>
      </c>
      <c r="T5" s="120">
        <v>15468</v>
      </c>
      <c r="U5" s="120">
        <v>13725</v>
      </c>
      <c r="V5" s="120">
        <v>10533</v>
      </c>
      <c r="W5" s="120">
        <v>7883</v>
      </c>
      <c r="X5" s="120">
        <v>6122</v>
      </c>
      <c r="Y5" s="120">
        <v>5895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164091</v>
      </c>
      <c r="C7" s="52">
        <v>150764</v>
      </c>
      <c r="D7" s="52">
        <v>130547</v>
      </c>
      <c r="E7" s="52">
        <v>111191</v>
      </c>
      <c r="F7" s="52">
        <v>96928</v>
      </c>
      <c r="G7" s="52">
        <v>80585</v>
      </c>
      <c r="H7" s="52">
        <v>71546</v>
      </c>
      <c r="I7" s="52">
        <v>62723</v>
      </c>
      <c r="J7" s="52">
        <v>56766</v>
      </c>
      <c r="K7" s="52">
        <v>47142</v>
      </c>
      <c r="L7" s="52">
        <v>41042</v>
      </c>
      <c r="M7" s="52">
        <v>33963</v>
      </c>
      <c r="N7" s="52">
        <v>30725</v>
      </c>
      <c r="O7" s="52">
        <v>25758</v>
      </c>
      <c r="P7" s="52">
        <v>22463</v>
      </c>
      <c r="Q7" s="52">
        <v>18858</v>
      </c>
      <c r="R7" s="52">
        <v>17159</v>
      </c>
      <c r="S7" s="52">
        <v>16516</v>
      </c>
      <c r="T7" s="52">
        <v>15468</v>
      </c>
      <c r="U7" s="52">
        <v>13725</v>
      </c>
      <c r="V7" s="52">
        <v>10533</v>
      </c>
      <c r="W7" s="52">
        <v>7883</v>
      </c>
      <c r="X7" s="52">
        <v>6122</v>
      </c>
      <c r="Y7" s="52">
        <v>5895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1118</v>
      </c>
      <c r="C9" s="52">
        <v>1259</v>
      </c>
      <c r="D9" s="52">
        <v>1300</v>
      </c>
      <c r="E9" s="52">
        <v>1155</v>
      </c>
      <c r="F9" s="52">
        <v>985</v>
      </c>
      <c r="G9" s="52">
        <v>806</v>
      </c>
      <c r="H9" s="52">
        <v>607</v>
      </c>
      <c r="I9" s="52">
        <v>476</v>
      </c>
      <c r="J9" s="52">
        <v>374</v>
      </c>
      <c r="K9" s="52">
        <v>229</v>
      </c>
      <c r="L9" s="52">
        <v>211</v>
      </c>
      <c r="M9" s="52">
        <v>332</v>
      </c>
      <c r="N9" s="52">
        <v>538</v>
      </c>
      <c r="O9" s="52">
        <v>795</v>
      </c>
      <c r="P9" s="52">
        <v>993</v>
      </c>
      <c r="Q9" s="52">
        <v>1019</v>
      </c>
      <c r="R9" s="52">
        <v>968</v>
      </c>
      <c r="S9" s="52">
        <v>877</v>
      </c>
      <c r="T9" s="52">
        <v>735</v>
      </c>
      <c r="U9" s="52">
        <v>550</v>
      </c>
      <c r="V9" s="52">
        <v>368</v>
      </c>
      <c r="W9" s="52">
        <v>179</v>
      </c>
      <c r="X9" s="52">
        <v>93</v>
      </c>
      <c r="Y9" s="52">
        <v>69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18670</v>
      </c>
      <c r="C11" s="52">
        <v>18332</v>
      </c>
      <c r="D11" s="52">
        <v>17501</v>
      </c>
      <c r="E11" s="52">
        <v>16518</v>
      </c>
      <c r="F11" s="52">
        <v>15977</v>
      </c>
      <c r="G11" s="52">
        <v>14731</v>
      </c>
      <c r="H11" s="52">
        <v>14580</v>
      </c>
      <c r="I11" s="52">
        <v>14209</v>
      </c>
      <c r="J11" s="52">
        <v>14210</v>
      </c>
      <c r="K11" s="52">
        <v>12965</v>
      </c>
      <c r="L11" s="52">
        <v>11848</v>
      </c>
      <c r="M11" s="52">
        <v>9800</v>
      </c>
      <c r="N11" s="52">
        <v>8096</v>
      </c>
      <c r="O11" s="52">
        <v>7413</v>
      </c>
      <c r="P11" s="52">
        <v>6896</v>
      </c>
      <c r="Q11" s="52">
        <v>5967</v>
      </c>
      <c r="R11" s="52">
        <v>4656</v>
      </c>
      <c r="S11" s="52">
        <v>3915</v>
      </c>
      <c r="T11" s="52">
        <v>3429</v>
      </c>
      <c r="U11" s="52">
        <v>3231</v>
      </c>
      <c r="V11" s="52">
        <v>2845</v>
      </c>
      <c r="W11" s="52">
        <v>2045</v>
      </c>
      <c r="X11" s="52">
        <v>1307</v>
      </c>
      <c r="Y11" s="52">
        <v>1177</v>
      </c>
      <c r="DA11" s="63" t="s">
        <v>1061</v>
      </c>
    </row>
    <row r="12" spans="1:105" ht="12" customHeight="1" x14ac:dyDescent="0.25">
      <c r="A12" s="97" t="s">
        <v>124</v>
      </c>
      <c r="B12" s="52">
        <v>4757</v>
      </c>
      <c r="C12" s="52">
        <v>4052</v>
      </c>
      <c r="D12" s="52">
        <v>3340</v>
      </c>
      <c r="E12" s="52">
        <v>2683</v>
      </c>
      <c r="F12" s="52">
        <v>2284</v>
      </c>
      <c r="G12" s="52">
        <v>1923</v>
      </c>
      <c r="H12" s="52">
        <v>1669</v>
      </c>
      <c r="I12" s="52">
        <v>1403</v>
      </c>
      <c r="J12" s="52">
        <v>1291</v>
      </c>
      <c r="K12" s="52">
        <v>897</v>
      </c>
      <c r="L12" s="52">
        <v>642</v>
      </c>
      <c r="M12" s="52">
        <v>462</v>
      </c>
      <c r="N12" s="52">
        <v>350</v>
      </c>
      <c r="O12" s="52">
        <v>227</v>
      </c>
      <c r="P12" s="52">
        <v>199</v>
      </c>
      <c r="Q12" s="52">
        <v>169</v>
      </c>
      <c r="R12" s="52">
        <v>164</v>
      </c>
      <c r="S12" s="52">
        <v>164</v>
      </c>
      <c r="T12" s="52">
        <v>152</v>
      </c>
      <c r="U12" s="52">
        <v>126</v>
      </c>
      <c r="V12" s="52">
        <v>82</v>
      </c>
      <c r="W12" s="52">
        <v>57</v>
      </c>
      <c r="X12" s="52">
        <v>51</v>
      </c>
      <c r="Y12" s="52">
        <v>51</v>
      </c>
      <c r="DA12" s="63" t="s">
        <v>1062</v>
      </c>
    </row>
    <row r="13" spans="1:105" ht="12" customHeight="1" x14ac:dyDescent="0.25">
      <c r="A13" s="97" t="s">
        <v>123</v>
      </c>
      <c r="B13" s="52">
        <v>15</v>
      </c>
      <c r="C13" s="52">
        <v>13</v>
      </c>
      <c r="D13" s="52">
        <v>10</v>
      </c>
      <c r="E13" s="52">
        <v>8</v>
      </c>
      <c r="F13" s="52">
        <v>8</v>
      </c>
      <c r="G13" s="52">
        <v>8</v>
      </c>
      <c r="H13" s="52">
        <v>8</v>
      </c>
      <c r="I13" s="52">
        <v>7</v>
      </c>
      <c r="J13" s="52">
        <v>7</v>
      </c>
      <c r="K13" s="52">
        <v>7</v>
      </c>
      <c r="L13" s="52">
        <v>5</v>
      </c>
      <c r="M13" s="52">
        <v>5</v>
      </c>
      <c r="N13" s="52">
        <v>3</v>
      </c>
      <c r="O13" s="52">
        <v>1</v>
      </c>
      <c r="P13" s="52">
        <v>1</v>
      </c>
      <c r="Q13" s="52">
        <v>1</v>
      </c>
      <c r="R13" s="52">
        <v>1</v>
      </c>
      <c r="S13" s="52">
        <v>1</v>
      </c>
      <c r="T13" s="52">
        <v>1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106111</v>
      </c>
      <c r="C14" s="52">
        <v>96677</v>
      </c>
      <c r="D14" s="52">
        <v>82610</v>
      </c>
      <c r="E14" s="52">
        <v>68851</v>
      </c>
      <c r="F14" s="52">
        <v>57215</v>
      </c>
      <c r="G14" s="52">
        <v>43732</v>
      </c>
      <c r="H14" s="52">
        <v>34033</v>
      </c>
      <c r="I14" s="52">
        <v>27711</v>
      </c>
      <c r="J14" s="52">
        <v>23653</v>
      </c>
      <c r="K14" s="52">
        <v>18464</v>
      </c>
      <c r="L14" s="52">
        <v>15799</v>
      </c>
      <c r="M14" s="52">
        <v>12860</v>
      </c>
      <c r="N14" s="52">
        <v>12148</v>
      </c>
      <c r="O14" s="52">
        <v>9723</v>
      </c>
      <c r="P14" s="52">
        <v>8205</v>
      </c>
      <c r="Q14" s="52">
        <v>6747</v>
      </c>
      <c r="R14" s="52">
        <v>6539</v>
      </c>
      <c r="S14" s="52">
        <v>6563</v>
      </c>
      <c r="T14" s="52">
        <v>6339</v>
      </c>
      <c r="U14" s="52">
        <v>5522</v>
      </c>
      <c r="V14" s="52">
        <v>4091</v>
      </c>
      <c r="W14" s="52">
        <v>3165</v>
      </c>
      <c r="X14" s="52">
        <v>2628</v>
      </c>
      <c r="Y14" s="52">
        <v>2577</v>
      </c>
      <c r="DA14" s="63" t="s">
        <v>1064</v>
      </c>
    </row>
    <row r="15" spans="1:105" ht="12" customHeight="1" x14ac:dyDescent="0.25">
      <c r="A15" s="97" t="s">
        <v>121</v>
      </c>
      <c r="B15" s="52">
        <v>34538</v>
      </c>
      <c r="C15" s="52">
        <v>31690</v>
      </c>
      <c r="D15" s="52">
        <v>27086</v>
      </c>
      <c r="E15" s="52">
        <v>23131</v>
      </c>
      <c r="F15" s="52">
        <v>21444</v>
      </c>
      <c r="G15" s="52">
        <v>20191</v>
      </c>
      <c r="H15" s="52">
        <v>21256</v>
      </c>
      <c r="I15" s="52">
        <v>19393</v>
      </c>
      <c r="J15" s="52">
        <v>17605</v>
      </c>
      <c r="K15" s="52">
        <v>14809</v>
      </c>
      <c r="L15" s="52">
        <v>12748</v>
      </c>
      <c r="M15" s="52">
        <v>10836</v>
      </c>
      <c r="N15" s="52">
        <v>10128</v>
      </c>
      <c r="O15" s="52">
        <v>8394</v>
      </c>
      <c r="P15" s="52">
        <v>7162</v>
      </c>
      <c r="Q15" s="52">
        <v>5974</v>
      </c>
      <c r="R15" s="52">
        <v>5799</v>
      </c>
      <c r="S15" s="52">
        <v>5873</v>
      </c>
      <c r="T15" s="52">
        <v>5547</v>
      </c>
      <c r="U15" s="52">
        <v>4846</v>
      </c>
      <c r="V15" s="52">
        <v>3515</v>
      </c>
      <c r="W15" s="52">
        <v>2616</v>
      </c>
      <c r="X15" s="52">
        <v>2136</v>
      </c>
      <c r="Y15" s="52">
        <v>2090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6926</v>
      </c>
      <c r="C17" s="52">
        <v>6364</v>
      </c>
      <c r="D17" s="52">
        <v>5525</v>
      </c>
      <c r="E17" s="52">
        <v>4725</v>
      </c>
      <c r="F17" s="52">
        <v>4138</v>
      </c>
      <c r="G17" s="52">
        <v>3448</v>
      </c>
      <c r="H17" s="52">
        <v>3059</v>
      </c>
      <c r="I17" s="52">
        <v>2676</v>
      </c>
      <c r="J17" s="52">
        <v>2415</v>
      </c>
      <c r="K17" s="52">
        <v>2048</v>
      </c>
      <c r="L17" s="52">
        <v>1853</v>
      </c>
      <c r="M17" s="52">
        <v>1680</v>
      </c>
      <c r="N17" s="52">
        <v>1460</v>
      </c>
      <c r="O17" s="52">
        <v>1158</v>
      </c>
      <c r="P17" s="52">
        <v>884</v>
      </c>
      <c r="Q17" s="52">
        <v>845</v>
      </c>
      <c r="R17" s="52">
        <v>867</v>
      </c>
      <c r="S17" s="52">
        <v>922</v>
      </c>
      <c r="T17" s="52">
        <v>902</v>
      </c>
      <c r="U17" s="52">
        <v>838</v>
      </c>
      <c r="V17" s="52">
        <v>714</v>
      </c>
      <c r="W17" s="52">
        <v>509</v>
      </c>
      <c r="X17" s="52">
        <v>206</v>
      </c>
      <c r="Y17" s="52">
        <v>62</v>
      </c>
      <c r="DA17" s="63" t="s">
        <v>1066</v>
      </c>
    </row>
    <row r="18" spans="1:105" ht="12" customHeight="1" x14ac:dyDescent="0.25">
      <c r="A18" s="97" t="s">
        <v>50</v>
      </c>
      <c r="B18" s="52">
        <v>1011</v>
      </c>
      <c r="C18" s="52">
        <v>916</v>
      </c>
      <c r="D18" s="52">
        <v>779</v>
      </c>
      <c r="E18" s="52">
        <v>647</v>
      </c>
      <c r="F18" s="52">
        <v>552</v>
      </c>
      <c r="G18" s="52">
        <v>448</v>
      </c>
      <c r="H18" s="52">
        <v>370</v>
      </c>
      <c r="I18" s="52">
        <v>305</v>
      </c>
      <c r="J18" s="52">
        <v>275</v>
      </c>
      <c r="K18" s="52">
        <v>226</v>
      </c>
      <c r="L18" s="52">
        <v>179</v>
      </c>
      <c r="M18" s="52">
        <v>119</v>
      </c>
      <c r="N18" s="52">
        <v>65</v>
      </c>
      <c r="O18" s="52">
        <v>27</v>
      </c>
      <c r="P18" s="52">
        <v>30</v>
      </c>
      <c r="Q18" s="52">
        <v>38</v>
      </c>
      <c r="R18" s="52">
        <v>51</v>
      </c>
      <c r="S18" s="52">
        <v>50</v>
      </c>
      <c r="T18" s="52">
        <v>42</v>
      </c>
      <c r="U18" s="52">
        <v>30</v>
      </c>
      <c r="V18" s="52">
        <v>17</v>
      </c>
      <c r="W18" s="52">
        <v>14</v>
      </c>
      <c r="X18" s="52">
        <v>10</v>
      </c>
      <c r="Y18" s="52">
        <v>10</v>
      </c>
      <c r="DA18" s="63" t="s">
        <v>1067</v>
      </c>
    </row>
    <row r="19" spans="1:105" ht="12" customHeight="1" x14ac:dyDescent="0.25">
      <c r="A19" s="109" t="s">
        <v>120</v>
      </c>
      <c r="B19" s="36">
        <v>156154</v>
      </c>
      <c r="C19" s="36">
        <v>143484</v>
      </c>
      <c r="D19" s="36">
        <v>124243</v>
      </c>
      <c r="E19" s="36">
        <v>105819</v>
      </c>
      <c r="F19" s="36">
        <v>92238</v>
      </c>
      <c r="G19" s="36">
        <v>76689</v>
      </c>
      <c r="H19" s="36">
        <v>68117</v>
      </c>
      <c r="I19" s="36">
        <v>59742</v>
      </c>
      <c r="J19" s="36">
        <v>54076</v>
      </c>
      <c r="K19" s="36">
        <v>44868</v>
      </c>
      <c r="L19" s="36">
        <v>39010</v>
      </c>
      <c r="M19" s="36">
        <v>32164</v>
      </c>
      <c r="N19" s="36">
        <v>29200</v>
      </c>
      <c r="O19" s="36">
        <v>24573</v>
      </c>
      <c r="P19" s="36">
        <v>21549</v>
      </c>
      <c r="Q19" s="36">
        <v>17975</v>
      </c>
      <c r="R19" s="36">
        <v>16241</v>
      </c>
      <c r="S19" s="36">
        <v>15544</v>
      </c>
      <c r="T19" s="36">
        <v>14524</v>
      </c>
      <c r="U19" s="36">
        <v>12857</v>
      </c>
      <c r="V19" s="36">
        <v>9802</v>
      </c>
      <c r="W19" s="36">
        <v>7360</v>
      </c>
      <c r="X19" s="36">
        <v>5906</v>
      </c>
      <c r="Y19" s="36">
        <v>5823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13327</v>
      </c>
      <c r="D23" s="52">
        <v>20217</v>
      </c>
      <c r="E23" s="52">
        <v>19356</v>
      </c>
      <c r="F23" s="52">
        <v>14263</v>
      </c>
      <c r="G23" s="52">
        <v>16343</v>
      </c>
      <c r="H23" s="52">
        <v>9039</v>
      </c>
      <c r="I23" s="52">
        <v>8823</v>
      </c>
      <c r="J23" s="52">
        <v>5957</v>
      </c>
      <c r="K23" s="52">
        <v>9624</v>
      </c>
      <c r="L23" s="52">
        <v>11247</v>
      </c>
      <c r="M23" s="52">
        <v>12821</v>
      </c>
      <c r="N23" s="52">
        <v>12828</v>
      </c>
      <c r="O23" s="52">
        <v>10292</v>
      </c>
      <c r="P23" s="52">
        <v>3295</v>
      </c>
      <c r="Q23" s="52">
        <v>3605</v>
      </c>
      <c r="R23" s="52">
        <v>1699</v>
      </c>
      <c r="S23" s="52">
        <v>643</v>
      </c>
      <c r="T23" s="52">
        <v>1048</v>
      </c>
      <c r="U23" s="52">
        <v>1744</v>
      </c>
      <c r="V23" s="52">
        <v>3192</v>
      </c>
      <c r="W23" s="52">
        <v>2655</v>
      </c>
      <c r="X23" s="52">
        <v>1761</v>
      </c>
      <c r="Y23" s="52">
        <v>227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175</v>
      </c>
      <c r="D25" s="52">
        <v>175</v>
      </c>
      <c r="E25" s="52">
        <v>179</v>
      </c>
      <c r="F25" s="52">
        <v>190</v>
      </c>
      <c r="G25" s="52">
        <v>205</v>
      </c>
      <c r="H25" s="52">
        <v>230</v>
      </c>
      <c r="I25" s="52">
        <v>155</v>
      </c>
      <c r="J25" s="52">
        <v>123</v>
      </c>
      <c r="K25" s="52">
        <v>171</v>
      </c>
      <c r="L25" s="52">
        <v>89</v>
      </c>
      <c r="M25" s="52">
        <v>28</v>
      </c>
      <c r="N25" s="52">
        <v>25</v>
      </c>
      <c r="O25" s="52">
        <v>127</v>
      </c>
      <c r="P25" s="52">
        <v>11</v>
      </c>
      <c r="Q25" s="52">
        <v>30</v>
      </c>
      <c r="R25" s="52">
        <v>58</v>
      </c>
      <c r="S25" s="52">
        <v>103</v>
      </c>
      <c r="T25" s="52">
        <v>151</v>
      </c>
      <c r="U25" s="52">
        <v>201</v>
      </c>
      <c r="V25" s="52">
        <v>211</v>
      </c>
      <c r="W25" s="52">
        <v>194</v>
      </c>
      <c r="X25" s="52">
        <v>86</v>
      </c>
      <c r="Y25" s="52">
        <v>24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1459</v>
      </c>
      <c r="D27" s="52">
        <v>1458</v>
      </c>
      <c r="E27" s="52">
        <v>1461</v>
      </c>
      <c r="F27" s="52">
        <v>1464</v>
      </c>
      <c r="G27" s="52">
        <v>1474</v>
      </c>
      <c r="H27" s="52">
        <v>1485</v>
      </c>
      <c r="I27" s="52">
        <v>1500</v>
      </c>
      <c r="J27" s="52">
        <v>1529</v>
      </c>
      <c r="K27" s="52">
        <v>2021</v>
      </c>
      <c r="L27" s="52">
        <v>2920</v>
      </c>
      <c r="M27" s="52">
        <v>4731</v>
      </c>
      <c r="N27" s="52">
        <v>4445</v>
      </c>
      <c r="O27" s="52">
        <v>2510</v>
      </c>
      <c r="P27" s="52">
        <v>1429</v>
      </c>
      <c r="Q27" s="52">
        <v>2067</v>
      </c>
      <c r="R27" s="52">
        <v>2347</v>
      </c>
      <c r="S27" s="52">
        <v>1337</v>
      </c>
      <c r="T27" s="52">
        <v>868</v>
      </c>
      <c r="U27" s="52">
        <v>424</v>
      </c>
      <c r="V27" s="52">
        <v>966</v>
      </c>
      <c r="W27" s="52">
        <v>1484</v>
      </c>
      <c r="X27" s="52">
        <v>1166</v>
      </c>
      <c r="Y27" s="52">
        <v>217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743</v>
      </c>
      <c r="D28" s="52">
        <v>744</v>
      </c>
      <c r="E28" s="52">
        <v>744</v>
      </c>
      <c r="F28" s="52">
        <v>744</v>
      </c>
      <c r="G28" s="52">
        <v>750</v>
      </c>
      <c r="H28" s="52">
        <v>759</v>
      </c>
      <c r="I28" s="52">
        <v>333</v>
      </c>
      <c r="J28" s="52">
        <v>112</v>
      </c>
      <c r="K28" s="52">
        <v>394</v>
      </c>
      <c r="L28" s="52">
        <v>290</v>
      </c>
      <c r="M28" s="52">
        <v>193</v>
      </c>
      <c r="N28" s="52">
        <v>226</v>
      </c>
      <c r="O28" s="52">
        <v>191</v>
      </c>
      <c r="P28" s="52">
        <v>28</v>
      </c>
      <c r="Q28" s="52">
        <v>30</v>
      </c>
      <c r="R28" s="52">
        <v>5</v>
      </c>
      <c r="S28" s="52">
        <v>7</v>
      </c>
      <c r="T28" s="52">
        <v>31</v>
      </c>
      <c r="U28" s="52">
        <v>50</v>
      </c>
      <c r="V28" s="52">
        <v>57</v>
      </c>
      <c r="W28" s="52">
        <v>27</v>
      </c>
      <c r="X28" s="52">
        <v>6</v>
      </c>
      <c r="Y28" s="52">
        <v>0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2</v>
      </c>
      <c r="D29" s="52">
        <v>3</v>
      </c>
      <c r="E29" s="52">
        <v>2</v>
      </c>
      <c r="F29" s="52">
        <v>2</v>
      </c>
      <c r="G29" s="52">
        <v>3</v>
      </c>
      <c r="H29" s="52">
        <v>2</v>
      </c>
      <c r="I29" s="52">
        <v>1</v>
      </c>
      <c r="J29" s="52">
        <v>0</v>
      </c>
      <c r="K29" s="52">
        <v>0</v>
      </c>
      <c r="L29" s="52">
        <v>2</v>
      </c>
      <c r="M29" s="52">
        <v>0</v>
      </c>
      <c r="N29" s="52">
        <v>3</v>
      </c>
      <c r="O29" s="52">
        <v>2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1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16580</v>
      </c>
      <c r="D30" s="52">
        <v>16594</v>
      </c>
      <c r="E30" s="52">
        <v>16683</v>
      </c>
      <c r="F30" s="52">
        <v>16884</v>
      </c>
      <c r="G30" s="52">
        <v>17240</v>
      </c>
      <c r="H30" s="52">
        <v>17802</v>
      </c>
      <c r="I30" s="52">
        <v>8677</v>
      </c>
      <c r="J30" s="52">
        <v>4058</v>
      </c>
      <c r="K30" s="52">
        <v>5189</v>
      </c>
      <c r="L30" s="52">
        <v>4566</v>
      </c>
      <c r="M30" s="52">
        <v>4655</v>
      </c>
      <c r="N30" s="52">
        <v>5017</v>
      </c>
      <c r="O30" s="52">
        <v>4360</v>
      </c>
      <c r="P30" s="52">
        <v>1518</v>
      </c>
      <c r="Q30" s="52">
        <v>1460</v>
      </c>
      <c r="R30" s="52">
        <v>278</v>
      </c>
      <c r="S30" s="52">
        <v>355</v>
      </c>
      <c r="T30" s="52">
        <v>1599</v>
      </c>
      <c r="U30" s="52">
        <v>2028</v>
      </c>
      <c r="V30" s="52">
        <v>2178</v>
      </c>
      <c r="W30" s="52">
        <v>1087</v>
      </c>
      <c r="X30" s="52">
        <v>537</v>
      </c>
      <c r="Y30" s="52">
        <v>62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5397</v>
      </c>
      <c r="D31" s="52">
        <v>5401</v>
      </c>
      <c r="E31" s="52">
        <v>5434</v>
      </c>
      <c r="F31" s="52">
        <v>5503</v>
      </c>
      <c r="G31" s="52">
        <v>5639</v>
      </c>
      <c r="H31" s="52">
        <v>5874</v>
      </c>
      <c r="I31" s="52">
        <v>3029</v>
      </c>
      <c r="J31" s="52">
        <v>1788</v>
      </c>
      <c r="K31" s="52">
        <v>2796</v>
      </c>
      <c r="L31" s="52">
        <v>3469</v>
      </c>
      <c r="M31" s="52">
        <v>3611</v>
      </c>
      <c r="N31" s="52">
        <v>4196</v>
      </c>
      <c r="O31" s="52">
        <v>3637</v>
      </c>
      <c r="P31" s="52">
        <v>1232</v>
      </c>
      <c r="Q31" s="52">
        <v>1188</v>
      </c>
      <c r="R31" s="52">
        <v>253</v>
      </c>
      <c r="S31" s="52">
        <v>341</v>
      </c>
      <c r="T31" s="52">
        <v>1370</v>
      </c>
      <c r="U31" s="52">
        <v>1800</v>
      </c>
      <c r="V31" s="52">
        <v>1867</v>
      </c>
      <c r="W31" s="52">
        <v>992</v>
      </c>
      <c r="X31" s="52">
        <v>480</v>
      </c>
      <c r="Y31" s="52">
        <v>53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1082</v>
      </c>
      <c r="D33" s="52">
        <v>1083</v>
      </c>
      <c r="E33" s="52">
        <v>1090</v>
      </c>
      <c r="F33" s="52">
        <v>1106</v>
      </c>
      <c r="G33" s="52">
        <v>1134</v>
      </c>
      <c r="H33" s="52">
        <v>1179</v>
      </c>
      <c r="I33" s="52">
        <v>603</v>
      </c>
      <c r="J33" s="52">
        <v>271</v>
      </c>
      <c r="K33" s="52">
        <v>414</v>
      </c>
      <c r="L33" s="52">
        <v>555</v>
      </c>
      <c r="M33" s="52">
        <v>542</v>
      </c>
      <c r="N33" s="52">
        <v>566</v>
      </c>
      <c r="O33" s="52">
        <v>575</v>
      </c>
      <c r="P33" s="52">
        <v>331</v>
      </c>
      <c r="Q33" s="52">
        <v>165</v>
      </c>
      <c r="R33" s="52">
        <v>72</v>
      </c>
      <c r="S33" s="52">
        <v>64</v>
      </c>
      <c r="T33" s="52">
        <v>184</v>
      </c>
      <c r="U33" s="52">
        <v>218</v>
      </c>
      <c r="V33" s="52">
        <v>285</v>
      </c>
      <c r="W33" s="52">
        <v>304</v>
      </c>
      <c r="X33" s="52">
        <v>346</v>
      </c>
      <c r="Y33" s="52">
        <v>148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158</v>
      </c>
      <c r="D34" s="52">
        <v>158</v>
      </c>
      <c r="E34" s="52">
        <v>159</v>
      </c>
      <c r="F34" s="52">
        <v>160</v>
      </c>
      <c r="G34" s="52">
        <v>164</v>
      </c>
      <c r="H34" s="52">
        <v>169</v>
      </c>
      <c r="I34" s="52">
        <v>82</v>
      </c>
      <c r="J34" s="52">
        <v>31</v>
      </c>
      <c r="K34" s="52">
        <v>53</v>
      </c>
      <c r="L34" s="52">
        <v>54</v>
      </c>
      <c r="M34" s="52">
        <v>63</v>
      </c>
      <c r="N34" s="52">
        <v>61</v>
      </c>
      <c r="O34" s="52">
        <v>48</v>
      </c>
      <c r="P34" s="52">
        <v>9</v>
      </c>
      <c r="Q34" s="52">
        <v>8</v>
      </c>
      <c r="R34" s="52">
        <v>7</v>
      </c>
      <c r="S34" s="52">
        <v>7</v>
      </c>
      <c r="T34" s="52">
        <v>11</v>
      </c>
      <c r="U34" s="52">
        <v>16</v>
      </c>
      <c r="V34" s="52">
        <v>19</v>
      </c>
      <c r="W34" s="52">
        <v>6</v>
      </c>
      <c r="X34" s="52">
        <v>4</v>
      </c>
      <c r="Y34" s="52">
        <v>0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24399</v>
      </c>
      <c r="D35" s="36">
        <v>24422</v>
      </c>
      <c r="E35" s="36">
        <v>24569</v>
      </c>
      <c r="F35" s="36">
        <v>24918</v>
      </c>
      <c r="G35" s="36">
        <v>25544</v>
      </c>
      <c r="H35" s="36">
        <v>26575</v>
      </c>
      <c r="I35" s="36">
        <v>13497</v>
      </c>
      <c r="J35" s="36">
        <v>6009</v>
      </c>
      <c r="K35" s="36">
        <v>10870</v>
      </c>
      <c r="L35" s="36">
        <v>10638</v>
      </c>
      <c r="M35" s="36">
        <v>12224</v>
      </c>
      <c r="N35" s="36">
        <v>12288</v>
      </c>
      <c r="O35" s="36">
        <v>10069</v>
      </c>
      <c r="P35" s="36">
        <v>6928</v>
      </c>
      <c r="Q35" s="36">
        <v>7361</v>
      </c>
      <c r="R35" s="36">
        <v>7880</v>
      </c>
      <c r="S35" s="36">
        <v>4114</v>
      </c>
      <c r="T35" s="36">
        <v>3681</v>
      </c>
      <c r="U35" s="36">
        <v>4390</v>
      </c>
      <c r="V35" s="36">
        <v>6742</v>
      </c>
      <c r="W35" s="36">
        <v>4015</v>
      </c>
      <c r="X35" s="36">
        <v>2551</v>
      </c>
      <c r="Y35" s="36">
        <v>94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5147</v>
      </c>
      <c r="M39" s="52">
        <v>5742</v>
      </c>
      <c r="N39" s="52">
        <v>9590</v>
      </c>
      <c r="O39" s="52">
        <v>5325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1</v>
      </c>
      <c r="V39" s="52">
        <v>0</v>
      </c>
      <c r="W39" s="52">
        <v>5</v>
      </c>
      <c r="X39" s="52">
        <v>0</v>
      </c>
      <c r="Y39" s="52">
        <v>0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316</v>
      </c>
      <c r="D41" s="52">
        <v>216</v>
      </c>
      <c r="E41" s="52">
        <v>34</v>
      </c>
      <c r="F41" s="52">
        <v>20</v>
      </c>
      <c r="G41" s="52">
        <v>26</v>
      </c>
      <c r="H41" s="52">
        <v>31</v>
      </c>
      <c r="I41" s="52">
        <v>24</v>
      </c>
      <c r="J41" s="52">
        <v>21</v>
      </c>
      <c r="K41" s="52">
        <v>26</v>
      </c>
      <c r="L41" s="52">
        <v>71</v>
      </c>
      <c r="M41" s="52">
        <v>149</v>
      </c>
      <c r="N41" s="52">
        <v>231</v>
      </c>
      <c r="O41" s="52">
        <v>384</v>
      </c>
      <c r="P41" s="52">
        <v>209</v>
      </c>
      <c r="Q41" s="52">
        <v>56</v>
      </c>
      <c r="R41" s="52">
        <v>7</v>
      </c>
      <c r="S41" s="52">
        <v>12</v>
      </c>
      <c r="T41" s="52">
        <v>9</v>
      </c>
      <c r="U41" s="52">
        <v>16</v>
      </c>
      <c r="V41" s="52">
        <v>29</v>
      </c>
      <c r="W41" s="52">
        <v>5</v>
      </c>
      <c r="X41" s="52">
        <v>0</v>
      </c>
      <c r="Y41" s="52">
        <v>0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1121</v>
      </c>
      <c r="D43" s="52">
        <v>627</v>
      </c>
      <c r="E43" s="52">
        <v>478</v>
      </c>
      <c r="F43" s="52">
        <v>923</v>
      </c>
      <c r="G43" s="52">
        <v>228</v>
      </c>
      <c r="H43" s="52">
        <v>1334</v>
      </c>
      <c r="I43" s="52">
        <v>1129</v>
      </c>
      <c r="J43" s="52">
        <v>1530</v>
      </c>
      <c r="K43" s="52">
        <v>776</v>
      </c>
      <c r="L43" s="52">
        <v>1803</v>
      </c>
      <c r="M43" s="52">
        <v>2683</v>
      </c>
      <c r="N43" s="52">
        <v>2741</v>
      </c>
      <c r="O43" s="52">
        <v>1827</v>
      </c>
      <c r="P43" s="52">
        <v>912</v>
      </c>
      <c r="Q43" s="52">
        <v>1138</v>
      </c>
      <c r="R43" s="52">
        <v>1036</v>
      </c>
      <c r="S43" s="52">
        <v>596</v>
      </c>
      <c r="T43" s="52">
        <v>382</v>
      </c>
      <c r="U43" s="52">
        <v>226</v>
      </c>
      <c r="V43" s="52">
        <v>580</v>
      </c>
      <c r="W43" s="52">
        <v>684</v>
      </c>
      <c r="X43" s="52">
        <v>428</v>
      </c>
      <c r="Y43" s="52">
        <v>87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38</v>
      </c>
      <c r="D44" s="52">
        <v>32</v>
      </c>
      <c r="E44" s="52">
        <v>87</v>
      </c>
      <c r="F44" s="52">
        <v>345</v>
      </c>
      <c r="G44" s="52">
        <v>389</v>
      </c>
      <c r="H44" s="52">
        <v>505</v>
      </c>
      <c r="I44" s="52">
        <v>67</v>
      </c>
      <c r="J44" s="52">
        <v>0</v>
      </c>
      <c r="K44" s="52">
        <v>0</v>
      </c>
      <c r="L44" s="52">
        <v>35</v>
      </c>
      <c r="M44" s="52">
        <v>13</v>
      </c>
      <c r="N44" s="52">
        <v>114</v>
      </c>
      <c r="O44" s="52">
        <v>68</v>
      </c>
      <c r="P44" s="52">
        <v>0</v>
      </c>
      <c r="Q44" s="52">
        <v>0</v>
      </c>
      <c r="R44" s="52">
        <v>0</v>
      </c>
      <c r="S44" s="52">
        <v>7</v>
      </c>
      <c r="T44" s="52">
        <v>19</v>
      </c>
      <c r="U44" s="52">
        <v>24</v>
      </c>
      <c r="V44" s="52">
        <v>13</v>
      </c>
      <c r="W44" s="52">
        <v>2</v>
      </c>
      <c r="X44" s="52">
        <v>0</v>
      </c>
      <c r="Y44" s="52">
        <v>0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2</v>
      </c>
      <c r="G45" s="52">
        <v>3</v>
      </c>
      <c r="H45" s="52">
        <v>2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1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7146</v>
      </c>
      <c r="D46" s="52">
        <v>2527</v>
      </c>
      <c r="E46" s="52">
        <v>2924</v>
      </c>
      <c r="F46" s="52">
        <v>5248</v>
      </c>
      <c r="G46" s="52">
        <v>3757</v>
      </c>
      <c r="H46" s="52">
        <v>8103</v>
      </c>
      <c r="I46" s="52">
        <v>2355</v>
      </c>
      <c r="J46" s="52">
        <v>0</v>
      </c>
      <c r="K46" s="52">
        <v>0</v>
      </c>
      <c r="L46" s="52">
        <v>1901</v>
      </c>
      <c r="M46" s="52">
        <v>1716</v>
      </c>
      <c r="N46" s="52">
        <v>4305</v>
      </c>
      <c r="O46" s="52">
        <v>1935</v>
      </c>
      <c r="P46" s="52">
        <v>0</v>
      </c>
      <c r="Q46" s="52">
        <v>2</v>
      </c>
      <c r="R46" s="52">
        <v>70</v>
      </c>
      <c r="S46" s="52">
        <v>379</v>
      </c>
      <c r="T46" s="52">
        <v>1375</v>
      </c>
      <c r="U46" s="52">
        <v>1211</v>
      </c>
      <c r="V46" s="52">
        <v>747</v>
      </c>
      <c r="W46" s="52">
        <v>161</v>
      </c>
      <c r="X46" s="52">
        <v>0</v>
      </c>
      <c r="Y46" s="52">
        <v>11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2549</v>
      </c>
      <c r="D47" s="52">
        <v>797</v>
      </c>
      <c r="E47" s="52">
        <v>1479</v>
      </c>
      <c r="F47" s="52">
        <v>3816</v>
      </c>
      <c r="G47" s="52">
        <v>4386</v>
      </c>
      <c r="H47" s="52">
        <v>6939</v>
      </c>
      <c r="I47" s="52">
        <v>1166</v>
      </c>
      <c r="J47" s="52">
        <v>0</v>
      </c>
      <c r="K47" s="52">
        <v>0</v>
      </c>
      <c r="L47" s="52">
        <v>1408</v>
      </c>
      <c r="M47" s="52">
        <v>1699</v>
      </c>
      <c r="N47" s="52">
        <v>3488</v>
      </c>
      <c r="O47" s="52">
        <v>1903</v>
      </c>
      <c r="P47" s="52">
        <v>0</v>
      </c>
      <c r="Q47" s="52">
        <v>0</v>
      </c>
      <c r="R47" s="52">
        <v>78</v>
      </c>
      <c r="S47" s="52">
        <v>415</v>
      </c>
      <c r="T47" s="52">
        <v>1044</v>
      </c>
      <c r="U47" s="52">
        <v>1099</v>
      </c>
      <c r="V47" s="52">
        <v>536</v>
      </c>
      <c r="W47" s="52">
        <v>93</v>
      </c>
      <c r="X47" s="52">
        <v>0</v>
      </c>
      <c r="Y47" s="52">
        <v>7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520</v>
      </c>
      <c r="D49" s="52">
        <v>244</v>
      </c>
      <c r="E49" s="52">
        <v>290</v>
      </c>
      <c r="F49" s="52">
        <v>519</v>
      </c>
      <c r="G49" s="52">
        <v>444</v>
      </c>
      <c r="H49" s="52">
        <v>790</v>
      </c>
      <c r="I49" s="52">
        <v>220</v>
      </c>
      <c r="J49" s="52">
        <v>10</v>
      </c>
      <c r="K49" s="52">
        <v>47</v>
      </c>
      <c r="L49" s="52">
        <v>360</v>
      </c>
      <c r="M49" s="52">
        <v>369</v>
      </c>
      <c r="N49" s="52">
        <v>346</v>
      </c>
      <c r="O49" s="52">
        <v>273</v>
      </c>
      <c r="P49" s="52">
        <v>57</v>
      </c>
      <c r="Q49" s="52">
        <v>126</v>
      </c>
      <c r="R49" s="52">
        <v>94</v>
      </c>
      <c r="S49" s="52">
        <v>119</v>
      </c>
      <c r="T49" s="52">
        <v>164</v>
      </c>
      <c r="U49" s="52">
        <v>154</v>
      </c>
      <c r="V49" s="52">
        <v>161</v>
      </c>
      <c r="W49" s="52">
        <v>99</v>
      </c>
      <c r="X49" s="52">
        <v>43</v>
      </c>
      <c r="Y49" s="52">
        <v>4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63</v>
      </c>
      <c r="D50" s="52">
        <v>21</v>
      </c>
      <c r="E50" s="52">
        <v>27</v>
      </c>
      <c r="F50" s="52">
        <v>65</v>
      </c>
      <c r="G50" s="52">
        <v>60</v>
      </c>
      <c r="H50" s="52">
        <v>91</v>
      </c>
      <c r="I50" s="52">
        <v>17</v>
      </c>
      <c r="J50" s="52">
        <v>1</v>
      </c>
      <c r="K50" s="52">
        <v>4</v>
      </c>
      <c r="L50" s="52">
        <v>7</v>
      </c>
      <c r="M50" s="52">
        <v>3</v>
      </c>
      <c r="N50" s="52">
        <v>7</v>
      </c>
      <c r="O50" s="52">
        <v>10</v>
      </c>
      <c r="P50" s="52">
        <v>12</v>
      </c>
      <c r="Q50" s="52">
        <v>16</v>
      </c>
      <c r="R50" s="52">
        <v>20</v>
      </c>
      <c r="S50" s="52">
        <v>6</v>
      </c>
      <c r="T50" s="52">
        <v>3</v>
      </c>
      <c r="U50" s="52">
        <v>4</v>
      </c>
      <c r="V50" s="52">
        <v>6</v>
      </c>
      <c r="W50" s="52">
        <v>3</v>
      </c>
      <c r="X50" s="52">
        <v>0</v>
      </c>
      <c r="Y50" s="52">
        <v>0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11729</v>
      </c>
      <c r="D51" s="36">
        <v>5181</v>
      </c>
      <c r="E51" s="36">
        <v>6145</v>
      </c>
      <c r="F51" s="36">
        <v>11337</v>
      </c>
      <c r="G51" s="36">
        <v>9995</v>
      </c>
      <c r="H51" s="36">
        <v>18003</v>
      </c>
      <c r="I51" s="36">
        <v>5122</v>
      </c>
      <c r="J51" s="36">
        <v>343</v>
      </c>
      <c r="K51" s="36">
        <v>1662</v>
      </c>
      <c r="L51" s="36">
        <v>4780</v>
      </c>
      <c r="M51" s="36">
        <v>5378</v>
      </c>
      <c r="N51" s="36">
        <v>9324</v>
      </c>
      <c r="O51" s="36">
        <v>5442</v>
      </c>
      <c r="P51" s="36">
        <v>3904</v>
      </c>
      <c r="Q51" s="36">
        <v>3787</v>
      </c>
      <c r="R51" s="36">
        <v>6146</v>
      </c>
      <c r="S51" s="36">
        <v>3417</v>
      </c>
      <c r="T51" s="36">
        <v>2661</v>
      </c>
      <c r="U51" s="36">
        <v>2723</v>
      </c>
      <c r="V51" s="36">
        <v>3687</v>
      </c>
      <c r="W51" s="36">
        <v>1573</v>
      </c>
      <c r="X51" s="36">
        <v>1097</v>
      </c>
      <c r="Y51" s="36">
        <v>11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1619</v>
      </c>
      <c r="M55" s="52">
        <v>1579</v>
      </c>
      <c r="N55" s="52">
        <v>2588</v>
      </c>
      <c r="O55" s="52">
        <v>1759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2</v>
      </c>
      <c r="X55" s="52">
        <v>0</v>
      </c>
      <c r="Y55" s="52">
        <v>0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50</v>
      </c>
      <c r="M57" s="52">
        <v>51</v>
      </c>
      <c r="N57" s="52">
        <v>52</v>
      </c>
      <c r="O57" s="52">
        <v>54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567</v>
      </c>
      <c r="M59" s="52">
        <v>637</v>
      </c>
      <c r="N59" s="52">
        <v>477</v>
      </c>
      <c r="O59" s="52">
        <v>469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1</v>
      </c>
      <c r="X59" s="52">
        <v>0</v>
      </c>
      <c r="Y59" s="52">
        <v>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11</v>
      </c>
      <c r="M60" s="52">
        <v>4</v>
      </c>
      <c r="N60" s="52">
        <v>31</v>
      </c>
      <c r="O60" s="52">
        <v>22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598</v>
      </c>
      <c r="M62" s="52">
        <v>470</v>
      </c>
      <c r="N62" s="52">
        <v>1148</v>
      </c>
      <c r="O62" s="52">
        <v>639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1</v>
      </c>
      <c r="X62" s="52">
        <v>0</v>
      </c>
      <c r="Y62" s="52">
        <v>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443</v>
      </c>
      <c r="M63" s="52">
        <v>468</v>
      </c>
      <c r="N63" s="52">
        <v>932</v>
      </c>
      <c r="O63" s="52">
        <v>629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113</v>
      </c>
      <c r="M65" s="52">
        <v>100</v>
      </c>
      <c r="N65" s="52">
        <v>73</v>
      </c>
      <c r="O65" s="52">
        <v>35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2</v>
      </c>
      <c r="M66" s="52">
        <v>1</v>
      </c>
      <c r="N66" s="52">
        <v>2</v>
      </c>
      <c r="O66" s="52">
        <v>4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1504</v>
      </c>
      <c r="M67" s="36">
        <v>1478</v>
      </c>
      <c r="N67" s="36">
        <v>2513</v>
      </c>
      <c r="O67" s="36">
        <v>1720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2</v>
      </c>
      <c r="X67" s="36">
        <v>0</v>
      </c>
      <c r="Y67" s="36">
        <v>0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3528</v>
      </c>
      <c r="M71" s="52">
        <v>4163</v>
      </c>
      <c r="N71" s="52">
        <v>7002</v>
      </c>
      <c r="O71" s="52">
        <v>3566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1</v>
      </c>
      <c r="V71" s="52">
        <v>0</v>
      </c>
      <c r="W71" s="52">
        <v>3</v>
      </c>
      <c r="X71" s="52">
        <v>0</v>
      </c>
      <c r="Y71" s="52">
        <v>0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316</v>
      </c>
      <c r="D73" s="52">
        <v>216</v>
      </c>
      <c r="E73" s="52">
        <v>34</v>
      </c>
      <c r="F73" s="52">
        <v>20</v>
      </c>
      <c r="G73" s="52">
        <v>26</v>
      </c>
      <c r="H73" s="52">
        <v>31</v>
      </c>
      <c r="I73" s="52">
        <v>24</v>
      </c>
      <c r="J73" s="52">
        <v>21</v>
      </c>
      <c r="K73" s="52">
        <v>26</v>
      </c>
      <c r="L73" s="52">
        <v>21</v>
      </c>
      <c r="M73" s="52">
        <v>98</v>
      </c>
      <c r="N73" s="52">
        <v>179</v>
      </c>
      <c r="O73" s="52">
        <v>330</v>
      </c>
      <c r="P73" s="52">
        <v>209</v>
      </c>
      <c r="Q73" s="52">
        <v>56</v>
      </c>
      <c r="R73" s="52">
        <v>7</v>
      </c>
      <c r="S73" s="52">
        <v>12</v>
      </c>
      <c r="T73" s="52">
        <v>9</v>
      </c>
      <c r="U73" s="52">
        <v>16</v>
      </c>
      <c r="V73" s="52">
        <v>29</v>
      </c>
      <c r="W73" s="52">
        <v>5</v>
      </c>
      <c r="X73" s="52">
        <v>0</v>
      </c>
      <c r="Y73" s="52">
        <v>0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1121</v>
      </c>
      <c r="D75" s="52">
        <f t="shared" si="0"/>
        <v>627</v>
      </c>
      <c r="E75" s="52">
        <f t="shared" si="0"/>
        <v>478</v>
      </c>
      <c r="F75" s="52">
        <f t="shared" si="0"/>
        <v>923</v>
      </c>
      <c r="G75" s="52">
        <f t="shared" si="0"/>
        <v>228</v>
      </c>
      <c r="H75" s="52">
        <f t="shared" si="0"/>
        <v>1334</v>
      </c>
      <c r="I75" s="52">
        <f t="shared" si="0"/>
        <v>1129</v>
      </c>
      <c r="J75" s="52">
        <f t="shared" si="0"/>
        <v>1530</v>
      </c>
      <c r="K75" s="52">
        <f t="shared" si="0"/>
        <v>776</v>
      </c>
      <c r="L75" s="52">
        <f t="shared" si="0"/>
        <v>1236</v>
      </c>
      <c r="M75" s="52">
        <f t="shared" si="0"/>
        <v>2046</v>
      </c>
      <c r="N75" s="52">
        <f t="shared" si="0"/>
        <v>2264</v>
      </c>
      <c r="O75" s="52">
        <f t="shared" si="0"/>
        <v>1358</v>
      </c>
      <c r="P75" s="52">
        <f t="shared" si="0"/>
        <v>912</v>
      </c>
      <c r="Q75" s="52">
        <f t="shared" si="0"/>
        <v>1138</v>
      </c>
      <c r="R75" s="52">
        <f t="shared" ref="R75:V75" si="1">R43-R59</f>
        <v>1036</v>
      </c>
      <c r="S75" s="52">
        <f t="shared" si="1"/>
        <v>596</v>
      </c>
      <c r="T75" s="52">
        <f t="shared" si="1"/>
        <v>382</v>
      </c>
      <c r="U75" s="52">
        <f t="shared" si="1"/>
        <v>226</v>
      </c>
      <c r="V75" s="52">
        <f t="shared" si="1"/>
        <v>580</v>
      </c>
      <c r="W75" s="52">
        <f t="shared" ref="W75:Y75" si="2">W43-W59</f>
        <v>683</v>
      </c>
      <c r="X75" s="52">
        <f t="shared" si="2"/>
        <v>428</v>
      </c>
      <c r="Y75" s="52">
        <f t="shared" si="2"/>
        <v>87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38</v>
      </c>
      <c r="D76" s="52">
        <f t="shared" si="3"/>
        <v>32</v>
      </c>
      <c r="E76" s="52">
        <f t="shared" si="3"/>
        <v>87</v>
      </c>
      <c r="F76" s="52">
        <f t="shared" si="3"/>
        <v>345</v>
      </c>
      <c r="G76" s="52">
        <f t="shared" si="3"/>
        <v>389</v>
      </c>
      <c r="H76" s="52">
        <f t="shared" si="3"/>
        <v>505</v>
      </c>
      <c r="I76" s="52">
        <f t="shared" si="3"/>
        <v>67</v>
      </c>
      <c r="J76" s="52">
        <f t="shared" si="3"/>
        <v>0</v>
      </c>
      <c r="K76" s="52">
        <f t="shared" si="3"/>
        <v>0</v>
      </c>
      <c r="L76" s="52">
        <f t="shared" si="3"/>
        <v>24</v>
      </c>
      <c r="M76" s="52">
        <f t="shared" si="3"/>
        <v>9</v>
      </c>
      <c r="N76" s="52">
        <f t="shared" si="3"/>
        <v>83</v>
      </c>
      <c r="O76" s="52">
        <f t="shared" si="3"/>
        <v>46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7</v>
      </c>
      <c r="T76" s="52">
        <f t="shared" si="4"/>
        <v>19</v>
      </c>
      <c r="U76" s="52">
        <f t="shared" si="4"/>
        <v>24</v>
      </c>
      <c r="V76" s="52">
        <f t="shared" si="4"/>
        <v>13</v>
      </c>
      <c r="W76" s="52">
        <f t="shared" ref="W76:Y76" si="5">W44-W60</f>
        <v>2</v>
      </c>
      <c r="X76" s="52">
        <f t="shared" si="5"/>
        <v>0</v>
      </c>
      <c r="Y76" s="52">
        <f t="shared" si="5"/>
        <v>0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2</v>
      </c>
      <c r="G77" s="52">
        <f t="shared" si="6"/>
        <v>3</v>
      </c>
      <c r="H77" s="52">
        <f t="shared" si="6"/>
        <v>2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1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7146</v>
      </c>
      <c r="D78" s="52">
        <f t="shared" si="9"/>
        <v>2527</v>
      </c>
      <c r="E78" s="52">
        <f t="shared" si="9"/>
        <v>2924</v>
      </c>
      <c r="F78" s="52">
        <f t="shared" si="9"/>
        <v>5248</v>
      </c>
      <c r="G78" s="52">
        <f t="shared" si="9"/>
        <v>3757</v>
      </c>
      <c r="H78" s="52">
        <f t="shared" si="9"/>
        <v>8103</v>
      </c>
      <c r="I78" s="52">
        <f t="shared" si="9"/>
        <v>2355</v>
      </c>
      <c r="J78" s="52">
        <f t="shared" si="9"/>
        <v>0</v>
      </c>
      <c r="K78" s="52">
        <f t="shared" si="9"/>
        <v>0</v>
      </c>
      <c r="L78" s="52">
        <f t="shared" si="9"/>
        <v>1303</v>
      </c>
      <c r="M78" s="52">
        <f t="shared" si="9"/>
        <v>1246</v>
      </c>
      <c r="N78" s="52">
        <f t="shared" si="9"/>
        <v>3157</v>
      </c>
      <c r="O78" s="52">
        <f t="shared" si="9"/>
        <v>1296</v>
      </c>
      <c r="P78" s="52">
        <f t="shared" si="9"/>
        <v>0</v>
      </c>
      <c r="Q78" s="52">
        <f t="shared" si="9"/>
        <v>2</v>
      </c>
      <c r="R78" s="52">
        <f t="shared" ref="R78:V78" si="10">R46-R62</f>
        <v>70</v>
      </c>
      <c r="S78" s="52">
        <f t="shared" si="10"/>
        <v>379</v>
      </c>
      <c r="T78" s="52">
        <f t="shared" si="10"/>
        <v>1375</v>
      </c>
      <c r="U78" s="52">
        <f t="shared" si="10"/>
        <v>1211</v>
      </c>
      <c r="V78" s="52">
        <f t="shared" si="10"/>
        <v>747</v>
      </c>
      <c r="W78" s="52">
        <f t="shared" ref="W78:Y78" si="11">W46-W62</f>
        <v>160</v>
      </c>
      <c r="X78" s="52">
        <f t="shared" si="11"/>
        <v>0</v>
      </c>
      <c r="Y78" s="52">
        <f t="shared" si="11"/>
        <v>11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2549</v>
      </c>
      <c r="D79" s="52">
        <f t="shared" si="12"/>
        <v>797</v>
      </c>
      <c r="E79" s="52">
        <f t="shared" si="12"/>
        <v>1479</v>
      </c>
      <c r="F79" s="52">
        <f t="shared" si="12"/>
        <v>3816</v>
      </c>
      <c r="G79" s="52">
        <f t="shared" si="12"/>
        <v>4386</v>
      </c>
      <c r="H79" s="52">
        <f t="shared" si="12"/>
        <v>6939</v>
      </c>
      <c r="I79" s="52">
        <f t="shared" si="12"/>
        <v>1166</v>
      </c>
      <c r="J79" s="52">
        <f t="shared" si="12"/>
        <v>0</v>
      </c>
      <c r="K79" s="52">
        <f t="shared" si="12"/>
        <v>0</v>
      </c>
      <c r="L79" s="52">
        <f t="shared" si="12"/>
        <v>965</v>
      </c>
      <c r="M79" s="52">
        <f t="shared" si="12"/>
        <v>1231</v>
      </c>
      <c r="N79" s="52">
        <f t="shared" si="12"/>
        <v>2556</v>
      </c>
      <c r="O79" s="52">
        <f t="shared" si="12"/>
        <v>1274</v>
      </c>
      <c r="P79" s="52">
        <f t="shared" si="12"/>
        <v>0</v>
      </c>
      <c r="Q79" s="52">
        <f t="shared" si="12"/>
        <v>0</v>
      </c>
      <c r="R79" s="52">
        <f t="shared" ref="R79:V79" si="13">R47-R63</f>
        <v>78</v>
      </c>
      <c r="S79" s="52">
        <f t="shared" si="13"/>
        <v>415</v>
      </c>
      <c r="T79" s="52">
        <f t="shared" si="13"/>
        <v>1044</v>
      </c>
      <c r="U79" s="52">
        <f t="shared" si="13"/>
        <v>1099</v>
      </c>
      <c r="V79" s="52">
        <f t="shared" si="13"/>
        <v>536</v>
      </c>
      <c r="W79" s="52">
        <f t="shared" ref="W79:Y79" si="14">W47-W63</f>
        <v>93</v>
      </c>
      <c r="X79" s="52">
        <f t="shared" si="14"/>
        <v>0</v>
      </c>
      <c r="Y79" s="52">
        <f t="shared" si="14"/>
        <v>7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520</v>
      </c>
      <c r="D81" s="52">
        <v>244</v>
      </c>
      <c r="E81" s="52">
        <v>290</v>
      </c>
      <c r="F81" s="52">
        <v>519</v>
      </c>
      <c r="G81" s="52">
        <v>444</v>
      </c>
      <c r="H81" s="52">
        <v>790</v>
      </c>
      <c r="I81" s="52">
        <v>220</v>
      </c>
      <c r="J81" s="52">
        <v>10</v>
      </c>
      <c r="K81" s="52">
        <v>47</v>
      </c>
      <c r="L81" s="52">
        <v>247</v>
      </c>
      <c r="M81" s="52">
        <v>269</v>
      </c>
      <c r="N81" s="52">
        <v>273</v>
      </c>
      <c r="O81" s="52">
        <v>238</v>
      </c>
      <c r="P81" s="52">
        <v>57</v>
      </c>
      <c r="Q81" s="52">
        <v>126</v>
      </c>
      <c r="R81" s="52">
        <v>94</v>
      </c>
      <c r="S81" s="52">
        <v>119</v>
      </c>
      <c r="T81" s="52">
        <v>164</v>
      </c>
      <c r="U81" s="52">
        <v>154</v>
      </c>
      <c r="V81" s="52">
        <v>161</v>
      </c>
      <c r="W81" s="52">
        <v>99</v>
      </c>
      <c r="X81" s="52">
        <v>43</v>
      </c>
      <c r="Y81" s="52">
        <v>4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63</v>
      </c>
      <c r="D82" s="52">
        <v>21</v>
      </c>
      <c r="E82" s="52">
        <v>27</v>
      </c>
      <c r="F82" s="52">
        <v>65</v>
      </c>
      <c r="G82" s="52">
        <v>60</v>
      </c>
      <c r="H82" s="52">
        <v>91</v>
      </c>
      <c r="I82" s="52">
        <v>17</v>
      </c>
      <c r="J82" s="52">
        <v>1</v>
      </c>
      <c r="K82" s="52">
        <v>4</v>
      </c>
      <c r="L82" s="52">
        <v>5</v>
      </c>
      <c r="M82" s="52">
        <v>2</v>
      </c>
      <c r="N82" s="52">
        <v>5</v>
      </c>
      <c r="O82" s="52">
        <v>6</v>
      </c>
      <c r="P82" s="52">
        <v>12</v>
      </c>
      <c r="Q82" s="52">
        <v>16</v>
      </c>
      <c r="R82" s="52">
        <v>20</v>
      </c>
      <c r="S82" s="52">
        <v>6</v>
      </c>
      <c r="T82" s="52">
        <v>3</v>
      </c>
      <c r="U82" s="52">
        <v>4</v>
      </c>
      <c r="V82" s="52">
        <v>6</v>
      </c>
      <c r="W82" s="52">
        <v>3</v>
      </c>
      <c r="X82" s="52">
        <v>0</v>
      </c>
      <c r="Y82" s="52">
        <v>0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11729</v>
      </c>
      <c r="D83" s="36">
        <v>5181</v>
      </c>
      <c r="E83" s="36">
        <v>6145</v>
      </c>
      <c r="F83" s="36">
        <v>11337</v>
      </c>
      <c r="G83" s="36">
        <v>9995</v>
      </c>
      <c r="H83" s="36">
        <v>18003</v>
      </c>
      <c r="I83" s="36">
        <v>5122</v>
      </c>
      <c r="J83" s="36">
        <v>343</v>
      </c>
      <c r="K83" s="36">
        <v>1662</v>
      </c>
      <c r="L83" s="36">
        <v>3276</v>
      </c>
      <c r="M83" s="36">
        <v>3900</v>
      </c>
      <c r="N83" s="36">
        <v>6811</v>
      </c>
      <c r="O83" s="36">
        <v>3722</v>
      </c>
      <c r="P83" s="36">
        <v>3904</v>
      </c>
      <c r="Q83" s="36">
        <v>3787</v>
      </c>
      <c r="R83" s="36">
        <v>6146</v>
      </c>
      <c r="S83" s="36">
        <v>3417</v>
      </c>
      <c r="T83" s="36">
        <v>2661</v>
      </c>
      <c r="U83" s="36">
        <v>2723</v>
      </c>
      <c r="V83" s="36">
        <v>3687</v>
      </c>
      <c r="W83" s="36">
        <v>1571</v>
      </c>
      <c r="X83" s="36">
        <v>1097</v>
      </c>
      <c r="Y83" s="36">
        <v>11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1164</v>
      </c>
      <c r="M89" s="52">
        <f>RES_hhdet_numvin!M5</f>
        <v>1311</v>
      </c>
      <c r="N89" s="52">
        <f>RES_hhdet_numvin!N5</f>
        <v>2191</v>
      </c>
      <c r="O89" s="52">
        <f>RES_hhdet_numvin!O5</f>
        <v>1224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1</v>
      </c>
      <c r="V89" s="52">
        <f>RES_hhdet_numvin!V5</f>
        <v>0</v>
      </c>
      <c r="W89" s="52">
        <f>RES_hhdet_numvin!W5</f>
        <v>4</v>
      </c>
      <c r="X89" s="52">
        <f>RES_hhdet_numvin!X5</f>
        <v>0</v>
      </c>
      <c r="Y89" s="52">
        <f>RES_hhdet_numvin!Y5</f>
        <v>0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1</v>
      </c>
      <c r="S92" s="52">
        <f>RES_hhdet_numvin!S8</f>
        <v>9</v>
      </c>
      <c r="T92" s="52">
        <f>RES_hhdet_numvin!T8</f>
        <v>9</v>
      </c>
      <c r="U92" s="52">
        <f>RES_hhdet_numvin!U8</f>
        <v>16</v>
      </c>
      <c r="V92" s="52">
        <f>RES_hhdet_numvin!V8</f>
        <v>29</v>
      </c>
      <c r="W92" s="52">
        <f>RES_hhdet_numvin!W8</f>
        <v>5</v>
      </c>
      <c r="X92" s="52">
        <f>RES_hhdet_numvin!X8</f>
        <v>0</v>
      </c>
      <c r="Y92" s="52">
        <f>RES_hhdet_numvin!Y8</f>
        <v>0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21</v>
      </c>
      <c r="M94" s="52">
        <f>RES_hhdet_numvin!M10</f>
        <v>35</v>
      </c>
      <c r="N94" s="52">
        <f>RES_hhdet_numvin!N10</f>
        <v>53</v>
      </c>
      <c r="O94" s="52">
        <f>RES_hhdet_numvin!O10</f>
        <v>54</v>
      </c>
      <c r="P94" s="52">
        <f>RES_hhdet_numvin!P10</f>
        <v>32</v>
      </c>
      <c r="Q94" s="52">
        <f>RES_hhdet_numvin!Q10</f>
        <v>43</v>
      </c>
      <c r="R94" s="52">
        <f>RES_hhdet_numvin!R10</f>
        <v>58</v>
      </c>
      <c r="S94" s="52">
        <f>RES_hhdet_numvin!S10</f>
        <v>44</v>
      </c>
      <c r="T94" s="52">
        <f>RES_hhdet_numvin!T10</f>
        <v>50</v>
      </c>
      <c r="U94" s="52">
        <f>RES_hhdet_numvin!U10</f>
        <v>36</v>
      </c>
      <c r="V94" s="52">
        <f>RES_hhdet_numvin!V10</f>
        <v>84</v>
      </c>
      <c r="W94" s="52">
        <f>RES_hhdet_numvin!W10</f>
        <v>231</v>
      </c>
      <c r="X94" s="52">
        <f>RES_hhdet_numvin!X10</f>
        <v>349</v>
      </c>
      <c r="Y94" s="52">
        <f>RES_hhdet_numvin!Y10</f>
        <v>87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4</v>
      </c>
      <c r="T95" s="52">
        <f>RES_hhdet_numvin!T11</f>
        <v>16</v>
      </c>
      <c r="U95" s="52">
        <f>RES_hhdet_numvin!U11</f>
        <v>18</v>
      </c>
      <c r="V95" s="52">
        <f>RES_hhdet_numvin!V11</f>
        <v>11</v>
      </c>
      <c r="W95" s="52">
        <f>RES_hhdet_numvin!W11</f>
        <v>2</v>
      </c>
      <c r="X95" s="52">
        <f>RES_hhdet_numvin!X11</f>
        <v>0</v>
      </c>
      <c r="Y95" s="52">
        <f>RES_hhdet_numvin!Y11</f>
        <v>0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158</v>
      </c>
      <c r="T99" s="138">
        <f>RES_hhdet_numvin!T15</f>
        <v>898</v>
      </c>
      <c r="U99" s="138">
        <f>RES_hhdet_numvin!U15</f>
        <v>811</v>
      </c>
      <c r="V99" s="138">
        <f>RES_hhdet_numvin!V15</f>
        <v>540</v>
      </c>
      <c r="W99" s="138">
        <f>RES_hhdet_numvin!W15</f>
        <v>159</v>
      </c>
      <c r="X99" s="138">
        <f>RES_hhdet_numvin!X15</f>
        <v>0</v>
      </c>
      <c r="Y99" s="138">
        <f>RES_hhdet_numvin!Y15</f>
        <v>11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168</v>
      </c>
      <c r="T100" s="138">
        <f>RES_hhdet_numvin!T16</f>
        <v>694</v>
      </c>
      <c r="U100" s="138">
        <f>RES_hhdet_numvin!U16</f>
        <v>739</v>
      </c>
      <c r="V100" s="138">
        <f>RES_hhdet_numvin!V16</f>
        <v>390</v>
      </c>
      <c r="W100" s="138">
        <f>RES_hhdet_numvin!W16</f>
        <v>92</v>
      </c>
      <c r="X100" s="138">
        <f>RES_hhdet_numvin!X16</f>
        <v>0</v>
      </c>
      <c r="Y100" s="138">
        <f>RES_hhdet_numvin!Y16</f>
        <v>7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3</v>
      </c>
      <c r="S104" s="52">
        <f>RES_hhdet_numvin!S20</f>
        <v>5</v>
      </c>
      <c r="T104" s="52">
        <f>RES_hhdet_numvin!T20</f>
        <v>7</v>
      </c>
      <c r="U104" s="52">
        <f>RES_hhdet_numvin!U20</f>
        <v>7</v>
      </c>
      <c r="V104" s="52">
        <f>RES_hhdet_numvin!V20</f>
        <v>10</v>
      </c>
      <c r="W104" s="52">
        <f>RES_hhdet_numvin!W20</f>
        <v>12</v>
      </c>
      <c r="X104" s="52">
        <f>RES_hhdet_numvin!X20</f>
        <v>14</v>
      </c>
      <c r="Y104" s="52">
        <f>RES_hhdet_numvin!Y20</f>
        <v>4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3</v>
      </c>
      <c r="V105" s="52">
        <f>RES_hhdet_numvin!V21</f>
        <v>4</v>
      </c>
      <c r="W105" s="52">
        <f>RES_hhdet_numvin!W21</f>
        <v>3</v>
      </c>
      <c r="X105" s="52">
        <f>RES_hhdet_numvin!X21</f>
        <v>0</v>
      </c>
      <c r="Y105" s="52">
        <f>RES_hhdet_numvin!Y21</f>
        <v>0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1296</v>
      </c>
      <c r="V106" s="36">
        <f>RES_hhdet_numvin!V22</f>
        <v>2174</v>
      </c>
      <c r="W106" s="36">
        <f>RES_hhdet_numvin!W22</f>
        <v>1247</v>
      </c>
      <c r="X106" s="36">
        <f>RES_hhdet_numvin!X22</f>
        <v>1095</v>
      </c>
      <c r="Y106" s="36">
        <f>RES_hhdet_numvin!Y22</f>
        <v>11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252.31734528902166</v>
      </c>
      <c r="C110" s="117">
        <f t="shared" si="15"/>
        <v>238.48376225081248</v>
      </c>
      <c r="D110" s="117">
        <f t="shared" si="15"/>
        <v>193.72968591520291</v>
      </c>
      <c r="E110" s="117">
        <f t="shared" si="15"/>
        <v>161.88858185687101</v>
      </c>
      <c r="F110" s="117">
        <f t="shared" si="15"/>
        <v>153.38661574211042</v>
      </c>
      <c r="G110" s="117">
        <f t="shared" si="15"/>
        <v>111.47712936535366</v>
      </c>
      <c r="H110" s="117">
        <f t="shared" si="15"/>
        <v>104.79106190339384</v>
      </c>
      <c r="I110" s="117">
        <f t="shared" si="15"/>
        <v>89.960095458334962</v>
      </c>
      <c r="J110" s="117">
        <f t="shared" si="15"/>
        <v>89.941083472822726</v>
      </c>
      <c r="K110" s="117">
        <f t="shared" si="15"/>
        <v>66.591005848161046</v>
      </c>
      <c r="L110" s="117">
        <f t="shared" si="15"/>
        <v>70.853579578551134</v>
      </c>
      <c r="M110" s="117">
        <f t="shared" si="15"/>
        <v>47.531690555031545</v>
      </c>
      <c r="N110" s="117">
        <f t="shared" si="15"/>
        <v>49.279510661254101</v>
      </c>
      <c r="O110" s="117">
        <f t="shared" si="15"/>
        <v>37.678613616707175</v>
      </c>
      <c r="P110" s="117">
        <f t="shared" si="15"/>
        <v>31.308878678172313</v>
      </c>
      <c r="Q110" s="117">
        <f t="shared" si="15"/>
        <v>25.541547004644947</v>
      </c>
      <c r="R110" s="117">
        <f t="shared" ref="R110:V110" si="16">R111+R114+R116+R126</f>
        <v>24.412491578165685</v>
      </c>
      <c r="S110" s="117">
        <f t="shared" si="16"/>
        <v>26.272607597383448</v>
      </c>
      <c r="T110" s="117">
        <f t="shared" si="16"/>
        <v>22.74248174966678</v>
      </c>
      <c r="U110" s="117">
        <f t="shared" si="16"/>
        <v>22.819016879584428</v>
      </c>
      <c r="V110" s="117">
        <f t="shared" si="16"/>
        <v>15.730655029864121</v>
      </c>
      <c r="W110" s="117">
        <f t="shared" ref="W110:Y110" si="17">W111+W114+W116+W126</f>
        <v>11.458337994731268</v>
      </c>
      <c r="X110" s="117">
        <f t="shared" si="17"/>
        <v>9.7549565654113248</v>
      </c>
      <c r="Y110" s="117">
        <f t="shared" si="17"/>
        <v>8.7185120788948538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210.20685737392319</v>
      </c>
      <c r="C111" s="122">
        <f t="shared" si="18"/>
        <v>197.92145702301826</v>
      </c>
      <c r="D111" s="122">
        <f t="shared" si="18"/>
        <v>157.16245093293776</v>
      </c>
      <c r="E111" s="122">
        <f t="shared" si="18"/>
        <v>130.7016202495966</v>
      </c>
      <c r="F111" s="122">
        <f t="shared" si="18"/>
        <v>125.46463443514185</v>
      </c>
      <c r="G111" s="122">
        <f t="shared" si="18"/>
        <v>90.945071408433009</v>
      </c>
      <c r="H111" s="122">
        <f t="shared" si="18"/>
        <v>85.670364481508528</v>
      </c>
      <c r="I111" s="122">
        <f t="shared" si="18"/>
        <v>73.454399129880017</v>
      </c>
      <c r="J111" s="122">
        <f t="shared" si="18"/>
        <v>74.459821800327788</v>
      </c>
      <c r="K111" s="122">
        <f t="shared" si="18"/>
        <v>52.945935842817008</v>
      </c>
      <c r="L111" s="122">
        <f t="shared" si="18"/>
        <v>58.193159605657591</v>
      </c>
      <c r="M111" s="122">
        <f t="shared" si="18"/>
        <v>37.503613272006469</v>
      </c>
      <c r="N111" s="122">
        <f t="shared" si="18"/>
        <v>40.56214627405641</v>
      </c>
      <c r="O111" s="122">
        <f t="shared" si="18"/>
        <v>30.106298185404633</v>
      </c>
      <c r="P111" s="122">
        <f t="shared" si="18"/>
        <v>24.427086571019274</v>
      </c>
      <c r="Q111" s="122">
        <f t="shared" si="18"/>
        <v>19.989530950720496</v>
      </c>
      <c r="R111" s="122">
        <f t="shared" ref="R111:V111" si="19">SUM(R112:R113)</f>
        <v>19.662363756646617</v>
      </c>
      <c r="S111" s="122">
        <f t="shared" si="19"/>
        <v>21.592630291423887</v>
      </c>
      <c r="T111" s="122">
        <f t="shared" si="19"/>
        <v>18.629117097090944</v>
      </c>
      <c r="U111" s="122">
        <f t="shared" si="19"/>
        <v>19.00741923753273</v>
      </c>
      <c r="V111" s="122">
        <f t="shared" si="19"/>
        <v>12.780508748345897</v>
      </c>
      <c r="W111" s="122">
        <f t="shared" ref="W111:Y111" si="20">SUM(W112:W113)</f>
        <v>9.3245798941791644</v>
      </c>
      <c r="X111" s="122">
        <f t="shared" si="20"/>
        <v>8.0929808685653288</v>
      </c>
      <c r="Y111" s="122">
        <f t="shared" si="20"/>
        <v>7.1679287845528368</v>
      </c>
      <c r="DA111" s="130" t="s">
        <v>1573</v>
      </c>
    </row>
    <row r="112" spans="1:105" ht="12" customHeight="1" x14ac:dyDescent="0.25">
      <c r="A112" s="97" t="s">
        <v>51</v>
      </c>
      <c r="B112" s="98">
        <v>208.72144903524972</v>
      </c>
      <c r="C112" s="98">
        <v>196.55587242111227</v>
      </c>
      <c r="D112" s="98">
        <v>156.10334321733964</v>
      </c>
      <c r="E112" s="98">
        <v>129.83873170440017</v>
      </c>
      <c r="F112" s="98">
        <v>124.65724021173969</v>
      </c>
      <c r="G112" s="98">
        <v>90.423488594643629</v>
      </c>
      <c r="H112" s="98">
        <v>85.176903955298386</v>
      </c>
      <c r="I112" s="98">
        <v>73.045596377291346</v>
      </c>
      <c r="J112" s="98">
        <v>74.050749103164407</v>
      </c>
      <c r="K112" s="98">
        <v>52.657766268806917</v>
      </c>
      <c r="L112" s="98">
        <v>57.874242858507685</v>
      </c>
      <c r="M112" s="98">
        <v>37.295777204547626</v>
      </c>
      <c r="N112" s="98">
        <v>40.328202923473775</v>
      </c>
      <c r="O112" s="98">
        <v>29.924964173115502</v>
      </c>
      <c r="P112" s="98">
        <v>24.2810834049871</v>
      </c>
      <c r="Q112" s="98">
        <v>19.870942008216304</v>
      </c>
      <c r="R112" s="98">
        <v>19.546374319289185</v>
      </c>
      <c r="S112" s="98">
        <v>21.466007451991963</v>
      </c>
      <c r="T112" s="98">
        <v>18.520144262921566</v>
      </c>
      <c r="U112" s="98">
        <v>18.896990541702479</v>
      </c>
      <c r="V112" s="98">
        <v>12.70645361612687</v>
      </c>
      <c r="W112" s="98">
        <v>9.2699199402784682</v>
      </c>
      <c r="X112" s="98">
        <v>8.0459682812649245</v>
      </c>
      <c r="Y112" s="98">
        <v>7.1262443871214272</v>
      </c>
      <c r="DA112" s="63" t="s">
        <v>1574</v>
      </c>
    </row>
    <row r="113" spans="1:105" ht="12" customHeight="1" x14ac:dyDescent="0.25">
      <c r="A113" s="97" t="s">
        <v>53</v>
      </c>
      <c r="B113" s="98">
        <v>1.4854083386734573</v>
      </c>
      <c r="C113" s="98">
        <v>1.3655846019059972</v>
      </c>
      <c r="D113" s="98">
        <v>1.059107715598131</v>
      </c>
      <c r="E113" s="98">
        <v>0.86288854519642721</v>
      </c>
      <c r="F113" s="98">
        <v>0.80739422340215972</v>
      </c>
      <c r="G113" s="98">
        <v>0.52158281378938343</v>
      </c>
      <c r="H113" s="98">
        <v>0.49346052621014219</v>
      </c>
      <c r="I113" s="98">
        <v>0.40880275258866666</v>
      </c>
      <c r="J113" s="98">
        <v>0.40907269716338218</v>
      </c>
      <c r="K113" s="98">
        <v>0.28816957401008858</v>
      </c>
      <c r="L113" s="98">
        <v>0.31891674714990687</v>
      </c>
      <c r="M113" s="98">
        <v>0.2078360674588425</v>
      </c>
      <c r="N113" s="98">
        <v>0.23394335058263649</v>
      </c>
      <c r="O113" s="98">
        <v>0.18133401228913257</v>
      </c>
      <c r="P113" s="98">
        <v>0.14600316603217203</v>
      </c>
      <c r="Q113" s="98">
        <v>0.11858894250419197</v>
      </c>
      <c r="R113" s="98">
        <v>0.1159894373574307</v>
      </c>
      <c r="S113" s="98">
        <v>0.12662283943192296</v>
      </c>
      <c r="T113" s="98">
        <v>0.10897283416937988</v>
      </c>
      <c r="U113" s="98">
        <v>0.11042869583025018</v>
      </c>
      <c r="V113" s="98">
        <v>7.405513221902707E-2</v>
      </c>
      <c r="W113" s="98">
        <v>5.4659953900696279E-2</v>
      </c>
      <c r="X113" s="98">
        <v>4.7012587300405001E-2</v>
      </c>
      <c r="Y113" s="98">
        <v>4.1684397431409476E-2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6.2008703213632969E-3</v>
      </c>
      <c r="C114" s="122">
        <f t="shared" si="21"/>
        <v>6.9244009144457559E-3</v>
      </c>
      <c r="D114" s="122">
        <f t="shared" si="21"/>
        <v>7.1173397586892862E-3</v>
      </c>
      <c r="E114" s="122">
        <f t="shared" si="21"/>
        <v>1.0082250780824363E-2</v>
      </c>
      <c r="F114" s="122">
        <f t="shared" si="21"/>
        <v>5.0352328897644762E-3</v>
      </c>
      <c r="G114" s="122">
        <f t="shared" si="21"/>
        <v>4.1624256772367797E-3</v>
      </c>
      <c r="H114" s="122">
        <f t="shared" si="21"/>
        <v>3.5965259097949817E-3</v>
      </c>
      <c r="I114" s="122">
        <f t="shared" si="21"/>
        <v>2.5999980049187916E-3</v>
      </c>
      <c r="J114" s="122">
        <f t="shared" si="21"/>
        <v>1.7640576009244752E-3</v>
      </c>
      <c r="K114" s="122">
        <f t="shared" si="21"/>
        <v>1.0664109366687871E-3</v>
      </c>
      <c r="L114" s="122">
        <f t="shared" si="21"/>
        <v>1.025655203999802E-3</v>
      </c>
      <c r="M114" s="122">
        <f t="shared" si="21"/>
        <v>1.4126012574542574E-3</v>
      </c>
      <c r="N114" s="122">
        <f t="shared" si="21"/>
        <v>2.5257154788418013E-3</v>
      </c>
      <c r="O114" s="122">
        <f t="shared" si="21"/>
        <v>4.2815932538619351E-3</v>
      </c>
      <c r="P114" s="122">
        <f t="shared" si="21"/>
        <v>3.3543587206639439E-3</v>
      </c>
      <c r="Q114" s="122">
        <f t="shared" si="21"/>
        <v>6.0487643391333862E-3</v>
      </c>
      <c r="R114" s="122">
        <f t="shared" si="21"/>
        <v>3.4815243817435462E-3</v>
      </c>
      <c r="S114" s="122">
        <f t="shared" si="21"/>
        <v>3.0180293418613168E-3</v>
      </c>
      <c r="T114" s="122">
        <f t="shared" si="21"/>
        <v>2.2437823144058184E-3</v>
      </c>
      <c r="U114" s="122">
        <f t="shared" si="21"/>
        <v>1.6481083966756291E-3</v>
      </c>
      <c r="V114" s="122">
        <f t="shared" si="21"/>
        <v>8.9516438078380265E-4</v>
      </c>
      <c r="W114" s="122">
        <f t="shared" si="21"/>
        <v>4.3400142953918053E-4</v>
      </c>
      <c r="X114" s="122">
        <f t="shared" si="21"/>
        <v>2.2334292713985135E-4</v>
      </c>
      <c r="Y114" s="122">
        <f t="shared" si="21"/>
        <v>1.7131030214138614E-4</v>
      </c>
      <c r="DA114" s="130" t="s">
        <v>1576</v>
      </c>
    </row>
    <row r="115" spans="1:105" ht="12" customHeight="1" x14ac:dyDescent="0.25">
      <c r="A115" s="97" t="s">
        <v>53</v>
      </c>
      <c r="B115" s="98">
        <v>6.2008703213632969E-3</v>
      </c>
      <c r="C115" s="98">
        <v>6.9244009144457559E-3</v>
      </c>
      <c r="D115" s="98">
        <v>7.1173397586892862E-3</v>
      </c>
      <c r="E115" s="98">
        <v>1.0082250780824363E-2</v>
      </c>
      <c r="F115" s="98">
        <v>5.0352328897644762E-3</v>
      </c>
      <c r="G115" s="98">
        <v>4.1624256772367797E-3</v>
      </c>
      <c r="H115" s="98">
        <v>3.5965259097949817E-3</v>
      </c>
      <c r="I115" s="98">
        <v>2.5999980049187916E-3</v>
      </c>
      <c r="J115" s="98">
        <v>1.7640576009244752E-3</v>
      </c>
      <c r="K115" s="98">
        <v>1.0664109366687871E-3</v>
      </c>
      <c r="L115" s="98">
        <v>1.025655203999802E-3</v>
      </c>
      <c r="M115" s="98">
        <v>1.4126012574542574E-3</v>
      </c>
      <c r="N115" s="98">
        <v>2.5257154788418013E-3</v>
      </c>
      <c r="O115" s="98">
        <v>4.2815932538619351E-3</v>
      </c>
      <c r="P115" s="98">
        <v>3.3543587206639439E-3</v>
      </c>
      <c r="Q115" s="98">
        <v>6.0487643391333862E-3</v>
      </c>
      <c r="R115" s="98">
        <v>3.4815243817435462E-3</v>
      </c>
      <c r="S115" s="98">
        <v>3.0180293418613168E-3</v>
      </c>
      <c r="T115" s="98">
        <v>2.2437823144058184E-3</v>
      </c>
      <c r="U115" s="98">
        <v>1.6481083966756291E-3</v>
      </c>
      <c r="V115" s="98">
        <v>8.9516438078380265E-4</v>
      </c>
      <c r="W115" s="98">
        <v>4.3400142953918053E-4</v>
      </c>
      <c r="X115" s="98">
        <v>2.2334292713985135E-4</v>
      </c>
      <c r="Y115" s="98">
        <v>1.7131030214138614E-4</v>
      </c>
      <c r="DA115" s="63" t="s">
        <v>1577</v>
      </c>
    </row>
    <row r="116" spans="1:105" ht="12" customHeight="1" x14ac:dyDescent="0.25">
      <c r="A116" s="121" t="s">
        <v>55</v>
      </c>
      <c r="B116" s="122">
        <v>36.860516661018345</v>
      </c>
      <c r="C116" s="122">
        <v>35.018588192843879</v>
      </c>
      <c r="D116" s="122">
        <v>31.543321266675214</v>
      </c>
      <c r="E116" s="122">
        <v>26.926387704291706</v>
      </c>
      <c r="F116" s="122">
        <v>23.957537463308718</v>
      </c>
      <c r="G116" s="122">
        <v>17.890063540263114</v>
      </c>
      <c r="H116" s="122">
        <v>16.396776115275308</v>
      </c>
      <c r="I116" s="122">
        <v>14.427577316119212</v>
      </c>
      <c r="J116" s="122">
        <v>13.437288693366073</v>
      </c>
      <c r="K116" s="122">
        <v>11.524006738210716</v>
      </c>
      <c r="L116" s="122">
        <v>10.78527092966311</v>
      </c>
      <c r="M116" s="122">
        <v>8.4899743593140968</v>
      </c>
      <c r="N116" s="122">
        <v>7.2899873910016737</v>
      </c>
      <c r="O116" s="122">
        <v>6.4145409273005365</v>
      </c>
      <c r="P116" s="122">
        <v>5.8514586629122309</v>
      </c>
      <c r="Q116" s="122">
        <v>4.705380672971966</v>
      </c>
      <c r="R116" s="122">
        <v>3.9720480127013538</v>
      </c>
      <c r="S116" s="122">
        <v>3.9304440588592495</v>
      </c>
      <c r="T116" s="122">
        <v>3.4268150153886094</v>
      </c>
      <c r="U116" s="122">
        <v>3.1964168609488617</v>
      </c>
      <c r="V116" s="122">
        <v>2.4886601538323698</v>
      </c>
      <c r="W116" s="122">
        <v>1.8091835997550407</v>
      </c>
      <c r="X116" s="122">
        <v>1.4179536089209961</v>
      </c>
      <c r="Y116" s="122">
        <v>1.308107612828985</v>
      </c>
      <c r="DA116" s="130" t="s">
        <v>1578</v>
      </c>
    </row>
    <row r="117" spans="1:105" ht="12" customHeight="1" x14ac:dyDescent="0.25">
      <c r="A117" s="97" t="s">
        <v>143</v>
      </c>
      <c r="B117" s="98">
        <v>4.4531275159089523</v>
      </c>
      <c r="C117" s="98">
        <v>4.5746998024763954</v>
      </c>
      <c r="D117" s="98">
        <v>4.487948382149578</v>
      </c>
      <c r="E117" s="98">
        <v>4.127407209282417</v>
      </c>
      <c r="F117" s="98">
        <v>4.4969033727794194</v>
      </c>
      <c r="G117" s="98">
        <v>3.2512582379547936</v>
      </c>
      <c r="H117" s="98">
        <v>3.6127467871755394</v>
      </c>
      <c r="I117" s="98">
        <v>3.5271861807885103</v>
      </c>
      <c r="J117" s="98">
        <v>3.8406133692019004</v>
      </c>
      <c r="K117" s="98">
        <v>3.1965568301722467</v>
      </c>
      <c r="L117" s="98">
        <v>3.5272762013948604</v>
      </c>
      <c r="M117" s="98">
        <v>2.5979268176172745</v>
      </c>
      <c r="N117" s="98">
        <v>1.6484666093436513</v>
      </c>
      <c r="O117" s="98">
        <v>1.8748686347568546</v>
      </c>
      <c r="P117" s="98">
        <v>2.0431833381102504</v>
      </c>
      <c r="Q117" s="98">
        <v>1.5741377663131755</v>
      </c>
      <c r="R117" s="98">
        <v>0.94633132702780154</v>
      </c>
      <c r="S117" s="98">
        <v>0.95098882201203727</v>
      </c>
      <c r="T117" s="98">
        <v>0.70421324161650856</v>
      </c>
      <c r="U117" s="98">
        <v>0.78673449890130842</v>
      </c>
      <c r="V117" s="98">
        <v>0.80166236744052688</v>
      </c>
      <c r="W117" s="98">
        <v>0.39805640817114935</v>
      </c>
      <c r="X117" s="98">
        <v>0.27899589185057799</v>
      </c>
      <c r="Y117" s="98">
        <v>0.24207031623196731</v>
      </c>
      <c r="DA117" s="63" t="s">
        <v>1579</v>
      </c>
    </row>
    <row r="118" spans="1:105" ht="12" customHeight="1" x14ac:dyDescent="0.25">
      <c r="A118" s="97" t="s">
        <v>124</v>
      </c>
      <c r="B118" s="98">
        <v>1.358180369648194</v>
      </c>
      <c r="C118" s="98">
        <v>1.0325612752631175</v>
      </c>
      <c r="D118" s="98">
        <v>0.92438482197702243</v>
      </c>
      <c r="E118" s="98">
        <v>0.68657637755984857</v>
      </c>
      <c r="F118" s="98">
        <v>0.58253517874187999</v>
      </c>
      <c r="G118" s="98">
        <v>0.55984850157498278</v>
      </c>
      <c r="H118" s="98">
        <v>0.44824764934072575</v>
      </c>
      <c r="I118" s="98">
        <v>0.39954942120698844</v>
      </c>
      <c r="J118" s="98">
        <v>0.40327788508971807</v>
      </c>
      <c r="K118" s="98">
        <v>0.22569607888850374</v>
      </c>
      <c r="L118" s="98">
        <v>0.17811505104408243</v>
      </c>
      <c r="M118" s="98">
        <v>0.1390936590496854</v>
      </c>
      <c r="N118" s="98">
        <v>0.10484713471863702</v>
      </c>
      <c r="O118" s="98">
        <v>6.2364546258010398E-2</v>
      </c>
      <c r="P118" s="98">
        <v>5.8906820230272675E-2</v>
      </c>
      <c r="Q118" s="98">
        <v>5.1528379177152119E-2</v>
      </c>
      <c r="R118" s="98">
        <v>4.3415320610919697E-2</v>
      </c>
      <c r="S118" s="98">
        <v>4.5379510700196912E-2</v>
      </c>
      <c r="T118" s="98">
        <v>3.9119425273007422E-2</v>
      </c>
      <c r="U118" s="98">
        <v>3.1841384702227034E-2</v>
      </c>
      <c r="V118" s="98">
        <v>1.8844865807620442E-2</v>
      </c>
      <c r="W118" s="98">
        <v>1.6097941546279231E-2</v>
      </c>
      <c r="X118" s="98">
        <v>1.2475035459725666E-2</v>
      </c>
      <c r="Y118" s="98">
        <v>1.2092801004928109E-2</v>
      </c>
      <c r="DA118" s="63" t="s">
        <v>1580</v>
      </c>
    </row>
    <row r="119" spans="1:105" ht="12" customHeight="1" x14ac:dyDescent="0.25">
      <c r="A119" s="97" t="s">
        <v>123</v>
      </c>
      <c r="B119" s="98">
        <v>3.2196558889234081E-3</v>
      </c>
      <c r="C119" s="98">
        <v>2.4890271847182893E-3</v>
      </c>
      <c r="D119" s="98">
        <v>2.0809595578238386E-3</v>
      </c>
      <c r="E119" s="98">
        <v>1.538793066054265E-3</v>
      </c>
      <c r="F119" s="98">
        <v>1.5361119505444114E-3</v>
      </c>
      <c r="G119" s="98">
        <v>1.7600920924016709E-3</v>
      </c>
      <c r="H119" s="98">
        <v>1.5941237614658524E-3</v>
      </c>
      <c r="I119" s="98">
        <v>1.5023965617086445E-3</v>
      </c>
      <c r="J119" s="98">
        <v>1.6722682816178276E-3</v>
      </c>
      <c r="K119" s="98">
        <v>1.3507150468595906E-3</v>
      </c>
      <c r="L119" s="98">
        <v>1.0432565490141503E-3</v>
      </c>
      <c r="M119" s="98">
        <v>1.1562998797056789E-3</v>
      </c>
      <c r="N119" s="98">
        <v>6.9676409683661956E-4</v>
      </c>
      <c r="O119" s="98">
        <v>2.1472976367377551E-4</v>
      </c>
      <c r="P119" s="98">
        <v>2.3265018322116748E-4</v>
      </c>
      <c r="Q119" s="98">
        <v>2.3485963063906958E-4</v>
      </c>
      <c r="R119" s="98">
        <v>2.0251280659665076E-4</v>
      </c>
      <c r="S119" s="98">
        <v>2.152297486968657E-4</v>
      </c>
      <c r="T119" s="98">
        <v>2.0766639765357154E-4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1.5986303937724697E-3</v>
      </c>
      <c r="C120" s="101">
        <v>1.2312124533944491E-3</v>
      </c>
      <c r="D120" s="101">
        <v>1.0308007453002067E-3</v>
      </c>
      <c r="E120" s="101">
        <v>7.5646689883356315E-4</v>
      </c>
      <c r="F120" s="101">
        <v>7.4950692209197834E-4</v>
      </c>
      <c r="G120" s="101">
        <v>8.5362002420719487E-4</v>
      </c>
      <c r="H120" s="101">
        <v>6.5545214764876967E-4</v>
      </c>
      <c r="I120" s="101">
        <v>6.4584396633533044E-4</v>
      </c>
      <c r="J120" s="101">
        <v>7.7354600099855601E-4</v>
      </c>
      <c r="K120" s="101">
        <v>6.327310230698352E-4</v>
      </c>
      <c r="L120" s="101">
        <v>4.3804220529062795E-4</v>
      </c>
      <c r="M120" s="101">
        <v>5.3528994903557559E-4</v>
      </c>
      <c r="N120" s="101">
        <v>3.0820169525110118E-4</v>
      </c>
      <c r="O120" s="101">
        <v>8.0382385000755781E-5</v>
      </c>
      <c r="P120" s="101">
        <v>8.8694696461946926E-5</v>
      </c>
      <c r="Q120" s="101">
        <v>7.3995838534389452E-5</v>
      </c>
      <c r="R120" s="101">
        <v>5.9953166553275952E-5</v>
      </c>
      <c r="S120" s="101">
        <v>7.0836501756445838E-5</v>
      </c>
      <c r="T120" s="101">
        <v>7.7579382929196744E-5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1.6210254951509386E-3</v>
      </c>
      <c r="C121" s="104">
        <v>1.2578147313238401E-3</v>
      </c>
      <c r="D121" s="104">
        <v>1.0501588125236322E-3</v>
      </c>
      <c r="E121" s="104">
        <v>7.8232616722070177E-4</v>
      </c>
      <c r="F121" s="104">
        <v>7.8660502845243302E-4</v>
      </c>
      <c r="G121" s="104">
        <v>9.0647206819447596E-4</v>
      </c>
      <c r="H121" s="104">
        <v>9.3867161381708285E-4</v>
      </c>
      <c r="I121" s="104">
        <v>8.5655259537331413E-4</v>
      </c>
      <c r="J121" s="104">
        <v>8.9872228061927155E-4</v>
      </c>
      <c r="K121" s="104">
        <v>7.1798402378975539E-4</v>
      </c>
      <c r="L121" s="104">
        <v>6.0521434372352249E-4</v>
      </c>
      <c r="M121" s="104">
        <v>6.2100993067010332E-4</v>
      </c>
      <c r="N121" s="104">
        <v>3.8856240158551838E-4</v>
      </c>
      <c r="O121" s="104">
        <v>1.3434737867301975E-4</v>
      </c>
      <c r="P121" s="104">
        <v>1.4395548675922055E-4</v>
      </c>
      <c r="Q121" s="104">
        <v>1.6086379210468013E-4</v>
      </c>
      <c r="R121" s="104">
        <v>1.425596400433748E-4</v>
      </c>
      <c r="S121" s="104">
        <v>1.4439324694041987E-4</v>
      </c>
      <c r="T121" s="104">
        <v>1.300870147243748E-4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24.630959839105326</v>
      </c>
      <c r="C122" s="101">
        <v>23.295810797853733</v>
      </c>
      <c r="D122" s="101">
        <v>20.691521337738813</v>
      </c>
      <c r="E122" s="101">
        <v>17.421246954663356</v>
      </c>
      <c r="F122" s="101">
        <v>14.513050263164061</v>
      </c>
      <c r="G122" s="101">
        <v>10.266861059171713</v>
      </c>
      <c r="H122" s="101">
        <v>8.2542145678325767</v>
      </c>
      <c r="I122" s="101">
        <v>6.7283678930675697</v>
      </c>
      <c r="J122" s="101">
        <v>5.7357043876170293</v>
      </c>
      <c r="K122" s="101">
        <v>4.9033287053545695</v>
      </c>
      <c r="L122" s="101">
        <v>4.2997301340755962</v>
      </c>
      <c r="M122" s="101">
        <v>3.4143126312209806</v>
      </c>
      <c r="N122" s="101">
        <v>3.2999217654013679</v>
      </c>
      <c r="O122" s="101">
        <v>2.643232103887756</v>
      </c>
      <c r="P122" s="101">
        <v>2.2028844819690625</v>
      </c>
      <c r="Q122" s="101">
        <v>1.8133177501453339</v>
      </c>
      <c r="R122" s="101">
        <v>1.7581448593532389</v>
      </c>
      <c r="S122" s="101">
        <v>1.7135461229796798</v>
      </c>
      <c r="T122" s="101">
        <v>1.5654135446069657</v>
      </c>
      <c r="U122" s="101">
        <v>1.3762485816577577</v>
      </c>
      <c r="V122" s="101">
        <v>0.96691919545974758</v>
      </c>
      <c r="W122" s="101">
        <v>0.82017591932237877</v>
      </c>
      <c r="X122" s="101">
        <v>0.66309736136334918</v>
      </c>
      <c r="Y122" s="101">
        <v>0.62117076255600501</v>
      </c>
      <c r="DA122" s="131" t="s">
        <v>1584</v>
      </c>
    </row>
    <row r="123" spans="1:105" ht="12" customHeight="1" x14ac:dyDescent="0.25">
      <c r="A123" s="107" t="s">
        <v>121</v>
      </c>
      <c r="B123" s="104">
        <v>6.4150292804669471</v>
      </c>
      <c r="C123" s="104">
        <v>6.1130272900659124</v>
      </c>
      <c r="D123" s="104">
        <v>5.4373857652519764</v>
      </c>
      <c r="E123" s="104">
        <v>4.6896183697200282</v>
      </c>
      <c r="F123" s="104">
        <v>4.3635125366728129</v>
      </c>
      <c r="G123" s="104">
        <v>3.8103356494692218</v>
      </c>
      <c r="H123" s="104">
        <v>4.0799729871650001</v>
      </c>
      <c r="I123" s="104">
        <v>3.7709714244944355</v>
      </c>
      <c r="J123" s="104">
        <v>3.4560207831758074</v>
      </c>
      <c r="K123" s="104">
        <v>3.1970744087485352</v>
      </c>
      <c r="L123" s="104">
        <v>2.7791062865995575</v>
      </c>
      <c r="M123" s="104">
        <v>2.3374849515464513</v>
      </c>
      <c r="N123" s="104">
        <v>2.2360551174411811</v>
      </c>
      <c r="O123" s="104">
        <v>1.8338609126342416</v>
      </c>
      <c r="P123" s="104">
        <v>1.5462513724194251</v>
      </c>
      <c r="Q123" s="104">
        <v>1.266161917705666</v>
      </c>
      <c r="R123" s="104">
        <v>1.2239539929027974</v>
      </c>
      <c r="S123" s="104">
        <v>1.2203143734186386</v>
      </c>
      <c r="T123" s="104">
        <v>1.1178611374944745</v>
      </c>
      <c r="U123" s="104">
        <v>1.0015923956875687</v>
      </c>
      <c r="V123" s="104">
        <v>0.7012337251244749</v>
      </c>
      <c r="W123" s="104">
        <v>0.57485333071523348</v>
      </c>
      <c r="X123" s="104">
        <v>0.46338532024734314</v>
      </c>
      <c r="Y123" s="104">
        <v>0.43277373303608446</v>
      </c>
      <c r="DA123" s="132" t="s">
        <v>1585</v>
      </c>
    </row>
    <row r="124" spans="1:105" ht="12" customHeight="1" x14ac:dyDescent="0.25">
      <c r="A124" s="108" t="s">
        <v>53</v>
      </c>
      <c r="B124" s="98">
        <v>2.9896368883593043</v>
      </c>
      <c r="C124" s="98">
        <v>2.8343832158665405</v>
      </c>
      <c r="D124" s="98">
        <v>2.5263896805832564</v>
      </c>
      <c r="E124" s="98">
        <v>2.1599452307556111</v>
      </c>
      <c r="F124" s="98">
        <v>2.0005658837577545</v>
      </c>
      <c r="G124" s="98">
        <v>1.7381352013195976</v>
      </c>
      <c r="H124" s="98">
        <v>1.5734298521588572</v>
      </c>
      <c r="I124" s="98">
        <v>1.5220774073530106</v>
      </c>
      <c r="J124" s="98">
        <v>1.5012347136652677</v>
      </c>
      <c r="K124" s="98">
        <v>1.4181004816407674</v>
      </c>
      <c r="L124" s="98">
        <v>1.1026816498425793</v>
      </c>
      <c r="M124" s="98">
        <v>1.0181339639913407</v>
      </c>
      <c r="N124" s="98">
        <v>0.93806534583944068</v>
      </c>
      <c r="O124" s="98">
        <v>0.66657354957524551</v>
      </c>
      <c r="P124" s="98">
        <v>0.5665976952569115</v>
      </c>
      <c r="Q124" s="98">
        <v>0.38141607999975269</v>
      </c>
      <c r="R124" s="98">
        <v>0.34455075793566253</v>
      </c>
      <c r="S124" s="98">
        <v>0.38132200185833565</v>
      </c>
      <c r="T124" s="98">
        <v>0.39552552355454618</v>
      </c>
      <c r="U124" s="98">
        <v>0.35706876428782486</v>
      </c>
      <c r="V124" s="98">
        <v>0.24540298184265272</v>
      </c>
      <c r="W124" s="98">
        <v>0.19417157571767318</v>
      </c>
      <c r="X124" s="98">
        <v>0.18220391964259861</v>
      </c>
      <c r="Y124" s="98">
        <v>0.16914259014653657</v>
      </c>
      <c r="DA124" s="63" t="s">
        <v>1586</v>
      </c>
    </row>
    <row r="125" spans="1:105" ht="12" customHeight="1" x14ac:dyDescent="0.25">
      <c r="A125" s="108" t="s">
        <v>52</v>
      </c>
      <c r="B125" s="98">
        <v>3.4253923921076428</v>
      </c>
      <c r="C125" s="98">
        <v>3.2786440741993719</v>
      </c>
      <c r="D125" s="98">
        <v>2.9109960846687204</v>
      </c>
      <c r="E125" s="98">
        <v>2.5296731389644176</v>
      </c>
      <c r="F125" s="98">
        <v>2.362946652915058</v>
      </c>
      <c r="G125" s="98">
        <v>2.0722004481496241</v>
      </c>
      <c r="H125" s="98">
        <v>2.5065431350061425</v>
      </c>
      <c r="I125" s="98">
        <v>2.2488940171414251</v>
      </c>
      <c r="J125" s="98">
        <v>1.9547860695105395</v>
      </c>
      <c r="K125" s="98">
        <v>1.778973927107768</v>
      </c>
      <c r="L125" s="98">
        <v>1.6764246367569782</v>
      </c>
      <c r="M125" s="98">
        <v>1.3193509875551106</v>
      </c>
      <c r="N125" s="98">
        <v>1.2979897716017403</v>
      </c>
      <c r="O125" s="98">
        <v>1.1672873630589962</v>
      </c>
      <c r="P125" s="98">
        <v>0.97965367716251361</v>
      </c>
      <c r="Q125" s="98">
        <v>0.8847458377059132</v>
      </c>
      <c r="R125" s="98">
        <v>0.87940323496713479</v>
      </c>
      <c r="S125" s="98">
        <v>0.83899237156030293</v>
      </c>
      <c r="T125" s="98">
        <v>0.72233561393992829</v>
      </c>
      <c r="U125" s="98">
        <v>0.64452363139974389</v>
      </c>
      <c r="V125" s="98">
        <v>0.45583074328182221</v>
      </c>
      <c r="W125" s="98">
        <v>0.3806817549975603</v>
      </c>
      <c r="X125" s="98">
        <v>0.28118140060474456</v>
      </c>
      <c r="Y125" s="98">
        <v>0.26363114288954792</v>
      </c>
      <c r="DA125" s="63" t="s">
        <v>1587</v>
      </c>
    </row>
    <row r="126" spans="1:105" ht="12" customHeight="1" x14ac:dyDescent="0.25">
      <c r="A126" s="121" t="s">
        <v>54</v>
      </c>
      <c r="B126" s="122">
        <v>5.2437703837587719</v>
      </c>
      <c r="C126" s="122">
        <v>5.5367926340358853</v>
      </c>
      <c r="D126" s="122">
        <v>5.016796375831273</v>
      </c>
      <c r="E126" s="122">
        <v>4.2504916522018927</v>
      </c>
      <c r="F126" s="122">
        <v>3.9594086107700726</v>
      </c>
      <c r="G126" s="122">
        <v>2.6378319909802963</v>
      </c>
      <c r="H126" s="122">
        <v>2.7203247807002073</v>
      </c>
      <c r="I126" s="122">
        <v>2.0755190143308129</v>
      </c>
      <c r="J126" s="122">
        <v>2.042208921527942</v>
      </c>
      <c r="K126" s="122">
        <v>2.1199968561966558</v>
      </c>
      <c r="L126" s="122">
        <v>1.874123388026437</v>
      </c>
      <c r="M126" s="122">
        <v>1.5366903224535271</v>
      </c>
      <c r="N126" s="122">
        <v>1.4248512807171794</v>
      </c>
      <c r="O126" s="122">
        <v>1.1534929107481435</v>
      </c>
      <c r="P126" s="122">
        <v>1.0269790855201451</v>
      </c>
      <c r="Q126" s="122">
        <v>0.84058661661334888</v>
      </c>
      <c r="R126" s="122">
        <v>0.77459828443597101</v>
      </c>
      <c r="S126" s="122">
        <v>0.74651521775845053</v>
      </c>
      <c r="T126" s="122">
        <v>0.68430585487281992</v>
      </c>
      <c r="U126" s="122">
        <v>0.61353267270616196</v>
      </c>
      <c r="V126" s="122">
        <v>0.46059096330506977</v>
      </c>
      <c r="W126" s="122">
        <v>0.32414049936752271</v>
      </c>
      <c r="X126" s="122">
        <v>0.24379874499786086</v>
      </c>
      <c r="Y126" s="122">
        <v>0.24230437121089082</v>
      </c>
      <c r="DA126" s="130" t="s">
        <v>1588</v>
      </c>
    </row>
    <row r="127" spans="1:105" ht="12" customHeight="1" x14ac:dyDescent="0.25">
      <c r="A127" s="97" t="s">
        <v>51</v>
      </c>
      <c r="B127" s="98">
        <v>0.28544064574590022</v>
      </c>
      <c r="C127" s="98">
        <v>0.29324548922298088</v>
      </c>
      <c r="D127" s="98">
        <v>0.26219077368360699</v>
      </c>
      <c r="E127" s="98">
        <v>0.21451456869057747</v>
      </c>
      <c r="F127" s="98">
        <v>0.22410233121605627</v>
      </c>
      <c r="G127" s="98">
        <v>0.12920845544973159</v>
      </c>
      <c r="H127" s="98">
        <v>0.14431314402651019</v>
      </c>
      <c r="I127" s="98">
        <v>0.11062242902246858</v>
      </c>
      <c r="J127" s="98">
        <v>0.11766590252619999</v>
      </c>
      <c r="K127" s="98">
        <v>0.10397440746966596</v>
      </c>
      <c r="L127" s="98">
        <v>0.10346804241903124</v>
      </c>
      <c r="M127" s="98">
        <v>0.10122289099073277</v>
      </c>
      <c r="N127" s="98">
        <v>9.3579822298652957E-2</v>
      </c>
      <c r="O127" s="98">
        <v>6.6375274672781148E-2</v>
      </c>
      <c r="P127" s="98">
        <v>3.5922422852775381E-2</v>
      </c>
      <c r="Q127" s="98">
        <v>4.855737078436994E-2</v>
      </c>
      <c r="R127" s="98">
        <v>5.16623674405274E-2</v>
      </c>
      <c r="S127" s="98">
        <v>5.9186013184293527E-2</v>
      </c>
      <c r="T127" s="98">
        <v>5.4576287379382867E-2</v>
      </c>
      <c r="U127" s="98">
        <v>4.9464985191554456E-2</v>
      </c>
      <c r="V127" s="98">
        <v>4.889175503964846E-2</v>
      </c>
      <c r="W127" s="98">
        <v>3.486114080232007E-2</v>
      </c>
      <c r="X127" s="98">
        <v>4.8724562912009165E-3</v>
      </c>
      <c r="Y127" s="98">
        <v>3.224419604471195E-3</v>
      </c>
      <c r="DA127" s="63" t="s">
        <v>1589</v>
      </c>
    </row>
    <row r="128" spans="1:105" ht="12" customHeight="1" x14ac:dyDescent="0.25">
      <c r="A128" s="97" t="s">
        <v>50</v>
      </c>
      <c r="B128" s="98">
        <v>3.9979376784204844E-2</v>
      </c>
      <c r="C128" s="98">
        <v>4.1787073466208899E-2</v>
      </c>
      <c r="D128" s="98">
        <v>3.748950469600499E-2</v>
      </c>
      <c r="E128" s="98">
        <v>2.9808519118430656E-2</v>
      </c>
      <c r="F128" s="98">
        <v>2.7620984410096694E-2</v>
      </c>
      <c r="G128" s="98">
        <v>1.8711331593058746E-2</v>
      </c>
      <c r="H128" s="98">
        <v>1.7622104576497093E-2</v>
      </c>
      <c r="I128" s="98">
        <v>1.2653838359911417E-2</v>
      </c>
      <c r="J128" s="98">
        <v>1.2197662246215461E-2</v>
      </c>
      <c r="K128" s="98">
        <v>1.3006001859962717E-2</v>
      </c>
      <c r="L128" s="98">
        <v>1.1077509213059123E-2</v>
      </c>
      <c r="M128" s="98">
        <v>6.8096773247600323E-3</v>
      </c>
      <c r="N128" s="98">
        <v>3.1643235564232822E-3</v>
      </c>
      <c r="O128" s="98">
        <v>1.3138578952332221E-3</v>
      </c>
      <c r="P128" s="98">
        <v>1.6345759928155991E-3</v>
      </c>
      <c r="Q128" s="98">
        <v>2.2854874105753585E-3</v>
      </c>
      <c r="R128" s="98">
        <v>3.2379547542790567E-3</v>
      </c>
      <c r="S128" s="98">
        <v>3.0521545374315407E-3</v>
      </c>
      <c r="T128" s="98">
        <v>2.3820404587578496E-3</v>
      </c>
      <c r="U128" s="98">
        <v>1.7068452819121226E-3</v>
      </c>
      <c r="V128" s="98">
        <v>9.60744245458174E-4</v>
      </c>
      <c r="W128" s="98">
        <v>1.0898243048841258E-3</v>
      </c>
      <c r="X128" s="98">
        <v>4.0230594156882339E-4</v>
      </c>
      <c r="Y128" s="98">
        <v>5.7224229190246199E-4</v>
      </c>
      <c r="DA128" s="63" t="s">
        <v>1590</v>
      </c>
    </row>
    <row r="129" spans="1:105" ht="12" customHeight="1" x14ac:dyDescent="0.25">
      <c r="A129" s="109" t="s">
        <v>120</v>
      </c>
      <c r="B129" s="33">
        <v>4.9183503612286668</v>
      </c>
      <c r="C129" s="33">
        <v>5.2017600713466958</v>
      </c>
      <c r="D129" s="33">
        <v>4.7171160974516608</v>
      </c>
      <c r="E129" s="33">
        <v>4.0061685643928842</v>
      </c>
      <c r="F129" s="33">
        <v>3.7076852951439196</v>
      </c>
      <c r="G129" s="33">
        <v>2.4899122039375059</v>
      </c>
      <c r="H129" s="33">
        <v>2.5583895320972001</v>
      </c>
      <c r="I129" s="33">
        <v>1.9522427469484327</v>
      </c>
      <c r="J129" s="33">
        <v>1.9123453567555266</v>
      </c>
      <c r="K129" s="33">
        <v>2.0030164468670271</v>
      </c>
      <c r="L129" s="33">
        <v>1.7595778363943466</v>
      </c>
      <c r="M129" s="33">
        <v>1.4286577541380343</v>
      </c>
      <c r="N129" s="33">
        <v>1.3281071348621032</v>
      </c>
      <c r="O129" s="33">
        <v>1.0858037781801291</v>
      </c>
      <c r="P129" s="33">
        <v>0.98942208667455411</v>
      </c>
      <c r="Q129" s="33">
        <v>0.78974375841840361</v>
      </c>
      <c r="R129" s="33">
        <v>0.71969796224116456</v>
      </c>
      <c r="S129" s="33">
        <v>0.68427705003672545</v>
      </c>
      <c r="T129" s="33">
        <v>0.62734752703467922</v>
      </c>
      <c r="U129" s="33">
        <v>0.56236084223269533</v>
      </c>
      <c r="V129" s="33">
        <v>0.41073846401996311</v>
      </c>
      <c r="W129" s="33">
        <v>0.28818953426031851</v>
      </c>
      <c r="X129" s="33">
        <v>0.23852398276509112</v>
      </c>
      <c r="Y129" s="33">
        <v>0.23850770931451717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164.47198417975193</v>
      </c>
      <c r="C131" s="117">
        <f t="shared" si="22"/>
        <v>155.59381388640378</v>
      </c>
      <c r="D131" s="117">
        <f t="shared" si="22"/>
        <v>126.66524405823897</v>
      </c>
      <c r="E131" s="117">
        <f t="shared" si="22"/>
        <v>105.95015479241347</v>
      </c>
      <c r="F131" s="117">
        <f t="shared" si="22"/>
        <v>100.35143872692724</v>
      </c>
      <c r="G131" s="117">
        <f t="shared" si="22"/>
        <v>73.079445753560975</v>
      </c>
      <c r="H131" s="117">
        <f t="shared" si="22"/>
        <v>68.992212133445165</v>
      </c>
      <c r="I131" s="117">
        <f t="shared" si="22"/>
        <v>59.301024702789476</v>
      </c>
      <c r="J131" s="117">
        <f t="shared" si="22"/>
        <v>59.155210993175167</v>
      </c>
      <c r="K131" s="117">
        <f t="shared" si="22"/>
        <v>44.100450260477437</v>
      </c>
      <c r="L131" s="117">
        <f t="shared" si="22"/>
        <v>47.347386709260846</v>
      </c>
      <c r="M131" s="117">
        <f t="shared" si="22"/>
        <v>32.611117218351282</v>
      </c>
      <c r="N131" s="117">
        <f t="shared" si="22"/>
        <v>35.139799135842026</v>
      </c>
      <c r="O131" s="117">
        <f t="shared" si="22"/>
        <v>28.166812529791098</v>
      </c>
      <c r="P131" s="117">
        <f t="shared" si="22"/>
        <v>23.434299464561828</v>
      </c>
      <c r="Q131" s="117">
        <f t="shared" si="22"/>
        <v>19.155955179538779</v>
      </c>
      <c r="R131" s="117">
        <f t="shared" ref="R131:V131" si="23">R132+R135+R137+R147</f>
        <v>18.308063560756299</v>
      </c>
      <c r="S131" s="117">
        <f t="shared" si="23"/>
        <v>19.685763560134081</v>
      </c>
      <c r="T131" s="117">
        <f t="shared" si="23"/>
        <v>17.070575359986758</v>
      </c>
      <c r="U131" s="117">
        <f t="shared" si="23"/>
        <v>17.144379766399769</v>
      </c>
      <c r="V131" s="117">
        <f t="shared" si="23"/>
        <v>11.886013900665443</v>
      </c>
      <c r="W131" s="117">
        <f t="shared" ref="W131:Y131" si="24">W132+W135+W137+W147</f>
        <v>8.6854658388781889</v>
      </c>
      <c r="X131" s="117">
        <f t="shared" si="24"/>
        <v>7.3858083722246421</v>
      </c>
      <c r="Y131" s="117">
        <f t="shared" si="24"/>
        <v>6.609602380501248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134.54956256051935</v>
      </c>
      <c r="C132" s="122">
        <f t="shared" si="25"/>
        <v>126.67393715476348</v>
      </c>
      <c r="D132" s="122">
        <f t="shared" si="25"/>
        <v>100.57815299067096</v>
      </c>
      <c r="E132" s="122">
        <f t="shared" si="25"/>
        <v>83.6377116376012</v>
      </c>
      <c r="F132" s="122">
        <f t="shared" si="25"/>
        <v>80.278911468394398</v>
      </c>
      <c r="G132" s="122">
        <f t="shared" si="25"/>
        <v>58.168389537534146</v>
      </c>
      <c r="H132" s="122">
        <f t="shared" si="25"/>
        <v>54.79546320219314</v>
      </c>
      <c r="I132" s="122">
        <f t="shared" si="25"/>
        <v>46.976850964696915</v>
      </c>
      <c r="J132" s="122">
        <f t="shared" si="25"/>
        <v>47.617926144911273</v>
      </c>
      <c r="K132" s="122">
        <f t="shared" si="25"/>
        <v>33.85856286208606</v>
      </c>
      <c r="L132" s="122">
        <f t="shared" si="25"/>
        <v>37.798088436114362</v>
      </c>
      <c r="M132" s="122">
        <f t="shared" si="25"/>
        <v>24.99094755688434</v>
      </c>
      <c r="N132" s="122">
        <f t="shared" si="25"/>
        <v>28.406058965397786</v>
      </c>
      <c r="O132" s="122">
        <f t="shared" si="25"/>
        <v>22.222224765422656</v>
      </c>
      <c r="P132" s="122">
        <f t="shared" si="25"/>
        <v>18.030403875143268</v>
      </c>
      <c r="Q132" s="122">
        <f t="shared" si="25"/>
        <v>14.754667306944398</v>
      </c>
      <c r="R132" s="122">
        <f t="shared" ref="R132:V132" si="26">SUM(R133:R134)</f>
        <v>14.51302162534367</v>
      </c>
      <c r="S132" s="122">
        <f t="shared" si="26"/>
        <v>15.937565094599432</v>
      </c>
      <c r="T132" s="122">
        <f t="shared" si="26"/>
        <v>13.75010192360268</v>
      </c>
      <c r="U132" s="122">
        <f t="shared" si="26"/>
        <v>14.029287877803023</v>
      </c>
      <c r="V132" s="122">
        <f t="shared" si="26"/>
        <v>9.4331802309862116</v>
      </c>
      <c r="W132" s="122">
        <f t="shared" ref="W132:Y132" si="27">SUM(W133:W134)</f>
        <v>6.8831936836028182</v>
      </c>
      <c r="X132" s="122">
        <f t="shared" si="27"/>
        <v>5.9739559089000469</v>
      </c>
      <c r="Y132" s="122">
        <f t="shared" si="27"/>
        <v>5.2911485068812683</v>
      </c>
      <c r="DA132" s="130" t="s">
        <v>1741</v>
      </c>
    </row>
    <row r="133" spans="1:105" ht="12" customHeight="1" x14ac:dyDescent="0.25">
      <c r="A133" s="97" t="s">
        <v>51</v>
      </c>
      <c r="B133" s="98">
        <v>133.06415422184588</v>
      </c>
      <c r="C133" s="98">
        <v>125.30835255285749</v>
      </c>
      <c r="D133" s="98">
        <v>99.519045275072827</v>
      </c>
      <c r="E133" s="98">
        <v>82.774823092404773</v>
      </c>
      <c r="F133" s="98">
        <v>79.471517244992242</v>
      </c>
      <c r="G133" s="98">
        <v>57.64680672374476</v>
      </c>
      <c r="H133" s="98">
        <v>54.302002675982997</v>
      </c>
      <c r="I133" s="98">
        <v>46.568048212108245</v>
      </c>
      <c r="J133" s="98">
        <v>47.208853447747892</v>
      </c>
      <c r="K133" s="98">
        <v>33.570393288075969</v>
      </c>
      <c r="L133" s="98">
        <v>37.479171688964456</v>
      </c>
      <c r="M133" s="98">
        <v>24.783111489425497</v>
      </c>
      <c r="N133" s="98">
        <v>28.172115614815151</v>
      </c>
      <c r="O133" s="98">
        <v>22.040890753133525</v>
      </c>
      <c r="P133" s="98">
        <v>17.884400709111095</v>
      </c>
      <c r="Q133" s="98">
        <v>14.636078364440205</v>
      </c>
      <c r="R133" s="98">
        <v>14.397032187986239</v>
      </c>
      <c r="S133" s="98">
        <v>15.810942255167509</v>
      </c>
      <c r="T133" s="98">
        <v>13.641129089433299</v>
      </c>
      <c r="U133" s="98">
        <v>13.918859181972772</v>
      </c>
      <c r="V133" s="98">
        <v>9.3591250987671852</v>
      </c>
      <c r="W133" s="98">
        <v>6.828533729702122</v>
      </c>
      <c r="X133" s="98">
        <v>5.9269433215996417</v>
      </c>
      <c r="Y133" s="98">
        <v>5.2494641094498586</v>
      </c>
      <c r="DA133" s="63" t="s">
        <v>1742</v>
      </c>
    </row>
    <row r="134" spans="1:105" ht="12" customHeight="1" x14ac:dyDescent="0.25">
      <c r="A134" s="97" t="s">
        <v>53</v>
      </c>
      <c r="B134" s="98">
        <v>1.4854083386734573</v>
      </c>
      <c r="C134" s="98">
        <v>1.3655846019059972</v>
      </c>
      <c r="D134" s="98">
        <v>1.059107715598131</v>
      </c>
      <c r="E134" s="98">
        <v>0.86288854519642721</v>
      </c>
      <c r="F134" s="98">
        <v>0.80739422340215972</v>
      </c>
      <c r="G134" s="98">
        <v>0.52158281378938343</v>
      </c>
      <c r="H134" s="98">
        <v>0.49346052621014219</v>
      </c>
      <c r="I134" s="98">
        <v>0.40880275258866666</v>
      </c>
      <c r="J134" s="98">
        <v>0.40907269716338218</v>
      </c>
      <c r="K134" s="98">
        <v>0.28816957401008858</v>
      </c>
      <c r="L134" s="98">
        <v>0.31891674714990687</v>
      </c>
      <c r="M134" s="98">
        <v>0.2078360674588425</v>
      </c>
      <c r="N134" s="98">
        <v>0.23394335058263649</v>
      </c>
      <c r="O134" s="98">
        <v>0.18133401228913257</v>
      </c>
      <c r="P134" s="98">
        <v>0.14600316603217203</v>
      </c>
      <c r="Q134" s="98">
        <v>0.11858894250419197</v>
      </c>
      <c r="R134" s="98">
        <v>0.1159894373574307</v>
      </c>
      <c r="S134" s="98">
        <v>0.12662283943192296</v>
      </c>
      <c r="T134" s="98">
        <v>0.10897283416937988</v>
      </c>
      <c r="U134" s="98">
        <v>0.11042869583025018</v>
      </c>
      <c r="V134" s="98">
        <v>7.405513221902707E-2</v>
      </c>
      <c r="W134" s="98">
        <v>5.4659953900696279E-2</v>
      </c>
      <c r="X134" s="98">
        <v>4.7012587300405001E-2</v>
      </c>
      <c r="Y134" s="98">
        <v>4.1684397431409476E-2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1.1293310117764507E-2</v>
      </c>
      <c r="C135" s="122">
        <f t="shared" si="28"/>
        <v>1.3375519172761988E-2</v>
      </c>
      <c r="D135" s="122">
        <f t="shared" si="28"/>
        <v>1.4375529557700797E-2</v>
      </c>
      <c r="E135" s="122">
        <f t="shared" si="28"/>
        <v>2.0827523754747553E-2</v>
      </c>
      <c r="F135" s="122">
        <f t="shared" si="28"/>
        <v>1.0683922444710605E-2</v>
      </c>
      <c r="G135" s="122">
        <f t="shared" si="28"/>
        <v>9.189208517246512E-3</v>
      </c>
      <c r="H135" s="122">
        <f t="shared" si="28"/>
        <v>8.5021657056760444E-3</v>
      </c>
      <c r="I135" s="122">
        <f t="shared" si="28"/>
        <v>6.4829776722668637E-3</v>
      </c>
      <c r="J135" s="122">
        <f t="shared" si="28"/>
        <v>4.5053671267184211E-3</v>
      </c>
      <c r="K135" s="122">
        <f t="shared" si="28"/>
        <v>2.9209827547813727E-3</v>
      </c>
      <c r="L135" s="122">
        <f t="shared" si="28"/>
        <v>3.1228928989351398E-3</v>
      </c>
      <c r="M135" s="122">
        <f t="shared" si="28"/>
        <v>4.592672087157551E-3</v>
      </c>
      <c r="N135" s="122">
        <f t="shared" si="28"/>
        <v>8.6258198532862609E-3</v>
      </c>
      <c r="O135" s="122">
        <f t="shared" si="28"/>
        <v>1.5560731945885033E-2</v>
      </c>
      <c r="P135" s="122">
        <f t="shared" si="28"/>
        <v>1.2405572515317259E-2</v>
      </c>
      <c r="Q135" s="122">
        <f t="shared" si="28"/>
        <v>2.2526821218656699E-2</v>
      </c>
      <c r="R135" s="122">
        <f t="shared" si="28"/>
        <v>1.3013008215911134E-2</v>
      </c>
      <c r="S135" s="122">
        <f t="shared" si="28"/>
        <v>1.135099237334007E-2</v>
      </c>
      <c r="T135" s="122">
        <f t="shared" si="28"/>
        <v>8.5229674521855956E-3</v>
      </c>
      <c r="U135" s="122">
        <f t="shared" si="28"/>
        <v>6.3605559209667772E-3</v>
      </c>
      <c r="V135" s="122">
        <f t="shared" si="28"/>
        <v>3.5326772556693192E-3</v>
      </c>
      <c r="W135" s="122">
        <f t="shared" si="28"/>
        <v>1.7635085640336245E-3</v>
      </c>
      <c r="X135" s="122">
        <f t="shared" si="28"/>
        <v>9.2259082790123242E-4</v>
      </c>
      <c r="Y135" s="122">
        <f t="shared" si="28"/>
        <v>7.0933547388748563E-4</v>
      </c>
      <c r="DA135" s="130" t="s">
        <v>1744</v>
      </c>
    </row>
    <row r="136" spans="1:105" ht="12" customHeight="1" x14ac:dyDescent="0.25">
      <c r="A136" s="97" t="s">
        <v>53</v>
      </c>
      <c r="B136" s="98">
        <v>1.1293310117764507E-2</v>
      </c>
      <c r="C136" s="98">
        <v>1.3375519172761988E-2</v>
      </c>
      <c r="D136" s="98">
        <v>1.4375529557700797E-2</v>
      </c>
      <c r="E136" s="98">
        <v>2.0827523754747553E-2</v>
      </c>
      <c r="F136" s="98">
        <v>1.0683922444710605E-2</v>
      </c>
      <c r="G136" s="98">
        <v>9.189208517246512E-3</v>
      </c>
      <c r="H136" s="98">
        <v>8.5021657056760444E-3</v>
      </c>
      <c r="I136" s="98">
        <v>6.4829776722668637E-3</v>
      </c>
      <c r="J136" s="98">
        <v>4.5053671267184211E-3</v>
      </c>
      <c r="K136" s="98">
        <v>2.9209827547813727E-3</v>
      </c>
      <c r="L136" s="98">
        <v>3.1228928989351398E-3</v>
      </c>
      <c r="M136" s="98">
        <v>4.592672087157551E-3</v>
      </c>
      <c r="N136" s="98">
        <v>8.6258198532862609E-3</v>
      </c>
      <c r="O136" s="98">
        <v>1.5560731945885033E-2</v>
      </c>
      <c r="P136" s="98">
        <v>1.2405572515317259E-2</v>
      </c>
      <c r="Q136" s="98">
        <v>2.2526821218656699E-2</v>
      </c>
      <c r="R136" s="98">
        <v>1.3013008215911134E-2</v>
      </c>
      <c r="S136" s="98">
        <v>1.135099237334007E-2</v>
      </c>
      <c r="T136" s="98">
        <v>8.5229674521855956E-3</v>
      </c>
      <c r="U136" s="98">
        <v>6.3605559209667772E-3</v>
      </c>
      <c r="V136" s="98">
        <v>3.5326772556693192E-3</v>
      </c>
      <c r="W136" s="98">
        <v>1.7635085640336245E-3</v>
      </c>
      <c r="X136" s="98">
        <v>9.2259082790123242E-4</v>
      </c>
      <c r="Y136" s="98">
        <v>7.0933547388748563E-4</v>
      </c>
      <c r="DA136" s="63" t="s">
        <v>1745</v>
      </c>
    </row>
    <row r="137" spans="1:105" ht="12" customHeight="1" x14ac:dyDescent="0.25">
      <c r="A137" s="121" t="s">
        <v>55</v>
      </c>
      <c r="B137" s="122">
        <v>26.019129180670227</v>
      </c>
      <c r="C137" s="122">
        <v>24.790113023484253</v>
      </c>
      <c r="D137" s="122">
        <v>22.338716547604314</v>
      </c>
      <c r="E137" s="122">
        <v>19.121629872567834</v>
      </c>
      <c r="F137" s="122">
        <v>17.103545210272259</v>
      </c>
      <c r="G137" s="122">
        <v>12.919502408648034</v>
      </c>
      <c r="H137" s="122">
        <v>12.129958495145496</v>
      </c>
      <c r="I137" s="122">
        <v>10.74119561210496</v>
      </c>
      <c r="J137" s="122">
        <v>9.9823106283704437</v>
      </c>
      <c r="K137" s="122">
        <v>8.6244466513490572</v>
      </c>
      <c r="L137" s="122">
        <v>8.1187863095238448</v>
      </c>
      <c r="M137" s="122">
        <v>6.444486048117116</v>
      </c>
      <c r="N137" s="122">
        <v>5.6323598828049946</v>
      </c>
      <c r="O137" s="122">
        <v>5.0367341658679559</v>
      </c>
      <c r="P137" s="122">
        <v>4.5895494169996827</v>
      </c>
      <c r="Q137" s="122">
        <v>3.721894777855919</v>
      </c>
      <c r="R137" s="122">
        <v>3.1691040711004788</v>
      </c>
      <c r="S137" s="122">
        <v>3.1413954720766082</v>
      </c>
      <c r="T137" s="122">
        <v>2.7599542048353647</v>
      </c>
      <c r="U137" s="122">
        <v>2.6066847312915549</v>
      </c>
      <c r="V137" s="122">
        <v>2.0654913989272634</v>
      </c>
      <c r="W137" s="122">
        <v>1.5270367021042739</v>
      </c>
      <c r="X137" s="122">
        <v>1.1973414717126754</v>
      </c>
      <c r="Y137" s="122">
        <v>1.1050488308315984</v>
      </c>
      <c r="DA137" s="130" t="s">
        <v>1746</v>
      </c>
    </row>
    <row r="138" spans="1:105" ht="12" customHeight="1" x14ac:dyDescent="0.25">
      <c r="A138" s="97" t="s">
        <v>143</v>
      </c>
      <c r="B138" s="98">
        <v>2.9520251846467782</v>
      </c>
      <c r="C138" s="98">
        <v>3.0428584099486979</v>
      </c>
      <c r="D138" s="98">
        <v>2.9922799884387521</v>
      </c>
      <c r="E138" s="98">
        <v>2.7583389644950707</v>
      </c>
      <c r="F138" s="98">
        <v>3.0193632448122427</v>
      </c>
      <c r="G138" s="98">
        <v>2.1880938887037118</v>
      </c>
      <c r="H138" s="98">
        <v>2.4520712877116915</v>
      </c>
      <c r="I138" s="98">
        <v>2.4142678602040246</v>
      </c>
      <c r="J138" s="98">
        <v>2.659078270063473</v>
      </c>
      <c r="K138" s="98">
        <v>2.2333673646978265</v>
      </c>
      <c r="L138" s="98">
        <v>2.5043827302395032</v>
      </c>
      <c r="M138" s="98">
        <v>1.8897278768716863</v>
      </c>
      <c r="N138" s="98">
        <v>1.2312741297542364</v>
      </c>
      <c r="O138" s="98">
        <v>1.4329428473673032</v>
      </c>
      <c r="P138" s="98">
        <v>1.5648395325391364</v>
      </c>
      <c r="Q138" s="98">
        <v>1.2114400488997987</v>
      </c>
      <c r="R138" s="98">
        <v>0.73512078781158496</v>
      </c>
      <c r="S138" s="98">
        <v>0.7453798248511101</v>
      </c>
      <c r="T138" s="98">
        <v>0.55664375211305528</v>
      </c>
      <c r="U138" s="98">
        <v>0.62584971296972791</v>
      </c>
      <c r="V138" s="98">
        <v>0.65179456155450655</v>
      </c>
      <c r="W138" s="98">
        <v>0.33427588714396561</v>
      </c>
      <c r="X138" s="98">
        <v>0.23936254128754234</v>
      </c>
      <c r="Y138" s="98">
        <v>0.20821563309194521</v>
      </c>
      <c r="DA138" s="63" t="s">
        <v>1747</v>
      </c>
    </row>
    <row r="139" spans="1:105" ht="12" customHeight="1" x14ac:dyDescent="0.25">
      <c r="A139" s="97" t="s">
        <v>124</v>
      </c>
      <c r="B139" s="98">
        <v>0.82027007083964432</v>
      </c>
      <c r="C139" s="98">
        <v>0.62382842091794943</v>
      </c>
      <c r="D139" s="98">
        <v>0.55872560307529373</v>
      </c>
      <c r="E139" s="98">
        <v>0.41563681694550852</v>
      </c>
      <c r="F139" s="98">
        <v>0.35524997169676997</v>
      </c>
      <c r="G139" s="98">
        <v>0.34545969828478834</v>
      </c>
      <c r="H139" s="98">
        <v>0.28201923927209749</v>
      </c>
      <c r="I139" s="98">
        <v>0.2538117339619011</v>
      </c>
      <c r="J139" s="98">
        <v>0.25625096057844143</v>
      </c>
      <c r="K139" s="98">
        <v>0.14347083720096926</v>
      </c>
      <c r="L139" s="98">
        <v>0.113386068981755</v>
      </c>
      <c r="M139" s="98">
        <v>8.871021374314679E-2</v>
      </c>
      <c r="N139" s="98">
        <v>6.82767534045359E-2</v>
      </c>
      <c r="O139" s="98">
        <v>4.2255346961923852E-2</v>
      </c>
      <c r="P139" s="98">
        <v>3.9983657950807737E-2</v>
      </c>
      <c r="Q139" s="98">
        <v>3.5065195530808752E-2</v>
      </c>
      <c r="R139" s="98">
        <v>2.9558871726987866E-2</v>
      </c>
      <c r="S139" s="98">
        <v>3.1084640667637227E-2</v>
      </c>
      <c r="T139" s="98">
        <v>2.737946676168455E-2</v>
      </c>
      <c r="U139" s="98">
        <v>2.3106715722119267E-2</v>
      </c>
      <c r="V139" s="98">
        <v>1.4467072035650619E-2</v>
      </c>
      <c r="W139" s="98">
        <v>1.2835820942133428E-2</v>
      </c>
      <c r="X139" s="98">
        <v>9.9573792885686886E-3</v>
      </c>
      <c r="Y139" s="98">
        <v>9.6522856913708321E-3</v>
      </c>
      <c r="DA139" s="63" t="s">
        <v>1748</v>
      </c>
    </row>
    <row r="140" spans="1:105" ht="12" customHeight="1" x14ac:dyDescent="0.25">
      <c r="A140" s="97" t="s">
        <v>123</v>
      </c>
      <c r="B140" s="98">
        <v>2.5865148334233046E-3</v>
      </c>
      <c r="C140" s="98">
        <v>2.0014028061729238E-3</v>
      </c>
      <c r="D140" s="98">
        <v>1.6727086735468595E-3</v>
      </c>
      <c r="E140" s="98">
        <v>1.2391927002385374E-3</v>
      </c>
      <c r="F140" s="98">
        <v>1.2444954193445621E-3</v>
      </c>
      <c r="G140" s="98">
        <v>1.4378601651350124E-3</v>
      </c>
      <c r="H140" s="98">
        <v>1.3523225827775658E-3</v>
      </c>
      <c r="I140" s="98">
        <v>1.2667738552574069E-3</v>
      </c>
      <c r="J140" s="98">
        <v>1.3900561501737176E-3</v>
      </c>
      <c r="K140" s="98">
        <v>1.11987632437787E-3</v>
      </c>
      <c r="L140" s="98">
        <v>8.8365515959749159E-4</v>
      </c>
      <c r="M140" s="98">
        <v>9.6126611680566769E-4</v>
      </c>
      <c r="N140" s="98">
        <v>5.8856288635524251E-4</v>
      </c>
      <c r="O140" s="98">
        <v>1.8865600795621838E-4</v>
      </c>
      <c r="P140" s="98">
        <v>2.038801504712069E-4</v>
      </c>
      <c r="Q140" s="98">
        <v>2.1085748865182533E-4</v>
      </c>
      <c r="R140" s="98">
        <v>1.8306570734487516E-4</v>
      </c>
      <c r="S140" s="98">
        <v>1.9225240555549822E-4</v>
      </c>
      <c r="T140" s="98">
        <v>1.8250185595459508E-4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9.6548933827236589E-4</v>
      </c>
      <c r="C141" s="101">
        <v>7.4358807484908342E-4</v>
      </c>
      <c r="D141" s="101">
        <v>6.2254986102322724E-4</v>
      </c>
      <c r="E141" s="101">
        <v>4.5686653301783565E-4</v>
      </c>
      <c r="F141" s="101">
        <v>4.5789039089212896E-4</v>
      </c>
      <c r="G141" s="101">
        <v>5.3138809694053659E-4</v>
      </c>
      <c r="H141" s="101">
        <v>4.1365096896048297E-4</v>
      </c>
      <c r="I141" s="101">
        <v>4.1022125988409276E-4</v>
      </c>
      <c r="J141" s="101">
        <v>4.9133386955444607E-4</v>
      </c>
      <c r="K141" s="101">
        <v>4.0189230058811451E-4</v>
      </c>
      <c r="L141" s="101">
        <v>2.784408158739691E-4</v>
      </c>
      <c r="M141" s="101">
        <v>3.4025618613556436E-4</v>
      </c>
      <c r="N141" s="101">
        <v>2.0000048476972413E-4</v>
      </c>
      <c r="O141" s="101">
        <v>5.4308629283198639E-5</v>
      </c>
      <c r="P141" s="101">
        <v>5.9924663711986342E-5</v>
      </c>
      <c r="Q141" s="101">
        <v>4.9993696547145206E-5</v>
      </c>
      <c r="R141" s="101">
        <v>4.0506067301500366E-5</v>
      </c>
      <c r="S141" s="101">
        <v>4.7859158615078351E-5</v>
      </c>
      <c r="T141" s="101">
        <v>5.2414841230220286E-5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1.6210254951509386E-3</v>
      </c>
      <c r="C142" s="104">
        <v>1.2578147313238401E-3</v>
      </c>
      <c r="D142" s="104">
        <v>1.0501588125236322E-3</v>
      </c>
      <c r="E142" s="104">
        <v>7.8232616722070177E-4</v>
      </c>
      <c r="F142" s="104">
        <v>7.8660502845243302E-4</v>
      </c>
      <c r="G142" s="104">
        <v>9.0647206819447596E-4</v>
      </c>
      <c r="H142" s="104">
        <v>9.3867161381708285E-4</v>
      </c>
      <c r="I142" s="104">
        <v>8.5655259537331413E-4</v>
      </c>
      <c r="J142" s="104">
        <v>8.9872228061927155E-4</v>
      </c>
      <c r="K142" s="104">
        <v>7.1798402378975539E-4</v>
      </c>
      <c r="L142" s="104">
        <v>6.0521434372352249E-4</v>
      </c>
      <c r="M142" s="104">
        <v>6.2100993067010332E-4</v>
      </c>
      <c r="N142" s="104">
        <v>3.8856240158551838E-4</v>
      </c>
      <c r="O142" s="104">
        <v>1.3434737867301975E-4</v>
      </c>
      <c r="P142" s="104">
        <v>1.4395548675922055E-4</v>
      </c>
      <c r="Q142" s="104">
        <v>1.6086379210468013E-4</v>
      </c>
      <c r="R142" s="104">
        <v>1.425596400433748E-4</v>
      </c>
      <c r="S142" s="104">
        <v>1.4439324694041987E-4</v>
      </c>
      <c r="T142" s="104">
        <v>1.300870147243748E-4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16.781913394049653</v>
      </c>
      <c r="C143" s="101">
        <v>15.907012696642838</v>
      </c>
      <c r="D143" s="101">
        <v>14.14735422488611</v>
      </c>
      <c r="E143" s="101">
        <v>11.935703217348378</v>
      </c>
      <c r="F143" s="101">
        <v>9.9841234647063342</v>
      </c>
      <c r="G143" s="101">
        <v>7.1028361146181895</v>
      </c>
      <c r="H143" s="101">
        <v>5.7813564912468269</v>
      </c>
      <c r="I143" s="101">
        <v>4.748082325597057</v>
      </c>
      <c r="J143" s="101">
        <v>4.0502465868950477</v>
      </c>
      <c r="K143" s="101">
        <v>3.4652690543551499</v>
      </c>
      <c r="L143" s="101">
        <v>3.0433472329909295</v>
      </c>
      <c r="M143" s="101">
        <v>2.4231362266232024</v>
      </c>
      <c r="N143" s="101">
        <v>2.3626670233710048</v>
      </c>
      <c r="O143" s="101">
        <v>1.911716981625293</v>
      </c>
      <c r="P143" s="101">
        <v>1.5945638256013763</v>
      </c>
      <c r="Q143" s="101">
        <v>1.3139824831987359</v>
      </c>
      <c r="R143" s="101">
        <v>1.2748891821321773</v>
      </c>
      <c r="S143" s="101">
        <v>1.2477265102371824</v>
      </c>
      <c r="T143" s="101">
        <v>1.1604331035231361</v>
      </c>
      <c r="U143" s="101">
        <v>1.042717373826229</v>
      </c>
      <c r="V143" s="101">
        <v>0.75276814343492704</v>
      </c>
      <c r="W143" s="101">
        <v>0.64637266283659101</v>
      </c>
      <c r="X143" s="101">
        <v>0.52319277656896601</v>
      </c>
      <c r="Y143" s="101">
        <v>0.49018244033054104</v>
      </c>
      <c r="DA143" s="131" t="s">
        <v>1752</v>
      </c>
    </row>
    <row r="144" spans="1:105" ht="12" customHeight="1" x14ac:dyDescent="0.25">
      <c r="A144" s="107" t="s">
        <v>121</v>
      </c>
      <c r="B144" s="104">
        <v>5.4623340163007317</v>
      </c>
      <c r="C144" s="104">
        <v>5.2144120931685958</v>
      </c>
      <c r="D144" s="104">
        <v>4.6386840225306099</v>
      </c>
      <c r="E144" s="104">
        <v>4.0107116810786376</v>
      </c>
      <c r="F144" s="104">
        <v>3.7435640336375671</v>
      </c>
      <c r="G144" s="104">
        <v>3.2816748468762089</v>
      </c>
      <c r="H144" s="104">
        <v>3.6131591543321022</v>
      </c>
      <c r="I144" s="104">
        <v>3.3237669184867191</v>
      </c>
      <c r="J144" s="104">
        <v>3.015344754683309</v>
      </c>
      <c r="K144" s="104">
        <v>2.7812195187707323</v>
      </c>
      <c r="L144" s="104">
        <v>2.4567866221520585</v>
      </c>
      <c r="M144" s="104">
        <v>2.0419504647622748</v>
      </c>
      <c r="N144" s="104">
        <v>1.9695534133888621</v>
      </c>
      <c r="O144" s="104">
        <v>1.6496303339054796</v>
      </c>
      <c r="P144" s="104">
        <v>1.3899585207578913</v>
      </c>
      <c r="Q144" s="104">
        <v>1.161196192737924</v>
      </c>
      <c r="R144" s="104">
        <v>1.1293521637223836</v>
      </c>
      <c r="S144" s="104">
        <v>1.1170122439151229</v>
      </c>
      <c r="T144" s="104">
        <v>1.015315380581534</v>
      </c>
      <c r="U144" s="104">
        <v>0.91501092877347867</v>
      </c>
      <c r="V144" s="104">
        <v>0.64646162190217926</v>
      </c>
      <c r="W144" s="104">
        <v>0.53355233118158385</v>
      </c>
      <c r="X144" s="104">
        <v>0.42482877456759838</v>
      </c>
      <c r="Y144" s="104">
        <v>0.39699847171774139</v>
      </c>
      <c r="DA144" s="132" t="s">
        <v>1753</v>
      </c>
    </row>
    <row r="145" spans="1:105" ht="12" customHeight="1" x14ac:dyDescent="0.25">
      <c r="A145" s="108" t="s">
        <v>53</v>
      </c>
      <c r="B145" s="98">
        <v>2.0369416241930884</v>
      </c>
      <c r="C145" s="98">
        <v>1.9357680189692237</v>
      </c>
      <c r="D145" s="98">
        <v>1.7276879378618897</v>
      </c>
      <c r="E145" s="98">
        <v>1.4810385421142205</v>
      </c>
      <c r="F145" s="98">
        <v>1.3806173807225091</v>
      </c>
      <c r="G145" s="98">
        <v>1.209474398726585</v>
      </c>
      <c r="H145" s="98">
        <v>1.10661601932596</v>
      </c>
      <c r="I145" s="98">
        <v>1.074872901345294</v>
      </c>
      <c r="J145" s="98">
        <v>1.0605586851727695</v>
      </c>
      <c r="K145" s="98">
        <v>1.002245591662964</v>
      </c>
      <c r="L145" s="98">
        <v>0.78036198539508017</v>
      </c>
      <c r="M145" s="98">
        <v>0.722599477207164</v>
      </c>
      <c r="N145" s="98">
        <v>0.67156364178712191</v>
      </c>
      <c r="O145" s="98">
        <v>0.48234297084648342</v>
      </c>
      <c r="P145" s="98">
        <v>0.41030484359537767</v>
      </c>
      <c r="Q145" s="98">
        <v>0.27645035503201082</v>
      </c>
      <c r="R145" s="98">
        <v>0.24994892875524877</v>
      </c>
      <c r="S145" s="98">
        <v>0.2780198723548199</v>
      </c>
      <c r="T145" s="98">
        <v>0.2929797666416058</v>
      </c>
      <c r="U145" s="98">
        <v>0.27048729737373484</v>
      </c>
      <c r="V145" s="98">
        <v>0.19063087862035702</v>
      </c>
      <c r="W145" s="98">
        <v>0.15287057618402355</v>
      </c>
      <c r="X145" s="98">
        <v>0.14364737396285382</v>
      </c>
      <c r="Y145" s="98">
        <v>0.13336732882819349</v>
      </c>
      <c r="DA145" s="63" t="s">
        <v>1754</v>
      </c>
    </row>
    <row r="146" spans="1:105" ht="12" customHeight="1" x14ac:dyDescent="0.25">
      <c r="A146" s="108" t="s">
        <v>52</v>
      </c>
      <c r="B146" s="98">
        <v>3.4253923921076428</v>
      </c>
      <c r="C146" s="98">
        <v>3.2786440741993719</v>
      </c>
      <c r="D146" s="98">
        <v>2.9109960846687204</v>
      </c>
      <c r="E146" s="98">
        <v>2.5296731389644176</v>
      </c>
      <c r="F146" s="98">
        <v>2.362946652915058</v>
      </c>
      <c r="G146" s="98">
        <v>2.0722004481496241</v>
      </c>
      <c r="H146" s="98">
        <v>2.5065431350061425</v>
      </c>
      <c r="I146" s="98">
        <v>2.2488940171414251</v>
      </c>
      <c r="J146" s="98">
        <v>1.9547860695105395</v>
      </c>
      <c r="K146" s="98">
        <v>1.778973927107768</v>
      </c>
      <c r="L146" s="98">
        <v>1.6764246367569782</v>
      </c>
      <c r="M146" s="98">
        <v>1.3193509875551106</v>
      </c>
      <c r="N146" s="98">
        <v>1.2979897716017403</v>
      </c>
      <c r="O146" s="98">
        <v>1.1672873630589962</v>
      </c>
      <c r="P146" s="98">
        <v>0.97965367716251361</v>
      </c>
      <c r="Q146" s="98">
        <v>0.8847458377059132</v>
      </c>
      <c r="R146" s="98">
        <v>0.87940323496713479</v>
      </c>
      <c r="S146" s="98">
        <v>0.83899237156030293</v>
      </c>
      <c r="T146" s="98">
        <v>0.72233561393992829</v>
      </c>
      <c r="U146" s="98">
        <v>0.64452363139974389</v>
      </c>
      <c r="V146" s="98">
        <v>0.45583074328182221</v>
      </c>
      <c r="W146" s="98">
        <v>0.3806817549975603</v>
      </c>
      <c r="X146" s="98">
        <v>0.28118140060474456</v>
      </c>
      <c r="Y146" s="98">
        <v>0.26363114288954792</v>
      </c>
      <c r="DA146" s="63" t="s">
        <v>1755</v>
      </c>
    </row>
    <row r="147" spans="1:105" ht="12" customHeight="1" x14ac:dyDescent="0.25">
      <c r="A147" s="121" t="s">
        <v>54</v>
      </c>
      <c r="B147" s="122">
        <v>3.8919991284445881</v>
      </c>
      <c r="C147" s="122">
        <v>4.1163881889832705</v>
      </c>
      <c r="D147" s="122">
        <v>3.7339989904059951</v>
      </c>
      <c r="E147" s="122">
        <v>3.1699857584896902</v>
      </c>
      <c r="F147" s="122">
        <v>2.9582981258158769</v>
      </c>
      <c r="G147" s="122">
        <v>1.9823645988615528</v>
      </c>
      <c r="H147" s="122">
        <v>2.058288270400856</v>
      </c>
      <c r="I147" s="122">
        <v>1.5764951483153278</v>
      </c>
      <c r="J147" s="122">
        <v>1.5504688527667374</v>
      </c>
      <c r="K147" s="122">
        <v>1.6145197642875431</v>
      </c>
      <c r="L147" s="122">
        <v>1.427389070723708</v>
      </c>
      <c r="M147" s="122">
        <v>1.1710909412626702</v>
      </c>
      <c r="N147" s="122">
        <v>1.0927544677859602</v>
      </c>
      <c r="O147" s="122">
        <v>0.89229286655460072</v>
      </c>
      <c r="P147" s="122">
        <v>0.80194059990356215</v>
      </c>
      <c r="Q147" s="122">
        <v>0.65686627351980154</v>
      </c>
      <c r="R147" s="122">
        <v>0.61292485609623926</v>
      </c>
      <c r="S147" s="122">
        <v>0.59545200108470264</v>
      </c>
      <c r="T147" s="122">
        <v>0.55199626409653124</v>
      </c>
      <c r="U147" s="122">
        <v>0.50204660138422685</v>
      </c>
      <c r="V147" s="122">
        <v>0.38380959349629856</v>
      </c>
      <c r="W147" s="122">
        <v>0.27347194460706298</v>
      </c>
      <c r="X147" s="122">
        <v>0.21358840078401825</v>
      </c>
      <c r="Y147" s="122">
        <v>0.21269570731449405</v>
      </c>
      <c r="DA147" s="130" t="s">
        <v>1756</v>
      </c>
    </row>
    <row r="148" spans="1:105" ht="12" customHeight="1" x14ac:dyDescent="0.25">
      <c r="A148" s="97" t="s">
        <v>51</v>
      </c>
      <c r="B148" s="98">
        <v>0.17001411410462991</v>
      </c>
      <c r="C148" s="98">
        <v>0.17480780170403243</v>
      </c>
      <c r="D148" s="98">
        <v>0.15638625398716069</v>
      </c>
      <c r="E148" s="98">
        <v>0.12806019667439786</v>
      </c>
      <c r="F148" s="98">
        <v>0.13399773932396447</v>
      </c>
      <c r="G148" s="98">
        <v>7.7413436615322559E-2</v>
      </c>
      <c r="H148" s="98">
        <v>8.6745498668776733E-2</v>
      </c>
      <c r="I148" s="98">
        <v>6.6598930710257964E-2</v>
      </c>
      <c r="J148" s="98">
        <v>7.0842131674438355E-2</v>
      </c>
      <c r="K148" s="98">
        <v>6.2603932088059464E-2</v>
      </c>
      <c r="L148" s="98">
        <v>6.2309953188434568E-2</v>
      </c>
      <c r="M148" s="98">
        <v>6.0970864907192453E-2</v>
      </c>
      <c r="N148" s="98">
        <v>5.6380771467900118E-2</v>
      </c>
      <c r="O148" s="98">
        <v>3.9999088129537896E-2</v>
      </c>
      <c r="P148" s="98">
        <v>2.1647830273465465E-2</v>
      </c>
      <c r="Q148" s="98">
        <v>2.9264701047674303E-2</v>
      </c>
      <c r="R148" s="98">
        <v>3.1141675007820658E-2</v>
      </c>
      <c r="S148" s="98">
        <v>3.5691659514137851E-2</v>
      </c>
      <c r="T148" s="98">
        <v>3.2942633460217252E-2</v>
      </c>
      <c r="U148" s="98">
        <v>2.9892897050250822E-2</v>
      </c>
      <c r="V148" s="98">
        <v>2.959151025183928E-2</v>
      </c>
      <c r="W148" s="98">
        <v>2.1124679783955016E-2</v>
      </c>
      <c r="X148" s="98">
        <v>2.9554778292790328E-3</v>
      </c>
      <c r="Y148" s="98">
        <v>1.9571869145407258E-3</v>
      </c>
      <c r="DA148" s="63" t="s">
        <v>1757</v>
      </c>
    </row>
    <row r="149" spans="1:105" ht="12" customHeight="1" x14ac:dyDescent="0.25">
      <c r="A149" s="97" t="s">
        <v>50</v>
      </c>
      <c r="B149" s="98">
        <v>2.4045823802150045E-2</v>
      </c>
      <c r="C149" s="98">
        <v>2.5151013428526502E-2</v>
      </c>
      <c r="D149" s="98">
        <v>2.2573746495271683E-2</v>
      </c>
      <c r="E149" s="98">
        <v>1.7960945139755907E-2</v>
      </c>
      <c r="F149" s="98">
        <v>1.667000414808326E-2</v>
      </c>
      <c r="G149" s="98">
        <v>1.131827974472014E-2</v>
      </c>
      <c r="H149" s="98">
        <v>1.0701255506759912E-2</v>
      </c>
      <c r="I149" s="98">
        <v>7.700338586060099E-3</v>
      </c>
      <c r="J149" s="98">
        <v>7.4234420044999644E-3</v>
      </c>
      <c r="K149" s="98">
        <v>7.9171256701479811E-3</v>
      </c>
      <c r="L149" s="98">
        <v>6.7440012309417617E-3</v>
      </c>
      <c r="M149" s="98">
        <v>4.1464805301548273E-3</v>
      </c>
      <c r="N149" s="98">
        <v>1.927654788985191E-3</v>
      </c>
      <c r="O149" s="98">
        <v>8.0148052509657671E-4</v>
      </c>
      <c r="P149" s="98">
        <v>9.9737813546903155E-4</v>
      </c>
      <c r="Q149" s="98">
        <v>1.3953294298237407E-3</v>
      </c>
      <c r="R149" s="98">
        <v>1.9796960132238235E-3</v>
      </c>
      <c r="S149" s="98">
        <v>1.8679930395472993E-3</v>
      </c>
      <c r="T149" s="98">
        <v>1.4597473604364703E-3</v>
      </c>
      <c r="U149" s="98">
        <v>1.0491533770941531E-3</v>
      </c>
      <c r="V149" s="98">
        <v>5.94595082390817E-4</v>
      </c>
      <c r="W149" s="98">
        <v>6.7663213400777399E-4</v>
      </c>
      <c r="X149" s="98">
        <v>2.5010663716639836E-4</v>
      </c>
      <c r="Y149" s="98">
        <v>3.5575312339162439E-4</v>
      </c>
      <c r="DA149" s="63" t="s">
        <v>1758</v>
      </c>
    </row>
    <row r="150" spans="1:105" ht="12" customHeight="1" x14ac:dyDescent="0.25">
      <c r="A150" s="109" t="s">
        <v>120</v>
      </c>
      <c r="B150" s="33">
        <v>3.6979391905378081</v>
      </c>
      <c r="C150" s="33">
        <v>3.9164293738507117</v>
      </c>
      <c r="D150" s="33">
        <v>3.5550389899235628</v>
      </c>
      <c r="E150" s="33">
        <v>3.0239646166755363</v>
      </c>
      <c r="F150" s="33">
        <v>2.8076303823438291</v>
      </c>
      <c r="G150" s="33">
        <v>1.8936328825015101</v>
      </c>
      <c r="H150" s="33">
        <v>1.9608415162253192</v>
      </c>
      <c r="I150" s="33">
        <v>1.5021958790190097</v>
      </c>
      <c r="J150" s="33">
        <v>1.472203279087799</v>
      </c>
      <c r="K150" s="33">
        <v>1.5439987065293357</v>
      </c>
      <c r="L150" s="33">
        <v>1.3583351163043318</v>
      </c>
      <c r="M150" s="33">
        <v>1.105973595825323</v>
      </c>
      <c r="N150" s="33">
        <v>1.0344460415290748</v>
      </c>
      <c r="O150" s="33">
        <v>0.85149229789996628</v>
      </c>
      <c r="P150" s="33">
        <v>0.77929539149462768</v>
      </c>
      <c r="Q150" s="33">
        <v>0.62620624304230355</v>
      </c>
      <c r="R150" s="33">
        <v>0.57980348507519475</v>
      </c>
      <c r="S150" s="33">
        <v>0.55789234853101755</v>
      </c>
      <c r="T150" s="33">
        <v>0.51759388327587752</v>
      </c>
      <c r="U150" s="33">
        <v>0.47110455095688192</v>
      </c>
      <c r="V150" s="33">
        <v>0.35362348816206846</v>
      </c>
      <c r="W150" s="33">
        <v>0.25167063268910017</v>
      </c>
      <c r="X150" s="33">
        <v>0.21038281631757283</v>
      </c>
      <c r="Y150" s="33">
        <v>0.21038276727656172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0.65184573019090064</v>
      </c>
      <c r="C152" s="119">
        <f t="shared" si="29"/>
        <v>0.65242938310729248</v>
      </c>
      <c r="D152" s="119">
        <f t="shared" si="29"/>
        <v>0.65382464984577215</v>
      </c>
      <c r="E152" s="119">
        <f t="shared" si="29"/>
        <v>0.65446341908218186</v>
      </c>
      <c r="F152" s="119">
        <f t="shared" si="29"/>
        <v>0.65423856078582854</v>
      </c>
      <c r="G152" s="119">
        <f t="shared" si="29"/>
        <v>0.65555550425102327</v>
      </c>
      <c r="H152" s="119">
        <f t="shared" si="29"/>
        <v>0.65837878613205214</v>
      </c>
      <c r="I152" s="119">
        <f t="shared" si="29"/>
        <v>0.65919254977063424</v>
      </c>
      <c r="J152" s="119">
        <f t="shared" si="29"/>
        <v>0.65771067802457539</v>
      </c>
      <c r="K152" s="119">
        <f t="shared" si="29"/>
        <v>0.66225835904978003</v>
      </c>
      <c r="L152" s="119">
        <f t="shared" si="29"/>
        <v>0.66824269134870773</v>
      </c>
      <c r="M152" s="119">
        <f t="shared" si="29"/>
        <v>0.68609209640028634</v>
      </c>
      <c r="N152" s="119">
        <f t="shared" si="29"/>
        <v>0.71307118646919943</v>
      </c>
      <c r="O152" s="119">
        <f t="shared" si="29"/>
        <v>0.74755437703529459</v>
      </c>
      <c r="P152" s="119">
        <f t="shared" si="29"/>
        <v>0.74848734461063837</v>
      </c>
      <c r="Q152" s="119">
        <f t="shared" si="29"/>
        <v>0.74999197096617154</v>
      </c>
      <c r="R152" s="119">
        <f t="shared" ref="R152:V152" si="30">IF(R131=0,"",R131/R110)</f>
        <v>0.74994653872736483</v>
      </c>
      <c r="S152" s="119">
        <f t="shared" si="30"/>
        <v>0.74928853130264217</v>
      </c>
      <c r="T152" s="119">
        <f t="shared" si="30"/>
        <v>0.75060301456488465</v>
      </c>
      <c r="U152" s="119">
        <f t="shared" si="30"/>
        <v>0.75131982490176397</v>
      </c>
      <c r="V152" s="119">
        <f t="shared" si="30"/>
        <v>0.75559561112364648</v>
      </c>
      <c r="W152" s="119">
        <f t="shared" ref="W152:Y152" si="31">IF(W131=0,"",W131/W110)</f>
        <v>0.75800398302719896</v>
      </c>
      <c r="X152" s="119">
        <f t="shared" si="31"/>
        <v>0.75713390651198809</v>
      </c>
      <c r="Y152" s="119">
        <f t="shared" si="31"/>
        <v>0.75811128328895683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0.64008169971913886</v>
      </c>
      <c r="C153" s="124">
        <f t="shared" si="32"/>
        <v>0.64002124408386551</v>
      </c>
      <c r="D153" s="124">
        <f t="shared" si="32"/>
        <v>0.63996299620949737</v>
      </c>
      <c r="E153" s="124">
        <f t="shared" si="32"/>
        <v>0.63991334979536596</v>
      </c>
      <c r="F153" s="124">
        <f t="shared" si="32"/>
        <v>0.63985291018318058</v>
      </c>
      <c r="G153" s="124">
        <f t="shared" si="32"/>
        <v>0.63959914085174274</v>
      </c>
      <c r="H153" s="124">
        <f t="shared" si="32"/>
        <v>0.63960814843994784</v>
      </c>
      <c r="I153" s="124">
        <f t="shared" si="32"/>
        <v>0.63953761137755361</v>
      </c>
      <c r="J153" s="124">
        <f t="shared" si="32"/>
        <v>0.63951168554504445</v>
      </c>
      <c r="K153" s="124">
        <f t="shared" si="32"/>
        <v>0.63949314188351503</v>
      </c>
      <c r="L153" s="124">
        <f t="shared" si="32"/>
        <v>0.64952803202731746</v>
      </c>
      <c r="M153" s="124">
        <f t="shared" si="32"/>
        <v>0.66636106168303888</v>
      </c>
      <c r="N153" s="124">
        <f t="shared" si="32"/>
        <v>0.70030956383504617</v>
      </c>
      <c r="O153" s="124">
        <f t="shared" si="32"/>
        <v>0.73812544566491634</v>
      </c>
      <c r="P153" s="124">
        <f t="shared" si="32"/>
        <v>0.73813157466494006</v>
      </c>
      <c r="Q153" s="124">
        <f t="shared" si="32"/>
        <v>0.73811973594170732</v>
      </c>
      <c r="R153" s="124">
        <f t="shared" ref="R153:V153" si="33">IF(R132=0,"",R132/R111)</f>
        <v>0.73811174510682753</v>
      </c>
      <c r="S153" s="124">
        <f t="shared" si="33"/>
        <v>0.73810206906240028</v>
      </c>
      <c r="T153" s="124">
        <f t="shared" si="33"/>
        <v>0.73809734792798343</v>
      </c>
      <c r="U153" s="124">
        <f t="shared" si="33"/>
        <v>0.73809535647534352</v>
      </c>
      <c r="V153" s="124">
        <f t="shared" si="33"/>
        <v>0.73809113680291405</v>
      </c>
      <c r="W153" s="124">
        <f t="shared" ref="W153:Y153" si="34">IF(W132=0,"",W132/W111)</f>
        <v>0.73817735079943148</v>
      </c>
      <c r="X153" s="124">
        <f t="shared" si="34"/>
        <v>0.7381650847716722</v>
      </c>
      <c r="Y153" s="124">
        <f t="shared" si="34"/>
        <v>0.73816979296500507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0.63752026845776388</v>
      </c>
      <c r="C154" s="111">
        <f t="shared" si="35"/>
        <v>0.63752026845776388</v>
      </c>
      <c r="D154" s="111">
        <f t="shared" si="35"/>
        <v>0.63752026845776388</v>
      </c>
      <c r="E154" s="111">
        <f t="shared" si="35"/>
        <v>0.63752026845776388</v>
      </c>
      <c r="F154" s="111">
        <f t="shared" si="35"/>
        <v>0.63752026845776388</v>
      </c>
      <c r="G154" s="111">
        <f t="shared" si="35"/>
        <v>0.63752026845776388</v>
      </c>
      <c r="H154" s="111">
        <f t="shared" si="35"/>
        <v>0.63752026845776388</v>
      </c>
      <c r="I154" s="111">
        <f t="shared" si="35"/>
        <v>0.63752026845776388</v>
      </c>
      <c r="J154" s="111">
        <f t="shared" si="35"/>
        <v>0.63752026845776388</v>
      </c>
      <c r="K154" s="111">
        <f t="shared" si="35"/>
        <v>0.63752026845776388</v>
      </c>
      <c r="L154" s="111">
        <f t="shared" si="35"/>
        <v>0.64759675181573295</v>
      </c>
      <c r="M154" s="111">
        <f t="shared" si="35"/>
        <v>0.66450181084853732</v>
      </c>
      <c r="N154" s="111">
        <f t="shared" si="35"/>
        <v>0.6985710637360697</v>
      </c>
      <c r="O154" s="111">
        <f t="shared" si="35"/>
        <v>0.73653858449511511</v>
      </c>
      <c r="P154" s="111">
        <f t="shared" si="35"/>
        <v>0.73655694891430634</v>
      </c>
      <c r="Q154" s="111">
        <f t="shared" si="35"/>
        <v>0.73655684558831835</v>
      </c>
      <c r="R154" s="111">
        <f t="shared" ref="R154:V154" si="36">IF(R133=0,"",R133/R112)</f>
        <v>0.73655768342564898</v>
      </c>
      <c r="S154" s="111">
        <f t="shared" si="36"/>
        <v>0.73655719586085933</v>
      </c>
      <c r="T154" s="111">
        <f t="shared" si="36"/>
        <v>0.73655630840541852</v>
      </c>
      <c r="U154" s="111">
        <f t="shared" si="36"/>
        <v>0.73656485942860539</v>
      </c>
      <c r="V154" s="111">
        <f t="shared" si="36"/>
        <v>0.73656469236142352</v>
      </c>
      <c r="W154" s="111">
        <f t="shared" ref="W154:Y154" si="37">IF(W133=0,"",W133/W112)</f>
        <v>0.73663351719270542</v>
      </c>
      <c r="X154" s="111">
        <f t="shared" si="37"/>
        <v>0.7366351835366487</v>
      </c>
      <c r="Y154" s="111">
        <f t="shared" si="37"/>
        <v>0.7366382380790516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1.8212459755619608</v>
      </c>
      <c r="C156" s="124">
        <f t="shared" si="41"/>
        <v>1.9316500211387013</v>
      </c>
      <c r="D156" s="124">
        <f t="shared" si="41"/>
        <v>2.0197897030488488</v>
      </c>
      <c r="E156" s="124">
        <f t="shared" si="41"/>
        <v>2.0657613272583779</v>
      </c>
      <c r="F156" s="124">
        <f t="shared" si="41"/>
        <v>2.1218328285129919</v>
      </c>
      <c r="G156" s="124">
        <f t="shared" si="41"/>
        <v>2.2076570802212507</v>
      </c>
      <c r="H156" s="124">
        <f t="shared" si="41"/>
        <v>2.3639940094747454</v>
      </c>
      <c r="I156" s="124">
        <f t="shared" si="41"/>
        <v>2.493454864196849</v>
      </c>
      <c r="J156" s="124">
        <f t="shared" si="41"/>
        <v>2.5539796004151625</v>
      </c>
      <c r="K156" s="124">
        <f t="shared" si="41"/>
        <v>2.7390780179972882</v>
      </c>
      <c r="L156" s="124">
        <f t="shared" si="41"/>
        <v>3.0447784857490401</v>
      </c>
      <c r="M156" s="124">
        <f t="shared" si="41"/>
        <v>3.2512161963060335</v>
      </c>
      <c r="N156" s="124">
        <f t="shared" si="41"/>
        <v>3.4151985548434536</v>
      </c>
      <c r="O156" s="124">
        <f t="shared" si="41"/>
        <v>3.6343321336863275</v>
      </c>
      <c r="P156" s="124">
        <f t="shared" si="41"/>
        <v>3.6983440199448219</v>
      </c>
      <c r="Q156" s="124">
        <f t="shared" si="41"/>
        <v>3.7242021602521458</v>
      </c>
      <c r="R156" s="124">
        <f t="shared" ref="R156:V156" si="42">IF(R135=0,"",R135/R114)</f>
        <v>3.7377328977355098</v>
      </c>
      <c r="S156" s="124">
        <f t="shared" si="42"/>
        <v>3.7610609730982745</v>
      </c>
      <c r="T156" s="124">
        <f t="shared" si="42"/>
        <v>3.7984823204396205</v>
      </c>
      <c r="U156" s="124">
        <f t="shared" si="42"/>
        <v>3.8593067869786624</v>
      </c>
      <c r="V156" s="124">
        <f t="shared" si="42"/>
        <v>3.9464006069769217</v>
      </c>
      <c r="W156" s="124">
        <f t="shared" ref="W156:Y156" si="43">IF(W135=0,"",W135/W114)</f>
        <v>4.0633704038857772</v>
      </c>
      <c r="X156" s="124">
        <f t="shared" si="43"/>
        <v>4.1308262577015959</v>
      </c>
      <c r="Y156" s="124">
        <f t="shared" si="43"/>
        <v>4.1406469139378173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1.8212459755619608</v>
      </c>
      <c r="C157" s="111">
        <f t="shared" si="44"/>
        <v>1.9316500211387013</v>
      </c>
      <c r="D157" s="111">
        <f t="shared" si="44"/>
        <v>2.0197897030488488</v>
      </c>
      <c r="E157" s="111">
        <f t="shared" si="44"/>
        <v>2.0657613272583779</v>
      </c>
      <c r="F157" s="111">
        <f t="shared" si="44"/>
        <v>2.1218328285129919</v>
      </c>
      <c r="G157" s="111">
        <f t="shared" si="44"/>
        <v>2.2076570802212507</v>
      </c>
      <c r="H157" s="111">
        <f t="shared" si="44"/>
        <v>2.3639940094747454</v>
      </c>
      <c r="I157" s="111">
        <f t="shared" si="44"/>
        <v>2.493454864196849</v>
      </c>
      <c r="J157" s="111">
        <f t="shared" si="44"/>
        <v>2.5539796004151625</v>
      </c>
      <c r="K157" s="111">
        <f t="shared" si="44"/>
        <v>2.7390780179972882</v>
      </c>
      <c r="L157" s="111">
        <f t="shared" si="44"/>
        <v>3.0447784857490401</v>
      </c>
      <c r="M157" s="111">
        <f t="shared" si="44"/>
        <v>3.2512161963060335</v>
      </c>
      <c r="N157" s="111">
        <f t="shared" si="44"/>
        <v>3.4151985548434536</v>
      </c>
      <c r="O157" s="111">
        <f t="shared" si="44"/>
        <v>3.6343321336863275</v>
      </c>
      <c r="P157" s="111">
        <f t="shared" si="44"/>
        <v>3.6983440199448219</v>
      </c>
      <c r="Q157" s="111">
        <f t="shared" si="44"/>
        <v>3.7242021602521458</v>
      </c>
      <c r="R157" s="111">
        <f t="shared" ref="R157:V157" si="45">IF(R136=0,"",R136/R115)</f>
        <v>3.7377328977355098</v>
      </c>
      <c r="S157" s="111">
        <f t="shared" si="45"/>
        <v>3.7610609730982745</v>
      </c>
      <c r="T157" s="111">
        <f t="shared" si="45"/>
        <v>3.7984823204396205</v>
      </c>
      <c r="U157" s="111">
        <f t="shared" si="45"/>
        <v>3.8593067869786624</v>
      </c>
      <c r="V157" s="111">
        <f t="shared" si="45"/>
        <v>3.9464006069769217</v>
      </c>
      <c r="W157" s="111">
        <f t="shared" ref="W157:Y157" si="46">IF(W136=0,"",W136/W115)</f>
        <v>4.0633704038857772</v>
      </c>
      <c r="X157" s="111">
        <f t="shared" si="46"/>
        <v>4.1308262577015959</v>
      </c>
      <c r="Y157" s="111">
        <f t="shared" si="46"/>
        <v>4.1406469139378173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0.70588075093875791</v>
      </c>
      <c r="C158" s="124">
        <f t="shared" si="47"/>
        <v>0.70791297715851842</v>
      </c>
      <c r="D158" s="124">
        <f t="shared" si="47"/>
        <v>0.70819164408044277</v>
      </c>
      <c r="E158" s="124">
        <f t="shared" si="47"/>
        <v>0.71014463887854151</v>
      </c>
      <c r="F158" s="124">
        <f t="shared" si="47"/>
        <v>0.71391081977713955</v>
      </c>
      <c r="G158" s="124">
        <f t="shared" si="47"/>
        <v>0.72216078939974648</v>
      </c>
      <c r="H158" s="124">
        <f t="shared" si="47"/>
        <v>0.73977703969777164</v>
      </c>
      <c r="I158" s="124">
        <f t="shared" si="47"/>
        <v>0.74449059441908916</v>
      </c>
      <c r="J158" s="124">
        <f t="shared" si="47"/>
        <v>0.74288131007400804</v>
      </c>
      <c r="K158" s="124">
        <f t="shared" si="47"/>
        <v>0.74838958769023933</v>
      </c>
      <c r="L158" s="124">
        <f t="shared" si="47"/>
        <v>0.75276609762249569</v>
      </c>
      <c r="M158" s="124">
        <f t="shared" si="47"/>
        <v>0.75907014266151029</v>
      </c>
      <c r="N158" s="124">
        <f t="shared" si="47"/>
        <v>0.7726158607293675</v>
      </c>
      <c r="O158" s="124">
        <f t="shared" si="47"/>
        <v>0.7852057104244855</v>
      </c>
      <c r="P158" s="124">
        <f t="shared" si="47"/>
        <v>0.78434279064281986</v>
      </c>
      <c r="Q158" s="124">
        <f t="shared" si="47"/>
        <v>0.79098696503658916</v>
      </c>
      <c r="R158" s="124">
        <f t="shared" ref="R158:V158" si="48">IF(R137=0,"",R137/R116)</f>
        <v>0.79785140083067618</v>
      </c>
      <c r="S158" s="124">
        <f t="shared" si="48"/>
        <v>0.79924696167494869</v>
      </c>
      <c r="T158" s="124">
        <f t="shared" si="48"/>
        <v>0.80539923878043906</v>
      </c>
      <c r="U158" s="124">
        <f t="shared" si="48"/>
        <v>0.81550212149667989</v>
      </c>
      <c r="V158" s="124">
        <f t="shared" si="48"/>
        <v>0.82996121256112254</v>
      </c>
      <c r="W158" s="124">
        <f t="shared" ref="W158:Y158" si="49">IF(W137=0,"",W137/W116)</f>
        <v>0.84404739370345339</v>
      </c>
      <c r="X158" s="124">
        <f t="shared" si="49"/>
        <v>0.84441512344243941</v>
      </c>
      <c r="Y158" s="124">
        <f t="shared" si="49"/>
        <v>0.84476905416195802</v>
      </c>
      <c r="DA158" s="130" t="s">
        <v>1914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0.66291054412894446</v>
      </c>
      <c r="C159" s="111">
        <f t="shared" si="50"/>
        <v>0.66514930844238684</v>
      </c>
      <c r="D159" s="111">
        <f t="shared" si="50"/>
        <v>0.66673672102386117</v>
      </c>
      <c r="E159" s="111">
        <f t="shared" si="50"/>
        <v>0.6682982377633222</v>
      </c>
      <c r="F159" s="111">
        <f t="shared" si="50"/>
        <v>0.67143164851817849</v>
      </c>
      <c r="G159" s="111">
        <f t="shared" si="50"/>
        <v>0.67299910636447435</v>
      </c>
      <c r="H159" s="111">
        <f t="shared" si="50"/>
        <v>0.67872769174302716</v>
      </c>
      <c r="I159" s="111">
        <f t="shared" si="50"/>
        <v>0.68447417756221463</v>
      </c>
      <c r="J159" s="111">
        <f t="shared" si="50"/>
        <v>0.69235770811682706</v>
      </c>
      <c r="K159" s="111">
        <f t="shared" si="50"/>
        <v>0.6986790735635009</v>
      </c>
      <c r="L159" s="111">
        <f t="shared" si="50"/>
        <v>0.71000471390619924</v>
      </c>
      <c r="M159" s="111">
        <f t="shared" si="50"/>
        <v>0.72739842556645884</v>
      </c>
      <c r="N159" s="111">
        <f t="shared" si="50"/>
        <v>0.74692087954664543</v>
      </c>
      <c r="O159" s="111">
        <f t="shared" si="50"/>
        <v>0.76428973251938614</v>
      </c>
      <c r="P159" s="111">
        <f t="shared" si="50"/>
        <v>0.76588307243463705</v>
      </c>
      <c r="Q159" s="111">
        <f t="shared" si="50"/>
        <v>0.76958959680964933</v>
      </c>
      <c r="R159" s="111">
        <f t="shared" ref="R159:V159" si="51">IF(R138=0,"",R138/R117)</f>
        <v>0.77681121486321503</v>
      </c>
      <c r="S159" s="111">
        <f t="shared" si="51"/>
        <v>0.78379451745193629</v>
      </c>
      <c r="T159" s="111">
        <f t="shared" si="51"/>
        <v>0.79044772125455887</v>
      </c>
      <c r="U159" s="111">
        <f t="shared" si="51"/>
        <v>0.79550307485402061</v>
      </c>
      <c r="V159" s="111">
        <f t="shared" si="51"/>
        <v>0.8130537094256971</v>
      </c>
      <c r="W159" s="111">
        <f t="shared" ref="W159:Y159" si="52">IF(W138=0,"",W138/W117)</f>
        <v>0.83977014383408566</v>
      </c>
      <c r="X159" s="111">
        <f t="shared" si="52"/>
        <v>0.85794288833377474</v>
      </c>
      <c r="Y159" s="111">
        <f t="shared" si="52"/>
        <v>0.86014525173098721</v>
      </c>
      <c r="DA159" s="63" t="s">
        <v>1915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0.60394781810321463</v>
      </c>
      <c r="C160" s="111">
        <f t="shared" si="53"/>
        <v>0.60415632065901881</v>
      </c>
      <c r="D160" s="111">
        <f t="shared" si="53"/>
        <v>0.60442965937099957</v>
      </c>
      <c r="E160" s="111">
        <f t="shared" si="53"/>
        <v>0.60537593562819259</v>
      </c>
      <c r="F160" s="111">
        <f t="shared" si="53"/>
        <v>0.60983436650815626</v>
      </c>
      <c r="G160" s="111">
        <f t="shared" si="53"/>
        <v>0.61705925319605326</v>
      </c>
      <c r="H160" s="111">
        <f t="shared" si="53"/>
        <v>0.62915943828570231</v>
      </c>
      <c r="I160" s="111">
        <f t="shared" si="53"/>
        <v>0.63524490461071836</v>
      </c>
      <c r="J160" s="111">
        <f t="shared" si="53"/>
        <v>0.63542031450951686</v>
      </c>
      <c r="K160" s="111">
        <f t="shared" si="53"/>
        <v>0.63568156747572646</v>
      </c>
      <c r="L160" s="111">
        <f t="shared" si="53"/>
        <v>0.63658892562477842</v>
      </c>
      <c r="M160" s="111">
        <f t="shared" si="53"/>
        <v>0.63777324106096578</v>
      </c>
      <c r="N160" s="111">
        <f t="shared" si="53"/>
        <v>0.65120285440093595</v>
      </c>
      <c r="O160" s="111">
        <f t="shared" si="53"/>
        <v>0.67755398695771596</v>
      </c>
      <c r="P160" s="111">
        <f t="shared" si="53"/>
        <v>0.67876109751820934</v>
      </c>
      <c r="Q160" s="111">
        <f t="shared" si="53"/>
        <v>0.68050259082002706</v>
      </c>
      <c r="R160" s="111">
        <f t="shared" ref="R160:V160" si="54">IF(R139=0,"",R139/R118)</f>
        <v>0.68083965086631892</v>
      </c>
      <c r="S160" s="111">
        <f t="shared" si="54"/>
        <v>0.68499285664405241</v>
      </c>
      <c r="T160" s="111">
        <f t="shared" si="54"/>
        <v>0.69989440209328702</v>
      </c>
      <c r="U160" s="111">
        <f t="shared" si="54"/>
        <v>0.72568187402048345</v>
      </c>
      <c r="V160" s="111">
        <f t="shared" si="54"/>
        <v>0.76769302489808444</v>
      </c>
      <c r="W160" s="111">
        <f t="shared" ref="W160:Y160" si="55">IF(W139=0,"",W139/W118)</f>
        <v>0.79735790475026369</v>
      </c>
      <c r="X160" s="111">
        <f t="shared" si="55"/>
        <v>0.79818444770878894</v>
      </c>
      <c r="Y160" s="111">
        <f t="shared" si="55"/>
        <v>0.79818444770878916</v>
      </c>
      <c r="DA160" s="63" t="s">
        <v>1916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0.80335132779925311</v>
      </c>
      <c r="C161" s="111">
        <f t="shared" si="56"/>
        <v>0.8040903765377897</v>
      </c>
      <c r="D161" s="111">
        <f t="shared" si="56"/>
        <v>0.80381604114214167</v>
      </c>
      <c r="E161" s="111">
        <f t="shared" si="56"/>
        <v>0.80530171832398789</v>
      </c>
      <c r="F161" s="111">
        <f t="shared" si="56"/>
        <v>0.81015932393697099</v>
      </c>
      <c r="G161" s="111">
        <f t="shared" si="56"/>
        <v>0.81692325722174663</v>
      </c>
      <c r="H161" s="111">
        <f t="shared" si="56"/>
        <v>0.84831718557037128</v>
      </c>
      <c r="I161" s="111">
        <f t="shared" si="56"/>
        <v>0.84316876618562764</v>
      </c>
      <c r="J161" s="111">
        <f t="shared" si="56"/>
        <v>0.83123991853084411</v>
      </c>
      <c r="K161" s="111">
        <f t="shared" si="56"/>
        <v>0.82909887394945359</v>
      </c>
      <c r="L161" s="111">
        <f t="shared" si="56"/>
        <v>0.84701616340920383</v>
      </c>
      <c r="M161" s="111">
        <f t="shared" si="56"/>
        <v>0.83132942731979309</v>
      </c>
      <c r="N161" s="111">
        <f t="shared" si="56"/>
        <v>0.84470897542996026</v>
      </c>
      <c r="O161" s="111">
        <f t="shared" si="56"/>
        <v>0.87857409577756895</v>
      </c>
      <c r="P161" s="111">
        <f t="shared" si="56"/>
        <v>0.87633780317030519</v>
      </c>
      <c r="Q161" s="111">
        <f t="shared" si="56"/>
        <v>0.89780218114993737</v>
      </c>
      <c r="R161" s="111">
        <f t="shared" ref="R161:V161" si="57">IF(R140=0,"",R140/R119)</f>
        <v>0.90397101507506727</v>
      </c>
      <c r="S161" s="111">
        <f t="shared" si="57"/>
        <v>0.89324271723362336</v>
      </c>
      <c r="T161" s="111">
        <f t="shared" si="57"/>
        <v>0.87882227465150198</v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0.60394781810321463</v>
      </c>
      <c r="C162" s="112">
        <f t="shared" si="59"/>
        <v>0.60394781810321463</v>
      </c>
      <c r="D162" s="112">
        <f t="shared" si="59"/>
        <v>0.60394781810321463</v>
      </c>
      <c r="E162" s="112">
        <f t="shared" si="59"/>
        <v>0.60394781810321463</v>
      </c>
      <c r="F162" s="112">
        <f t="shared" si="59"/>
        <v>0.61092216415305811</v>
      </c>
      <c r="G162" s="112">
        <f t="shared" si="59"/>
        <v>0.6225112835585912</v>
      </c>
      <c r="H162" s="112">
        <f t="shared" si="59"/>
        <v>0.63109255259034081</v>
      </c>
      <c r="I162" s="112">
        <f t="shared" si="59"/>
        <v>0.63517084817217395</v>
      </c>
      <c r="J162" s="112">
        <f t="shared" si="59"/>
        <v>0.63517084817217384</v>
      </c>
      <c r="K162" s="112">
        <f t="shared" si="59"/>
        <v>0.63517084817217384</v>
      </c>
      <c r="L162" s="112">
        <f t="shared" si="59"/>
        <v>0.63564837477071856</v>
      </c>
      <c r="M162" s="112">
        <f t="shared" si="59"/>
        <v>0.63564837477071845</v>
      </c>
      <c r="N162" s="112">
        <f t="shared" si="59"/>
        <v>0.64892727019810104</v>
      </c>
      <c r="O162" s="112">
        <f t="shared" si="59"/>
        <v>0.67562848853872659</v>
      </c>
      <c r="P162" s="112">
        <f t="shared" si="59"/>
        <v>0.67562848853872659</v>
      </c>
      <c r="Q162" s="112">
        <f t="shared" si="59"/>
        <v>0.67562848853872659</v>
      </c>
      <c r="R162" s="112">
        <f t="shared" ref="R162:V162" si="60">IF(R141=0,"",R141/R120)</f>
        <v>0.67562848853872659</v>
      </c>
      <c r="S162" s="112">
        <f t="shared" si="60"/>
        <v>0.67562848853872659</v>
      </c>
      <c r="T162" s="112">
        <f t="shared" si="60"/>
        <v>0.67562848853872659</v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0.68133412192105725</v>
      </c>
      <c r="C164" s="112">
        <f t="shared" si="65"/>
        <v>0.68282717586753272</v>
      </c>
      <c r="D164" s="112">
        <f t="shared" si="65"/>
        <v>0.68372711672403996</v>
      </c>
      <c r="E164" s="112">
        <f t="shared" si="65"/>
        <v>0.68512335818495496</v>
      </c>
      <c r="F164" s="112">
        <f t="shared" si="65"/>
        <v>0.68794107948811356</v>
      </c>
      <c r="G164" s="112">
        <f t="shared" si="65"/>
        <v>0.6918215873071546</v>
      </c>
      <c r="H164" s="112">
        <f t="shared" si="65"/>
        <v>0.70041267327569823</v>
      </c>
      <c r="I164" s="112">
        <f t="shared" si="65"/>
        <v>0.70568114007100335</v>
      </c>
      <c r="J164" s="112">
        <f t="shared" si="65"/>
        <v>0.70614632714322534</v>
      </c>
      <c r="K164" s="112">
        <f t="shared" si="65"/>
        <v>0.70671767335748492</v>
      </c>
      <c r="L164" s="112">
        <f t="shared" si="65"/>
        <v>0.70779959162372452</v>
      </c>
      <c r="M164" s="112">
        <f t="shared" si="65"/>
        <v>0.70969957597487876</v>
      </c>
      <c r="N164" s="112">
        <f t="shared" si="65"/>
        <v>0.71597667803607301</v>
      </c>
      <c r="O164" s="112">
        <f t="shared" si="65"/>
        <v>0.72324975881364129</v>
      </c>
      <c r="P164" s="112">
        <f t="shared" si="65"/>
        <v>0.72385267527785446</v>
      </c>
      <c r="Q164" s="112">
        <f t="shared" si="65"/>
        <v>0.72462892016218494</v>
      </c>
      <c r="R164" s="112">
        <f t="shared" ref="R164:V164" si="66">IF(R143=0,"",R143/R122)</f>
        <v>0.72513318532874771</v>
      </c>
      <c r="S164" s="112">
        <f t="shared" si="66"/>
        <v>0.72815461078311383</v>
      </c>
      <c r="T164" s="112">
        <f t="shared" si="66"/>
        <v>0.74129491693806093</v>
      </c>
      <c r="U164" s="112">
        <f t="shared" si="66"/>
        <v>0.75765191530313925</v>
      </c>
      <c r="V164" s="112">
        <f t="shared" si="66"/>
        <v>0.77852228704282089</v>
      </c>
      <c r="W164" s="112">
        <f t="shared" ref="W164:Y164" si="67">IF(W143=0,"",W143/W122)</f>
        <v>0.78809027137814247</v>
      </c>
      <c r="X164" s="112">
        <f t="shared" si="67"/>
        <v>0.78901351001196129</v>
      </c>
      <c r="Y164" s="112">
        <f t="shared" si="67"/>
        <v>0.7891267102036954</v>
      </c>
      <c r="DA164" s="131" t="s">
        <v>1920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0.85149011446182066</v>
      </c>
      <c r="C165" s="113">
        <f t="shared" si="68"/>
        <v>0.852999969694618</v>
      </c>
      <c r="D165" s="113">
        <f t="shared" si="68"/>
        <v>0.85310923719528409</v>
      </c>
      <c r="E165" s="113">
        <f t="shared" si="68"/>
        <v>0.85523199648292025</v>
      </c>
      <c r="F165" s="113">
        <f t="shared" si="68"/>
        <v>0.85792443637438065</v>
      </c>
      <c r="G165" s="113">
        <f t="shared" si="68"/>
        <v>0.86125610675094855</v>
      </c>
      <c r="H165" s="113">
        <f t="shared" si="68"/>
        <v>0.88558408736983651</v>
      </c>
      <c r="I165" s="113">
        <f t="shared" si="68"/>
        <v>0.88140867281494395</v>
      </c>
      <c r="J165" s="113">
        <f t="shared" si="68"/>
        <v>0.87249034188748353</v>
      </c>
      <c r="K165" s="113">
        <f t="shared" si="68"/>
        <v>0.86992642747386495</v>
      </c>
      <c r="L165" s="113">
        <f t="shared" si="68"/>
        <v>0.8840203895757146</v>
      </c>
      <c r="M165" s="113">
        <f t="shared" si="68"/>
        <v>0.87356732004257198</v>
      </c>
      <c r="N165" s="113">
        <f t="shared" si="68"/>
        <v>0.88081612927444786</v>
      </c>
      <c r="O165" s="113">
        <f t="shared" si="68"/>
        <v>0.89953950299091945</v>
      </c>
      <c r="P165" s="113">
        <f t="shared" si="68"/>
        <v>0.89892144676516483</v>
      </c>
      <c r="Q165" s="113">
        <f t="shared" si="68"/>
        <v>0.91709928761880322</v>
      </c>
      <c r="R165" s="113">
        <f t="shared" ref="R165:V165" si="69">IF(R144=0,"",R144/R123)</f>
        <v>0.92270801866003893</v>
      </c>
      <c r="S165" s="113">
        <f t="shared" si="69"/>
        <v>0.9153479367663917</v>
      </c>
      <c r="T165" s="113">
        <f t="shared" si="69"/>
        <v>0.90826610437251443</v>
      </c>
      <c r="U165" s="113">
        <f t="shared" si="69"/>
        <v>0.91355618584279086</v>
      </c>
      <c r="V165" s="113">
        <f t="shared" si="69"/>
        <v>0.92189180117859681</v>
      </c>
      <c r="W165" s="113">
        <f t="shared" ref="W165:Y165" si="70">IF(W144=0,"",W144/W123)</f>
        <v>0.92815384842206128</v>
      </c>
      <c r="X165" s="113">
        <f t="shared" si="70"/>
        <v>0.91679376968790405</v>
      </c>
      <c r="Y165" s="113">
        <f t="shared" si="70"/>
        <v>0.91733495222234263</v>
      </c>
      <c r="DA165" s="132" t="s">
        <v>1921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0.68133412192105725</v>
      </c>
      <c r="C166" s="111">
        <f t="shared" si="71"/>
        <v>0.68295917366890413</v>
      </c>
      <c r="D166" s="111">
        <f t="shared" si="71"/>
        <v>0.68385647358368962</v>
      </c>
      <c r="E166" s="111">
        <f t="shared" si="71"/>
        <v>0.68568337799755719</v>
      </c>
      <c r="F166" s="111">
        <f t="shared" si="71"/>
        <v>0.69011342837119283</v>
      </c>
      <c r="G166" s="111">
        <f t="shared" si="71"/>
        <v>0.69584598356235361</v>
      </c>
      <c r="H166" s="111">
        <f t="shared" si="71"/>
        <v>0.70331449337102914</v>
      </c>
      <c r="I166" s="111">
        <f t="shared" si="71"/>
        <v>0.70618806648905352</v>
      </c>
      <c r="J166" s="111">
        <f t="shared" si="71"/>
        <v>0.70645760820665626</v>
      </c>
      <c r="K166" s="111">
        <f t="shared" si="71"/>
        <v>0.70675216928446993</v>
      </c>
      <c r="L166" s="111">
        <f t="shared" si="71"/>
        <v>0.70769472359178731</v>
      </c>
      <c r="M166" s="111">
        <f t="shared" si="71"/>
        <v>0.7097292721425309</v>
      </c>
      <c r="N166" s="111">
        <f t="shared" si="71"/>
        <v>0.71590283637027863</v>
      </c>
      <c r="O166" s="111">
        <f t="shared" si="71"/>
        <v>0.72361552772959914</v>
      </c>
      <c r="P166" s="111">
        <f t="shared" si="71"/>
        <v>0.72415551109740006</v>
      </c>
      <c r="Q166" s="111">
        <f t="shared" si="71"/>
        <v>0.72479994821453275</v>
      </c>
      <c r="R166" s="111">
        <f t="shared" ref="R166:V166" si="72">IF(R145=0,"",R145/R124)</f>
        <v>0.72543427346609224</v>
      </c>
      <c r="S166" s="111">
        <f t="shared" si="72"/>
        <v>0.72909475718662209</v>
      </c>
      <c r="T166" s="111">
        <f t="shared" si="72"/>
        <v>0.74073542462854869</v>
      </c>
      <c r="U166" s="111">
        <f t="shared" si="72"/>
        <v>0.75752158807064207</v>
      </c>
      <c r="V166" s="111">
        <f t="shared" si="72"/>
        <v>0.77680750734555282</v>
      </c>
      <c r="W166" s="111">
        <f t="shared" ref="W166:Y166" si="73">IF(W145=0,"",W145/W124)</f>
        <v>0.78729636724119922</v>
      </c>
      <c r="X166" s="111">
        <f t="shared" si="73"/>
        <v>0.78838794601468931</v>
      </c>
      <c r="Y166" s="111">
        <f t="shared" si="73"/>
        <v>0.78849051981911122</v>
      </c>
      <c r="DA166" s="63" t="s">
        <v>1922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:Y167" si="76">IF(W146=0,"",W146/W125)</f>
        <v>1</v>
      </c>
      <c r="X167" s="111">
        <f t="shared" si="76"/>
        <v>1</v>
      </c>
      <c r="Y167" s="111">
        <f t="shared" si="76"/>
        <v>1</v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0.74221387353249735</v>
      </c>
      <c r="C168" s="124">
        <f t="shared" si="77"/>
        <v>0.74346078335658172</v>
      </c>
      <c r="D168" s="124">
        <f t="shared" si="77"/>
        <v>0.74429949128387318</v>
      </c>
      <c r="E168" s="124">
        <f t="shared" si="77"/>
        <v>0.74579272655377049</v>
      </c>
      <c r="F168" s="124">
        <f t="shared" si="77"/>
        <v>0.74715656216156789</v>
      </c>
      <c r="G168" s="124">
        <f t="shared" si="77"/>
        <v>0.75151283540421676</v>
      </c>
      <c r="H168" s="124">
        <f t="shared" si="77"/>
        <v>0.75663328327695334</v>
      </c>
      <c r="I168" s="124">
        <f t="shared" si="77"/>
        <v>0.75956670954595906</v>
      </c>
      <c r="J168" s="124">
        <f t="shared" si="77"/>
        <v>0.75921167341033158</v>
      </c>
      <c r="K168" s="124">
        <f t="shared" si="77"/>
        <v>0.76156705589839635</v>
      </c>
      <c r="L168" s="124">
        <f t="shared" si="77"/>
        <v>0.76163025329235834</v>
      </c>
      <c r="M168" s="124">
        <f t="shared" si="77"/>
        <v>0.76208649469001033</v>
      </c>
      <c r="N168" s="124">
        <f t="shared" si="77"/>
        <v>0.76692528025516971</v>
      </c>
      <c r="O168" s="124">
        <f t="shared" si="77"/>
        <v>0.77355730428882208</v>
      </c>
      <c r="P168" s="124">
        <f t="shared" si="77"/>
        <v>0.78087335098688471</v>
      </c>
      <c r="Q168" s="124">
        <f t="shared" si="77"/>
        <v>0.78143793933605465</v>
      </c>
      <c r="R168" s="124">
        <f t="shared" ref="R168:V168" si="78">IF(R147=0,"",R147/R126)</f>
        <v>0.79128093672779642</v>
      </c>
      <c r="S168" s="124">
        <f t="shared" si="78"/>
        <v>0.79764214703172021</v>
      </c>
      <c r="T168" s="124">
        <f t="shared" si="78"/>
        <v>0.80665138280765003</v>
      </c>
      <c r="U168" s="124">
        <f t="shared" si="78"/>
        <v>0.81828828963550748</v>
      </c>
      <c r="V168" s="124">
        <f t="shared" si="78"/>
        <v>0.83329814102775723</v>
      </c>
      <c r="W168" s="124">
        <f t="shared" ref="W168:Y168" si="79">IF(W147=0,"",W147/W126)</f>
        <v>0.84368335687972817</v>
      </c>
      <c r="X168" s="124">
        <f t="shared" si="79"/>
        <v>0.87608490677789308</v>
      </c>
      <c r="Y168" s="124">
        <f t="shared" si="79"/>
        <v>0.87780383924387928</v>
      </c>
      <c r="DA168" s="130" t="s">
        <v>1924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0.59561984825376546</v>
      </c>
      <c r="C169" s="111">
        <f t="shared" si="80"/>
        <v>0.59611420508879631</v>
      </c>
      <c r="D169" s="111">
        <f t="shared" si="80"/>
        <v>0.59645979067088151</v>
      </c>
      <c r="E169" s="111">
        <f t="shared" si="80"/>
        <v>0.59697668767250911</v>
      </c>
      <c r="F169" s="111">
        <f t="shared" si="80"/>
        <v>0.59793103711526197</v>
      </c>
      <c r="G169" s="111">
        <f t="shared" si="80"/>
        <v>0.59913599575099152</v>
      </c>
      <c r="H169" s="111">
        <f t="shared" si="80"/>
        <v>0.6010921545222635</v>
      </c>
      <c r="I169" s="111">
        <f t="shared" si="80"/>
        <v>0.60203822406332286</v>
      </c>
      <c r="J169" s="111">
        <f t="shared" si="80"/>
        <v>0.60206168612580302</v>
      </c>
      <c r="K169" s="111">
        <f t="shared" si="80"/>
        <v>0.60210905367576983</v>
      </c>
      <c r="L169" s="111">
        <f t="shared" si="80"/>
        <v>0.60221447832257124</v>
      </c>
      <c r="M169" s="111">
        <f t="shared" si="80"/>
        <v>0.60234265501046103</v>
      </c>
      <c r="N169" s="111">
        <f t="shared" si="80"/>
        <v>0.60248855023431369</v>
      </c>
      <c r="O169" s="111">
        <f t="shared" si="80"/>
        <v>0.60262030291741342</v>
      </c>
      <c r="P169" s="111">
        <f t="shared" si="80"/>
        <v>0.60262723263926354</v>
      </c>
      <c r="Q169" s="111">
        <f t="shared" si="80"/>
        <v>0.60268298252042662</v>
      </c>
      <c r="R169" s="111">
        <f t="shared" ref="R169:V169" si="81">IF(R148=0,"",R148/R127)</f>
        <v>0.6027922557685782</v>
      </c>
      <c r="S169" s="111">
        <f t="shared" si="81"/>
        <v>0.60304213096768466</v>
      </c>
      <c r="T169" s="111">
        <f t="shared" si="81"/>
        <v>0.60360707996165197</v>
      </c>
      <c r="U169" s="111">
        <f t="shared" si="81"/>
        <v>0.6043243909704975</v>
      </c>
      <c r="V169" s="111">
        <f t="shared" si="81"/>
        <v>0.60524540851197162</v>
      </c>
      <c r="W169" s="111">
        <f t="shared" ref="W169:Y169" si="82">IF(W148=0,"",W148/W127)</f>
        <v>0.60596639403576635</v>
      </c>
      <c r="X169" s="111">
        <f t="shared" si="82"/>
        <v>0.6065683615502675</v>
      </c>
      <c r="Y169" s="111">
        <f t="shared" si="82"/>
        <v>0.6069889017628971</v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0.60145569381787189</v>
      </c>
      <c r="C170" s="111">
        <f t="shared" si="83"/>
        <v>0.60188501711814923</v>
      </c>
      <c r="D170" s="111">
        <f t="shared" si="83"/>
        <v>0.60213509563057044</v>
      </c>
      <c r="E170" s="111">
        <f t="shared" si="83"/>
        <v>0.60254402670579588</v>
      </c>
      <c r="F170" s="111">
        <f t="shared" si="83"/>
        <v>0.60352679327350967</v>
      </c>
      <c r="G170" s="111">
        <f t="shared" si="83"/>
        <v>0.60488905818540617</v>
      </c>
      <c r="H170" s="111">
        <f t="shared" si="83"/>
        <v>0.60726319380900518</v>
      </c>
      <c r="I170" s="111">
        <f t="shared" si="83"/>
        <v>0.60853777067798775</v>
      </c>
      <c r="J170" s="111">
        <f t="shared" si="83"/>
        <v>0.60859547138249526</v>
      </c>
      <c r="K170" s="111">
        <f t="shared" si="83"/>
        <v>0.6087286281666483</v>
      </c>
      <c r="L170" s="111">
        <f t="shared" si="83"/>
        <v>0.60880122970165096</v>
      </c>
      <c r="M170" s="111">
        <f t="shared" si="83"/>
        <v>0.60890998683273823</v>
      </c>
      <c r="N170" s="111">
        <f t="shared" si="83"/>
        <v>0.60918384438665607</v>
      </c>
      <c r="O170" s="111">
        <f t="shared" si="83"/>
        <v>0.61002070924443963</v>
      </c>
      <c r="P170" s="111">
        <f t="shared" si="83"/>
        <v>0.61017544601950391</v>
      </c>
      <c r="Q170" s="111">
        <f t="shared" si="83"/>
        <v>0.61051722418916077</v>
      </c>
      <c r="R170" s="111">
        <f t="shared" ref="R170:V170" si="84">IF(R149=0,"",R149/R128)</f>
        <v>0.61140323551698628</v>
      </c>
      <c r="S170" s="111">
        <f t="shared" si="84"/>
        <v>0.61202439674606357</v>
      </c>
      <c r="T170" s="111">
        <f t="shared" si="84"/>
        <v>0.61281383994530358</v>
      </c>
      <c r="U170" s="111">
        <f t="shared" si="84"/>
        <v>0.61467397672905721</v>
      </c>
      <c r="V170" s="111">
        <f t="shared" si="84"/>
        <v>0.61889007943759022</v>
      </c>
      <c r="W170" s="111">
        <f t="shared" ref="W170:Y170" si="85">IF(W149=0,"",W149/W128)</f>
        <v>0.62086350155286363</v>
      </c>
      <c r="X170" s="111">
        <f t="shared" si="85"/>
        <v>0.62168268306226859</v>
      </c>
      <c r="Y170" s="111">
        <f t="shared" si="85"/>
        <v>0.62168268306226848</v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0.75186575151063773</v>
      </c>
      <c r="C171" s="45">
        <f t="shared" si="86"/>
        <v>0.75290465537307605</v>
      </c>
      <c r="D171" s="45">
        <f t="shared" si="86"/>
        <v>0.75364670202713691</v>
      </c>
      <c r="E171" s="45">
        <f t="shared" si="86"/>
        <v>0.75482710426933919</v>
      </c>
      <c r="F171" s="45">
        <f t="shared" si="86"/>
        <v>0.75724614114932498</v>
      </c>
      <c r="G171" s="45">
        <f t="shared" si="86"/>
        <v>0.76052194913015425</v>
      </c>
      <c r="H171" s="45">
        <f t="shared" si="86"/>
        <v>0.76643587367164911</v>
      </c>
      <c r="I171" s="45">
        <f t="shared" si="86"/>
        <v>0.76947187093772274</v>
      </c>
      <c r="J171" s="45">
        <f t="shared" si="86"/>
        <v>0.7698417411306554</v>
      </c>
      <c r="K171" s="45">
        <f t="shared" si="86"/>
        <v>0.77083675920102723</v>
      </c>
      <c r="L171" s="45">
        <f t="shared" si="86"/>
        <v>0.7719664843515962</v>
      </c>
      <c r="M171" s="45">
        <f t="shared" si="86"/>
        <v>0.77413473774382058</v>
      </c>
      <c r="N171" s="45">
        <f t="shared" si="86"/>
        <v>0.77888749662991674</v>
      </c>
      <c r="O171" s="45">
        <f t="shared" si="86"/>
        <v>0.7842045819062422</v>
      </c>
      <c r="P171" s="45">
        <f t="shared" si="86"/>
        <v>0.78762683994031113</v>
      </c>
      <c r="Q171" s="45">
        <f t="shared" si="86"/>
        <v>0.79292332021260692</v>
      </c>
      <c r="R171" s="45">
        <f t="shared" ref="R171:V171" si="87">IF(R150=0,"",R150/R129)</f>
        <v>0.80562057348289062</v>
      </c>
      <c r="S171" s="45">
        <f t="shared" si="87"/>
        <v>0.8153018554415572</v>
      </c>
      <c r="T171" s="45">
        <f t="shared" si="87"/>
        <v>0.82505128492722246</v>
      </c>
      <c r="U171" s="45">
        <f t="shared" si="87"/>
        <v>0.83772644817603936</v>
      </c>
      <c r="V171" s="45">
        <f t="shared" si="87"/>
        <v>0.86094563606509789</v>
      </c>
      <c r="W171" s="45">
        <f t="shared" ref="W171:Y171" si="88">IF(W150=0,"",W150/W129)</f>
        <v>0.87328165242034361</v>
      </c>
      <c r="X171" s="45">
        <f t="shared" si="88"/>
        <v>0.88201955157174716</v>
      </c>
      <c r="Y171" s="45">
        <f t="shared" si="88"/>
        <v>0.88207952640697473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900.93377429494092</v>
      </c>
      <c r="C173" s="117">
        <f t="shared" si="89"/>
        <v>849.59933504243099</v>
      </c>
      <c r="D173" s="117">
        <f t="shared" si="89"/>
        <v>679.28925300652043</v>
      </c>
      <c r="E173" s="117">
        <f t="shared" si="89"/>
        <v>565.05144825574666</v>
      </c>
      <c r="F173" s="117">
        <f t="shared" si="89"/>
        <v>544.69209578887137</v>
      </c>
      <c r="G173" s="117">
        <f t="shared" si="89"/>
        <v>391.91735659898376</v>
      </c>
      <c r="H173" s="117">
        <f t="shared" si="89"/>
        <v>373.8526762906817</v>
      </c>
      <c r="I173" s="117">
        <f t="shared" si="89"/>
        <v>320.25234835713013</v>
      </c>
      <c r="J173" s="117">
        <f t="shared" si="89"/>
        <v>327.54344932853326</v>
      </c>
      <c r="K173" s="117">
        <f t="shared" si="89"/>
        <v>235.87703906381762</v>
      </c>
      <c r="L173" s="117">
        <f t="shared" si="89"/>
        <v>259.50585685941883</v>
      </c>
      <c r="M173" s="117">
        <f t="shared" si="89"/>
        <v>169.0327522027595</v>
      </c>
      <c r="N173" s="117">
        <f t="shared" si="89"/>
        <v>177.00571644113737</v>
      </c>
      <c r="O173" s="117">
        <f t="shared" si="89"/>
        <v>132.41899915286081</v>
      </c>
      <c r="P173" s="117">
        <f t="shared" si="89"/>
        <v>110.6226952968708</v>
      </c>
      <c r="Q173" s="117">
        <f t="shared" si="89"/>
        <v>90.329380086640015</v>
      </c>
      <c r="R173" s="117">
        <f t="shared" ref="R173:V173" si="90">R174+R177+R179+R189</f>
        <v>86.636548057341813</v>
      </c>
      <c r="S173" s="117">
        <f t="shared" si="90"/>
        <v>92.482787912988968</v>
      </c>
      <c r="T173" s="117">
        <f t="shared" si="90"/>
        <v>78.529746433779707</v>
      </c>
      <c r="U173" s="117">
        <f t="shared" si="90"/>
        <v>81.633974053210153</v>
      </c>
      <c r="V173" s="117">
        <f t="shared" si="90"/>
        <v>56.82146892704931</v>
      </c>
      <c r="W173" s="117">
        <f t="shared" ref="W173:Y173" si="91">W174+W177+W179+W189</f>
        <v>39.115921378139639</v>
      </c>
      <c r="X173" s="117">
        <f t="shared" si="91"/>
        <v>34.125397472550596</v>
      </c>
      <c r="Y173" s="117">
        <f t="shared" si="91"/>
        <v>30.749016704144729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877.31818542579697</v>
      </c>
      <c r="C174" s="122">
        <f t="shared" si="92"/>
        <v>826.29362596925591</v>
      </c>
      <c r="D174" s="122">
        <f t="shared" si="92"/>
        <v>656.76051950497595</v>
      </c>
      <c r="E174" s="122">
        <f t="shared" si="92"/>
        <v>544.93378666781496</v>
      </c>
      <c r="F174" s="122">
        <f t="shared" si="92"/>
        <v>523.26126704864703</v>
      </c>
      <c r="G174" s="122">
        <f t="shared" si="92"/>
        <v>376.31803556230051</v>
      </c>
      <c r="H174" s="122">
        <f t="shared" si="92"/>
        <v>356.87865061538861</v>
      </c>
      <c r="I174" s="122">
        <f t="shared" si="92"/>
        <v>304.02084242120725</v>
      </c>
      <c r="J174" s="122">
        <f t="shared" si="92"/>
        <v>309.87959258751005</v>
      </c>
      <c r="K174" s="122">
        <f t="shared" si="92"/>
        <v>221.3695462021501</v>
      </c>
      <c r="L174" s="122">
        <f t="shared" si="92"/>
        <v>243.71537784282566</v>
      </c>
      <c r="M174" s="122">
        <f t="shared" si="92"/>
        <v>157.26442482924162</v>
      </c>
      <c r="N174" s="122">
        <f t="shared" si="92"/>
        <v>169.40194027681633</v>
      </c>
      <c r="O174" s="122">
        <f t="shared" si="92"/>
        <v>124.19404154288117</v>
      </c>
      <c r="P174" s="122">
        <f t="shared" si="92"/>
        <v>101.75001424458698</v>
      </c>
      <c r="Q174" s="122">
        <f t="shared" si="92"/>
        <v>83.378208124140272</v>
      </c>
      <c r="R174" s="122">
        <f t="shared" ref="R174:V174" si="93">SUM(R175:R176)</f>
        <v>82.310547237411072</v>
      </c>
      <c r="S174" s="122">
        <f t="shared" si="93"/>
        <v>88.203841383240089</v>
      </c>
      <c r="T174" s="122">
        <f t="shared" si="93"/>
        <v>75.333411908454352</v>
      </c>
      <c r="U174" s="122">
        <f t="shared" si="93"/>
        <v>78.089837050860552</v>
      </c>
      <c r="V174" s="122">
        <f t="shared" si="93"/>
        <v>53.207501426064603</v>
      </c>
      <c r="W174" s="122">
        <f t="shared" ref="W174:Y174" si="94">SUM(W175:W176)</f>
        <v>37.327280063211269</v>
      </c>
      <c r="X174" s="122">
        <f t="shared" si="94"/>
        <v>32.929594159154242</v>
      </c>
      <c r="Y174" s="122">
        <f t="shared" si="94"/>
        <v>29.693468911639425</v>
      </c>
      <c r="DA174" s="130" t="s">
        <v>2077</v>
      </c>
    </row>
    <row r="175" spans="1:105" ht="12" customHeight="1" x14ac:dyDescent="0.25">
      <c r="A175" s="97" t="s">
        <v>51</v>
      </c>
      <c r="B175" s="98">
        <v>877.31818542579697</v>
      </c>
      <c r="C175" s="98">
        <v>826.29362596925591</v>
      </c>
      <c r="D175" s="98">
        <v>656.76051950497595</v>
      </c>
      <c r="E175" s="98">
        <v>544.93378666781496</v>
      </c>
      <c r="F175" s="98">
        <v>523.26126704864703</v>
      </c>
      <c r="G175" s="98">
        <v>376.31803556230051</v>
      </c>
      <c r="H175" s="98">
        <v>356.87865061538861</v>
      </c>
      <c r="I175" s="98">
        <v>304.02084242120725</v>
      </c>
      <c r="J175" s="98">
        <v>309.87959258751005</v>
      </c>
      <c r="K175" s="98">
        <v>221.3695462021501</v>
      </c>
      <c r="L175" s="98">
        <v>243.71537784282566</v>
      </c>
      <c r="M175" s="98">
        <v>157.26442482924162</v>
      </c>
      <c r="N175" s="98">
        <v>169.40194027681633</v>
      </c>
      <c r="O175" s="98">
        <v>124.19404154288117</v>
      </c>
      <c r="P175" s="98">
        <v>101.75001424458698</v>
      </c>
      <c r="Q175" s="98">
        <v>83.378208124140272</v>
      </c>
      <c r="R175" s="98">
        <v>82.310547237411072</v>
      </c>
      <c r="S175" s="98">
        <v>88.203841383240089</v>
      </c>
      <c r="T175" s="98">
        <v>75.333411908454352</v>
      </c>
      <c r="U175" s="98">
        <v>78.089837050860552</v>
      </c>
      <c r="V175" s="98">
        <v>53.207501426064603</v>
      </c>
      <c r="W175" s="98">
        <v>37.327280063211269</v>
      </c>
      <c r="X175" s="98">
        <v>32.929594159154242</v>
      </c>
      <c r="Y175" s="98">
        <v>29.693468911639425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22.310176786481037</v>
      </c>
      <c r="C179" s="122">
        <v>21.962549659512515</v>
      </c>
      <c r="D179" s="122">
        <v>21.326597794772887</v>
      </c>
      <c r="E179" s="122">
        <v>19.138592646513594</v>
      </c>
      <c r="F179" s="122">
        <v>20.417165658647072</v>
      </c>
      <c r="G179" s="122">
        <v>15.012157567468011</v>
      </c>
      <c r="H179" s="122">
        <v>16.322819587137797</v>
      </c>
      <c r="I179" s="122">
        <v>15.737657901648568</v>
      </c>
      <c r="J179" s="122">
        <v>17.139236508145729</v>
      </c>
      <c r="K179" s="122">
        <v>14.036031588194799</v>
      </c>
      <c r="L179" s="122">
        <v>15.325497332367487</v>
      </c>
      <c r="M179" s="122">
        <v>11.323512363994222</v>
      </c>
      <c r="N179" s="122">
        <v>7.2023266737937224</v>
      </c>
      <c r="O179" s="122">
        <v>7.9460171105512059</v>
      </c>
      <c r="P179" s="122">
        <v>8.7178296021392931</v>
      </c>
      <c r="Q179" s="122">
        <v>6.7413879186802212</v>
      </c>
      <c r="R179" s="122">
        <v>4.0998943106315551</v>
      </c>
      <c r="S179" s="122">
        <v>4.0276877574061904</v>
      </c>
      <c r="T179" s="122">
        <v>2.9680444027308477</v>
      </c>
      <c r="U179" s="122">
        <v>3.3352188596854662</v>
      </c>
      <c r="V179" s="122">
        <v>3.4066980892808325</v>
      </c>
      <c r="W179" s="122">
        <v>1.6453864328553043</v>
      </c>
      <c r="X179" s="122">
        <v>1.1747990561310924</v>
      </c>
      <c r="Y179" s="122">
        <v>1.0406005658968671</v>
      </c>
      <c r="DA179" s="130" t="s">
        <v>2082</v>
      </c>
    </row>
    <row r="180" spans="1:105" ht="12" customHeight="1" x14ac:dyDescent="0.25">
      <c r="A180" s="97" t="s">
        <v>143</v>
      </c>
      <c r="B180" s="98">
        <v>18.717816351816968</v>
      </c>
      <c r="C180" s="98">
        <v>19.231403472954902</v>
      </c>
      <c r="D180" s="98">
        <v>18.881769283238963</v>
      </c>
      <c r="E180" s="98">
        <v>17.322748074857259</v>
      </c>
      <c r="F180" s="98">
        <v>18.876202879504245</v>
      </c>
      <c r="G180" s="98">
        <v>13.530855004917061</v>
      </c>
      <c r="H180" s="98">
        <v>15.136875591286223</v>
      </c>
      <c r="I180" s="98">
        <v>14.680393716288906</v>
      </c>
      <c r="J180" s="98">
        <v>16.071784830648951</v>
      </c>
      <c r="K180" s="98">
        <v>13.438100114090663</v>
      </c>
      <c r="L180" s="98">
        <v>14.853783129062291</v>
      </c>
      <c r="M180" s="98">
        <v>10.954630720799813</v>
      </c>
      <c r="N180" s="98">
        <v>6.9245198610576946</v>
      </c>
      <c r="O180" s="98">
        <v>7.7810456769611509</v>
      </c>
      <c r="P180" s="98">
        <v>8.5619710739233881</v>
      </c>
      <c r="Q180" s="98">
        <v>6.6050611109156296</v>
      </c>
      <c r="R180" s="98">
        <v>3.9850382543168439</v>
      </c>
      <c r="S180" s="98">
        <v>3.907613812283488</v>
      </c>
      <c r="T180" s="98">
        <v>2.8644909806828647</v>
      </c>
      <c r="U180" s="98">
        <v>3.2510980352090857</v>
      </c>
      <c r="V180" s="98">
        <v>3.3569123885737615</v>
      </c>
      <c r="W180" s="98">
        <v>1.6028577511440822</v>
      </c>
      <c r="X180" s="98">
        <v>1.1418416242210785</v>
      </c>
      <c r="Y180" s="98">
        <v>1.008652948031737</v>
      </c>
      <c r="DA180" s="63" t="s">
        <v>2083</v>
      </c>
    </row>
    <row r="181" spans="1:105" ht="12" customHeight="1" x14ac:dyDescent="0.25">
      <c r="A181" s="97" t="s">
        <v>124</v>
      </c>
      <c r="B181" s="98">
        <v>3.5881370597067703</v>
      </c>
      <c r="C181" s="98">
        <v>2.7278934823283927</v>
      </c>
      <c r="D181" s="98">
        <v>2.4421052691442942</v>
      </c>
      <c r="E181" s="98">
        <v>1.8138460838451396</v>
      </c>
      <c r="F181" s="98">
        <v>1.5389826786909537</v>
      </c>
      <c r="G181" s="98">
        <v>1.4790474087347012</v>
      </c>
      <c r="H181" s="98">
        <v>1.1842123759619028</v>
      </c>
      <c r="I181" s="98">
        <v>1.0555579490436438</v>
      </c>
      <c r="J181" s="98">
        <v>1.0654080689042815</v>
      </c>
      <c r="K181" s="98">
        <v>0.59625988049003453</v>
      </c>
      <c r="L181" s="98">
        <v>0.47055695239387096</v>
      </c>
      <c r="M181" s="98">
        <v>0.36746747630851967</v>
      </c>
      <c r="N181" s="98">
        <v>0.27699258367683338</v>
      </c>
      <c r="O181" s="98">
        <v>0.16475907371428697</v>
      </c>
      <c r="P181" s="98">
        <v>0.15562420828720669</v>
      </c>
      <c r="Q181" s="98">
        <v>0.13613132031944622</v>
      </c>
      <c r="R181" s="98">
        <v>0.11469766779462692</v>
      </c>
      <c r="S181" s="98">
        <v>0.1198868042371378</v>
      </c>
      <c r="T181" s="98">
        <v>0.10334846734154035</v>
      </c>
      <c r="U181" s="98">
        <v>8.4120824476380307E-2</v>
      </c>
      <c r="V181" s="98">
        <v>4.9785700707070869E-2</v>
      </c>
      <c r="W181" s="98">
        <v>4.2528681711221955E-2</v>
      </c>
      <c r="X181" s="98">
        <v>3.2957431910013817E-2</v>
      </c>
      <c r="Y181" s="98">
        <v>3.1947617865130229E-2</v>
      </c>
      <c r="DA181" s="63" t="s">
        <v>2084</v>
      </c>
    </row>
    <row r="182" spans="1:105" ht="12" customHeight="1" x14ac:dyDescent="0.25">
      <c r="A182" s="97" t="s">
        <v>123</v>
      </c>
      <c r="B182" s="98">
        <v>4.2233749572999904E-3</v>
      </c>
      <c r="C182" s="98">
        <v>3.2527042292191566E-3</v>
      </c>
      <c r="D182" s="98">
        <v>2.7232423896268536E-3</v>
      </c>
      <c r="E182" s="98">
        <v>1.9984878111949447E-3</v>
      </c>
      <c r="F182" s="98">
        <v>1.9801004518726728E-3</v>
      </c>
      <c r="G182" s="98">
        <v>2.2551538162482818E-3</v>
      </c>
      <c r="H182" s="98">
        <v>1.7316198896705735E-3</v>
      </c>
      <c r="I182" s="98">
        <v>1.7062363160174929E-3</v>
      </c>
      <c r="J182" s="98">
        <v>2.0436085924948558E-3</v>
      </c>
      <c r="K182" s="98">
        <v>1.6715936141023242E-3</v>
      </c>
      <c r="L182" s="98">
        <v>1.1572509113249158E-3</v>
      </c>
      <c r="M182" s="98">
        <v>1.4141668858905756E-3</v>
      </c>
      <c r="N182" s="98">
        <v>8.1422905919438298E-4</v>
      </c>
      <c r="O182" s="98">
        <v>2.1235987576785471E-4</v>
      </c>
      <c r="P182" s="98">
        <v>2.3431992869768094E-4</v>
      </c>
      <c r="Q182" s="98">
        <v>1.9548744514551829E-4</v>
      </c>
      <c r="R182" s="98">
        <v>1.5838852008463641E-4</v>
      </c>
      <c r="S182" s="98">
        <v>1.87140885564503E-4</v>
      </c>
      <c r="T182" s="98">
        <v>2.0495470644266338E-4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4.2233749572999904E-3</v>
      </c>
      <c r="C183" s="101">
        <v>3.2527042292191566E-3</v>
      </c>
      <c r="D183" s="101">
        <v>2.7232423896268536E-3</v>
      </c>
      <c r="E183" s="101">
        <v>1.9984878111949447E-3</v>
      </c>
      <c r="F183" s="101">
        <v>1.9801004518726728E-3</v>
      </c>
      <c r="G183" s="101">
        <v>2.2551538162482818E-3</v>
      </c>
      <c r="H183" s="101">
        <v>1.7316198896705735E-3</v>
      </c>
      <c r="I183" s="101">
        <v>1.7062363160174929E-3</v>
      </c>
      <c r="J183" s="101">
        <v>2.0436085924948558E-3</v>
      </c>
      <c r="K183" s="101">
        <v>1.6715936141023242E-3</v>
      </c>
      <c r="L183" s="101">
        <v>1.1572509113249158E-3</v>
      </c>
      <c r="M183" s="101">
        <v>1.4141668858905756E-3</v>
      </c>
      <c r="N183" s="101">
        <v>8.1422905919438298E-4</v>
      </c>
      <c r="O183" s="101">
        <v>2.1235987576785471E-4</v>
      </c>
      <c r="P183" s="101">
        <v>2.3431992869768094E-4</v>
      </c>
      <c r="Q183" s="101">
        <v>1.9548744514551829E-4</v>
      </c>
      <c r="R183" s="101">
        <v>1.5838852008463641E-4</v>
      </c>
      <c r="S183" s="101">
        <v>1.87140885564503E-4</v>
      </c>
      <c r="T183" s="101">
        <v>2.0495470644266338E-4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1.3054120826629099</v>
      </c>
      <c r="C189" s="122">
        <v>1.3431594136625631</v>
      </c>
      <c r="D189" s="122">
        <v>1.2021357067716769</v>
      </c>
      <c r="E189" s="122">
        <v>0.97906894141809431</v>
      </c>
      <c r="F189" s="122">
        <v>1.0136630815773158</v>
      </c>
      <c r="G189" s="122">
        <v>0.58716346921523166</v>
      </c>
      <c r="H189" s="122">
        <v>0.65120608815526659</v>
      </c>
      <c r="I189" s="122">
        <v>0.49384803427434149</v>
      </c>
      <c r="J189" s="122">
        <v>0.52462023287750514</v>
      </c>
      <c r="K189" s="122">
        <v>0.47146127347272765</v>
      </c>
      <c r="L189" s="122">
        <v>0.46498168422569502</v>
      </c>
      <c r="M189" s="122">
        <v>0.44481500952366188</v>
      </c>
      <c r="N189" s="122">
        <v>0.40144949052730261</v>
      </c>
      <c r="O189" s="122">
        <v>0.27894049942844645</v>
      </c>
      <c r="P189" s="122">
        <v>0.15485145014453966</v>
      </c>
      <c r="Q189" s="122">
        <v>0.20978404381952201</v>
      </c>
      <c r="R189" s="122">
        <v>0.22610650929918522</v>
      </c>
      <c r="S189" s="122">
        <v>0.25125877234269883</v>
      </c>
      <c r="T189" s="122">
        <v>0.22829012259450415</v>
      </c>
      <c r="U189" s="122">
        <v>0.20891814266413489</v>
      </c>
      <c r="V189" s="122">
        <v>0.20726941170387311</v>
      </c>
      <c r="W189" s="122">
        <v>0.14325488207306455</v>
      </c>
      <c r="X189" s="122">
        <v>2.1004257265258348E-2</v>
      </c>
      <c r="Y189" s="122">
        <v>1.4947226608437008E-2</v>
      </c>
      <c r="DA189" s="130" t="s">
        <v>2092</v>
      </c>
    </row>
    <row r="190" spans="1:105" ht="12" customHeight="1" x14ac:dyDescent="0.25">
      <c r="A190" s="97" t="s">
        <v>51</v>
      </c>
      <c r="B190" s="98">
        <v>1.1997917345345213</v>
      </c>
      <c r="C190" s="98">
        <v>1.2327633644547309</v>
      </c>
      <c r="D190" s="98">
        <v>1.1030932790088384</v>
      </c>
      <c r="E190" s="98">
        <v>0.90031868516787061</v>
      </c>
      <c r="F190" s="98">
        <v>0.94069200939702602</v>
      </c>
      <c r="G190" s="98">
        <v>0.53773054865041225</v>
      </c>
      <c r="H190" s="98">
        <v>0.6046507646400725</v>
      </c>
      <c r="I190" s="98">
        <v>0.46041822820337164</v>
      </c>
      <c r="J190" s="98">
        <v>0.4923955851609661</v>
      </c>
      <c r="K190" s="98">
        <v>0.43710109693414645</v>
      </c>
      <c r="L190" s="98">
        <v>0.43571633609898314</v>
      </c>
      <c r="M190" s="98">
        <v>0.42682472184195624</v>
      </c>
      <c r="N190" s="98">
        <v>0.39308975652183581</v>
      </c>
      <c r="O190" s="98">
        <v>0.27546945661968036</v>
      </c>
      <c r="P190" s="98">
        <v>0.15053311155873911</v>
      </c>
      <c r="Q190" s="98">
        <v>0.20374608136575537</v>
      </c>
      <c r="R190" s="98">
        <v>0.2175522511821342</v>
      </c>
      <c r="S190" s="98">
        <v>0.24319537439317096</v>
      </c>
      <c r="T190" s="98">
        <v>0.22199707946209318</v>
      </c>
      <c r="U190" s="98">
        <v>0.20440887795373347</v>
      </c>
      <c r="V190" s="98">
        <v>0.20473124953552913</v>
      </c>
      <c r="W190" s="98">
        <v>0.14037570706486088</v>
      </c>
      <c r="X190" s="98">
        <v>1.9941416945561168E-2</v>
      </c>
      <c r="Y190" s="98">
        <v>1.3435436406934818E-2</v>
      </c>
      <c r="DA190" s="63" t="s">
        <v>2093</v>
      </c>
    </row>
    <row r="191" spans="1:105" ht="12" customHeight="1" x14ac:dyDescent="0.25">
      <c r="A191" s="97" t="s">
        <v>50</v>
      </c>
      <c r="B191" s="98">
        <v>0.10562034812838869</v>
      </c>
      <c r="C191" s="98">
        <v>0.11039604920783209</v>
      </c>
      <c r="D191" s="98">
        <v>9.9042427762838475E-2</v>
      </c>
      <c r="E191" s="98">
        <v>7.8750256250223707E-2</v>
      </c>
      <c r="F191" s="98">
        <v>7.2971072180289698E-2</v>
      </c>
      <c r="G191" s="98">
        <v>4.9432920564819391E-2</v>
      </c>
      <c r="H191" s="98">
        <v>4.6555323515194043E-2</v>
      </c>
      <c r="I191" s="98">
        <v>3.3429806070969868E-2</v>
      </c>
      <c r="J191" s="98">
        <v>3.2224647716539039E-2</v>
      </c>
      <c r="K191" s="98">
        <v>3.43601765385812E-2</v>
      </c>
      <c r="L191" s="98">
        <v>2.9265348126711881E-2</v>
      </c>
      <c r="M191" s="98">
        <v>1.7990287681705651E-2</v>
      </c>
      <c r="N191" s="98">
        <v>8.359734005466822E-3</v>
      </c>
      <c r="O191" s="98">
        <v>3.4710428087661089E-3</v>
      </c>
      <c r="P191" s="98">
        <v>4.3183385858005414E-3</v>
      </c>
      <c r="Q191" s="98">
        <v>6.037962453766651E-3</v>
      </c>
      <c r="R191" s="98">
        <v>8.5542581170510168E-3</v>
      </c>
      <c r="S191" s="98">
        <v>8.0633979495278955E-3</v>
      </c>
      <c r="T191" s="98">
        <v>6.2930431324109684E-3</v>
      </c>
      <c r="U191" s="98">
        <v>4.5092647104014059E-3</v>
      </c>
      <c r="V191" s="98">
        <v>2.5381621683439829E-3</v>
      </c>
      <c r="W191" s="98">
        <v>2.8791750082036698E-3</v>
      </c>
      <c r="X191" s="98">
        <v>1.0628403196971808E-3</v>
      </c>
      <c r="Y191" s="98">
        <v>1.5117902015021911E-3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17883.06930734362</v>
      </c>
      <c r="C194" s="117">
        <f t="shared" si="96"/>
        <v>18396.740302571892</v>
      </c>
      <c r="D194" s="117">
        <f t="shared" si="96"/>
        <v>17258.736295692819</v>
      </c>
      <c r="E194" s="117">
        <f t="shared" si="96"/>
        <v>16932.703249322429</v>
      </c>
      <c r="F194" s="117">
        <f t="shared" si="96"/>
        <v>18404.241716333196</v>
      </c>
      <c r="G194" s="117">
        <f t="shared" si="96"/>
        <v>16088.341682931848</v>
      </c>
      <c r="H194" s="117">
        <f t="shared" si="96"/>
        <v>17034.076677053508</v>
      </c>
      <c r="I194" s="117">
        <f t="shared" si="96"/>
        <v>16680.259397357197</v>
      </c>
      <c r="J194" s="117">
        <f t="shared" si="96"/>
        <v>18426.783651991125</v>
      </c>
      <c r="K194" s="117">
        <f t="shared" si="96"/>
        <v>16428.098044506234</v>
      </c>
      <c r="L194" s="117">
        <f t="shared" si="96"/>
        <v>20077.655340834994</v>
      </c>
      <c r="M194" s="117">
        <f t="shared" si="96"/>
        <v>16276.346646498156</v>
      </c>
      <c r="N194" s="117">
        <f t="shared" si="96"/>
        <v>18653.237070476331</v>
      </c>
      <c r="O194" s="117">
        <f t="shared" si="96"/>
        <v>17012.278762415732</v>
      </c>
      <c r="P194" s="117">
        <f t="shared" si="96"/>
        <v>16209.867739266529</v>
      </c>
      <c r="Q194" s="117">
        <f t="shared" si="96"/>
        <v>15751.839625836286</v>
      </c>
      <c r="R194" s="117">
        <f t="shared" ref="R194:V194" si="97">R195+R198+R200+R210</f>
        <v>16546.26009989317</v>
      </c>
      <c r="S194" s="117">
        <f t="shared" si="97"/>
        <v>18500.268004212252</v>
      </c>
      <c r="T194" s="117">
        <f t="shared" si="97"/>
        <v>17099.499789799887</v>
      </c>
      <c r="U194" s="117">
        <f t="shared" si="97"/>
        <v>19335.895541680646</v>
      </c>
      <c r="V194" s="117">
        <f t="shared" si="97"/>
        <v>17368.984904331122</v>
      </c>
      <c r="W194" s="117">
        <f t="shared" ref="W194:Y194" si="98">W195+W198+W200+W210</f>
        <v>16904.79143457118</v>
      </c>
      <c r="X194" s="117">
        <f t="shared" si="98"/>
        <v>18531.549306719</v>
      </c>
      <c r="Y194" s="117">
        <f t="shared" si="98"/>
        <v>17200.389393985948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14898.475548681687</v>
      </c>
      <c r="C195" s="122">
        <f t="shared" si="99"/>
        <v>15267.746578610955</v>
      </c>
      <c r="D195" s="122">
        <f t="shared" si="99"/>
        <v>14001.08240212388</v>
      </c>
      <c r="E195" s="122">
        <f t="shared" si="99"/>
        <v>13670.709351501548</v>
      </c>
      <c r="F195" s="122">
        <f t="shared" si="99"/>
        <v>15053.995733747728</v>
      </c>
      <c r="G195" s="122">
        <f t="shared" si="99"/>
        <v>13125.162008811514</v>
      </c>
      <c r="H195" s="122">
        <f t="shared" si="99"/>
        <v>13925.954475721132</v>
      </c>
      <c r="I195" s="122">
        <f t="shared" si="99"/>
        <v>13619.79914673253</v>
      </c>
      <c r="J195" s="122">
        <f t="shared" si="99"/>
        <v>15255.042235454535</v>
      </c>
      <c r="K195" s="122">
        <f t="shared" si="99"/>
        <v>13061.83941818255</v>
      </c>
      <c r="L195" s="122">
        <f t="shared" si="99"/>
        <v>16490.094201398515</v>
      </c>
      <c r="M195" s="122">
        <f t="shared" si="99"/>
        <v>12842.417405807357</v>
      </c>
      <c r="N195" s="122">
        <f t="shared" si="99"/>
        <v>15353.547963133477</v>
      </c>
      <c r="O195" s="122">
        <f t="shared" si="99"/>
        <v>13593.301028661226</v>
      </c>
      <c r="P195" s="122">
        <f t="shared" si="99"/>
        <v>12646.886739124524</v>
      </c>
      <c r="Q195" s="122">
        <f t="shared" si="99"/>
        <v>12327.831422042602</v>
      </c>
      <c r="R195" s="122">
        <f t="shared" ref="R195:V195" si="100">SUM(R196:R197)</f>
        <v>13326.725944973492</v>
      </c>
      <c r="S195" s="122">
        <f t="shared" si="100"/>
        <v>15204.788707269303</v>
      </c>
      <c r="T195" s="122">
        <f t="shared" si="100"/>
        <v>14006.764406462871</v>
      </c>
      <c r="U195" s="122">
        <f t="shared" si="100"/>
        <v>16106.104607104235</v>
      </c>
      <c r="V195" s="122">
        <f t="shared" si="100"/>
        <v>14111.584234620979</v>
      </c>
      <c r="W195" s="122">
        <f t="shared" ref="W195:Y195" si="101">SUM(W196:W197)</f>
        <v>13756.801239287539</v>
      </c>
      <c r="X195" s="122">
        <f t="shared" si="101"/>
        <v>15374.284139401301</v>
      </c>
      <c r="Y195" s="122">
        <f t="shared" si="101"/>
        <v>14141.308187336641</v>
      </c>
      <c r="DA195" s="130" t="s">
        <v>2245</v>
      </c>
    </row>
    <row r="196" spans="1:105" ht="12" customHeight="1" x14ac:dyDescent="0.25">
      <c r="A196" s="97" t="s">
        <v>51</v>
      </c>
      <c r="B196" s="98">
        <v>14793.196776666327</v>
      </c>
      <c r="C196" s="98">
        <v>15162.404793303012</v>
      </c>
      <c r="D196" s="98">
        <v>13906.730002356699</v>
      </c>
      <c r="E196" s="98">
        <v>13580.455699851374</v>
      </c>
      <c r="F196" s="98">
        <v>14957.119755514739</v>
      </c>
      <c r="G196" s="98">
        <v>13049.887353176216</v>
      </c>
      <c r="H196" s="98">
        <v>13845.741103627319</v>
      </c>
      <c r="I196" s="98">
        <v>13543.999583372899</v>
      </c>
      <c r="J196" s="98">
        <v>15171.232992809111</v>
      </c>
      <c r="K196" s="98">
        <v>12990.747564936244</v>
      </c>
      <c r="L196" s="98">
        <v>16399.723318660017</v>
      </c>
      <c r="M196" s="98">
        <v>12771.247795803931</v>
      </c>
      <c r="N196" s="98">
        <v>15264.995931651749</v>
      </c>
      <c r="O196" s="98">
        <v>13511.426870616246</v>
      </c>
      <c r="P196" s="98">
        <v>12571.295018474826</v>
      </c>
      <c r="Q196" s="98">
        <v>12254.695914495473</v>
      </c>
      <c r="R196" s="98">
        <v>13248.110806768065</v>
      </c>
      <c r="S196" s="98">
        <v>15115.62525228061</v>
      </c>
      <c r="T196" s="98">
        <v>13924.830474384395</v>
      </c>
      <c r="U196" s="98">
        <v>16012.531876138421</v>
      </c>
      <c r="V196" s="98">
        <v>14029.816344399078</v>
      </c>
      <c r="W196" s="98">
        <v>13676.159952484913</v>
      </c>
      <c r="X196" s="98">
        <v>15284.974046244864</v>
      </c>
      <c r="Y196" s="98">
        <v>14059.070775610213</v>
      </c>
      <c r="DA196" s="63" t="s">
        <v>2246</v>
      </c>
    </row>
    <row r="197" spans="1:105" ht="12" customHeight="1" x14ac:dyDescent="0.25">
      <c r="A197" s="97" t="s">
        <v>53</v>
      </c>
      <c r="B197" s="98">
        <v>105.27877201535921</v>
      </c>
      <c r="C197" s="98">
        <v>105.3417853079432</v>
      </c>
      <c r="D197" s="98">
        <v>94.352399767181652</v>
      </c>
      <c r="E197" s="98">
        <v>90.25365165017358</v>
      </c>
      <c r="F197" s="98">
        <v>96.875978232988572</v>
      </c>
      <c r="G197" s="98">
        <v>75.274655635298501</v>
      </c>
      <c r="H197" s="98">
        <v>80.213372093813121</v>
      </c>
      <c r="I197" s="98">
        <v>75.799563359631932</v>
      </c>
      <c r="J197" s="98">
        <v>83.809242645423936</v>
      </c>
      <c r="K197" s="98">
        <v>71.091853246305433</v>
      </c>
      <c r="L197" s="98">
        <v>90.370882738497556</v>
      </c>
      <c r="M197" s="98">
        <v>71.169610003425447</v>
      </c>
      <c r="N197" s="98">
        <v>88.552031481726999</v>
      </c>
      <c r="O197" s="98">
        <v>81.874158044980661</v>
      </c>
      <c r="P197" s="98">
        <v>75.591720649697763</v>
      </c>
      <c r="Q197" s="98">
        <v>73.135507547128682</v>
      </c>
      <c r="R197" s="98">
        <v>78.615138205426831</v>
      </c>
      <c r="S197" s="98">
        <v>89.163454988693616</v>
      </c>
      <c r="T197" s="98">
        <v>81.933932078477369</v>
      </c>
      <c r="U197" s="98">
        <v>93.572730965814898</v>
      </c>
      <c r="V197" s="98">
        <v>81.767890221901155</v>
      </c>
      <c r="W197" s="98">
        <v>80.641286802625601</v>
      </c>
      <c r="X197" s="98">
        <v>89.310093156437475</v>
      </c>
      <c r="Y197" s="98">
        <v>82.237411726427851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0.43948858765840382</v>
      </c>
      <c r="C198" s="122">
        <f t="shared" si="102"/>
        <v>0.53415127374574922</v>
      </c>
      <c r="D198" s="122">
        <f t="shared" si="102"/>
        <v>0.63406023419577928</v>
      </c>
      <c r="E198" s="122">
        <f t="shared" si="102"/>
        <v>1.0545509670835529</v>
      </c>
      <c r="F198" s="122">
        <f t="shared" si="102"/>
        <v>0.60415729725116429</v>
      </c>
      <c r="G198" s="122">
        <f t="shared" si="102"/>
        <v>0.60071986878778605</v>
      </c>
      <c r="H198" s="122">
        <f t="shared" si="102"/>
        <v>0.58462522476330803</v>
      </c>
      <c r="I198" s="122">
        <f t="shared" si="102"/>
        <v>0.48208754041110191</v>
      </c>
      <c r="J198" s="122">
        <f t="shared" si="102"/>
        <v>0.3614133442333729</v>
      </c>
      <c r="K198" s="122">
        <f t="shared" si="102"/>
        <v>0.26308512989389488</v>
      </c>
      <c r="L198" s="122">
        <f t="shared" si="102"/>
        <v>0.2906381273455898</v>
      </c>
      <c r="M198" s="122">
        <f t="shared" si="102"/>
        <v>0.48371912446465309</v>
      </c>
      <c r="N198" s="122">
        <f t="shared" si="102"/>
        <v>0.95603160354532624</v>
      </c>
      <c r="O198" s="122">
        <f t="shared" si="102"/>
        <v>1.9331830709843274</v>
      </c>
      <c r="P198" s="122">
        <f t="shared" si="102"/>
        <v>1.7366866367502858</v>
      </c>
      <c r="Q198" s="122">
        <f t="shared" si="102"/>
        <v>3.730360020369142</v>
      </c>
      <c r="R198" s="122">
        <f t="shared" si="102"/>
        <v>2.3597021131579607</v>
      </c>
      <c r="S198" s="122">
        <f t="shared" si="102"/>
        <v>2.1251926159994623</v>
      </c>
      <c r="T198" s="122">
        <f t="shared" si="102"/>
        <v>1.6870434649948063</v>
      </c>
      <c r="U198" s="122">
        <f t="shared" si="102"/>
        <v>1.3965392097149412</v>
      </c>
      <c r="V198" s="122">
        <f t="shared" si="102"/>
        <v>0.98839473545197232</v>
      </c>
      <c r="W198" s="122">
        <f t="shared" si="102"/>
        <v>0.64029387613099953</v>
      </c>
      <c r="X198" s="122">
        <f t="shared" si="102"/>
        <v>0.42428589392951183</v>
      </c>
      <c r="Y198" s="122">
        <f t="shared" si="102"/>
        <v>0.3379709607980188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0.43948858765840382</v>
      </c>
      <c r="C199" s="98">
        <f>RES_hhdet_fech!C8</f>
        <v>0.53415127374574922</v>
      </c>
      <c r="D199" s="98">
        <f>RES_hhdet_fech!D8</f>
        <v>0.63406023419577928</v>
      </c>
      <c r="E199" s="98">
        <f>RES_hhdet_fech!E8</f>
        <v>1.0545509670835529</v>
      </c>
      <c r="F199" s="98">
        <f>RES_hhdet_fech!F8</f>
        <v>0.60415729725116429</v>
      </c>
      <c r="G199" s="98">
        <f>RES_hhdet_fech!G8</f>
        <v>0.60071986878778605</v>
      </c>
      <c r="H199" s="98">
        <f>RES_hhdet_fech!H8</f>
        <v>0.58462522476330803</v>
      </c>
      <c r="I199" s="98">
        <f>RES_hhdet_fech!I8</f>
        <v>0.48208754041110191</v>
      </c>
      <c r="J199" s="98">
        <f>RES_hhdet_fech!J8</f>
        <v>0.3614133442333729</v>
      </c>
      <c r="K199" s="98">
        <f>RES_hhdet_fech!K8</f>
        <v>0.26308512989389488</v>
      </c>
      <c r="L199" s="98">
        <f>RES_hhdet_fech!L8</f>
        <v>0.2906381273455898</v>
      </c>
      <c r="M199" s="98">
        <f>RES_hhdet_fech!M8</f>
        <v>0.48371912446465309</v>
      </c>
      <c r="N199" s="98">
        <f>RES_hhdet_fech!N8</f>
        <v>0.95603160354532624</v>
      </c>
      <c r="O199" s="98">
        <f>RES_hhdet_fech!O8</f>
        <v>1.9331830709843274</v>
      </c>
      <c r="P199" s="98">
        <f>RES_hhdet_fech!P8</f>
        <v>1.7366866367502858</v>
      </c>
      <c r="Q199" s="98">
        <f>RES_hhdet_fech!Q8</f>
        <v>3.730360020369142</v>
      </c>
      <c r="R199" s="98">
        <f>RES_hhdet_fech!R8</f>
        <v>2.3597021131579607</v>
      </c>
      <c r="S199" s="98">
        <f>RES_hhdet_fech!S8</f>
        <v>2.1251926159994623</v>
      </c>
      <c r="T199" s="98">
        <f>RES_hhdet_fech!T8</f>
        <v>1.6870434649948063</v>
      </c>
      <c r="U199" s="98">
        <f>RES_hhdet_fech!U8</f>
        <v>1.3965392097149412</v>
      </c>
      <c r="V199" s="98">
        <f>RES_hhdet_fech!V8</f>
        <v>0.98839473545197232</v>
      </c>
      <c r="W199" s="98">
        <f>RES_hhdet_fech!W8</f>
        <v>0.64029387613099953</v>
      </c>
      <c r="X199" s="98">
        <f>RES_hhdet_fech!X8</f>
        <v>0.42428589392951183</v>
      </c>
      <c r="Y199" s="98">
        <f>RES_hhdet_fech!Y8</f>
        <v>0.3379709607980188</v>
      </c>
      <c r="DA199" s="63" t="s">
        <v>2249</v>
      </c>
    </row>
    <row r="200" spans="1:105" ht="12" customHeight="1" x14ac:dyDescent="0.25">
      <c r="A200" s="121" t="s">
        <v>55</v>
      </c>
      <c r="B200" s="122">
        <v>2612.5004343178075</v>
      </c>
      <c r="C200" s="122">
        <v>2701.3490003102484</v>
      </c>
      <c r="D200" s="122">
        <v>2810.0900543975176</v>
      </c>
      <c r="E200" s="122">
        <v>2816.3600381407896</v>
      </c>
      <c r="F200" s="122">
        <v>2874.5683465900502</v>
      </c>
      <c r="G200" s="122">
        <v>2581.8879316654466</v>
      </c>
      <c r="H200" s="122">
        <v>2665.3412660477434</v>
      </c>
      <c r="I200" s="122">
        <v>2675.1386921299431</v>
      </c>
      <c r="J200" s="122">
        <v>2752.980084977758</v>
      </c>
      <c r="K200" s="122">
        <v>2842.9892317973486</v>
      </c>
      <c r="L200" s="122">
        <v>3056.2034236143941</v>
      </c>
      <c r="M200" s="122">
        <v>2907.2343962200907</v>
      </c>
      <c r="N200" s="122">
        <v>2759.3996210691444</v>
      </c>
      <c r="O200" s="122">
        <v>2896.2307238335752</v>
      </c>
      <c r="P200" s="122">
        <v>3029.5358700827687</v>
      </c>
      <c r="Q200" s="122">
        <v>2901.8759797785538</v>
      </c>
      <c r="R200" s="122">
        <v>2692.1684473289088</v>
      </c>
      <c r="S200" s="122">
        <v>2767.6837251473162</v>
      </c>
      <c r="T200" s="122">
        <v>2576.5359858397678</v>
      </c>
      <c r="U200" s="122">
        <v>2708.5120650517497</v>
      </c>
      <c r="V200" s="122">
        <v>2747.8512853954676</v>
      </c>
      <c r="W200" s="122">
        <v>2669.1367836041004</v>
      </c>
      <c r="X200" s="122">
        <v>2693.6949480155477</v>
      </c>
      <c r="Y200" s="122">
        <v>2580.7110326040874</v>
      </c>
      <c r="DA200" s="130" t="s">
        <v>2250</v>
      </c>
    </row>
    <row r="201" spans="1:105" ht="12" customHeight="1" x14ac:dyDescent="0.25">
      <c r="A201" s="97" t="s">
        <v>143</v>
      </c>
      <c r="B201" s="98">
        <v>2773.9621322989351</v>
      </c>
      <c r="C201" s="98">
        <v>2902.2342735544662</v>
      </c>
      <c r="D201" s="98">
        <v>2982.3918452888174</v>
      </c>
      <c r="E201" s="98">
        <v>2906.026507080428</v>
      </c>
      <c r="F201" s="98">
        <v>3273.3921402907085</v>
      </c>
      <c r="G201" s="98">
        <v>2566.8409006458664</v>
      </c>
      <c r="H201" s="98">
        <v>2881.7726429939316</v>
      </c>
      <c r="I201" s="98">
        <v>2886.9853812773858</v>
      </c>
      <c r="J201" s="98">
        <v>3143.3028489667913</v>
      </c>
      <c r="K201" s="98">
        <v>2867.4088650137469</v>
      </c>
      <c r="L201" s="98">
        <v>3462.3752719633881</v>
      </c>
      <c r="M201" s="98">
        <v>3083.0498866213165</v>
      </c>
      <c r="N201" s="98">
        <v>2368.0418313570485</v>
      </c>
      <c r="O201" s="98">
        <v>2941.4167303685713</v>
      </c>
      <c r="P201" s="98">
        <v>3445.7978860531052</v>
      </c>
      <c r="Q201" s="98">
        <v>3068.078133437612</v>
      </c>
      <c r="R201" s="98">
        <v>2363.7958190148911</v>
      </c>
      <c r="S201" s="98">
        <v>2825.0319284802026</v>
      </c>
      <c r="T201" s="98">
        <v>2388.4514435695523</v>
      </c>
      <c r="U201" s="98">
        <v>2831.8546029780923</v>
      </c>
      <c r="V201" s="98">
        <v>3277.0943175161083</v>
      </c>
      <c r="W201" s="98">
        <v>2263.7633384012065</v>
      </c>
      <c r="X201" s="98">
        <v>2482.5724730085863</v>
      </c>
      <c r="Y201" s="98">
        <v>2391.9097517228374</v>
      </c>
      <c r="DA201" s="63" t="s">
        <v>2251</v>
      </c>
    </row>
    <row r="202" spans="1:105" ht="12" customHeight="1" x14ac:dyDescent="0.25">
      <c r="A202" s="97" t="s">
        <v>124</v>
      </c>
      <c r="B202" s="98">
        <v>3320.5040359488112</v>
      </c>
      <c r="C202" s="98">
        <v>2963.6445289511494</v>
      </c>
      <c r="D202" s="98">
        <v>3218.7411615547217</v>
      </c>
      <c r="E202" s="98">
        <v>2976.1025982187994</v>
      </c>
      <c r="F202" s="98">
        <v>2966.2364836988022</v>
      </c>
      <c r="G202" s="98">
        <v>3385.8752331341911</v>
      </c>
      <c r="H202" s="98">
        <v>3123.4991982220731</v>
      </c>
      <c r="I202" s="98">
        <v>3312.0169412952782</v>
      </c>
      <c r="J202" s="98">
        <v>3632.9371058043535</v>
      </c>
      <c r="K202" s="98">
        <v>2926.249049580043</v>
      </c>
      <c r="L202" s="98">
        <v>3226.6013140851692</v>
      </c>
      <c r="M202" s="98">
        <v>3501.4269583286609</v>
      </c>
      <c r="N202" s="98">
        <v>3483.9205050792816</v>
      </c>
      <c r="O202" s="98">
        <v>3195.152744408198</v>
      </c>
      <c r="P202" s="98">
        <v>3442.6448204928201</v>
      </c>
      <c r="Q202" s="98">
        <v>3546.0062120134862</v>
      </c>
      <c r="R202" s="98">
        <v>3078.7815774694882</v>
      </c>
      <c r="S202" s="98">
        <v>3218.0713990444515</v>
      </c>
      <c r="T202" s="98">
        <v>2993.1507626649759</v>
      </c>
      <c r="U202" s="98">
        <v>2939.0103498960352</v>
      </c>
      <c r="V202" s="98">
        <v>2672.7535285686067</v>
      </c>
      <c r="W202" s="98">
        <v>3284.5449154952189</v>
      </c>
      <c r="X202" s="98">
        <v>2844.7973018943039</v>
      </c>
      <c r="Y202" s="98">
        <v>2757.6328566139982</v>
      </c>
      <c r="DA202" s="63" t="s">
        <v>2252</v>
      </c>
    </row>
    <row r="203" spans="1:105" ht="12" customHeight="1" x14ac:dyDescent="0.25">
      <c r="A203" s="97" t="s">
        <v>123</v>
      </c>
      <c r="B203" s="98">
        <v>2496.3065325452822</v>
      </c>
      <c r="C203" s="98">
        <v>2226.7220121749006</v>
      </c>
      <c r="D203" s="98">
        <v>2420.1559657491243</v>
      </c>
      <c r="E203" s="98">
        <v>2237.0204197763878</v>
      </c>
      <c r="F203" s="98">
        <v>2233.1227481039382</v>
      </c>
      <c r="G203" s="98">
        <v>2558.7338793289291</v>
      </c>
      <c r="H203" s="98">
        <v>2317.457418230983</v>
      </c>
      <c r="I203" s="98">
        <v>2496.1245732387906</v>
      </c>
      <c r="J203" s="98">
        <v>2778.3543021736195</v>
      </c>
      <c r="K203" s="98">
        <v>2244.1165707110058</v>
      </c>
      <c r="L203" s="98">
        <v>2426.6147330069139</v>
      </c>
      <c r="M203" s="98">
        <v>2689.553520195409</v>
      </c>
      <c r="N203" s="98">
        <v>2701.1221487366288</v>
      </c>
      <c r="O203" s="98">
        <v>2497.3071515260094</v>
      </c>
      <c r="P203" s="98">
        <v>2705.7216308621778</v>
      </c>
      <c r="Q203" s="98">
        <v>2731.4175043323794</v>
      </c>
      <c r="R203" s="98">
        <v>2355.2239407190486</v>
      </c>
      <c r="S203" s="98">
        <v>2503.1219773445482</v>
      </c>
      <c r="T203" s="98">
        <v>2415.1602047110373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1239.4714319715881</v>
      </c>
      <c r="C204" s="101">
        <v>1101.4616025367263</v>
      </c>
      <c r="D204" s="101">
        <v>1198.8212667841403</v>
      </c>
      <c r="E204" s="101">
        <v>1099.7137541792924</v>
      </c>
      <c r="F204" s="101">
        <v>1089.5956879912135</v>
      </c>
      <c r="G204" s="101">
        <v>1240.9501101912094</v>
      </c>
      <c r="H204" s="101">
        <v>952.86355964439895</v>
      </c>
      <c r="I204" s="101">
        <v>1073.0236183542704</v>
      </c>
      <c r="J204" s="101">
        <v>1285.191427373315</v>
      </c>
      <c r="K204" s="101">
        <v>1051.2373997574548</v>
      </c>
      <c r="L204" s="101">
        <v>1018.8861695060007</v>
      </c>
      <c r="M204" s="101">
        <v>1245.0844214567489</v>
      </c>
      <c r="N204" s="101">
        <v>1194.7952385901024</v>
      </c>
      <c r="O204" s="101">
        <v>934.84713755878965</v>
      </c>
      <c r="P204" s="101">
        <v>1031.5193198524428</v>
      </c>
      <c r="Q204" s="101">
        <v>860.57160215494935</v>
      </c>
      <c r="R204" s="101">
        <v>697.2553270145994</v>
      </c>
      <c r="S204" s="101">
        <v>823.82851542746505</v>
      </c>
      <c r="T204" s="101">
        <v>902.2482234665581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1256.8351005736943</v>
      </c>
      <c r="C205" s="104">
        <v>1125.2604096381738</v>
      </c>
      <c r="D205" s="104">
        <v>1221.3346989649842</v>
      </c>
      <c r="E205" s="104">
        <v>1137.3066655970952</v>
      </c>
      <c r="F205" s="104">
        <v>1143.5270601127245</v>
      </c>
      <c r="G205" s="104">
        <v>1317.7837691377194</v>
      </c>
      <c r="H205" s="104">
        <v>1364.5938585865842</v>
      </c>
      <c r="I205" s="104">
        <v>1423.1009548845207</v>
      </c>
      <c r="J205" s="104">
        <v>1493.1628748003041</v>
      </c>
      <c r="K205" s="104">
        <v>1192.8791709535508</v>
      </c>
      <c r="L205" s="104">
        <v>1407.7285635009134</v>
      </c>
      <c r="M205" s="104">
        <v>1444.4690987386605</v>
      </c>
      <c r="N205" s="104">
        <v>1506.3269101465264</v>
      </c>
      <c r="O205" s="104">
        <v>1562.4600139672195</v>
      </c>
      <c r="P205" s="104">
        <v>1674.202311009735</v>
      </c>
      <c r="Q205" s="104">
        <v>1870.8459021774299</v>
      </c>
      <c r="R205" s="104">
        <v>1657.9686137044489</v>
      </c>
      <c r="S205" s="104">
        <v>1679.2934619170831</v>
      </c>
      <c r="T205" s="104">
        <v>1512.911981244479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2699.6076083421599</v>
      </c>
      <c r="C206" s="101">
        <v>2802.4274602960263</v>
      </c>
      <c r="D206" s="101">
        <v>2912.9935014877428</v>
      </c>
      <c r="E206" s="101">
        <v>2942.718364043149</v>
      </c>
      <c r="F206" s="101">
        <v>2950.0441241037843</v>
      </c>
      <c r="G206" s="101">
        <v>2730.3483517371037</v>
      </c>
      <c r="H206" s="101">
        <v>2820.6891964826159</v>
      </c>
      <c r="I206" s="101">
        <v>2823.8215364431394</v>
      </c>
      <c r="J206" s="101">
        <v>2820.202174269059</v>
      </c>
      <c r="K206" s="101">
        <v>3088.4809815464491</v>
      </c>
      <c r="L206" s="101">
        <v>3165.1282650357102</v>
      </c>
      <c r="M206" s="101">
        <v>3087.7492924650078</v>
      </c>
      <c r="N206" s="101">
        <v>3159.2105804756266</v>
      </c>
      <c r="O206" s="101">
        <v>3161.6568310413045</v>
      </c>
      <c r="P206" s="101">
        <v>3122.4310207556609</v>
      </c>
      <c r="Q206" s="101">
        <v>3125.6685095879993</v>
      </c>
      <c r="R206" s="101">
        <v>3126.9650885881888</v>
      </c>
      <c r="S206" s="101">
        <v>3036.4987673706651</v>
      </c>
      <c r="T206" s="101">
        <v>2872.0239034199421</v>
      </c>
      <c r="U206" s="101">
        <v>2898.5459986743431</v>
      </c>
      <c r="V206" s="101">
        <v>2748.7827531647185</v>
      </c>
      <c r="W206" s="101">
        <v>3013.7901869571137</v>
      </c>
      <c r="X206" s="101">
        <v>2934.4833762008188</v>
      </c>
      <c r="Y206" s="101">
        <v>2803.3434103711052</v>
      </c>
      <c r="DA206" s="131" t="s">
        <v>2256</v>
      </c>
    </row>
    <row r="207" spans="1:105" ht="12" customHeight="1" x14ac:dyDescent="0.25">
      <c r="A207" s="107" t="s">
        <v>121</v>
      </c>
      <c r="B207" s="104">
        <v>2160.1363869312236</v>
      </c>
      <c r="C207" s="104">
        <v>2243.4366482633818</v>
      </c>
      <c r="D207" s="104">
        <v>2334.6672247611491</v>
      </c>
      <c r="E207" s="104">
        <v>2357.8860248084356</v>
      </c>
      <c r="F207" s="104">
        <v>2366.5198098071633</v>
      </c>
      <c r="G207" s="104">
        <v>2194.7503146613367</v>
      </c>
      <c r="H207" s="104">
        <v>2232.3149153523213</v>
      </c>
      <c r="I207" s="104">
        <v>2261.4550439266891</v>
      </c>
      <c r="J207" s="104">
        <v>2283.074223705461</v>
      </c>
      <c r="K207" s="104">
        <v>2510.7688144875051</v>
      </c>
      <c r="L207" s="104">
        <v>2535.3785780634494</v>
      </c>
      <c r="M207" s="104">
        <v>2508.7624572245504</v>
      </c>
      <c r="N207" s="104">
        <v>2567.6659770775018</v>
      </c>
      <c r="O207" s="104">
        <v>2540.8389818842302</v>
      </c>
      <c r="P207" s="104">
        <v>2510.8773333200106</v>
      </c>
      <c r="Q207" s="104">
        <v>2464.925192989102</v>
      </c>
      <c r="R207" s="104">
        <v>2454.6619999067998</v>
      </c>
      <c r="S207" s="104">
        <v>2416.525823745746</v>
      </c>
      <c r="T207" s="104">
        <v>2343.739864622451</v>
      </c>
      <c r="U207" s="104">
        <v>2403.7390759072273</v>
      </c>
      <c r="V207" s="104">
        <v>2320.1559667703109</v>
      </c>
      <c r="W207" s="104">
        <v>2555.636175924375</v>
      </c>
      <c r="X207" s="104">
        <v>2523.0202595864234</v>
      </c>
      <c r="Y207" s="104">
        <v>2408.2098158897902</v>
      </c>
      <c r="DA207" s="132" t="s">
        <v>2257</v>
      </c>
    </row>
    <row r="208" spans="1:105" ht="12" customHeight="1" x14ac:dyDescent="0.25">
      <c r="A208" s="108" t="s">
        <v>53</v>
      </c>
      <c r="B208" s="98">
        <v>1006.7020965782241</v>
      </c>
      <c r="C208" s="98">
        <v>1040.1980688080741</v>
      </c>
      <c r="D208" s="98">
        <v>1084.7637888644788</v>
      </c>
      <c r="E208" s="98">
        <v>1085.9955485576825</v>
      </c>
      <c r="F208" s="98">
        <v>1084.9925959756895</v>
      </c>
      <c r="G208" s="98">
        <v>1001.1644986056619</v>
      </c>
      <c r="H208" s="98">
        <v>860.88582897099684</v>
      </c>
      <c r="I208" s="98">
        <v>912.79122608753232</v>
      </c>
      <c r="J208" s="98">
        <v>991.72733427589105</v>
      </c>
      <c r="K208" s="98">
        <v>1113.6814505693919</v>
      </c>
      <c r="L208" s="98">
        <v>1005.9764345520236</v>
      </c>
      <c r="M208" s="98">
        <v>1092.7369879309056</v>
      </c>
      <c r="N208" s="98">
        <v>1077.1820667567829</v>
      </c>
      <c r="O208" s="98">
        <v>923.5466263474035</v>
      </c>
      <c r="P208" s="98">
        <v>920.06858361321986</v>
      </c>
      <c r="Q208" s="98">
        <v>742.529127953988</v>
      </c>
      <c r="R208" s="98">
        <v>691.00281338019568</v>
      </c>
      <c r="S208" s="98">
        <v>755.11235852416894</v>
      </c>
      <c r="T208" s="98">
        <v>829.27020712806404</v>
      </c>
      <c r="U208" s="98">
        <v>856.93556101267097</v>
      </c>
      <c r="V208" s="98">
        <v>811.9592258406974</v>
      </c>
      <c r="W208" s="98">
        <v>863.23219632895234</v>
      </c>
      <c r="X208" s="98">
        <v>992.0559856944858</v>
      </c>
      <c r="Y208" s="98">
        <v>941.20972411685182</v>
      </c>
      <c r="DA208" s="63" t="s">
        <v>2258</v>
      </c>
    </row>
    <row r="209" spans="1:105" ht="12" customHeight="1" x14ac:dyDescent="0.25">
      <c r="A209" s="108" t="s">
        <v>52</v>
      </c>
      <c r="B209" s="98">
        <v>1153.4342903529991</v>
      </c>
      <c r="C209" s="98">
        <v>1203.2385794553077</v>
      </c>
      <c r="D209" s="98">
        <v>1249.9034358966705</v>
      </c>
      <c r="E209" s="98">
        <v>1271.8904762507534</v>
      </c>
      <c r="F209" s="98">
        <v>1281.5272138314738</v>
      </c>
      <c r="G209" s="98">
        <v>1193.5858160556747</v>
      </c>
      <c r="H209" s="98">
        <v>1371.4290863813244</v>
      </c>
      <c r="I209" s="98">
        <v>1348.6638178391572</v>
      </c>
      <c r="J209" s="98">
        <v>1291.3468894295697</v>
      </c>
      <c r="K209" s="98">
        <v>1397.0873639181134</v>
      </c>
      <c r="L209" s="98">
        <v>1529.4021435114259</v>
      </c>
      <c r="M209" s="98">
        <v>1416.0254692936448</v>
      </c>
      <c r="N209" s="98">
        <v>1490.4839103207187</v>
      </c>
      <c r="O209" s="98">
        <v>1617.292355536827</v>
      </c>
      <c r="P209" s="98">
        <v>1590.8087497067904</v>
      </c>
      <c r="Q209" s="98">
        <v>1722.3960650351137</v>
      </c>
      <c r="R209" s="98">
        <v>1763.6591865266039</v>
      </c>
      <c r="S209" s="98">
        <v>1661.4134652215773</v>
      </c>
      <c r="T209" s="98">
        <v>1514.4696574943871</v>
      </c>
      <c r="U209" s="98">
        <v>1546.8035148945567</v>
      </c>
      <c r="V209" s="98">
        <v>1508.196740929614</v>
      </c>
      <c r="W209" s="98">
        <v>1692.4039795954227</v>
      </c>
      <c r="X209" s="98">
        <v>1530.9642738919381</v>
      </c>
      <c r="Y209" s="98">
        <v>1467.000091772939</v>
      </c>
      <c r="DA209" s="63" t="s">
        <v>2259</v>
      </c>
    </row>
    <row r="210" spans="1:105" ht="12" customHeight="1" x14ac:dyDescent="0.25">
      <c r="A210" s="121" t="s">
        <v>54</v>
      </c>
      <c r="B210" s="122">
        <v>371.65383575646757</v>
      </c>
      <c r="C210" s="122">
        <v>427.1105723769424</v>
      </c>
      <c r="D210" s="122">
        <v>446.92977893722343</v>
      </c>
      <c r="E210" s="122">
        <v>444.57930871300744</v>
      </c>
      <c r="F210" s="122">
        <v>475.07347869816709</v>
      </c>
      <c r="G210" s="122">
        <v>380.69102258609973</v>
      </c>
      <c r="H210" s="122">
        <v>442.19631005986929</v>
      </c>
      <c r="I210" s="122">
        <v>384.83947095431267</v>
      </c>
      <c r="J210" s="122">
        <v>418.39991821459967</v>
      </c>
      <c r="K210" s="122">
        <v>523.00630939644282</v>
      </c>
      <c r="L210" s="122">
        <v>531.0670776947386</v>
      </c>
      <c r="M210" s="122">
        <v>526.21112534624501</v>
      </c>
      <c r="N210" s="122">
        <v>539.33345467016431</v>
      </c>
      <c r="O210" s="122">
        <v>520.81382684994594</v>
      </c>
      <c r="P210" s="122">
        <v>531.70844342248529</v>
      </c>
      <c r="Q210" s="122">
        <v>518.40186399476329</v>
      </c>
      <c r="R210" s="122">
        <v>525.00600547761189</v>
      </c>
      <c r="S210" s="122">
        <v>525.67037917963069</v>
      </c>
      <c r="T210" s="122">
        <v>514.51235403225348</v>
      </c>
      <c r="U210" s="122">
        <v>519.88233031494815</v>
      </c>
      <c r="V210" s="122">
        <v>508.56098957922353</v>
      </c>
      <c r="W210" s="122">
        <v>478.21311780341102</v>
      </c>
      <c r="X210" s="122">
        <v>463.14593340821989</v>
      </c>
      <c r="Y210" s="122">
        <v>478.03220308442081</v>
      </c>
      <c r="DA210" s="130" t="s">
        <v>2260</v>
      </c>
    </row>
    <row r="211" spans="1:105" ht="12" customHeight="1" x14ac:dyDescent="0.25">
      <c r="A211" s="97" t="s">
        <v>51</v>
      </c>
      <c r="B211" s="98">
        <v>479.30619549881885</v>
      </c>
      <c r="C211" s="98">
        <v>535.89645500679887</v>
      </c>
      <c r="D211" s="98">
        <v>551.90564668603611</v>
      </c>
      <c r="E211" s="98">
        <v>528.00093838548491</v>
      </c>
      <c r="F211" s="98">
        <v>629.84777961400061</v>
      </c>
      <c r="G211" s="98">
        <v>435.81622299314921</v>
      </c>
      <c r="H211" s="98">
        <v>548.66357143782727</v>
      </c>
      <c r="I211" s="98">
        <v>480.76937575908426</v>
      </c>
      <c r="J211" s="98">
        <v>566.64780388393615</v>
      </c>
      <c r="K211" s="98">
        <v>590.44060491807386</v>
      </c>
      <c r="L211" s="98">
        <v>649.39737362835035</v>
      </c>
      <c r="M211" s="98">
        <v>700.72751322751321</v>
      </c>
      <c r="N211" s="98">
        <v>745.43378995433829</v>
      </c>
      <c r="O211" s="98">
        <v>666.61869123009058</v>
      </c>
      <c r="P211" s="98">
        <v>472.59929612870775</v>
      </c>
      <c r="Q211" s="98">
        <v>668.31032215647622</v>
      </c>
      <c r="R211" s="98">
        <v>693.00269127258787</v>
      </c>
      <c r="S211" s="98">
        <v>746.56543745480883</v>
      </c>
      <c r="T211" s="98">
        <v>703.68317319536891</v>
      </c>
      <c r="U211" s="98">
        <v>686.48899496154934</v>
      </c>
      <c r="V211" s="98">
        <v>796.37410519763523</v>
      </c>
      <c r="W211" s="98">
        <v>796.53254917678271</v>
      </c>
      <c r="X211" s="98">
        <v>275.08090614886726</v>
      </c>
      <c r="Y211" s="98">
        <v>604.83870967741939</v>
      </c>
      <c r="DA211" s="63" t="s">
        <v>2261</v>
      </c>
    </row>
    <row r="212" spans="1:105" ht="12" customHeight="1" x14ac:dyDescent="0.25">
      <c r="A212" s="97" t="s">
        <v>50</v>
      </c>
      <c r="B212" s="98">
        <v>459.90123837814275</v>
      </c>
      <c r="C212" s="98">
        <v>530.54985197817632</v>
      </c>
      <c r="D212" s="98">
        <v>559.69568628310401</v>
      </c>
      <c r="E212" s="98">
        <v>535.81619373624187</v>
      </c>
      <c r="F212" s="98">
        <v>581.94211719098655</v>
      </c>
      <c r="G212" s="98">
        <v>485.74282684659198</v>
      </c>
      <c r="H212" s="98">
        <v>553.90561141800322</v>
      </c>
      <c r="I212" s="98">
        <v>482.50537746154032</v>
      </c>
      <c r="J212" s="98">
        <v>515.85022517631205</v>
      </c>
      <c r="K212" s="98">
        <v>669.29115766091331</v>
      </c>
      <c r="L212" s="98">
        <v>719.72867121719332</v>
      </c>
      <c r="M212" s="98">
        <v>665.51720409209395</v>
      </c>
      <c r="N212" s="98">
        <v>566.1705070954273</v>
      </c>
      <c r="O212" s="98">
        <v>565.93212302082861</v>
      </c>
      <c r="P212" s="98">
        <v>633.67062654818062</v>
      </c>
      <c r="Q212" s="98">
        <v>699.47943644714269</v>
      </c>
      <c r="R212" s="98">
        <v>738.38066259343987</v>
      </c>
      <c r="S212" s="98">
        <v>709.93114540657643</v>
      </c>
      <c r="T212" s="98">
        <v>659.59834607985215</v>
      </c>
      <c r="U212" s="98">
        <v>661.68702095459946</v>
      </c>
      <c r="V212" s="98">
        <v>657.26209262815075</v>
      </c>
      <c r="W212" s="98">
        <v>905.33261898588444</v>
      </c>
      <c r="X212" s="98">
        <v>467.88181004454162</v>
      </c>
      <c r="Y212" s="98">
        <v>665.51778548256323</v>
      </c>
      <c r="DA212" s="63" t="s">
        <v>2262</v>
      </c>
    </row>
    <row r="213" spans="1:105" ht="12" customHeight="1" x14ac:dyDescent="0.25">
      <c r="A213" s="109" t="s">
        <v>120</v>
      </c>
      <c r="B213" s="33">
        <v>366.30771354617491</v>
      </c>
      <c r="C213" s="33">
        <v>421.62519604807557</v>
      </c>
      <c r="D213" s="33">
        <v>441.55453597677786</v>
      </c>
      <c r="E213" s="33">
        <v>440.29654791567901</v>
      </c>
      <c r="F213" s="33">
        <v>467.49040506649953</v>
      </c>
      <c r="G213" s="33">
        <v>377.59885944259537</v>
      </c>
      <c r="H213" s="33">
        <v>436.80828953551151</v>
      </c>
      <c r="I213" s="33">
        <v>380.04390792089771</v>
      </c>
      <c r="J213" s="33">
        <v>411.28368405700814</v>
      </c>
      <c r="K213" s="33">
        <v>519.19143436443619</v>
      </c>
      <c r="L213" s="33">
        <v>524.58062643594599</v>
      </c>
      <c r="M213" s="33">
        <v>516.58032833681568</v>
      </c>
      <c r="N213" s="33">
        <v>528.96869789199525</v>
      </c>
      <c r="O213" s="33">
        <v>513.89321369938148</v>
      </c>
      <c r="P213" s="33">
        <v>533.99131597870269</v>
      </c>
      <c r="Q213" s="33">
        <v>510.971900439835</v>
      </c>
      <c r="R213" s="33">
        <v>515.36772987283689</v>
      </c>
      <c r="S213" s="33">
        <v>511.9751731811063</v>
      </c>
      <c r="T213" s="33">
        <v>502.34451524465157</v>
      </c>
      <c r="U213" s="33">
        <v>508.69227620488812</v>
      </c>
      <c r="V213" s="33">
        <v>487.33812860152733</v>
      </c>
      <c r="W213" s="33">
        <v>455.38645155536739</v>
      </c>
      <c r="X213" s="33">
        <v>469.69758204504063</v>
      </c>
      <c r="Y213" s="33">
        <v>476.36006514302505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11657.002370699882</v>
      </c>
      <c r="C215" s="117">
        <f t="shared" si="103"/>
        <v>12002.573926792043</v>
      </c>
      <c r="D215" s="117">
        <f t="shared" si="103"/>
        <v>11284.187215311873</v>
      </c>
      <c r="E215" s="117">
        <f t="shared" si="103"/>
        <v>11081.834862855525</v>
      </c>
      <c r="F215" s="117">
        <f t="shared" si="103"/>
        <v>12040.764612848339</v>
      </c>
      <c r="G215" s="117">
        <f t="shared" si="103"/>
        <v>10546.800944517145</v>
      </c>
      <c r="H215" s="117">
        <f t="shared" si="103"/>
        <v>11214.87472551879</v>
      </c>
      <c r="I215" s="117">
        <f t="shared" si="103"/>
        <v>10995.502722979474</v>
      </c>
      <c r="J215" s="117">
        <f t="shared" si="103"/>
        <v>12119.492369563248</v>
      </c>
      <c r="K215" s="117">
        <f t="shared" si="103"/>
        <v>10879.645253263601</v>
      </c>
      <c r="L215" s="117">
        <f t="shared" si="103"/>
        <v>13416.746440931332</v>
      </c>
      <c r="M215" s="117">
        <f t="shared" si="103"/>
        <v>11167.07279243369</v>
      </c>
      <c r="N215" s="117">
        <f t="shared" si="103"/>
        <v>13301.085889335813</v>
      </c>
      <c r="O215" s="117">
        <f t="shared" si="103"/>
        <v>12717.603452188467</v>
      </c>
      <c r="P215" s="117">
        <f t="shared" si="103"/>
        <v>12132.880860653257</v>
      </c>
      <c r="Q215" s="117">
        <f t="shared" si="103"/>
        <v>11813.753247323997</v>
      </c>
      <c r="R215" s="117">
        <f t="shared" ref="R215:V215" si="104">R216+R219+R221+R231</f>
        <v>12408.810490797585</v>
      </c>
      <c r="S215" s="117">
        <f t="shared" si="104"/>
        <v>13862.038641581457</v>
      </c>
      <c r="T215" s="117">
        <f t="shared" si="104"/>
        <v>12834.936089775409</v>
      </c>
      <c r="U215" s="117">
        <f t="shared" si="104"/>
        <v>14527.441652694302</v>
      </c>
      <c r="V215" s="117">
        <f t="shared" si="104"/>
        <v>13123.928763385467</v>
      </c>
      <c r="W215" s="117">
        <f t="shared" ref="W215:Y215" si="105">W216+W219+W221+W231</f>
        <v>12813.899239649036</v>
      </c>
      <c r="X215" s="117">
        <f t="shared" si="105"/>
        <v>14030.864320315681</v>
      </c>
      <c r="Y215" s="117">
        <f t="shared" si="105"/>
        <v>13039.809276544449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9536.2415524242024</v>
      </c>
      <c r="C216" s="122">
        <f t="shared" si="106"/>
        <v>9771.6821595997662</v>
      </c>
      <c r="D216" s="122">
        <f t="shared" si="106"/>
        <v>8960.1746442392632</v>
      </c>
      <c r="E216" s="122">
        <f t="shared" si="106"/>
        <v>8748.0694151981897</v>
      </c>
      <c r="F216" s="122">
        <f t="shared" si="106"/>
        <v>9632.3429801236689</v>
      </c>
      <c r="G216" s="122">
        <f t="shared" si="106"/>
        <v>8394.8423443757765</v>
      </c>
      <c r="H216" s="122">
        <f t="shared" si="106"/>
        <v>8907.1539574749986</v>
      </c>
      <c r="I216" s="122">
        <f t="shared" si="106"/>
        <v>8710.3738137433647</v>
      </c>
      <c r="J216" s="122">
        <f t="shared" si="106"/>
        <v>9755.7777730563757</v>
      </c>
      <c r="K216" s="122">
        <f t="shared" si="106"/>
        <v>8352.956728311503</v>
      </c>
      <c r="L216" s="122">
        <f t="shared" si="106"/>
        <v>10710.778434579457</v>
      </c>
      <c r="M216" s="122">
        <f t="shared" si="106"/>
        <v>8557.6868971105287</v>
      </c>
      <c r="N216" s="122">
        <f t="shared" si="106"/>
        <v>10752.236477382468</v>
      </c>
      <c r="O216" s="122">
        <f t="shared" si="106"/>
        <v>10033.561379837935</v>
      </c>
      <c r="P216" s="122">
        <f t="shared" si="106"/>
        <v>9335.0664233591324</v>
      </c>
      <c r="Q216" s="122">
        <f t="shared" si="106"/>
        <v>9099.4156739719674</v>
      </c>
      <c r="R216" s="122">
        <f t="shared" ref="R216:V216" si="107">SUM(R217:R218)</f>
        <v>9836.6129438048174</v>
      </c>
      <c r="S216" s="122">
        <f t="shared" si="107"/>
        <v>11222.686004492092</v>
      </c>
      <c r="T216" s="122">
        <f t="shared" si="107"/>
        <v>10338.355661462318</v>
      </c>
      <c r="U216" s="122">
        <f t="shared" si="107"/>
        <v>11887.841021409773</v>
      </c>
      <c r="V216" s="122">
        <f t="shared" si="107"/>
        <v>10415.635249821482</v>
      </c>
      <c r="W216" s="122">
        <f t="shared" ref="W216:Y216" si="108">SUM(W217:W218)</f>
        <v>10154.959094291613</v>
      </c>
      <c r="X216" s="122">
        <f t="shared" si="108"/>
        <v>11348.759755064939</v>
      </c>
      <c r="Y216" s="122">
        <f t="shared" si="108"/>
        <v>10438.686536900619</v>
      </c>
      <c r="DA216" s="130" t="s">
        <v>2413</v>
      </c>
    </row>
    <row r="217" spans="1:105" ht="12" customHeight="1" x14ac:dyDescent="0.25">
      <c r="A217" s="97" t="s">
        <v>51</v>
      </c>
      <c r="B217" s="98">
        <v>9430.9627804088432</v>
      </c>
      <c r="C217" s="98">
        <v>9666.3403742918235</v>
      </c>
      <c r="D217" s="98">
        <v>8865.8222444720814</v>
      </c>
      <c r="E217" s="98">
        <v>8657.8157635480165</v>
      </c>
      <c r="F217" s="98">
        <v>9535.46700189068</v>
      </c>
      <c r="G217" s="98">
        <v>8319.5676887404788</v>
      </c>
      <c r="H217" s="98">
        <v>8826.9405853811859</v>
      </c>
      <c r="I217" s="98">
        <v>8634.5742503837337</v>
      </c>
      <c r="J217" s="98">
        <v>9671.9685304109516</v>
      </c>
      <c r="K217" s="98">
        <v>8281.8648750651973</v>
      </c>
      <c r="L217" s="98">
        <v>10620.407551840959</v>
      </c>
      <c r="M217" s="98">
        <v>8486.5172871071027</v>
      </c>
      <c r="N217" s="98">
        <v>10663.684445900741</v>
      </c>
      <c r="O217" s="98">
        <v>9951.687221792954</v>
      </c>
      <c r="P217" s="98">
        <v>9259.4747027094345</v>
      </c>
      <c r="Q217" s="98">
        <v>9026.2801664248382</v>
      </c>
      <c r="R217" s="98">
        <v>9757.9978055993906</v>
      </c>
      <c r="S217" s="98">
        <v>11133.522549503399</v>
      </c>
      <c r="T217" s="98">
        <v>10256.421729383841</v>
      </c>
      <c r="U217" s="98">
        <v>11794.268290443959</v>
      </c>
      <c r="V217" s="98">
        <v>10333.867359599581</v>
      </c>
      <c r="W217" s="98">
        <v>10074.317807488987</v>
      </c>
      <c r="X217" s="98">
        <v>11259.449661908502</v>
      </c>
      <c r="Y217" s="98">
        <v>10356.449125174191</v>
      </c>
      <c r="DA217" s="63" t="s">
        <v>2414</v>
      </c>
    </row>
    <row r="218" spans="1:105" ht="12" customHeight="1" x14ac:dyDescent="0.25">
      <c r="A218" s="97" t="s">
        <v>53</v>
      </c>
      <c r="B218" s="98">
        <v>105.27877201535921</v>
      </c>
      <c r="C218" s="98">
        <v>105.3417853079432</v>
      </c>
      <c r="D218" s="98">
        <v>94.352399767181652</v>
      </c>
      <c r="E218" s="98">
        <v>90.25365165017358</v>
      </c>
      <c r="F218" s="98">
        <v>96.875978232988572</v>
      </c>
      <c r="G218" s="98">
        <v>75.274655635298501</v>
      </c>
      <c r="H218" s="98">
        <v>80.213372093813121</v>
      </c>
      <c r="I218" s="98">
        <v>75.799563359631932</v>
      </c>
      <c r="J218" s="98">
        <v>83.809242645423936</v>
      </c>
      <c r="K218" s="98">
        <v>71.091853246305433</v>
      </c>
      <c r="L218" s="98">
        <v>90.370882738497556</v>
      </c>
      <c r="M218" s="98">
        <v>71.169610003425447</v>
      </c>
      <c r="N218" s="98">
        <v>88.552031481726999</v>
      </c>
      <c r="O218" s="98">
        <v>81.874158044980661</v>
      </c>
      <c r="P218" s="98">
        <v>75.591720649697763</v>
      </c>
      <c r="Q218" s="98">
        <v>73.135507547128682</v>
      </c>
      <c r="R218" s="98">
        <v>78.615138205426831</v>
      </c>
      <c r="S218" s="98">
        <v>89.163454988693616</v>
      </c>
      <c r="T218" s="98">
        <v>81.933932078477369</v>
      </c>
      <c r="U218" s="98">
        <v>93.572730965814898</v>
      </c>
      <c r="V218" s="98">
        <v>81.767890221901155</v>
      </c>
      <c r="W218" s="98">
        <v>80.641286802625601</v>
      </c>
      <c r="X218" s="98">
        <v>89.310093156437475</v>
      </c>
      <c r="Y218" s="98">
        <v>82.237411726427851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0.80041682157827809</v>
      </c>
      <c r="C219" s="122">
        <f t="shared" si="109"/>
        <v>1.0317933192222408</v>
      </c>
      <c r="D219" s="122">
        <f t="shared" si="109"/>
        <v>1.2806683321413763</v>
      </c>
      <c r="E219" s="122">
        <f t="shared" si="109"/>
        <v>2.1784506054241262</v>
      </c>
      <c r="F219" s="122">
        <f t="shared" si="109"/>
        <v>1.2819207868932025</v>
      </c>
      <c r="G219" s="122">
        <f t="shared" si="109"/>
        <v>1.3261834715589369</v>
      </c>
      <c r="H219" s="122">
        <f t="shared" si="109"/>
        <v>1.3820505291282865</v>
      </c>
      <c r="I219" s="122">
        <f t="shared" si="109"/>
        <v>1.2020635226067569</v>
      </c>
      <c r="J219" s="122">
        <f t="shared" si="109"/>
        <v>0.92304230848985724</v>
      </c>
      <c r="K219" s="122">
        <f t="shared" si="109"/>
        <v>0.72061069615432882</v>
      </c>
      <c r="L219" s="122">
        <f t="shared" si="109"/>
        <v>0.88492871728024169</v>
      </c>
      <c r="M219" s="122">
        <f t="shared" si="109"/>
        <v>1.5726754519224544</v>
      </c>
      <c r="N219" s="122">
        <f t="shared" si="109"/>
        <v>3.2650377508126676</v>
      </c>
      <c r="O219" s="122">
        <f t="shared" si="109"/>
        <v>7.0258293551767581</v>
      </c>
      <c r="P219" s="122">
        <f t="shared" si="109"/>
        <v>6.4228646375435039</v>
      </c>
      <c r="Q219" s="122">
        <f t="shared" si="109"/>
        <v>13.892614846376997</v>
      </c>
      <c r="R219" s="122">
        <f t="shared" si="109"/>
        <v>8.819936217206509</v>
      </c>
      <c r="S219" s="122">
        <f t="shared" si="109"/>
        <v>7.9929790083522052</v>
      </c>
      <c r="T219" s="122">
        <f t="shared" si="109"/>
        <v>6.408204775595971</v>
      </c>
      <c r="U219" s="122">
        <f t="shared" si="109"/>
        <v>5.38967325033469</v>
      </c>
      <c r="V219" s="122">
        <f t="shared" si="109"/>
        <v>3.9006015839204577</v>
      </c>
      <c r="W219" s="122">
        <f t="shared" si="109"/>
        <v>2.6017511860600093</v>
      </c>
      <c r="X219" s="122">
        <f t="shared" si="109"/>
        <v>1.7526513114164215</v>
      </c>
      <c r="Y219" s="122">
        <f t="shared" si="109"/>
        <v>1.3994184158289156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0.80041682157827809</v>
      </c>
      <c r="C220" s="98">
        <f>RES_hhdet_tesh!C8</f>
        <v>1.0317933192222408</v>
      </c>
      <c r="D220" s="98">
        <f>RES_hhdet_tesh!D8</f>
        <v>1.2806683321413763</v>
      </c>
      <c r="E220" s="98">
        <f>RES_hhdet_tesh!E8</f>
        <v>2.1784506054241262</v>
      </c>
      <c r="F220" s="98">
        <f>RES_hhdet_tesh!F8</f>
        <v>1.2819207868932025</v>
      </c>
      <c r="G220" s="98">
        <f>RES_hhdet_tesh!G8</f>
        <v>1.3261834715589369</v>
      </c>
      <c r="H220" s="98">
        <f>RES_hhdet_tesh!H8</f>
        <v>1.3820505291282865</v>
      </c>
      <c r="I220" s="98">
        <f>RES_hhdet_tesh!I8</f>
        <v>1.2020635226067569</v>
      </c>
      <c r="J220" s="98">
        <f>RES_hhdet_tesh!J8</f>
        <v>0.92304230848985724</v>
      </c>
      <c r="K220" s="98">
        <f>RES_hhdet_tesh!K8</f>
        <v>0.72061069615432882</v>
      </c>
      <c r="L220" s="98">
        <f>RES_hhdet_tesh!L8</f>
        <v>0.88492871728024169</v>
      </c>
      <c r="M220" s="98">
        <f>RES_hhdet_tesh!M8</f>
        <v>1.5726754519224544</v>
      </c>
      <c r="N220" s="98">
        <f>RES_hhdet_tesh!N8</f>
        <v>3.2650377508126676</v>
      </c>
      <c r="O220" s="98">
        <f>RES_hhdet_tesh!O8</f>
        <v>7.0258293551767581</v>
      </c>
      <c r="P220" s="98">
        <f>RES_hhdet_tesh!P8</f>
        <v>6.4228646375435039</v>
      </c>
      <c r="Q220" s="98">
        <f>RES_hhdet_tesh!Q8</f>
        <v>13.892614846376997</v>
      </c>
      <c r="R220" s="98">
        <f>RES_hhdet_tesh!R8</f>
        <v>8.819936217206509</v>
      </c>
      <c r="S220" s="98">
        <f>RES_hhdet_tesh!S8</f>
        <v>7.9929790083522052</v>
      </c>
      <c r="T220" s="98">
        <f>RES_hhdet_tesh!T8</f>
        <v>6.408204775595971</v>
      </c>
      <c r="U220" s="98">
        <f>RES_hhdet_tesh!U8</f>
        <v>5.38967325033469</v>
      </c>
      <c r="V220" s="98">
        <f>RES_hhdet_tesh!V8</f>
        <v>3.9006015839204577</v>
      </c>
      <c r="W220" s="98">
        <f>RES_hhdet_tesh!W8</f>
        <v>2.6017511860600093</v>
      </c>
      <c r="X220" s="98">
        <f>RES_hhdet_tesh!X8</f>
        <v>1.7526513114164215</v>
      </c>
      <c r="Y220" s="98">
        <f>RES_hhdet_tesh!Y8</f>
        <v>1.3994184158289156</v>
      </c>
      <c r="DA220" s="63" t="s">
        <v>2417</v>
      </c>
    </row>
    <row r="221" spans="1:105" ht="12" customHeight="1" x14ac:dyDescent="0.25">
      <c r="A221" s="121" t="s">
        <v>55</v>
      </c>
      <c r="B221" s="122">
        <v>1844.113768404085</v>
      </c>
      <c r="C221" s="122">
        <v>1912.3200131538158</v>
      </c>
      <c r="D221" s="122">
        <v>1990.0822956378788</v>
      </c>
      <c r="E221" s="122">
        <v>2000.0229822374465</v>
      </c>
      <c r="F221" s="122">
        <v>2052.1854448195195</v>
      </c>
      <c r="G221" s="122">
        <v>1864.5382268731978</v>
      </c>
      <c r="H221" s="122">
        <v>1971.7582715811106</v>
      </c>
      <c r="I221" s="122">
        <v>1991.6155950573263</v>
      </c>
      <c r="J221" s="122">
        <v>2045.1374521359312</v>
      </c>
      <c r="K221" s="122">
        <v>2127.6635389926082</v>
      </c>
      <c r="L221" s="122">
        <v>2300.6063247347188</v>
      </c>
      <c r="M221" s="122">
        <v>2206.7948278892341</v>
      </c>
      <c r="N221" s="122">
        <v>2131.9559133286275</v>
      </c>
      <c r="O221" s="122">
        <v>2274.1369030609649</v>
      </c>
      <c r="P221" s="122">
        <v>2376.1946186932428</v>
      </c>
      <c r="Q221" s="122">
        <v>2295.3460741576168</v>
      </c>
      <c r="R221" s="122">
        <v>2147.9503669735163</v>
      </c>
      <c r="S221" s="122">
        <v>2212.0628082011958</v>
      </c>
      <c r="T221" s="122">
        <v>2075.1401216857571</v>
      </c>
      <c r="U221" s="122">
        <v>2208.797335149055</v>
      </c>
      <c r="V221" s="122">
        <v>2280.6099847644618</v>
      </c>
      <c r="W221" s="122">
        <v>2252.8779456390594</v>
      </c>
      <c r="X221" s="122">
        <v>2274.5967520448244</v>
      </c>
      <c r="Y221" s="122">
        <v>2180.104818078285</v>
      </c>
      <c r="DA221" s="130" t="s">
        <v>2418</v>
      </c>
    </row>
    <row r="222" spans="1:105" ht="12" customHeight="1" x14ac:dyDescent="0.25">
      <c r="A222" s="97" t="s">
        <v>143</v>
      </c>
      <c r="B222" s="98">
        <v>1838.8887465153737</v>
      </c>
      <c r="C222" s="98">
        <v>1930.419119992546</v>
      </c>
      <c r="D222" s="98">
        <v>1988.4701597361686</v>
      </c>
      <c r="E222" s="98">
        <v>1942.0923935753526</v>
      </c>
      <c r="F222" s="98">
        <v>2197.8590810018391</v>
      </c>
      <c r="G222" s="98">
        <v>1727.4816323144503</v>
      </c>
      <c r="H222" s="98">
        <v>1955.938894107474</v>
      </c>
      <c r="I222" s="98">
        <v>1976.0669444839755</v>
      </c>
      <c r="J222" s="98">
        <v>2176.2899564277404</v>
      </c>
      <c r="K222" s="98">
        <v>2003.3985693355744</v>
      </c>
      <c r="L222" s="98">
        <v>2458.3027644062645</v>
      </c>
      <c r="M222" s="98">
        <v>2242.6056334711948</v>
      </c>
      <c r="N222" s="98">
        <v>1768.7398874804558</v>
      </c>
      <c r="O222" s="98">
        <v>2248.0946060814426</v>
      </c>
      <c r="P222" s="98">
        <v>2639.0782719591293</v>
      </c>
      <c r="Q222" s="98">
        <v>2361.1610136927534</v>
      </c>
      <c r="R222" s="98">
        <v>1836.223101857546</v>
      </c>
      <c r="S222" s="98">
        <v>2214.2445371694535</v>
      </c>
      <c r="T222" s="98">
        <v>1887.9460008967142</v>
      </c>
      <c r="U222" s="98">
        <v>2252.7490442085841</v>
      </c>
      <c r="V222" s="98">
        <v>2664.4536909943449</v>
      </c>
      <c r="W222" s="98">
        <v>1901.040864295511</v>
      </c>
      <c r="X222" s="98">
        <v>2129.9053979909086</v>
      </c>
      <c r="Y222" s="98">
        <v>2057.3898155134434</v>
      </c>
      <c r="DA222" s="63" t="s">
        <v>2419</v>
      </c>
    </row>
    <row r="223" spans="1:105" ht="12" customHeight="1" x14ac:dyDescent="0.25">
      <c r="A223" s="97" t="s">
        <v>124</v>
      </c>
      <c r="B223" s="98">
        <v>2005.4111675142028</v>
      </c>
      <c r="C223" s="98">
        <v>1790.5045743523576</v>
      </c>
      <c r="D223" s="98">
        <v>1945.5026238819362</v>
      </c>
      <c r="E223" s="98">
        <v>1801.6608949222004</v>
      </c>
      <c r="F223" s="98">
        <v>1808.91294694984</v>
      </c>
      <c r="G223" s="98">
        <v>2089.2856427727966</v>
      </c>
      <c r="H223" s="98">
        <v>1965.1790010392415</v>
      </c>
      <c r="I223" s="98">
        <v>2103.9418859422021</v>
      </c>
      <c r="J223" s="98">
        <v>2308.4420383634965</v>
      </c>
      <c r="K223" s="98">
        <v>1860.1625826613963</v>
      </c>
      <c r="L223" s="98">
        <v>2054.0186639529761</v>
      </c>
      <c r="M223" s="98">
        <v>2233.1164195515094</v>
      </c>
      <c r="N223" s="98">
        <v>2268.7389774135786</v>
      </c>
      <c r="O223" s="98">
        <v>2164.8884809126625</v>
      </c>
      <c r="P223" s="98">
        <v>2336.7333767230857</v>
      </c>
      <c r="Q223" s="98">
        <v>2413.0664143390877</v>
      </c>
      <c r="R223" s="98">
        <v>2096.156574297981</v>
      </c>
      <c r="S223" s="98">
        <v>2204.3559205159813</v>
      </c>
      <c r="T223" s="98">
        <v>2094.889463410469</v>
      </c>
      <c r="U223" s="98">
        <v>2132.7865384781517</v>
      </c>
      <c r="V223" s="98">
        <v>2051.8542411538619</v>
      </c>
      <c r="W223" s="98">
        <v>2618.9578518773992</v>
      </c>
      <c r="X223" s="98">
        <v>2270.6729632559577</v>
      </c>
      <c r="Y223" s="98">
        <v>2201.0996586400543</v>
      </c>
      <c r="DA223" s="63" t="s">
        <v>2420</v>
      </c>
    </row>
    <row r="224" spans="1:105" ht="12" customHeight="1" x14ac:dyDescent="0.25">
      <c r="A224" s="97" t="s">
        <v>123</v>
      </c>
      <c r="B224" s="98">
        <v>2005.4111675142021</v>
      </c>
      <c r="C224" s="98">
        <v>1790.4857412147003</v>
      </c>
      <c r="D224" s="98">
        <v>1945.3601873349976</v>
      </c>
      <c r="E224" s="98">
        <v>1801.4763879717736</v>
      </c>
      <c r="F224" s="98">
        <v>1809.1852158721572</v>
      </c>
      <c r="G224" s="98">
        <v>2090.2892150650241</v>
      </c>
      <c r="H224" s="98">
        <v>1965.9389547128862</v>
      </c>
      <c r="I224" s="98">
        <v>2104.6542766633775</v>
      </c>
      <c r="J224" s="98">
        <v>2309.4790037886196</v>
      </c>
      <c r="K224" s="98">
        <v>1860.5945217878038</v>
      </c>
      <c r="L224" s="98">
        <v>2055.3819012237655</v>
      </c>
      <c r="M224" s="98">
        <v>2235.9049876899835</v>
      </c>
      <c r="N224" s="98">
        <v>2281.6621227704904</v>
      </c>
      <c r="O224" s="98">
        <v>2194.0693725308197</v>
      </c>
      <c r="P224" s="98">
        <v>2371.1261499801362</v>
      </c>
      <c r="Q224" s="98">
        <v>2452.2725930207289</v>
      </c>
      <c r="R224" s="98">
        <v>2129.0541764208983</v>
      </c>
      <c r="S224" s="98">
        <v>2235.8954766104443</v>
      </c>
      <c r="T224" s="98">
        <v>2122.4965847519406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748.57606694050776</v>
      </c>
      <c r="C225" s="101">
        <v>665.22533157652606</v>
      </c>
      <c r="D225" s="101">
        <v>724.02548837001336</v>
      </c>
      <c r="E225" s="101">
        <v>664.16972237467849</v>
      </c>
      <c r="F225" s="101">
        <v>665.65815575943247</v>
      </c>
      <c r="G225" s="101">
        <v>772.50544592730512</v>
      </c>
      <c r="H225" s="101">
        <v>601.34509612630211</v>
      </c>
      <c r="I225" s="101">
        <v>681.55332177885703</v>
      </c>
      <c r="J225" s="101">
        <v>816.31612898831543</v>
      </c>
      <c r="K225" s="101">
        <v>667.71535083425317</v>
      </c>
      <c r="L225" s="101">
        <v>647.65333772285214</v>
      </c>
      <c r="M225" s="101">
        <v>791.43588895132268</v>
      </c>
      <c r="N225" s="101">
        <v>775.33521262396391</v>
      </c>
      <c r="O225" s="101">
        <v>631.60935856360015</v>
      </c>
      <c r="P225" s="101">
        <v>696.92383897040111</v>
      </c>
      <c r="Q225" s="101">
        <v>581.42669084329884</v>
      </c>
      <c r="R225" s="101">
        <v>471.08556271644926</v>
      </c>
      <c r="S225" s="101">
        <v>556.60201469336118</v>
      </c>
      <c r="T225" s="101">
        <v>609.58460350746191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1256.8351005736943</v>
      </c>
      <c r="C226" s="104">
        <v>1125.2604096381738</v>
      </c>
      <c r="D226" s="104">
        <v>1221.3346989649842</v>
      </c>
      <c r="E226" s="104">
        <v>1137.3066655970952</v>
      </c>
      <c r="F226" s="104">
        <v>1143.5270601127245</v>
      </c>
      <c r="G226" s="104">
        <v>1317.7837691377194</v>
      </c>
      <c r="H226" s="104">
        <v>1364.5938585865842</v>
      </c>
      <c r="I226" s="104">
        <v>1423.1009548845207</v>
      </c>
      <c r="J226" s="104">
        <v>1493.1628748003041</v>
      </c>
      <c r="K226" s="104">
        <v>1192.8791709535508</v>
      </c>
      <c r="L226" s="104">
        <v>1407.7285635009134</v>
      </c>
      <c r="M226" s="104">
        <v>1444.4690987386605</v>
      </c>
      <c r="N226" s="104">
        <v>1506.3269101465264</v>
      </c>
      <c r="O226" s="104">
        <v>1562.4600139672195</v>
      </c>
      <c r="P226" s="104">
        <v>1674.202311009735</v>
      </c>
      <c r="Q226" s="104">
        <v>1870.8459021774299</v>
      </c>
      <c r="R226" s="104">
        <v>1657.9686137044489</v>
      </c>
      <c r="S226" s="104">
        <v>1679.2934619170831</v>
      </c>
      <c r="T226" s="104">
        <v>1512.911981244479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1839.3347793612111</v>
      </c>
      <c r="C227" s="101">
        <v>1913.5736282875575</v>
      </c>
      <c r="D227" s="101">
        <v>1991.69264780808</v>
      </c>
      <c r="E227" s="101">
        <v>2016.1250877657785</v>
      </c>
      <c r="F227" s="101">
        <v>2029.4565392735237</v>
      </c>
      <c r="G227" s="101">
        <v>1888.9139306002362</v>
      </c>
      <c r="H227" s="101">
        <v>1975.6464605882702</v>
      </c>
      <c r="I227" s="101">
        <v>1992.717601194247</v>
      </c>
      <c r="J227" s="101">
        <v>1991.4754071614343</v>
      </c>
      <c r="K227" s="101">
        <v>2182.6840934873476</v>
      </c>
      <c r="L227" s="101">
        <v>2240.2764934289835</v>
      </c>
      <c r="M227" s="101">
        <v>2191.3743635791479</v>
      </c>
      <c r="N227" s="101">
        <v>2261.9210966253527</v>
      </c>
      <c r="O227" s="101">
        <v>2286.6675405021247</v>
      </c>
      <c r="P227" s="101">
        <v>2260.1800477445468</v>
      </c>
      <c r="Q227" s="101">
        <v>2264.9497968876981</v>
      </c>
      <c r="R227" s="101">
        <v>2267.4661550997434</v>
      </c>
      <c r="S227" s="101">
        <v>2211.0405780981919</v>
      </c>
      <c r="T227" s="101">
        <v>2129.0167209298111</v>
      </c>
      <c r="U227" s="101">
        <v>2196.0889274898668</v>
      </c>
      <c r="V227" s="101">
        <v>2139.9886355776584</v>
      </c>
      <c r="W227" s="101">
        <v>2375.1387263158144</v>
      </c>
      <c r="X227" s="101">
        <v>2315.3470287279588</v>
      </c>
      <c r="Y227" s="101">
        <v>2212.1931629973578</v>
      </c>
      <c r="DA227" s="131" t="s">
        <v>2424</v>
      </c>
    </row>
    <row r="228" spans="1:105" ht="12" customHeight="1" x14ac:dyDescent="0.25">
      <c r="A228" s="107" t="s">
        <v>121</v>
      </c>
      <c r="B228" s="104">
        <v>1839.3347793612113</v>
      </c>
      <c r="C228" s="104">
        <v>1913.6513929804598</v>
      </c>
      <c r="D228" s="104">
        <v>1991.7261752208151</v>
      </c>
      <c r="E228" s="104">
        <v>2016.5395724760951</v>
      </c>
      <c r="F228" s="104">
        <v>2030.2951739976172</v>
      </c>
      <c r="G228" s="104">
        <v>1890.2421112956422</v>
      </c>
      <c r="H228" s="104">
        <v>1976.9025670343599</v>
      </c>
      <c r="I228" s="104">
        <v>1993.266088898084</v>
      </c>
      <c r="J228" s="104">
        <v>1991.9602099952788</v>
      </c>
      <c r="K228" s="104">
        <v>2184.1841449999065</v>
      </c>
      <c r="L228" s="104">
        <v>2241.3263583015719</v>
      </c>
      <c r="M228" s="104">
        <v>2191.5728963810684</v>
      </c>
      <c r="N228" s="104">
        <v>2261.641607199098</v>
      </c>
      <c r="O228" s="104">
        <v>2285.5850349440943</v>
      </c>
      <c r="P228" s="104">
        <v>2257.0814851178825</v>
      </c>
      <c r="Q228" s="104">
        <v>2260.5811385239463</v>
      </c>
      <c r="R228" s="104">
        <v>2264.9363104140921</v>
      </c>
      <c r="S228" s="104">
        <v>2211.9619269083737</v>
      </c>
      <c r="T228" s="104">
        <v>2128.7394765031981</v>
      </c>
      <c r="U228" s="104">
        <v>2195.9507019470816</v>
      </c>
      <c r="V228" s="104">
        <v>2138.9327632211507</v>
      </c>
      <c r="W228" s="104">
        <v>2372.0235518508489</v>
      </c>
      <c r="X228" s="104">
        <v>2313.0892547851913</v>
      </c>
      <c r="Y228" s="104">
        <v>2209.1350364006375</v>
      </c>
      <c r="DA228" s="132" t="s">
        <v>2425</v>
      </c>
    </row>
    <row r="229" spans="1:105" ht="12" customHeight="1" x14ac:dyDescent="0.25">
      <c r="A229" s="108" t="s">
        <v>53</v>
      </c>
      <c r="B229" s="98">
        <v>685.90048900821182</v>
      </c>
      <c r="C229" s="98">
        <v>710.41281352515216</v>
      </c>
      <c r="D229" s="98">
        <v>741.82273932414455</v>
      </c>
      <c r="E229" s="98">
        <v>744.64909622534196</v>
      </c>
      <c r="F229" s="98">
        <v>748.76796016614355</v>
      </c>
      <c r="G229" s="98">
        <v>696.65629523996756</v>
      </c>
      <c r="H229" s="98">
        <v>605.47348065303515</v>
      </c>
      <c r="I229" s="98">
        <v>644.60227105892682</v>
      </c>
      <c r="J229" s="98">
        <v>700.61332056570916</v>
      </c>
      <c r="K229" s="98">
        <v>787.09678108179287</v>
      </c>
      <c r="L229" s="98">
        <v>711.92421479014604</v>
      </c>
      <c r="M229" s="98">
        <v>775.54742708742322</v>
      </c>
      <c r="N229" s="98">
        <v>771.15769687837951</v>
      </c>
      <c r="O229" s="98">
        <v>668.29267940726731</v>
      </c>
      <c r="P229" s="98">
        <v>666.27273541109219</v>
      </c>
      <c r="Q229" s="98">
        <v>538.18507348883259</v>
      </c>
      <c r="R229" s="98">
        <v>501.27712388748807</v>
      </c>
      <c r="S229" s="98">
        <v>550.54846168679637</v>
      </c>
      <c r="T229" s="98">
        <v>614.26981900881117</v>
      </c>
      <c r="U229" s="98">
        <v>649.14718705252494</v>
      </c>
      <c r="V229" s="98">
        <v>630.73602229153687</v>
      </c>
      <c r="W229" s="98">
        <v>679.61957225542574</v>
      </c>
      <c r="X229" s="98">
        <v>782.12498089325379</v>
      </c>
      <c r="Y229" s="98">
        <v>742.1349446276987</v>
      </c>
      <c r="DA229" s="63" t="s">
        <v>2426</v>
      </c>
    </row>
    <row r="230" spans="1:105" ht="12" customHeight="1" x14ac:dyDescent="0.25">
      <c r="A230" s="108" t="s">
        <v>52</v>
      </c>
      <c r="B230" s="98">
        <v>1153.4342903529991</v>
      </c>
      <c r="C230" s="98">
        <v>1203.2385794553077</v>
      </c>
      <c r="D230" s="98">
        <v>1249.9034358966705</v>
      </c>
      <c r="E230" s="98">
        <v>1271.8904762507534</v>
      </c>
      <c r="F230" s="98">
        <v>1281.5272138314738</v>
      </c>
      <c r="G230" s="98">
        <v>1193.5858160556747</v>
      </c>
      <c r="H230" s="98">
        <v>1371.4290863813244</v>
      </c>
      <c r="I230" s="98">
        <v>1348.6638178391572</v>
      </c>
      <c r="J230" s="98">
        <v>1291.3468894295697</v>
      </c>
      <c r="K230" s="98">
        <v>1397.0873639181134</v>
      </c>
      <c r="L230" s="98">
        <v>1529.4021435114259</v>
      </c>
      <c r="M230" s="98">
        <v>1416.0254692936448</v>
      </c>
      <c r="N230" s="98">
        <v>1490.4839103207187</v>
      </c>
      <c r="O230" s="98">
        <v>1617.292355536827</v>
      </c>
      <c r="P230" s="98">
        <v>1590.8087497067904</v>
      </c>
      <c r="Q230" s="98">
        <v>1722.3960650351137</v>
      </c>
      <c r="R230" s="98">
        <v>1763.6591865266039</v>
      </c>
      <c r="S230" s="98">
        <v>1661.4134652215773</v>
      </c>
      <c r="T230" s="98">
        <v>1514.4696574943871</v>
      </c>
      <c r="U230" s="98">
        <v>1546.8035148945567</v>
      </c>
      <c r="V230" s="98">
        <v>1508.196740929614</v>
      </c>
      <c r="W230" s="98">
        <v>1692.4039795954227</v>
      </c>
      <c r="X230" s="98">
        <v>1530.9642738919381</v>
      </c>
      <c r="Y230" s="98">
        <v>1467.000091772939</v>
      </c>
      <c r="DA230" s="63" t="s">
        <v>2427</v>
      </c>
    </row>
    <row r="231" spans="1:105" ht="12" customHeight="1" x14ac:dyDescent="0.25">
      <c r="A231" s="121" t="s">
        <v>54</v>
      </c>
      <c r="B231" s="122">
        <v>275.84663305001828</v>
      </c>
      <c r="C231" s="122">
        <v>317.53996071923962</v>
      </c>
      <c r="D231" s="122">
        <v>332.6496071025893</v>
      </c>
      <c r="E231" s="122">
        <v>331.56401481446426</v>
      </c>
      <c r="F231" s="122">
        <v>354.95426711825934</v>
      </c>
      <c r="G231" s="122">
        <v>286.09418979661052</v>
      </c>
      <c r="H231" s="122">
        <v>334.58044593355265</v>
      </c>
      <c r="I231" s="122">
        <v>292.31125065617493</v>
      </c>
      <c r="J231" s="122">
        <v>317.65410206245207</v>
      </c>
      <c r="K231" s="122">
        <v>398.30437526333469</v>
      </c>
      <c r="L231" s="122">
        <v>404.47675289987632</v>
      </c>
      <c r="M231" s="122">
        <v>401.01839198200554</v>
      </c>
      <c r="N231" s="122">
        <v>413.62846087390454</v>
      </c>
      <c r="O231" s="122">
        <v>402.87933993438952</v>
      </c>
      <c r="P231" s="122">
        <v>415.19695396333651</v>
      </c>
      <c r="Q231" s="122">
        <v>405.09888434803753</v>
      </c>
      <c r="R231" s="122">
        <v>415.42724380204339</v>
      </c>
      <c r="S231" s="122">
        <v>419.29684987981904</v>
      </c>
      <c r="T231" s="122">
        <v>415.0321018517364</v>
      </c>
      <c r="U231" s="122">
        <v>425.41362288514085</v>
      </c>
      <c r="V231" s="122">
        <v>423.78292721560359</v>
      </c>
      <c r="W231" s="122">
        <v>403.46044853230279</v>
      </c>
      <c r="X231" s="122">
        <v>405.75516189450059</v>
      </c>
      <c r="Y231" s="122">
        <v>419.61850314971434</v>
      </c>
      <c r="DA231" s="130" t="s">
        <v>2428</v>
      </c>
    </row>
    <row r="232" spans="1:105" ht="12" customHeight="1" x14ac:dyDescent="0.25">
      <c r="A232" s="97" t="s">
        <v>51</v>
      </c>
      <c r="B232" s="98">
        <v>285.48428343009613</v>
      </c>
      <c r="C232" s="98">
        <v>319.45548928628176</v>
      </c>
      <c r="D232" s="98">
        <v>329.18952649243056</v>
      </c>
      <c r="E232" s="98">
        <v>315.20425128534333</v>
      </c>
      <c r="F232" s="98">
        <v>376.6055360893443</v>
      </c>
      <c r="G232" s="98">
        <v>261.11318672743658</v>
      </c>
      <c r="H232" s="98">
        <v>329.79736826344345</v>
      </c>
      <c r="I232" s="98">
        <v>289.44154116603147</v>
      </c>
      <c r="J232" s="98">
        <v>341.15693224584601</v>
      </c>
      <c r="K232" s="98">
        <v>355.50963387897048</v>
      </c>
      <c r="L232" s="98">
        <v>391.07650058364487</v>
      </c>
      <c r="M232" s="98">
        <v>422.07807075633826</v>
      </c>
      <c r="N232" s="98">
        <v>449.11532340525912</v>
      </c>
      <c r="O232" s="98">
        <v>401.71795763948683</v>
      </c>
      <c r="P232" s="98">
        <v>284.80120597330693</v>
      </c>
      <c r="Q232" s="98">
        <v>402.77925820645225</v>
      </c>
      <c r="R232" s="98">
        <v>417.73665552589875</v>
      </c>
      <c r="S232" s="98">
        <v>450.21041230956962</v>
      </c>
      <c r="T232" s="98">
        <v>424.748145390606</v>
      </c>
      <c r="U232" s="98">
        <v>414.86204378808725</v>
      </c>
      <c r="V232" s="98">
        <v>482.00177062869864</v>
      </c>
      <c r="W232" s="98">
        <v>482.67195655677176</v>
      </c>
      <c r="X232" s="98">
        <v>166.85537453648135</v>
      </c>
      <c r="Y232" s="98">
        <v>367.13038413078459</v>
      </c>
      <c r="DA232" s="63" t="s">
        <v>2429</v>
      </c>
    </row>
    <row r="233" spans="1:105" ht="12" customHeight="1" x14ac:dyDescent="0.25">
      <c r="A233" s="97" t="s">
        <v>50</v>
      </c>
      <c r="B233" s="98">
        <v>276.61021841642435</v>
      </c>
      <c r="C233" s="98">
        <v>319.3300067399162</v>
      </c>
      <c r="D233" s="98">
        <v>337.01241558409458</v>
      </c>
      <c r="E233" s="98">
        <v>322.85284694800805</v>
      </c>
      <c r="F233" s="98">
        <v>351.21765985907302</v>
      </c>
      <c r="G233" s="98">
        <v>293.82052105155191</v>
      </c>
      <c r="H233" s="98">
        <v>336.36649065842641</v>
      </c>
      <c r="I233" s="98">
        <v>293.62274674058676</v>
      </c>
      <c r="J233" s="98">
        <v>313.94411095394395</v>
      </c>
      <c r="K233" s="98">
        <v>407.4166882469957</v>
      </c>
      <c r="L233" s="98">
        <v>438.17170008856243</v>
      </c>
      <c r="M233" s="98">
        <v>405.24007198067767</v>
      </c>
      <c r="N233" s="98">
        <v>344.90192609073495</v>
      </c>
      <c r="O233" s="98">
        <v>345.2303150693773</v>
      </c>
      <c r="P233" s="98">
        <v>386.65025718349455</v>
      </c>
      <c r="Q233" s="98">
        <v>427.04424391710802</v>
      </c>
      <c r="R233" s="98">
        <v>451.44832615280524</v>
      </c>
      <c r="S233" s="98">
        <v>434.49518099870181</v>
      </c>
      <c r="T233" s="98">
        <v>404.21099528276551</v>
      </c>
      <c r="U233" s="98">
        <v>406.72179252016667</v>
      </c>
      <c r="V233" s="98">
        <v>406.77298871795301</v>
      </c>
      <c r="W233" s="98">
        <v>562.08797989360085</v>
      </c>
      <c r="X233" s="98">
        <v>290.87401902452132</v>
      </c>
      <c r="Y233" s="98">
        <v>413.74088250445914</v>
      </c>
      <c r="DA233" s="63" t="s">
        <v>2430</v>
      </c>
    </row>
    <row r="234" spans="1:105" ht="12" customHeight="1" x14ac:dyDescent="0.25">
      <c r="A234" s="109" t="s">
        <v>120</v>
      </c>
      <c r="B234" s="33">
        <v>275.41422432953823</v>
      </c>
      <c r="C234" s="33">
        <v>317.443572927182</v>
      </c>
      <c r="D234" s="33">
        <v>332.77611980402139</v>
      </c>
      <c r="E234" s="33">
        <v>332.34776828297834</v>
      </c>
      <c r="F234" s="33">
        <v>354.00530526094161</v>
      </c>
      <c r="G234" s="33">
        <v>287.17222057260574</v>
      </c>
      <c r="H234" s="33">
        <v>334.78554301716838</v>
      </c>
      <c r="I234" s="33">
        <v>292.43309686637684</v>
      </c>
      <c r="J234" s="33">
        <v>316.62334743307758</v>
      </c>
      <c r="K234" s="33">
        <v>400.21184267041485</v>
      </c>
      <c r="L234" s="33">
        <v>404.95866194871519</v>
      </c>
      <c r="M234" s="33">
        <v>399.90277700063757</v>
      </c>
      <c r="N234" s="33">
        <v>412.0071048966829</v>
      </c>
      <c r="O234" s="33">
        <v>402.99741279357869</v>
      </c>
      <c r="P234" s="33">
        <v>420.58589275987379</v>
      </c>
      <c r="Q234" s="33">
        <v>405.16153583209956</v>
      </c>
      <c r="R234" s="33">
        <v>415.19084609473032</v>
      </c>
      <c r="S234" s="33">
        <v>417.41430863456861</v>
      </c>
      <c r="T234" s="33">
        <v>414.45998777874246</v>
      </c>
      <c r="U234" s="33">
        <v>426.14497375970575</v>
      </c>
      <c r="V234" s="33">
        <v>419.57163510761637</v>
      </c>
      <c r="W234" s="33">
        <v>397.68063290410805</v>
      </c>
      <c r="X234" s="33">
        <v>414.28245068970068</v>
      </c>
      <c r="Y234" s="33">
        <v>420.18746066055513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5490.4520924056824</v>
      </c>
      <c r="C236" s="117">
        <f t="shared" si="110"/>
        <v>5635.2931405536528</v>
      </c>
      <c r="D236" s="117">
        <f t="shared" si="110"/>
        <v>5203.4076080378754</v>
      </c>
      <c r="E236" s="117">
        <f t="shared" si="110"/>
        <v>5081.8092134772287</v>
      </c>
      <c r="F236" s="117">
        <f t="shared" si="110"/>
        <v>5619.5536458904699</v>
      </c>
      <c r="G236" s="117">
        <f t="shared" si="110"/>
        <v>4863.4033207046441</v>
      </c>
      <c r="H236" s="117">
        <f t="shared" si="110"/>
        <v>5225.3469976054803</v>
      </c>
      <c r="I236" s="117">
        <f t="shared" si="110"/>
        <v>5105.8200079258031</v>
      </c>
      <c r="J236" s="117">
        <f t="shared" si="110"/>
        <v>5770.0639348999985</v>
      </c>
      <c r="K236" s="117">
        <f t="shared" si="110"/>
        <v>5003.5433172928097</v>
      </c>
      <c r="L236" s="117">
        <f t="shared" si="110"/>
        <v>6322.9339910194149</v>
      </c>
      <c r="M236" s="117">
        <f t="shared" si="110"/>
        <v>4976.9676472266747</v>
      </c>
      <c r="N236" s="117">
        <f t="shared" si="110"/>
        <v>5760.9671746505246</v>
      </c>
      <c r="O236" s="117">
        <f t="shared" si="110"/>
        <v>5140.8882348342568</v>
      </c>
      <c r="P236" s="117">
        <f t="shared" si="110"/>
        <v>4924.6625694195254</v>
      </c>
      <c r="Q236" s="117">
        <f t="shared" si="110"/>
        <v>4789.9766723215625</v>
      </c>
      <c r="R236" s="117">
        <f t="shared" ref="R236:V236" si="111">R237+R240+R242+R252</f>
        <v>5049.0441201318154</v>
      </c>
      <c r="S236" s="117">
        <f t="shared" si="111"/>
        <v>5599.587546196959</v>
      </c>
      <c r="T236" s="117">
        <f t="shared" si="111"/>
        <v>5076.9166300607521</v>
      </c>
      <c r="U236" s="117">
        <f t="shared" si="111"/>
        <v>5947.8305321100288</v>
      </c>
      <c r="V236" s="117">
        <f t="shared" si="111"/>
        <v>5394.6139681998775</v>
      </c>
      <c r="W236" s="117">
        <f t="shared" ref="W236:Y236" si="112">W237+W240+W242+W252</f>
        <v>4962.0603042166231</v>
      </c>
      <c r="X236" s="117">
        <f t="shared" si="112"/>
        <v>5574.2236969210371</v>
      </c>
      <c r="Y236" s="117">
        <f t="shared" si="112"/>
        <v>5216.1181856055518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5346.5344560383992</v>
      </c>
      <c r="C237" s="122">
        <f t="shared" si="113"/>
        <v>5480.7090948054965</v>
      </c>
      <c r="D237" s="122">
        <f t="shared" si="113"/>
        <v>5030.8357871492717</v>
      </c>
      <c r="E237" s="122">
        <f t="shared" si="113"/>
        <v>4900.880347040812</v>
      </c>
      <c r="F237" s="122">
        <f t="shared" si="113"/>
        <v>5398.4531512942294</v>
      </c>
      <c r="G237" s="122">
        <f t="shared" si="113"/>
        <v>4669.8273321623192</v>
      </c>
      <c r="H237" s="122">
        <f t="shared" si="113"/>
        <v>4988.1006711121327</v>
      </c>
      <c r="I237" s="122">
        <f t="shared" si="113"/>
        <v>4847.0392427212864</v>
      </c>
      <c r="J237" s="122">
        <f t="shared" si="113"/>
        <v>5458.8942780451334</v>
      </c>
      <c r="K237" s="122">
        <f t="shared" si="113"/>
        <v>4695.8030249490921</v>
      </c>
      <c r="L237" s="122">
        <f t="shared" si="113"/>
        <v>5938.194479870027</v>
      </c>
      <c r="M237" s="122">
        <f t="shared" si="113"/>
        <v>4630.4632932674276</v>
      </c>
      <c r="N237" s="122">
        <f t="shared" si="113"/>
        <v>5513.4886990013456</v>
      </c>
      <c r="O237" s="122">
        <f t="shared" si="113"/>
        <v>4821.5716104853309</v>
      </c>
      <c r="P237" s="122">
        <f t="shared" si="113"/>
        <v>4529.6716486928271</v>
      </c>
      <c r="Q237" s="122">
        <f t="shared" si="113"/>
        <v>4421.3706715526714</v>
      </c>
      <c r="R237" s="122">
        <f t="shared" ref="R237:V237" si="114">SUM(R238:R239)</f>
        <v>4796.9314783735108</v>
      </c>
      <c r="S237" s="122">
        <f t="shared" si="114"/>
        <v>5340.5086814749384</v>
      </c>
      <c r="T237" s="122">
        <f t="shared" si="114"/>
        <v>4870.2748841772927</v>
      </c>
      <c r="U237" s="122">
        <f t="shared" si="114"/>
        <v>5689.6056139060511</v>
      </c>
      <c r="V237" s="122">
        <f t="shared" si="114"/>
        <v>5051.5049298456852</v>
      </c>
      <c r="W237" s="122">
        <f t="shared" ref="W237:Y237" si="115">SUM(W238:W239)</f>
        <v>4735.161748472824</v>
      </c>
      <c r="X237" s="122">
        <f t="shared" si="115"/>
        <v>5378.8948316161777</v>
      </c>
      <c r="Y237" s="122">
        <f t="shared" si="115"/>
        <v>5037.0600359015143</v>
      </c>
      <c r="DA237" s="130" t="s">
        <v>2581</v>
      </c>
    </row>
    <row r="238" spans="1:105" ht="12" customHeight="1" x14ac:dyDescent="0.25">
      <c r="A238" s="97" t="s">
        <v>51</v>
      </c>
      <c r="B238" s="98">
        <v>5346.5344560383992</v>
      </c>
      <c r="C238" s="98">
        <v>5480.7090948054965</v>
      </c>
      <c r="D238" s="98">
        <v>5030.8357871492717</v>
      </c>
      <c r="E238" s="98">
        <v>4900.880347040812</v>
      </c>
      <c r="F238" s="98">
        <v>5398.4531512942294</v>
      </c>
      <c r="G238" s="98">
        <v>4669.8273321623192</v>
      </c>
      <c r="H238" s="98">
        <v>4988.1006711121327</v>
      </c>
      <c r="I238" s="98">
        <v>4847.0392427212864</v>
      </c>
      <c r="J238" s="98">
        <v>5458.8942780451334</v>
      </c>
      <c r="K238" s="98">
        <v>4695.8030249490921</v>
      </c>
      <c r="L238" s="98">
        <v>5938.194479870027</v>
      </c>
      <c r="M238" s="98">
        <v>4630.4632932674276</v>
      </c>
      <c r="N238" s="98">
        <v>5513.4886990013456</v>
      </c>
      <c r="O238" s="98">
        <v>4821.5716104853309</v>
      </c>
      <c r="P238" s="98">
        <v>4529.6716486928271</v>
      </c>
      <c r="Q238" s="98">
        <v>4421.3706715526714</v>
      </c>
      <c r="R238" s="98">
        <v>4796.9314783735108</v>
      </c>
      <c r="S238" s="98">
        <v>5340.5086814749384</v>
      </c>
      <c r="T238" s="98">
        <v>4870.2748841772927</v>
      </c>
      <c r="U238" s="98">
        <v>5689.6056139060511</v>
      </c>
      <c r="V238" s="98">
        <v>5051.5049298456852</v>
      </c>
      <c r="W238" s="98">
        <v>4735.161748472824</v>
      </c>
      <c r="X238" s="98">
        <v>5378.8948316161777</v>
      </c>
      <c r="Y238" s="98">
        <v>5037.0600359015143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135.96222088037149</v>
      </c>
      <c r="C242" s="122">
        <v>145.67502626298398</v>
      </c>
      <c r="D242" s="122">
        <v>163.36336947438767</v>
      </c>
      <c r="E242" s="122">
        <v>172.12357696678322</v>
      </c>
      <c r="F242" s="122">
        <v>210.64259717158171</v>
      </c>
      <c r="G242" s="122">
        <v>186.28972597217856</v>
      </c>
      <c r="H242" s="122">
        <v>228.14440481840771</v>
      </c>
      <c r="I242" s="122">
        <v>250.90728921844567</v>
      </c>
      <c r="J242" s="122">
        <v>301.92785308363682</v>
      </c>
      <c r="K242" s="122">
        <v>297.73941682989266</v>
      </c>
      <c r="L242" s="122">
        <v>373.41010019900312</v>
      </c>
      <c r="M242" s="122">
        <v>333.407306892625</v>
      </c>
      <c r="N242" s="122">
        <v>234.41258498921798</v>
      </c>
      <c r="O242" s="122">
        <v>308.48734802978515</v>
      </c>
      <c r="P242" s="122">
        <v>388.09729787380547</v>
      </c>
      <c r="Q242" s="122">
        <v>357.48159500902648</v>
      </c>
      <c r="R242" s="122">
        <v>238.93550385404481</v>
      </c>
      <c r="S242" s="122">
        <v>243.86581238836223</v>
      </c>
      <c r="T242" s="122">
        <v>191.88288096268732</v>
      </c>
      <c r="U242" s="122">
        <v>243.00319560549843</v>
      </c>
      <c r="V242" s="122">
        <v>323.43093983488393</v>
      </c>
      <c r="W242" s="122">
        <v>208.72592069710825</v>
      </c>
      <c r="X242" s="122">
        <v>191.89791834875732</v>
      </c>
      <c r="Y242" s="122">
        <v>176.52257267122428</v>
      </c>
      <c r="DA242" s="130" t="s">
        <v>2586</v>
      </c>
    </row>
    <row r="243" spans="1:105" ht="12" customHeight="1" x14ac:dyDescent="0.25">
      <c r="A243" s="97" t="s">
        <v>143</v>
      </c>
      <c r="B243" s="98">
        <v>1002.5611329307427</v>
      </c>
      <c r="C243" s="98">
        <v>1049.0619393931324</v>
      </c>
      <c r="D243" s="98">
        <v>1078.8965935225965</v>
      </c>
      <c r="E243" s="98">
        <v>1048.7194620933078</v>
      </c>
      <c r="F243" s="98">
        <v>1181.4610301999278</v>
      </c>
      <c r="G243" s="98">
        <v>918.52929230310644</v>
      </c>
      <c r="H243" s="98">
        <v>1038.194484999055</v>
      </c>
      <c r="I243" s="98">
        <v>1033.1757137229154</v>
      </c>
      <c r="J243" s="98">
        <v>1131.0193406508763</v>
      </c>
      <c r="K243" s="98">
        <v>1036.4905602846636</v>
      </c>
      <c r="L243" s="98">
        <v>1253.69540252045</v>
      </c>
      <c r="M243" s="98">
        <v>1117.8194613061034</v>
      </c>
      <c r="N243" s="98">
        <v>855.30136623736348</v>
      </c>
      <c r="O243" s="98">
        <v>1049.648681635121</v>
      </c>
      <c r="P243" s="98">
        <v>1241.5851325294936</v>
      </c>
      <c r="Q243" s="98">
        <v>1106.9316425197972</v>
      </c>
      <c r="R243" s="98">
        <v>855.89309585842875</v>
      </c>
      <c r="S243" s="98">
        <v>998.11336201366237</v>
      </c>
      <c r="T243" s="98">
        <v>835.37211451818746</v>
      </c>
      <c r="U243" s="98">
        <v>1006.2203761092807</v>
      </c>
      <c r="V243" s="98">
        <v>1179.9340557377018</v>
      </c>
      <c r="W243" s="98">
        <v>783.79352134184956</v>
      </c>
      <c r="X243" s="98">
        <v>873.63551967947865</v>
      </c>
      <c r="Y243" s="98">
        <v>856.96936961065171</v>
      </c>
      <c r="DA243" s="63" t="s">
        <v>2587</v>
      </c>
    </row>
    <row r="244" spans="1:105" ht="12" customHeight="1" x14ac:dyDescent="0.25">
      <c r="A244" s="97" t="s">
        <v>124</v>
      </c>
      <c r="B244" s="98">
        <v>754.28569680613214</v>
      </c>
      <c r="C244" s="98">
        <v>673.22149119654307</v>
      </c>
      <c r="D244" s="98">
        <v>731.16924225877074</v>
      </c>
      <c r="E244" s="98">
        <v>676.0514662113826</v>
      </c>
      <c r="F244" s="98">
        <v>673.81027963702002</v>
      </c>
      <c r="G244" s="98">
        <v>769.1354179587629</v>
      </c>
      <c r="H244" s="98">
        <v>709.53407786812625</v>
      </c>
      <c r="I244" s="98">
        <v>752.35776838463551</v>
      </c>
      <c r="J244" s="98">
        <v>825.25799295451714</v>
      </c>
      <c r="K244" s="98">
        <v>664.72673410260268</v>
      </c>
      <c r="L244" s="98">
        <v>732.95475450758715</v>
      </c>
      <c r="M244" s="98">
        <v>795.38414785393866</v>
      </c>
      <c r="N244" s="98">
        <v>791.40738193380957</v>
      </c>
      <c r="O244" s="98">
        <v>725.81089741976632</v>
      </c>
      <c r="P244" s="98">
        <v>782.03119742314914</v>
      </c>
      <c r="Q244" s="98">
        <v>805.51077112098346</v>
      </c>
      <c r="R244" s="98">
        <v>699.37602313796901</v>
      </c>
      <c r="S244" s="98">
        <v>731.01709900693777</v>
      </c>
      <c r="T244" s="98">
        <v>679.92412724697601</v>
      </c>
      <c r="U244" s="98">
        <v>667.62559108238338</v>
      </c>
      <c r="V244" s="98">
        <v>607.14269154964472</v>
      </c>
      <c r="W244" s="98">
        <v>746.11722300389397</v>
      </c>
      <c r="X244" s="98">
        <v>646.22415509831012</v>
      </c>
      <c r="Y244" s="98">
        <v>626.42387970843583</v>
      </c>
      <c r="DA244" s="63" t="s">
        <v>2588</v>
      </c>
    </row>
    <row r="245" spans="1:105" ht="12" customHeight="1" x14ac:dyDescent="0.25">
      <c r="A245" s="97" t="s">
        <v>123</v>
      </c>
      <c r="B245" s="98">
        <v>281.55833048666602</v>
      </c>
      <c r="C245" s="98">
        <v>250.20801763224284</v>
      </c>
      <c r="D245" s="98">
        <v>272.3242389626854</v>
      </c>
      <c r="E245" s="98">
        <v>249.81097639936809</v>
      </c>
      <c r="F245" s="98">
        <v>247.51255648408409</v>
      </c>
      <c r="G245" s="98">
        <v>281.89422703103526</v>
      </c>
      <c r="H245" s="98">
        <v>216.45248620882168</v>
      </c>
      <c r="I245" s="98">
        <v>243.74804514535612</v>
      </c>
      <c r="J245" s="98">
        <v>291.94408464212228</v>
      </c>
      <c r="K245" s="98">
        <v>238.79908772890346</v>
      </c>
      <c r="L245" s="98">
        <v>231.45018226498314</v>
      </c>
      <c r="M245" s="98">
        <v>282.83337717811514</v>
      </c>
      <c r="N245" s="98">
        <v>271.40968639812769</v>
      </c>
      <c r="O245" s="98">
        <v>212.3598757678547</v>
      </c>
      <c r="P245" s="98">
        <v>234.31992869768092</v>
      </c>
      <c r="Q245" s="98">
        <v>195.48744514551828</v>
      </c>
      <c r="R245" s="98">
        <v>158.38852008463641</v>
      </c>
      <c r="S245" s="98">
        <v>187.14088556450301</v>
      </c>
      <c r="T245" s="98">
        <v>204.95470644266337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281.55833048666602</v>
      </c>
      <c r="C246" s="101">
        <v>250.20801763224284</v>
      </c>
      <c r="D246" s="101">
        <v>272.3242389626854</v>
      </c>
      <c r="E246" s="101">
        <v>249.81097639936809</v>
      </c>
      <c r="F246" s="101">
        <v>247.51255648408409</v>
      </c>
      <c r="G246" s="101">
        <v>281.89422703103526</v>
      </c>
      <c r="H246" s="101">
        <v>216.45248620882168</v>
      </c>
      <c r="I246" s="101">
        <v>243.74804514535612</v>
      </c>
      <c r="J246" s="101">
        <v>291.94408464212228</v>
      </c>
      <c r="K246" s="101">
        <v>238.79908772890346</v>
      </c>
      <c r="L246" s="101">
        <v>231.45018226498314</v>
      </c>
      <c r="M246" s="101">
        <v>282.83337717811514</v>
      </c>
      <c r="N246" s="101">
        <v>271.40968639812769</v>
      </c>
      <c r="O246" s="101">
        <v>212.3598757678547</v>
      </c>
      <c r="P246" s="101">
        <v>234.31992869768092</v>
      </c>
      <c r="Q246" s="101">
        <v>195.48744514551828</v>
      </c>
      <c r="R246" s="101">
        <v>158.38852008463641</v>
      </c>
      <c r="S246" s="101">
        <v>187.14088556450301</v>
      </c>
      <c r="T246" s="101">
        <v>204.95470644266337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7.9554154869121998</v>
      </c>
      <c r="C252" s="122">
        <v>8.9090194851726086</v>
      </c>
      <c r="D252" s="122">
        <v>9.2084514142161584</v>
      </c>
      <c r="E252" s="122">
        <v>8.8052894696341824</v>
      </c>
      <c r="F252" s="122">
        <v>10.457897424658672</v>
      </c>
      <c r="G252" s="122">
        <v>7.286262570146202</v>
      </c>
      <c r="H252" s="122">
        <v>9.1019216749401313</v>
      </c>
      <c r="I252" s="122">
        <v>7.8734759860711616</v>
      </c>
      <c r="J252" s="122">
        <v>9.2418037712275858</v>
      </c>
      <c r="K252" s="122">
        <v>10.000875513824777</v>
      </c>
      <c r="L252" s="122">
        <v>11.329410950384851</v>
      </c>
      <c r="M252" s="122">
        <v>13.097047066621379</v>
      </c>
      <c r="N252" s="122">
        <v>13.065890659961029</v>
      </c>
      <c r="O252" s="122">
        <v>10.829276319141488</v>
      </c>
      <c r="P252" s="122">
        <v>6.893622852893186</v>
      </c>
      <c r="Q252" s="122">
        <v>11.124405759864356</v>
      </c>
      <c r="R252" s="122">
        <v>13.177137904259293</v>
      </c>
      <c r="S252" s="122">
        <v>15.213052333658199</v>
      </c>
      <c r="T252" s="122">
        <v>14.758864920772185</v>
      </c>
      <c r="U252" s="122">
        <v>15.221722598479772</v>
      </c>
      <c r="V252" s="122">
        <v>19.678098519308186</v>
      </c>
      <c r="W252" s="122">
        <v>18.172635046690925</v>
      </c>
      <c r="X252" s="122">
        <v>3.4309469561023112</v>
      </c>
      <c r="Y252" s="122">
        <v>2.5355770328137419</v>
      </c>
      <c r="DA252" s="130" t="s">
        <v>2596</v>
      </c>
    </row>
    <row r="253" spans="1:105" ht="12" customHeight="1" x14ac:dyDescent="0.25">
      <c r="A253" s="97" t="s">
        <v>51</v>
      </c>
      <c r="B253" s="98">
        <v>173.23010894232189</v>
      </c>
      <c r="C253" s="98">
        <v>193.70888819213243</v>
      </c>
      <c r="D253" s="98">
        <v>199.65489212829652</v>
      </c>
      <c r="E253" s="98">
        <v>190.54363707256522</v>
      </c>
      <c r="F253" s="98">
        <v>227.33011343572403</v>
      </c>
      <c r="G253" s="98">
        <v>155.95433545545598</v>
      </c>
      <c r="H253" s="98">
        <v>197.66288481205376</v>
      </c>
      <c r="I253" s="98">
        <v>172.05464432114036</v>
      </c>
      <c r="J253" s="98">
        <v>203.89051145381617</v>
      </c>
      <c r="K253" s="98">
        <v>213.42826998737618</v>
      </c>
      <c r="L253" s="98">
        <v>235.14103405233843</v>
      </c>
      <c r="M253" s="98">
        <v>254.06233442973587</v>
      </c>
      <c r="N253" s="98">
        <v>269.23955926153138</v>
      </c>
      <c r="O253" s="98">
        <v>237.88381400663241</v>
      </c>
      <c r="P253" s="98">
        <v>170.28632529269129</v>
      </c>
      <c r="Q253" s="98">
        <v>241.11962291805366</v>
      </c>
      <c r="R253" s="98">
        <v>250.92531854917439</v>
      </c>
      <c r="S253" s="98">
        <v>263.7693865435694</v>
      </c>
      <c r="T253" s="98">
        <v>246.11649607770863</v>
      </c>
      <c r="U253" s="98">
        <v>243.92467536245044</v>
      </c>
      <c r="V253" s="98">
        <v>286.73844472763182</v>
      </c>
      <c r="W253" s="98">
        <v>275.78724374235929</v>
      </c>
      <c r="X253" s="98">
        <v>96.802994881364882</v>
      </c>
      <c r="Y253" s="98">
        <v>216.7005872086261</v>
      </c>
      <c r="DA253" s="63" t="s">
        <v>2597</v>
      </c>
    </row>
    <row r="254" spans="1:105" ht="12" customHeight="1" x14ac:dyDescent="0.25">
      <c r="A254" s="97" t="s">
        <v>50</v>
      </c>
      <c r="B254" s="98">
        <v>104.47116530997893</v>
      </c>
      <c r="C254" s="98">
        <v>120.51970437536255</v>
      </c>
      <c r="D254" s="98">
        <v>127.14047209606993</v>
      </c>
      <c r="E254" s="98">
        <v>121.71600656912474</v>
      </c>
      <c r="F254" s="98">
        <v>132.19397134110454</v>
      </c>
      <c r="G254" s="98">
        <v>110.34134054647186</v>
      </c>
      <c r="H254" s="98">
        <v>125.82519868971364</v>
      </c>
      <c r="I254" s="98">
        <v>109.60592154416351</v>
      </c>
      <c r="J254" s="98">
        <v>117.18053715105106</v>
      </c>
      <c r="K254" s="98">
        <v>152.03617937425312</v>
      </c>
      <c r="L254" s="98">
        <v>163.49356495369764</v>
      </c>
      <c r="M254" s="98">
        <v>151.17888808156007</v>
      </c>
      <c r="N254" s="98">
        <v>128.61129239179726</v>
      </c>
      <c r="O254" s="98">
        <v>128.55714106541143</v>
      </c>
      <c r="P254" s="98">
        <v>143.9446195266847</v>
      </c>
      <c r="Q254" s="98">
        <v>158.89374878333294</v>
      </c>
      <c r="R254" s="98">
        <v>167.73055131472583</v>
      </c>
      <c r="S254" s="98">
        <v>161.2679589905579</v>
      </c>
      <c r="T254" s="98">
        <v>149.83436029549927</v>
      </c>
      <c r="U254" s="98">
        <v>150.30882368004686</v>
      </c>
      <c r="V254" s="98">
        <v>149.30365696141075</v>
      </c>
      <c r="W254" s="98">
        <v>205.65535772883354</v>
      </c>
      <c r="X254" s="98">
        <v>106.28403196971809</v>
      </c>
      <c r="Y254" s="98">
        <v>151.17902015021912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191.15456996166347</v>
      </c>
      <c r="C257" s="118">
        <f t="shared" si="117"/>
        <v>195.01704550826125</v>
      </c>
      <c r="D257" s="118">
        <f t="shared" si="117"/>
        <v>182.11175177317594</v>
      </c>
      <c r="E257" s="118">
        <f t="shared" si="117"/>
        <v>176.65098444804329</v>
      </c>
      <c r="F257" s="118">
        <f t="shared" si="117"/>
        <v>190.91373139506035</v>
      </c>
      <c r="G257" s="118">
        <f t="shared" si="117"/>
        <v>166.10220136516111</v>
      </c>
      <c r="H257" s="118">
        <f t="shared" si="117"/>
        <v>174.85168529861977</v>
      </c>
      <c r="I257" s="118">
        <f t="shared" si="117"/>
        <v>170.5788963561476</v>
      </c>
      <c r="J257" s="118">
        <f t="shared" si="117"/>
        <v>188.03060887876998</v>
      </c>
      <c r="K257" s="118">
        <f t="shared" si="117"/>
        <v>167.30954743642306</v>
      </c>
      <c r="L257" s="118">
        <f t="shared" si="117"/>
        <v>203.29232254699443</v>
      </c>
      <c r="M257" s="118">
        <f t="shared" si="117"/>
        <v>164.40726910466637</v>
      </c>
      <c r="N257" s="118">
        <f t="shared" si="117"/>
        <v>188.2682866565942</v>
      </c>
      <c r="O257" s="118">
        <f t="shared" si="117"/>
        <v>170.73249082073696</v>
      </c>
      <c r="P257" s="118">
        <f t="shared" si="117"/>
        <v>162.5349761412713</v>
      </c>
      <c r="Q257" s="118">
        <f t="shared" si="117"/>
        <v>158.79581892242547</v>
      </c>
      <c r="R257" s="118">
        <f t="shared" ref="R257:V257" si="118">R258+R261+R263+R273</f>
        <v>166.5859180164818</v>
      </c>
      <c r="S257" s="118">
        <f t="shared" si="118"/>
        <v>185.67403136730175</v>
      </c>
      <c r="T257" s="118">
        <f t="shared" si="118"/>
        <v>170.88969737711761</v>
      </c>
      <c r="U257" s="118">
        <f t="shared" si="118"/>
        <v>193.38147636141932</v>
      </c>
      <c r="V257" s="118">
        <f t="shared" si="118"/>
        <v>173.79835590242342</v>
      </c>
      <c r="W257" s="118">
        <f t="shared" ref="W257:Y257" si="119">W258+W261+W263+W273</f>
        <v>166.51597835226244</v>
      </c>
      <c r="X257" s="118">
        <f t="shared" si="119"/>
        <v>181.76448517010897</v>
      </c>
      <c r="Y257" s="118">
        <f t="shared" si="119"/>
        <v>168.94080370559746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159.25183969527652</v>
      </c>
      <c r="C258" s="123">
        <f t="shared" si="120"/>
        <v>161.84773934724282</v>
      </c>
      <c r="D258" s="123">
        <f t="shared" si="120"/>
        <v>147.73744724332443</v>
      </c>
      <c r="E258" s="123">
        <f t="shared" si="120"/>
        <v>142.62012565196613</v>
      </c>
      <c r="F258" s="123">
        <f t="shared" si="120"/>
        <v>156.16044074146771</v>
      </c>
      <c r="G258" s="123">
        <f t="shared" si="120"/>
        <v>135.50919951251808</v>
      </c>
      <c r="H258" s="123">
        <f t="shared" si="120"/>
        <v>142.94737869483924</v>
      </c>
      <c r="I258" s="123">
        <f t="shared" si="120"/>
        <v>139.28142552807839</v>
      </c>
      <c r="J258" s="123">
        <f t="shared" si="120"/>
        <v>155.66552113363088</v>
      </c>
      <c r="K258" s="123">
        <f t="shared" si="120"/>
        <v>133.02638174077427</v>
      </c>
      <c r="L258" s="123">
        <f t="shared" si="120"/>
        <v>166.96718278667359</v>
      </c>
      <c r="M258" s="123">
        <f t="shared" si="120"/>
        <v>129.72117270832914</v>
      </c>
      <c r="N258" s="123">
        <f t="shared" si="120"/>
        <v>154.96431842889601</v>
      </c>
      <c r="O258" s="123">
        <f t="shared" si="120"/>
        <v>136.42018071245516</v>
      </c>
      <c r="P258" s="123">
        <f t="shared" si="120"/>
        <v>126.80926627338268</v>
      </c>
      <c r="Q258" s="123">
        <f t="shared" si="120"/>
        <v>124.27806102024935</v>
      </c>
      <c r="R258" s="123">
        <f t="shared" ref="R258:V258" si="121">SUM(R259:R260)</f>
        <v>134.17200396310756</v>
      </c>
      <c r="S258" s="123">
        <f t="shared" si="121"/>
        <v>152.59964962258539</v>
      </c>
      <c r="T258" s="123">
        <f t="shared" si="121"/>
        <v>139.98138893401131</v>
      </c>
      <c r="U258" s="123">
        <f t="shared" si="121"/>
        <v>161.0798052068167</v>
      </c>
      <c r="V258" s="123">
        <f t="shared" si="121"/>
        <v>141.20399969626968</v>
      </c>
      <c r="W258" s="123">
        <f t="shared" ref="W258:Y258" si="122">SUM(W259:W260)</f>
        <v>135.50757051476685</v>
      </c>
      <c r="X258" s="123">
        <f t="shared" si="122"/>
        <v>150.79682735668766</v>
      </c>
      <c r="Y258" s="123">
        <f t="shared" si="122"/>
        <v>138.89476080422446</v>
      </c>
      <c r="DA258" s="130" t="s">
        <v>2749</v>
      </c>
    </row>
    <row r="259" spans="1:105" ht="12" customHeight="1" x14ac:dyDescent="0.25">
      <c r="A259" s="97" t="s">
        <v>51</v>
      </c>
      <c r="B259" s="99">
        <v>158.12650052419676</v>
      </c>
      <c r="C259" s="99">
        <v>160.73105000981445</v>
      </c>
      <c r="D259" s="99">
        <v>146.74185402541931</v>
      </c>
      <c r="E259" s="99">
        <v>141.67855145797725</v>
      </c>
      <c r="F259" s="99">
        <v>155.15551183583435</v>
      </c>
      <c r="G259" s="99">
        <v>134.73203513756624</v>
      </c>
      <c r="H259" s="99">
        <v>142.12400308370431</v>
      </c>
      <c r="I259" s="99">
        <v>138.50626936568605</v>
      </c>
      <c r="J259" s="99">
        <v>154.81031475459551</v>
      </c>
      <c r="K259" s="99">
        <v>132.30235722126918</v>
      </c>
      <c r="L259" s="99">
        <v>166.05215031247997</v>
      </c>
      <c r="M259" s="99">
        <v>129.00228895154797</v>
      </c>
      <c r="N259" s="99">
        <v>154.0705572450309</v>
      </c>
      <c r="O259" s="99">
        <v>135.59850484339097</v>
      </c>
      <c r="P259" s="99">
        <v>126.05131446835257</v>
      </c>
      <c r="Q259" s="99">
        <v>123.54077489436696</v>
      </c>
      <c r="R259" s="99">
        <v>133.38051544008911</v>
      </c>
      <c r="S259" s="99">
        <v>151.70477944369836</v>
      </c>
      <c r="T259" s="99">
        <v>139.16255417101078</v>
      </c>
      <c r="U259" s="99">
        <v>160.14396891093205</v>
      </c>
      <c r="V259" s="99">
        <v>140.38580997680987</v>
      </c>
      <c r="W259" s="99">
        <v>134.71323579496288</v>
      </c>
      <c r="X259" s="99">
        <v>149.92083998863805</v>
      </c>
      <c r="Y259" s="99">
        <v>138.08703173987033</v>
      </c>
      <c r="DA259" s="63" t="s">
        <v>2750</v>
      </c>
    </row>
    <row r="260" spans="1:105" ht="12" customHeight="1" x14ac:dyDescent="0.25">
      <c r="A260" s="97" t="s">
        <v>53</v>
      </c>
      <c r="B260" s="99">
        <v>1.1253391710797618</v>
      </c>
      <c r="C260" s="99">
        <v>1.1166893374283615</v>
      </c>
      <c r="D260" s="99">
        <v>0.99559321790510513</v>
      </c>
      <c r="E260" s="99">
        <v>0.9415741939888963</v>
      </c>
      <c r="F260" s="99">
        <v>1.0049289056333568</v>
      </c>
      <c r="G260" s="99">
        <v>0.7771643749518492</v>
      </c>
      <c r="H260" s="99">
        <v>0.82337561113494828</v>
      </c>
      <c r="I260" s="99">
        <v>0.77515616239232366</v>
      </c>
      <c r="J260" s="99">
        <v>0.85520637903537855</v>
      </c>
      <c r="K260" s="99">
        <v>0.72402451950507962</v>
      </c>
      <c r="L260" s="99">
        <v>0.91503247419363321</v>
      </c>
      <c r="M260" s="99">
        <v>0.718883756781178</v>
      </c>
      <c r="N260" s="99">
        <v>0.89376118386511283</v>
      </c>
      <c r="O260" s="99">
        <v>0.82167586906419099</v>
      </c>
      <c r="P260" s="99">
        <v>0.75795180503010118</v>
      </c>
      <c r="Q260" s="99">
        <v>0.7372861258823884</v>
      </c>
      <c r="R260" s="99">
        <v>0.79148852301845385</v>
      </c>
      <c r="S260" s="99">
        <v>0.89487017888704545</v>
      </c>
      <c r="T260" s="99">
        <v>0.81883476300052438</v>
      </c>
      <c r="U260" s="99">
        <v>0.93583629588466277</v>
      </c>
      <c r="V260" s="99">
        <v>0.81818971945980468</v>
      </c>
      <c r="W260" s="99">
        <v>0.79433471980396642</v>
      </c>
      <c r="X260" s="99">
        <v>0.87598736804960908</v>
      </c>
      <c r="Y260" s="99">
        <v>0.80772906435412273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4.6977535306203001E-3</v>
      </c>
      <c r="C261" s="123">
        <f t="shared" si="123"/>
        <v>5.6623402595843324E-3</v>
      </c>
      <c r="D261" s="123">
        <f t="shared" si="123"/>
        <v>6.6905141837018981E-3</v>
      </c>
      <c r="E261" s="123">
        <f t="shared" si="123"/>
        <v>1.1001637703265137E-2</v>
      </c>
      <c r="F261" s="123">
        <f t="shared" si="123"/>
        <v>6.2671380731438671E-3</v>
      </c>
      <c r="G261" s="123">
        <f t="shared" si="123"/>
        <v>6.202062000914596E-3</v>
      </c>
      <c r="H261" s="123">
        <f t="shared" si="123"/>
        <v>6.0010711326462631E-3</v>
      </c>
      <c r="I261" s="123">
        <f t="shared" si="123"/>
        <v>4.9300168919078399E-3</v>
      </c>
      <c r="J261" s="123">
        <f t="shared" si="123"/>
        <v>3.6879345010256558E-3</v>
      </c>
      <c r="K261" s="123">
        <f t="shared" si="123"/>
        <v>2.6793517971801886E-3</v>
      </c>
      <c r="L261" s="123">
        <f t="shared" si="123"/>
        <v>2.9427987942708092E-3</v>
      </c>
      <c r="M261" s="123">
        <f t="shared" si="123"/>
        <v>4.8860436555057014E-3</v>
      </c>
      <c r="N261" s="123">
        <f t="shared" si="123"/>
        <v>9.6492866792497519E-3</v>
      </c>
      <c r="O261" s="123">
        <f t="shared" si="123"/>
        <v>1.9401114073607378E-2</v>
      </c>
      <c r="P261" s="123">
        <f t="shared" si="123"/>
        <v>1.7413610376678174E-2</v>
      </c>
      <c r="Q261" s="123">
        <f t="shared" si="123"/>
        <v>3.7606120198074584E-2</v>
      </c>
      <c r="R261" s="123">
        <f t="shared" si="123"/>
        <v>2.3757220084337297E-2</v>
      </c>
      <c r="S261" s="123">
        <f t="shared" si="123"/>
        <v>2.1329046711907038E-2</v>
      </c>
      <c r="T261" s="123">
        <f t="shared" si="123"/>
        <v>1.6860045658585916E-2</v>
      </c>
      <c r="U261" s="123">
        <f t="shared" si="123"/>
        <v>1.3967018677212582E-2</v>
      </c>
      <c r="V261" s="123">
        <f t="shared" si="123"/>
        <v>9.8901220163607941E-3</v>
      </c>
      <c r="W261" s="123">
        <f t="shared" si="123"/>
        <v>6.3070379560480096E-3</v>
      </c>
      <c r="X261" s="123">
        <f t="shared" si="123"/>
        <v>4.1615574498714844E-3</v>
      </c>
      <c r="Y261" s="123">
        <f t="shared" si="123"/>
        <v>3.3195228572170609E-3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4.6977535306203001E-3</v>
      </c>
      <c r="C262" s="99">
        <f>RES_hhdet_fecs!C8</f>
        <v>5.6623402595843324E-3</v>
      </c>
      <c r="D262" s="99">
        <f>RES_hhdet_fecs!D8</f>
        <v>6.6905141837018981E-3</v>
      </c>
      <c r="E262" s="99">
        <f>RES_hhdet_fecs!E8</f>
        <v>1.1001637703265137E-2</v>
      </c>
      <c r="F262" s="99">
        <f>RES_hhdet_fecs!F8</f>
        <v>6.2671380731438671E-3</v>
      </c>
      <c r="G262" s="99">
        <f>RES_hhdet_fecs!G8</f>
        <v>6.202062000914596E-3</v>
      </c>
      <c r="H262" s="99">
        <f>RES_hhdet_fecs!H8</f>
        <v>6.0010711326462631E-3</v>
      </c>
      <c r="I262" s="99">
        <f>RES_hhdet_fecs!I8</f>
        <v>4.9300168919078399E-3</v>
      </c>
      <c r="J262" s="99">
        <f>RES_hhdet_fecs!J8</f>
        <v>3.6879345010256558E-3</v>
      </c>
      <c r="K262" s="99">
        <f>RES_hhdet_fecs!K8</f>
        <v>2.6793517971801886E-3</v>
      </c>
      <c r="L262" s="99">
        <f>RES_hhdet_fecs!L8</f>
        <v>2.9427987942708092E-3</v>
      </c>
      <c r="M262" s="99">
        <f>RES_hhdet_fecs!M8</f>
        <v>4.8860436555057014E-3</v>
      </c>
      <c r="N262" s="99">
        <f>RES_hhdet_fecs!N8</f>
        <v>9.6492866792497519E-3</v>
      </c>
      <c r="O262" s="99">
        <f>RES_hhdet_fecs!O8</f>
        <v>1.9401114073607378E-2</v>
      </c>
      <c r="P262" s="99">
        <f>RES_hhdet_fecs!P8</f>
        <v>1.7413610376678174E-2</v>
      </c>
      <c r="Q262" s="99">
        <f>RES_hhdet_fecs!Q8</f>
        <v>3.7606120198074584E-2</v>
      </c>
      <c r="R262" s="99">
        <f>RES_hhdet_fecs!R8</f>
        <v>2.3757220084337297E-2</v>
      </c>
      <c r="S262" s="99">
        <f>RES_hhdet_fecs!S8</f>
        <v>2.1329046711907038E-2</v>
      </c>
      <c r="T262" s="99">
        <f>RES_hhdet_fecs!T8</f>
        <v>1.6860045658585916E-2</v>
      </c>
      <c r="U262" s="99">
        <f>RES_hhdet_fecs!U8</f>
        <v>1.3967018677212582E-2</v>
      </c>
      <c r="V262" s="99">
        <f>RES_hhdet_fecs!V8</f>
        <v>9.8901220163607941E-3</v>
      </c>
      <c r="W262" s="99">
        <f>RES_hhdet_fecs!W8</f>
        <v>6.3070379560480096E-3</v>
      </c>
      <c r="X262" s="99">
        <f>RES_hhdet_fecs!X8</f>
        <v>4.1615574498714844E-3</v>
      </c>
      <c r="Y262" s="99">
        <f>RES_hhdet_fecs!Y8</f>
        <v>3.3195228572170609E-3</v>
      </c>
      <c r="DA262" s="63" t="s">
        <v>2753</v>
      </c>
    </row>
    <row r="263" spans="1:105" ht="12" customHeight="1" x14ac:dyDescent="0.25">
      <c r="A263" s="121" t="s">
        <v>55</v>
      </c>
      <c r="B263" s="123">
        <v>27.925373908918765</v>
      </c>
      <c r="C263" s="123">
        <v>28.636002479936675</v>
      </c>
      <c r="D263" s="123">
        <v>29.651674008972854</v>
      </c>
      <c r="E263" s="123">
        <v>29.381768874831462</v>
      </c>
      <c r="F263" s="123">
        <v>29.818917706921734</v>
      </c>
      <c r="G263" s="123">
        <v>26.656399868903133</v>
      </c>
      <c r="H263" s="123">
        <v>27.359241190466371</v>
      </c>
      <c r="I263" s="123">
        <v>27.357020945097116</v>
      </c>
      <c r="J263" s="123">
        <v>28.09196283983945</v>
      </c>
      <c r="K263" s="123">
        <v>28.954005536733749</v>
      </c>
      <c r="L263" s="123">
        <v>30.944982450167274</v>
      </c>
      <c r="M263" s="123">
        <v>29.365955279192438</v>
      </c>
      <c r="N263" s="123">
        <v>27.850792701380538</v>
      </c>
      <c r="O263" s="123">
        <v>29.066105274743116</v>
      </c>
      <c r="P263" s="123">
        <v>30.376900557321203</v>
      </c>
      <c r="Q263" s="123">
        <v>29.254092446728194</v>
      </c>
      <c r="R263" s="123">
        <v>27.104454393061804</v>
      </c>
      <c r="S263" s="123">
        <v>27.777272993059807</v>
      </c>
      <c r="T263" s="123">
        <v>25.74949327839748</v>
      </c>
      <c r="U263" s="123">
        <v>27.088275314343061</v>
      </c>
      <c r="V263" s="123">
        <v>27.495679125554766</v>
      </c>
      <c r="W263" s="123">
        <v>26.29159458122129</v>
      </c>
      <c r="X263" s="123">
        <v>26.420784756180549</v>
      </c>
      <c r="Y263" s="123">
        <v>25.347530570004317</v>
      </c>
      <c r="DA263" s="130" t="s">
        <v>2754</v>
      </c>
    </row>
    <row r="264" spans="1:105" ht="12" customHeight="1" x14ac:dyDescent="0.25">
      <c r="A264" s="97" t="s">
        <v>143</v>
      </c>
      <c r="B264" s="99">
        <v>29.651260048060895</v>
      </c>
      <c r="C264" s="99">
        <v>30.765513025276615</v>
      </c>
      <c r="D264" s="99">
        <v>31.469778210536035</v>
      </c>
      <c r="E264" s="99">
        <v>30.317217265849646</v>
      </c>
      <c r="F264" s="99">
        <v>33.956058470344423</v>
      </c>
      <c r="G264" s="99">
        <v>26.501048557648122</v>
      </c>
      <c r="H264" s="99">
        <v>29.580869737056187</v>
      </c>
      <c r="I264" s="99">
        <v>29.523448550965167</v>
      </c>
      <c r="J264" s="99">
        <v>32.074894878235192</v>
      </c>
      <c r="K264" s="99">
        <v>29.202703698318274</v>
      </c>
      <c r="L264" s="99">
        <v>35.057595053698428</v>
      </c>
      <c r="M264" s="99">
        <v>31.141866377115765</v>
      </c>
      <c r="N264" s="99">
        <v>23.90079408932052</v>
      </c>
      <c r="O264" s="99">
        <v>29.519584761747861</v>
      </c>
      <c r="P264" s="99">
        <v>34.550724670047586</v>
      </c>
      <c r="Q264" s="99">
        <v>30.929592434277094</v>
      </c>
      <c r="R264" s="99">
        <v>23.798435062474297</v>
      </c>
      <c r="S264" s="99">
        <v>28.352836120148798</v>
      </c>
      <c r="T264" s="99">
        <v>23.86980610011851</v>
      </c>
      <c r="U264" s="99">
        <v>28.321844353384698</v>
      </c>
      <c r="V264" s="99">
        <v>32.791415713617802</v>
      </c>
      <c r="W264" s="99">
        <v>22.298575437078306</v>
      </c>
      <c r="X264" s="99">
        <v>24.350015208403665</v>
      </c>
      <c r="Y264" s="99">
        <v>23.493139986040152</v>
      </c>
      <c r="DA264" s="63" t="s">
        <v>2755</v>
      </c>
    </row>
    <row r="265" spans="1:105" ht="12" customHeight="1" x14ac:dyDescent="0.25">
      <c r="A265" s="97" t="s">
        <v>124</v>
      </c>
      <c r="B265" s="99">
        <v>35.493321092655691</v>
      </c>
      <c r="C265" s="99">
        <v>31.41650044883092</v>
      </c>
      <c r="D265" s="99">
        <v>33.963702868641967</v>
      </c>
      <c r="E265" s="99">
        <v>31.048288395107136</v>
      </c>
      <c r="F265" s="99">
        <v>30.769823828195641</v>
      </c>
      <c r="G265" s="99">
        <v>34.95707269618844</v>
      </c>
      <c r="H265" s="99">
        <v>32.062148667777862</v>
      </c>
      <c r="I265" s="99">
        <v>33.869988535581406</v>
      </c>
      <c r="J265" s="99">
        <v>37.071221376653845</v>
      </c>
      <c r="K265" s="99">
        <v>29.801952900763517</v>
      </c>
      <c r="L265" s="99">
        <v>32.670312540900447</v>
      </c>
      <c r="M265" s="99">
        <v>35.367890392782115</v>
      </c>
      <c r="N265" s="99">
        <v>35.16342723039778</v>
      </c>
      <c r="O265" s="99">
        <v>32.06603854920975</v>
      </c>
      <c r="P265" s="99">
        <v>34.519109147709216</v>
      </c>
      <c r="Q265" s="99">
        <v>35.74763162374402</v>
      </c>
      <c r="R265" s="99">
        <v>30.996832659381319</v>
      </c>
      <c r="S265" s="99">
        <v>32.297493731028709</v>
      </c>
      <c r="T265" s="99">
        <v>29.91307548896976</v>
      </c>
      <c r="U265" s="99">
        <v>29.393526629229331</v>
      </c>
      <c r="V265" s="99">
        <v>26.744232409447957</v>
      </c>
      <c r="W265" s="99">
        <v>32.353502387916876</v>
      </c>
      <c r="X265" s="99">
        <v>27.902854123732336</v>
      </c>
      <c r="Y265" s="99">
        <v>27.085242109938715</v>
      </c>
      <c r="DA265" s="63" t="s">
        <v>2756</v>
      </c>
    </row>
    <row r="266" spans="1:105" ht="12" customHeight="1" x14ac:dyDescent="0.25">
      <c r="A266" s="97" t="s">
        <v>123</v>
      </c>
      <c r="B266" s="99">
        <v>26.683361425280175</v>
      </c>
      <c r="C266" s="99">
        <v>23.60465717515461</v>
      </c>
      <c r="D266" s="99">
        <v>25.537144489360355</v>
      </c>
      <c r="E266" s="99">
        <v>23.337789221557816</v>
      </c>
      <c r="F266" s="99">
        <v>23.164974850626756</v>
      </c>
      <c r="G266" s="99">
        <v>26.417348564585058</v>
      </c>
      <c r="H266" s="99">
        <v>23.788277044175409</v>
      </c>
      <c r="I266" s="99">
        <v>25.526352122437252</v>
      </c>
      <c r="J266" s="99">
        <v>28.350886458809953</v>
      </c>
      <c r="K266" s="99">
        <v>22.854875033193228</v>
      </c>
      <c r="L266" s="99">
        <v>24.570206860579287</v>
      </c>
      <c r="M266" s="99">
        <v>27.167162199835825</v>
      </c>
      <c r="N266" s="99">
        <v>27.262594533670253</v>
      </c>
      <c r="O266" s="99">
        <v>25.06257252652323</v>
      </c>
      <c r="P266" s="99">
        <v>27.130042501938689</v>
      </c>
      <c r="Q266" s="99">
        <v>27.535684067535069</v>
      </c>
      <c r="R266" s="99">
        <v>23.71213433914361</v>
      </c>
      <c r="S266" s="99">
        <v>25.122054903844298</v>
      </c>
      <c r="T266" s="99">
        <v>24.136729236168883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13.248879400193422</v>
      </c>
      <c r="C267" s="102">
        <v>11.676187407911454</v>
      </c>
      <c r="D267" s="102">
        <v>12.649792963780474</v>
      </c>
      <c r="E267" s="102">
        <v>11.472799967400313</v>
      </c>
      <c r="F267" s="102">
        <v>11.302762793088089</v>
      </c>
      <c r="G267" s="102">
        <v>12.812044221175205</v>
      </c>
      <c r="H267" s="102">
        <v>9.7809703702874611</v>
      </c>
      <c r="I267" s="102">
        <v>10.973161761018625</v>
      </c>
      <c r="J267" s="102">
        <v>13.114351976920704</v>
      </c>
      <c r="K267" s="102">
        <v>10.706172627237216</v>
      </c>
      <c r="L267" s="102">
        <v>10.316530107408015</v>
      </c>
      <c r="M267" s="102">
        <v>12.576589451079846</v>
      </c>
      <c r="N267" s="102">
        <v>12.059142958668842</v>
      </c>
      <c r="O267" s="102">
        <v>9.3819753697348851</v>
      </c>
      <c r="P267" s="102">
        <v>10.342957187451022</v>
      </c>
      <c r="Q267" s="102">
        <v>8.6755055632636111</v>
      </c>
      <c r="R267" s="102">
        <v>7.0198895727113095</v>
      </c>
      <c r="S267" s="102">
        <v>8.2681808490519781</v>
      </c>
      <c r="T267" s="102">
        <v>9.0169260950671646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13.434482025086758</v>
      </c>
      <c r="C268" s="105">
        <v>11.928469767243149</v>
      </c>
      <c r="D268" s="105">
        <v>12.887351525579884</v>
      </c>
      <c r="E268" s="105">
        <v>11.864989254157503</v>
      </c>
      <c r="F268" s="105">
        <v>11.862212057538663</v>
      </c>
      <c r="G268" s="105">
        <v>13.605304343409854</v>
      </c>
      <c r="H268" s="105">
        <v>14.007306673887951</v>
      </c>
      <c r="I268" s="105">
        <v>14.553190361418633</v>
      </c>
      <c r="J268" s="105">
        <v>15.236534481889244</v>
      </c>
      <c r="K268" s="105">
        <v>12.148702405956008</v>
      </c>
      <c r="L268" s="105">
        <v>14.253676753171275</v>
      </c>
      <c r="M268" s="105">
        <v>14.590572748755983</v>
      </c>
      <c r="N268" s="105">
        <v>15.203451575001409</v>
      </c>
      <c r="O268" s="105">
        <v>15.680597156788343</v>
      </c>
      <c r="P268" s="105">
        <v>16.787085314487669</v>
      </c>
      <c r="Q268" s="105">
        <v>18.860178504271456</v>
      </c>
      <c r="R268" s="105">
        <v>16.692244766432296</v>
      </c>
      <c r="S268" s="105">
        <v>16.853874054792318</v>
      </c>
      <c r="T268" s="105">
        <v>15.119803141101716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28.856474387535329</v>
      </c>
      <c r="C269" s="102">
        <v>29.707497881119004</v>
      </c>
      <c r="D269" s="102">
        <v>30.737496672465088</v>
      </c>
      <c r="E269" s="102">
        <v>30.700006272321534</v>
      </c>
      <c r="F269" s="102">
        <v>30.601854735090761</v>
      </c>
      <c r="G269" s="102">
        <v>28.189162106024206</v>
      </c>
      <c r="H269" s="102">
        <v>28.953859317363797</v>
      </c>
      <c r="I269" s="102">
        <v>28.877510218426778</v>
      </c>
      <c r="J269" s="102">
        <v>28.777910567791452</v>
      </c>
      <c r="K269" s="102">
        <v>31.454180142377339</v>
      </c>
      <c r="L269" s="102">
        <v>32.047879358182506</v>
      </c>
      <c r="M269" s="102">
        <v>31.18933504425318</v>
      </c>
      <c r="N269" s="102">
        <v>31.886109683070806</v>
      </c>
      <c r="O269" s="102">
        <v>31.729878955229918</v>
      </c>
      <c r="P269" s="102">
        <v>31.30835239524604</v>
      </c>
      <c r="Q269" s="102">
        <v>31.510166586889174</v>
      </c>
      <c r="R269" s="102">
        <v>31.48193892415096</v>
      </c>
      <c r="S269" s="102">
        <v>30.475178373155728</v>
      </c>
      <c r="T269" s="102">
        <v>28.702552808477549</v>
      </c>
      <c r="U269" s="102">
        <v>28.988835987288798</v>
      </c>
      <c r="V269" s="102">
        <v>27.504999622277147</v>
      </c>
      <c r="W269" s="102">
        <v>29.686507726047072</v>
      </c>
      <c r="X269" s="102">
        <v>28.782529257928552</v>
      </c>
      <c r="Y269" s="102">
        <v>27.534207392797583</v>
      </c>
      <c r="DA269" s="131" t="s">
        <v>2760</v>
      </c>
    </row>
    <row r="270" spans="1:105" ht="12" customHeight="1" x14ac:dyDescent="0.25">
      <c r="A270" s="107" t="s">
        <v>121</v>
      </c>
      <c r="B270" s="105">
        <v>23.089992830974232</v>
      </c>
      <c r="C270" s="105">
        <v>23.781842855503953</v>
      </c>
      <c r="D270" s="105">
        <v>24.635079349047107</v>
      </c>
      <c r="E270" s="105">
        <v>24.598723627626381</v>
      </c>
      <c r="F270" s="105">
        <v>24.548749917235359</v>
      </c>
      <c r="G270" s="105">
        <v>22.659442837348667</v>
      </c>
      <c r="H270" s="105">
        <v>22.914304805989399</v>
      </c>
      <c r="I270" s="105">
        <v>23.12652917215285</v>
      </c>
      <c r="J270" s="105">
        <v>23.296948860219338</v>
      </c>
      <c r="K270" s="105">
        <v>25.570555576874433</v>
      </c>
      <c r="L270" s="105">
        <v>25.671473631790082</v>
      </c>
      <c r="M270" s="105">
        <v>25.340992876515127</v>
      </c>
      <c r="N270" s="105">
        <v>25.915613058707926</v>
      </c>
      <c r="O270" s="105">
        <v>25.499450967726801</v>
      </c>
      <c r="P270" s="105">
        <v>25.176355170143601</v>
      </c>
      <c r="Q270" s="105">
        <v>24.8491492994388</v>
      </c>
      <c r="R270" s="105">
        <v>24.713265729292356</v>
      </c>
      <c r="S270" s="105">
        <v>24.252950902976266</v>
      </c>
      <c r="T270" s="105">
        <v>23.422965649260348</v>
      </c>
      <c r="U270" s="105">
        <v>24.040190447065804</v>
      </c>
      <c r="V270" s="105">
        <v>23.216054057443863</v>
      </c>
      <c r="W270" s="105">
        <v>25.173588197970979</v>
      </c>
      <c r="X270" s="105">
        <v>24.746742485864779</v>
      </c>
      <c r="Y270" s="105">
        <v>23.653237869741591</v>
      </c>
      <c r="DA270" s="132" t="s">
        <v>2761</v>
      </c>
    </row>
    <row r="271" spans="1:105" ht="12" customHeight="1" x14ac:dyDescent="0.25">
      <c r="A271" s="108" t="s">
        <v>53</v>
      </c>
      <c r="B271" s="99">
        <v>10.760776186887133</v>
      </c>
      <c r="C271" s="99">
        <v>11.026755326539561</v>
      </c>
      <c r="D271" s="99">
        <v>11.446274539783019</v>
      </c>
      <c r="E271" s="99">
        <v>11.329684335345812</v>
      </c>
      <c r="F271" s="99">
        <v>11.255013285872119</v>
      </c>
      <c r="G271" s="99">
        <v>10.336405729340742</v>
      </c>
      <c r="H271" s="99">
        <v>8.8368357674503439</v>
      </c>
      <c r="I271" s="99">
        <v>9.3345622655158156</v>
      </c>
      <c r="J271" s="99">
        <v>10.119785309655247</v>
      </c>
      <c r="K271" s="99">
        <v>11.342124875217376</v>
      </c>
      <c r="L271" s="99">
        <v>10.185815143050482</v>
      </c>
      <c r="M271" s="99">
        <v>11.037729039399105</v>
      </c>
      <c r="N271" s="99">
        <v>10.872065870351902</v>
      </c>
      <c r="O271" s="99">
        <v>9.2685652585080422</v>
      </c>
      <c r="P271" s="99">
        <v>9.2254500586489403</v>
      </c>
      <c r="Q271" s="99">
        <v>7.4855079627531396</v>
      </c>
      <c r="R271" s="99">
        <v>6.9569399564590881</v>
      </c>
      <c r="S271" s="99">
        <v>7.5785256576029667</v>
      </c>
      <c r="T271" s="99">
        <v>8.2875953379939755</v>
      </c>
      <c r="U271" s="99">
        <v>8.5703537019019134</v>
      </c>
      <c r="V271" s="99">
        <v>8.12466469907109</v>
      </c>
      <c r="W271" s="99">
        <v>8.5030302960690776</v>
      </c>
      <c r="X271" s="99">
        <v>9.7304624948063179</v>
      </c>
      <c r="Y271" s="99">
        <v>9.2444841570517813</v>
      </c>
      <c r="DA271" s="63" t="s">
        <v>2762</v>
      </c>
    </row>
    <row r="272" spans="1:105" ht="12" customHeight="1" x14ac:dyDescent="0.25">
      <c r="A272" s="108" t="s">
        <v>52</v>
      </c>
      <c r="B272" s="99">
        <v>12.329216644087094</v>
      </c>
      <c r="C272" s="99">
        <v>12.75508752896439</v>
      </c>
      <c r="D272" s="99">
        <v>13.188804809264091</v>
      </c>
      <c r="E272" s="99">
        <v>13.269039292280574</v>
      </c>
      <c r="F272" s="99">
        <v>13.293736631363238</v>
      </c>
      <c r="G272" s="99">
        <v>12.323037108007926</v>
      </c>
      <c r="H272" s="99">
        <v>14.077469038539054</v>
      </c>
      <c r="I272" s="99">
        <v>13.791966906637038</v>
      </c>
      <c r="J272" s="99">
        <v>13.177163550564089</v>
      </c>
      <c r="K272" s="99">
        <v>14.228430701657059</v>
      </c>
      <c r="L272" s="99">
        <v>15.485658488739606</v>
      </c>
      <c r="M272" s="99">
        <v>14.303263837116022</v>
      </c>
      <c r="N272" s="99">
        <v>15.043547188356021</v>
      </c>
      <c r="O272" s="99">
        <v>16.230885709218761</v>
      </c>
      <c r="P272" s="99">
        <v>15.950905111494658</v>
      </c>
      <c r="Q272" s="99">
        <v>17.363641336685657</v>
      </c>
      <c r="R272" s="99">
        <v>17.756325772833264</v>
      </c>
      <c r="S272" s="99">
        <v>16.674425245373303</v>
      </c>
      <c r="T272" s="99">
        <v>15.135370311266373</v>
      </c>
      <c r="U272" s="99">
        <v>15.469836745163894</v>
      </c>
      <c r="V272" s="99">
        <v>15.091389358372778</v>
      </c>
      <c r="W272" s="99">
        <v>16.670557901901901</v>
      </c>
      <c r="X272" s="99">
        <v>15.016279991058465</v>
      </c>
      <c r="Y272" s="99">
        <v>14.408753712689814</v>
      </c>
      <c r="DA272" s="63" t="s">
        <v>2763</v>
      </c>
    </row>
    <row r="273" spans="1:105" ht="12" customHeight="1" x14ac:dyDescent="0.25">
      <c r="A273" s="121" t="s">
        <v>54</v>
      </c>
      <c r="B273" s="123">
        <v>3.972658603937556</v>
      </c>
      <c r="C273" s="123">
        <v>4.5276413408221599</v>
      </c>
      <c r="D273" s="123">
        <v>4.7159400066949537</v>
      </c>
      <c r="E273" s="123">
        <v>4.6380882835424382</v>
      </c>
      <c r="F273" s="123">
        <v>4.928105808597758</v>
      </c>
      <c r="G273" s="123">
        <v>3.9303999217389882</v>
      </c>
      <c r="H273" s="123">
        <v>4.5390643421815025</v>
      </c>
      <c r="I273" s="123">
        <v>3.9355198660802109</v>
      </c>
      <c r="J273" s="123">
        <v>4.2694369707986324</v>
      </c>
      <c r="K273" s="123">
        <v>5.3264808071178473</v>
      </c>
      <c r="L273" s="123">
        <v>5.3772145113593037</v>
      </c>
      <c r="M273" s="123">
        <v>5.3152550734892721</v>
      </c>
      <c r="N273" s="123">
        <v>5.4435262396384072</v>
      </c>
      <c r="O273" s="123">
        <v>5.2268037194650763</v>
      </c>
      <c r="P273" s="123">
        <v>5.3313957001907388</v>
      </c>
      <c r="Q273" s="123">
        <v>5.2260593352498521</v>
      </c>
      <c r="R273" s="123">
        <v>5.2857024402280919</v>
      </c>
      <c r="S273" s="123">
        <v>5.2757797049446671</v>
      </c>
      <c r="T273" s="123">
        <v>5.1419551190502499</v>
      </c>
      <c r="U273" s="123">
        <v>5.1994288215823348</v>
      </c>
      <c r="V273" s="123">
        <v>5.0887869585826158</v>
      </c>
      <c r="W273" s="123">
        <v>4.7105062183182547</v>
      </c>
      <c r="X273" s="123">
        <v>4.5427114997909106</v>
      </c>
      <c r="Y273" s="123">
        <v>4.6951928085114494</v>
      </c>
      <c r="DA273" s="130" t="s">
        <v>2764</v>
      </c>
    </row>
    <row r="274" spans="1:105" ht="12" customHeight="1" x14ac:dyDescent="0.25">
      <c r="A274" s="97" t="s">
        <v>51</v>
      </c>
      <c r="B274" s="99">
        <v>5.1233693783713976</v>
      </c>
      <c r="C274" s="99">
        <v>5.6808402812082015</v>
      </c>
      <c r="D274" s="99">
        <v>5.8236305607488186</v>
      </c>
      <c r="E274" s="99">
        <v>5.508387183187593</v>
      </c>
      <c r="F274" s="99">
        <v>6.5336345648127052</v>
      </c>
      <c r="G274" s="99">
        <v>4.499533603678417</v>
      </c>
      <c r="H274" s="99">
        <v>5.6319313307481371</v>
      </c>
      <c r="I274" s="99">
        <v>4.9165368214724561</v>
      </c>
      <c r="J274" s="99">
        <v>5.7821882318893616</v>
      </c>
      <c r="K274" s="99">
        <v>6.0132554681195254</v>
      </c>
      <c r="L274" s="99">
        <v>6.5753444861821846</v>
      </c>
      <c r="M274" s="99">
        <v>7.0780439455082274</v>
      </c>
      <c r="N274" s="99">
        <v>7.5237097947338221</v>
      </c>
      <c r="O274" s="99">
        <v>6.6900778649838966</v>
      </c>
      <c r="P274" s="99">
        <v>4.7387132675110175</v>
      </c>
      <c r="Q274" s="99">
        <v>6.7373010024226492</v>
      </c>
      <c r="R274" s="99">
        <v>6.9770745060560193</v>
      </c>
      <c r="S274" s="99">
        <v>7.4927462899546224</v>
      </c>
      <c r="T274" s="99">
        <v>7.0324983768506915</v>
      </c>
      <c r="U274" s="99">
        <v>6.865689518510532</v>
      </c>
      <c r="V274" s="99">
        <v>7.9687161298700362</v>
      </c>
      <c r="W274" s="99">
        <v>7.8460238464904837</v>
      </c>
      <c r="X274" s="99">
        <v>2.6980981707852894</v>
      </c>
      <c r="Y274" s="99">
        <v>5.9406758407973772</v>
      </c>
      <c r="DA274" s="63" t="s">
        <v>2765</v>
      </c>
    </row>
    <row r="275" spans="1:105" ht="12" customHeight="1" x14ac:dyDescent="0.25">
      <c r="A275" s="97" t="s">
        <v>50</v>
      </c>
      <c r="B275" s="99">
        <v>4.9159471417420217</v>
      </c>
      <c r="C275" s="99">
        <v>5.6241629183168129</v>
      </c>
      <c r="D275" s="99">
        <v>5.9058299601195872</v>
      </c>
      <c r="E275" s="99">
        <v>5.5899200920856034</v>
      </c>
      <c r="F275" s="99">
        <v>6.0366921257219879</v>
      </c>
      <c r="G275" s="99">
        <v>5.0149949837373171</v>
      </c>
      <c r="H275" s="99">
        <v>5.6857399135268691</v>
      </c>
      <c r="I275" s="99">
        <v>4.9342898580064238</v>
      </c>
      <c r="J275" s="99">
        <v>5.2638395154583364</v>
      </c>
      <c r="K275" s="99">
        <v>6.816297321094587</v>
      </c>
      <c r="L275" s="99">
        <v>7.287470110009389</v>
      </c>
      <c r="M275" s="99">
        <v>6.7223848473695904</v>
      </c>
      <c r="N275" s="99">
        <v>5.714394285754353</v>
      </c>
      <c r="O275" s="99">
        <v>5.6796036761563968</v>
      </c>
      <c r="P275" s="99">
        <v>6.3537619075042047</v>
      </c>
      <c r="Q275" s="99">
        <v>7.0515198585335765</v>
      </c>
      <c r="R275" s="99">
        <v>7.4339349062052058</v>
      </c>
      <c r="S275" s="99">
        <v>7.125073957351999</v>
      </c>
      <c r="T275" s="99">
        <v>6.5919215847045756</v>
      </c>
      <c r="U275" s="99">
        <v>6.6176408910341022</v>
      </c>
      <c r="V275" s="99">
        <v>6.576726948923441</v>
      </c>
      <c r="W275" s="99">
        <v>8.9177288798934349</v>
      </c>
      <c r="X275" s="99">
        <v>4.5891627794104757</v>
      </c>
      <c r="Y275" s="99">
        <v>6.5366607106642274</v>
      </c>
      <c r="DA275" s="63" t="s">
        <v>2766</v>
      </c>
    </row>
    <row r="276" spans="1:105" ht="12" customHeight="1" x14ac:dyDescent="0.25">
      <c r="A276" s="109" t="s">
        <v>120</v>
      </c>
      <c r="B276" s="110">
        <v>3.9155131735582565</v>
      </c>
      <c r="C276" s="110">
        <v>4.4694928934579821</v>
      </c>
      <c r="D276" s="110">
        <v>4.6592212009283074</v>
      </c>
      <c r="E276" s="110">
        <v>4.5934082404410015</v>
      </c>
      <c r="F276" s="110">
        <v>4.849443894416293</v>
      </c>
      <c r="G276" s="110">
        <v>3.89847524514779</v>
      </c>
      <c r="H276" s="110">
        <v>4.4837572957845229</v>
      </c>
      <c r="I276" s="110">
        <v>3.8864785514244047</v>
      </c>
      <c r="J276" s="110">
        <v>4.1968214852724186</v>
      </c>
      <c r="K276" s="110">
        <v>5.2876287736443199</v>
      </c>
      <c r="L276" s="110">
        <v>5.3115372338534046</v>
      </c>
      <c r="M276" s="110">
        <v>5.2179744570210591</v>
      </c>
      <c r="N276" s="110">
        <v>5.3389141021919393</v>
      </c>
      <c r="O276" s="110">
        <v>5.1573495600485852</v>
      </c>
      <c r="P276" s="110">
        <v>5.3542858706983951</v>
      </c>
      <c r="Q276" s="110">
        <v>5.1511571539621874</v>
      </c>
      <c r="R276" s="110">
        <v>5.1886653466477926</v>
      </c>
      <c r="S276" s="110">
        <v>5.1383306632565837</v>
      </c>
      <c r="T276" s="110">
        <v>5.020351662007184</v>
      </c>
      <c r="U276" s="110">
        <v>5.0875152471785556</v>
      </c>
      <c r="V276" s="110">
        <v>4.8764257661591284</v>
      </c>
      <c r="W276" s="110">
        <v>4.4856584479375856</v>
      </c>
      <c r="X276" s="110">
        <v>4.6069725619275452</v>
      </c>
      <c r="Y276" s="110">
        <v>4.6787692077861784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124.6032902359881</v>
      </c>
      <c r="C278" s="118">
        <f t="shared" si="124"/>
        <v>127.23485069636163</v>
      </c>
      <c r="D278" s="118">
        <f t="shared" si="124"/>
        <v>119.06915233589689</v>
      </c>
      <c r="E278" s="118">
        <f t="shared" si="124"/>
        <v>115.61160726609974</v>
      </c>
      <c r="F278" s="118">
        <f t="shared" si="124"/>
        <v>124.90312486215657</v>
      </c>
      <c r="G278" s="118">
        <f t="shared" si="124"/>
        <v>108.88921237314322</v>
      </c>
      <c r="H278" s="118">
        <f t="shared" si="124"/>
        <v>115.1186403200489</v>
      </c>
      <c r="I278" s="118">
        <f t="shared" si="124"/>
        <v>112.44433762606968</v>
      </c>
      <c r="J278" s="118">
        <f t="shared" si="124"/>
        <v>123.66973925502961</v>
      </c>
      <c r="K278" s="118">
        <f t="shared" si="124"/>
        <v>110.80214633860687</v>
      </c>
      <c r="L278" s="118">
        <f t="shared" si="124"/>
        <v>135.84860874933318</v>
      </c>
      <c r="M278" s="118">
        <f t="shared" si="124"/>
        <v>112.79852792346658</v>
      </c>
      <c r="N278" s="118">
        <f t="shared" si="124"/>
        <v>134.24869054074097</v>
      </c>
      <c r="O278" s="118">
        <f t="shared" si="124"/>
        <v>127.63182081518018</v>
      </c>
      <c r="P278" s="118">
        <f t="shared" si="124"/>
        <v>121.65537269833361</v>
      </c>
      <c r="Q278" s="118">
        <f t="shared" si="124"/>
        <v>119.09558921481715</v>
      </c>
      <c r="R278" s="118">
        <f t="shared" ref="R278:V278" si="125">R279+R282+R284+R294</f>
        <v>124.93053261718107</v>
      </c>
      <c r="S278" s="118">
        <f t="shared" si="125"/>
        <v>139.12342226424627</v>
      </c>
      <c r="T278" s="118">
        <f t="shared" si="125"/>
        <v>128.27032200934536</v>
      </c>
      <c r="U278" s="118">
        <f t="shared" si="125"/>
        <v>145.29133695910619</v>
      </c>
      <c r="V278" s="118">
        <f t="shared" si="125"/>
        <v>131.32127494037667</v>
      </c>
      <c r="W278" s="118">
        <f t="shared" ref="W278:Y278" si="126">W279+W282+W284+W294</f>
        <v>126.2197748286858</v>
      </c>
      <c r="X278" s="118">
        <f t="shared" si="126"/>
        <v>137.62005472198496</v>
      </c>
      <c r="Y278" s="118">
        <f t="shared" si="126"/>
        <v>128.07592949711821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101.9341882355524</v>
      </c>
      <c r="C279" s="123">
        <f t="shared" si="127"/>
        <v>103.58599148918354</v>
      </c>
      <c r="D279" s="123">
        <f t="shared" si="127"/>
        <v>94.546499390180415</v>
      </c>
      <c r="E279" s="123">
        <f t="shared" si="127"/>
        <v>91.264522354185658</v>
      </c>
      <c r="F279" s="123">
        <f t="shared" si="127"/>
        <v>99.919712463916241</v>
      </c>
      <c r="G279" s="123">
        <f t="shared" si="127"/>
        <v>86.671567585713959</v>
      </c>
      <c r="H279" s="123">
        <f t="shared" si="127"/>
        <v>91.430308211350194</v>
      </c>
      <c r="I279" s="123">
        <f t="shared" si="127"/>
        <v>89.075710191487858</v>
      </c>
      <c r="J279" s="123">
        <f t="shared" si="127"/>
        <v>99.549919801416067</v>
      </c>
      <c r="K279" s="123">
        <f t="shared" si="127"/>
        <v>85.069458812803589</v>
      </c>
      <c r="L279" s="123">
        <f t="shared" si="127"/>
        <v>108.44986564857351</v>
      </c>
      <c r="M279" s="123">
        <f t="shared" si="127"/>
        <v>86.441138368691057</v>
      </c>
      <c r="N279" s="123">
        <f t="shared" si="127"/>
        <v>108.52299424893538</v>
      </c>
      <c r="O279" s="123">
        <f t="shared" si="127"/>
        <v>100.6952066860694</v>
      </c>
      <c r="P279" s="123">
        <f t="shared" si="127"/>
        <v>93.601923396477616</v>
      </c>
      <c r="Q279" s="123">
        <f t="shared" si="127"/>
        <v>91.732089583613842</v>
      </c>
      <c r="R279" s="123">
        <f t="shared" ref="R279:V279" si="128">SUM(R280:R281)</f>
        <v>99.033931989689478</v>
      </c>
      <c r="S279" s="123">
        <f t="shared" si="128"/>
        <v>112.63411712462762</v>
      </c>
      <c r="T279" s="123">
        <f t="shared" si="128"/>
        <v>103.3198919314693</v>
      </c>
      <c r="U279" s="123">
        <f t="shared" si="128"/>
        <v>118.89225624510429</v>
      </c>
      <c r="V279" s="123">
        <f t="shared" si="128"/>
        <v>104.22142065693804</v>
      </c>
      <c r="W279" s="123">
        <f t="shared" ref="W279:Y279" si="129">SUM(W280:W281)</f>
        <v>100.02861941585776</v>
      </c>
      <c r="X279" s="123">
        <f t="shared" si="129"/>
        <v>111.31295284904859</v>
      </c>
      <c r="Y279" s="123">
        <f t="shared" si="129"/>
        <v>102.52791682677827</v>
      </c>
      <c r="DA279" s="130" t="s">
        <v>2917</v>
      </c>
    </row>
    <row r="280" spans="1:105" ht="12" customHeight="1" x14ac:dyDescent="0.25">
      <c r="A280" s="97" t="s">
        <v>51</v>
      </c>
      <c r="B280" s="99">
        <v>100.80884906447264</v>
      </c>
      <c r="C280" s="99">
        <v>102.46930215175519</v>
      </c>
      <c r="D280" s="99">
        <v>93.550906172275305</v>
      </c>
      <c r="E280" s="99">
        <v>90.322948160196759</v>
      </c>
      <c r="F280" s="99">
        <v>98.914783558282878</v>
      </c>
      <c r="G280" s="99">
        <v>85.894403210762107</v>
      </c>
      <c r="H280" s="99">
        <v>90.606932600215245</v>
      </c>
      <c r="I280" s="99">
        <v>88.300554029095537</v>
      </c>
      <c r="J280" s="99">
        <v>98.694713422380687</v>
      </c>
      <c r="K280" s="99">
        <v>84.34543429329851</v>
      </c>
      <c r="L280" s="99">
        <v>107.53483317437987</v>
      </c>
      <c r="M280" s="99">
        <v>85.722254611909875</v>
      </c>
      <c r="N280" s="99">
        <v>107.62923306507027</v>
      </c>
      <c r="O280" s="99">
        <v>99.873530817005204</v>
      </c>
      <c r="P280" s="99">
        <v>92.843971591447513</v>
      </c>
      <c r="Q280" s="99">
        <v>90.99480345773145</v>
      </c>
      <c r="R280" s="99">
        <v>98.24244346667102</v>
      </c>
      <c r="S280" s="99">
        <v>111.73924694574058</v>
      </c>
      <c r="T280" s="99">
        <v>102.50105716846878</v>
      </c>
      <c r="U280" s="99">
        <v>117.95641994921962</v>
      </c>
      <c r="V280" s="99">
        <v>103.40323093747823</v>
      </c>
      <c r="W280" s="99">
        <v>99.234284696053791</v>
      </c>
      <c r="X280" s="99">
        <v>110.43696548099898</v>
      </c>
      <c r="Y280" s="99">
        <v>101.72018776242415</v>
      </c>
      <c r="DA280" s="63" t="s">
        <v>2918</v>
      </c>
    </row>
    <row r="281" spans="1:105" ht="12" customHeight="1" x14ac:dyDescent="0.25">
      <c r="A281" s="97" t="s">
        <v>53</v>
      </c>
      <c r="B281" s="99">
        <v>1.1253391710797618</v>
      </c>
      <c r="C281" s="99">
        <v>1.1166893374283615</v>
      </c>
      <c r="D281" s="99">
        <v>0.99559321790510513</v>
      </c>
      <c r="E281" s="99">
        <v>0.9415741939888963</v>
      </c>
      <c r="F281" s="99">
        <v>1.0049289056333568</v>
      </c>
      <c r="G281" s="99">
        <v>0.7771643749518492</v>
      </c>
      <c r="H281" s="99">
        <v>0.82337561113494828</v>
      </c>
      <c r="I281" s="99">
        <v>0.77515616239232366</v>
      </c>
      <c r="J281" s="99">
        <v>0.85520637903537855</v>
      </c>
      <c r="K281" s="99">
        <v>0.72402451950507962</v>
      </c>
      <c r="L281" s="99">
        <v>0.91503247419363321</v>
      </c>
      <c r="M281" s="99">
        <v>0.718883756781178</v>
      </c>
      <c r="N281" s="99">
        <v>0.89376118386511283</v>
      </c>
      <c r="O281" s="99">
        <v>0.82167586906419099</v>
      </c>
      <c r="P281" s="99">
        <v>0.75795180503010118</v>
      </c>
      <c r="Q281" s="99">
        <v>0.7372861258823884</v>
      </c>
      <c r="R281" s="99">
        <v>0.79148852301845385</v>
      </c>
      <c r="S281" s="99">
        <v>0.89487017888704545</v>
      </c>
      <c r="T281" s="99">
        <v>0.81883476300052438</v>
      </c>
      <c r="U281" s="99">
        <v>0.93583629588466277</v>
      </c>
      <c r="V281" s="99">
        <v>0.81818971945980468</v>
      </c>
      <c r="W281" s="99">
        <v>0.79433471980396642</v>
      </c>
      <c r="X281" s="99">
        <v>0.87598736804960908</v>
      </c>
      <c r="Y281" s="99">
        <v>0.80772906435412273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8.5557647118242146E-3</v>
      </c>
      <c r="C282" s="123">
        <f t="shared" si="130"/>
        <v>1.0937659682120597E-2</v>
      </c>
      <c r="D282" s="123">
        <f t="shared" si="130"/>
        <v>1.3513431656343364E-2</v>
      </c>
      <c r="E282" s="123">
        <f t="shared" si="130"/>
        <v>2.2726757703912803E-2</v>
      </c>
      <c r="F282" s="123">
        <f t="shared" si="130"/>
        <v>1.3297819304420316E-2</v>
      </c>
      <c r="G282" s="123">
        <f t="shared" si="130"/>
        <v>1.369202608829029E-2</v>
      </c>
      <c r="H282" s="123">
        <f t="shared" si="130"/>
        <v>1.4186496208007588E-2</v>
      </c>
      <c r="I282" s="123">
        <f t="shared" si="130"/>
        <v>1.2292774599700233E-2</v>
      </c>
      <c r="J282" s="123">
        <f t="shared" si="130"/>
        <v>9.4189094832867956E-3</v>
      </c>
      <c r="K282" s="123">
        <f t="shared" si="130"/>
        <v>7.3389536101377845E-3</v>
      </c>
      <c r="L282" s="123">
        <f t="shared" si="130"/>
        <v>8.9601704566839753E-3</v>
      </c>
      <c r="M282" s="123">
        <f t="shared" si="130"/>
        <v>1.5885584268638477E-2</v>
      </c>
      <c r="N282" s="123">
        <f t="shared" si="130"/>
        <v>3.2954229922243936E-2</v>
      </c>
      <c r="O282" s="123">
        <f t="shared" si="130"/>
        <v>7.0510092307025346E-2</v>
      </c>
      <c r="P282" s="123">
        <f t="shared" si="130"/>
        <v>6.4401521802236822E-2</v>
      </c>
      <c r="Q282" s="123">
        <f t="shared" si="130"/>
        <v>0.14005279408037122</v>
      </c>
      <c r="R282" s="123">
        <f t="shared" si="130"/>
        <v>8.8798143067970278E-2</v>
      </c>
      <c r="S282" s="123">
        <f t="shared" si="130"/>
        <v>8.0219845181543639E-2</v>
      </c>
      <c r="T282" s="123">
        <f t="shared" si="130"/>
        <v>6.4042585355943399E-2</v>
      </c>
      <c r="U282" s="123">
        <f t="shared" si="130"/>
        <v>5.3903009974824258E-2</v>
      </c>
      <c r="V282" s="123">
        <f t="shared" si="130"/>
        <v>3.9030383528442056E-2</v>
      </c>
      <c r="W282" s="123">
        <f t="shared" si="130"/>
        <v>2.5627831366789727E-2</v>
      </c>
      <c r="X282" s="123">
        <f t="shared" si="130"/>
        <v>1.719067078686282E-2</v>
      </c>
      <c r="Y282" s="123">
        <f t="shared" si="130"/>
        <v>1.374497207448187E-2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8.5557647118242146E-3</v>
      </c>
      <c r="C283" s="99">
        <f>RES_hhdet_tess!C8</f>
        <v>1.0937659682120597E-2</v>
      </c>
      <c r="D283" s="99">
        <f>RES_hhdet_tess!D8</f>
        <v>1.3513431656343364E-2</v>
      </c>
      <c r="E283" s="99">
        <f>RES_hhdet_tess!E8</f>
        <v>2.2726757703912803E-2</v>
      </c>
      <c r="F283" s="99">
        <f>RES_hhdet_tess!F8</f>
        <v>1.3297819304420316E-2</v>
      </c>
      <c r="G283" s="99">
        <f>RES_hhdet_tess!G8</f>
        <v>1.369202608829029E-2</v>
      </c>
      <c r="H283" s="99">
        <f>RES_hhdet_tess!H8</f>
        <v>1.4186496208007588E-2</v>
      </c>
      <c r="I283" s="99">
        <f>RES_hhdet_tess!I8</f>
        <v>1.2292774599700233E-2</v>
      </c>
      <c r="J283" s="99">
        <f>RES_hhdet_tess!J8</f>
        <v>9.4189094832867956E-3</v>
      </c>
      <c r="K283" s="99">
        <f>RES_hhdet_tess!K8</f>
        <v>7.3389536101377845E-3</v>
      </c>
      <c r="L283" s="99">
        <f>RES_hhdet_tess!L8</f>
        <v>8.9601704566839753E-3</v>
      </c>
      <c r="M283" s="99">
        <f>RES_hhdet_tess!M8</f>
        <v>1.5885584268638477E-2</v>
      </c>
      <c r="N283" s="99">
        <f>RES_hhdet_tess!N8</f>
        <v>3.2954229922243936E-2</v>
      </c>
      <c r="O283" s="99">
        <f>RES_hhdet_tess!O8</f>
        <v>7.0510092307025346E-2</v>
      </c>
      <c r="P283" s="99">
        <f>RES_hhdet_tess!P8</f>
        <v>6.4401521802236822E-2</v>
      </c>
      <c r="Q283" s="99">
        <f>RES_hhdet_tess!Q8</f>
        <v>0.14005279408037122</v>
      </c>
      <c r="R283" s="99">
        <f>RES_hhdet_tess!R8</f>
        <v>8.8798143067970278E-2</v>
      </c>
      <c r="S283" s="99">
        <f>RES_hhdet_tess!S8</f>
        <v>8.0219845181543639E-2</v>
      </c>
      <c r="T283" s="99">
        <f>RES_hhdet_tess!T8</f>
        <v>6.4042585355943399E-2</v>
      </c>
      <c r="U283" s="99">
        <f>RES_hhdet_tess!U8</f>
        <v>5.3903009974824258E-2</v>
      </c>
      <c r="V283" s="99">
        <f>RES_hhdet_tess!V8</f>
        <v>3.9030383528442056E-2</v>
      </c>
      <c r="W283" s="99">
        <f>RES_hhdet_tess!W8</f>
        <v>2.5627831366789727E-2</v>
      </c>
      <c r="X283" s="99">
        <f>RES_hhdet_tess!X8</f>
        <v>1.719067078686282E-2</v>
      </c>
      <c r="Y283" s="99">
        <f>RES_hhdet_tess!Y8</f>
        <v>1.374497207448187E-2</v>
      </c>
      <c r="DA283" s="63" t="s">
        <v>2921</v>
      </c>
    </row>
    <row r="284" spans="1:105" ht="12" customHeight="1" x14ac:dyDescent="0.25">
      <c r="A284" s="121" t="s">
        <v>55</v>
      </c>
      <c r="B284" s="123">
        <v>19.711983905073172</v>
      </c>
      <c r="C284" s="123">
        <v>20.271797769490693</v>
      </c>
      <c r="D284" s="123">
        <v>20.999067766151818</v>
      </c>
      <c r="E284" s="123">
        <v>20.86530564722996</v>
      </c>
      <c r="F284" s="123">
        <v>21.28804798501556</v>
      </c>
      <c r="G284" s="123">
        <v>19.250206771882389</v>
      </c>
      <c r="H284" s="123">
        <v>20.23973845626055</v>
      </c>
      <c r="I284" s="123">
        <v>20.367044784950824</v>
      </c>
      <c r="J284" s="123">
        <v>20.868994157010288</v>
      </c>
      <c r="K284" s="123">
        <v>21.668876265617079</v>
      </c>
      <c r="L284" s="123">
        <v>23.294333680009036</v>
      </c>
      <c r="M284" s="123">
        <v>22.290819863168135</v>
      </c>
      <c r="N284" s="123">
        <v>21.517964174972313</v>
      </c>
      <c r="O284" s="123">
        <v>22.822871841527562</v>
      </c>
      <c r="P284" s="123">
        <v>23.82590295420875</v>
      </c>
      <c r="Q284" s="123">
        <v>23.139605799337343</v>
      </c>
      <c r="R284" s="123">
        <v>21.625326906255534</v>
      </c>
      <c r="S284" s="123">
        <v>22.200901043318655</v>
      </c>
      <c r="T284" s="123">
        <v>20.738622285403363</v>
      </c>
      <c r="U284" s="123">
        <v>22.090545986532906</v>
      </c>
      <c r="V284" s="123">
        <v>22.820347187236983</v>
      </c>
      <c r="W284" s="123">
        <v>22.191351882587668</v>
      </c>
      <c r="X284" s="123">
        <v>22.310110221336323</v>
      </c>
      <c r="Y284" s="123">
        <v>21.412809424963864</v>
      </c>
      <c r="DA284" s="130" t="s">
        <v>2922</v>
      </c>
    </row>
    <row r="285" spans="1:105" ht="12" customHeight="1" x14ac:dyDescent="0.25">
      <c r="A285" s="97" t="s">
        <v>143</v>
      </c>
      <c r="B285" s="99">
        <v>19.656132932568877</v>
      </c>
      <c r="C285" s="99">
        <v>20.463659712637984</v>
      </c>
      <c r="D285" s="99">
        <v>20.982056735440949</v>
      </c>
      <c r="E285" s="99">
        <v>20.260942872655082</v>
      </c>
      <c r="F285" s="99">
        <v>22.799172315923016</v>
      </c>
      <c r="G285" s="99">
        <v>17.835181997018726</v>
      </c>
      <c r="H285" s="99">
        <v>20.077355436383311</v>
      </c>
      <c r="I285" s="99">
        <v>20.208038165722243</v>
      </c>
      <c r="J285" s="99">
        <v>22.207300705983073</v>
      </c>
      <c r="K285" s="99">
        <v>20.403317965490434</v>
      </c>
      <c r="L285" s="99">
        <v>24.891057746340543</v>
      </c>
      <c r="M285" s="99">
        <v>22.652544571915048</v>
      </c>
      <c r="N285" s="99">
        <v>17.852002143058549</v>
      </c>
      <c r="O285" s="99">
        <v>22.561515541639618</v>
      </c>
      <c r="P285" s="99">
        <v>26.461815165139253</v>
      </c>
      <c r="Q285" s="99">
        <v>23.803092570982091</v>
      </c>
      <c r="R285" s="99">
        <v>18.486891252723993</v>
      </c>
      <c r="S285" s="99">
        <v>22.222797505185856</v>
      </c>
      <c r="T285" s="99">
        <v>18.867833838626844</v>
      </c>
      <c r="U285" s="99">
        <v>22.530114268654508</v>
      </c>
      <c r="V285" s="99">
        <v>26.661182183277042</v>
      </c>
      <c r="W285" s="99">
        <v>18.725677902090457</v>
      </c>
      <c r="X285" s="99">
        <v>20.890922378869181</v>
      </c>
      <c r="Y285" s="99">
        <v>20.20751280724383</v>
      </c>
      <c r="DA285" s="63" t="s">
        <v>2923</v>
      </c>
    </row>
    <row r="286" spans="1:105" ht="12" customHeight="1" x14ac:dyDescent="0.25">
      <c r="A286" s="97" t="s">
        <v>124</v>
      </c>
      <c r="B286" s="99">
        <v>21.436113831146212</v>
      </c>
      <c r="C286" s="99">
        <v>18.980477319148104</v>
      </c>
      <c r="D286" s="99">
        <v>20.528669355871109</v>
      </c>
      <c r="E286" s="99">
        <v>18.795886636841935</v>
      </c>
      <c r="F286" s="99">
        <v>18.76449602183526</v>
      </c>
      <c r="G286" s="99">
        <v>21.570585171830182</v>
      </c>
      <c r="H286" s="99">
        <v>20.172203446051803</v>
      </c>
      <c r="I286" s="99">
        <v>21.515737636451533</v>
      </c>
      <c r="J286" s="99">
        <v>23.555807146405314</v>
      </c>
      <c r="K286" s="99">
        <v>18.944552133795124</v>
      </c>
      <c r="L286" s="99">
        <v>20.79755916023754</v>
      </c>
      <c r="M286" s="99">
        <v>22.556694085293646</v>
      </c>
      <c r="N286" s="99">
        <v>22.898524182954631</v>
      </c>
      <c r="O286" s="99">
        <v>21.726472264956879</v>
      </c>
      <c r="P286" s="99">
        <v>23.430228410449971</v>
      </c>
      <c r="Q286" s="99">
        <v>24.326355935637736</v>
      </c>
      <c r="R286" s="99">
        <v>21.103872725774888</v>
      </c>
      <c r="S286" s="99">
        <v>22.123552493260732</v>
      </c>
      <c r="T286" s="99">
        <v>20.935994084123845</v>
      </c>
      <c r="U286" s="99">
        <v>21.330349488370125</v>
      </c>
      <c r="V286" s="99">
        <v>20.53136067698648</v>
      </c>
      <c r="W286" s="99">
        <v>25.79732087536205</v>
      </c>
      <c r="X286" s="99">
        <v>22.271624208250195</v>
      </c>
      <c r="Y286" s="99">
        <v>21.619019014580267</v>
      </c>
      <c r="DA286" s="63" t="s">
        <v>2924</v>
      </c>
    </row>
    <row r="287" spans="1:105" ht="12" customHeight="1" x14ac:dyDescent="0.25">
      <c r="A287" s="97" t="s">
        <v>123</v>
      </c>
      <c r="B287" s="99">
        <v>21.436113831146205</v>
      </c>
      <c r="C287" s="99">
        <v>18.980277676015508</v>
      </c>
      <c r="D287" s="99">
        <v>20.527166385512498</v>
      </c>
      <c r="E287" s="99">
        <v>18.793961762003551</v>
      </c>
      <c r="F287" s="99">
        <v>18.767320364000707</v>
      </c>
      <c r="G287" s="99">
        <v>21.580946436543059</v>
      </c>
      <c r="H287" s="99">
        <v>20.180004231683153</v>
      </c>
      <c r="I287" s="99">
        <v>21.523022824295296</v>
      </c>
      <c r="J287" s="99">
        <v>23.566388550298395</v>
      </c>
      <c r="K287" s="99">
        <v>18.948951154275981</v>
      </c>
      <c r="L287" s="99">
        <v>20.811362349218363</v>
      </c>
      <c r="M287" s="99">
        <v>22.584861393493451</v>
      </c>
      <c r="N287" s="99">
        <v>23.028958296099034</v>
      </c>
      <c r="O287" s="99">
        <v>22.019326995349886</v>
      </c>
      <c r="P287" s="99">
        <v>23.775081846065962</v>
      </c>
      <c r="Q287" s="99">
        <v>24.721597215288565</v>
      </c>
      <c r="R287" s="99">
        <v>21.435082148152006</v>
      </c>
      <c r="S287" s="99">
        <v>22.440092584802152</v>
      </c>
      <c r="T287" s="99">
        <v>21.211895289977345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8.0016318060594447</v>
      </c>
      <c r="C288" s="102">
        <v>7.0518079087723526</v>
      </c>
      <c r="D288" s="102">
        <v>7.6398148599326143</v>
      </c>
      <c r="E288" s="102">
        <v>6.9289725078460496</v>
      </c>
      <c r="F288" s="102">
        <v>6.9051083064620391</v>
      </c>
      <c r="G288" s="102">
        <v>7.9756420931332093</v>
      </c>
      <c r="H288" s="102">
        <v>6.1726975577952041</v>
      </c>
      <c r="I288" s="102">
        <v>6.9698324628766661</v>
      </c>
      <c r="J288" s="102">
        <v>8.3298540684091495</v>
      </c>
      <c r="K288" s="102">
        <v>6.8002487483199738</v>
      </c>
      <c r="L288" s="102">
        <v>6.557685596047091</v>
      </c>
      <c r="M288" s="102">
        <v>7.9942886447374661</v>
      </c>
      <c r="N288" s="102">
        <v>7.8255067210976232</v>
      </c>
      <c r="O288" s="102">
        <v>6.3387298385615418</v>
      </c>
      <c r="P288" s="102">
        <v>6.9879965315782915</v>
      </c>
      <c r="Q288" s="102">
        <v>5.8614187110171079</v>
      </c>
      <c r="R288" s="102">
        <v>4.742837381719708</v>
      </c>
      <c r="S288" s="102">
        <v>5.586218530009833</v>
      </c>
      <c r="T288" s="102">
        <v>6.092092148875631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13.434482025086758</v>
      </c>
      <c r="C289" s="105">
        <v>11.928469767243149</v>
      </c>
      <c r="D289" s="105">
        <v>12.887351525579884</v>
      </c>
      <c r="E289" s="105">
        <v>11.864989254157503</v>
      </c>
      <c r="F289" s="105">
        <v>11.862212057538663</v>
      </c>
      <c r="G289" s="105">
        <v>13.605304343409854</v>
      </c>
      <c r="H289" s="105">
        <v>14.007306673887951</v>
      </c>
      <c r="I289" s="105">
        <v>14.553190361418633</v>
      </c>
      <c r="J289" s="105">
        <v>15.236534481889244</v>
      </c>
      <c r="K289" s="105">
        <v>12.148702405956008</v>
      </c>
      <c r="L289" s="105">
        <v>14.253676753171275</v>
      </c>
      <c r="M289" s="105">
        <v>14.590572748755983</v>
      </c>
      <c r="N289" s="105">
        <v>15.203451575001409</v>
      </c>
      <c r="O289" s="105">
        <v>15.680597156788343</v>
      </c>
      <c r="P289" s="105">
        <v>16.787085314487669</v>
      </c>
      <c r="Q289" s="105">
        <v>18.860178504271456</v>
      </c>
      <c r="R289" s="105">
        <v>16.692244766432296</v>
      </c>
      <c r="S289" s="105">
        <v>16.853874054792318</v>
      </c>
      <c r="T289" s="105">
        <v>15.119803141101716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19.660900638568865</v>
      </c>
      <c r="C290" s="102">
        <v>20.2850868802552</v>
      </c>
      <c r="D290" s="102">
        <v>21.016059975179328</v>
      </c>
      <c r="E290" s="102">
        <v>21.033291393592105</v>
      </c>
      <c r="F290" s="102">
        <v>21.052272980796776</v>
      </c>
      <c r="G290" s="102">
        <v>19.501870873048357</v>
      </c>
      <c r="H290" s="102">
        <v>20.279650006123259</v>
      </c>
      <c r="I290" s="102">
        <v>20.378314333351458</v>
      </c>
      <c r="J290" s="102">
        <v>20.321415850302145</v>
      </c>
      <c r="K290" s="102">
        <v>22.229225007588116</v>
      </c>
      <c r="L290" s="102">
        <v>22.683475922127968</v>
      </c>
      <c r="M290" s="102">
        <v>22.135057855844909</v>
      </c>
      <c r="N290" s="102">
        <v>22.829710886378894</v>
      </c>
      <c r="O290" s="102">
        <v>22.948627301556069</v>
      </c>
      <c r="P290" s="102">
        <v>22.662634639840665</v>
      </c>
      <c r="Q290" s="102">
        <v>22.833177987988062</v>
      </c>
      <c r="R290" s="102">
        <v>22.828598652394678</v>
      </c>
      <c r="S290" s="102">
        <v>22.19064164685118</v>
      </c>
      <c r="T290" s="102">
        <v>21.277056500070668</v>
      </c>
      <c r="U290" s="102">
        <v>21.963447108177931</v>
      </c>
      <c r="V290" s="102">
        <v>21.413255211047129</v>
      </c>
      <c r="W290" s="102">
        <v>23.395647930089758</v>
      </c>
      <c r="X290" s="102">
        <v>22.709804436820178</v>
      </c>
      <c r="Y290" s="102">
        <v>21.727978497944619</v>
      </c>
      <c r="DA290" s="131" t="s">
        <v>2928</v>
      </c>
    </row>
    <row r="291" spans="1:105" ht="12" customHeight="1" x14ac:dyDescent="0.25">
      <c r="A291" s="107" t="s">
        <v>121</v>
      </c>
      <c r="B291" s="105">
        <v>19.660900638568865</v>
      </c>
      <c r="C291" s="105">
        <v>20.285911235027037</v>
      </c>
      <c r="D291" s="105">
        <v>21.016413751710878</v>
      </c>
      <c r="E291" s="105">
        <v>21.037615518986495</v>
      </c>
      <c r="F291" s="105">
        <v>21.060972436439769</v>
      </c>
      <c r="G291" s="105">
        <v>19.515583519240582</v>
      </c>
      <c r="H291" s="105">
        <v>20.292543709326388</v>
      </c>
      <c r="I291" s="105">
        <v>20.383923384443328</v>
      </c>
      <c r="J291" s="105">
        <v>20.326362875987989</v>
      </c>
      <c r="K291" s="105">
        <v>22.244502061512289</v>
      </c>
      <c r="L291" s="105">
        <v>22.694106120957755</v>
      </c>
      <c r="M291" s="105">
        <v>22.137063234355232</v>
      </c>
      <c r="N291" s="105">
        <v>22.826889982145445</v>
      </c>
      <c r="O291" s="105">
        <v>22.937763450050287</v>
      </c>
      <c r="P291" s="105">
        <v>22.63156561381912</v>
      </c>
      <c r="Q291" s="105">
        <v>22.789137120448604</v>
      </c>
      <c r="R291" s="105">
        <v>22.803128455694392</v>
      </c>
      <c r="S291" s="105">
        <v>22.199888569535922</v>
      </c>
      <c r="T291" s="105">
        <v>21.27428576310492</v>
      </c>
      <c r="U291" s="105">
        <v>21.962064691755735</v>
      </c>
      <c r="V291" s="105">
        <v>21.402689891276594</v>
      </c>
      <c r="W291" s="105">
        <v>23.364962764538948</v>
      </c>
      <c r="X291" s="105">
        <v>22.687659331111782</v>
      </c>
      <c r="Y291" s="105">
        <v>21.697941831143112</v>
      </c>
      <c r="DA291" s="132" t="s">
        <v>2929</v>
      </c>
    </row>
    <row r="292" spans="1:105" ht="12" customHeight="1" x14ac:dyDescent="0.25">
      <c r="A292" s="108" t="s">
        <v>53</v>
      </c>
      <c r="B292" s="99">
        <v>7.3316839944817698</v>
      </c>
      <c r="C292" s="99">
        <v>7.5308237060626455</v>
      </c>
      <c r="D292" s="99">
        <v>7.8276089424467852</v>
      </c>
      <c r="E292" s="99">
        <v>7.7685762267059255</v>
      </c>
      <c r="F292" s="99">
        <v>7.767235805076532</v>
      </c>
      <c r="G292" s="99">
        <v>7.1925464112326569</v>
      </c>
      <c r="H292" s="99">
        <v>6.2150746707873292</v>
      </c>
      <c r="I292" s="99">
        <v>6.5919564778062911</v>
      </c>
      <c r="J292" s="99">
        <v>7.1491993254239032</v>
      </c>
      <c r="K292" s="99">
        <v>8.0160713598552285</v>
      </c>
      <c r="L292" s="99">
        <v>7.2084476322181512</v>
      </c>
      <c r="M292" s="99">
        <v>7.8337993972392042</v>
      </c>
      <c r="N292" s="99">
        <v>7.7833427937894264</v>
      </c>
      <c r="O292" s="99">
        <v>6.7068777408315254</v>
      </c>
      <c r="P292" s="99">
        <v>6.6806605023244634</v>
      </c>
      <c r="Q292" s="99">
        <v>5.4254957837629476</v>
      </c>
      <c r="R292" s="99">
        <v>5.0468026828611272</v>
      </c>
      <c r="S292" s="99">
        <v>5.5254633241626196</v>
      </c>
      <c r="T292" s="99">
        <v>6.1389154518385496</v>
      </c>
      <c r="U292" s="99">
        <v>6.4922279465918411</v>
      </c>
      <c r="V292" s="99">
        <v>6.3113005329038181</v>
      </c>
      <c r="W292" s="99">
        <v>6.6944048626370414</v>
      </c>
      <c r="X292" s="99">
        <v>7.6713793400533232</v>
      </c>
      <c r="Y292" s="99">
        <v>7.2891881184532972</v>
      </c>
      <c r="DA292" s="63" t="s">
        <v>2930</v>
      </c>
    </row>
    <row r="293" spans="1:105" ht="12" customHeight="1" x14ac:dyDescent="0.25">
      <c r="A293" s="108" t="s">
        <v>52</v>
      </c>
      <c r="B293" s="99">
        <v>12.329216644087094</v>
      </c>
      <c r="C293" s="99">
        <v>12.75508752896439</v>
      </c>
      <c r="D293" s="99">
        <v>13.188804809264091</v>
      </c>
      <c r="E293" s="99">
        <v>13.269039292280574</v>
      </c>
      <c r="F293" s="99">
        <v>13.293736631363238</v>
      </c>
      <c r="G293" s="99">
        <v>12.323037108007926</v>
      </c>
      <c r="H293" s="99">
        <v>14.077469038539054</v>
      </c>
      <c r="I293" s="99">
        <v>13.791966906637038</v>
      </c>
      <c r="J293" s="99">
        <v>13.177163550564089</v>
      </c>
      <c r="K293" s="99">
        <v>14.228430701657059</v>
      </c>
      <c r="L293" s="99">
        <v>15.485658488739606</v>
      </c>
      <c r="M293" s="99">
        <v>14.303263837116022</v>
      </c>
      <c r="N293" s="99">
        <v>15.043547188356021</v>
      </c>
      <c r="O293" s="99">
        <v>16.230885709218761</v>
      </c>
      <c r="P293" s="99">
        <v>15.950905111494658</v>
      </c>
      <c r="Q293" s="99">
        <v>17.363641336685657</v>
      </c>
      <c r="R293" s="99">
        <v>17.756325772833264</v>
      </c>
      <c r="S293" s="99">
        <v>16.674425245373303</v>
      </c>
      <c r="T293" s="99">
        <v>15.135370311266373</v>
      </c>
      <c r="U293" s="99">
        <v>15.469836745163894</v>
      </c>
      <c r="V293" s="99">
        <v>15.091389358372778</v>
      </c>
      <c r="W293" s="99">
        <v>16.670557901901901</v>
      </c>
      <c r="X293" s="99">
        <v>15.016279991058465</v>
      </c>
      <c r="Y293" s="99">
        <v>14.408753712689814</v>
      </c>
      <c r="DA293" s="63" t="s">
        <v>2931</v>
      </c>
    </row>
    <row r="294" spans="1:105" ht="12" customHeight="1" x14ac:dyDescent="0.25">
      <c r="A294" s="121" t="s">
        <v>54</v>
      </c>
      <c r="B294" s="123">
        <v>2.9485623306506956</v>
      </c>
      <c r="C294" s="123">
        <v>3.3661237780052877</v>
      </c>
      <c r="D294" s="123">
        <v>3.5100717479083197</v>
      </c>
      <c r="E294" s="123">
        <v>3.4590525069802118</v>
      </c>
      <c r="F294" s="123">
        <v>3.6820665939203541</v>
      </c>
      <c r="G294" s="123">
        <v>2.9537459894585787</v>
      </c>
      <c r="H294" s="123">
        <v>3.4344071562301357</v>
      </c>
      <c r="I294" s="123">
        <v>2.9892898750312988</v>
      </c>
      <c r="J294" s="123">
        <v>3.2414063871199663</v>
      </c>
      <c r="K294" s="123">
        <v>4.056472306576052</v>
      </c>
      <c r="L294" s="123">
        <v>4.0954492502939317</v>
      </c>
      <c r="M294" s="123">
        <v>4.050684107338733</v>
      </c>
      <c r="N294" s="123">
        <v>4.1747778869110546</v>
      </c>
      <c r="O294" s="123">
        <v>4.0432321952761932</v>
      </c>
      <c r="P294" s="123">
        <v>4.163144825845011</v>
      </c>
      <c r="Q294" s="123">
        <v>4.0838410377855965</v>
      </c>
      <c r="R294" s="123">
        <v>4.1824755781680842</v>
      </c>
      <c r="S294" s="123">
        <v>4.2081842511184391</v>
      </c>
      <c r="T294" s="123">
        <v>4.1477652071167581</v>
      </c>
      <c r="U294" s="123">
        <v>4.2546317174941706</v>
      </c>
      <c r="V294" s="123">
        <v>4.2404767126731882</v>
      </c>
      <c r="W294" s="123">
        <v>3.9741756988735797</v>
      </c>
      <c r="X294" s="123">
        <v>3.9798009808131827</v>
      </c>
      <c r="Y294" s="123">
        <v>4.1214582733016023</v>
      </c>
      <c r="DA294" s="130" t="s">
        <v>2932</v>
      </c>
    </row>
    <row r="295" spans="1:105" ht="12" customHeight="1" x14ac:dyDescent="0.25">
      <c r="A295" s="97" t="s">
        <v>51</v>
      </c>
      <c r="B295" s="99">
        <v>3.0515804916935609</v>
      </c>
      <c r="C295" s="99">
        <v>3.3864295884688405</v>
      </c>
      <c r="D295" s="99">
        <v>3.4735614652087881</v>
      </c>
      <c r="E295" s="99">
        <v>3.2883787350370315</v>
      </c>
      <c r="F295" s="99">
        <v>3.9066628914705839</v>
      </c>
      <c r="G295" s="99">
        <v>2.6958325460549153</v>
      </c>
      <c r="H295" s="99">
        <v>3.3853097377208363</v>
      </c>
      <c r="I295" s="99">
        <v>2.9599430965412119</v>
      </c>
      <c r="J295" s="99">
        <v>3.4812339963880854</v>
      </c>
      <c r="K295" s="99">
        <v>3.6206355594200947</v>
      </c>
      <c r="L295" s="99">
        <v>3.9597676495373992</v>
      </c>
      <c r="M295" s="99">
        <v>4.2634077824181444</v>
      </c>
      <c r="N295" s="99">
        <v>4.5329490066128857</v>
      </c>
      <c r="O295" s="99">
        <v>4.0315767495376775</v>
      </c>
      <c r="P295" s="99">
        <v>2.8556776626711264</v>
      </c>
      <c r="Q295" s="99">
        <v>4.0604566622779421</v>
      </c>
      <c r="R295" s="99">
        <v>4.205726480170946</v>
      </c>
      <c r="S295" s="99">
        <v>4.5184416894944492</v>
      </c>
      <c r="T295" s="99">
        <v>4.2448658100859022</v>
      </c>
      <c r="U295" s="99">
        <v>4.149103636866406</v>
      </c>
      <c r="V295" s="99">
        <v>4.8230288493391278</v>
      </c>
      <c r="W295" s="99">
        <v>4.7544267777764722</v>
      </c>
      <c r="X295" s="99">
        <v>1.6365809867550072</v>
      </c>
      <c r="Y295" s="99">
        <v>3.6059243043349753</v>
      </c>
      <c r="DA295" s="63" t="s">
        <v>2933</v>
      </c>
    </row>
    <row r="296" spans="1:105" ht="12" customHeight="1" x14ac:dyDescent="0.25">
      <c r="A296" s="97" t="s">
        <v>50</v>
      </c>
      <c r="B296" s="99">
        <v>2.956724398908432</v>
      </c>
      <c r="C296" s="99">
        <v>3.3850993943663754</v>
      </c>
      <c r="D296" s="99">
        <v>3.5561074878144958</v>
      </c>
      <c r="E296" s="99">
        <v>3.3681729612488933</v>
      </c>
      <c r="F296" s="99">
        <v>3.6433054406164374</v>
      </c>
      <c r="G296" s="99">
        <v>3.0335155925174027</v>
      </c>
      <c r="H296" s="99">
        <v>3.4527405790556638</v>
      </c>
      <c r="I296" s="99">
        <v>3.002701750070234</v>
      </c>
      <c r="J296" s="99">
        <v>3.2035488911921717</v>
      </c>
      <c r="K296" s="99">
        <v>4.1492753174459081</v>
      </c>
      <c r="L296" s="99">
        <v>4.4366207643877402</v>
      </c>
      <c r="M296" s="99">
        <v>4.0933272688964157</v>
      </c>
      <c r="N296" s="99">
        <v>3.4811166793369765</v>
      </c>
      <c r="O296" s="99">
        <v>3.4646758627562519</v>
      </c>
      <c r="P296" s="99">
        <v>3.8769095058131118</v>
      </c>
      <c r="Q296" s="99">
        <v>4.3050743303466623</v>
      </c>
      <c r="R296" s="99">
        <v>4.5451318542765264</v>
      </c>
      <c r="S296" s="99">
        <v>4.3607190905194448</v>
      </c>
      <c r="T296" s="99">
        <v>4.039620778941142</v>
      </c>
      <c r="U296" s="99">
        <v>4.0676916430567527</v>
      </c>
      <c r="V296" s="99">
        <v>4.0702710638585691</v>
      </c>
      <c r="W296" s="99">
        <v>5.536692378269735</v>
      </c>
      <c r="X296" s="99">
        <v>2.8530030297134026</v>
      </c>
      <c r="Y296" s="99">
        <v>4.0637287688734514</v>
      </c>
      <c r="DA296" s="63" t="s">
        <v>2934</v>
      </c>
    </row>
    <row r="297" spans="1:105" ht="12" customHeight="1" x14ac:dyDescent="0.25">
      <c r="A297" s="109" t="s">
        <v>120</v>
      </c>
      <c r="B297" s="110">
        <v>2.9439402547871807</v>
      </c>
      <c r="C297" s="110">
        <v>3.3651020066413948</v>
      </c>
      <c r="D297" s="110">
        <v>3.5114066920945346</v>
      </c>
      <c r="E297" s="110">
        <v>3.4672290408590021</v>
      </c>
      <c r="F297" s="110">
        <v>3.6722226757668923</v>
      </c>
      <c r="G297" s="110">
        <v>2.9648759920754526</v>
      </c>
      <c r="H297" s="110">
        <v>3.4365124403262413</v>
      </c>
      <c r="I297" s="110">
        <v>2.9905359223238679</v>
      </c>
      <c r="J297" s="110">
        <v>3.2308883594366624</v>
      </c>
      <c r="K297" s="110">
        <v>4.0758986277340901</v>
      </c>
      <c r="L297" s="110">
        <v>4.1003287249204146</v>
      </c>
      <c r="M297" s="110">
        <v>4.0394152878399527</v>
      </c>
      <c r="N297" s="110">
        <v>4.1584134397784389</v>
      </c>
      <c r="O297" s="110">
        <v>4.0444171554822432</v>
      </c>
      <c r="P297" s="110">
        <v>4.2171792604752341</v>
      </c>
      <c r="Q297" s="110">
        <v>4.0844726334566204</v>
      </c>
      <c r="R297" s="110">
        <v>4.1800955521771961</v>
      </c>
      <c r="S297" s="110">
        <v>4.189290523625341</v>
      </c>
      <c r="T297" s="110">
        <v>4.1420475895255437</v>
      </c>
      <c r="U297" s="110">
        <v>4.2619460780603369</v>
      </c>
      <c r="V297" s="110">
        <v>4.1983374829701026</v>
      </c>
      <c r="W297" s="110">
        <v>3.9172432216082096</v>
      </c>
      <c r="X297" s="110">
        <v>4.0634398731746764</v>
      </c>
      <c r="Y297" s="110">
        <v>4.1270465269715677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58.688192199084064</v>
      </c>
      <c r="C299" s="118">
        <f t="shared" si="131"/>
        <v>59.737660083732621</v>
      </c>
      <c r="D299" s="118">
        <f t="shared" si="131"/>
        <v>54.905623358190901</v>
      </c>
      <c r="E299" s="118">
        <f t="shared" si="131"/>
        <v>53.016142025273581</v>
      </c>
      <c r="F299" s="118">
        <f t="shared" si="131"/>
        <v>58.293624472424966</v>
      </c>
      <c r="G299" s="118">
        <f t="shared" si="131"/>
        <v>50.211638565129178</v>
      </c>
      <c r="H299" s="118">
        <f t="shared" si="131"/>
        <v>53.637232362126653</v>
      </c>
      <c r="I299" s="118">
        <f t="shared" si="131"/>
        <v>52.214124564700228</v>
      </c>
      <c r="J299" s="118">
        <f t="shared" si="131"/>
        <v>58.878893649540558</v>
      </c>
      <c r="K299" s="118">
        <f t="shared" si="131"/>
        <v>50.95785073395939</v>
      </c>
      <c r="L299" s="118">
        <f t="shared" si="131"/>
        <v>64.021615797505575</v>
      </c>
      <c r="M299" s="118">
        <f t="shared" si="131"/>
        <v>50.272317066856019</v>
      </c>
      <c r="N299" s="118">
        <f t="shared" si="131"/>
        <v>58.145801469119377</v>
      </c>
      <c r="O299" s="118">
        <f t="shared" si="131"/>
        <v>51.593126683496649</v>
      </c>
      <c r="P299" s="118">
        <f t="shared" si="131"/>
        <v>49.379176073439865</v>
      </c>
      <c r="Q299" s="118">
        <f t="shared" si="131"/>
        <v>48.288218161707832</v>
      </c>
      <c r="R299" s="118">
        <f t="shared" ref="R299:V299" si="132">R300+R303+R305+R315</f>
        <v>50.833218188278593</v>
      </c>
      <c r="S299" s="118">
        <f t="shared" si="132"/>
        <v>56.199077411192206</v>
      </c>
      <c r="T299" s="118">
        <f t="shared" si="132"/>
        <v>50.737902113222638</v>
      </c>
      <c r="U299" s="118">
        <f t="shared" si="132"/>
        <v>59.485232890691847</v>
      </c>
      <c r="V299" s="118">
        <f t="shared" si="132"/>
        <v>53.979840708341776</v>
      </c>
      <c r="W299" s="118">
        <f t="shared" ref="W299:Y299" si="133">W300+W303+W305+W315</f>
        <v>48.877404338145595</v>
      </c>
      <c r="X299" s="118">
        <f t="shared" si="133"/>
        <v>54.674106504765838</v>
      </c>
      <c r="Y299" s="118">
        <f t="shared" si="133"/>
        <v>51.232281916111646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57.149836930372444</v>
      </c>
      <c r="C300" s="123">
        <f t="shared" si="134"/>
        <v>58.098971740651272</v>
      </c>
      <c r="D300" s="123">
        <f t="shared" si="134"/>
        <v>53.084669838172545</v>
      </c>
      <c r="E300" s="123">
        <f t="shared" si="134"/>
        <v>51.12859566599154</v>
      </c>
      <c r="F300" s="123">
        <f t="shared" si="134"/>
        <v>56.00007056853331</v>
      </c>
      <c r="G300" s="123">
        <f t="shared" si="134"/>
        <v>48.213085919866245</v>
      </c>
      <c r="H300" s="123">
        <f t="shared" si="134"/>
        <v>51.20194216091781</v>
      </c>
      <c r="I300" s="123">
        <f t="shared" si="134"/>
        <v>49.567730628297795</v>
      </c>
      <c r="J300" s="123">
        <f t="shared" si="134"/>
        <v>55.703655846349889</v>
      </c>
      <c r="K300" s="123">
        <f t="shared" si="134"/>
        <v>47.823715005009433</v>
      </c>
      <c r="L300" s="123">
        <f t="shared" si="134"/>
        <v>60.126012079372344</v>
      </c>
      <c r="M300" s="123">
        <f t="shared" si="134"/>
        <v>46.772278894618331</v>
      </c>
      <c r="N300" s="123">
        <f t="shared" si="134"/>
        <v>55.647985759233755</v>
      </c>
      <c r="O300" s="123">
        <f t="shared" si="134"/>
        <v>48.38851644891686</v>
      </c>
      <c r="P300" s="123">
        <f t="shared" si="134"/>
        <v>45.418635438008515</v>
      </c>
      <c r="Q300" s="123">
        <f t="shared" si="134"/>
        <v>44.57226541319141</v>
      </c>
      <c r="R300" s="123">
        <f t="shared" ref="R300:V300" si="135">SUM(R301:R302)</f>
        <v>48.294975974188254</v>
      </c>
      <c r="S300" s="123">
        <f t="shared" si="135"/>
        <v>53.598887119675958</v>
      </c>
      <c r="T300" s="123">
        <f t="shared" si="135"/>
        <v>48.672757176025804</v>
      </c>
      <c r="U300" s="123">
        <f t="shared" si="135"/>
        <v>56.902682948386378</v>
      </c>
      <c r="V300" s="123">
        <f t="shared" si="135"/>
        <v>50.546606867119976</v>
      </c>
      <c r="W300" s="123">
        <f t="shared" ref="W300:Y300" si="136">SUM(W301:W302)</f>
        <v>46.642402791830897</v>
      </c>
      <c r="X300" s="123">
        <f t="shared" si="136"/>
        <v>52.75824668897986</v>
      </c>
      <c r="Y300" s="123">
        <f t="shared" si="136"/>
        <v>49.47358756169114</v>
      </c>
      <c r="DA300" s="130" t="s">
        <v>3085</v>
      </c>
    </row>
    <row r="301" spans="1:105" ht="12" customHeight="1" x14ac:dyDescent="0.25">
      <c r="A301" s="97" t="s">
        <v>51</v>
      </c>
      <c r="B301" s="99">
        <v>57.149836930372444</v>
      </c>
      <c r="C301" s="99">
        <v>58.098971740651272</v>
      </c>
      <c r="D301" s="99">
        <v>53.084669838172545</v>
      </c>
      <c r="E301" s="99">
        <v>51.12859566599154</v>
      </c>
      <c r="F301" s="99">
        <v>56.00007056853331</v>
      </c>
      <c r="G301" s="99">
        <v>48.213085919866245</v>
      </c>
      <c r="H301" s="99">
        <v>51.20194216091781</v>
      </c>
      <c r="I301" s="99">
        <v>49.567730628297795</v>
      </c>
      <c r="J301" s="99">
        <v>55.703655846349889</v>
      </c>
      <c r="K301" s="99">
        <v>47.823715005009433</v>
      </c>
      <c r="L301" s="99">
        <v>60.126012079372344</v>
      </c>
      <c r="M301" s="99">
        <v>46.772278894618331</v>
      </c>
      <c r="N301" s="99">
        <v>55.647985759233755</v>
      </c>
      <c r="O301" s="99">
        <v>48.38851644891686</v>
      </c>
      <c r="P301" s="99">
        <v>45.418635438008515</v>
      </c>
      <c r="Q301" s="99">
        <v>44.57226541319141</v>
      </c>
      <c r="R301" s="99">
        <v>48.294975974188254</v>
      </c>
      <c r="S301" s="99">
        <v>53.598887119675958</v>
      </c>
      <c r="T301" s="99">
        <v>48.672757176025804</v>
      </c>
      <c r="U301" s="99">
        <v>56.902682948386378</v>
      </c>
      <c r="V301" s="99">
        <v>50.546606867119976</v>
      </c>
      <c r="W301" s="99">
        <v>46.642402791830897</v>
      </c>
      <c r="X301" s="99">
        <v>52.75824668897986</v>
      </c>
      <c r="Y301" s="99">
        <v>49.47358756169114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1.4533187461700152</v>
      </c>
      <c r="C305" s="123">
        <v>1.5442471198103427</v>
      </c>
      <c r="D305" s="123">
        <v>1.723787239160377</v>
      </c>
      <c r="E305" s="123">
        <v>1.7956848868249973</v>
      </c>
      <c r="F305" s="123">
        <v>2.1850704221670849</v>
      </c>
      <c r="G305" s="123">
        <v>1.9233264798521228</v>
      </c>
      <c r="H305" s="123">
        <v>2.3418606379579483</v>
      </c>
      <c r="I305" s="123">
        <v>2.5658766727198681</v>
      </c>
      <c r="J305" s="123">
        <v>3.080932577544075</v>
      </c>
      <c r="K305" s="123">
        <v>3.0322832837275713</v>
      </c>
      <c r="L305" s="123">
        <v>3.7808900114730348</v>
      </c>
      <c r="M305" s="123">
        <v>3.3677449870208553</v>
      </c>
      <c r="N305" s="123">
        <v>2.3659408594830222</v>
      </c>
      <c r="O305" s="123">
        <v>3.0959293608665184</v>
      </c>
      <c r="P305" s="123">
        <v>3.8914188607232325</v>
      </c>
      <c r="Q305" s="123">
        <v>3.6038065380023436</v>
      </c>
      <c r="R305" s="123">
        <v>2.4055762459888843</v>
      </c>
      <c r="S305" s="123">
        <v>2.4475077057532237</v>
      </c>
      <c r="T305" s="123">
        <v>1.9176471746339234</v>
      </c>
      <c r="U305" s="123">
        <v>2.4303149872441616</v>
      </c>
      <c r="V305" s="123">
        <v>3.2363299237632193</v>
      </c>
      <c r="W305" s="123">
        <v>2.0559970246824504</v>
      </c>
      <c r="X305" s="123">
        <v>1.882207782877114</v>
      </c>
      <c r="Y305" s="123">
        <v>1.7337901262679243</v>
      </c>
      <c r="DA305" s="130" t="s">
        <v>3090</v>
      </c>
    </row>
    <row r="306" spans="1:105" ht="12" customHeight="1" x14ac:dyDescent="0.25">
      <c r="A306" s="97" t="s">
        <v>143</v>
      </c>
      <c r="B306" s="99">
        <v>10.716512860963762</v>
      </c>
      <c r="C306" s="99">
        <v>11.120717943005044</v>
      </c>
      <c r="D306" s="99">
        <v>11.384364721856647</v>
      </c>
      <c r="E306" s="99">
        <v>10.940800335352151</v>
      </c>
      <c r="F306" s="99">
        <v>12.255714592856346</v>
      </c>
      <c r="G306" s="99">
        <v>9.4832482102111886</v>
      </c>
      <c r="H306" s="99">
        <v>10.656876730768468</v>
      </c>
      <c r="I306" s="99">
        <v>10.565661407924685</v>
      </c>
      <c r="J306" s="99">
        <v>11.541148976005337</v>
      </c>
      <c r="K306" s="99">
        <v>10.555985610357599</v>
      </c>
      <c r="L306" s="99">
        <v>12.694044489672564</v>
      </c>
      <c r="M306" s="99">
        <v>11.291086935957177</v>
      </c>
      <c r="N306" s="99">
        <v>8.6326101034452059</v>
      </c>
      <c r="O306" s="99">
        <v>10.534105183967686</v>
      </c>
      <c r="P306" s="99">
        <v>12.449269367213825</v>
      </c>
      <c r="Q306" s="99">
        <v>11.159084960258697</v>
      </c>
      <c r="R306" s="99">
        <v>8.6170370970093444</v>
      </c>
      <c r="S306" s="99">
        <v>10.017353891546446</v>
      </c>
      <c r="T306" s="99">
        <v>8.3485768357067567</v>
      </c>
      <c r="U306" s="99">
        <v>10.063375728189433</v>
      </c>
      <c r="V306" s="99">
        <v>11.806711796344223</v>
      </c>
      <c r="W306" s="99">
        <v>7.7205415717519426</v>
      </c>
      <c r="X306" s="99">
        <v>8.5689495159094076</v>
      </c>
      <c r="Y306" s="99">
        <v>8.4170823541776016</v>
      </c>
      <c r="DA306" s="63" t="s">
        <v>3091</v>
      </c>
    </row>
    <row r="307" spans="1:105" ht="12" customHeight="1" x14ac:dyDescent="0.25">
      <c r="A307" s="97" t="s">
        <v>124</v>
      </c>
      <c r="B307" s="99">
        <v>8.0626628194076684</v>
      </c>
      <c r="C307" s="99">
        <v>7.136572241956431</v>
      </c>
      <c r="D307" s="99">
        <v>7.715194743640712</v>
      </c>
      <c r="E307" s="99">
        <v>7.0529291918325381</v>
      </c>
      <c r="F307" s="99">
        <v>6.9896731808129227</v>
      </c>
      <c r="G307" s="99">
        <v>7.9408486336661657</v>
      </c>
      <c r="H307" s="99">
        <v>7.2832376913724213</v>
      </c>
      <c r="I307" s="99">
        <v>7.6939065957426731</v>
      </c>
      <c r="J307" s="99">
        <v>8.4210986479206902</v>
      </c>
      <c r="K307" s="99">
        <v>6.7698116209374417</v>
      </c>
      <c r="L307" s="99">
        <v>7.4213881967909474</v>
      </c>
      <c r="M307" s="99">
        <v>8.0341699816243857</v>
      </c>
      <c r="N307" s="99">
        <v>7.9877241296571588</v>
      </c>
      <c r="O307" s="99">
        <v>7.2841213168384868</v>
      </c>
      <c r="P307" s="99">
        <v>7.8413608339936269</v>
      </c>
      <c r="Q307" s="99">
        <v>8.120431999649691</v>
      </c>
      <c r="R307" s="99">
        <v>7.0412405069050612</v>
      </c>
      <c r="S307" s="99">
        <v>7.3366986759404842</v>
      </c>
      <c r="T307" s="99">
        <v>6.7950542280743713</v>
      </c>
      <c r="U307" s="99">
        <v>6.6770335090957351</v>
      </c>
      <c r="V307" s="99">
        <v>6.0752198341301975</v>
      </c>
      <c r="W307" s="99">
        <v>7.3494216024391985</v>
      </c>
      <c r="X307" s="99">
        <v>6.3384123427470378</v>
      </c>
      <c r="Y307" s="99">
        <v>6.1526835976936782</v>
      </c>
      <c r="DA307" s="63" t="s">
        <v>3092</v>
      </c>
    </row>
    <row r="308" spans="1:105" ht="12" customHeight="1" x14ac:dyDescent="0.25">
      <c r="A308" s="97" t="s">
        <v>123</v>
      </c>
      <c r="B308" s="99">
        <v>3.0096154445479382</v>
      </c>
      <c r="C308" s="99">
        <v>2.6523627315811669</v>
      </c>
      <c r="D308" s="99">
        <v>2.8735269696523731</v>
      </c>
      <c r="E308" s="99">
        <v>2.606161240594655</v>
      </c>
      <c r="F308" s="99">
        <v>2.5675355960778905</v>
      </c>
      <c r="G308" s="99">
        <v>2.9103839652821608</v>
      </c>
      <c r="H308" s="99">
        <v>2.2218452293144999</v>
      </c>
      <c r="I308" s="99">
        <v>2.4926634256329914</v>
      </c>
      <c r="J308" s="99">
        <v>2.9790561950773076</v>
      </c>
      <c r="K308" s="99">
        <v>2.4320141740032062</v>
      </c>
      <c r="L308" s="99">
        <v>2.3435029791988051</v>
      </c>
      <c r="M308" s="99">
        <v>2.8568980597072984</v>
      </c>
      <c r="N308" s="99">
        <v>2.7393549144912144</v>
      </c>
      <c r="O308" s="99">
        <v>2.1312095249889769</v>
      </c>
      <c r="P308" s="99">
        <v>2.3495061547013742</v>
      </c>
      <c r="Q308" s="99">
        <v>1.9707278437509617</v>
      </c>
      <c r="R308" s="99">
        <v>1.5946381153371012</v>
      </c>
      <c r="S308" s="99">
        <v>1.878199961670648</v>
      </c>
      <c r="T308" s="99">
        <v>2.0482849317554574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3.0096154445479382</v>
      </c>
      <c r="C309" s="102">
        <v>2.6523627315811669</v>
      </c>
      <c r="D309" s="102">
        <v>2.8735269696523731</v>
      </c>
      <c r="E309" s="102">
        <v>2.606161240594655</v>
      </c>
      <c r="F309" s="102">
        <v>2.5675355960778905</v>
      </c>
      <c r="G309" s="102">
        <v>2.9103839652821608</v>
      </c>
      <c r="H309" s="102">
        <v>2.2218452293144999</v>
      </c>
      <c r="I309" s="102">
        <v>2.4926634256329914</v>
      </c>
      <c r="J309" s="102">
        <v>2.9790561950773076</v>
      </c>
      <c r="K309" s="102">
        <v>2.4320141740032062</v>
      </c>
      <c r="L309" s="102">
        <v>2.3435029791988051</v>
      </c>
      <c r="M309" s="102">
        <v>2.8568980597072984</v>
      </c>
      <c r="N309" s="102">
        <v>2.7393549144912144</v>
      </c>
      <c r="O309" s="102">
        <v>2.1312095249889769</v>
      </c>
      <c r="P309" s="102">
        <v>2.3495061547013742</v>
      </c>
      <c r="Q309" s="102">
        <v>1.9707278437509617</v>
      </c>
      <c r="R309" s="102">
        <v>1.5946381153371012</v>
      </c>
      <c r="S309" s="102">
        <v>1.878199961670648</v>
      </c>
      <c r="T309" s="102">
        <v>2.0482849317554574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8.503652254160772E-2</v>
      </c>
      <c r="C315" s="123">
        <v>9.4441223271005237E-2</v>
      </c>
      <c r="D315" s="123">
        <v>9.7166280857978973E-2</v>
      </c>
      <c r="E315" s="123">
        <v>9.1861472457040211E-2</v>
      </c>
      <c r="F315" s="123">
        <v>0.1084834817245688</v>
      </c>
      <c r="G315" s="123">
        <v>7.5226165410810023E-2</v>
      </c>
      <c r="H315" s="123">
        <v>9.3429563250892175E-2</v>
      </c>
      <c r="I315" s="123">
        <v>8.0517263682568452E-2</v>
      </c>
      <c r="J315" s="123">
        <v>9.4305225646596338E-2</v>
      </c>
      <c r="K315" s="123">
        <v>0.10185244522238419</v>
      </c>
      <c r="L315" s="123">
        <v>0.11471370666019724</v>
      </c>
      <c r="M315" s="123">
        <v>0.13229318521682948</v>
      </c>
      <c r="N315" s="123">
        <v>0.13187485040259792</v>
      </c>
      <c r="O315" s="123">
        <v>0.10868087371326993</v>
      </c>
      <c r="P315" s="123">
        <v>6.9121774708114647E-2</v>
      </c>
      <c r="Q315" s="123">
        <v>0.11214621051407643</v>
      </c>
      <c r="R315" s="123">
        <v>0.13266596810145551</v>
      </c>
      <c r="S315" s="123">
        <v>0.15268258576302346</v>
      </c>
      <c r="T315" s="123">
        <v>0.14749776256291483</v>
      </c>
      <c r="U315" s="123">
        <v>0.15223495506131313</v>
      </c>
      <c r="V315" s="123">
        <v>0.19690391745857641</v>
      </c>
      <c r="W315" s="123">
        <v>0.17900452163224884</v>
      </c>
      <c r="X315" s="123">
        <v>3.3652032908861061E-2</v>
      </c>
      <c r="Y315" s="123">
        <v>2.4904228152577926E-2</v>
      </c>
      <c r="DA315" s="130" t="s">
        <v>3100</v>
      </c>
    </row>
    <row r="316" spans="1:105" ht="12" customHeight="1" x14ac:dyDescent="0.25">
      <c r="A316" s="97" t="s">
        <v>51</v>
      </c>
      <c r="B316" s="99">
        <v>1.8516802910160179</v>
      </c>
      <c r="C316" s="99">
        <v>2.0534363394062023</v>
      </c>
      <c r="D316" s="99">
        <v>2.1067302688113165</v>
      </c>
      <c r="E316" s="99">
        <v>1.9878527706747733</v>
      </c>
      <c r="F316" s="99">
        <v>2.3581759511428206</v>
      </c>
      <c r="G316" s="99">
        <v>1.6101322897110033</v>
      </c>
      <c r="H316" s="99">
        <v>2.0289734034679072</v>
      </c>
      <c r="I316" s="99">
        <v>1.7594984971216723</v>
      </c>
      <c r="J316" s="99">
        <v>2.0805398129869652</v>
      </c>
      <c r="K316" s="99">
        <v>2.1736288135721242</v>
      </c>
      <c r="L316" s="99">
        <v>2.380873967956747</v>
      </c>
      <c r="M316" s="99">
        <v>2.5662819484700545</v>
      </c>
      <c r="N316" s="99">
        <v>2.7174516857759889</v>
      </c>
      <c r="O316" s="99">
        <v>2.3873636600063586</v>
      </c>
      <c r="P316" s="99">
        <v>1.7074466160872392</v>
      </c>
      <c r="Q316" s="99">
        <v>2.4307502418153875</v>
      </c>
      <c r="R316" s="99">
        <v>2.5262883752421024</v>
      </c>
      <c r="S316" s="99">
        <v>2.6472657228356749</v>
      </c>
      <c r="T316" s="99">
        <v>2.459649349469561</v>
      </c>
      <c r="U316" s="99">
        <v>2.4395308580815076</v>
      </c>
      <c r="V316" s="99">
        <v>2.8691757487366787</v>
      </c>
      <c r="W316" s="99">
        <v>2.7165660627387527</v>
      </c>
      <c r="X316" s="99">
        <v>0.94948059853562405</v>
      </c>
      <c r="Y316" s="99">
        <v>2.1284152659532585</v>
      </c>
      <c r="DA316" s="63" t="s">
        <v>3101</v>
      </c>
    </row>
    <row r="317" spans="1:105" ht="12" customHeight="1" x14ac:dyDescent="0.25">
      <c r="A317" s="97" t="s">
        <v>50</v>
      </c>
      <c r="B317" s="99">
        <v>1.1167065527181179</v>
      </c>
      <c r="C317" s="99">
        <v>1.2775848485248475</v>
      </c>
      <c r="D317" s="99">
        <v>1.3415683337407656</v>
      </c>
      <c r="E317" s="99">
        <v>1.269806248118166</v>
      </c>
      <c r="F317" s="99">
        <v>1.3712949832790073</v>
      </c>
      <c r="G317" s="99">
        <v>1.1392062605057693</v>
      </c>
      <c r="H317" s="99">
        <v>1.2915726787567638</v>
      </c>
      <c r="I317" s="99">
        <v>1.1208732841447393</v>
      </c>
      <c r="J317" s="99">
        <v>1.1957337843315159</v>
      </c>
      <c r="K317" s="99">
        <v>1.548390099459847</v>
      </c>
      <c r="L317" s="99">
        <v>1.6554217101897328</v>
      </c>
      <c r="M317" s="99">
        <v>1.5270569419284763</v>
      </c>
      <c r="N317" s="99">
        <v>1.2980818059519588</v>
      </c>
      <c r="O317" s="99">
        <v>1.2901787710756871</v>
      </c>
      <c r="P317" s="99">
        <v>1.4433205549086552</v>
      </c>
      <c r="Q317" s="99">
        <v>1.6018232510644874</v>
      </c>
      <c r="R317" s="99">
        <v>1.6886926532935749</v>
      </c>
      <c r="S317" s="99">
        <v>1.6185318001520801</v>
      </c>
      <c r="T317" s="99">
        <v>1.4974209071814919</v>
      </c>
      <c r="U317" s="99">
        <v>1.503263304807307</v>
      </c>
      <c r="V317" s="99">
        <v>1.4939692937174491</v>
      </c>
      <c r="W317" s="99">
        <v>2.0257512923565928</v>
      </c>
      <c r="X317" s="99">
        <v>1.0424742169708838</v>
      </c>
      <c r="Y317" s="99">
        <v>1.4848678470344865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2.5386295145675799</v>
      </c>
      <c r="M322" s="117">
        <f t="shared" si="138"/>
        <v>1.8737262275981368</v>
      </c>
      <c r="N322" s="117">
        <f t="shared" si="138"/>
        <v>3.4400826266721123</v>
      </c>
      <c r="O322" s="117">
        <f t="shared" si="138"/>
        <v>2.3757498894863192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:Y322" si="140">W323+W326+W328+W338</f>
        <v>1.882233315045992E-3</v>
      </c>
      <c r="X322" s="117">
        <f t="shared" si="140"/>
        <v>0</v>
      </c>
      <c r="Y322" s="117">
        <f t="shared" si="140"/>
        <v>0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2.0572623329997488</v>
      </c>
      <c r="M323" s="122">
        <f t="shared" si="141"/>
        <v>1.4279066436236254</v>
      </c>
      <c r="N323" s="122">
        <f t="shared" si="141"/>
        <v>2.7249839938613833</v>
      </c>
      <c r="O323" s="122">
        <f t="shared" si="141"/>
        <v>1.8807477043787784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:Y323" si="143">SUM(W324:W325)</f>
        <v>1.4075452433419363E-3</v>
      </c>
      <c r="X323" s="122">
        <f t="shared" si="143"/>
        <v>0</v>
      </c>
      <c r="Y323" s="122">
        <f t="shared" si="143"/>
        <v>0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2.0446161582085782</v>
      </c>
      <c r="M324" s="98">
        <v>1.419178879043282</v>
      </c>
      <c r="N324" s="98">
        <v>2.7083554212466527</v>
      </c>
      <c r="O324" s="98">
        <v>1.8692941700025174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1.3977864998342639E-3</v>
      </c>
      <c r="X324" s="98">
        <v>0</v>
      </c>
      <c r="Y324" s="98">
        <v>0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1.2646174791170549E-2</v>
      </c>
      <c r="M325" s="98">
        <v>8.72776458034338E-3</v>
      </c>
      <c r="N325" s="98">
        <v>1.6628572614730646E-2</v>
      </c>
      <c r="O325" s="98">
        <v>1.1453534376260852E-2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9.7587435076724271E-6</v>
      </c>
      <c r="X325" s="98">
        <v>0</v>
      </c>
      <c r="Y325" s="98">
        <v>0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2.2979181529103075E-4</v>
      </c>
      <c r="M326" s="122">
        <f t="shared" si="144"/>
        <v>1.9049364124981488E-4</v>
      </c>
      <c r="N326" s="122">
        <f t="shared" si="144"/>
        <v>2.0440554436877993E-4</v>
      </c>
      <c r="O326" s="122">
        <f t="shared" si="144"/>
        <v>2.8301284007102448E-4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X326" s="122">
        <f t="shared" si="144"/>
        <v>0</v>
      </c>
      <c r="Y326" s="122">
        <f t="shared" si="144"/>
        <v>0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2.2979181529103075E-4</v>
      </c>
      <c r="M327" s="98">
        <v>1.9049364124981488E-4</v>
      </c>
      <c r="N327" s="98">
        <v>2.0440554436877993E-4</v>
      </c>
      <c r="O327" s="98">
        <v>2.8301284007102448E-4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X327" s="98">
        <v>0</v>
      </c>
      <c r="Y327" s="98">
        <v>0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0.40743823004733437</v>
      </c>
      <c r="M328" s="122">
        <v>0.37450050132234908</v>
      </c>
      <c r="N328" s="122">
        <v>0.59672289305318882</v>
      </c>
      <c r="O328" s="122">
        <v>0.41711041605635146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3.9781489275256818E-4</v>
      </c>
      <c r="X328" s="122">
        <v>0</v>
      </c>
      <c r="Y328" s="122">
        <v>0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0.15446530463237071</v>
      </c>
      <c r="M329" s="98">
        <v>0.15667208981291592</v>
      </c>
      <c r="N329" s="98">
        <v>9.165731400185291E-2</v>
      </c>
      <c r="O329" s="98">
        <v>0.11359415609461712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1.6613503759590144E-4</v>
      </c>
      <c r="X329" s="98">
        <v>0</v>
      </c>
      <c r="Y329" s="98">
        <v>0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2.8933344589799188E-3</v>
      </c>
      <c r="M330" s="98">
        <v>1.1236981690880294E-3</v>
      </c>
      <c r="N330" s="98">
        <v>8.6451348432676003E-3</v>
      </c>
      <c r="O330" s="98">
        <v>5.682878230241984E-3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X330" s="98">
        <v>0</v>
      </c>
      <c r="Y330" s="98">
        <v>0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0.15663491685480754</v>
      </c>
      <c r="M334" s="101">
        <v>0.11943077828531815</v>
      </c>
      <c r="N334" s="101">
        <v>0.29827750327702818</v>
      </c>
      <c r="O334" s="101">
        <v>0.16557352812586332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2.3167985515666671E-4</v>
      </c>
      <c r="X334" s="101">
        <v>0</v>
      </c>
      <c r="Y334" s="101">
        <v>0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9.3444674101176184E-2</v>
      </c>
      <c r="M335" s="104">
        <v>9.7273935055026961E-2</v>
      </c>
      <c r="N335" s="104">
        <v>0.19814294093104015</v>
      </c>
      <c r="O335" s="104">
        <v>0.13225985360562903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X335" s="104">
        <v>0</v>
      </c>
      <c r="Y335" s="104">
        <v>0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3.6870697659343199E-2</v>
      </c>
      <c r="M336" s="98">
        <v>4.2090183512352081E-2</v>
      </c>
      <c r="N336" s="98">
        <v>8.2557028046307587E-2</v>
      </c>
      <c r="O336" s="98">
        <v>4.7638742060699998E-2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X336" s="98">
        <v>0</v>
      </c>
      <c r="Y336" s="98">
        <v>0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5.6573976441832985E-2</v>
      </c>
      <c r="M337" s="98">
        <v>5.5183751542674873E-2</v>
      </c>
      <c r="N337" s="98">
        <v>0.11558591288473256</v>
      </c>
      <c r="O337" s="98">
        <v>8.4621111544929017E-2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7.3699159705205339E-2</v>
      </c>
      <c r="M338" s="122">
        <v>7.1128589010912666E-2</v>
      </c>
      <c r="N338" s="122">
        <v>0.118171334213171</v>
      </c>
      <c r="O338" s="122">
        <v>7.7608756211118374E-2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7.6873178951487574E-5</v>
      </c>
      <c r="X338" s="122">
        <v>0</v>
      </c>
      <c r="Y338" s="122">
        <v>0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6.306255026706572E-3</v>
      </c>
      <c r="M339" s="98">
        <v>6.0224669104189076E-3</v>
      </c>
      <c r="N339" s="98">
        <v>4.6777237619816366E-3</v>
      </c>
      <c r="O339" s="98">
        <v>2.0059796220957306E-3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1.235662932349201E-4</v>
      </c>
      <c r="M340" s="98">
        <v>5.7123492723951831E-5</v>
      </c>
      <c r="N340" s="98">
        <v>9.7220772086633553E-5</v>
      </c>
      <c r="O340" s="98">
        <v>1.9460821989847243E-4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6.7269338385263847E-2</v>
      </c>
      <c r="M341" s="33">
        <v>6.5048998607769803E-2</v>
      </c>
      <c r="N341" s="33">
        <v>0.11339638967910273</v>
      </c>
      <c r="O341" s="33">
        <v>7.5408168369124173E-2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7.6873178951487574E-5</v>
      </c>
      <c r="X341" s="33">
        <v>0</v>
      </c>
      <c r="Y341" s="33">
        <v>0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1.8689418177856725</v>
      </c>
      <c r="M343" s="117">
        <f t="shared" si="145"/>
        <v>1.3956263251733658</v>
      </c>
      <c r="N343" s="117">
        <f t="shared" si="145"/>
        <v>2.5792664462133326</v>
      </c>
      <c r="O343" s="117">
        <f t="shared" si="145"/>
        <v>1.7983614625307922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:Y343" si="147">W344+W347+W349+W359</f>
        <v>1.6332576225736954E-3</v>
      </c>
      <c r="X343" s="117">
        <f t="shared" si="147"/>
        <v>0</v>
      </c>
      <c r="Y343" s="117">
        <f t="shared" si="147"/>
        <v>0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1.4988276326252004</v>
      </c>
      <c r="M344" s="122">
        <f t="shared" si="148"/>
        <v>1.049457438177265</v>
      </c>
      <c r="N344" s="122">
        <f t="shared" si="148"/>
        <v>2.0190880101017759</v>
      </c>
      <c r="O344" s="122">
        <f t="shared" si="148"/>
        <v>1.4036143140203241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:Y344" si="150">SUM(W345:W346)</f>
        <v>1.228894590616463E-3</v>
      </c>
      <c r="X344" s="122">
        <f t="shared" si="150"/>
        <v>0</v>
      </c>
      <c r="Y344" s="122">
        <f t="shared" si="150"/>
        <v>0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1.4861814578340298</v>
      </c>
      <c r="M345" s="98">
        <v>1.0407296735969216</v>
      </c>
      <c r="N345" s="98">
        <v>2.0024594374870452</v>
      </c>
      <c r="O345" s="98">
        <v>1.3921607796440632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1.2191358471087905E-3</v>
      </c>
      <c r="X345" s="98">
        <v>0</v>
      </c>
      <c r="Y345" s="98">
        <v>0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1.2646174791170549E-2</v>
      </c>
      <c r="M346" s="98">
        <v>8.72776458034338E-3</v>
      </c>
      <c r="N346" s="98">
        <v>1.6628572614730646E-2</v>
      </c>
      <c r="O346" s="98">
        <v>1.1453534376260852E-2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9.7587435076724271E-6</v>
      </c>
      <c r="X346" s="98">
        <v>0</v>
      </c>
      <c r="Y346" s="98">
        <v>0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7.635073908546431E-4</v>
      </c>
      <c r="M347" s="122">
        <f t="shared" si="151"/>
        <v>6.5801566419138252E-4</v>
      </c>
      <c r="N347" s="122">
        <f t="shared" si="151"/>
        <v>7.3727433802972173E-4</v>
      </c>
      <c r="O347" s="122">
        <f t="shared" si="151"/>
        <v>1.0698716274734766E-3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X347" s="122">
        <f t="shared" si="151"/>
        <v>0</v>
      </c>
      <c r="Y347" s="122">
        <f t="shared" si="151"/>
        <v>0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7.635073908546431E-4</v>
      </c>
      <c r="M348" s="98">
        <v>6.5801566419138252E-4</v>
      </c>
      <c r="N348" s="98">
        <v>7.3727433802972173E-4</v>
      </c>
      <c r="O348" s="98">
        <v>1.0698716274734766E-3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0.31310598167873194</v>
      </c>
      <c r="M349" s="122">
        <v>0.29102511453444119</v>
      </c>
      <c r="N349" s="122">
        <v>0.46753668395184811</v>
      </c>
      <c r="O349" s="122">
        <v>0.33274893640297598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3.3597427307432482E-4</v>
      </c>
      <c r="X349" s="122">
        <v>0</v>
      </c>
      <c r="Y349" s="122">
        <v>0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0.11643594381390825</v>
      </c>
      <c r="M350" s="98">
        <v>0.11911529678167139</v>
      </c>
      <c r="N350" s="98">
        <v>7.0240756164781079E-2</v>
      </c>
      <c r="O350" s="98">
        <v>8.7666553859096774E-2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1.4947678011346116E-4</v>
      </c>
      <c r="X350" s="98">
        <v>0</v>
      </c>
      <c r="Y350" s="98">
        <v>0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1.8855764710656454E-3</v>
      </c>
      <c r="M351" s="98">
        <v>7.4246451996266664E-4</v>
      </c>
      <c r="N351" s="98">
        <v>5.8408993873703702E-3</v>
      </c>
      <c r="O351" s="98">
        <v>3.9632662053521381E-3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X351" s="98">
        <v>0</v>
      </c>
      <c r="Y351" s="98">
        <v>0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0.11187576067630992</v>
      </c>
      <c r="M355" s="101">
        <v>8.5759839862386444E-2</v>
      </c>
      <c r="N355" s="101">
        <v>0.21606641267827567</v>
      </c>
      <c r="O355" s="101">
        <v>0.12153112377472951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1.8649749296086366E-4</v>
      </c>
      <c r="X355" s="101">
        <v>0</v>
      </c>
      <c r="Y355" s="101">
        <v>0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8.2908700717448131E-2</v>
      </c>
      <c r="M356" s="104">
        <v>8.5407513370420685E-2</v>
      </c>
      <c r="N356" s="104">
        <v>0.175388615721421</v>
      </c>
      <c r="O356" s="104">
        <v>0.11958799256379754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X356" s="104">
        <v>0</v>
      </c>
      <c r="Y356" s="104">
        <v>0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2.6334724275615142E-2</v>
      </c>
      <c r="M357" s="98">
        <v>3.0223761827745818E-2</v>
      </c>
      <c r="N357" s="98">
        <v>5.9802702836688426E-2</v>
      </c>
      <c r="O357" s="98">
        <v>3.496688101886853E-2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5.6573976441832985E-2</v>
      </c>
      <c r="M358" s="98">
        <v>5.5183751542674873E-2</v>
      </c>
      <c r="N358" s="98">
        <v>0.11558591288473256</v>
      </c>
      <c r="O358" s="98">
        <v>8.4621111544929017E-2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5.6244696090885352E-2</v>
      </c>
      <c r="M359" s="122">
        <v>5.4485756797468358E-2</v>
      </c>
      <c r="N359" s="122">
        <v>9.1904477821679223E-2</v>
      </c>
      <c r="O359" s="122">
        <v>6.0928340480018432E-2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6.8388758882907642E-5</v>
      </c>
      <c r="X359" s="122">
        <v>0</v>
      </c>
      <c r="Y359" s="122">
        <v>0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3.7997974691274185E-3</v>
      </c>
      <c r="M360" s="98">
        <v>3.6292181492376448E-3</v>
      </c>
      <c r="N360" s="98">
        <v>2.8190385733950058E-3</v>
      </c>
      <c r="O360" s="98">
        <v>1.2089534408754974E-3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7.5351969060801809E-5</v>
      </c>
      <c r="M361" s="98">
        <v>3.4844374202981753E-5</v>
      </c>
      <c r="N361" s="98">
        <v>5.9312455045698188E-5</v>
      </c>
      <c r="O361" s="98">
        <v>1.1873785556986322E-4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5.2369546652697128E-2</v>
      </c>
      <c r="M362" s="33">
        <v>5.0821694274027732E-2</v>
      </c>
      <c r="N362" s="33">
        <v>8.9026126793238514E-2</v>
      </c>
      <c r="O362" s="33">
        <v>5.9600649183573072E-2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6.8388758882907642E-5</v>
      </c>
      <c r="X362" s="33">
        <v>0</v>
      </c>
      <c r="Y362" s="33">
        <v>0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>
        <f t="shared" si="152"/>
        <v>0.73620109080943252</v>
      </c>
      <c r="M364" s="119">
        <f t="shared" si="152"/>
        <v>0.74484004366121814</v>
      </c>
      <c r="N364" s="119">
        <f t="shared" si="152"/>
        <v>0.74976874863859844</v>
      </c>
      <c r="O364" s="119">
        <f t="shared" si="152"/>
        <v>0.75696581971414134</v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>
        <f t="shared" ref="W364:Y364" si="154">IF(W343=0,"",W343/W322)</f>
        <v>0.86772325700429287</v>
      </c>
      <c r="X364" s="119" t="str">
        <f t="shared" si="154"/>
        <v/>
      </c>
      <c r="Y364" s="119" t="str">
        <f t="shared" si="154"/>
        <v/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>
        <f t="shared" si="155"/>
        <v>0.72855445247943662</v>
      </c>
      <c r="M365" s="124">
        <f t="shared" si="155"/>
        <v>0.73496222099929254</v>
      </c>
      <c r="N365" s="124">
        <f t="shared" si="155"/>
        <v>0.74095408070293589</v>
      </c>
      <c r="O365" s="124">
        <f t="shared" si="155"/>
        <v>0.74630654114446782</v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>
        <f t="shared" ref="W365:Y365" si="157">IF(W344=0,"",W344/W323)</f>
        <v>0.87307644029878362</v>
      </c>
      <c r="X365" s="124" t="str">
        <f t="shared" si="157"/>
        <v/>
      </c>
      <c r="Y365" s="124" t="str">
        <f t="shared" si="157"/>
        <v/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>
        <f t="shared" si="158"/>
        <v>0.7268755320490915</v>
      </c>
      <c r="M366" s="111">
        <f t="shared" si="158"/>
        <v>0.73333227330617667</v>
      </c>
      <c r="N366" s="111">
        <f t="shared" si="158"/>
        <v>0.73936360854932237</v>
      </c>
      <c r="O366" s="111">
        <f t="shared" si="158"/>
        <v>0.74475211124324447</v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>
        <f t="shared" ref="W366:Y366" si="160">IF(W345=0,"",W345/W324)</f>
        <v>0.87219031465344954</v>
      </c>
      <c r="X366" s="111" t="str">
        <f t="shared" si="160"/>
        <v/>
      </c>
      <c r="Y366" s="111" t="str">
        <f t="shared" si="160"/>
        <v/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>
        <f t="shared" ref="W367:Y367" si="163">IF(W346=0,"",W346/W325)</f>
        <v>1</v>
      </c>
      <c r="X367" s="111" t="str">
        <f t="shared" si="163"/>
        <v/>
      </c>
      <c r="Y367" s="111" t="str">
        <f t="shared" si="163"/>
        <v/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>
        <f t="shared" si="164"/>
        <v>3.3226048103047661</v>
      </c>
      <c r="M368" s="124">
        <f t="shared" si="164"/>
        <v>3.4542657690523932</v>
      </c>
      <c r="N368" s="124">
        <f t="shared" si="164"/>
        <v>3.606919471321004</v>
      </c>
      <c r="O368" s="124">
        <f t="shared" si="164"/>
        <v>3.780293598004187</v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:Y368" si="166">IF(W347=0,"",W347/W326)</f>
        <v/>
      </c>
      <c r="X368" s="124" t="str">
        <f t="shared" si="166"/>
        <v/>
      </c>
      <c r="Y368" s="124" t="str">
        <f t="shared" si="166"/>
        <v/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>
        <f t="shared" si="167"/>
        <v>3.3226048103047661</v>
      </c>
      <c r="M369" s="111">
        <f t="shared" si="167"/>
        <v>3.4542657690523932</v>
      </c>
      <c r="N369" s="111">
        <f t="shared" si="167"/>
        <v>3.606919471321004</v>
      </c>
      <c r="O369" s="111">
        <f t="shared" si="167"/>
        <v>3.780293598004187</v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:Y369" si="169">IF(W348=0,"",W348/W327)</f>
        <v/>
      </c>
      <c r="X369" s="111" t="str">
        <f t="shared" si="169"/>
        <v/>
      </c>
      <c r="Y369" s="111" t="str">
        <f t="shared" si="169"/>
        <v/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>
        <f t="shared" si="170"/>
        <v>0.76847472472663325</v>
      </c>
      <c r="M370" s="124">
        <f t="shared" si="170"/>
        <v>0.77710206930789405</v>
      </c>
      <c r="N370" s="124">
        <f t="shared" si="170"/>
        <v>0.78350720140742824</v>
      </c>
      <c r="O370" s="124">
        <f t="shared" si="170"/>
        <v>0.7977478470785101</v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>
        <f t="shared" ref="W370:Y370" si="172">IF(W349=0,"",W349/W328)</f>
        <v>0.84454925945493242</v>
      </c>
      <c r="X370" s="124" t="str">
        <f t="shared" si="172"/>
        <v/>
      </c>
      <c r="Y370" s="124" t="str">
        <f t="shared" si="172"/>
        <v/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>
        <f t="shared" si="173"/>
        <v>0.75379998175659702</v>
      </c>
      <c r="M371" s="111">
        <f t="shared" si="173"/>
        <v>0.76028408712686757</v>
      </c>
      <c r="N371" s="111">
        <f t="shared" si="173"/>
        <v>0.7663409835832754</v>
      </c>
      <c r="O371" s="111">
        <f t="shared" si="173"/>
        <v>0.77175232312193764</v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>
        <f t="shared" ref="W371:Y371" si="175">IF(W350=0,"",W350/W329)</f>
        <v>0.89973061839634938</v>
      </c>
      <c r="X371" s="111" t="str">
        <f t="shared" si="175"/>
        <v/>
      </c>
      <c r="Y371" s="111" t="str">
        <f t="shared" si="175"/>
        <v/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>
        <f t="shared" si="176"/>
        <v>0.65169668346273002</v>
      </c>
      <c r="M372" s="111">
        <f t="shared" si="176"/>
        <v>0.66073305126521276</v>
      </c>
      <c r="N372" s="111">
        <f t="shared" si="176"/>
        <v>0.67562848853872659</v>
      </c>
      <c r="O372" s="111">
        <f t="shared" si="176"/>
        <v>0.69740473837029182</v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:Y372" si="178">IF(W351=0,"",W351/W330)</f>
        <v/>
      </c>
      <c r="X372" s="111" t="str">
        <f t="shared" si="178"/>
        <v/>
      </c>
      <c r="Y372" s="111" t="str">
        <f t="shared" si="178"/>
        <v/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>
        <f t="shared" si="188"/>
        <v>0.71424534786207949</v>
      </c>
      <c r="M376" s="112">
        <f t="shared" si="188"/>
        <v>0.71807151467695884</v>
      </c>
      <c r="N376" s="112">
        <f t="shared" si="188"/>
        <v>0.72438051916239177</v>
      </c>
      <c r="O376" s="112">
        <f t="shared" si="188"/>
        <v>0.73400093088760976</v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>
        <f t="shared" ref="W376:Y376" si="190">IF(W355=0,"",W355/W334)</f>
        <v>0.80497932301774877</v>
      </c>
      <c r="X376" s="112" t="str">
        <f t="shared" si="190"/>
        <v/>
      </c>
      <c r="Y376" s="112" t="str">
        <f t="shared" si="190"/>
        <v/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>
        <f t="shared" si="191"/>
        <v>0.88724907561537059</v>
      </c>
      <c r="M377" s="113">
        <f t="shared" si="191"/>
        <v>0.87801026371665181</v>
      </c>
      <c r="N377" s="113">
        <f t="shared" si="191"/>
        <v>0.88516206985371049</v>
      </c>
      <c r="O377" s="113">
        <f t="shared" si="191"/>
        <v>0.90418966378402088</v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:Y377" si="193">IF(W356=0,"",W356/W335)</f>
        <v/>
      </c>
      <c r="X377" s="113" t="str">
        <f t="shared" si="193"/>
        <v/>
      </c>
      <c r="Y377" s="113" t="str">
        <f t="shared" si="193"/>
        <v/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>
        <f t="shared" si="194"/>
        <v>0.71424534786207949</v>
      </c>
      <c r="M378" s="111">
        <f t="shared" si="194"/>
        <v>0.71807151467695884</v>
      </c>
      <c r="N378" s="111">
        <f t="shared" si="194"/>
        <v>0.72438051916239177</v>
      </c>
      <c r="O378" s="111">
        <f t="shared" si="194"/>
        <v>0.73400093088760976</v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:Y378" si="196">IF(W357=0,"",W357/W336)</f>
        <v/>
      </c>
      <c r="X378" s="111" t="str">
        <f t="shared" si="196"/>
        <v/>
      </c>
      <c r="Y378" s="111" t="str">
        <f t="shared" si="196"/>
        <v/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:Y379" si="199">IF(W358=0,"",W358/W337)</f>
        <v/>
      </c>
      <c r="X379" s="111" t="str">
        <f t="shared" si="199"/>
        <v/>
      </c>
      <c r="Y379" s="111" t="str">
        <f t="shared" si="199"/>
        <v/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>
        <f t="shared" si="200"/>
        <v>0.76316604308465152</v>
      </c>
      <c r="M380" s="124">
        <f t="shared" si="200"/>
        <v>0.76601768086681798</v>
      </c>
      <c r="N380" s="124">
        <f t="shared" si="200"/>
        <v>0.77772226600988859</v>
      </c>
      <c r="O380" s="124">
        <f t="shared" si="200"/>
        <v>0.78507044120479963</v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>
        <f t="shared" ref="W380:Y380" si="202">IF(W359=0,"",W359/W338)</f>
        <v>0.88963094561323919</v>
      </c>
      <c r="X380" s="124" t="str">
        <f t="shared" si="202"/>
        <v/>
      </c>
      <c r="Y380" s="124" t="str">
        <f t="shared" si="202"/>
        <v/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>
        <f t="shared" si="203"/>
        <v>0.60254421253747714</v>
      </c>
      <c r="M381" s="111">
        <f t="shared" si="203"/>
        <v>0.60261321535184753</v>
      </c>
      <c r="N381" s="111">
        <f t="shared" si="203"/>
        <v>0.60265178467930069</v>
      </c>
      <c r="O381" s="111">
        <f t="shared" si="203"/>
        <v>0.60267483655315168</v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>
        <f t="shared" si="206"/>
        <v>0.60981006298817408</v>
      </c>
      <c r="M382" s="111">
        <f t="shared" si="206"/>
        <v>0.60998325805052778</v>
      </c>
      <c r="N382" s="111">
        <f t="shared" si="206"/>
        <v>0.61008006594357</v>
      </c>
      <c r="O382" s="111">
        <f t="shared" si="206"/>
        <v>0.61013792547821999</v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:Y382" si="208">IF(W361=0,"",W361/W340)</f>
        <v/>
      </c>
      <c r="X382" s="111" t="str">
        <f t="shared" si="208"/>
        <v/>
      </c>
      <c r="Y382" s="111" t="str">
        <f t="shared" si="208"/>
        <v/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>
        <f t="shared" si="209"/>
        <v>0.77850545151443473</v>
      </c>
      <c r="M383" s="45">
        <f t="shared" si="209"/>
        <v>0.78128326894731492</v>
      </c>
      <c r="N383" s="45">
        <f t="shared" si="209"/>
        <v>0.78508784137811671</v>
      </c>
      <c r="O383" s="45">
        <f t="shared" si="209"/>
        <v>0.79037391402781398</v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>
        <f t="shared" ref="W383:Y383" si="211">IF(W362=0,"",W362/W341)</f>
        <v>0.88963094561323919</v>
      </c>
      <c r="X383" s="45" t="str">
        <f t="shared" si="211"/>
        <v/>
      </c>
      <c r="Y383" s="45" t="str">
        <f t="shared" si="211"/>
        <v/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9.295122445819004</v>
      </c>
      <c r="M385" s="117">
        <f t="shared" si="212"/>
        <v>6.6733764994234717</v>
      </c>
      <c r="N385" s="117">
        <f t="shared" si="212"/>
        <v>11.804429612903206</v>
      </c>
      <c r="O385" s="117">
        <f t="shared" si="212"/>
        <v>8.2531997734592029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:Y385" si="214">W386+W389+W391+W401</f>
        <v>6.297458618913389E-3</v>
      </c>
      <c r="X385" s="117">
        <f t="shared" si="214"/>
        <v>0</v>
      </c>
      <c r="Y385" s="117">
        <f t="shared" si="214"/>
        <v>0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8.6101238639029205</v>
      </c>
      <c r="M386" s="122">
        <f t="shared" si="215"/>
        <v>5.9842257454105443</v>
      </c>
      <c r="N386" s="122">
        <f t="shared" si="215"/>
        <v>11.376670172708435</v>
      </c>
      <c r="O386" s="122">
        <f t="shared" si="215"/>
        <v>7.757910634817927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:Y386" si="217">SUM(W387:W388)</f>
        <v>5.6284809884045266E-3</v>
      </c>
      <c r="X386" s="122">
        <f t="shared" si="217"/>
        <v>0</v>
      </c>
      <c r="Y386" s="122">
        <f t="shared" si="217"/>
        <v>0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8.6101238639029205</v>
      </c>
      <c r="M387" s="98">
        <v>5.9842257454105443</v>
      </c>
      <c r="N387" s="98">
        <v>11.376670172708435</v>
      </c>
      <c r="O387" s="98">
        <v>7.757910634817927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5.6284809884045266E-3</v>
      </c>
      <c r="X387" s="98">
        <v>0</v>
      </c>
      <c r="Y387" s="98">
        <v>0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0.65811573947396629</v>
      </c>
      <c r="M391" s="122">
        <v>0.66360501453359144</v>
      </c>
      <c r="N391" s="122">
        <v>0.4078534312702784</v>
      </c>
      <c r="O391" s="122">
        <v>0.48644982875787929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6.6897763050886253E-4</v>
      </c>
      <c r="X391" s="122">
        <v>0</v>
      </c>
      <c r="Y391" s="122">
        <v>0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0.65047192365215345</v>
      </c>
      <c r="M392" s="98">
        <v>0.66063634915266434</v>
      </c>
      <c r="N392" s="98">
        <v>0.38501410196578717</v>
      </c>
      <c r="O392" s="98">
        <v>0.47143639870144732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6.6897763050886253E-4</v>
      </c>
      <c r="X392" s="98">
        <v>0</v>
      </c>
      <c r="Y392" s="98">
        <v>0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7.6438158218128461E-3</v>
      </c>
      <c r="M393" s="98">
        <v>2.9686653809271281E-3</v>
      </c>
      <c r="N393" s="98">
        <v>2.2839329304491254E-2</v>
      </c>
      <c r="O393" s="98">
        <v>1.5013430056431977E-2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2.6882842442117177E-2</v>
      </c>
      <c r="M401" s="122">
        <v>2.5545739479336044E-2</v>
      </c>
      <c r="N401" s="122">
        <v>1.9906008924493516E-2</v>
      </c>
      <c r="O401" s="122">
        <v>8.8393098833974872E-3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2.6556396260155605E-2</v>
      </c>
      <c r="M402" s="98">
        <v>2.5394826591914624E-2</v>
      </c>
      <c r="N402" s="98">
        <v>1.9649164205564385E-2</v>
      </c>
      <c r="O402" s="98">
        <v>8.3251801098077338E-3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3.2644618196157302E-4</v>
      </c>
      <c r="M403" s="98">
        <v>1.5091288742142083E-4</v>
      </c>
      <c r="N403" s="98">
        <v>2.5684471892913231E-4</v>
      </c>
      <c r="O403" s="98">
        <v>5.1412977358975334E-4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X403" s="98">
        <v>0</v>
      </c>
      <c r="Y403" s="98">
        <v>0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18236.109483891876</v>
      </c>
      <c r="M406" s="117">
        <f t="shared" si="219"/>
        <v>13800.782790985644</v>
      </c>
      <c r="N406" s="117">
        <f t="shared" si="219"/>
        <v>15459.103921250642</v>
      </c>
      <c r="O406" s="117">
        <f t="shared" si="219"/>
        <v>15707.772151634956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:Y406" si="221">W407+W410+W412+W422</f>
        <v>10945.186726992444</v>
      </c>
      <c r="X406" s="117">
        <f t="shared" si="221"/>
        <v>0</v>
      </c>
      <c r="Y406" s="117">
        <f t="shared" si="221"/>
        <v>0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14778.23405360536</v>
      </c>
      <c r="M407" s="122">
        <f t="shared" si="222"/>
        <v>10517.133796923852</v>
      </c>
      <c r="N407" s="122">
        <f t="shared" si="222"/>
        <v>12245.581085242615</v>
      </c>
      <c r="O407" s="122">
        <f t="shared" si="222"/>
        <v>12434.960660560084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:Y407" si="224">SUM(W408:W409)</f>
        <v>8184.8755900333599</v>
      </c>
      <c r="X407" s="122">
        <f t="shared" si="224"/>
        <v>0</v>
      </c>
      <c r="Y407" s="122">
        <f t="shared" si="224"/>
        <v>0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14687.390932653345</v>
      </c>
      <c r="M408" s="98">
        <v>10452.850135068631</v>
      </c>
      <c r="N408" s="98">
        <v>12170.855312634687</v>
      </c>
      <c r="O408" s="98">
        <v>12359.233199050184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8128.1284965362447</v>
      </c>
      <c r="X408" s="98">
        <v>0</v>
      </c>
      <c r="Y408" s="98">
        <v>0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90.843120952015738</v>
      </c>
      <c r="M409" s="98">
        <v>64.283661855220714</v>
      </c>
      <c r="N409" s="98">
        <v>74.725772607927908</v>
      </c>
      <c r="O409" s="98">
        <v>75.727461509899783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56.747093497115166</v>
      </c>
      <c r="X409" s="98">
        <v>0</v>
      </c>
      <c r="Y409" s="98">
        <v>0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1.6506972278163605</v>
      </c>
      <c r="M410" s="122">
        <f t="shared" si="225"/>
        <v>1.4030658947025632</v>
      </c>
      <c r="N410" s="122">
        <f t="shared" si="225"/>
        <v>0.91856123686588498</v>
      </c>
      <c r="O410" s="122">
        <f t="shared" si="225"/>
        <v>1.8711991643126862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X410" s="122">
        <f t="shared" si="225"/>
        <v>0</v>
      </c>
      <c r="Y410" s="122">
        <f t="shared" si="225"/>
        <v>0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1.6506972278163605</v>
      </c>
      <c r="M411" s="98">
        <f>RES_hhdet_in_fech!M8</f>
        <v>1.4030658947025632</v>
      </c>
      <c r="N411" s="98">
        <f>RES_hhdet_in_fech!N8</f>
        <v>0.91856123686588498</v>
      </c>
      <c r="O411" s="98">
        <f>RES_hhdet_in_fech!O8</f>
        <v>1.8711991643126862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X411" s="98">
        <f>RES_hhdet_in_fech!X8</f>
        <v>0</v>
      </c>
      <c r="Y411" s="98">
        <f>RES_hhdet_in_fech!Y8</f>
        <v>0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2926.8107569181584</v>
      </c>
      <c r="M412" s="122">
        <v>2758.3539141095121</v>
      </c>
      <c r="N412" s="122">
        <v>2681.5638509306746</v>
      </c>
      <c r="O412" s="122">
        <v>2757.8136092867348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2313.2936013561839</v>
      </c>
      <c r="X412" s="122">
        <v>0</v>
      </c>
      <c r="Y412" s="122">
        <v>0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3168.3095112424539</v>
      </c>
      <c r="M413" s="98">
        <v>2860.4339160505688</v>
      </c>
      <c r="N413" s="98">
        <v>2234.7475091017805</v>
      </c>
      <c r="O413" s="98">
        <v>2816.8444251181177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1932.1504872403339</v>
      </c>
      <c r="X413" s="98">
        <v>0</v>
      </c>
      <c r="Y413" s="98">
        <v>0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3059.0436143578595</v>
      </c>
      <c r="M414" s="98">
        <v>3267.1524266234451</v>
      </c>
      <c r="N414" s="98">
        <v>3243.3199428129737</v>
      </c>
      <c r="O414" s="98">
        <v>3004.1760826233758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X414" s="98">
        <v>0</v>
      </c>
      <c r="Y414" s="98">
        <v>0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3046.2610083970094</v>
      </c>
      <c r="M418" s="101">
        <v>2955.276492464362</v>
      </c>
      <c r="N418" s="101">
        <v>3021.7485741392316</v>
      </c>
      <c r="O418" s="101">
        <v>3013.490034591221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2694.4367154720335</v>
      </c>
      <c r="X418" s="101">
        <v>0</v>
      </c>
      <c r="Y418" s="101">
        <v>0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2453.1863652295237</v>
      </c>
      <c r="M419" s="104">
        <v>2417.2988561751358</v>
      </c>
      <c r="N419" s="104">
        <v>2472.5347671974214</v>
      </c>
      <c r="O419" s="104">
        <v>2445.4405364601994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X419" s="104">
        <v>0</v>
      </c>
      <c r="Y419" s="104">
        <v>0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967.95985051503703</v>
      </c>
      <c r="M420" s="98">
        <v>1045.9590475398604</v>
      </c>
      <c r="N420" s="98">
        <v>1030.1912405349326</v>
      </c>
      <c r="O420" s="98">
        <v>880.82443587589989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1485.2265147144867</v>
      </c>
      <c r="M421" s="98">
        <v>1371.3398086352752</v>
      </c>
      <c r="N421" s="98">
        <v>1442.343526662489</v>
      </c>
      <c r="O421" s="98">
        <v>1564.6161005842996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X421" s="98">
        <v>0</v>
      </c>
      <c r="Y421" s="98">
        <v>0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529.41397614054233</v>
      </c>
      <c r="M422" s="122">
        <v>523.89201405757717</v>
      </c>
      <c r="N422" s="122">
        <v>531.04042384048637</v>
      </c>
      <c r="O422" s="122">
        <v>513.12668262382419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447.01753560290024</v>
      </c>
      <c r="X422" s="122">
        <v>0</v>
      </c>
      <c r="Y422" s="122">
        <v>0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649.04199965130465</v>
      </c>
      <c r="M423" s="98">
        <v>700.41290168171895</v>
      </c>
      <c r="N423" s="98">
        <v>745.23188153214289</v>
      </c>
      <c r="O423" s="98">
        <v>666.55837157066696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718.53799516106039</v>
      </c>
      <c r="M424" s="98">
        <v>664.34622037955978</v>
      </c>
      <c r="N424" s="98">
        <v>565.33878968377417</v>
      </c>
      <c r="O424" s="98">
        <v>565.82339935480866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X424" s="98">
        <v>0</v>
      </c>
      <c r="Y424" s="98">
        <v>0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520.17447168924105</v>
      </c>
      <c r="M425" s="33">
        <v>511.85375765112497</v>
      </c>
      <c r="N425" s="33">
        <v>524.79109111339619</v>
      </c>
      <c r="O425" s="33">
        <v>509.88197565867097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447.01753560290024</v>
      </c>
      <c r="X425" s="33">
        <v>0</v>
      </c>
      <c r="Y425" s="33">
        <v>0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13425.443694161437</v>
      </c>
      <c r="M427" s="117">
        <f t="shared" si="226"/>
        <v>10279.375656596736</v>
      </c>
      <c r="N427" s="117">
        <f t="shared" si="226"/>
        <v>11590.753002110148</v>
      </c>
      <c r="O427" s="117">
        <f t="shared" si="226"/>
        <v>11890.246622645316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:Y427" si="228">W428+W431+W433+W443</f>
        <v>9497.3930752660399</v>
      </c>
      <c r="X427" s="117">
        <f t="shared" si="228"/>
        <v>0</v>
      </c>
      <c r="Y427" s="117">
        <f t="shared" si="228"/>
        <v>0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10766.748219537416</v>
      </c>
      <c r="M428" s="122">
        <f t="shared" si="229"/>
        <v>7729.6960139338771</v>
      </c>
      <c r="N428" s="122">
        <f t="shared" si="229"/>
        <v>9073.4132756892013</v>
      </c>
      <c r="O428" s="122">
        <f t="shared" si="229"/>
        <v>9280.2924798501244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:Y428" si="231">SUM(W429:W430)</f>
        <v>7146.0220444347324</v>
      </c>
      <c r="X428" s="122">
        <f t="shared" si="231"/>
        <v>0</v>
      </c>
      <c r="Y428" s="122">
        <f t="shared" si="231"/>
        <v>0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10675.905098585401</v>
      </c>
      <c r="M429" s="98">
        <v>7665.4123520786561</v>
      </c>
      <c r="N429" s="98">
        <v>8998.6875030812735</v>
      </c>
      <c r="O429" s="98">
        <v>9204.5650183402249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7089.2749509376172</v>
      </c>
      <c r="X429" s="98">
        <v>0</v>
      </c>
      <c r="Y429" s="98">
        <v>0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90.843120952015738</v>
      </c>
      <c r="M430" s="98">
        <v>64.283661855220714</v>
      </c>
      <c r="N430" s="98">
        <v>74.725772607927908</v>
      </c>
      <c r="O430" s="98">
        <v>75.727461509899783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56.747093497115166</v>
      </c>
      <c r="X430" s="98">
        <v>0</v>
      </c>
      <c r="Y430" s="98">
        <v>0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5.4846145494993825</v>
      </c>
      <c r="M431" s="122">
        <f t="shared" si="232"/>
        <v>4.8465624917959333</v>
      </c>
      <c r="N431" s="122">
        <f t="shared" si="232"/>
        <v>3.3131764108522659</v>
      </c>
      <c r="O431" s="122">
        <f t="shared" si="232"/>
        <v>7.0736822214420298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X431" s="122">
        <f t="shared" si="232"/>
        <v>0</v>
      </c>
      <c r="Y431" s="122">
        <f t="shared" si="232"/>
        <v>0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5.4846145494993825</v>
      </c>
      <c r="M432" s="98">
        <f>RES_hhdet_in_tesh!M8</f>
        <v>4.8465624917959333</v>
      </c>
      <c r="N432" s="98">
        <f>RES_hhdet_in_tesh!N8</f>
        <v>3.3131764108522659</v>
      </c>
      <c r="O432" s="98">
        <f>RES_hhdet_in_tesh!O8</f>
        <v>7.0736822214420298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X432" s="98">
        <f>RES_hhdet_in_tesh!X8</f>
        <v>0</v>
      </c>
      <c r="Y432" s="98">
        <f>RES_hhdet_in_tesh!Y8</f>
        <v>0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2249.1800907496308</v>
      </c>
      <c r="M433" s="122">
        <v>2143.5225345380313</v>
      </c>
      <c r="N433" s="122">
        <v>2101.0245882380191</v>
      </c>
      <c r="O433" s="122">
        <v>2200.0398694523087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1953.690397927199</v>
      </c>
      <c r="X433" s="122">
        <v>0</v>
      </c>
      <c r="Y433" s="122">
        <v>0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2388.2716517738145</v>
      </c>
      <c r="M434" s="98">
        <v>2174.7423886512374</v>
      </c>
      <c r="N434" s="98">
        <v>1712.578604185333</v>
      </c>
      <c r="O434" s="98">
        <v>2173.9062289579861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1738.4149527195534</v>
      </c>
      <c r="X434" s="98">
        <v>0</v>
      </c>
      <c r="Y434" s="98">
        <v>0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1993.5685780448598</v>
      </c>
      <c r="M435" s="98">
        <v>2158.7155917914533</v>
      </c>
      <c r="N435" s="98">
        <v>2191.2793508102386</v>
      </c>
      <c r="O435" s="98">
        <v>2095.1266349202438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2175.7777536212111</v>
      </c>
      <c r="M439" s="101">
        <v>2122.0998672330943</v>
      </c>
      <c r="N439" s="101">
        <v>2188.8958009131939</v>
      </c>
      <c r="O439" s="101">
        <v>2211.9044906104918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2168.9658431348444</v>
      </c>
      <c r="X439" s="101">
        <v>0</v>
      </c>
      <c r="Y439" s="101">
        <v>0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2176.5873348621258</v>
      </c>
      <c r="M440" s="104">
        <v>2122.4132061922915</v>
      </c>
      <c r="N440" s="104">
        <v>2188.593992317732</v>
      </c>
      <c r="O440" s="104">
        <v>2211.1420564657637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X440" s="104">
        <v>0</v>
      </c>
      <c r="Y440" s="104">
        <v>0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691.36082014763906</v>
      </c>
      <c r="M441" s="98">
        <v>751.07339755701673</v>
      </c>
      <c r="N441" s="98">
        <v>746.25046565524281</v>
      </c>
      <c r="O441" s="98">
        <v>646.52595588146414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X441" s="98">
        <v>0</v>
      </c>
      <c r="Y441" s="98">
        <v>0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1485.2265147144867</v>
      </c>
      <c r="M442" s="98">
        <v>1371.3398086352752</v>
      </c>
      <c r="N442" s="98">
        <v>1442.343526662489</v>
      </c>
      <c r="O442" s="98">
        <v>1564.6161005842996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X442" s="98">
        <v>0</v>
      </c>
      <c r="Y442" s="98">
        <v>0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404.03076932488977</v>
      </c>
      <c r="M443" s="122">
        <v>401.31054563303167</v>
      </c>
      <c r="N443" s="122">
        <v>413.00196177207476</v>
      </c>
      <c r="O443" s="122">
        <v>402.84059112144081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397.68063290410794</v>
      </c>
      <c r="X443" s="122">
        <v>0</v>
      </c>
      <c r="Y443" s="122">
        <v>0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391.07650058364487</v>
      </c>
      <c r="M444" s="98">
        <v>422.07807075633815</v>
      </c>
      <c r="N444" s="98">
        <v>449.11532340525912</v>
      </c>
      <c r="O444" s="98">
        <v>401.71795763948671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438.17170008856255</v>
      </c>
      <c r="M445" s="98">
        <v>405.24007198067778</v>
      </c>
      <c r="N445" s="98">
        <v>344.90192609073495</v>
      </c>
      <c r="O445" s="98">
        <v>345.2303150693773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404.95866194871519</v>
      </c>
      <c r="M446" s="33">
        <v>399.90277700063774</v>
      </c>
      <c r="N446" s="33">
        <v>412.00710489668279</v>
      </c>
      <c r="O446" s="33">
        <v>402.99741279357846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397.68063290410794</v>
      </c>
      <c r="X446" s="33">
        <v>0</v>
      </c>
      <c r="Y446" s="33">
        <v>0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5741.2739010617688</v>
      </c>
      <c r="M448" s="117">
        <f t="shared" si="233"/>
        <v>4226.3309052713557</v>
      </c>
      <c r="N448" s="117">
        <f t="shared" si="233"/>
        <v>4561.2170065313785</v>
      </c>
      <c r="O448" s="117">
        <f t="shared" si="233"/>
        <v>4691.9839530751588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:Y448" si="235">W449+W452+W454+W464</f>
        <v>3148.7293094566944</v>
      </c>
      <c r="X448" s="117">
        <f t="shared" si="235"/>
        <v>0</v>
      </c>
      <c r="Y448" s="117">
        <f t="shared" si="235"/>
        <v>0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5318.1740975311432</v>
      </c>
      <c r="M449" s="122">
        <f t="shared" si="236"/>
        <v>3789.8833093163671</v>
      </c>
      <c r="N449" s="122">
        <f t="shared" si="236"/>
        <v>4395.9312877544189</v>
      </c>
      <c r="O449" s="122">
        <f t="shared" si="236"/>
        <v>4410.4096843763091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:Y449" si="238">SUM(W450:W451)</f>
        <v>2814.2404942022631</v>
      </c>
      <c r="X449" s="122">
        <f t="shared" si="238"/>
        <v>0</v>
      </c>
      <c r="Y449" s="122">
        <f t="shared" si="238"/>
        <v>0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5318.1740975311432</v>
      </c>
      <c r="M450" s="98">
        <v>3789.8833093163671</v>
      </c>
      <c r="N450" s="98">
        <v>4395.9312877544189</v>
      </c>
      <c r="O450" s="98">
        <v>4410.4096843763091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2814.2404942022631</v>
      </c>
      <c r="X450" s="98">
        <v>0</v>
      </c>
      <c r="Y450" s="98">
        <v>0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406.49520659293779</v>
      </c>
      <c r="M454" s="122">
        <v>420.26916689904465</v>
      </c>
      <c r="N454" s="122">
        <v>157.59406154183864</v>
      </c>
      <c r="O454" s="122">
        <v>276.54907831602003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334.48881525443124</v>
      </c>
      <c r="X454" s="122">
        <v>0</v>
      </c>
      <c r="Y454" s="122">
        <v>0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1147.2167965646445</v>
      </c>
      <c r="M455" s="98">
        <v>1037.105728654104</v>
      </c>
      <c r="N455" s="98">
        <v>807.1574464691555</v>
      </c>
      <c r="O455" s="98">
        <v>1005.194879960442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668.97763050886249</v>
      </c>
      <c r="X455" s="98">
        <v>0</v>
      </c>
      <c r="Y455" s="98">
        <v>0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694.8923474375315</v>
      </c>
      <c r="M456" s="98">
        <v>742.16634523178197</v>
      </c>
      <c r="N456" s="98">
        <v>736.75255820939526</v>
      </c>
      <c r="O456" s="98">
        <v>682.42863892872617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X456" s="98">
        <v>0</v>
      </c>
      <c r="Y456" s="98">
        <v>0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16.604596937688189</v>
      </c>
      <c r="M464" s="122">
        <v>16.178429055944296</v>
      </c>
      <c r="N464" s="122">
        <v>7.6916572351211423</v>
      </c>
      <c r="O464" s="122">
        <v>5.0251903828297255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X464" s="122">
        <v>0</v>
      </c>
      <c r="Y464" s="122">
        <v>0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235.01235628456288</v>
      </c>
      <c r="M465" s="98">
        <v>253.94826591914625</v>
      </c>
      <c r="N465" s="98">
        <v>269.16663295293682</v>
      </c>
      <c r="O465" s="98">
        <v>237.86228885164954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163.22309098078651</v>
      </c>
      <c r="M466" s="98">
        <v>150.91288742142083</v>
      </c>
      <c r="N466" s="98">
        <v>128.42235946456617</v>
      </c>
      <c r="O466" s="98">
        <v>128.53244339743833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X466" s="98">
        <v>0</v>
      </c>
      <c r="Y466" s="98">
        <v>0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159.33602594474331</v>
      </c>
      <c r="M469" s="118">
        <f t="shared" si="240"/>
        <v>133.17309892829115</v>
      </c>
      <c r="N469" s="118">
        <f t="shared" si="240"/>
        <v>158.3091770509489</v>
      </c>
      <c r="O469" s="118">
        <f t="shared" si="240"/>
        <v>139.72712530179183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:Y469" si="242">W470+W473+W475+W485</f>
        <v>82.196567046448479</v>
      </c>
      <c r="X469" s="118">
        <f t="shared" si="242"/>
        <v>0</v>
      </c>
      <c r="Y469" s="118">
        <f t="shared" si="242"/>
        <v>0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129.12321494136046</v>
      </c>
      <c r="M470" s="123">
        <f t="shared" si="243"/>
        <v>101.48694612414695</v>
      </c>
      <c r="N470" s="123">
        <f t="shared" si="243"/>
        <v>125.40105002144216</v>
      </c>
      <c r="O470" s="123">
        <f t="shared" si="243"/>
        <v>110.614114437615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:Y470" si="245">SUM(W471:W472)</f>
        <v>61.467080643208206</v>
      </c>
      <c r="X470" s="123">
        <f t="shared" si="245"/>
        <v>0</v>
      </c>
      <c r="Y470" s="123">
        <f t="shared" si="245"/>
        <v>0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128.32948303874727</v>
      </c>
      <c r="M471" s="99">
        <v>100.86662953853198</v>
      </c>
      <c r="N471" s="99">
        <v>124.63581966745018</v>
      </c>
      <c r="O471" s="99">
        <v>109.94048736936911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61.040919227083293</v>
      </c>
      <c r="X471" s="99">
        <v>0</v>
      </c>
      <c r="Y471" s="99">
        <v>0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0.79373190261318427</v>
      </c>
      <c r="M472" s="99">
        <v>0.62031658561497538</v>
      </c>
      <c r="N472" s="99">
        <v>0.76523035399197825</v>
      </c>
      <c r="O472" s="99">
        <v>0.67362706824589602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0.42616141612491354</v>
      </c>
      <c r="X472" s="99">
        <v>0</v>
      </c>
      <c r="Y472" s="99">
        <v>0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1.442278774157325E-2</v>
      </c>
      <c r="M473" s="123">
        <f t="shared" si="246"/>
        <v>1.3539132962818771E-2</v>
      </c>
      <c r="N473" s="123">
        <f t="shared" si="246"/>
        <v>9.4065396170372462E-3</v>
      </c>
      <c r="O473" s="123">
        <f t="shared" si="246"/>
        <v>1.6645089932076262E-2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X473" s="123">
        <f t="shared" si="246"/>
        <v>0</v>
      </c>
      <c r="Y473" s="123">
        <f t="shared" si="246"/>
        <v>0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1.442278774157325E-2</v>
      </c>
      <c r="M474" s="99">
        <f>RES_hhdet_in_fecs!M8</f>
        <v>1.3539132962818771E-2</v>
      </c>
      <c r="N474" s="99">
        <f>RES_hhdet_in_fecs!N8</f>
        <v>9.4065396170372462E-3</v>
      </c>
      <c r="O474" s="99">
        <f>RES_hhdet_in_fecs!O8</f>
        <v>1.6645089932076262E-2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X474" s="99">
        <f>RES_hhdet_in_fecs!X8</f>
        <v>0</v>
      </c>
      <c r="Y474" s="99">
        <f>RES_hhdet_in_fecs!Y8</f>
        <v>0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25.572691100127113</v>
      </c>
      <c r="M475" s="123">
        <v>26.617224852120874</v>
      </c>
      <c r="N475" s="123">
        <v>27.460593357345459</v>
      </c>
      <c r="O475" s="123">
        <v>24.531891857349475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17.372457624050281</v>
      </c>
      <c r="X475" s="123">
        <v>0</v>
      </c>
      <c r="Y475" s="123">
        <v>0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27.682760236234703</v>
      </c>
      <c r="M476" s="99">
        <v>27.602263918598755</v>
      </c>
      <c r="N476" s="99">
        <v>22.884964153468214</v>
      </c>
      <c r="O476" s="99">
        <v>25.056995361571115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14.510135005427928</v>
      </c>
      <c r="X476" s="99">
        <v>0</v>
      </c>
      <c r="Y476" s="99">
        <v>0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26.728061329855699</v>
      </c>
      <c r="M477" s="99">
        <v>31.526966253590039</v>
      </c>
      <c r="N477" s="99">
        <v>33.213264732236475</v>
      </c>
      <c r="O477" s="99">
        <v>26.72338787914434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26.616374698624483</v>
      </c>
      <c r="M481" s="102">
        <v>28.517464165038259</v>
      </c>
      <c r="N481" s="102">
        <v>30.944259930180991</v>
      </c>
      <c r="O481" s="102">
        <v>26.806239331349197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20.234780242672631</v>
      </c>
      <c r="X481" s="102">
        <v>0</v>
      </c>
      <c r="Y481" s="102">
        <v>0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21.434449419311211</v>
      </c>
      <c r="M482" s="105">
        <v>23.326153638395546</v>
      </c>
      <c r="N482" s="105">
        <v>25.320028005427694</v>
      </c>
      <c r="O482" s="105">
        <v>21.753204270950022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X482" s="105">
        <v>0</v>
      </c>
      <c r="Y482" s="105">
        <v>0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8.4574440612657718</v>
      </c>
      <c r="M483" s="99">
        <v>10.093167164687964</v>
      </c>
      <c r="N483" s="99">
        <v>10.549688282384446</v>
      </c>
      <c r="O483" s="99">
        <v>7.8352974013378214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X483" s="99">
        <v>0</v>
      </c>
      <c r="Y483" s="99">
        <v>0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12.977005358045439</v>
      </c>
      <c r="M484" s="99">
        <v>13.23298647370758</v>
      </c>
      <c r="N484" s="99">
        <v>14.77033972304325</v>
      </c>
      <c r="O484" s="99">
        <v>13.917906869612201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X484" s="99">
        <v>0</v>
      </c>
      <c r="Y484" s="99">
        <v>0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4.6256971155141651</v>
      </c>
      <c r="M485" s="123">
        <v>5.0553888190605027</v>
      </c>
      <c r="N485" s="123">
        <v>5.4381271325442624</v>
      </c>
      <c r="O485" s="123">
        <v>4.5644739168952828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3.3570287791899931</v>
      </c>
      <c r="X485" s="123">
        <v>0</v>
      </c>
      <c r="Y485" s="123">
        <v>0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5.6709339778320835</v>
      </c>
      <c r="M486" s="99">
        <v>6.758758402257941</v>
      </c>
      <c r="N486" s="99">
        <v>7.6315578495664482</v>
      </c>
      <c r="O486" s="99">
        <v>5.9293122033043204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6.2781476904597291</v>
      </c>
      <c r="M487" s="99">
        <v>6.4107265703096203</v>
      </c>
      <c r="N487" s="99">
        <v>5.7893600434880419</v>
      </c>
      <c r="O487" s="99">
        <v>5.0332329917394452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X487" s="99">
        <v>0</v>
      </c>
      <c r="Y487" s="99">
        <v>0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4.5449679488972663</v>
      </c>
      <c r="M488" s="110">
        <v>4.9392235307851342</v>
      </c>
      <c r="N488" s="110">
        <v>5.3741307504652696</v>
      </c>
      <c r="O488" s="110">
        <v>4.535610907404763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3.3570287791899931</v>
      </c>
      <c r="X488" s="110">
        <v>0</v>
      </c>
      <c r="Y488" s="110">
        <v>0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117.30335610576006</v>
      </c>
      <c r="M490" s="118">
        <f t="shared" si="247"/>
        <v>99.192656820248118</v>
      </c>
      <c r="N490" s="118">
        <f t="shared" si="247"/>
        <v>118.69527357549632</v>
      </c>
      <c r="O490" s="118">
        <f t="shared" si="247"/>
        <v>105.76865794037138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:Y490" si="249">W491+W494+W496+W506</f>
        <v>71.323872872115999</v>
      </c>
      <c r="X490" s="118">
        <f t="shared" si="249"/>
        <v>0</v>
      </c>
      <c r="Y490" s="118">
        <f t="shared" si="249"/>
        <v>0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94.073293163987458</v>
      </c>
      <c r="M491" s="123">
        <f t="shared" si="250"/>
        <v>74.589071325838589</v>
      </c>
      <c r="N491" s="123">
        <f t="shared" si="250"/>
        <v>92.916419737820547</v>
      </c>
      <c r="O491" s="123">
        <f t="shared" si="250"/>
        <v>82.552037147694804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:Y491" si="252">SUM(W492:W493)</f>
        <v>53.665459963530488</v>
      </c>
      <c r="X491" s="123">
        <f t="shared" si="252"/>
        <v>0</v>
      </c>
      <c r="Y491" s="123">
        <f t="shared" si="252"/>
        <v>0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93.279561261374269</v>
      </c>
      <c r="M492" s="99">
        <v>73.968754740223616</v>
      </c>
      <c r="N492" s="99">
        <v>92.151189383828566</v>
      </c>
      <c r="O492" s="99">
        <v>81.878410079448912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53.239298547405575</v>
      </c>
      <c r="X492" s="99">
        <v>0</v>
      </c>
      <c r="Y492" s="99">
        <v>0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0.79373190261318427</v>
      </c>
      <c r="M493" s="99">
        <v>0.62031658561497538</v>
      </c>
      <c r="N493" s="99">
        <v>0.76523035399197825</v>
      </c>
      <c r="O493" s="99">
        <v>0.67362706824589602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0.42616141612491354</v>
      </c>
      <c r="X493" s="99">
        <v>0</v>
      </c>
      <c r="Y493" s="99">
        <v>0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4.7921223928155898E-2</v>
      </c>
      <c r="M494" s="123">
        <f t="shared" si="253"/>
        <v>4.6767763536113789E-2</v>
      </c>
      <c r="N494" s="123">
        <f t="shared" si="253"/>
        <v>3.3928630902444072E-2</v>
      </c>
      <c r="O494" s="123">
        <f t="shared" si="253"/>
        <v>6.2923326908431818E-2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X494" s="123">
        <f t="shared" si="253"/>
        <v>0</v>
      </c>
      <c r="Y494" s="123">
        <f t="shared" si="253"/>
        <v>0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4.7921223928155898E-2</v>
      </c>
      <c r="M495" s="99">
        <f>RES_hhdet_in_tess!M8</f>
        <v>4.6767763536113789E-2</v>
      </c>
      <c r="N495" s="99">
        <f>RES_hhdet_in_tess!N8</f>
        <v>3.3928630902444072E-2</v>
      </c>
      <c r="O495" s="99">
        <f>RES_hhdet_in_tess!O8</f>
        <v>6.2923326908431818E-2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X495" s="99">
        <f>RES_hhdet_in_tess!X8</f>
        <v>0</v>
      </c>
      <c r="Y495" s="99">
        <f>RES_hhdet_in_tess!Y8</f>
        <v>0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19.651966753689408</v>
      </c>
      <c r="M496" s="123">
        <v>20.684300511816641</v>
      </c>
      <c r="N496" s="123">
        <v>21.515572650401158</v>
      </c>
      <c r="O496" s="123">
        <v>19.57026391396338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14.671896221303863</v>
      </c>
      <c r="X496" s="123">
        <v>0</v>
      </c>
      <c r="Y496" s="123">
        <v>0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20.867264161045966</v>
      </c>
      <c r="M497" s="99">
        <v>20.985562025986727</v>
      </c>
      <c r="N497" s="99">
        <v>17.53768593863683</v>
      </c>
      <c r="O497" s="99">
        <v>19.337794380748122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13.055212741448187</v>
      </c>
      <c r="X497" s="99">
        <v>0</v>
      </c>
      <c r="Y497" s="99">
        <v>0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17.418588924055406</v>
      </c>
      <c r="M498" s="99">
        <v>20.830908609869944</v>
      </c>
      <c r="N498" s="99">
        <v>22.439827850477524</v>
      </c>
      <c r="O498" s="99">
        <v>18.637017332222488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X498" s="99">
        <v>0</v>
      </c>
      <c r="Y498" s="99">
        <v>0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19.010621805446497</v>
      </c>
      <c r="M502" s="102">
        <v>20.477578687734916</v>
      </c>
      <c r="N502" s="102">
        <v>22.415419073320503</v>
      </c>
      <c r="O502" s="102">
        <v>19.675804622806371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16.288579701159534</v>
      </c>
      <c r="X502" s="102">
        <v>0</v>
      </c>
      <c r="Y502" s="102">
        <v>0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19.017695433608289</v>
      </c>
      <c r="M503" s="105">
        <v>20.480602307542807</v>
      </c>
      <c r="N503" s="105">
        <v>22.412328398038298</v>
      </c>
      <c r="O503" s="105">
        <v>19.66902245597543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X503" s="105">
        <v>0</v>
      </c>
      <c r="Y503" s="105">
        <v>0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6.0406900755628499</v>
      </c>
      <c r="M504" s="99">
        <v>7.2476158338352326</v>
      </c>
      <c r="N504" s="99">
        <v>7.6419886749950452</v>
      </c>
      <c r="O504" s="99">
        <v>5.7511155863632295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X504" s="99">
        <v>0</v>
      </c>
      <c r="Y504" s="99">
        <v>0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12.977005358045439</v>
      </c>
      <c r="M505" s="99">
        <v>13.23298647370758</v>
      </c>
      <c r="N505" s="99">
        <v>14.77033972304325</v>
      </c>
      <c r="O505" s="99">
        <v>13.917906869612201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X505" s="99">
        <v>0</v>
      </c>
      <c r="Y505" s="99">
        <v>0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3.5301749641550311</v>
      </c>
      <c r="M506" s="123">
        <v>3.872517219056768</v>
      </c>
      <c r="N506" s="123">
        <v>4.2293525563721817</v>
      </c>
      <c r="O506" s="123">
        <v>3.5834335518047795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2.9865166872816515</v>
      </c>
      <c r="X506" s="123">
        <v>0</v>
      </c>
      <c r="Y506" s="123">
        <v>0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3.4169884480248558</v>
      </c>
      <c r="M507" s="99">
        <v>4.0729171325709741</v>
      </c>
      <c r="N507" s="99">
        <v>4.599171957924546</v>
      </c>
      <c r="O507" s="99">
        <v>3.5734472629990393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3.828477638568307</v>
      </c>
      <c r="M508" s="99">
        <v>3.9104358798285479</v>
      </c>
      <c r="N508" s="99">
        <v>3.5319731571022532</v>
      </c>
      <c r="O508" s="99">
        <v>3.0709663360284392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X508" s="99">
        <v>0</v>
      </c>
      <c r="Y508" s="99">
        <v>0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3.5382823251749009</v>
      </c>
      <c r="M509" s="110">
        <v>3.8589327061933094</v>
      </c>
      <c r="N509" s="110">
        <v>4.2191647101665364</v>
      </c>
      <c r="O509" s="110">
        <v>3.5848285453927486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2.9865166872816515</v>
      </c>
      <c r="X509" s="110">
        <v>0</v>
      </c>
      <c r="Y509" s="110">
        <v>0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50.163757135999852</v>
      </c>
      <c r="M511" s="118">
        <f t="shared" si="254"/>
        <v>40.782728941942821</v>
      </c>
      <c r="N511" s="118">
        <f t="shared" si="254"/>
        <v>46.709208653560736</v>
      </c>
      <c r="O511" s="118">
        <f t="shared" si="254"/>
        <v>41.737136456813893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:Y511" si="256">W512+W515+W517+W527</f>
        <v>23.646443523672311</v>
      </c>
      <c r="X511" s="118">
        <f t="shared" si="256"/>
        <v>0</v>
      </c>
      <c r="Y511" s="118">
        <f t="shared" si="256"/>
        <v>0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46.466968556609054</v>
      </c>
      <c r="M512" s="123">
        <f t="shared" si="257"/>
        <v>36.57115052980425</v>
      </c>
      <c r="N512" s="123">
        <f t="shared" si="257"/>
        <v>45.016597862460095</v>
      </c>
      <c r="O512" s="123">
        <f t="shared" si="257"/>
        <v>39.232416962257851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:Y512" si="259">SUM(W513:W514)</f>
        <v>21.134487079700083</v>
      </c>
      <c r="X512" s="123">
        <f t="shared" si="259"/>
        <v>0</v>
      </c>
      <c r="Y512" s="123">
        <f t="shared" si="259"/>
        <v>0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46.466968556609054</v>
      </c>
      <c r="M513" s="99">
        <v>36.57115052980425</v>
      </c>
      <c r="N513" s="99">
        <v>45.016597862460095</v>
      </c>
      <c r="O513" s="99">
        <v>39.232416962257851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21.134487079700083</v>
      </c>
      <c r="X513" s="99">
        <v>0</v>
      </c>
      <c r="Y513" s="99">
        <v>0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3.5517077171157294</v>
      </c>
      <c r="M517" s="123">
        <v>4.0554617942769422</v>
      </c>
      <c r="N517" s="123">
        <v>1.6138442640591766</v>
      </c>
      <c r="O517" s="123">
        <v>2.46001834919254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2.5119564439722288</v>
      </c>
      <c r="X517" s="123">
        <v>0</v>
      </c>
      <c r="Y517" s="123">
        <v>0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10.023682157816182</v>
      </c>
      <c r="M518" s="99">
        <v>10.007735495363624</v>
      </c>
      <c r="N518" s="99">
        <v>8.265707491973437</v>
      </c>
      <c r="O518" s="99">
        <v>8.9416239037012719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5.0239128879444577</v>
      </c>
      <c r="X518" s="99">
        <v>0</v>
      </c>
      <c r="Y518" s="99">
        <v>0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6.0715464116900213</v>
      </c>
      <c r="M519" s="99">
        <v>7.1616656541655157</v>
      </c>
      <c r="N519" s="99">
        <v>7.5447252165748395</v>
      </c>
      <c r="O519" s="99">
        <v>6.0704847906264288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X519" s="99">
        <v>0</v>
      </c>
      <c r="Y519" s="99">
        <v>0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0.14508086227506314</v>
      </c>
      <c r="M527" s="123">
        <v>0.15611661786162598</v>
      </c>
      <c r="N527" s="123">
        <v>7.8766527041464918E-2</v>
      </c>
      <c r="O527" s="123">
        <v>4.4701145363502358E-2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X527" s="123">
        <v>0</v>
      </c>
      <c r="Y527" s="123">
        <v>0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2.0533949377398018</v>
      </c>
      <c r="M528" s="99">
        <v>2.4505187895579592</v>
      </c>
      <c r="N528" s="99">
        <v>2.756404793539093</v>
      </c>
      <c r="O528" s="99">
        <v>2.1158833676796145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1.4261440293648324</v>
      </c>
      <c r="M529" s="99">
        <v>1.4562606477115339</v>
      </c>
      <c r="N529" s="99">
        <v>1.3151110274787439</v>
      </c>
      <c r="O529" s="99">
        <v>1.1433492064035322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X529" s="99">
        <v>0</v>
      </c>
      <c r="Y529" s="99">
        <v>0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28978</v>
      </c>
      <c r="C5" s="120">
        <v>26227</v>
      </c>
      <c r="D5" s="120">
        <v>23968</v>
      </c>
      <c r="E5" s="120">
        <v>22518</v>
      </c>
      <c r="F5" s="120">
        <v>23177</v>
      </c>
      <c r="G5" s="120">
        <v>25560</v>
      </c>
      <c r="H5" s="120">
        <v>27473</v>
      </c>
      <c r="I5" s="120">
        <v>28231</v>
      </c>
      <c r="J5" s="120">
        <v>26941</v>
      </c>
      <c r="K5" s="120">
        <v>22769</v>
      </c>
      <c r="L5" s="120">
        <v>19628</v>
      </c>
      <c r="M5" s="120">
        <v>16868</v>
      </c>
      <c r="N5" s="120">
        <v>16448</v>
      </c>
      <c r="O5" s="120">
        <v>16735</v>
      </c>
      <c r="P5" s="120">
        <v>16732</v>
      </c>
      <c r="Q5" s="120">
        <v>16682</v>
      </c>
      <c r="R5" s="120">
        <v>17090</v>
      </c>
      <c r="S5" s="120">
        <v>18579</v>
      </c>
      <c r="T5" s="120">
        <v>19483</v>
      </c>
      <c r="U5" s="120">
        <v>19870</v>
      </c>
      <c r="V5" s="120">
        <v>19453</v>
      </c>
      <c r="W5" s="120">
        <v>18618</v>
      </c>
      <c r="X5" s="120">
        <v>17542</v>
      </c>
      <c r="Y5" s="120">
        <v>17389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28978</v>
      </c>
      <c r="C7" s="52">
        <v>26227</v>
      </c>
      <c r="D7" s="52">
        <v>23968</v>
      </c>
      <c r="E7" s="52">
        <v>22518</v>
      </c>
      <c r="F7" s="52">
        <v>23177</v>
      </c>
      <c r="G7" s="52">
        <v>25560</v>
      </c>
      <c r="H7" s="52">
        <v>27473</v>
      </c>
      <c r="I7" s="52">
        <v>28231</v>
      </c>
      <c r="J7" s="52">
        <v>26941</v>
      </c>
      <c r="K7" s="52">
        <v>22769</v>
      </c>
      <c r="L7" s="52">
        <v>19628</v>
      </c>
      <c r="M7" s="52">
        <v>16868</v>
      </c>
      <c r="N7" s="52">
        <v>16448</v>
      </c>
      <c r="O7" s="52">
        <v>16735</v>
      </c>
      <c r="P7" s="52">
        <v>16732</v>
      </c>
      <c r="Q7" s="52">
        <v>16682</v>
      </c>
      <c r="R7" s="52">
        <v>17090</v>
      </c>
      <c r="S7" s="52">
        <v>18579</v>
      </c>
      <c r="T7" s="52">
        <v>19483</v>
      </c>
      <c r="U7" s="52">
        <v>19870</v>
      </c>
      <c r="V7" s="52">
        <v>19453</v>
      </c>
      <c r="W7" s="52">
        <v>18618</v>
      </c>
      <c r="X7" s="52">
        <v>17542</v>
      </c>
      <c r="Y7" s="52">
        <v>17389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197</v>
      </c>
      <c r="C9" s="52">
        <v>221</v>
      </c>
      <c r="D9" s="52">
        <v>230</v>
      </c>
      <c r="E9" s="52">
        <v>210</v>
      </c>
      <c r="F9" s="52">
        <v>220</v>
      </c>
      <c r="G9" s="52">
        <v>283</v>
      </c>
      <c r="H9" s="52">
        <v>407</v>
      </c>
      <c r="I9" s="52">
        <v>558</v>
      </c>
      <c r="J9" s="52">
        <v>645</v>
      </c>
      <c r="K9" s="52">
        <v>661</v>
      </c>
      <c r="L9" s="52">
        <v>628</v>
      </c>
      <c r="M9" s="52">
        <v>565</v>
      </c>
      <c r="N9" s="52">
        <v>481</v>
      </c>
      <c r="O9" s="52">
        <v>404</v>
      </c>
      <c r="P9" s="52">
        <v>351</v>
      </c>
      <c r="Q9" s="52">
        <v>289</v>
      </c>
      <c r="R9" s="52">
        <v>264</v>
      </c>
      <c r="S9" s="52">
        <v>336</v>
      </c>
      <c r="T9" s="52">
        <v>458</v>
      </c>
      <c r="U9" s="52">
        <v>671</v>
      </c>
      <c r="V9" s="52">
        <v>1048</v>
      </c>
      <c r="W9" s="52">
        <v>1140</v>
      </c>
      <c r="X9" s="52">
        <v>1135</v>
      </c>
      <c r="Y9" s="52">
        <v>1098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948</v>
      </c>
      <c r="C11" s="52">
        <v>807</v>
      </c>
      <c r="D11" s="52">
        <v>680</v>
      </c>
      <c r="E11" s="52">
        <v>593</v>
      </c>
      <c r="F11" s="52">
        <v>640</v>
      </c>
      <c r="G11" s="52">
        <v>814</v>
      </c>
      <c r="H11" s="52">
        <v>887</v>
      </c>
      <c r="I11" s="52">
        <v>876</v>
      </c>
      <c r="J11" s="52">
        <v>790</v>
      </c>
      <c r="K11" s="52">
        <v>550</v>
      </c>
      <c r="L11" s="52">
        <v>417</v>
      </c>
      <c r="M11" s="52">
        <v>356</v>
      </c>
      <c r="N11" s="52">
        <v>305</v>
      </c>
      <c r="O11" s="52">
        <v>251</v>
      </c>
      <c r="P11" s="52">
        <v>222</v>
      </c>
      <c r="Q11" s="52">
        <v>213</v>
      </c>
      <c r="R11" s="52">
        <v>203</v>
      </c>
      <c r="S11" s="52">
        <v>213</v>
      </c>
      <c r="T11" s="52">
        <v>208</v>
      </c>
      <c r="U11" s="52">
        <v>206</v>
      </c>
      <c r="V11" s="52">
        <v>183</v>
      </c>
      <c r="W11" s="52">
        <v>161</v>
      </c>
      <c r="X11" s="52">
        <v>146</v>
      </c>
      <c r="Y11" s="52">
        <v>136</v>
      </c>
      <c r="DA11" s="63" t="s">
        <v>1071</v>
      </c>
    </row>
    <row r="12" spans="1:105" ht="12" customHeight="1" x14ac:dyDescent="0.25">
      <c r="A12" s="97" t="s">
        <v>140</v>
      </c>
      <c r="B12" s="52">
        <v>3</v>
      </c>
      <c r="C12" s="52">
        <v>3</v>
      </c>
      <c r="D12" s="52">
        <v>2</v>
      </c>
      <c r="E12" s="52">
        <v>2</v>
      </c>
      <c r="F12" s="52">
        <v>1</v>
      </c>
      <c r="G12" s="52">
        <v>4</v>
      </c>
      <c r="H12" s="52">
        <v>3</v>
      </c>
      <c r="I12" s="52">
        <v>3</v>
      </c>
      <c r="J12" s="52">
        <v>3</v>
      </c>
      <c r="K12" s="52">
        <v>3</v>
      </c>
      <c r="L12" s="52">
        <v>3</v>
      </c>
      <c r="M12" s="52">
        <v>3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1072</v>
      </c>
    </row>
    <row r="13" spans="1:105" ht="12" customHeight="1" x14ac:dyDescent="0.25">
      <c r="A13" s="97" t="s">
        <v>122</v>
      </c>
      <c r="B13" s="52">
        <v>21145</v>
      </c>
      <c r="C13" s="52">
        <v>19145</v>
      </c>
      <c r="D13" s="52">
        <v>17551</v>
      </c>
      <c r="E13" s="52">
        <v>16248</v>
      </c>
      <c r="F13" s="52">
        <v>15817</v>
      </c>
      <c r="G13" s="52">
        <v>15482</v>
      </c>
      <c r="H13" s="52">
        <v>15434</v>
      </c>
      <c r="I13" s="52">
        <v>15791</v>
      </c>
      <c r="J13" s="52">
        <v>14893</v>
      </c>
      <c r="K13" s="52">
        <v>12380</v>
      </c>
      <c r="L13" s="52">
        <v>10552</v>
      </c>
      <c r="M13" s="52">
        <v>8951</v>
      </c>
      <c r="N13" s="52">
        <v>8856</v>
      </c>
      <c r="O13" s="52">
        <v>8920</v>
      </c>
      <c r="P13" s="52">
        <v>8948</v>
      </c>
      <c r="Q13" s="52">
        <v>8794</v>
      </c>
      <c r="R13" s="52">
        <v>8931</v>
      </c>
      <c r="S13" s="52">
        <v>9565</v>
      </c>
      <c r="T13" s="52">
        <v>10156</v>
      </c>
      <c r="U13" s="52">
        <v>10352</v>
      </c>
      <c r="V13" s="52">
        <v>10306</v>
      </c>
      <c r="W13" s="52">
        <v>10177</v>
      </c>
      <c r="X13" s="52">
        <v>9590</v>
      </c>
      <c r="Y13" s="52">
        <v>9794</v>
      </c>
      <c r="DA13" s="63" t="s">
        <v>1073</v>
      </c>
    </row>
    <row r="14" spans="1:105" ht="12" customHeight="1" x14ac:dyDescent="0.25">
      <c r="A14" s="97" t="s">
        <v>121</v>
      </c>
      <c r="B14" s="52">
        <v>6882</v>
      </c>
      <c r="C14" s="52">
        <v>6272</v>
      </c>
      <c r="D14" s="52">
        <v>5735</v>
      </c>
      <c r="E14" s="52">
        <v>5675</v>
      </c>
      <c r="F14" s="52">
        <v>6719</v>
      </c>
      <c r="G14" s="52">
        <v>9260</v>
      </c>
      <c r="H14" s="52">
        <v>11149</v>
      </c>
      <c r="I14" s="52">
        <v>11561</v>
      </c>
      <c r="J14" s="52">
        <v>11255</v>
      </c>
      <c r="K14" s="52">
        <v>9836</v>
      </c>
      <c r="L14" s="52">
        <v>8656</v>
      </c>
      <c r="M14" s="52">
        <v>7558</v>
      </c>
      <c r="N14" s="52">
        <v>7287</v>
      </c>
      <c r="O14" s="52">
        <v>7564</v>
      </c>
      <c r="P14" s="52">
        <v>7562</v>
      </c>
      <c r="Q14" s="52">
        <v>7675</v>
      </c>
      <c r="R14" s="52">
        <v>7956</v>
      </c>
      <c r="S14" s="52">
        <v>8801</v>
      </c>
      <c r="T14" s="52">
        <v>9119</v>
      </c>
      <c r="U14" s="52">
        <v>9312</v>
      </c>
      <c r="V14" s="52">
        <v>8964</v>
      </c>
      <c r="W14" s="52">
        <v>8280</v>
      </c>
      <c r="X14" s="52">
        <v>7806</v>
      </c>
      <c r="Y14" s="52">
        <v>7459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186</v>
      </c>
      <c r="C16" s="52">
        <v>166</v>
      </c>
      <c r="D16" s="52">
        <v>146</v>
      </c>
      <c r="E16" s="52">
        <v>131</v>
      </c>
      <c r="F16" s="52">
        <v>131</v>
      </c>
      <c r="G16" s="52">
        <v>143</v>
      </c>
      <c r="H16" s="52">
        <v>146</v>
      </c>
      <c r="I16" s="52">
        <v>142</v>
      </c>
      <c r="J16" s="52">
        <v>130</v>
      </c>
      <c r="K16" s="52">
        <v>114</v>
      </c>
      <c r="L16" s="52">
        <v>95</v>
      </c>
      <c r="M16" s="52">
        <v>73</v>
      </c>
      <c r="N16" s="52">
        <v>45</v>
      </c>
      <c r="O16" s="52">
        <v>30</v>
      </c>
      <c r="P16" s="52">
        <v>27</v>
      </c>
      <c r="Q16" s="52">
        <v>30</v>
      </c>
      <c r="R16" s="52">
        <v>33</v>
      </c>
      <c r="S16" s="52">
        <v>37</v>
      </c>
      <c r="T16" s="52">
        <v>38</v>
      </c>
      <c r="U16" s="52">
        <v>34</v>
      </c>
      <c r="V16" s="52">
        <v>29</v>
      </c>
      <c r="W16" s="52">
        <v>27</v>
      </c>
      <c r="X16" s="52">
        <v>20</v>
      </c>
      <c r="Y16" s="52">
        <v>14</v>
      </c>
      <c r="DA16" s="63" t="s">
        <v>1075</v>
      </c>
    </row>
    <row r="17" spans="1:105" ht="12" customHeight="1" x14ac:dyDescent="0.25">
      <c r="A17" s="109" t="s">
        <v>120</v>
      </c>
      <c r="B17" s="36">
        <v>28792</v>
      </c>
      <c r="C17" s="36">
        <v>26061</v>
      </c>
      <c r="D17" s="36">
        <v>23822</v>
      </c>
      <c r="E17" s="36">
        <v>22387</v>
      </c>
      <c r="F17" s="36">
        <v>23046</v>
      </c>
      <c r="G17" s="36">
        <v>25417</v>
      </c>
      <c r="H17" s="36">
        <v>27327</v>
      </c>
      <c r="I17" s="36">
        <v>28089</v>
      </c>
      <c r="J17" s="36">
        <v>26811</v>
      </c>
      <c r="K17" s="36">
        <v>22655</v>
      </c>
      <c r="L17" s="36">
        <v>19533</v>
      </c>
      <c r="M17" s="36">
        <v>16795</v>
      </c>
      <c r="N17" s="36">
        <v>16403</v>
      </c>
      <c r="O17" s="36">
        <v>16705</v>
      </c>
      <c r="P17" s="36">
        <v>16705</v>
      </c>
      <c r="Q17" s="36">
        <v>16652</v>
      </c>
      <c r="R17" s="36">
        <v>17057</v>
      </c>
      <c r="S17" s="36">
        <v>18542</v>
      </c>
      <c r="T17" s="36">
        <v>19445</v>
      </c>
      <c r="U17" s="36">
        <v>19836</v>
      </c>
      <c r="V17" s="36">
        <v>19424</v>
      </c>
      <c r="W17" s="36">
        <v>18591</v>
      </c>
      <c r="X17" s="36">
        <v>17522</v>
      </c>
      <c r="Y17" s="36">
        <v>17375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2751</v>
      </c>
      <c r="D21" s="52">
        <v>2259</v>
      </c>
      <c r="E21" s="52">
        <v>1782</v>
      </c>
      <c r="F21" s="52">
        <v>2264</v>
      </c>
      <c r="G21" s="52">
        <v>2264</v>
      </c>
      <c r="H21" s="52">
        <v>2272</v>
      </c>
      <c r="I21" s="52">
        <v>2289</v>
      </c>
      <c r="J21" s="52">
        <v>2324</v>
      </c>
      <c r="K21" s="52">
        <v>4172</v>
      </c>
      <c r="L21" s="52">
        <v>3141</v>
      </c>
      <c r="M21" s="52">
        <v>2760</v>
      </c>
      <c r="N21" s="52">
        <v>2047</v>
      </c>
      <c r="O21" s="52">
        <v>1817</v>
      </c>
      <c r="P21" s="52">
        <v>131</v>
      </c>
      <c r="Q21" s="52">
        <v>497</v>
      </c>
      <c r="R21" s="52">
        <v>949</v>
      </c>
      <c r="S21" s="52">
        <v>1387</v>
      </c>
      <c r="T21" s="52">
        <v>1761</v>
      </c>
      <c r="U21" s="52">
        <v>2098</v>
      </c>
      <c r="V21" s="52">
        <v>2406</v>
      </c>
      <c r="W21" s="52">
        <v>2246</v>
      </c>
      <c r="X21" s="52">
        <v>1692</v>
      </c>
      <c r="Y21" s="52">
        <v>1171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31</v>
      </c>
      <c r="D23" s="52">
        <v>31</v>
      </c>
      <c r="E23" s="52">
        <v>31</v>
      </c>
      <c r="F23" s="52">
        <v>34</v>
      </c>
      <c r="G23" s="52">
        <v>36</v>
      </c>
      <c r="H23" s="52">
        <v>41</v>
      </c>
      <c r="I23" s="52">
        <v>30</v>
      </c>
      <c r="J23" s="52">
        <v>32</v>
      </c>
      <c r="K23" s="52">
        <v>52</v>
      </c>
      <c r="L23" s="52">
        <v>55</v>
      </c>
      <c r="M23" s="52">
        <v>71</v>
      </c>
      <c r="N23" s="52">
        <v>99</v>
      </c>
      <c r="O23" s="52">
        <v>145</v>
      </c>
      <c r="P23" s="52">
        <v>123</v>
      </c>
      <c r="Q23" s="52">
        <v>103</v>
      </c>
      <c r="R23" s="52">
        <v>62</v>
      </c>
      <c r="S23" s="52">
        <v>36</v>
      </c>
      <c r="T23" s="52">
        <v>24</v>
      </c>
      <c r="U23" s="52">
        <v>32</v>
      </c>
      <c r="V23" s="52">
        <v>55</v>
      </c>
      <c r="W23" s="52">
        <v>76</v>
      </c>
      <c r="X23" s="52">
        <v>91</v>
      </c>
      <c r="Y23" s="52">
        <v>98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148</v>
      </c>
      <c r="D25" s="52">
        <v>148</v>
      </c>
      <c r="E25" s="52">
        <v>148</v>
      </c>
      <c r="F25" s="52">
        <v>148</v>
      </c>
      <c r="G25" s="52">
        <v>152</v>
      </c>
      <c r="H25" s="52">
        <v>156</v>
      </c>
      <c r="I25" s="52">
        <v>79</v>
      </c>
      <c r="J25" s="52">
        <v>89</v>
      </c>
      <c r="K25" s="52">
        <v>241</v>
      </c>
      <c r="L25" s="52">
        <v>139</v>
      </c>
      <c r="M25" s="52">
        <v>66</v>
      </c>
      <c r="N25" s="52">
        <v>121</v>
      </c>
      <c r="O25" s="52">
        <v>145</v>
      </c>
      <c r="P25" s="52">
        <v>58</v>
      </c>
      <c r="Q25" s="52">
        <v>22</v>
      </c>
      <c r="R25" s="52">
        <v>14</v>
      </c>
      <c r="S25" s="52">
        <v>18</v>
      </c>
      <c r="T25" s="52">
        <v>31</v>
      </c>
      <c r="U25" s="52">
        <v>37</v>
      </c>
      <c r="V25" s="52">
        <v>55</v>
      </c>
      <c r="W25" s="52">
        <v>46</v>
      </c>
      <c r="X25" s="52">
        <v>20</v>
      </c>
      <c r="Y25" s="52">
        <v>16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1</v>
      </c>
      <c r="E26" s="52">
        <v>0</v>
      </c>
      <c r="F26" s="52">
        <v>1</v>
      </c>
      <c r="G26" s="52">
        <v>0</v>
      </c>
      <c r="H26" s="52">
        <v>1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3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3304</v>
      </c>
      <c r="D27" s="52">
        <v>3307</v>
      </c>
      <c r="E27" s="52">
        <v>3324</v>
      </c>
      <c r="F27" s="52">
        <v>3381</v>
      </c>
      <c r="G27" s="52">
        <v>3494</v>
      </c>
      <c r="H27" s="52">
        <v>3704</v>
      </c>
      <c r="I27" s="52">
        <v>2064</v>
      </c>
      <c r="J27" s="52">
        <v>1700</v>
      </c>
      <c r="K27" s="52">
        <v>2529</v>
      </c>
      <c r="L27" s="52">
        <v>2200</v>
      </c>
      <c r="M27" s="52">
        <v>2359</v>
      </c>
      <c r="N27" s="52">
        <v>2659</v>
      </c>
      <c r="O27" s="52">
        <v>2623</v>
      </c>
      <c r="P27" s="52">
        <v>1496</v>
      </c>
      <c r="Q27" s="52">
        <v>1154</v>
      </c>
      <c r="R27" s="52">
        <v>800</v>
      </c>
      <c r="S27" s="52">
        <v>896</v>
      </c>
      <c r="T27" s="52">
        <v>1240</v>
      </c>
      <c r="U27" s="52">
        <v>1612</v>
      </c>
      <c r="V27" s="52">
        <v>2058</v>
      </c>
      <c r="W27" s="52">
        <v>1879</v>
      </c>
      <c r="X27" s="52">
        <v>1469</v>
      </c>
      <c r="Y27" s="52">
        <v>1374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1075</v>
      </c>
      <c r="D28" s="52">
        <v>1077</v>
      </c>
      <c r="E28" s="52">
        <v>1082</v>
      </c>
      <c r="F28" s="52">
        <v>1102</v>
      </c>
      <c r="G28" s="52">
        <v>1148</v>
      </c>
      <c r="H28" s="52">
        <v>1243</v>
      </c>
      <c r="I28" s="52">
        <v>787</v>
      </c>
      <c r="J28" s="52">
        <v>976</v>
      </c>
      <c r="K28" s="52">
        <v>1550</v>
      </c>
      <c r="L28" s="52">
        <v>1455</v>
      </c>
      <c r="M28" s="52">
        <v>1843</v>
      </c>
      <c r="N28" s="52">
        <v>2354</v>
      </c>
      <c r="O28" s="52">
        <v>2362</v>
      </c>
      <c r="P28" s="52">
        <v>1101</v>
      </c>
      <c r="Q28" s="52">
        <v>751</v>
      </c>
      <c r="R28" s="52">
        <v>711</v>
      </c>
      <c r="S28" s="52">
        <v>816</v>
      </c>
      <c r="T28" s="52">
        <v>1074</v>
      </c>
      <c r="U28" s="52">
        <v>1450</v>
      </c>
      <c r="V28" s="52">
        <v>1790</v>
      </c>
      <c r="W28" s="52">
        <v>1699</v>
      </c>
      <c r="X28" s="52">
        <v>1212</v>
      </c>
      <c r="Y28" s="52">
        <v>1220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29</v>
      </c>
      <c r="D30" s="52">
        <v>29</v>
      </c>
      <c r="E30" s="52">
        <v>29</v>
      </c>
      <c r="F30" s="52">
        <v>29</v>
      </c>
      <c r="G30" s="52">
        <v>30</v>
      </c>
      <c r="H30" s="52">
        <v>32</v>
      </c>
      <c r="I30" s="52">
        <v>17</v>
      </c>
      <c r="J30" s="52">
        <v>15</v>
      </c>
      <c r="K30" s="52">
        <v>16</v>
      </c>
      <c r="L30" s="52">
        <v>19</v>
      </c>
      <c r="M30" s="52">
        <v>22</v>
      </c>
      <c r="N30" s="52">
        <v>31</v>
      </c>
      <c r="O30" s="52">
        <v>26</v>
      </c>
      <c r="P30" s="52">
        <v>11</v>
      </c>
      <c r="Q30" s="52">
        <v>4</v>
      </c>
      <c r="R30" s="52">
        <v>1</v>
      </c>
      <c r="S30" s="52">
        <v>0</v>
      </c>
      <c r="T30" s="52">
        <v>1</v>
      </c>
      <c r="U30" s="52">
        <v>6</v>
      </c>
      <c r="V30" s="52">
        <v>8</v>
      </c>
      <c r="W30" s="52">
        <v>6</v>
      </c>
      <c r="X30" s="52">
        <v>7</v>
      </c>
      <c r="Y30" s="52">
        <v>6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4499</v>
      </c>
      <c r="D31" s="36">
        <v>4501</v>
      </c>
      <c r="E31" s="36">
        <v>4528</v>
      </c>
      <c r="F31" s="36">
        <v>4600</v>
      </c>
      <c r="G31" s="36">
        <v>4765</v>
      </c>
      <c r="H31" s="36">
        <v>5073</v>
      </c>
      <c r="I31" s="36">
        <v>2911</v>
      </c>
      <c r="J31" s="36">
        <v>2735</v>
      </c>
      <c r="K31" s="36">
        <v>4285</v>
      </c>
      <c r="L31" s="36">
        <v>3750</v>
      </c>
      <c r="M31" s="36">
        <v>4255</v>
      </c>
      <c r="N31" s="36">
        <v>5133</v>
      </c>
      <c r="O31" s="36">
        <v>5116</v>
      </c>
      <c r="P31" s="36">
        <v>2643</v>
      </c>
      <c r="Q31" s="36">
        <v>1924</v>
      </c>
      <c r="R31" s="36">
        <v>1519</v>
      </c>
      <c r="S31" s="36">
        <v>1734</v>
      </c>
      <c r="T31" s="36">
        <v>2351</v>
      </c>
      <c r="U31" s="36">
        <v>3105</v>
      </c>
      <c r="V31" s="36">
        <v>3897</v>
      </c>
      <c r="W31" s="36">
        <v>3602</v>
      </c>
      <c r="X31" s="36">
        <v>2713</v>
      </c>
      <c r="Y31" s="36">
        <v>2602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332</v>
      </c>
      <c r="F35" s="52">
        <v>2923</v>
      </c>
      <c r="G35" s="52">
        <v>4647</v>
      </c>
      <c r="H35" s="52">
        <v>4185</v>
      </c>
      <c r="I35" s="52">
        <v>3047</v>
      </c>
      <c r="J35" s="52">
        <v>1034</v>
      </c>
      <c r="K35" s="52">
        <v>0</v>
      </c>
      <c r="L35" s="52">
        <v>0</v>
      </c>
      <c r="M35" s="52">
        <v>0</v>
      </c>
      <c r="N35" s="52">
        <v>1627</v>
      </c>
      <c r="O35" s="52">
        <v>2104</v>
      </c>
      <c r="P35" s="52">
        <v>128</v>
      </c>
      <c r="Q35" s="52">
        <v>447</v>
      </c>
      <c r="R35" s="52">
        <v>1357</v>
      </c>
      <c r="S35" s="52">
        <v>2876</v>
      </c>
      <c r="T35" s="52">
        <v>2665</v>
      </c>
      <c r="U35" s="52">
        <v>2485</v>
      </c>
      <c r="V35" s="52">
        <v>1989</v>
      </c>
      <c r="W35" s="52">
        <v>1411</v>
      </c>
      <c r="X35" s="52">
        <v>616</v>
      </c>
      <c r="Y35" s="52">
        <v>1018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55</v>
      </c>
      <c r="D37" s="52">
        <v>40</v>
      </c>
      <c r="E37" s="52">
        <v>11</v>
      </c>
      <c r="F37" s="52">
        <v>44</v>
      </c>
      <c r="G37" s="52">
        <v>99</v>
      </c>
      <c r="H37" s="52">
        <v>165</v>
      </c>
      <c r="I37" s="52">
        <v>181</v>
      </c>
      <c r="J37" s="52">
        <v>119</v>
      </c>
      <c r="K37" s="52">
        <v>68</v>
      </c>
      <c r="L37" s="52">
        <v>22</v>
      </c>
      <c r="M37" s="52">
        <v>8</v>
      </c>
      <c r="N37" s="52">
        <v>15</v>
      </c>
      <c r="O37" s="52">
        <v>68</v>
      </c>
      <c r="P37" s="52">
        <v>70</v>
      </c>
      <c r="Q37" s="52">
        <v>41</v>
      </c>
      <c r="R37" s="52">
        <v>37</v>
      </c>
      <c r="S37" s="52">
        <v>108</v>
      </c>
      <c r="T37" s="52">
        <v>146</v>
      </c>
      <c r="U37" s="52">
        <v>245</v>
      </c>
      <c r="V37" s="52">
        <v>432</v>
      </c>
      <c r="W37" s="52">
        <v>168</v>
      </c>
      <c r="X37" s="52">
        <v>86</v>
      </c>
      <c r="Y37" s="52">
        <v>61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7</v>
      </c>
      <c r="D39" s="52">
        <v>21</v>
      </c>
      <c r="E39" s="52">
        <v>61</v>
      </c>
      <c r="F39" s="52">
        <v>195</v>
      </c>
      <c r="G39" s="52">
        <v>326</v>
      </c>
      <c r="H39" s="52">
        <v>229</v>
      </c>
      <c r="I39" s="52">
        <v>68</v>
      </c>
      <c r="J39" s="52">
        <v>3</v>
      </c>
      <c r="K39" s="52">
        <v>1</v>
      </c>
      <c r="L39" s="52">
        <v>6</v>
      </c>
      <c r="M39" s="52">
        <v>5</v>
      </c>
      <c r="N39" s="52">
        <v>70</v>
      </c>
      <c r="O39" s="52">
        <v>91</v>
      </c>
      <c r="P39" s="52">
        <v>29</v>
      </c>
      <c r="Q39" s="52">
        <v>13</v>
      </c>
      <c r="R39" s="52">
        <v>4</v>
      </c>
      <c r="S39" s="52">
        <v>28</v>
      </c>
      <c r="T39" s="52">
        <v>26</v>
      </c>
      <c r="U39" s="52">
        <v>35</v>
      </c>
      <c r="V39" s="52">
        <v>32</v>
      </c>
      <c r="W39" s="52">
        <v>24</v>
      </c>
      <c r="X39" s="52">
        <v>5</v>
      </c>
      <c r="Y39" s="52">
        <v>6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3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1304</v>
      </c>
      <c r="D41" s="52">
        <v>1713</v>
      </c>
      <c r="E41" s="52">
        <v>2021</v>
      </c>
      <c r="F41" s="52">
        <v>2950</v>
      </c>
      <c r="G41" s="52">
        <v>3159</v>
      </c>
      <c r="H41" s="52">
        <v>3656</v>
      </c>
      <c r="I41" s="52">
        <v>2421</v>
      </c>
      <c r="J41" s="52">
        <v>802</v>
      </c>
      <c r="K41" s="52">
        <v>16</v>
      </c>
      <c r="L41" s="52">
        <v>372</v>
      </c>
      <c r="M41" s="52">
        <v>758</v>
      </c>
      <c r="N41" s="52">
        <v>2564</v>
      </c>
      <c r="O41" s="52">
        <v>2687</v>
      </c>
      <c r="P41" s="52">
        <v>1524</v>
      </c>
      <c r="Q41" s="52">
        <v>1000</v>
      </c>
      <c r="R41" s="52">
        <v>937</v>
      </c>
      <c r="S41" s="52">
        <v>1530</v>
      </c>
      <c r="T41" s="52">
        <v>1831</v>
      </c>
      <c r="U41" s="52">
        <v>1808</v>
      </c>
      <c r="V41" s="52">
        <v>2012</v>
      </c>
      <c r="W41" s="52">
        <v>1750</v>
      </c>
      <c r="X41" s="52">
        <v>882</v>
      </c>
      <c r="Y41" s="52">
        <v>1578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465</v>
      </c>
      <c r="D42" s="52">
        <v>540</v>
      </c>
      <c r="E42" s="52">
        <v>1022</v>
      </c>
      <c r="F42" s="52">
        <v>2146</v>
      </c>
      <c r="G42" s="52">
        <v>3689</v>
      </c>
      <c r="H42" s="52">
        <v>3132</v>
      </c>
      <c r="I42" s="52">
        <v>1199</v>
      </c>
      <c r="J42" s="52">
        <v>670</v>
      </c>
      <c r="K42" s="52">
        <v>131</v>
      </c>
      <c r="L42" s="52">
        <v>275</v>
      </c>
      <c r="M42" s="52">
        <v>745</v>
      </c>
      <c r="N42" s="52">
        <v>2083</v>
      </c>
      <c r="O42" s="52">
        <v>2639</v>
      </c>
      <c r="P42" s="52">
        <v>1099</v>
      </c>
      <c r="Q42" s="52">
        <v>864</v>
      </c>
      <c r="R42" s="52">
        <v>992</v>
      </c>
      <c r="S42" s="52">
        <v>1661</v>
      </c>
      <c r="T42" s="52">
        <v>1392</v>
      </c>
      <c r="U42" s="52">
        <v>1643</v>
      </c>
      <c r="V42" s="52">
        <v>1442</v>
      </c>
      <c r="W42" s="52">
        <v>1015</v>
      </c>
      <c r="X42" s="52">
        <v>738</v>
      </c>
      <c r="Y42" s="52">
        <v>873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9</v>
      </c>
      <c r="D44" s="52">
        <v>9</v>
      </c>
      <c r="E44" s="52">
        <v>14</v>
      </c>
      <c r="F44" s="52">
        <v>29</v>
      </c>
      <c r="G44" s="52">
        <v>42</v>
      </c>
      <c r="H44" s="52">
        <v>35</v>
      </c>
      <c r="I44" s="52">
        <v>13</v>
      </c>
      <c r="J44" s="52">
        <v>3</v>
      </c>
      <c r="K44" s="52">
        <v>0</v>
      </c>
      <c r="L44" s="52">
        <v>0</v>
      </c>
      <c r="M44" s="52">
        <v>0</v>
      </c>
      <c r="N44" s="52">
        <v>3</v>
      </c>
      <c r="O44" s="52">
        <v>11</v>
      </c>
      <c r="P44" s="52">
        <v>8</v>
      </c>
      <c r="Q44" s="52">
        <v>7</v>
      </c>
      <c r="R44" s="52">
        <v>4</v>
      </c>
      <c r="S44" s="52">
        <v>4</v>
      </c>
      <c r="T44" s="52">
        <v>2</v>
      </c>
      <c r="U44" s="52">
        <v>2</v>
      </c>
      <c r="V44" s="52">
        <v>3</v>
      </c>
      <c r="W44" s="52">
        <v>4</v>
      </c>
      <c r="X44" s="52">
        <v>0</v>
      </c>
      <c r="Y44" s="52">
        <v>0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1768</v>
      </c>
      <c r="D45" s="36">
        <v>2262</v>
      </c>
      <c r="E45" s="36">
        <v>3093</v>
      </c>
      <c r="F45" s="36">
        <v>5259</v>
      </c>
      <c r="G45" s="36">
        <v>7136</v>
      </c>
      <c r="H45" s="36">
        <v>6983</v>
      </c>
      <c r="I45" s="36">
        <v>3673</v>
      </c>
      <c r="J45" s="36">
        <v>1457</v>
      </c>
      <c r="K45" s="36">
        <v>129</v>
      </c>
      <c r="L45" s="36">
        <v>628</v>
      </c>
      <c r="M45" s="36">
        <v>1517</v>
      </c>
      <c r="N45" s="36">
        <v>4741</v>
      </c>
      <c r="O45" s="36">
        <v>5418</v>
      </c>
      <c r="P45" s="36">
        <v>2643</v>
      </c>
      <c r="Q45" s="36">
        <v>1871</v>
      </c>
      <c r="R45" s="36">
        <v>1924</v>
      </c>
      <c r="S45" s="36">
        <v>3219</v>
      </c>
      <c r="T45" s="36">
        <v>3254</v>
      </c>
      <c r="U45" s="36">
        <v>3496</v>
      </c>
      <c r="V45" s="36">
        <v>3485</v>
      </c>
      <c r="W45" s="36">
        <v>2769</v>
      </c>
      <c r="X45" s="36">
        <v>1644</v>
      </c>
      <c r="Y45" s="36">
        <v>2455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138</v>
      </c>
      <c r="F49" s="52">
        <v>964</v>
      </c>
      <c r="G49" s="52">
        <v>1752</v>
      </c>
      <c r="H49" s="52">
        <v>1535</v>
      </c>
      <c r="I49" s="52">
        <v>1040</v>
      </c>
      <c r="J49" s="52">
        <v>364</v>
      </c>
      <c r="K49" s="52">
        <v>0</v>
      </c>
      <c r="L49" s="52">
        <v>0</v>
      </c>
      <c r="M49" s="52">
        <v>0</v>
      </c>
      <c r="N49" s="52">
        <v>439</v>
      </c>
      <c r="O49" s="52">
        <v>695</v>
      </c>
      <c r="P49" s="52">
        <v>79</v>
      </c>
      <c r="Q49" s="52">
        <v>225</v>
      </c>
      <c r="R49" s="52">
        <v>593</v>
      </c>
      <c r="S49" s="52">
        <v>949</v>
      </c>
      <c r="T49" s="52">
        <v>938</v>
      </c>
      <c r="U49" s="52">
        <v>798</v>
      </c>
      <c r="V49" s="52">
        <v>725</v>
      </c>
      <c r="W49" s="52">
        <v>698</v>
      </c>
      <c r="X49" s="52">
        <v>194</v>
      </c>
      <c r="Y49" s="52">
        <v>399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4</v>
      </c>
      <c r="F51" s="52">
        <v>37</v>
      </c>
      <c r="G51" s="52">
        <v>62</v>
      </c>
      <c r="H51" s="52">
        <v>56</v>
      </c>
      <c r="I51" s="52">
        <v>44</v>
      </c>
      <c r="J51" s="52">
        <v>13</v>
      </c>
      <c r="K51" s="52">
        <v>0</v>
      </c>
      <c r="L51" s="52">
        <v>0</v>
      </c>
      <c r="M51" s="52">
        <v>0</v>
      </c>
      <c r="N51" s="52">
        <v>9</v>
      </c>
      <c r="O51" s="52">
        <v>22</v>
      </c>
      <c r="P51" s="52">
        <v>1</v>
      </c>
      <c r="Q51" s="52">
        <v>3</v>
      </c>
      <c r="R51" s="52">
        <v>17</v>
      </c>
      <c r="S51" s="52">
        <v>53</v>
      </c>
      <c r="T51" s="52">
        <v>37</v>
      </c>
      <c r="U51" s="52">
        <v>66</v>
      </c>
      <c r="V51" s="52">
        <v>108</v>
      </c>
      <c r="W51" s="52">
        <v>36</v>
      </c>
      <c r="X51" s="52">
        <v>5</v>
      </c>
      <c r="Y51" s="52">
        <v>3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3</v>
      </c>
      <c r="F53" s="52">
        <v>36</v>
      </c>
      <c r="G53" s="52">
        <v>79</v>
      </c>
      <c r="H53" s="52">
        <v>50</v>
      </c>
      <c r="I53" s="52">
        <v>19</v>
      </c>
      <c r="J53" s="52">
        <v>1</v>
      </c>
      <c r="K53" s="52">
        <v>0</v>
      </c>
      <c r="L53" s="52">
        <v>0</v>
      </c>
      <c r="M53" s="52">
        <v>0</v>
      </c>
      <c r="N53" s="52">
        <v>6</v>
      </c>
      <c r="O53" s="52">
        <v>12</v>
      </c>
      <c r="P53" s="52">
        <v>1</v>
      </c>
      <c r="Q53" s="52">
        <v>2</v>
      </c>
      <c r="R53" s="52">
        <v>2</v>
      </c>
      <c r="S53" s="52">
        <v>9</v>
      </c>
      <c r="T53" s="52">
        <v>8</v>
      </c>
      <c r="U53" s="52">
        <v>9</v>
      </c>
      <c r="V53" s="52">
        <v>8</v>
      </c>
      <c r="W53" s="52">
        <v>8</v>
      </c>
      <c r="X53" s="52">
        <v>1</v>
      </c>
      <c r="Y53" s="52">
        <v>2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1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90</v>
      </c>
      <c r="F55" s="52">
        <v>537</v>
      </c>
      <c r="G55" s="52">
        <v>771</v>
      </c>
      <c r="H55" s="52">
        <v>800</v>
      </c>
      <c r="I55" s="52">
        <v>683</v>
      </c>
      <c r="J55" s="52">
        <v>198</v>
      </c>
      <c r="K55" s="52">
        <v>0</v>
      </c>
      <c r="L55" s="52">
        <v>0</v>
      </c>
      <c r="M55" s="52">
        <v>0</v>
      </c>
      <c r="N55" s="52">
        <v>239</v>
      </c>
      <c r="O55" s="52">
        <v>344</v>
      </c>
      <c r="P55" s="52">
        <v>45</v>
      </c>
      <c r="Q55" s="52">
        <v>119</v>
      </c>
      <c r="R55" s="52">
        <v>288</v>
      </c>
      <c r="S55" s="52">
        <v>452</v>
      </c>
      <c r="T55" s="52">
        <v>528</v>
      </c>
      <c r="U55" s="52">
        <v>412</v>
      </c>
      <c r="V55" s="52">
        <v>417</v>
      </c>
      <c r="W55" s="52">
        <v>435</v>
      </c>
      <c r="X55" s="52">
        <v>104</v>
      </c>
      <c r="Y55" s="52">
        <v>254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45</v>
      </c>
      <c r="F56" s="52">
        <v>391</v>
      </c>
      <c r="G56" s="52">
        <v>901</v>
      </c>
      <c r="H56" s="52">
        <v>685</v>
      </c>
      <c r="I56" s="52">
        <v>338</v>
      </c>
      <c r="J56" s="52">
        <v>165</v>
      </c>
      <c r="K56" s="52">
        <v>0</v>
      </c>
      <c r="L56" s="52">
        <v>0</v>
      </c>
      <c r="M56" s="52">
        <v>0</v>
      </c>
      <c r="N56" s="52">
        <v>194</v>
      </c>
      <c r="O56" s="52">
        <v>339</v>
      </c>
      <c r="P56" s="52">
        <v>33</v>
      </c>
      <c r="Q56" s="52">
        <v>104</v>
      </c>
      <c r="R56" s="52">
        <v>303</v>
      </c>
      <c r="S56" s="52">
        <v>488</v>
      </c>
      <c r="T56" s="52">
        <v>402</v>
      </c>
      <c r="U56" s="52">
        <v>377</v>
      </c>
      <c r="V56" s="52">
        <v>300</v>
      </c>
      <c r="W56" s="52">
        <v>255</v>
      </c>
      <c r="X56" s="52">
        <v>89</v>
      </c>
      <c r="Y56" s="52">
        <v>143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1</v>
      </c>
      <c r="F58" s="52">
        <v>5</v>
      </c>
      <c r="G58" s="52">
        <v>10</v>
      </c>
      <c r="H58" s="52">
        <v>8</v>
      </c>
      <c r="I58" s="52">
        <v>4</v>
      </c>
      <c r="J58" s="52">
        <v>1</v>
      </c>
      <c r="K58" s="52">
        <v>0</v>
      </c>
      <c r="L58" s="52">
        <v>0</v>
      </c>
      <c r="M58" s="52">
        <v>0</v>
      </c>
      <c r="N58" s="52">
        <v>0</v>
      </c>
      <c r="O58" s="52">
        <v>2</v>
      </c>
      <c r="P58" s="52">
        <v>0</v>
      </c>
      <c r="Q58" s="52">
        <v>1</v>
      </c>
      <c r="R58" s="52">
        <v>2</v>
      </c>
      <c r="S58" s="52">
        <v>2</v>
      </c>
      <c r="T58" s="52">
        <v>1</v>
      </c>
      <c r="U58" s="52">
        <v>1</v>
      </c>
      <c r="V58" s="52">
        <v>1</v>
      </c>
      <c r="W58" s="52">
        <v>2</v>
      </c>
      <c r="X58" s="52">
        <v>0</v>
      </c>
      <c r="Y58" s="52">
        <v>0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137</v>
      </c>
      <c r="F59" s="36">
        <v>959</v>
      </c>
      <c r="G59" s="36">
        <v>1742</v>
      </c>
      <c r="H59" s="36">
        <v>1527</v>
      </c>
      <c r="I59" s="36">
        <v>1036</v>
      </c>
      <c r="J59" s="36">
        <v>363</v>
      </c>
      <c r="K59" s="36">
        <v>0</v>
      </c>
      <c r="L59" s="36">
        <v>0</v>
      </c>
      <c r="M59" s="36">
        <v>0</v>
      </c>
      <c r="N59" s="36">
        <v>439</v>
      </c>
      <c r="O59" s="36">
        <v>693</v>
      </c>
      <c r="P59" s="36">
        <v>79</v>
      </c>
      <c r="Q59" s="36">
        <v>224</v>
      </c>
      <c r="R59" s="36">
        <v>591</v>
      </c>
      <c r="S59" s="36">
        <v>947</v>
      </c>
      <c r="T59" s="36">
        <v>937</v>
      </c>
      <c r="U59" s="36">
        <v>797</v>
      </c>
      <c r="V59" s="36">
        <v>724</v>
      </c>
      <c r="W59" s="36">
        <v>696</v>
      </c>
      <c r="X59" s="36">
        <v>194</v>
      </c>
      <c r="Y59" s="36">
        <v>399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194</v>
      </c>
      <c r="F63" s="52">
        <v>1959</v>
      </c>
      <c r="G63" s="52">
        <v>2895</v>
      </c>
      <c r="H63" s="52">
        <v>2650</v>
      </c>
      <c r="I63" s="52">
        <v>2007</v>
      </c>
      <c r="J63" s="52">
        <v>670</v>
      </c>
      <c r="K63" s="52">
        <v>0</v>
      </c>
      <c r="L63" s="52">
        <v>0</v>
      </c>
      <c r="M63" s="52">
        <v>0</v>
      </c>
      <c r="N63" s="52">
        <v>1188</v>
      </c>
      <c r="O63" s="52">
        <v>1409</v>
      </c>
      <c r="P63" s="52">
        <v>49</v>
      </c>
      <c r="Q63" s="52">
        <v>222</v>
      </c>
      <c r="R63" s="52">
        <v>764</v>
      </c>
      <c r="S63" s="52">
        <v>1927</v>
      </c>
      <c r="T63" s="52">
        <v>1727</v>
      </c>
      <c r="U63" s="52">
        <v>1687</v>
      </c>
      <c r="V63" s="52">
        <v>1264</v>
      </c>
      <c r="W63" s="52">
        <v>713</v>
      </c>
      <c r="X63" s="52">
        <v>422</v>
      </c>
      <c r="Y63" s="52">
        <v>619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55</v>
      </c>
      <c r="D65" s="52">
        <v>40</v>
      </c>
      <c r="E65" s="52">
        <v>7</v>
      </c>
      <c r="F65" s="52">
        <v>7</v>
      </c>
      <c r="G65" s="52">
        <v>37</v>
      </c>
      <c r="H65" s="52">
        <v>109</v>
      </c>
      <c r="I65" s="52">
        <v>137</v>
      </c>
      <c r="J65" s="52">
        <v>106</v>
      </c>
      <c r="K65" s="52">
        <v>68</v>
      </c>
      <c r="L65" s="52">
        <v>22</v>
      </c>
      <c r="M65" s="52">
        <v>8</v>
      </c>
      <c r="N65" s="52">
        <v>6</v>
      </c>
      <c r="O65" s="52">
        <v>46</v>
      </c>
      <c r="P65" s="52">
        <v>69</v>
      </c>
      <c r="Q65" s="52">
        <v>38</v>
      </c>
      <c r="R65" s="52">
        <v>20</v>
      </c>
      <c r="S65" s="52">
        <v>55</v>
      </c>
      <c r="T65" s="52">
        <v>109</v>
      </c>
      <c r="U65" s="52">
        <v>179</v>
      </c>
      <c r="V65" s="52">
        <v>324</v>
      </c>
      <c r="W65" s="52">
        <v>132</v>
      </c>
      <c r="X65" s="52">
        <v>81</v>
      </c>
      <c r="Y65" s="52">
        <v>58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7</v>
      </c>
      <c r="D67" s="52">
        <f t="shared" si="0"/>
        <v>21</v>
      </c>
      <c r="E67" s="52">
        <f t="shared" si="0"/>
        <v>58</v>
      </c>
      <c r="F67" s="52">
        <f t="shared" si="0"/>
        <v>159</v>
      </c>
      <c r="G67" s="52">
        <f t="shared" si="0"/>
        <v>247</v>
      </c>
      <c r="H67" s="52">
        <f t="shared" si="0"/>
        <v>179</v>
      </c>
      <c r="I67" s="52">
        <f t="shared" si="0"/>
        <v>49</v>
      </c>
      <c r="J67" s="52">
        <f t="shared" si="0"/>
        <v>2</v>
      </c>
      <c r="K67" s="52">
        <f t="shared" si="0"/>
        <v>1</v>
      </c>
      <c r="L67" s="52">
        <f t="shared" si="0"/>
        <v>6</v>
      </c>
      <c r="M67" s="52">
        <f t="shared" si="0"/>
        <v>5</v>
      </c>
      <c r="N67" s="52">
        <f t="shared" si="0"/>
        <v>64</v>
      </c>
      <c r="O67" s="52">
        <f t="shared" si="0"/>
        <v>79</v>
      </c>
      <c r="P67" s="52">
        <f t="shared" si="0"/>
        <v>28</v>
      </c>
      <c r="Q67" s="52">
        <f t="shared" si="0"/>
        <v>11</v>
      </c>
      <c r="R67" s="52">
        <f t="shared" ref="R67:V67" si="1">R39-R53</f>
        <v>2</v>
      </c>
      <c r="S67" s="52">
        <f t="shared" si="1"/>
        <v>19</v>
      </c>
      <c r="T67" s="52">
        <f t="shared" si="1"/>
        <v>18</v>
      </c>
      <c r="U67" s="52">
        <f t="shared" si="1"/>
        <v>26</v>
      </c>
      <c r="V67" s="52">
        <f t="shared" si="1"/>
        <v>24</v>
      </c>
      <c r="W67" s="52">
        <f t="shared" ref="W67:Y67" si="2">W39-W53</f>
        <v>16</v>
      </c>
      <c r="X67" s="52">
        <f t="shared" si="2"/>
        <v>4</v>
      </c>
      <c r="Y67" s="52">
        <f t="shared" si="2"/>
        <v>4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2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1304</v>
      </c>
      <c r="D69" s="52">
        <f t="shared" si="6"/>
        <v>1713</v>
      </c>
      <c r="E69" s="52">
        <f t="shared" si="6"/>
        <v>1931</v>
      </c>
      <c r="F69" s="52">
        <f t="shared" si="6"/>
        <v>2413</v>
      </c>
      <c r="G69" s="52">
        <f t="shared" si="6"/>
        <v>2388</v>
      </c>
      <c r="H69" s="52">
        <f t="shared" si="6"/>
        <v>2856</v>
      </c>
      <c r="I69" s="52">
        <f t="shared" si="6"/>
        <v>1738</v>
      </c>
      <c r="J69" s="52">
        <f t="shared" si="6"/>
        <v>604</v>
      </c>
      <c r="K69" s="52">
        <f t="shared" si="6"/>
        <v>16</v>
      </c>
      <c r="L69" s="52">
        <f t="shared" si="6"/>
        <v>372</v>
      </c>
      <c r="M69" s="52">
        <f t="shared" si="6"/>
        <v>758</v>
      </c>
      <c r="N69" s="52">
        <f t="shared" si="6"/>
        <v>2325</v>
      </c>
      <c r="O69" s="52">
        <f t="shared" si="6"/>
        <v>2343</v>
      </c>
      <c r="P69" s="52">
        <f t="shared" si="6"/>
        <v>1479</v>
      </c>
      <c r="Q69" s="52">
        <f t="shared" si="6"/>
        <v>881</v>
      </c>
      <c r="R69" s="52">
        <f t="shared" ref="R69:V69" si="7">R41-R55</f>
        <v>649</v>
      </c>
      <c r="S69" s="52">
        <f t="shared" si="7"/>
        <v>1078</v>
      </c>
      <c r="T69" s="52">
        <f t="shared" si="7"/>
        <v>1303</v>
      </c>
      <c r="U69" s="52">
        <f t="shared" si="7"/>
        <v>1396</v>
      </c>
      <c r="V69" s="52">
        <f t="shared" si="7"/>
        <v>1595</v>
      </c>
      <c r="W69" s="52">
        <f t="shared" ref="W69:Y69" si="8">W41-W55</f>
        <v>1315</v>
      </c>
      <c r="X69" s="52">
        <f t="shared" si="8"/>
        <v>778</v>
      </c>
      <c r="Y69" s="52">
        <f t="shared" si="8"/>
        <v>1324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465</v>
      </c>
      <c r="D70" s="52">
        <f t="shared" si="9"/>
        <v>540</v>
      </c>
      <c r="E70" s="52">
        <f t="shared" si="9"/>
        <v>977</v>
      </c>
      <c r="F70" s="52">
        <f t="shared" si="9"/>
        <v>1755</v>
      </c>
      <c r="G70" s="52">
        <f t="shared" si="9"/>
        <v>2788</v>
      </c>
      <c r="H70" s="52">
        <f t="shared" si="9"/>
        <v>2447</v>
      </c>
      <c r="I70" s="52">
        <f t="shared" si="9"/>
        <v>861</v>
      </c>
      <c r="J70" s="52">
        <f t="shared" si="9"/>
        <v>505</v>
      </c>
      <c r="K70" s="52">
        <f t="shared" si="9"/>
        <v>131</v>
      </c>
      <c r="L70" s="52">
        <f t="shared" si="9"/>
        <v>275</v>
      </c>
      <c r="M70" s="52">
        <f t="shared" si="9"/>
        <v>745</v>
      </c>
      <c r="N70" s="52">
        <f t="shared" si="9"/>
        <v>1889</v>
      </c>
      <c r="O70" s="52">
        <f t="shared" si="9"/>
        <v>2300</v>
      </c>
      <c r="P70" s="52">
        <f t="shared" si="9"/>
        <v>1066</v>
      </c>
      <c r="Q70" s="52">
        <f t="shared" si="9"/>
        <v>760</v>
      </c>
      <c r="R70" s="52">
        <f t="shared" ref="R70:V70" si="10">R42-R56</f>
        <v>689</v>
      </c>
      <c r="S70" s="52">
        <f t="shared" si="10"/>
        <v>1173</v>
      </c>
      <c r="T70" s="52">
        <f t="shared" si="10"/>
        <v>990</v>
      </c>
      <c r="U70" s="52">
        <f t="shared" si="10"/>
        <v>1266</v>
      </c>
      <c r="V70" s="52">
        <f t="shared" si="10"/>
        <v>1142</v>
      </c>
      <c r="W70" s="52">
        <f t="shared" ref="W70:Y70" si="11">W42-W56</f>
        <v>760</v>
      </c>
      <c r="X70" s="52">
        <f t="shared" si="11"/>
        <v>649</v>
      </c>
      <c r="Y70" s="52">
        <f t="shared" si="11"/>
        <v>730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9</v>
      </c>
      <c r="D72" s="52">
        <v>9</v>
      </c>
      <c r="E72" s="52">
        <v>13</v>
      </c>
      <c r="F72" s="52">
        <v>24</v>
      </c>
      <c r="G72" s="52">
        <v>32</v>
      </c>
      <c r="H72" s="52">
        <v>27</v>
      </c>
      <c r="I72" s="52">
        <v>9</v>
      </c>
      <c r="J72" s="52">
        <v>2</v>
      </c>
      <c r="K72" s="52">
        <v>0</v>
      </c>
      <c r="L72" s="52">
        <v>0</v>
      </c>
      <c r="M72" s="52">
        <v>0</v>
      </c>
      <c r="N72" s="52">
        <v>3</v>
      </c>
      <c r="O72" s="52">
        <v>9</v>
      </c>
      <c r="P72" s="52">
        <v>8</v>
      </c>
      <c r="Q72" s="52">
        <v>6</v>
      </c>
      <c r="R72" s="52">
        <v>2</v>
      </c>
      <c r="S72" s="52">
        <v>2</v>
      </c>
      <c r="T72" s="52">
        <v>1</v>
      </c>
      <c r="U72" s="52">
        <v>1</v>
      </c>
      <c r="V72" s="52">
        <v>2</v>
      </c>
      <c r="W72" s="52">
        <v>2</v>
      </c>
      <c r="X72" s="52">
        <v>0</v>
      </c>
      <c r="Y72" s="52">
        <v>0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1768</v>
      </c>
      <c r="D73" s="36">
        <v>2262</v>
      </c>
      <c r="E73" s="36">
        <v>2956</v>
      </c>
      <c r="F73" s="36">
        <v>4300</v>
      </c>
      <c r="G73" s="36">
        <v>5394</v>
      </c>
      <c r="H73" s="36">
        <v>5456</v>
      </c>
      <c r="I73" s="36">
        <v>2637</v>
      </c>
      <c r="J73" s="36">
        <v>1094</v>
      </c>
      <c r="K73" s="36">
        <v>129</v>
      </c>
      <c r="L73" s="36">
        <v>628</v>
      </c>
      <c r="M73" s="36">
        <v>1517</v>
      </c>
      <c r="N73" s="36">
        <v>4302</v>
      </c>
      <c r="O73" s="36">
        <v>4725</v>
      </c>
      <c r="P73" s="36">
        <v>2564</v>
      </c>
      <c r="Q73" s="36">
        <v>1647</v>
      </c>
      <c r="R73" s="36">
        <v>1333</v>
      </c>
      <c r="S73" s="36">
        <v>2272</v>
      </c>
      <c r="T73" s="36">
        <v>2317</v>
      </c>
      <c r="U73" s="36">
        <v>2699</v>
      </c>
      <c r="V73" s="36">
        <v>2761</v>
      </c>
      <c r="W73" s="36">
        <v>2073</v>
      </c>
      <c r="X73" s="36">
        <v>1450</v>
      </c>
      <c r="Y73" s="36">
        <v>2056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181</v>
      </c>
      <c r="K79" s="52">
        <f>RES_hhdet_numvin!K26</f>
        <v>0</v>
      </c>
      <c r="L79" s="52">
        <f>RES_hhdet_numvin!L26</f>
        <v>0</v>
      </c>
      <c r="M79" s="52">
        <f>RES_hhdet_numvin!M26</f>
        <v>0</v>
      </c>
      <c r="N79" s="52">
        <f>RES_hhdet_numvin!N26</f>
        <v>1099</v>
      </c>
      <c r="O79" s="52">
        <f>RES_hhdet_numvin!O26</f>
        <v>1592</v>
      </c>
      <c r="P79" s="52">
        <f>RES_hhdet_numvin!P26</f>
        <v>105</v>
      </c>
      <c r="Q79" s="52">
        <f>RES_hhdet_numvin!Q26</f>
        <v>391</v>
      </c>
      <c r="R79" s="52">
        <f>RES_hhdet_numvin!R26</f>
        <v>1243</v>
      </c>
      <c r="S79" s="52">
        <f>RES_hhdet_numvin!S26</f>
        <v>2725</v>
      </c>
      <c r="T79" s="52">
        <f>RES_hhdet_numvin!T26</f>
        <v>2583</v>
      </c>
      <c r="U79" s="52">
        <f>RES_hhdet_numvin!U26</f>
        <v>2449</v>
      </c>
      <c r="V79" s="52">
        <f>RES_hhdet_numvin!V26</f>
        <v>1977</v>
      </c>
      <c r="W79" s="52">
        <f>RES_hhdet_numvin!W26</f>
        <v>1410</v>
      </c>
      <c r="X79" s="52">
        <f>RES_hhdet_numvin!X26</f>
        <v>616</v>
      </c>
      <c r="Y79" s="52">
        <f>RES_hhdet_numvin!Y26</f>
        <v>1018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10</v>
      </c>
      <c r="S82" s="138">
        <f>RES_hhdet_numvin!S29</f>
        <v>60</v>
      </c>
      <c r="T82" s="138">
        <f>RES_hhdet_numvin!T29</f>
        <v>108</v>
      </c>
      <c r="U82" s="138">
        <f>RES_hhdet_numvin!U29</f>
        <v>209</v>
      </c>
      <c r="V82" s="138">
        <f>RES_hhdet_numvin!V29</f>
        <v>399</v>
      </c>
      <c r="W82" s="138">
        <f>RES_hhdet_numvin!W29</f>
        <v>165</v>
      </c>
      <c r="X82" s="138">
        <f>RES_hhdet_numvin!X29</f>
        <v>86</v>
      </c>
      <c r="Y82" s="138">
        <f>RES_hhdet_numvin!Y29</f>
        <v>61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1</v>
      </c>
      <c r="S84" s="138">
        <f>RES_hhdet_numvin!S31</f>
        <v>19</v>
      </c>
      <c r="T84" s="138">
        <f>RES_hhdet_numvin!T31</f>
        <v>22</v>
      </c>
      <c r="U84" s="138">
        <f>RES_hhdet_numvin!U31</f>
        <v>31</v>
      </c>
      <c r="V84" s="138">
        <f>RES_hhdet_numvin!V31</f>
        <v>29</v>
      </c>
      <c r="W84" s="138">
        <f>RES_hhdet_numvin!W31</f>
        <v>23</v>
      </c>
      <c r="X84" s="138">
        <f>RES_hhdet_numvin!X31</f>
        <v>5</v>
      </c>
      <c r="Y84" s="138">
        <f>RES_hhdet_numvin!Y31</f>
        <v>6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X85" s="138">
        <f>RES_hhdet_numvin!X32</f>
        <v>0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300</v>
      </c>
      <c r="S88" s="138">
        <f>RES_hhdet_numvin!S35</f>
        <v>882</v>
      </c>
      <c r="T88" s="138">
        <f>RES_hhdet_numvin!T35</f>
        <v>1351</v>
      </c>
      <c r="U88" s="138">
        <f>RES_hhdet_numvin!U35</f>
        <v>1502</v>
      </c>
      <c r="V88" s="138">
        <f>RES_hhdet_numvin!V35</f>
        <v>1743</v>
      </c>
      <c r="W88" s="138">
        <f>RES_hhdet_numvin!W35</f>
        <v>1582</v>
      </c>
      <c r="X88" s="138">
        <f>RES_hhdet_numvin!X35</f>
        <v>856</v>
      </c>
      <c r="Y88" s="138">
        <f>RES_hhdet_numvin!Y35</f>
        <v>1578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314</v>
      </c>
      <c r="S89" s="138">
        <f>RES_hhdet_numvin!S36</f>
        <v>956</v>
      </c>
      <c r="T89" s="138">
        <f>RES_hhdet_numvin!T36</f>
        <v>1034</v>
      </c>
      <c r="U89" s="138">
        <f>RES_hhdet_numvin!U36</f>
        <v>1366</v>
      </c>
      <c r="V89" s="138">
        <f>RES_hhdet_numvin!V36</f>
        <v>1266</v>
      </c>
      <c r="W89" s="138">
        <f>RES_hhdet_numvin!W36</f>
        <v>930</v>
      </c>
      <c r="X89" s="138">
        <f>RES_hhdet_numvin!X36</f>
        <v>720</v>
      </c>
      <c r="Y89" s="138">
        <f>RES_hhdet_numvin!Y36</f>
        <v>873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1</v>
      </c>
      <c r="S93" s="138">
        <f>RES_hhdet_numvin!S40</f>
        <v>2</v>
      </c>
      <c r="T93" s="138">
        <f>RES_hhdet_numvin!T40</f>
        <v>2</v>
      </c>
      <c r="U93" s="138">
        <f>RES_hhdet_numvin!U40</f>
        <v>2</v>
      </c>
      <c r="V93" s="138">
        <f>RES_hhdet_numvin!V40</f>
        <v>3</v>
      </c>
      <c r="W93" s="138">
        <f>RES_hhdet_numvin!W40</f>
        <v>4</v>
      </c>
      <c r="X93" s="138">
        <f>RES_hhdet_numvin!X40</f>
        <v>0</v>
      </c>
      <c r="Y93" s="138">
        <f>RES_hhdet_numvin!Y40</f>
        <v>0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613</v>
      </c>
      <c r="S94" s="39">
        <f>RES_hhdet_numvin!S41</f>
        <v>1844</v>
      </c>
      <c r="T94" s="39">
        <f>RES_hhdet_numvin!T41</f>
        <v>2408</v>
      </c>
      <c r="U94" s="39">
        <f>RES_hhdet_numvin!U41</f>
        <v>2898</v>
      </c>
      <c r="V94" s="39">
        <f>RES_hhdet_numvin!V41</f>
        <v>3045</v>
      </c>
      <c r="W94" s="39">
        <f>RES_hhdet_numvin!W41</f>
        <v>2512</v>
      </c>
      <c r="X94" s="39">
        <f>RES_hhdet_numvin!X41</f>
        <v>1600</v>
      </c>
      <c r="Y94" s="39">
        <f>RES_hhdet_numvin!Y41</f>
        <v>2455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56.213132542253874</v>
      </c>
      <c r="C98" s="117">
        <f t="shared" si="12"/>
        <v>48.488322932635896</v>
      </c>
      <c r="D98" s="117">
        <f t="shared" si="12"/>
        <v>43.950758053193823</v>
      </c>
      <c r="E98" s="117">
        <f t="shared" si="12"/>
        <v>38.860415197474431</v>
      </c>
      <c r="F98" s="117">
        <f t="shared" si="12"/>
        <v>38.873596936631373</v>
      </c>
      <c r="G98" s="117">
        <f t="shared" si="12"/>
        <v>47.718671291328434</v>
      </c>
      <c r="H98" s="117">
        <f t="shared" si="12"/>
        <v>47.339796681661042</v>
      </c>
      <c r="I98" s="117">
        <f t="shared" si="12"/>
        <v>49.076176369671259</v>
      </c>
      <c r="J98" s="117">
        <f t="shared" si="12"/>
        <v>50.301430729245119</v>
      </c>
      <c r="K98" s="117">
        <f t="shared" si="12"/>
        <v>36.304620304554113</v>
      </c>
      <c r="L98" s="117">
        <f t="shared" si="12"/>
        <v>37.766431524905151</v>
      </c>
      <c r="M98" s="117">
        <f t="shared" si="12"/>
        <v>26.803543510816151</v>
      </c>
      <c r="N98" s="117">
        <f t="shared" si="12"/>
        <v>28.192665003470545</v>
      </c>
      <c r="O98" s="117">
        <f t="shared" si="12"/>
        <v>32.211265196547188</v>
      </c>
      <c r="P98" s="117">
        <f t="shared" si="12"/>
        <v>27.506934455331891</v>
      </c>
      <c r="Q98" s="117">
        <f t="shared" si="12"/>
        <v>27.662946217573253</v>
      </c>
      <c r="R98" s="117">
        <f t="shared" ref="R98:V98" si="13">R99+R102+R104+R113</f>
        <v>28.387969454409124</v>
      </c>
      <c r="S98" s="117">
        <f t="shared" si="13"/>
        <v>34.317992151785198</v>
      </c>
      <c r="T98" s="117">
        <f t="shared" si="13"/>
        <v>32.071932487748704</v>
      </c>
      <c r="U98" s="117">
        <f t="shared" si="13"/>
        <v>32.860138084094714</v>
      </c>
      <c r="V98" s="117">
        <f t="shared" si="13"/>
        <v>33.286474890232171</v>
      </c>
      <c r="W98" s="117">
        <f t="shared" ref="W98:Y98" si="14">W99+W102+W104+W113</f>
        <v>34.070636110287204</v>
      </c>
      <c r="X98" s="117">
        <f t="shared" si="14"/>
        <v>27.792503548019898</v>
      </c>
      <c r="Y98" s="117">
        <f t="shared" si="14"/>
        <v>26.993285239483235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48.839996776114681</v>
      </c>
      <c r="C99" s="122">
        <f t="shared" si="15"/>
        <v>41.504234633909974</v>
      </c>
      <c r="D99" s="122">
        <f t="shared" si="15"/>
        <v>37.311255808220231</v>
      </c>
      <c r="E99" s="122">
        <f t="shared" si="15"/>
        <v>32.613145922148782</v>
      </c>
      <c r="F99" s="122">
        <f t="shared" si="15"/>
        <v>32.434958740749792</v>
      </c>
      <c r="G99" s="122">
        <f t="shared" si="15"/>
        <v>41.316153708329239</v>
      </c>
      <c r="H99" s="122">
        <f t="shared" si="15"/>
        <v>40.215435814807819</v>
      </c>
      <c r="I99" s="122">
        <f t="shared" si="15"/>
        <v>41.836988027528314</v>
      </c>
      <c r="J99" s="122">
        <f t="shared" si="15"/>
        <v>43.297887464112748</v>
      </c>
      <c r="K99" s="122">
        <f t="shared" si="15"/>
        <v>29.752998485894494</v>
      </c>
      <c r="L99" s="122">
        <f t="shared" si="15"/>
        <v>32.010591723808261</v>
      </c>
      <c r="M99" s="122">
        <f t="shared" si="15"/>
        <v>21.935179766705172</v>
      </c>
      <c r="N99" s="122">
        <f t="shared" si="15"/>
        <v>23.317387503569506</v>
      </c>
      <c r="O99" s="122">
        <f t="shared" si="15"/>
        <v>27.29531447472635</v>
      </c>
      <c r="P99" s="122">
        <f t="shared" si="15"/>
        <v>22.634472911234376</v>
      </c>
      <c r="Q99" s="122">
        <f t="shared" si="15"/>
        <v>22.88915886825459</v>
      </c>
      <c r="R99" s="122">
        <f t="shared" ref="R99:V99" si="16">SUM(R100:R101)</f>
        <v>23.526294514176296</v>
      </c>
      <c r="S99" s="122">
        <f t="shared" si="16"/>
        <v>29.17211350446782</v>
      </c>
      <c r="T99" s="122">
        <f t="shared" si="16"/>
        <v>26.883449652946467</v>
      </c>
      <c r="U99" s="122">
        <f t="shared" si="16"/>
        <v>27.473200553948075</v>
      </c>
      <c r="V99" s="122">
        <f t="shared" si="16"/>
        <v>28.215980071131586</v>
      </c>
      <c r="W99" s="122">
        <f t="shared" ref="W99:Y99" si="17">SUM(W100:W101)</f>
        <v>28.878555154230376</v>
      </c>
      <c r="X99" s="122">
        <f t="shared" si="17"/>
        <v>22.99959091742727</v>
      </c>
      <c r="Y99" s="122">
        <f t="shared" si="17"/>
        <v>22.450123202477503</v>
      </c>
      <c r="DA99" s="130" t="s">
        <v>1593</v>
      </c>
    </row>
    <row r="100" spans="1:105" ht="12" customHeight="1" x14ac:dyDescent="0.25">
      <c r="A100" s="97" t="s">
        <v>74</v>
      </c>
      <c r="B100" s="98">
        <v>48.174875468398234</v>
      </c>
      <c r="C100" s="98">
        <v>40.952268997651487</v>
      </c>
      <c r="D100" s="98">
        <v>36.826536535662655</v>
      </c>
      <c r="E100" s="98">
        <v>32.197256674384398</v>
      </c>
      <c r="F100" s="98">
        <v>32.02520295985358</v>
      </c>
      <c r="G100" s="98">
        <v>40.839910572243284</v>
      </c>
      <c r="H100" s="98">
        <v>39.740837420412504</v>
      </c>
      <c r="I100" s="98">
        <v>41.352699839881858</v>
      </c>
      <c r="J100" s="98">
        <v>42.798304655205996</v>
      </c>
      <c r="K100" s="98">
        <v>29.410221251728956</v>
      </c>
      <c r="L100" s="98">
        <v>31.642275723703058</v>
      </c>
      <c r="M100" s="98">
        <v>21.683768032865196</v>
      </c>
      <c r="N100" s="98">
        <v>23.045669246202344</v>
      </c>
      <c r="O100" s="98">
        <v>26.969532817426209</v>
      </c>
      <c r="P100" s="98">
        <v>22.366016050444255</v>
      </c>
      <c r="Q100" s="98">
        <v>22.618286997229379</v>
      </c>
      <c r="R100" s="98">
        <v>23.245019585363522</v>
      </c>
      <c r="S100" s="98">
        <v>28.814497945925289</v>
      </c>
      <c r="T100" s="98">
        <v>26.545350148084495</v>
      </c>
      <c r="U100" s="98">
        <v>27.12033438425528</v>
      </c>
      <c r="V100" s="98">
        <v>27.844035540269406</v>
      </c>
      <c r="W100" s="98">
        <v>28.482954046049489</v>
      </c>
      <c r="X100" s="98">
        <v>22.681081494219899</v>
      </c>
      <c r="Y100" s="98">
        <v>22.134726282602461</v>
      </c>
      <c r="DA100" s="63" t="s">
        <v>1594</v>
      </c>
    </row>
    <row r="101" spans="1:105" ht="12" customHeight="1" x14ac:dyDescent="0.25">
      <c r="A101" s="97" t="s">
        <v>53</v>
      </c>
      <c r="B101" s="98">
        <v>0.66512130771644606</v>
      </c>
      <c r="C101" s="98">
        <v>0.55196563625848816</v>
      </c>
      <c r="D101" s="98">
        <v>0.48471927255757863</v>
      </c>
      <c r="E101" s="98">
        <v>0.41588924776438657</v>
      </c>
      <c r="F101" s="98">
        <v>0.40975578089621051</v>
      </c>
      <c r="G101" s="98">
        <v>0.47624313608595231</v>
      </c>
      <c r="H101" s="98">
        <v>0.47459839439531848</v>
      </c>
      <c r="I101" s="98">
        <v>0.48428818764645809</v>
      </c>
      <c r="J101" s="98">
        <v>0.49958280890675361</v>
      </c>
      <c r="K101" s="98">
        <v>0.34277723416553796</v>
      </c>
      <c r="L101" s="98">
        <v>0.36831600010520399</v>
      </c>
      <c r="M101" s="98">
        <v>0.25141173383997784</v>
      </c>
      <c r="N101" s="98">
        <v>0.27171825736716249</v>
      </c>
      <c r="O101" s="98">
        <v>0.32578165730014191</v>
      </c>
      <c r="P101" s="98">
        <v>0.26845686079012193</v>
      </c>
      <c r="Q101" s="98">
        <v>0.2708718710252091</v>
      </c>
      <c r="R101" s="98">
        <v>0.28127492881277422</v>
      </c>
      <c r="S101" s="98">
        <v>0.35761555854253024</v>
      </c>
      <c r="T101" s="98">
        <v>0.33809950486197327</v>
      </c>
      <c r="U101" s="98">
        <v>0.35286616969279461</v>
      </c>
      <c r="V101" s="98">
        <v>0.37194453086218038</v>
      </c>
      <c r="W101" s="98">
        <v>0.39560110818088817</v>
      </c>
      <c r="X101" s="98">
        <v>0.31850942320736902</v>
      </c>
      <c r="Y101" s="98">
        <v>0.31539691987504281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1.0926399403475577E-3</v>
      </c>
      <c r="C102" s="122">
        <f t="shared" si="18"/>
        <v>1.216106159736E-3</v>
      </c>
      <c r="D102" s="122">
        <f t="shared" si="18"/>
        <v>1.2574198654662688E-3</v>
      </c>
      <c r="E102" s="122">
        <f t="shared" si="18"/>
        <v>1.8292361386990543E-3</v>
      </c>
      <c r="F102" s="122">
        <f t="shared" si="18"/>
        <v>1.1051415107426138E-3</v>
      </c>
      <c r="G102" s="122">
        <f t="shared" si="18"/>
        <v>1.3887375551933192E-3</v>
      </c>
      <c r="H102" s="122">
        <f t="shared" si="18"/>
        <v>2.2874651699690135E-3</v>
      </c>
      <c r="I102" s="122">
        <f t="shared" si="18"/>
        <v>2.9179406752969494E-3</v>
      </c>
      <c r="J102" s="122">
        <f t="shared" si="18"/>
        <v>2.9118756516757819E-3</v>
      </c>
      <c r="K102" s="122">
        <f t="shared" si="18"/>
        <v>3.089073643492909E-3</v>
      </c>
      <c r="L102" s="122">
        <f t="shared" si="18"/>
        <v>3.3274412817649712E-3</v>
      </c>
      <c r="M102" s="122">
        <f t="shared" si="18"/>
        <v>2.7741017137654805E-3</v>
      </c>
      <c r="N102" s="122">
        <f t="shared" si="18"/>
        <v>2.7245657603769168E-3</v>
      </c>
      <c r="O102" s="122">
        <f t="shared" si="18"/>
        <v>2.7213630393468561E-3</v>
      </c>
      <c r="P102" s="122">
        <f t="shared" si="18"/>
        <v>1.3789765593399063E-3</v>
      </c>
      <c r="Q102" s="122">
        <f t="shared" si="18"/>
        <v>1.8210011432030465E-3</v>
      </c>
      <c r="R102" s="122">
        <f t="shared" si="18"/>
        <v>9.2380648346993552E-4</v>
      </c>
      <c r="S102" s="122">
        <f t="shared" si="18"/>
        <v>1.0363331845859717E-3</v>
      </c>
      <c r="T102" s="122">
        <f t="shared" si="18"/>
        <v>1.2135246096220498E-3</v>
      </c>
      <c r="U102" s="122">
        <f t="shared" si="18"/>
        <v>1.6941157715013046E-3</v>
      </c>
      <c r="V102" s="122">
        <f t="shared" si="18"/>
        <v>2.0625216034326523E-3</v>
      </c>
      <c r="W102" s="122">
        <f t="shared" si="18"/>
        <v>2.1835387305708543E-3</v>
      </c>
      <c r="X102" s="122">
        <f t="shared" si="18"/>
        <v>2.0962418108575668E-3</v>
      </c>
      <c r="Y102" s="122">
        <f t="shared" si="18"/>
        <v>2.0770217464605488E-3</v>
      </c>
      <c r="DA102" s="130" t="s">
        <v>1596</v>
      </c>
    </row>
    <row r="103" spans="1:105" ht="12" customHeight="1" x14ac:dyDescent="0.25">
      <c r="A103" s="97" t="s">
        <v>53</v>
      </c>
      <c r="B103" s="98">
        <v>1.0926399403475577E-3</v>
      </c>
      <c r="C103" s="98">
        <v>1.216106159736E-3</v>
      </c>
      <c r="D103" s="98">
        <v>1.2574198654662688E-3</v>
      </c>
      <c r="E103" s="98">
        <v>1.8292361386990543E-3</v>
      </c>
      <c r="F103" s="98">
        <v>1.1051415107426138E-3</v>
      </c>
      <c r="G103" s="98">
        <v>1.3887375551933192E-3</v>
      </c>
      <c r="H103" s="98">
        <v>2.2874651699690135E-3</v>
      </c>
      <c r="I103" s="98">
        <v>2.9179406752969494E-3</v>
      </c>
      <c r="J103" s="98">
        <v>2.9118756516757819E-3</v>
      </c>
      <c r="K103" s="98">
        <v>3.089073643492909E-3</v>
      </c>
      <c r="L103" s="98">
        <v>3.3274412817649712E-3</v>
      </c>
      <c r="M103" s="98">
        <v>2.7741017137654805E-3</v>
      </c>
      <c r="N103" s="98">
        <v>2.7245657603769168E-3</v>
      </c>
      <c r="O103" s="98">
        <v>2.7213630393468561E-3</v>
      </c>
      <c r="P103" s="98">
        <v>1.3789765593399063E-3</v>
      </c>
      <c r="Q103" s="98">
        <v>1.8210011432030465E-3</v>
      </c>
      <c r="R103" s="98">
        <v>9.2380648346993552E-4</v>
      </c>
      <c r="S103" s="98">
        <v>1.0363331845859717E-3</v>
      </c>
      <c r="T103" s="98">
        <v>1.2135246096220498E-3</v>
      </c>
      <c r="U103" s="98">
        <v>1.6941157715013046E-3</v>
      </c>
      <c r="V103" s="98">
        <v>2.0625216034326523E-3</v>
      </c>
      <c r="W103" s="98">
        <v>2.1835387305708543E-3</v>
      </c>
      <c r="X103" s="98">
        <v>2.0962418108575668E-3</v>
      </c>
      <c r="Y103" s="98">
        <v>2.0770217464605488E-3</v>
      </c>
      <c r="DA103" s="63" t="s">
        <v>1597</v>
      </c>
    </row>
    <row r="104" spans="1:105" ht="12" customHeight="1" x14ac:dyDescent="0.25">
      <c r="A104" s="121" t="s">
        <v>55</v>
      </c>
      <c r="B104" s="122">
        <v>6.4578321787560409</v>
      </c>
      <c r="C104" s="122">
        <v>6.0302805168751563</v>
      </c>
      <c r="D104" s="122">
        <v>5.7273598849245371</v>
      </c>
      <c r="E104" s="122">
        <v>5.393616132934854</v>
      </c>
      <c r="F104" s="122">
        <v>5.5080073492008923</v>
      </c>
      <c r="G104" s="122">
        <v>5.5739837613115952</v>
      </c>
      <c r="H104" s="122">
        <v>6.091092877946279</v>
      </c>
      <c r="I104" s="122">
        <v>6.3130632171883487</v>
      </c>
      <c r="J104" s="122">
        <v>6.0474374975722132</v>
      </c>
      <c r="K104" s="122">
        <v>5.5305101483986121</v>
      </c>
      <c r="L104" s="122">
        <v>4.8648476991816327</v>
      </c>
      <c r="M104" s="122">
        <v>4.113985018840645</v>
      </c>
      <c r="N104" s="122">
        <v>4.1224423859191841</v>
      </c>
      <c r="O104" s="122">
        <v>4.1724719812022526</v>
      </c>
      <c r="P104" s="122">
        <v>4.1018048073224671</v>
      </c>
      <c r="Q104" s="122">
        <v>4.0360380401888536</v>
      </c>
      <c r="R104" s="122">
        <v>4.0917911356930299</v>
      </c>
      <c r="S104" s="122">
        <v>4.3121897074551834</v>
      </c>
      <c r="T104" s="122">
        <v>4.3306133239946698</v>
      </c>
      <c r="U104" s="122">
        <v>4.5009483958796288</v>
      </c>
      <c r="V104" s="122">
        <v>4.2321453229773791</v>
      </c>
      <c r="W104" s="122">
        <v>4.4431544091347073</v>
      </c>
      <c r="X104" s="122">
        <v>4.0663508836624134</v>
      </c>
      <c r="Y104" s="122">
        <v>3.8205615227094571</v>
      </c>
      <c r="DA104" s="130" t="s">
        <v>1598</v>
      </c>
    </row>
    <row r="105" spans="1:105" ht="12" customHeight="1" x14ac:dyDescent="0.25">
      <c r="A105" s="97" t="s">
        <v>141</v>
      </c>
      <c r="B105" s="98">
        <v>0.27066533328284376</v>
      </c>
      <c r="C105" s="98">
        <v>0.20565117076852213</v>
      </c>
      <c r="D105" s="98">
        <v>0.18804711269586691</v>
      </c>
      <c r="E105" s="98">
        <v>0.15115696923502309</v>
      </c>
      <c r="F105" s="98">
        <v>0.16149465492128498</v>
      </c>
      <c r="G105" s="98">
        <v>0.23328817438337496</v>
      </c>
      <c r="H105" s="98">
        <v>0.23636841540856568</v>
      </c>
      <c r="I105" s="98">
        <v>0.24877912752649625</v>
      </c>
      <c r="J105" s="98">
        <v>0.24605438815280581</v>
      </c>
      <c r="K105" s="98">
        <v>0.13797360753960791</v>
      </c>
      <c r="L105" s="98">
        <v>0.11549075922870308</v>
      </c>
      <c r="M105" s="98">
        <v>0.10710130732724438</v>
      </c>
      <c r="N105" s="98">
        <v>9.2118292217992323E-2</v>
      </c>
      <c r="O105" s="98">
        <v>7.0071900786884786E-2</v>
      </c>
      <c r="P105" s="98">
        <v>6.5357643709140115E-2</v>
      </c>
      <c r="Q105" s="98">
        <v>6.3986936157267735E-2</v>
      </c>
      <c r="R105" s="98">
        <v>5.2753521493149068E-2</v>
      </c>
      <c r="S105" s="98">
        <v>5.7166387432879467E-2</v>
      </c>
      <c r="T105" s="98">
        <v>5.1958569407091829E-2</v>
      </c>
      <c r="U105" s="98">
        <v>5.0864335121791879E-2</v>
      </c>
      <c r="V105" s="98">
        <v>4.1694079787641961E-2</v>
      </c>
      <c r="W105" s="98">
        <v>4.5109568540626005E-2</v>
      </c>
      <c r="X105" s="98">
        <v>3.5129015367264732E-2</v>
      </c>
      <c r="Y105" s="98">
        <v>3.1499061453609568E-2</v>
      </c>
      <c r="DA105" s="63" t="s">
        <v>1599</v>
      </c>
    </row>
    <row r="106" spans="1:105" ht="12" customHeight="1" x14ac:dyDescent="0.25">
      <c r="A106" s="97" t="s">
        <v>140</v>
      </c>
      <c r="B106" s="98">
        <v>6.4393117778468166E-4</v>
      </c>
      <c r="C106" s="98">
        <v>5.7439088878114366E-4</v>
      </c>
      <c r="D106" s="98">
        <v>4.1619191156476773E-4</v>
      </c>
      <c r="E106" s="98">
        <v>3.8469826651356626E-4</v>
      </c>
      <c r="F106" s="98">
        <v>1.9309590033479316E-4</v>
      </c>
      <c r="G106" s="98">
        <v>8.7433942159034273E-4</v>
      </c>
      <c r="H106" s="98">
        <v>5.9383747955645797E-4</v>
      </c>
      <c r="I106" s="98">
        <v>6.4131425094749654E-4</v>
      </c>
      <c r="J106" s="98">
        <v>7.1382777565943598E-4</v>
      </c>
      <c r="K106" s="98">
        <v>5.7656920153747126E-4</v>
      </c>
      <c r="L106" s="98">
        <v>6.2365180311727887E-4</v>
      </c>
      <c r="M106" s="98">
        <v>6.9125319317282861E-4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1600</v>
      </c>
    </row>
    <row r="107" spans="1:105" ht="12" customHeight="1" x14ac:dyDescent="0.25">
      <c r="A107" s="100" t="s">
        <v>50</v>
      </c>
      <c r="B107" s="101">
        <v>3.1972607875449397E-4</v>
      </c>
      <c r="C107" s="101">
        <v>2.8412595078333442E-4</v>
      </c>
      <c r="D107" s="101">
        <v>2.0616014906004132E-4</v>
      </c>
      <c r="E107" s="101">
        <v>1.8911672470839079E-4</v>
      </c>
      <c r="F107" s="101">
        <v>9.4770271778239022E-5</v>
      </c>
      <c r="G107" s="101">
        <v>4.2247226756128526E-4</v>
      </c>
      <c r="H107" s="101">
        <v>2.4325312956666824E-4</v>
      </c>
      <c r="I107" s="101">
        <v>2.756985623683278E-4</v>
      </c>
      <c r="J107" s="101">
        <v>3.3021214336210244E-4</v>
      </c>
      <c r="K107" s="101">
        <v>2.7010089513729659E-4</v>
      </c>
      <c r="L107" s="101">
        <v>2.6198550930278599E-4</v>
      </c>
      <c r="M107" s="101">
        <v>3.2014771231850535E-4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1601</v>
      </c>
    </row>
    <row r="108" spans="1:105" ht="12" customHeight="1" x14ac:dyDescent="0.25">
      <c r="A108" s="103" t="s">
        <v>52</v>
      </c>
      <c r="B108" s="104">
        <v>3.2420509903018769E-4</v>
      </c>
      <c r="C108" s="104">
        <v>2.9026493799780929E-4</v>
      </c>
      <c r="D108" s="104">
        <v>2.1003176250472641E-4</v>
      </c>
      <c r="E108" s="104">
        <v>1.9558154180517544E-4</v>
      </c>
      <c r="F108" s="104">
        <v>9.8325628556554127E-5</v>
      </c>
      <c r="G108" s="104">
        <v>4.5186715402905752E-4</v>
      </c>
      <c r="H108" s="104">
        <v>3.5058434998978978E-4</v>
      </c>
      <c r="I108" s="104">
        <v>3.6561568857916869E-4</v>
      </c>
      <c r="J108" s="104">
        <v>3.8361563229733349E-4</v>
      </c>
      <c r="K108" s="104">
        <v>3.0646830640017466E-4</v>
      </c>
      <c r="L108" s="104">
        <v>3.6166629381449288E-4</v>
      </c>
      <c r="M108" s="104">
        <v>3.711054808543232E-4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1602</v>
      </c>
    </row>
    <row r="109" spans="1:105" ht="12" customHeight="1" x14ac:dyDescent="0.25">
      <c r="A109" s="106" t="s">
        <v>122</v>
      </c>
      <c r="B109" s="101">
        <v>4.9082719585894212</v>
      </c>
      <c r="C109" s="101">
        <v>4.6140762157691642</v>
      </c>
      <c r="D109" s="101">
        <v>4.3884907283251584</v>
      </c>
      <c r="E109" s="101">
        <v>4.0941431002516078</v>
      </c>
      <c r="F109" s="101">
        <v>3.9845987182724469</v>
      </c>
      <c r="G109" s="101">
        <v>3.601326208368905</v>
      </c>
      <c r="H109" s="101">
        <v>3.7210185914086433</v>
      </c>
      <c r="I109" s="101">
        <v>3.8220017648801625</v>
      </c>
      <c r="J109" s="101">
        <v>3.5985157203410898</v>
      </c>
      <c r="K109" s="101">
        <v>3.2759130510584851</v>
      </c>
      <c r="L109" s="101">
        <v>2.8660185653346817</v>
      </c>
      <c r="M109" s="101">
        <v>2.3765162245675313</v>
      </c>
      <c r="N109" s="101">
        <v>2.416636330308664</v>
      </c>
      <c r="O109" s="101">
        <v>2.4414013207744252</v>
      </c>
      <c r="P109" s="101">
        <v>2.3996255406582518</v>
      </c>
      <c r="Q109" s="101">
        <v>2.3442674239702845</v>
      </c>
      <c r="R109" s="101">
        <v>2.3647232002941503</v>
      </c>
      <c r="S109" s="101">
        <v>2.4412793446020875</v>
      </c>
      <c r="T109" s="101">
        <v>2.4592925806388748</v>
      </c>
      <c r="U109" s="101">
        <v>2.5444734508934594</v>
      </c>
      <c r="V109" s="101">
        <v>2.4196500626823947</v>
      </c>
      <c r="W109" s="101">
        <v>2.6043011315966198</v>
      </c>
      <c r="X109" s="101">
        <v>2.3687919596558422</v>
      </c>
      <c r="Y109" s="101">
        <v>2.281746793537593</v>
      </c>
      <c r="DA109" s="131" t="s">
        <v>1603</v>
      </c>
    </row>
    <row r="110" spans="1:105" ht="12" customHeight="1" x14ac:dyDescent="0.25">
      <c r="A110" s="107" t="s">
        <v>121</v>
      </c>
      <c r="B110" s="104">
        <v>1.2782509557059913</v>
      </c>
      <c r="C110" s="104">
        <v>1.2099787394486885</v>
      </c>
      <c r="D110" s="104">
        <v>1.1504058519919473</v>
      </c>
      <c r="E110" s="104">
        <v>1.1479313651817091</v>
      </c>
      <c r="F110" s="104">
        <v>1.3617208801068257</v>
      </c>
      <c r="G110" s="104">
        <v>1.738495039137725</v>
      </c>
      <c r="H110" s="104">
        <v>2.133112033649514</v>
      </c>
      <c r="I110" s="104">
        <v>2.2416410105307416</v>
      </c>
      <c r="J110" s="104">
        <v>2.2021535613026586</v>
      </c>
      <c r="K110" s="104">
        <v>2.1160469205989818</v>
      </c>
      <c r="L110" s="104">
        <v>1.8827147228151309</v>
      </c>
      <c r="M110" s="104">
        <v>1.6296762337526967</v>
      </c>
      <c r="N110" s="104">
        <v>1.6136877633925275</v>
      </c>
      <c r="O110" s="104">
        <v>1.6609987596409428</v>
      </c>
      <c r="P110" s="104">
        <v>1.6368216229550749</v>
      </c>
      <c r="Q110" s="104">
        <v>1.6277836800613015</v>
      </c>
      <c r="R110" s="104">
        <v>1.6743144139057302</v>
      </c>
      <c r="S110" s="104">
        <v>1.8137439754202165</v>
      </c>
      <c r="T110" s="104">
        <v>1.8193621739487031</v>
      </c>
      <c r="U110" s="104">
        <v>1.9056106098643775</v>
      </c>
      <c r="V110" s="104">
        <v>1.770801180507342</v>
      </c>
      <c r="W110" s="104">
        <v>1.7937437089974613</v>
      </c>
      <c r="X110" s="104">
        <v>1.6624299086393064</v>
      </c>
      <c r="Y110" s="104">
        <v>1.5073156677182546</v>
      </c>
      <c r="DA110" s="132" t="s">
        <v>1604</v>
      </c>
    </row>
    <row r="111" spans="1:105" ht="12" customHeight="1" x14ac:dyDescent="0.25">
      <c r="A111" s="108" t="s">
        <v>53</v>
      </c>
      <c r="B111" s="98">
        <v>0.59571142120819776</v>
      </c>
      <c r="C111" s="98">
        <v>0.56107827768224894</v>
      </c>
      <c r="D111" s="98">
        <v>0.53405192208073449</v>
      </c>
      <c r="E111" s="98">
        <v>0.527329469236267</v>
      </c>
      <c r="F111" s="98">
        <v>0.62177574267580071</v>
      </c>
      <c r="G111" s="98">
        <v>0.78966635117176665</v>
      </c>
      <c r="H111" s="98">
        <v>0.82138993984583308</v>
      </c>
      <c r="I111" s="98">
        <v>0.90463765270919871</v>
      </c>
      <c r="J111" s="98">
        <v>0.95634820347322724</v>
      </c>
      <c r="K111" s="98">
        <v>0.9384108398913279</v>
      </c>
      <c r="L111" s="98">
        <v>0.74718558062807805</v>
      </c>
      <c r="M111" s="98">
        <v>0.7103599181790633</v>
      </c>
      <c r="N111" s="98">
        <v>0.67806089310484585</v>
      </c>
      <c r="O111" s="98">
        <v>0.60412378004465273</v>
      </c>
      <c r="P111" s="98">
        <v>0.59762584574728506</v>
      </c>
      <c r="Q111" s="98">
        <v>0.48647322728674858</v>
      </c>
      <c r="R111" s="98">
        <v>0.46544588213533172</v>
      </c>
      <c r="S111" s="98">
        <v>0.55797260254064285</v>
      </c>
      <c r="T111" s="98">
        <v>0.63684035294969754</v>
      </c>
      <c r="U111" s="98">
        <v>0.67622059000212531</v>
      </c>
      <c r="V111" s="98">
        <v>0.62117275038861042</v>
      </c>
      <c r="W111" s="98">
        <v>0.6080087811998991</v>
      </c>
      <c r="X111" s="98">
        <v>0.65334594545620173</v>
      </c>
      <c r="Y111" s="98">
        <v>0.58574416536335183</v>
      </c>
      <c r="DA111" s="63" t="s">
        <v>1605</v>
      </c>
    </row>
    <row r="112" spans="1:105" ht="12" customHeight="1" x14ac:dyDescent="0.25">
      <c r="A112" s="108" t="s">
        <v>52</v>
      </c>
      <c r="B112" s="98">
        <v>0.68253953449779359</v>
      </c>
      <c r="C112" s="98">
        <v>0.64890046176643956</v>
      </c>
      <c r="D112" s="98">
        <v>0.61635392991121296</v>
      </c>
      <c r="E112" s="98">
        <v>0.62060189594544224</v>
      </c>
      <c r="F112" s="98">
        <v>0.73994513743102508</v>
      </c>
      <c r="G112" s="98">
        <v>0.94882868796595832</v>
      </c>
      <c r="H112" s="98">
        <v>1.3117220938036807</v>
      </c>
      <c r="I112" s="98">
        <v>1.337003357821543</v>
      </c>
      <c r="J112" s="98">
        <v>1.2458053578294312</v>
      </c>
      <c r="K112" s="98">
        <v>1.177636080707654</v>
      </c>
      <c r="L112" s="98">
        <v>1.1355291421870528</v>
      </c>
      <c r="M112" s="98">
        <v>0.91931631557363336</v>
      </c>
      <c r="N112" s="98">
        <v>0.93562687028768177</v>
      </c>
      <c r="O112" s="98">
        <v>1.05687497959629</v>
      </c>
      <c r="P112" s="98">
        <v>1.0391957772077898</v>
      </c>
      <c r="Q112" s="98">
        <v>1.141310452774553</v>
      </c>
      <c r="R112" s="98">
        <v>1.2088685317703984</v>
      </c>
      <c r="S112" s="98">
        <v>1.2557713728795736</v>
      </c>
      <c r="T112" s="98">
        <v>1.1825218209990056</v>
      </c>
      <c r="U112" s="98">
        <v>1.2293900198622523</v>
      </c>
      <c r="V112" s="98">
        <v>1.1496284301187316</v>
      </c>
      <c r="W112" s="98">
        <v>1.1857349277975622</v>
      </c>
      <c r="X112" s="98">
        <v>1.0090839631831046</v>
      </c>
      <c r="Y112" s="98">
        <v>0.92157150235490293</v>
      </c>
      <c r="DA112" s="63" t="s">
        <v>1606</v>
      </c>
    </row>
    <row r="113" spans="1:105" ht="12" customHeight="1" x14ac:dyDescent="0.25">
      <c r="A113" s="121" t="s">
        <v>54</v>
      </c>
      <c r="B113" s="122">
        <v>0.91421094744280329</v>
      </c>
      <c r="C113" s="122">
        <v>0.95259167569102299</v>
      </c>
      <c r="D113" s="122">
        <v>0.91088494018358857</v>
      </c>
      <c r="E113" s="122">
        <v>0.85182390625209925</v>
      </c>
      <c r="F113" s="122">
        <v>0.92952570516994304</v>
      </c>
      <c r="G113" s="122">
        <v>0.82714508413240218</v>
      </c>
      <c r="H113" s="122">
        <v>1.03098052373697</v>
      </c>
      <c r="I113" s="122">
        <v>0.92320718427929593</v>
      </c>
      <c r="J113" s="122">
        <v>0.9531938919084828</v>
      </c>
      <c r="K113" s="122">
        <v>1.0180225966175103</v>
      </c>
      <c r="L113" s="122">
        <v>0.88766466063349536</v>
      </c>
      <c r="M113" s="122">
        <v>0.7516046235565691</v>
      </c>
      <c r="N113" s="122">
        <v>0.75011054822147871</v>
      </c>
      <c r="O113" s="122">
        <v>0.74075737757923898</v>
      </c>
      <c r="P113" s="122">
        <v>0.76927776021570715</v>
      </c>
      <c r="Q113" s="122">
        <v>0.73592830798660747</v>
      </c>
      <c r="R113" s="122">
        <v>0.76895999805632853</v>
      </c>
      <c r="S113" s="122">
        <v>0.83265260667760388</v>
      </c>
      <c r="T113" s="122">
        <v>0.85665598619794781</v>
      </c>
      <c r="U113" s="122">
        <v>0.88429501849550807</v>
      </c>
      <c r="V113" s="122">
        <v>0.83628697451977541</v>
      </c>
      <c r="W113" s="122">
        <v>0.74674300819155359</v>
      </c>
      <c r="X113" s="122">
        <v>0.72446550511935759</v>
      </c>
      <c r="Y113" s="122">
        <v>0.72052349254981296</v>
      </c>
      <c r="DA113" s="130" t="s">
        <v>1607</v>
      </c>
    </row>
    <row r="114" spans="1:105" ht="12" customHeight="1" x14ac:dyDescent="0.25">
      <c r="A114" s="97" t="s">
        <v>50</v>
      </c>
      <c r="B114" s="98">
        <v>7.3552562629694371E-3</v>
      </c>
      <c r="C114" s="98">
        <v>7.5739109533329227E-3</v>
      </c>
      <c r="D114" s="98">
        <v>7.0250561864833687E-3</v>
      </c>
      <c r="E114" s="98">
        <v>6.0303889639305606E-3</v>
      </c>
      <c r="F114" s="98">
        <v>6.5434793007089495E-3</v>
      </c>
      <c r="G114" s="98">
        <v>5.9577045236339846E-3</v>
      </c>
      <c r="H114" s="98">
        <v>6.9456350820994743E-3</v>
      </c>
      <c r="I114" s="98">
        <v>5.8905270473053302E-3</v>
      </c>
      <c r="J114" s="98">
        <v>5.7654938920615392E-3</v>
      </c>
      <c r="K114" s="98">
        <v>6.5607492187170508E-3</v>
      </c>
      <c r="L114" s="98">
        <v>5.8794873638267015E-3</v>
      </c>
      <c r="M114" s="98">
        <v>4.1779609635933176E-3</v>
      </c>
      <c r="N114" s="98">
        <v>2.1913758611842049E-3</v>
      </c>
      <c r="O114" s="98">
        <v>1.4609416047528803E-3</v>
      </c>
      <c r="P114" s="98">
        <v>1.4715207948706437E-3</v>
      </c>
      <c r="Q114" s="98">
        <v>1.8048565979782397E-3</v>
      </c>
      <c r="R114" s="98">
        <v>2.0977219400113703E-3</v>
      </c>
      <c r="S114" s="98">
        <v>2.2618911735183158E-3</v>
      </c>
      <c r="T114" s="98">
        <v>2.1597910548796376E-3</v>
      </c>
      <c r="U114" s="98">
        <v>1.9420699564731919E-3</v>
      </c>
      <c r="V114" s="98">
        <v>1.6525291973041752E-3</v>
      </c>
      <c r="W114" s="98">
        <v>2.1187895491787596E-3</v>
      </c>
      <c r="X114" s="98">
        <v>8.0987386487718313E-4</v>
      </c>
      <c r="Y114" s="98">
        <v>8.0371186358463081E-4</v>
      </c>
      <c r="DA114" s="63" t="s">
        <v>1608</v>
      </c>
    </row>
    <row r="115" spans="1:105" ht="12" customHeight="1" x14ac:dyDescent="0.25">
      <c r="A115" s="109" t="s">
        <v>120</v>
      </c>
      <c r="B115" s="33">
        <v>0.90685569117983389</v>
      </c>
      <c r="C115" s="33">
        <v>0.94501776473769006</v>
      </c>
      <c r="D115" s="33">
        <v>0.90385988399710515</v>
      </c>
      <c r="E115" s="33">
        <v>0.84579351728816865</v>
      </c>
      <c r="F115" s="33">
        <v>0.92298222586923406</v>
      </c>
      <c r="G115" s="33">
        <v>0.8211873796087682</v>
      </c>
      <c r="H115" s="33">
        <v>1.0240348886548705</v>
      </c>
      <c r="I115" s="33">
        <v>0.91731665723199063</v>
      </c>
      <c r="J115" s="33">
        <v>0.94742839801642131</v>
      </c>
      <c r="K115" s="33">
        <v>1.0114618473987933</v>
      </c>
      <c r="L115" s="33">
        <v>0.88178517326966865</v>
      </c>
      <c r="M115" s="33">
        <v>0.74742666259297574</v>
      </c>
      <c r="N115" s="33">
        <v>0.74791917236029448</v>
      </c>
      <c r="O115" s="33">
        <v>0.73929643597448613</v>
      </c>
      <c r="P115" s="33">
        <v>0.76780623942083648</v>
      </c>
      <c r="Q115" s="33">
        <v>0.73412345138862922</v>
      </c>
      <c r="R115" s="33">
        <v>0.76686227611631719</v>
      </c>
      <c r="S115" s="33">
        <v>0.83039071550408561</v>
      </c>
      <c r="T115" s="33">
        <v>0.85449619514306818</v>
      </c>
      <c r="U115" s="33">
        <v>0.8823529485390349</v>
      </c>
      <c r="V115" s="33">
        <v>0.83463444532247122</v>
      </c>
      <c r="W115" s="33">
        <v>0.74462421864237482</v>
      </c>
      <c r="X115" s="33">
        <v>0.7236556312544804</v>
      </c>
      <c r="Y115" s="33">
        <v>0.71971978068622833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29.782800232819298</v>
      </c>
      <c r="C117" s="117">
        <f t="shared" si="19"/>
        <v>25.836733805974415</v>
      </c>
      <c r="D117" s="117">
        <f t="shared" si="19"/>
        <v>23.493724518154981</v>
      </c>
      <c r="E117" s="117">
        <f t="shared" si="19"/>
        <v>20.91387092010406</v>
      </c>
      <c r="F117" s="117">
        <f t="shared" si="19"/>
        <v>21.281561625677803</v>
      </c>
      <c r="G117" s="117">
        <f t="shared" si="19"/>
        <v>26.326630303300515</v>
      </c>
      <c r="H117" s="117">
        <f t="shared" si="19"/>
        <v>26.820263399467432</v>
      </c>
      <c r="I117" s="117">
        <f t="shared" si="19"/>
        <v>28.102540300164179</v>
      </c>
      <c r="J117" s="117">
        <f t="shared" si="19"/>
        <v>28.924314715026863</v>
      </c>
      <c r="K117" s="117">
        <f t="shared" si="19"/>
        <v>21.35324468849625</v>
      </c>
      <c r="L117" s="117">
        <f t="shared" si="19"/>
        <v>22.141477139970682</v>
      </c>
      <c r="M117" s="117">
        <f t="shared" si="19"/>
        <v>16.007493706663109</v>
      </c>
      <c r="N117" s="117">
        <f t="shared" si="19"/>
        <v>17.155364888127995</v>
      </c>
      <c r="O117" s="117">
        <f t="shared" si="19"/>
        <v>20.056096193164489</v>
      </c>
      <c r="P117" s="117">
        <f t="shared" si="19"/>
        <v>17.298016007794939</v>
      </c>
      <c r="Q117" s="117">
        <f t="shared" si="19"/>
        <v>17.492744150356543</v>
      </c>
      <c r="R117" s="117">
        <f t="shared" ref="R117:V117" si="20">R118+R121+R123+R132</f>
        <v>18.194442461716683</v>
      </c>
      <c r="S117" s="117">
        <f t="shared" si="20"/>
        <v>22.42007768349891</v>
      </c>
      <c r="T117" s="117">
        <f t="shared" si="20"/>
        <v>21.517816045884839</v>
      </c>
      <c r="U117" s="117">
        <f t="shared" si="20"/>
        <v>22.602137056752795</v>
      </c>
      <c r="V117" s="117">
        <f t="shared" si="20"/>
        <v>23.422411459852849</v>
      </c>
      <c r="W117" s="117">
        <f t="shared" ref="W117:Y117" si="21">W118+W121+W123+W132</f>
        <v>24.552052291250192</v>
      </c>
      <c r="X117" s="117">
        <f t="shared" si="21"/>
        <v>20.439861273854472</v>
      </c>
      <c r="Y117" s="117">
        <f t="shared" si="21"/>
        <v>20.075691942330142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24.497976412126388</v>
      </c>
      <c r="C118" s="122">
        <f t="shared" si="22"/>
        <v>20.811685744058039</v>
      </c>
      <c r="D118" s="122">
        <f t="shared" si="22"/>
        <v>18.70337579669221</v>
      </c>
      <c r="E118" s="122">
        <f t="shared" si="22"/>
        <v>16.373991415823131</v>
      </c>
      <c r="F118" s="122">
        <f t="shared" si="22"/>
        <v>16.542600264480537</v>
      </c>
      <c r="G118" s="122">
        <f t="shared" si="22"/>
        <v>21.530538096458571</v>
      </c>
      <c r="H118" s="122">
        <f t="shared" si="22"/>
        <v>21.365139309918806</v>
      </c>
      <c r="I118" s="122">
        <f t="shared" si="22"/>
        <v>22.551023822928983</v>
      </c>
      <c r="J118" s="122">
        <f t="shared" si="22"/>
        <v>23.561235932408664</v>
      </c>
      <c r="K118" s="122">
        <f t="shared" si="22"/>
        <v>16.315548267561542</v>
      </c>
      <c r="L118" s="122">
        <f t="shared" si="22"/>
        <v>17.682149440463142</v>
      </c>
      <c r="M118" s="122">
        <f t="shared" si="22"/>
        <v>12.243103273596057</v>
      </c>
      <c r="N118" s="122">
        <f t="shared" si="22"/>
        <v>13.360148669497804</v>
      </c>
      <c r="O118" s="122">
        <f t="shared" si="22"/>
        <v>16.165100111199589</v>
      </c>
      <c r="P118" s="122">
        <f t="shared" si="22"/>
        <v>13.422117022988649</v>
      </c>
      <c r="Q118" s="122">
        <f t="shared" si="22"/>
        <v>13.643120066618518</v>
      </c>
      <c r="R118" s="122">
        <f t="shared" ref="R118:V118" si="23">SUM(R119:R120)</f>
        <v>14.246423121788704</v>
      </c>
      <c r="S118" s="122">
        <f t="shared" si="23"/>
        <v>18.219287184395938</v>
      </c>
      <c r="T118" s="122">
        <f t="shared" si="23"/>
        <v>17.267305856334808</v>
      </c>
      <c r="U118" s="122">
        <f t="shared" si="23"/>
        <v>18.143511940194379</v>
      </c>
      <c r="V118" s="122">
        <f t="shared" si="23"/>
        <v>19.174559770792957</v>
      </c>
      <c r="W118" s="122">
        <f t="shared" ref="W118:Y118" si="24">SUM(W119:W120)</f>
        <v>20.16419085583027</v>
      </c>
      <c r="X118" s="122">
        <f t="shared" si="24"/>
        <v>16.380482670352645</v>
      </c>
      <c r="Y118" s="122">
        <f t="shared" si="24"/>
        <v>16.203018314325281</v>
      </c>
      <c r="DA118" s="130" t="s">
        <v>1761</v>
      </c>
    </row>
    <row r="119" spans="1:105" ht="12" customHeight="1" x14ac:dyDescent="0.25">
      <c r="A119" s="97" t="s">
        <v>74</v>
      </c>
      <c r="B119" s="98">
        <v>23.832855104409941</v>
      </c>
      <c r="C119" s="98">
        <v>20.259720107799552</v>
      </c>
      <c r="D119" s="98">
        <v>18.21865652413463</v>
      </c>
      <c r="E119" s="98">
        <v>15.958102168058744</v>
      </c>
      <c r="F119" s="98">
        <v>16.132844483584325</v>
      </c>
      <c r="G119" s="98">
        <v>21.054294960372619</v>
      </c>
      <c r="H119" s="98">
        <v>20.890540915523488</v>
      </c>
      <c r="I119" s="98">
        <v>22.066735635282523</v>
      </c>
      <c r="J119" s="98">
        <v>23.061653123501909</v>
      </c>
      <c r="K119" s="98">
        <v>15.972771033396006</v>
      </c>
      <c r="L119" s="98">
        <v>17.313833440357939</v>
      </c>
      <c r="M119" s="98">
        <v>11.991691539756079</v>
      </c>
      <c r="N119" s="98">
        <v>13.088430412130641</v>
      </c>
      <c r="O119" s="98">
        <v>15.839318453899446</v>
      </c>
      <c r="P119" s="98">
        <v>13.153660162198527</v>
      </c>
      <c r="Q119" s="98">
        <v>13.372248195593309</v>
      </c>
      <c r="R119" s="98">
        <v>13.96514819297593</v>
      </c>
      <c r="S119" s="98">
        <v>17.861671625853408</v>
      </c>
      <c r="T119" s="98">
        <v>16.929206351472835</v>
      </c>
      <c r="U119" s="98">
        <v>17.790645770501584</v>
      </c>
      <c r="V119" s="98">
        <v>18.802615239930777</v>
      </c>
      <c r="W119" s="98">
        <v>19.768589747649383</v>
      </c>
      <c r="X119" s="98">
        <v>16.061973247145275</v>
      </c>
      <c r="Y119" s="98">
        <v>15.887621394450239</v>
      </c>
      <c r="DA119" s="63" t="s">
        <v>1762</v>
      </c>
    </row>
    <row r="120" spans="1:105" ht="12" customHeight="1" x14ac:dyDescent="0.25">
      <c r="A120" s="97" t="s">
        <v>53</v>
      </c>
      <c r="B120" s="98">
        <v>0.66512130771644606</v>
      </c>
      <c r="C120" s="98">
        <v>0.55196563625848816</v>
      </c>
      <c r="D120" s="98">
        <v>0.48471927255757863</v>
      </c>
      <c r="E120" s="98">
        <v>0.41588924776438657</v>
      </c>
      <c r="F120" s="98">
        <v>0.40975578089621051</v>
      </c>
      <c r="G120" s="98">
        <v>0.47624313608595231</v>
      </c>
      <c r="H120" s="98">
        <v>0.47459839439531848</v>
      </c>
      <c r="I120" s="98">
        <v>0.48428818764645809</v>
      </c>
      <c r="J120" s="98">
        <v>0.49958280890675361</v>
      </c>
      <c r="K120" s="98">
        <v>0.34277723416553796</v>
      </c>
      <c r="L120" s="98">
        <v>0.36831600010520399</v>
      </c>
      <c r="M120" s="98">
        <v>0.25141173383997784</v>
      </c>
      <c r="N120" s="98">
        <v>0.27171825736716249</v>
      </c>
      <c r="O120" s="98">
        <v>0.32578165730014191</v>
      </c>
      <c r="P120" s="98">
        <v>0.26845686079012193</v>
      </c>
      <c r="Q120" s="98">
        <v>0.2708718710252091</v>
      </c>
      <c r="R120" s="98">
        <v>0.28127492881277422</v>
      </c>
      <c r="S120" s="98">
        <v>0.35761555854253024</v>
      </c>
      <c r="T120" s="98">
        <v>0.33809950486197327</v>
      </c>
      <c r="U120" s="98">
        <v>0.35286616969279461</v>
      </c>
      <c r="V120" s="98">
        <v>0.37194453086218038</v>
      </c>
      <c r="W120" s="98">
        <v>0.39560110818088817</v>
      </c>
      <c r="X120" s="98">
        <v>0.31850942320736902</v>
      </c>
      <c r="Y120" s="98">
        <v>0.31539691987504281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1.9899660940962505E-3</v>
      </c>
      <c r="C121" s="122">
        <f t="shared" si="25"/>
        <v>2.3478870033204124E-3</v>
      </c>
      <c r="D121" s="122">
        <f t="shared" si="25"/>
        <v>2.5433629217470641E-3</v>
      </c>
      <c r="E121" s="122">
        <f t="shared" si="25"/>
        <v>3.8022685193482338E-3</v>
      </c>
      <c r="F121" s="122">
        <f t="shared" si="25"/>
        <v>2.4597223781872932E-3</v>
      </c>
      <c r="G121" s="122">
        <f t="shared" si="25"/>
        <v>3.4085689276153641E-3</v>
      </c>
      <c r="H121" s="122">
        <f t="shared" si="25"/>
        <v>6.1391732542028163E-3</v>
      </c>
      <c r="I121" s="122">
        <f t="shared" si="25"/>
        <v>8.2009967100691496E-3</v>
      </c>
      <c r="J121" s="122">
        <f t="shared" si="25"/>
        <v>8.3725964345490733E-3</v>
      </c>
      <c r="K121" s="122">
        <f t="shared" si="25"/>
        <v>9.0587521840903382E-3</v>
      </c>
      <c r="L121" s="122">
        <f t="shared" si="25"/>
        <v>9.8627900917162403E-3</v>
      </c>
      <c r="M121" s="122">
        <f t="shared" si="25"/>
        <v>8.2886660906380926E-3</v>
      </c>
      <c r="N121" s="122">
        <f t="shared" si="25"/>
        <v>8.2588382386385509E-3</v>
      </c>
      <c r="O121" s="122">
        <f t="shared" si="25"/>
        <v>8.6086602287412436E-3</v>
      </c>
      <c r="P121" s="122">
        <f t="shared" si="25"/>
        <v>4.6522719672705817E-3</v>
      </c>
      <c r="Q121" s="122">
        <f t="shared" si="25"/>
        <v>6.5758081858057682E-3</v>
      </c>
      <c r="R121" s="122">
        <f t="shared" si="25"/>
        <v>3.5182567769906528E-3</v>
      </c>
      <c r="S121" s="122">
        <f t="shared" si="25"/>
        <v>4.1108780073757347E-3</v>
      </c>
      <c r="T121" s="122">
        <f t="shared" si="25"/>
        <v>4.8984047577454821E-3</v>
      </c>
      <c r="U121" s="122">
        <f t="shared" si="25"/>
        <v>6.9146998504641607E-3</v>
      </c>
      <c r="V121" s="122">
        <f t="shared" si="25"/>
        <v>8.4928331895976171E-3</v>
      </c>
      <c r="W121" s="122">
        <f t="shared" si="25"/>
        <v>9.0356789109206082E-3</v>
      </c>
      <c r="X121" s="122">
        <f t="shared" si="25"/>
        <v>8.6994728910332678E-3</v>
      </c>
      <c r="Y121" s="122">
        <f t="shared" si="25"/>
        <v>8.6390250695594847E-3</v>
      </c>
      <c r="DA121" s="130" t="s">
        <v>1764</v>
      </c>
    </row>
    <row r="122" spans="1:105" ht="12" customHeight="1" x14ac:dyDescent="0.25">
      <c r="A122" s="97" t="s">
        <v>53</v>
      </c>
      <c r="B122" s="98">
        <v>1.9899660940962505E-3</v>
      </c>
      <c r="C122" s="98">
        <v>2.3478870033204124E-3</v>
      </c>
      <c r="D122" s="98">
        <v>2.5433629217470641E-3</v>
      </c>
      <c r="E122" s="98">
        <v>3.8022685193482338E-3</v>
      </c>
      <c r="F122" s="98">
        <v>2.4597223781872932E-3</v>
      </c>
      <c r="G122" s="98">
        <v>3.4085689276153641E-3</v>
      </c>
      <c r="H122" s="98">
        <v>6.1391732542028163E-3</v>
      </c>
      <c r="I122" s="98">
        <v>8.2009967100691496E-3</v>
      </c>
      <c r="J122" s="98">
        <v>8.3725964345490733E-3</v>
      </c>
      <c r="K122" s="98">
        <v>9.0587521840903382E-3</v>
      </c>
      <c r="L122" s="98">
        <v>9.8627900917162403E-3</v>
      </c>
      <c r="M122" s="98">
        <v>8.2886660906380926E-3</v>
      </c>
      <c r="N122" s="98">
        <v>8.2588382386385509E-3</v>
      </c>
      <c r="O122" s="98">
        <v>8.6086602287412436E-3</v>
      </c>
      <c r="P122" s="98">
        <v>4.6522719672705817E-3</v>
      </c>
      <c r="Q122" s="98">
        <v>6.5758081858057682E-3</v>
      </c>
      <c r="R122" s="98">
        <v>3.5182567769906528E-3</v>
      </c>
      <c r="S122" s="98">
        <v>4.1108780073757347E-3</v>
      </c>
      <c r="T122" s="98">
        <v>4.8984047577454821E-3</v>
      </c>
      <c r="U122" s="98">
        <v>6.9146998504641607E-3</v>
      </c>
      <c r="V122" s="98">
        <v>8.4928331895976171E-3</v>
      </c>
      <c r="W122" s="98">
        <v>9.0356789109206082E-3</v>
      </c>
      <c r="X122" s="98">
        <v>8.6994728910332678E-3</v>
      </c>
      <c r="Y122" s="98">
        <v>8.6390250695594847E-3</v>
      </c>
      <c r="DA122" s="63" t="s">
        <v>1765</v>
      </c>
    </row>
    <row r="123" spans="1:105" ht="12" customHeight="1" x14ac:dyDescent="0.25">
      <c r="A123" s="121" t="s">
        <v>55</v>
      </c>
      <c r="B123" s="122">
        <v>4.5965762580793346</v>
      </c>
      <c r="C123" s="122">
        <v>4.3068011435137343</v>
      </c>
      <c r="D123" s="122">
        <v>4.1019415117098337</v>
      </c>
      <c r="E123" s="122">
        <v>3.89269260880533</v>
      </c>
      <c r="F123" s="122">
        <v>4.0310488633689285</v>
      </c>
      <c r="G123" s="122">
        <v>4.1614650080945257</v>
      </c>
      <c r="H123" s="122">
        <v>4.6581169849387676</v>
      </c>
      <c r="I123" s="122">
        <v>4.8334403568865341</v>
      </c>
      <c r="J123" s="122">
        <v>4.6212752917337578</v>
      </c>
      <c r="K123" s="122">
        <v>4.2450396637498944</v>
      </c>
      <c r="L123" s="122">
        <v>3.765743167768989</v>
      </c>
      <c r="M123" s="122">
        <v>3.1760545042953887</v>
      </c>
      <c r="N123" s="122">
        <v>3.204526328947499</v>
      </c>
      <c r="O123" s="122">
        <v>3.3026429083940405</v>
      </c>
      <c r="P123" s="122">
        <v>3.2662315025640698</v>
      </c>
      <c r="Q123" s="122">
        <v>3.2618306296370312</v>
      </c>
      <c r="R123" s="122">
        <v>3.3342854291010453</v>
      </c>
      <c r="S123" s="122">
        <v>3.5298032296597306</v>
      </c>
      <c r="T123" s="122">
        <v>3.5513267907958621</v>
      </c>
      <c r="U123" s="122">
        <v>3.7236931991290021</v>
      </c>
      <c r="V123" s="122">
        <v>3.5375913703154245</v>
      </c>
      <c r="W123" s="122">
        <v>3.7418131149116296</v>
      </c>
      <c r="X123" s="122">
        <v>3.426012356632687</v>
      </c>
      <c r="Y123" s="122">
        <v>3.2357844308517043</v>
      </c>
      <c r="DA123" s="130" t="s">
        <v>1766</v>
      </c>
    </row>
    <row r="124" spans="1:105" ht="12" customHeight="1" x14ac:dyDescent="0.25">
      <c r="A124" s="97" t="s">
        <v>141</v>
      </c>
      <c r="B124" s="98">
        <v>0.16346773747235288</v>
      </c>
      <c r="C124" s="98">
        <v>0.12424223486692626</v>
      </c>
      <c r="D124" s="98">
        <v>0.11375251799137719</v>
      </c>
      <c r="E124" s="98">
        <v>9.1861494091809132E-2</v>
      </c>
      <c r="F124" s="98">
        <v>9.9489853318364643E-2</v>
      </c>
      <c r="G124" s="98">
        <v>0.14599692710630308</v>
      </c>
      <c r="H124" s="98">
        <v>0.14953213056614958</v>
      </c>
      <c r="I124" s="98">
        <v>0.15803908473565625</v>
      </c>
      <c r="J124" s="98">
        <v>0.15635171429471806</v>
      </c>
      <c r="K124" s="98">
        <v>8.7699541588547925E-2</v>
      </c>
      <c r="L124" s="98">
        <v>7.3449720975124796E-2</v>
      </c>
      <c r="M124" s="98">
        <v>6.8189354243131453E-2</v>
      </c>
      <c r="N124" s="98">
        <v>5.9524390466011219E-2</v>
      </c>
      <c r="O124" s="98">
        <v>4.6961498036994662E-2</v>
      </c>
      <c r="P124" s="98">
        <v>4.4822863729482146E-2</v>
      </c>
      <c r="Q124" s="98">
        <v>4.4395376305980075E-2</v>
      </c>
      <c r="R124" s="98">
        <v>3.6736239546226221E-2</v>
      </c>
      <c r="S124" s="98">
        <v>4.0429990038103165E-2</v>
      </c>
      <c r="T124" s="98">
        <v>3.74228225898217E-2</v>
      </c>
      <c r="U124" s="98">
        <v>3.7604912822328244E-2</v>
      </c>
      <c r="V124" s="98">
        <v>3.1973999704500787E-2</v>
      </c>
      <c r="W124" s="98">
        <v>3.5663925900400587E-2</v>
      </c>
      <c r="X124" s="98">
        <v>2.8011446585049685E-2</v>
      </c>
      <c r="Y124" s="98">
        <v>2.5236339633291374E-2</v>
      </c>
      <c r="DA124" s="63" t="s">
        <v>1767</v>
      </c>
    </row>
    <row r="125" spans="1:105" ht="12" customHeight="1" x14ac:dyDescent="0.25">
      <c r="A125" s="97" t="s">
        <v>140</v>
      </c>
      <c r="B125" s="98">
        <v>5.173029666846609E-4</v>
      </c>
      <c r="C125" s="98">
        <v>4.6186218603990544E-4</v>
      </c>
      <c r="D125" s="98">
        <v>3.3454173470937184E-4</v>
      </c>
      <c r="E125" s="98">
        <v>3.0979817505963434E-4</v>
      </c>
      <c r="F125" s="98">
        <v>1.5556192741807023E-4</v>
      </c>
      <c r="G125" s="98">
        <v>7.1675874360412897E-4</v>
      </c>
      <c r="H125" s="98">
        <v>5.0507880144756798E-4</v>
      </c>
      <c r="I125" s="98">
        <v>5.4071681980272061E-4</v>
      </c>
      <c r="J125" s="98">
        <v>5.9333932236580312E-4</v>
      </c>
      <c r="K125" s="98">
        <v>4.7801425816995386E-4</v>
      </c>
      <c r="L125" s="98">
        <v>5.2805801761974624E-4</v>
      </c>
      <c r="M125" s="98">
        <v>5.7443706918052526E-4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1768</v>
      </c>
    </row>
    <row r="126" spans="1:105" ht="12" customHeight="1" x14ac:dyDescent="0.25">
      <c r="A126" s="100" t="s">
        <v>50</v>
      </c>
      <c r="B126" s="101">
        <v>1.9309786765447321E-4</v>
      </c>
      <c r="C126" s="101">
        <v>1.7159724804209617E-4</v>
      </c>
      <c r="D126" s="101">
        <v>1.2450997220464545E-4</v>
      </c>
      <c r="E126" s="101">
        <v>1.1421663325445891E-4</v>
      </c>
      <c r="F126" s="101">
        <v>5.7236298861516114E-5</v>
      </c>
      <c r="G126" s="101">
        <v>2.6489158957507144E-4</v>
      </c>
      <c r="H126" s="101">
        <v>1.5449445145777823E-4</v>
      </c>
      <c r="I126" s="101">
        <v>1.7510113122355198E-4</v>
      </c>
      <c r="J126" s="101">
        <v>2.0972369006846969E-4</v>
      </c>
      <c r="K126" s="101">
        <v>1.7154595176977917E-4</v>
      </c>
      <c r="L126" s="101">
        <v>1.6639172380525339E-4</v>
      </c>
      <c r="M126" s="101">
        <v>2.0333158832620205E-4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1769</v>
      </c>
    </row>
    <row r="127" spans="1:105" ht="12" customHeight="1" x14ac:dyDescent="0.25">
      <c r="A127" s="103" t="s">
        <v>52</v>
      </c>
      <c r="B127" s="104">
        <v>3.2420509903018769E-4</v>
      </c>
      <c r="C127" s="104">
        <v>2.9026493799780929E-4</v>
      </c>
      <c r="D127" s="104">
        <v>2.1003176250472641E-4</v>
      </c>
      <c r="E127" s="104">
        <v>1.9558154180517544E-4</v>
      </c>
      <c r="F127" s="104">
        <v>9.8325628556554127E-5</v>
      </c>
      <c r="G127" s="104">
        <v>4.5186715402905752E-4</v>
      </c>
      <c r="H127" s="104">
        <v>3.5058434998978978E-4</v>
      </c>
      <c r="I127" s="104">
        <v>3.6561568857916869E-4</v>
      </c>
      <c r="J127" s="104">
        <v>3.8361563229733349E-4</v>
      </c>
      <c r="K127" s="104">
        <v>3.0646830640017466E-4</v>
      </c>
      <c r="L127" s="104">
        <v>3.6166629381449288E-4</v>
      </c>
      <c r="M127" s="104">
        <v>3.711054808543232E-4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1770</v>
      </c>
    </row>
    <row r="128" spans="1:105" ht="12" customHeight="1" x14ac:dyDescent="0.25">
      <c r="A128" s="106" t="s">
        <v>122</v>
      </c>
      <c r="B128" s="101">
        <v>3.3441731650552713</v>
      </c>
      <c r="C128" s="101">
        <v>3.1500745583461125</v>
      </c>
      <c r="D128" s="101">
        <v>3.0056919743490633</v>
      </c>
      <c r="E128" s="101">
        <v>2.8165778832825388</v>
      </c>
      <c r="F128" s="101">
        <v>2.7591247595905326</v>
      </c>
      <c r="G128" s="101">
        <v>2.5121229244596126</v>
      </c>
      <c r="H128" s="101">
        <v>2.6172442958319286</v>
      </c>
      <c r="I128" s="101">
        <v>2.6988281159360241</v>
      </c>
      <c r="J128" s="101">
        <v>2.5426198731415748</v>
      </c>
      <c r="K128" s="101">
        <v>2.3157646057055614</v>
      </c>
      <c r="L128" s="101">
        <v>2.0276566991153153</v>
      </c>
      <c r="M128" s="101">
        <v>1.6844711634045682</v>
      </c>
      <c r="N128" s="101">
        <v>1.7252934505174899</v>
      </c>
      <c r="O128" s="101">
        <v>1.7620877326880977</v>
      </c>
      <c r="P128" s="101">
        <v>1.7469702133603067</v>
      </c>
      <c r="Q128" s="101">
        <v>1.719507491466487</v>
      </c>
      <c r="R128" s="101">
        <v>1.7450892511264344</v>
      </c>
      <c r="S128" s="101">
        <v>1.8174724612439697</v>
      </c>
      <c r="T128" s="101">
        <v>1.8517505736297859</v>
      </c>
      <c r="U128" s="101">
        <v>1.9407600328553731</v>
      </c>
      <c r="V128" s="101">
        <v>1.875208122281822</v>
      </c>
      <c r="W128" s="101">
        <v>2.0442580513761426</v>
      </c>
      <c r="X128" s="101">
        <v>1.8734053905968386</v>
      </c>
      <c r="Y128" s="101">
        <v>1.8227663822615026</v>
      </c>
      <c r="DA128" s="131" t="s">
        <v>1771</v>
      </c>
    </row>
    <row r="129" spans="1:105" ht="12" customHeight="1" x14ac:dyDescent="0.25">
      <c r="A129" s="107" t="s">
        <v>121</v>
      </c>
      <c r="B129" s="104">
        <v>1.088418052585026</v>
      </c>
      <c r="C129" s="104">
        <v>1.0320224881146558</v>
      </c>
      <c r="D129" s="104">
        <v>0.98216247763468401</v>
      </c>
      <c r="E129" s="104">
        <v>0.98394343325592226</v>
      </c>
      <c r="F129" s="104">
        <v>1.1722786885326133</v>
      </c>
      <c r="G129" s="104">
        <v>1.5026283977850059</v>
      </c>
      <c r="H129" s="104">
        <v>1.8908354797392417</v>
      </c>
      <c r="I129" s="104">
        <v>1.9760324393950512</v>
      </c>
      <c r="J129" s="104">
        <v>1.9217103649750993</v>
      </c>
      <c r="K129" s="104">
        <v>1.8410975021976146</v>
      </c>
      <c r="L129" s="104">
        <v>1.664108689660929</v>
      </c>
      <c r="M129" s="104">
        <v>1.4228195495785085</v>
      </c>
      <c r="N129" s="104">
        <v>1.4197084879639976</v>
      </c>
      <c r="O129" s="104">
        <v>1.4935936776689482</v>
      </c>
      <c r="P129" s="104">
        <v>1.4744384254742811</v>
      </c>
      <c r="Q129" s="104">
        <v>1.4979277618645639</v>
      </c>
      <c r="R129" s="104">
        <v>1.5524599384283846</v>
      </c>
      <c r="S129" s="104">
        <v>1.6719007783776578</v>
      </c>
      <c r="T129" s="104">
        <v>1.6621533945762543</v>
      </c>
      <c r="U129" s="104">
        <v>1.745328253451301</v>
      </c>
      <c r="V129" s="104">
        <v>1.6304092483291019</v>
      </c>
      <c r="W129" s="104">
        <v>1.6618911376350862</v>
      </c>
      <c r="X129" s="104">
        <v>1.5245955194507985</v>
      </c>
      <c r="Y129" s="104">
        <v>1.3877817089569104</v>
      </c>
      <c r="DA129" s="132" t="s">
        <v>1772</v>
      </c>
    </row>
    <row r="130" spans="1:105" ht="12" customHeight="1" x14ac:dyDescent="0.25">
      <c r="A130" s="108" t="s">
        <v>53</v>
      </c>
      <c r="B130" s="98">
        <v>0.40587851808723252</v>
      </c>
      <c r="C130" s="98">
        <v>0.38312202634821618</v>
      </c>
      <c r="D130" s="98">
        <v>0.36580854772347104</v>
      </c>
      <c r="E130" s="98">
        <v>0.36334153731047997</v>
      </c>
      <c r="F130" s="98">
        <v>0.43233355110158822</v>
      </c>
      <c r="G130" s="98">
        <v>0.55379970981904769</v>
      </c>
      <c r="H130" s="98">
        <v>0.57911338593556094</v>
      </c>
      <c r="I130" s="98">
        <v>0.63902908157350824</v>
      </c>
      <c r="J130" s="98">
        <v>0.67590500714566804</v>
      </c>
      <c r="K130" s="98">
        <v>0.66346142148996068</v>
      </c>
      <c r="L130" s="98">
        <v>0.52857954747387614</v>
      </c>
      <c r="M130" s="98">
        <v>0.50350323400487507</v>
      </c>
      <c r="N130" s="98">
        <v>0.48408161767631597</v>
      </c>
      <c r="O130" s="98">
        <v>0.4367186980726584</v>
      </c>
      <c r="P130" s="98">
        <v>0.43524264826649123</v>
      </c>
      <c r="Q130" s="98">
        <v>0.35661730909001088</v>
      </c>
      <c r="R130" s="98">
        <v>0.34359140665798621</v>
      </c>
      <c r="S130" s="98">
        <v>0.4161294054980843</v>
      </c>
      <c r="T130" s="98">
        <v>0.47963157357724862</v>
      </c>
      <c r="U130" s="98">
        <v>0.51593823358904867</v>
      </c>
      <c r="V130" s="98">
        <v>0.48078081821037044</v>
      </c>
      <c r="W130" s="98">
        <v>0.47615620983752399</v>
      </c>
      <c r="X130" s="98">
        <v>0.51551155626769385</v>
      </c>
      <c r="Y130" s="98">
        <v>0.46621020660200763</v>
      </c>
      <c r="DA130" s="63" t="s">
        <v>1773</v>
      </c>
    </row>
    <row r="131" spans="1:105" ht="12" customHeight="1" x14ac:dyDescent="0.25">
      <c r="A131" s="108" t="s">
        <v>52</v>
      </c>
      <c r="B131" s="98">
        <v>0.68253953449779359</v>
      </c>
      <c r="C131" s="98">
        <v>0.64890046176643956</v>
      </c>
      <c r="D131" s="98">
        <v>0.61635392991121296</v>
      </c>
      <c r="E131" s="98">
        <v>0.62060189594544224</v>
      </c>
      <c r="F131" s="98">
        <v>0.73994513743102508</v>
      </c>
      <c r="G131" s="98">
        <v>0.94882868796595832</v>
      </c>
      <c r="H131" s="98">
        <v>1.3117220938036807</v>
      </c>
      <c r="I131" s="98">
        <v>1.337003357821543</v>
      </c>
      <c r="J131" s="98">
        <v>1.2458053578294312</v>
      </c>
      <c r="K131" s="98">
        <v>1.177636080707654</v>
      </c>
      <c r="L131" s="98">
        <v>1.1355291421870528</v>
      </c>
      <c r="M131" s="98">
        <v>0.91931631557363336</v>
      </c>
      <c r="N131" s="98">
        <v>0.93562687028768177</v>
      </c>
      <c r="O131" s="98">
        <v>1.05687497959629</v>
      </c>
      <c r="P131" s="98">
        <v>1.0391957772077898</v>
      </c>
      <c r="Q131" s="98">
        <v>1.141310452774553</v>
      </c>
      <c r="R131" s="98">
        <v>1.2088685317703984</v>
      </c>
      <c r="S131" s="98">
        <v>1.2557713728795736</v>
      </c>
      <c r="T131" s="98">
        <v>1.1825218209990056</v>
      </c>
      <c r="U131" s="98">
        <v>1.2293900198622523</v>
      </c>
      <c r="V131" s="98">
        <v>1.1496284301187316</v>
      </c>
      <c r="W131" s="98">
        <v>1.1857349277975622</v>
      </c>
      <c r="X131" s="98">
        <v>1.0090839631831046</v>
      </c>
      <c r="Y131" s="98">
        <v>0.92157150235490293</v>
      </c>
      <c r="DA131" s="63" t="s">
        <v>1774</v>
      </c>
    </row>
    <row r="132" spans="1:105" ht="12" customHeight="1" x14ac:dyDescent="0.25">
      <c r="A132" s="121" t="s">
        <v>54</v>
      </c>
      <c r="B132" s="122">
        <v>0.68625759651947704</v>
      </c>
      <c r="C132" s="122">
        <v>0.71589903139932198</v>
      </c>
      <c r="D132" s="122">
        <v>0.6858638468311844</v>
      </c>
      <c r="E132" s="122">
        <v>0.64338462695625331</v>
      </c>
      <c r="F132" s="122">
        <v>0.70545277545014617</v>
      </c>
      <c r="G132" s="122">
        <v>0.63121862981980148</v>
      </c>
      <c r="H132" s="122">
        <v>0.79086793135565714</v>
      </c>
      <c r="I132" s="122">
        <v>0.70987512363859195</v>
      </c>
      <c r="J132" s="122">
        <v>0.73343089444989285</v>
      </c>
      <c r="K132" s="122">
        <v>0.78359800500072341</v>
      </c>
      <c r="L132" s="122">
        <v>0.68372174164683375</v>
      </c>
      <c r="M132" s="122">
        <v>0.58004726268102336</v>
      </c>
      <c r="N132" s="122">
        <v>0.58243105144405516</v>
      </c>
      <c r="O132" s="122">
        <v>0.57974451334211652</v>
      </c>
      <c r="P132" s="122">
        <v>0.6050152102749482</v>
      </c>
      <c r="Q132" s="122">
        <v>0.58121764591518832</v>
      </c>
      <c r="R132" s="122">
        <v>0.61021565404994382</v>
      </c>
      <c r="S132" s="122">
        <v>0.66687639143586652</v>
      </c>
      <c r="T132" s="122">
        <v>0.69428499399642318</v>
      </c>
      <c r="U132" s="122">
        <v>0.72801721757894844</v>
      </c>
      <c r="V132" s="122">
        <v>0.70176748555487012</v>
      </c>
      <c r="W132" s="122">
        <v>0.63701264159737148</v>
      </c>
      <c r="X132" s="122">
        <v>0.62466677397810622</v>
      </c>
      <c r="Y132" s="122">
        <v>0.62825017208359812</v>
      </c>
      <c r="DA132" s="130" t="s">
        <v>1775</v>
      </c>
    </row>
    <row r="133" spans="1:105" ht="12" customHeight="1" x14ac:dyDescent="0.25">
      <c r="A133" s="97" t="s">
        <v>50</v>
      </c>
      <c r="B133" s="98">
        <v>4.4238607588525302E-3</v>
      </c>
      <c r="C133" s="98">
        <v>4.5579347479644105E-3</v>
      </c>
      <c r="D133" s="98">
        <v>4.2307663521305083E-3</v>
      </c>
      <c r="E133" s="98">
        <v>3.6366055847110107E-3</v>
      </c>
      <c r="F133" s="98">
        <v>3.9561060568820789E-3</v>
      </c>
      <c r="G133" s="98">
        <v>3.6127544720870094E-3</v>
      </c>
      <c r="H133" s="98">
        <v>4.2226575783431012E-3</v>
      </c>
      <c r="I133" s="98">
        <v>3.5850756695755218E-3</v>
      </c>
      <c r="J133" s="98">
        <v>3.5092634930363473E-3</v>
      </c>
      <c r="K133" s="98">
        <v>3.9935943645879194E-3</v>
      </c>
      <c r="L133" s="98">
        <v>3.5792185303880858E-3</v>
      </c>
      <c r="M133" s="98">
        <v>2.5436393168176679E-3</v>
      </c>
      <c r="N133" s="98">
        <v>1.3345302385282093E-3</v>
      </c>
      <c r="O133" s="98">
        <v>8.9053391677397411E-4</v>
      </c>
      <c r="P133" s="98">
        <v>8.9764032192212839E-4</v>
      </c>
      <c r="Q133" s="98">
        <v>1.1015758656503214E-3</v>
      </c>
      <c r="R133" s="98">
        <v>1.2809797732624742E-3</v>
      </c>
      <c r="S133" s="98">
        <v>1.3823148492650009E-3</v>
      </c>
      <c r="T133" s="98">
        <v>1.3207238022996635E-3</v>
      </c>
      <c r="U133" s="98">
        <v>1.1890404940400399E-3</v>
      </c>
      <c r="V133" s="98">
        <v>1.0143092581960996E-3</v>
      </c>
      <c r="W133" s="98">
        <v>1.3049334013007076E-3</v>
      </c>
      <c r="X133" s="98">
        <v>5.0021327433279661E-4</v>
      </c>
      <c r="Y133" s="98">
        <v>4.9805437274827414E-4</v>
      </c>
      <c r="DA133" s="63" t="s">
        <v>1776</v>
      </c>
    </row>
    <row r="134" spans="1:105" ht="12" customHeight="1" x14ac:dyDescent="0.25">
      <c r="A134" s="109" t="s">
        <v>120</v>
      </c>
      <c r="B134" s="33">
        <v>0.68183373576062456</v>
      </c>
      <c r="C134" s="33">
        <v>0.71134109665135759</v>
      </c>
      <c r="D134" s="33">
        <v>0.68163308047905391</v>
      </c>
      <c r="E134" s="33">
        <v>0.6397480213715423</v>
      </c>
      <c r="F134" s="33">
        <v>0.70149666939326405</v>
      </c>
      <c r="G134" s="33">
        <v>0.6276058753477145</v>
      </c>
      <c r="H134" s="33">
        <v>0.78664527377731408</v>
      </c>
      <c r="I134" s="33">
        <v>0.7062900479690164</v>
      </c>
      <c r="J134" s="33">
        <v>0.72992163095685647</v>
      </c>
      <c r="K134" s="33">
        <v>0.7796044106361355</v>
      </c>
      <c r="L134" s="33">
        <v>0.68014252311644563</v>
      </c>
      <c r="M134" s="33">
        <v>0.57750362336420569</v>
      </c>
      <c r="N134" s="33">
        <v>0.58109652120552691</v>
      </c>
      <c r="O134" s="33">
        <v>0.57885397942534256</v>
      </c>
      <c r="P134" s="33">
        <v>0.60411756995302612</v>
      </c>
      <c r="Q134" s="33">
        <v>0.58011607004953802</v>
      </c>
      <c r="R134" s="33">
        <v>0.60893467427668135</v>
      </c>
      <c r="S134" s="33">
        <v>0.66549407658660154</v>
      </c>
      <c r="T134" s="33">
        <v>0.69296427019412354</v>
      </c>
      <c r="U134" s="33">
        <v>0.72682817708490843</v>
      </c>
      <c r="V134" s="33">
        <v>0.700753176296674</v>
      </c>
      <c r="W134" s="33">
        <v>0.63570770819607081</v>
      </c>
      <c r="X134" s="33">
        <v>0.62416656070377341</v>
      </c>
      <c r="Y134" s="33">
        <v>0.62775211771084982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0.52981925905716754</v>
      </c>
      <c r="C136" s="119">
        <f t="shared" si="26"/>
        <v>0.53284445085611654</v>
      </c>
      <c r="D136" s="119">
        <f t="shared" si="26"/>
        <v>0.53454651429948963</v>
      </c>
      <c r="E136" s="119">
        <f t="shared" si="26"/>
        <v>0.5381792966911807</v>
      </c>
      <c r="F136" s="119">
        <f t="shared" si="26"/>
        <v>0.5474554274040887</v>
      </c>
      <c r="G136" s="119">
        <f t="shared" si="26"/>
        <v>0.55170501589562615</v>
      </c>
      <c r="H136" s="119">
        <f t="shared" si="26"/>
        <v>0.56654792118820674</v>
      </c>
      <c r="I136" s="119">
        <f t="shared" si="26"/>
        <v>0.5726310071200118</v>
      </c>
      <c r="J136" s="119">
        <f t="shared" si="26"/>
        <v>0.5750197220177744</v>
      </c>
      <c r="K136" s="119">
        <f t="shared" si="26"/>
        <v>0.58816879254946131</v>
      </c>
      <c r="L136" s="119">
        <f t="shared" si="26"/>
        <v>0.58627400699400045</v>
      </c>
      <c r="M136" s="119">
        <f t="shared" si="26"/>
        <v>0.59721557711962725</v>
      </c>
      <c r="N136" s="119">
        <f t="shared" si="26"/>
        <v>0.60850454847089319</v>
      </c>
      <c r="O136" s="119">
        <f t="shared" si="26"/>
        <v>0.62264229830110351</v>
      </c>
      <c r="P136" s="119">
        <f t="shared" si="26"/>
        <v>0.62886018926917986</v>
      </c>
      <c r="Q136" s="119">
        <f t="shared" si="26"/>
        <v>0.63235289591981514</v>
      </c>
      <c r="R136" s="119">
        <f t="shared" ref="R136:V136" si="27">IF(R117=0,"",R117/R98)</f>
        <v>0.64092088343750075</v>
      </c>
      <c r="S136" s="119">
        <f t="shared" si="27"/>
        <v>0.65330388748668777</v>
      </c>
      <c r="T136" s="119">
        <f t="shared" si="27"/>
        <v>0.67092358884530956</v>
      </c>
      <c r="U136" s="119">
        <f t="shared" si="27"/>
        <v>0.6878284260069164</v>
      </c>
      <c r="V136" s="119">
        <f t="shared" si="27"/>
        <v>0.70366151829210655</v>
      </c>
      <c r="W136" s="119">
        <f t="shared" ref="W136:Y136" si="28">IF(W117=0,"",W117/W98)</f>
        <v>0.72062206915582083</v>
      </c>
      <c r="X136" s="119">
        <f t="shared" si="28"/>
        <v>0.73544512600451672</v>
      </c>
      <c r="Y136" s="119">
        <f t="shared" si="28"/>
        <v>0.74372910759914879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0.50159660174480569</v>
      </c>
      <c r="C137" s="124">
        <f t="shared" si="29"/>
        <v>0.50143523733490036</v>
      </c>
      <c r="D137" s="124">
        <f t="shared" si="29"/>
        <v>0.50127971818551265</v>
      </c>
      <c r="E137" s="124">
        <f t="shared" si="29"/>
        <v>0.50206721715561187</v>
      </c>
      <c r="F137" s="124">
        <f t="shared" si="29"/>
        <v>0.51002378010418659</v>
      </c>
      <c r="G137" s="124">
        <f t="shared" si="29"/>
        <v>0.52111671014811978</v>
      </c>
      <c r="H137" s="124">
        <f t="shared" si="29"/>
        <v>0.5312671335530299</v>
      </c>
      <c r="I137" s="124">
        <f t="shared" si="29"/>
        <v>0.53902120793424801</v>
      </c>
      <c r="J137" s="124">
        <f t="shared" si="29"/>
        <v>0.54416594693995834</v>
      </c>
      <c r="K137" s="124">
        <f t="shared" si="29"/>
        <v>0.54836652095070448</v>
      </c>
      <c r="L137" s="124">
        <f t="shared" si="29"/>
        <v>0.55238433556702515</v>
      </c>
      <c r="M137" s="124">
        <f t="shared" si="29"/>
        <v>0.55814921071125845</v>
      </c>
      <c r="N137" s="124">
        <f t="shared" si="29"/>
        <v>0.5729693632038575</v>
      </c>
      <c r="O137" s="124">
        <f t="shared" si="29"/>
        <v>0.59222985418128815</v>
      </c>
      <c r="P137" s="124">
        <f t="shared" si="29"/>
        <v>0.59299445918737193</v>
      </c>
      <c r="Q137" s="124">
        <f t="shared" si="29"/>
        <v>0.5960516131302851</v>
      </c>
      <c r="R137" s="124">
        <f t="shared" ref="R137:V137" si="30">IF(R118=0,"",R118/R99)</f>
        <v>0.60555320827103487</v>
      </c>
      <c r="S137" s="124">
        <f t="shared" si="30"/>
        <v>0.62454464197822301</v>
      </c>
      <c r="T137" s="124">
        <f t="shared" si="30"/>
        <v>0.64230246040772843</v>
      </c>
      <c r="U137" s="124">
        <f t="shared" si="30"/>
        <v>0.66040765452742423</v>
      </c>
      <c r="V137" s="124">
        <f t="shared" si="30"/>
        <v>0.67956384015208771</v>
      </c>
      <c r="W137" s="124">
        <f t="shared" ref="W137:Y137" si="31">IF(W118=0,"",W118/W99)</f>
        <v>0.69824098706255555</v>
      </c>
      <c r="X137" s="124">
        <f t="shared" si="31"/>
        <v>0.71220756617635372</v>
      </c>
      <c r="Y137" s="124">
        <f t="shared" si="31"/>
        <v>0.72173404877070713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0.49471544809791618</v>
      </c>
      <c r="C138" s="111">
        <f t="shared" si="32"/>
        <v>0.49471544809791607</v>
      </c>
      <c r="D138" s="111">
        <f t="shared" si="32"/>
        <v>0.49471544809791612</v>
      </c>
      <c r="E138" s="111">
        <f t="shared" si="32"/>
        <v>0.49563546141354164</v>
      </c>
      <c r="F138" s="111">
        <f t="shared" si="32"/>
        <v>0.50375463674057808</v>
      </c>
      <c r="G138" s="111">
        <f t="shared" si="32"/>
        <v>0.51553234728878428</v>
      </c>
      <c r="H138" s="111">
        <f t="shared" si="32"/>
        <v>0.52566936862767921</v>
      </c>
      <c r="I138" s="111">
        <f t="shared" si="32"/>
        <v>0.53362261039122438</v>
      </c>
      <c r="J138" s="111">
        <f t="shared" si="32"/>
        <v>0.53884501522414119</v>
      </c>
      <c r="K138" s="111">
        <f t="shared" si="32"/>
        <v>0.54310271577630531</v>
      </c>
      <c r="L138" s="111">
        <f t="shared" si="32"/>
        <v>0.54717409049653909</v>
      </c>
      <c r="M138" s="111">
        <f t="shared" si="32"/>
        <v>0.55302618629662359</v>
      </c>
      <c r="N138" s="111">
        <f t="shared" si="32"/>
        <v>0.56793449009025676</v>
      </c>
      <c r="O138" s="111">
        <f t="shared" si="32"/>
        <v>0.58730414653920004</v>
      </c>
      <c r="P138" s="111">
        <f t="shared" si="32"/>
        <v>0.58810921589843246</v>
      </c>
      <c r="Q138" s="111">
        <f t="shared" si="32"/>
        <v>0.5912140117963548</v>
      </c>
      <c r="R138" s="111">
        <f t="shared" ref="R138:V138" si="33">IF(R119=0,"",R119/R100)</f>
        <v>0.60078022914505247</v>
      </c>
      <c r="S138" s="111">
        <f t="shared" si="33"/>
        <v>0.61988488084621507</v>
      </c>
      <c r="T138" s="111">
        <f t="shared" si="33"/>
        <v>0.63774658299975151</v>
      </c>
      <c r="U138" s="111">
        <f t="shared" si="33"/>
        <v>0.6559891747068558</v>
      </c>
      <c r="V138" s="111">
        <f t="shared" si="33"/>
        <v>0.67528340899929951</v>
      </c>
      <c r="W138" s="111">
        <f t="shared" ref="W138:Y138" si="34">IF(W119=0,"",W119/W100)</f>
        <v>0.69404984172950401</v>
      </c>
      <c r="X138" s="111">
        <f t="shared" si="34"/>
        <v>0.7081661097703188</v>
      </c>
      <c r="Y138" s="111">
        <f t="shared" si="34"/>
        <v>0.71776904722502277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1.8212459755619608</v>
      </c>
      <c r="C140" s="124">
        <f t="shared" si="38"/>
        <v>1.9306595764880481</v>
      </c>
      <c r="D140" s="124">
        <f t="shared" si="38"/>
        <v>2.0226839034421884</v>
      </c>
      <c r="E140" s="124">
        <f t="shared" si="38"/>
        <v>2.0786099940341178</v>
      </c>
      <c r="F140" s="124">
        <f t="shared" si="38"/>
        <v>2.2257080693082028</v>
      </c>
      <c r="G140" s="124">
        <f t="shared" si="38"/>
        <v>2.4544370639856963</v>
      </c>
      <c r="H140" s="124">
        <f t="shared" si="38"/>
        <v>2.6838324512219693</v>
      </c>
      <c r="I140" s="124">
        <f t="shared" si="38"/>
        <v>2.8105426472505513</v>
      </c>
      <c r="J140" s="124">
        <f t="shared" si="38"/>
        <v>2.8753276018948992</v>
      </c>
      <c r="K140" s="124">
        <f t="shared" si="38"/>
        <v>2.9325141545823858</v>
      </c>
      <c r="L140" s="124">
        <f t="shared" si="38"/>
        <v>2.964076374770686</v>
      </c>
      <c r="M140" s="124">
        <f t="shared" si="38"/>
        <v>2.9878738942802898</v>
      </c>
      <c r="N140" s="124">
        <f t="shared" si="38"/>
        <v>3.0312493677877028</v>
      </c>
      <c r="O140" s="124">
        <f t="shared" si="38"/>
        <v>3.1633633970450981</v>
      </c>
      <c r="P140" s="124">
        <f t="shared" si="38"/>
        <v>3.3737135963337539</v>
      </c>
      <c r="Q140" s="124">
        <f t="shared" si="38"/>
        <v>3.6110950343717318</v>
      </c>
      <c r="R140" s="124">
        <f t="shared" ref="R140:V140" si="39">IF(R121=0,"",R121/R102)</f>
        <v>3.8084348182701961</v>
      </c>
      <c r="S140" s="124">
        <f t="shared" si="39"/>
        <v>3.9667532300609314</v>
      </c>
      <c r="T140" s="124">
        <f t="shared" si="39"/>
        <v>4.0365104414908259</v>
      </c>
      <c r="U140" s="124">
        <f t="shared" si="39"/>
        <v>4.0815981804693537</v>
      </c>
      <c r="V140" s="124">
        <f t="shared" si="39"/>
        <v>4.1176941737061101</v>
      </c>
      <c r="W140" s="124">
        <f t="shared" ref="W140:Y140" si="40">IF(W121=0,"",W121/W102)</f>
        <v>4.1380895994266895</v>
      </c>
      <c r="X140" s="124">
        <f t="shared" si="40"/>
        <v>4.1500330954062674</v>
      </c>
      <c r="Y140" s="124">
        <f t="shared" si="40"/>
        <v>4.159332989306078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1.8212459755619608</v>
      </c>
      <c r="C141" s="111">
        <f t="shared" si="41"/>
        <v>1.9306595764880481</v>
      </c>
      <c r="D141" s="111">
        <f t="shared" si="41"/>
        <v>2.0226839034421884</v>
      </c>
      <c r="E141" s="111">
        <f t="shared" si="41"/>
        <v>2.0786099940341178</v>
      </c>
      <c r="F141" s="111">
        <f t="shared" si="41"/>
        <v>2.2257080693082028</v>
      </c>
      <c r="G141" s="111">
        <f t="shared" si="41"/>
        <v>2.4544370639856963</v>
      </c>
      <c r="H141" s="111">
        <f t="shared" si="41"/>
        <v>2.6838324512219693</v>
      </c>
      <c r="I141" s="111">
        <f t="shared" si="41"/>
        <v>2.8105426472505513</v>
      </c>
      <c r="J141" s="111">
        <f t="shared" si="41"/>
        <v>2.8753276018948992</v>
      </c>
      <c r="K141" s="111">
        <f t="shared" si="41"/>
        <v>2.9325141545823858</v>
      </c>
      <c r="L141" s="111">
        <f t="shared" si="41"/>
        <v>2.964076374770686</v>
      </c>
      <c r="M141" s="111">
        <f t="shared" si="41"/>
        <v>2.9878738942802898</v>
      </c>
      <c r="N141" s="111">
        <f t="shared" si="41"/>
        <v>3.0312493677877028</v>
      </c>
      <c r="O141" s="111">
        <f t="shared" si="41"/>
        <v>3.1633633970450981</v>
      </c>
      <c r="P141" s="111">
        <f t="shared" si="41"/>
        <v>3.3737135963337539</v>
      </c>
      <c r="Q141" s="111">
        <f t="shared" si="41"/>
        <v>3.6110950343717318</v>
      </c>
      <c r="R141" s="111">
        <f t="shared" ref="R141:V141" si="42">IF(R122=0,"",R122/R103)</f>
        <v>3.8084348182701961</v>
      </c>
      <c r="S141" s="111">
        <f t="shared" si="42"/>
        <v>3.9667532300609314</v>
      </c>
      <c r="T141" s="111">
        <f t="shared" si="42"/>
        <v>4.0365104414908259</v>
      </c>
      <c r="U141" s="111">
        <f t="shared" si="42"/>
        <v>4.0815981804693537</v>
      </c>
      <c r="V141" s="111">
        <f t="shared" si="42"/>
        <v>4.1176941737061101</v>
      </c>
      <c r="W141" s="111">
        <f t="shared" ref="W141:Y141" si="43">IF(W122=0,"",W122/W103)</f>
        <v>4.1380895994266895</v>
      </c>
      <c r="X141" s="111">
        <f t="shared" si="43"/>
        <v>4.1500330954062674</v>
      </c>
      <c r="Y141" s="111">
        <f t="shared" si="43"/>
        <v>4.159332989306078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0.71178316977645029</v>
      </c>
      <c r="C142" s="124">
        <f t="shared" si="44"/>
        <v>0.71419582081821376</v>
      </c>
      <c r="D142" s="124">
        <f t="shared" si="44"/>
        <v>0.71620111083064586</v>
      </c>
      <c r="E142" s="124">
        <f t="shared" si="44"/>
        <v>0.72172221991022201</v>
      </c>
      <c r="F142" s="124">
        <f t="shared" si="44"/>
        <v>0.73185248453848872</v>
      </c>
      <c r="G142" s="124">
        <f t="shared" si="44"/>
        <v>0.7465872141535097</v>
      </c>
      <c r="H142" s="124">
        <f t="shared" si="44"/>
        <v>0.76474239980877379</v>
      </c>
      <c r="I142" s="124">
        <f t="shared" si="44"/>
        <v>0.76562521086858448</v>
      </c>
      <c r="J142" s="124">
        <f t="shared" si="44"/>
        <v>0.76417082335931574</v>
      </c>
      <c r="K142" s="124">
        <f t="shared" si="44"/>
        <v>0.76756746662494912</v>
      </c>
      <c r="L142" s="124">
        <f t="shared" si="44"/>
        <v>0.77407216024511194</v>
      </c>
      <c r="M142" s="124">
        <f t="shared" si="44"/>
        <v>0.77201411520706686</v>
      </c>
      <c r="N142" s="124">
        <f t="shared" si="44"/>
        <v>0.77733683796116493</v>
      </c>
      <c r="O142" s="124">
        <f t="shared" si="44"/>
        <v>0.79153147660980094</v>
      </c>
      <c r="P142" s="124">
        <f t="shared" si="44"/>
        <v>0.79629130492344558</v>
      </c>
      <c r="Q142" s="124">
        <f t="shared" si="44"/>
        <v>0.80817638415628124</v>
      </c>
      <c r="R142" s="124">
        <f t="shared" ref="R142:V142" si="45">IF(R123=0,"",R123/R104)</f>
        <v>0.81487185404352624</v>
      </c>
      <c r="S142" s="124">
        <f t="shared" si="45"/>
        <v>0.81856399396278556</v>
      </c>
      <c r="T142" s="124">
        <f t="shared" si="45"/>
        <v>0.82005169362939712</v>
      </c>
      <c r="U142" s="124">
        <f t="shared" si="45"/>
        <v>0.82731301752711472</v>
      </c>
      <c r="V142" s="124">
        <f t="shared" si="45"/>
        <v>0.83588608148896804</v>
      </c>
      <c r="W142" s="124">
        <f t="shared" ref="W142:Y142" si="46">IF(W123=0,"",W123/W104)</f>
        <v>0.84215239227761562</v>
      </c>
      <c r="X142" s="124">
        <f t="shared" si="46"/>
        <v>0.84252747848139531</v>
      </c>
      <c r="Y142" s="124">
        <f t="shared" si="46"/>
        <v>0.84693949086231646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0.60394781810321463</v>
      </c>
      <c r="C143" s="111">
        <f t="shared" si="47"/>
        <v>0.60414066403138278</v>
      </c>
      <c r="D143" s="111">
        <f t="shared" si="47"/>
        <v>0.60491499369815827</v>
      </c>
      <c r="E143" s="111">
        <f t="shared" si="47"/>
        <v>0.60772251889345774</v>
      </c>
      <c r="F143" s="111">
        <f t="shared" si="47"/>
        <v>0.61605663275269107</v>
      </c>
      <c r="G143" s="111">
        <f t="shared" si="47"/>
        <v>0.62582223677732807</v>
      </c>
      <c r="H143" s="111">
        <f t="shared" si="47"/>
        <v>0.63262314598031844</v>
      </c>
      <c r="I143" s="111">
        <f t="shared" si="47"/>
        <v>0.63525861798363403</v>
      </c>
      <c r="J143" s="111">
        <f t="shared" si="47"/>
        <v>0.63543558588201166</v>
      </c>
      <c r="K143" s="111">
        <f t="shared" si="47"/>
        <v>0.63562548774679339</v>
      </c>
      <c r="L143" s="111">
        <f t="shared" si="47"/>
        <v>0.6359792027141703</v>
      </c>
      <c r="M143" s="111">
        <f t="shared" si="47"/>
        <v>0.63668087668417728</v>
      </c>
      <c r="N143" s="111">
        <f t="shared" si="47"/>
        <v>0.64617340413943392</v>
      </c>
      <c r="O143" s="111">
        <f t="shared" si="47"/>
        <v>0.67019015482143662</v>
      </c>
      <c r="P143" s="111">
        <f t="shared" si="47"/>
        <v>0.68580905286237814</v>
      </c>
      <c r="Q143" s="111">
        <f t="shared" si="47"/>
        <v>0.69381937895674006</v>
      </c>
      <c r="R143" s="111">
        <f t="shared" ref="R143:V143" si="48">IF(R124=0,"",R124/R105)</f>
        <v>0.69637511404801744</v>
      </c>
      <c r="S143" s="111">
        <f t="shared" si="48"/>
        <v>0.70723360096128274</v>
      </c>
      <c r="T143" s="111">
        <f t="shared" si="48"/>
        <v>0.72024351356975302</v>
      </c>
      <c r="U143" s="111">
        <f t="shared" si="48"/>
        <v>0.73931788810932708</v>
      </c>
      <c r="V143" s="111">
        <f t="shared" si="48"/>
        <v>0.76687145674762713</v>
      </c>
      <c r="W143" s="111">
        <f t="shared" ref="W143:Y143" si="49">IF(W124=0,"",W124/W105)</f>
        <v>0.7906066729120097</v>
      </c>
      <c r="X143" s="111">
        <f t="shared" si="49"/>
        <v>0.79738775175441967</v>
      </c>
      <c r="Y143" s="111">
        <f t="shared" si="49"/>
        <v>0.80117751033497764</v>
      </c>
      <c r="DA143" s="63" t="s">
        <v>1935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0.80335132779925311</v>
      </c>
      <c r="C144" s="111">
        <f t="shared" si="50"/>
        <v>0.80409037653778959</v>
      </c>
      <c r="D144" s="111">
        <f t="shared" si="50"/>
        <v>0.80381604114214145</v>
      </c>
      <c r="E144" s="111">
        <f t="shared" si="50"/>
        <v>0.80530171832398789</v>
      </c>
      <c r="F144" s="111">
        <f t="shared" si="50"/>
        <v>0.80562004241599205</v>
      </c>
      <c r="G144" s="111">
        <f t="shared" si="50"/>
        <v>0.81977173384268887</v>
      </c>
      <c r="H144" s="111">
        <f t="shared" si="50"/>
        <v>0.85053372149028961</v>
      </c>
      <c r="I144" s="111">
        <f t="shared" si="50"/>
        <v>0.84313863134001732</v>
      </c>
      <c r="J144" s="111">
        <f t="shared" si="50"/>
        <v>0.83120795042988438</v>
      </c>
      <c r="K144" s="111">
        <f t="shared" si="50"/>
        <v>0.82906658367336972</v>
      </c>
      <c r="L144" s="111">
        <f t="shared" si="50"/>
        <v>0.84671929910293864</v>
      </c>
      <c r="M144" s="111">
        <f t="shared" si="50"/>
        <v>0.83100819620648503</v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1936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0.60394781810321463</v>
      </c>
      <c r="C145" s="112">
        <f t="shared" si="53"/>
        <v>0.60394781810321463</v>
      </c>
      <c r="D145" s="112">
        <f t="shared" si="53"/>
        <v>0.60394781810321463</v>
      </c>
      <c r="E145" s="112">
        <f t="shared" si="53"/>
        <v>0.60394781810321463</v>
      </c>
      <c r="F145" s="112">
        <f t="shared" si="53"/>
        <v>0.60394781810321463</v>
      </c>
      <c r="G145" s="112">
        <f t="shared" si="53"/>
        <v>0.62700349801456579</v>
      </c>
      <c r="H145" s="112">
        <f t="shared" si="53"/>
        <v>0.6351180423988585</v>
      </c>
      <c r="I145" s="112">
        <f t="shared" si="53"/>
        <v>0.63511804239885861</v>
      </c>
      <c r="J145" s="112">
        <f t="shared" si="53"/>
        <v>0.63511804239885838</v>
      </c>
      <c r="K145" s="112">
        <f t="shared" si="53"/>
        <v>0.6351180423988585</v>
      </c>
      <c r="L145" s="112">
        <f t="shared" si="53"/>
        <v>0.63511804239885861</v>
      </c>
      <c r="M145" s="112">
        <f t="shared" si="53"/>
        <v>0.63511804239885861</v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1937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0.68133412192105725</v>
      </c>
      <c r="C147" s="112">
        <f t="shared" si="59"/>
        <v>0.68270969334670961</v>
      </c>
      <c r="D147" s="112">
        <f t="shared" si="59"/>
        <v>0.68490334386468399</v>
      </c>
      <c r="E147" s="112">
        <f t="shared" si="59"/>
        <v>0.68795296459213762</v>
      </c>
      <c r="F147" s="112">
        <f t="shared" si="59"/>
        <v>0.69244733401580072</v>
      </c>
      <c r="G147" s="112">
        <f t="shared" si="59"/>
        <v>0.69755495034630344</v>
      </c>
      <c r="H147" s="112">
        <f t="shared" si="59"/>
        <v>0.70336770202514209</v>
      </c>
      <c r="I147" s="112">
        <f t="shared" si="59"/>
        <v>0.70612947925225378</v>
      </c>
      <c r="J147" s="112">
        <f t="shared" si="59"/>
        <v>0.70657461874324379</v>
      </c>
      <c r="K147" s="112">
        <f t="shared" si="59"/>
        <v>0.70690661492291784</v>
      </c>
      <c r="L147" s="112">
        <f t="shared" si="59"/>
        <v>0.70748205320105251</v>
      </c>
      <c r="M147" s="112">
        <f t="shared" si="59"/>
        <v>0.70879851186839737</v>
      </c>
      <c r="N147" s="112">
        <f t="shared" si="59"/>
        <v>0.71392349311289527</v>
      </c>
      <c r="O147" s="112">
        <f t="shared" si="59"/>
        <v>0.72175259253532076</v>
      </c>
      <c r="P147" s="112">
        <f t="shared" si="59"/>
        <v>0.72801784435128469</v>
      </c>
      <c r="Q147" s="112">
        <f t="shared" si="59"/>
        <v>0.73349459787924054</v>
      </c>
      <c r="R147" s="112">
        <f t="shared" ref="R147:V147" si="60">IF(R128=0,"",R128/R109)</f>
        <v>0.73796766188506169</v>
      </c>
      <c r="S147" s="112">
        <f t="shared" si="60"/>
        <v>0.74447541829352004</v>
      </c>
      <c r="T147" s="112">
        <f t="shared" si="60"/>
        <v>0.75296066365098302</v>
      </c>
      <c r="U147" s="112">
        <f t="shared" si="60"/>
        <v>0.76273542259751226</v>
      </c>
      <c r="V147" s="112">
        <f t="shared" si="60"/>
        <v>0.77499145483995691</v>
      </c>
      <c r="W147" s="112">
        <f t="shared" ref="W147:Y147" si="61">IF(W128=0,"",W128/W109)</f>
        <v>0.784954560966177</v>
      </c>
      <c r="X147" s="112">
        <f t="shared" si="61"/>
        <v>0.79086953286899142</v>
      </c>
      <c r="Y147" s="112">
        <f t="shared" si="61"/>
        <v>0.79884691299839949</v>
      </c>
      <c r="DA147" s="131" t="s">
        <v>1939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0.85149011446182044</v>
      </c>
      <c r="C148" s="113">
        <f t="shared" si="62"/>
        <v>0.8529261337144517</v>
      </c>
      <c r="D148" s="113">
        <f t="shared" si="62"/>
        <v>0.85375302632027905</v>
      </c>
      <c r="E148" s="113">
        <f t="shared" si="62"/>
        <v>0.85714482860233654</v>
      </c>
      <c r="F148" s="113">
        <f t="shared" si="62"/>
        <v>0.86088030642568192</v>
      </c>
      <c r="G148" s="113">
        <f t="shared" si="62"/>
        <v>0.86432711279423247</v>
      </c>
      <c r="H148" s="113">
        <f t="shared" si="62"/>
        <v>0.88642108333345981</v>
      </c>
      <c r="I148" s="113">
        <f t="shared" si="62"/>
        <v>0.88151154895546646</v>
      </c>
      <c r="J148" s="113">
        <f t="shared" si="62"/>
        <v>0.87265048121273325</v>
      </c>
      <c r="K148" s="113">
        <f t="shared" si="62"/>
        <v>0.8700645927437477</v>
      </c>
      <c r="L148" s="113">
        <f t="shared" si="62"/>
        <v>0.88388786123299068</v>
      </c>
      <c r="M148" s="113">
        <f t="shared" si="62"/>
        <v>0.87306884650464955</v>
      </c>
      <c r="N148" s="113">
        <f t="shared" si="62"/>
        <v>0.87979132033528062</v>
      </c>
      <c r="O148" s="113">
        <f t="shared" si="62"/>
        <v>0.89921420410441344</v>
      </c>
      <c r="P148" s="113">
        <f t="shared" si="62"/>
        <v>0.9007935897207715</v>
      </c>
      <c r="Q148" s="113">
        <f t="shared" si="62"/>
        <v>0.9202253224508018</v>
      </c>
      <c r="R148" s="113">
        <f t="shared" ref="R148:V148" si="63">IF(R129=0,"",R129/R110)</f>
        <v>0.92722127070919047</v>
      </c>
      <c r="S148" s="113">
        <f t="shared" si="63"/>
        <v>0.92179535868082163</v>
      </c>
      <c r="T148" s="113">
        <f t="shared" si="63"/>
        <v>0.91359126752028352</v>
      </c>
      <c r="U148" s="113">
        <f t="shared" si="63"/>
        <v>0.91588924012944928</v>
      </c>
      <c r="V148" s="113">
        <f t="shared" si="63"/>
        <v>0.92071841055695636</v>
      </c>
      <c r="W148" s="113">
        <f t="shared" ref="W148:Y148" si="64">IF(W129=0,"",W129/W110)</f>
        <v>0.9264930822051114</v>
      </c>
      <c r="X148" s="113">
        <f t="shared" si="64"/>
        <v>0.91708860116615387</v>
      </c>
      <c r="Y148" s="113">
        <f t="shared" si="64"/>
        <v>0.92069746150632636</v>
      </c>
      <c r="DA148" s="132" t="s">
        <v>1940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0.68133412192105725</v>
      </c>
      <c r="C149" s="111">
        <f t="shared" si="65"/>
        <v>0.68283168603648325</v>
      </c>
      <c r="D149" s="111">
        <f t="shared" si="65"/>
        <v>0.68496813249587085</v>
      </c>
      <c r="E149" s="111">
        <f t="shared" si="65"/>
        <v>0.68902187059014297</v>
      </c>
      <c r="F149" s="111">
        <f t="shared" si="65"/>
        <v>0.69532071039157717</v>
      </c>
      <c r="G149" s="111">
        <f t="shared" si="65"/>
        <v>0.70130848173697391</v>
      </c>
      <c r="H149" s="111">
        <f t="shared" si="65"/>
        <v>0.7050407581620185</v>
      </c>
      <c r="I149" s="111">
        <f t="shared" si="65"/>
        <v>0.70639231040157469</v>
      </c>
      <c r="J149" s="111">
        <f t="shared" si="65"/>
        <v>0.70675618429662246</v>
      </c>
      <c r="K149" s="111">
        <f t="shared" si="65"/>
        <v>0.70700528306641519</v>
      </c>
      <c r="L149" s="111">
        <f t="shared" si="65"/>
        <v>0.70742739311103475</v>
      </c>
      <c r="M149" s="111">
        <f t="shared" si="65"/>
        <v>0.70880017455877198</v>
      </c>
      <c r="N149" s="111">
        <f t="shared" si="65"/>
        <v>0.71392056760522293</v>
      </c>
      <c r="O149" s="111">
        <f t="shared" si="65"/>
        <v>0.7228960562359904</v>
      </c>
      <c r="P149" s="111">
        <f t="shared" si="65"/>
        <v>0.72828618668969014</v>
      </c>
      <c r="Q149" s="111">
        <f t="shared" si="65"/>
        <v>0.73306667065524878</v>
      </c>
      <c r="R149" s="111">
        <f t="shared" ref="R149:V149" si="66">IF(R130=0,"",R130/R111)</f>
        <v>0.73819840253326063</v>
      </c>
      <c r="S149" s="111">
        <f t="shared" si="66"/>
        <v>0.74578824050375003</v>
      </c>
      <c r="T149" s="111">
        <f t="shared" si="66"/>
        <v>0.75314255975725453</v>
      </c>
      <c r="U149" s="111">
        <f t="shared" si="66"/>
        <v>0.76297326821625933</v>
      </c>
      <c r="V149" s="111">
        <f t="shared" si="66"/>
        <v>0.7739889071270275</v>
      </c>
      <c r="W149" s="111">
        <f t="shared" ref="W149:Y149" si="67">IF(W130=0,"",W130/W111)</f>
        <v>0.78314035020651285</v>
      </c>
      <c r="X149" s="111">
        <f t="shared" si="67"/>
        <v>0.78903306870257772</v>
      </c>
      <c r="Y149" s="111">
        <f t="shared" si="67"/>
        <v>0.79592804191708122</v>
      </c>
      <c r="DA149" s="63" t="s">
        <v>1941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0.75065563198411822</v>
      </c>
      <c r="C151" s="124">
        <f t="shared" si="71"/>
        <v>0.75152770034443039</v>
      </c>
      <c r="D151" s="124">
        <f t="shared" si="71"/>
        <v>0.75296430599999686</v>
      </c>
      <c r="E151" s="124">
        <f t="shared" si="71"/>
        <v>0.75530238378381709</v>
      </c>
      <c r="F151" s="124">
        <f t="shared" si="71"/>
        <v>0.75893842582994508</v>
      </c>
      <c r="G151" s="124">
        <f t="shared" si="71"/>
        <v>0.76312927674821496</v>
      </c>
      <c r="H151" s="124">
        <f t="shared" si="71"/>
        <v>0.76710268831172235</v>
      </c>
      <c r="I151" s="124">
        <f t="shared" si="71"/>
        <v>0.76892287638853007</v>
      </c>
      <c r="J151" s="124">
        <f t="shared" si="71"/>
        <v>0.76944565074941784</v>
      </c>
      <c r="K151" s="124">
        <f t="shared" si="71"/>
        <v>0.76972555187312364</v>
      </c>
      <c r="L151" s="124">
        <f t="shared" si="71"/>
        <v>0.7702477883471055</v>
      </c>
      <c r="M151" s="124">
        <f t="shared" si="71"/>
        <v>0.77174520286511572</v>
      </c>
      <c r="N151" s="124">
        <f t="shared" si="71"/>
        <v>0.77646028685372614</v>
      </c>
      <c r="O151" s="124">
        <f t="shared" si="71"/>
        <v>0.78263751518303459</v>
      </c>
      <c r="P151" s="124">
        <f t="shared" si="71"/>
        <v>0.78647172915190033</v>
      </c>
      <c r="Q151" s="124">
        <f t="shared" si="71"/>
        <v>0.78977481856257847</v>
      </c>
      <c r="R151" s="124">
        <f t="shared" ref="R151:V151" si="72">IF(R132=0,"",R132/R113)</f>
        <v>0.79355968527929044</v>
      </c>
      <c r="S151" s="124">
        <f t="shared" si="72"/>
        <v>0.80090590732285483</v>
      </c>
      <c r="T151" s="124">
        <f t="shared" si="72"/>
        <v>0.81045951371662339</v>
      </c>
      <c r="U151" s="124">
        <f t="shared" si="72"/>
        <v>0.82327413629170698</v>
      </c>
      <c r="V151" s="124">
        <f t="shared" si="72"/>
        <v>0.83914673663050776</v>
      </c>
      <c r="W151" s="124">
        <f t="shared" ref="W151:Y151" si="73">IF(W132=0,"",W132/W113)</f>
        <v>0.85305471174089087</v>
      </c>
      <c r="X151" s="124">
        <f t="shared" si="73"/>
        <v>0.86224502003748371</v>
      </c>
      <c r="Y151" s="124">
        <f t="shared" si="73"/>
        <v>0.87193572254018414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0.60145569381787189</v>
      </c>
      <c r="C152" s="111">
        <f t="shared" si="74"/>
        <v>0.60179407654095507</v>
      </c>
      <c r="D152" s="111">
        <f t="shared" si="74"/>
        <v>0.60223950383069647</v>
      </c>
      <c r="E152" s="111">
        <f t="shared" si="74"/>
        <v>0.60304660386959508</v>
      </c>
      <c r="F152" s="111">
        <f t="shared" si="74"/>
        <v>0.60458754052350361</v>
      </c>
      <c r="G152" s="111">
        <f t="shared" si="74"/>
        <v>0.60640041105686782</v>
      </c>
      <c r="H152" s="111">
        <f t="shared" si="74"/>
        <v>0.60795845569627993</v>
      </c>
      <c r="I152" s="111">
        <f t="shared" si="74"/>
        <v>0.60861713065481027</v>
      </c>
      <c r="J152" s="111">
        <f t="shared" si="74"/>
        <v>0.60866658758727044</v>
      </c>
      <c r="K152" s="111">
        <f t="shared" si="74"/>
        <v>0.60871010786308699</v>
      </c>
      <c r="L152" s="111">
        <f t="shared" si="74"/>
        <v>0.60876370827992199</v>
      </c>
      <c r="M152" s="111">
        <f t="shared" si="74"/>
        <v>0.60882314099698365</v>
      </c>
      <c r="N152" s="111">
        <f t="shared" si="74"/>
        <v>0.60899194071027052</v>
      </c>
      <c r="O152" s="111">
        <f t="shared" si="74"/>
        <v>0.60956161004437193</v>
      </c>
      <c r="P152" s="111">
        <f t="shared" si="74"/>
        <v>0.61000858774886479</v>
      </c>
      <c r="Q152" s="111">
        <f t="shared" si="74"/>
        <v>0.61033982804189668</v>
      </c>
      <c r="R152" s="111">
        <f t="shared" ref="R152:V152" si="75">IF(R133=0,"",R133/R114)</f>
        <v>0.61065279855705323</v>
      </c>
      <c r="S152" s="111">
        <f t="shared" si="75"/>
        <v>0.61113234157717866</v>
      </c>
      <c r="T152" s="111">
        <f t="shared" si="75"/>
        <v>0.61150535803717632</v>
      </c>
      <c r="U152" s="111">
        <f t="shared" si="75"/>
        <v>0.61225420334463287</v>
      </c>
      <c r="V152" s="111">
        <f t="shared" si="75"/>
        <v>0.61379203456784626</v>
      </c>
      <c r="W152" s="111">
        <f t="shared" ref="W152:Y152" si="76">IF(W133=0,"",W133/W114)</f>
        <v>0.61588627422034359</v>
      </c>
      <c r="X152" s="111">
        <f t="shared" si="76"/>
        <v>0.6176434331643158</v>
      </c>
      <c r="Y152" s="111">
        <f t="shared" si="76"/>
        <v>0.61969269748850619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0.75186575151063761</v>
      </c>
      <c r="C153" s="45">
        <f t="shared" si="77"/>
        <v>0.75272775094212707</v>
      </c>
      <c r="D153" s="45">
        <f t="shared" si="77"/>
        <v>0.75413578204698484</v>
      </c>
      <c r="E153" s="45">
        <f t="shared" si="77"/>
        <v>0.75638794610620663</v>
      </c>
      <c r="F153" s="45">
        <f t="shared" si="77"/>
        <v>0.76003269589792777</v>
      </c>
      <c r="G153" s="45">
        <f t="shared" si="77"/>
        <v>0.76426634277638295</v>
      </c>
      <c r="H153" s="45">
        <f t="shared" si="77"/>
        <v>0.76818210247760066</v>
      </c>
      <c r="I153" s="45">
        <f t="shared" si="77"/>
        <v>0.76995227591337057</v>
      </c>
      <c r="J153" s="45">
        <f t="shared" si="77"/>
        <v>0.77042405788664681</v>
      </c>
      <c r="K153" s="45">
        <f t="shared" si="77"/>
        <v>0.77076996294132838</v>
      </c>
      <c r="L153" s="45">
        <f t="shared" si="77"/>
        <v>0.77132451727949791</v>
      </c>
      <c r="M153" s="45">
        <f t="shared" si="77"/>
        <v>0.77265590360494718</v>
      </c>
      <c r="N153" s="45">
        <f t="shared" si="77"/>
        <v>0.77695096299202204</v>
      </c>
      <c r="O153" s="45">
        <f t="shared" si="77"/>
        <v>0.78297953467385495</v>
      </c>
      <c r="P153" s="45">
        <f t="shared" si="77"/>
        <v>0.78680992539044448</v>
      </c>
      <c r="Q153" s="45">
        <f t="shared" si="77"/>
        <v>0.79021596293133134</v>
      </c>
      <c r="R153" s="45">
        <f t="shared" ref="R153:V153" si="78">IF(R134=0,"",R134/R115)</f>
        <v>0.79406001995633246</v>
      </c>
      <c r="S153" s="45">
        <f t="shared" si="78"/>
        <v>0.80142282923119612</v>
      </c>
      <c r="T153" s="45">
        <f t="shared" si="78"/>
        <v>0.81096238243413199</v>
      </c>
      <c r="U153" s="45">
        <f t="shared" si="78"/>
        <v>0.82373859382275738</v>
      </c>
      <c r="V153" s="45">
        <f t="shared" si="78"/>
        <v>0.83959292624920301</v>
      </c>
      <c r="W153" s="45">
        <f t="shared" ref="W153:Y153" si="79">IF(W134=0,"",W134/W115)</f>
        <v>0.85372956221477125</v>
      </c>
      <c r="X153" s="45">
        <f t="shared" si="79"/>
        <v>0.86251876410021233</v>
      </c>
      <c r="Y153" s="45">
        <f t="shared" si="79"/>
        <v>0.8722174026012034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128.00713594590897</v>
      </c>
      <c r="C155" s="117">
        <f t="shared" si="80"/>
        <v>108.75466739992223</v>
      </c>
      <c r="D155" s="117">
        <f t="shared" si="80"/>
        <v>97.806851654041225</v>
      </c>
      <c r="E155" s="117">
        <f t="shared" si="80"/>
        <v>85.476760561869014</v>
      </c>
      <c r="F155" s="117">
        <f t="shared" si="80"/>
        <v>85.05063397461204</v>
      </c>
      <c r="G155" s="117">
        <f t="shared" si="80"/>
        <v>108.52694003407308</v>
      </c>
      <c r="H155" s="117">
        <f t="shared" si="80"/>
        <v>105.63360487709616</v>
      </c>
      <c r="I155" s="117">
        <f t="shared" si="80"/>
        <v>109.9220228921947</v>
      </c>
      <c r="J155" s="117">
        <f t="shared" si="80"/>
        <v>113.73373932914592</v>
      </c>
      <c r="K155" s="117">
        <f t="shared" si="80"/>
        <v>78.080559414866713</v>
      </c>
      <c r="L155" s="117">
        <f t="shared" si="80"/>
        <v>83.916140922328637</v>
      </c>
      <c r="M155" s="117">
        <f t="shared" si="80"/>
        <v>57.580544838435799</v>
      </c>
      <c r="N155" s="117">
        <f t="shared" si="80"/>
        <v>61.132834606256061</v>
      </c>
      <c r="O155" s="117">
        <f t="shared" si="80"/>
        <v>71.43900176755551</v>
      </c>
      <c r="P155" s="117">
        <f t="shared" si="80"/>
        <v>59.264678734291557</v>
      </c>
      <c r="Q155" s="117">
        <f t="shared" si="80"/>
        <v>59.928405380159717</v>
      </c>
      <c r="R155" s="117">
        <f t="shared" ref="R155:V155" si="81">R156+R159+R161+R170</f>
        <v>61.555248386369769</v>
      </c>
      <c r="S155" s="117">
        <f t="shared" si="81"/>
        <v>76.28118257394452</v>
      </c>
      <c r="T155" s="117">
        <f t="shared" si="81"/>
        <v>70.272359148248484</v>
      </c>
      <c r="U155" s="117">
        <f t="shared" si="81"/>
        <v>71.787927195629251</v>
      </c>
      <c r="V155" s="117">
        <f t="shared" si="81"/>
        <v>73.674860588556328</v>
      </c>
      <c r="W155" s="117">
        <f t="shared" ref="W155:Y155" si="82">W156+W159+W161+W170</f>
        <v>75.373055812169426</v>
      </c>
      <c r="X155" s="117">
        <f t="shared" si="82"/>
        <v>60.015432814046761</v>
      </c>
      <c r="Y155" s="117">
        <f t="shared" si="82"/>
        <v>58.562426785585714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127.27179679359763</v>
      </c>
      <c r="C156" s="122">
        <f t="shared" si="83"/>
        <v>108.19060365864075</v>
      </c>
      <c r="D156" s="122">
        <f t="shared" si="83"/>
        <v>97.290951538700341</v>
      </c>
      <c r="E156" s="122">
        <f t="shared" si="83"/>
        <v>85.06099224816127</v>
      </c>
      <c r="F156" s="122">
        <f t="shared" si="83"/>
        <v>84.606448563710757</v>
      </c>
      <c r="G156" s="122">
        <f t="shared" si="83"/>
        <v>107.89376721542084</v>
      </c>
      <c r="H156" s="122">
        <f t="shared" si="83"/>
        <v>104.99015794853513</v>
      </c>
      <c r="I156" s="122">
        <f t="shared" si="83"/>
        <v>109.24849020814857</v>
      </c>
      <c r="J156" s="122">
        <f t="shared" si="83"/>
        <v>113.06759135809278</v>
      </c>
      <c r="K156" s="122">
        <f t="shared" si="83"/>
        <v>77.698004746482184</v>
      </c>
      <c r="L156" s="122">
        <f t="shared" si="83"/>
        <v>83.594804279999991</v>
      </c>
      <c r="M156" s="122">
        <f t="shared" si="83"/>
        <v>57.285713600000008</v>
      </c>
      <c r="N156" s="122">
        <f t="shared" si="83"/>
        <v>60.883680647999995</v>
      </c>
      <c r="O156" s="122">
        <f t="shared" si="83"/>
        <v>71.250021240000038</v>
      </c>
      <c r="P156" s="122">
        <f t="shared" si="83"/>
        <v>59.088124716000017</v>
      </c>
      <c r="Q156" s="122">
        <f t="shared" si="83"/>
        <v>59.754591963999978</v>
      </c>
      <c r="R156" s="122">
        <f t="shared" ref="R156:V156" si="84">SUM(R157:R158)</f>
        <v>61.410338488000008</v>
      </c>
      <c r="S156" s="122">
        <f t="shared" si="84"/>
        <v>76.124180740000014</v>
      </c>
      <c r="T156" s="122">
        <f t="shared" si="84"/>
        <v>70.12938543200012</v>
      </c>
      <c r="U156" s="122">
        <f t="shared" si="84"/>
        <v>71.648419496000017</v>
      </c>
      <c r="V156" s="122">
        <f t="shared" si="84"/>
        <v>73.560344447999981</v>
      </c>
      <c r="W156" s="122">
        <f t="shared" ref="W156:Y156" si="85">SUM(W157:W158)</f>
        <v>75.248284592000019</v>
      </c>
      <c r="X156" s="122">
        <f t="shared" si="85"/>
        <v>59.92048691199993</v>
      </c>
      <c r="Y156" s="122">
        <f t="shared" si="85"/>
        <v>58.477087032</v>
      </c>
      <c r="DA156" s="130" t="s">
        <v>2097</v>
      </c>
    </row>
    <row r="157" spans="1:105" ht="12" customHeight="1" x14ac:dyDescent="0.25">
      <c r="A157" s="97" t="s">
        <v>74</v>
      </c>
      <c r="B157" s="98">
        <v>127.27179679359763</v>
      </c>
      <c r="C157" s="98">
        <v>108.19060365864075</v>
      </c>
      <c r="D157" s="98">
        <v>97.290951538700341</v>
      </c>
      <c r="E157" s="98">
        <v>85.06099224816127</v>
      </c>
      <c r="F157" s="98">
        <v>84.606448563710757</v>
      </c>
      <c r="G157" s="98">
        <v>107.89376721542084</v>
      </c>
      <c r="H157" s="98">
        <v>104.99015794853513</v>
      </c>
      <c r="I157" s="98">
        <v>109.24849020814857</v>
      </c>
      <c r="J157" s="98">
        <v>113.06759135809278</v>
      </c>
      <c r="K157" s="98">
        <v>77.698004746482184</v>
      </c>
      <c r="L157" s="98">
        <v>83.594804279999991</v>
      </c>
      <c r="M157" s="98">
        <v>57.285713600000008</v>
      </c>
      <c r="N157" s="98">
        <v>60.883680647999995</v>
      </c>
      <c r="O157" s="98">
        <v>71.250021240000038</v>
      </c>
      <c r="P157" s="98">
        <v>59.088124716000017</v>
      </c>
      <c r="Q157" s="98">
        <v>59.754591963999978</v>
      </c>
      <c r="R157" s="98">
        <v>61.410338488000008</v>
      </c>
      <c r="S157" s="98">
        <v>76.124180740000014</v>
      </c>
      <c r="T157" s="98">
        <v>70.12938543200012</v>
      </c>
      <c r="U157" s="98">
        <v>71.648419496000017</v>
      </c>
      <c r="V157" s="98">
        <v>73.560344447999981</v>
      </c>
      <c r="W157" s="98">
        <v>75.248284592000019</v>
      </c>
      <c r="X157" s="98">
        <v>59.92048691199993</v>
      </c>
      <c r="Y157" s="98">
        <v>58.477087032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0.71590751556367316</v>
      </c>
      <c r="C161" s="122">
        <v>0.54405444709206896</v>
      </c>
      <c r="D161" s="122">
        <v>0.49734082453344547</v>
      </c>
      <c r="E161" s="122">
        <v>0.3998368051913046</v>
      </c>
      <c r="F161" s="122">
        <v>0.42689838400633812</v>
      </c>
      <c r="G161" s="122">
        <v>0.61743333303622638</v>
      </c>
      <c r="H161" s="122">
        <v>0.6250974580501707</v>
      </c>
      <c r="I161" s="122">
        <v>0.6579706726432496</v>
      </c>
      <c r="J161" s="122">
        <v>0.65091628109211741</v>
      </c>
      <c r="K161" s="122">
        <v>0.36522201659746711</v>
      </c>
      <c r="L161" s="122">
        <v>0.30580379634319138</v>
      </c>
      <c r="M161" s="122">
        <v>0.28379360536253406</v>
      </c>
      <c r="N161" s="122">
        <v>0.24336462635658118</v>
      </c>
      <c r="O161" s="122">
        <v>0.18512090858936797</v>
      </c>
      <c r="P161" s="122">
        <v>0.17266645047198098</v>
      </c>
      <c r="Q161" s="122">
        <v>0.16904521821534985</v>
      </c>
      <c r="R161" s="122">
        <v>0.13936798802992295</v>
      </c>
      <c r="S161" s="122">
        <v>0.15102620970041125</v>
      </c>
      <c r="T161" s="122">
        <v>0.13726782732636925</v>
      </c>
      <c r="U161" s="122">
        <v>0.13437700171967643</v>
      </c>
      <c r="V161" s="122">
        <v>0.11015037192384151</v>
      </c>
      <c r="W161" s="122">
        <v>0.11917365192807848</v>
      </c>
      <c r="X161" s="122">
        <v>9.2806319931527992E-2</v>
      </c>
      <c r="Y161" s="122">
        <v>8.3216450681696683E-2</v>
      </c>
      <c r="DA161" s="130" t="s">
        <v>2102</v>
      </c>
    </row>
    <row r="162" spans="1:105" ht="12" customHeight="1" x14ac:dyDescent="0.25">
      <c r="A162" s="97" t="s">
        <v>141</v>
      </c>
      <c r="B162" s="98">
        <v>0.71506284057221314</v>
      </c>
      <c r="C162" s="98">
        <v>0.54330382303917224</v>
      </c>
      <c r="D162" s="98">
        <v>0.49679617605552012</v>
      </c>
      <c r="E162" s="98">
        <v>0.39933718323850587</v>
      </c>
      <c r="F162" s="98">
        <v>0.42664801319261914</v>
      </c>
      <c r="G162" s="98">
        <v>0.61631721588874644</v>
      </c>
      <c r="H162" s="98">
        <v>0.62445481471015984</v>
      </c>
      <c r="I162" s="98">
        <v>0.65724231266172672</v>
      </c>
      <c r="J162" s="98">
        <v>0.65004390327276362</v>
      </c>
      <c r="K162" s="98">
        <v>0.36450844492955004</v>
      </c>
      <c r="L162" s="98">
        <v>0.30511166447614124</v>
      </c>
      <c r="M162" s="98">
        <v>0.28294781646967299</v>
      </c>
      <c r="N162" s="98">
        <v>0.24336462635658118</v>
      </c>
      <c r="O162" s="98">
        <v>0.18512090858936797</v>
      </c>
      <c r="P162" s="98">
        <v>0.17266645047198098</v>
      </c>
      <c r="Q162" s="98">
        <v>0.16904521821534985</v>
      </c>
      <c r="R162" s="98">
        <v>0.13936798802992295</v>
      </c>
      <c r="S162" s="98">
        <v>0.15102620970041125</v>
      </c>
      <c r="T162" s="98">
        <v>0.13726782732636925</v>
      </c>
      <c r="U162" s="98">
        <v>0.13437700171967643</v>
      </c>
      <c r="V162" s="98">
        <v>0.11015037192384151</v>
      </c>
      <c r="W162" s="98">
        <v>0.11917365192807848</v>
      </c>
      <c r="X162" s="98">
        <v>9.2806319931527992E-2</v>
      </c>
      <c r="Y162" s="98">
        <v>8.3216450681696683E-2</v>
      </c>
      <c r="DA162" s="63" t="s">
        <v>2103</v>
      </c>
    </row>
    <row r="163" spans="1:105" ht="12" customHeight="1" x14ac:dyDescent="0.25">
      <c r="A163" s="97" t="s">
        <v>140</v>
      </c>
      <c r="B163" s="98">
        <v>8.446749914599981E-4</v>
      </c>
      <c r="C163" s="98">
        <v>7.5062405289672842E-4</v>
      </c>
      <c r="D163" s="98">
        <v>5.4464847792537073E-4</v>
      </c>
      <c r="E163" s="98">
        <v>4.9962195279873618E-4</v>
      </c>
      <c r="F163" s="98">
        <v>2.503708137189938E-4</v>
      </c>
      <c r="G163" s="98">
        <v>1.1161171474799469E-3</v>
      </c>
      <c r="H163" s="98">
        <v>6.4264334001079755E-4</v>
      </c>
      <c r="I163" s="98">
        <v>7.2835998152286422E-4</v>
      </c>
      <c r="J163" s="98">
        <v>8.723778193537523E-4</v>
      </c>
      <c r="K163" s="98">
        <v>7.1357166791708598E-4</v>
      </c>
      <c r="L163" s="98">
        <v>6.9213186705015879E-4</v>
      </c>
      <c r="M163" s="98">
        <v>8.457888928610597E-4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2104</v>
      </c>
    </row>
    <row r="164" spans="1:105" ht="12" customHeight="1" x14ac:dyDescent="0.25">
      <c r="A164" s="100" t="s">
        <v>50</v>
      </c>
      <c r="B164" s="101">
        <v>8.446749914599981E-4</v>
      </c>
      <c r="C164" s="101">
        <v>7.5062405289672842E-4</v>
      </c>
      <c r="D164" s="101">
        <v>5.4464847792537073E-4</v>
      </c>
      <c r="E164" s="101">
        <v>4.9962195279873618E-4</v>
      </c>
      <c r="F164" s="101">
        <v>2.503708137189938E-4</v>
      </c>
      <c r="G164" s="101">
        <v>1.1161171474799469E-3</v>
      </c>
      <c r="H164" s="101">
        <v>6.4264334001079755E-4</v>
      </c>
      <c r="I164" s="101">
        <v>7.2835998152286422E-4</v>
      </c>
      <c r="J164" s="101">
        <v>8.723778193537523E-4</v>
      </c>
      <c r="K164" s="101">
        <v>7.1357166791708598E-4</v>
      </c>
      <c r="L164" s="101">
        <v>6.9213186705015879E-4</v>
      </c>
      <c r="M164" s="101">
        <v>8.457888928610597E-4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1.9431636747656082E-2</v>
      </c>
      <c r="C170" s="122">
        <v>2.0009294189410415E-2</v>
      </c>
      <c r="D170" s="122">
        <v>1.8559290807429768E-2</v>
      </c>
      <c r="E170" s="122">
        <v>1.5931508516450404E-2</v>
      </c>
      <c r="F170" s="122">
        <v>1.7287026894947394E-2</v>
      </c>
      <c r="G170" s="122">
        <v>1.5739485616016537E-2</v>
      </c>
      <c r="H170" s="122">
        <v>1.8349470510854206E-2</v>
      </c>
      <c r="I170" s="122">
        <v>1.5562011402886173E-2</v>
      </c>
      <c r="J170" s="122">
        <v>1.5231689961015732E-2</v>
      </c>
      <c r="K170" s="122">
        <v>1.7332651787051394E-2</v>
      </c>
      <c r="L170" s="122">
        <v>1.5532845985462741E-2</v>
      </c>
      <c r="M170" s="122">
        <v>1.1037633073257051E-2</v>
      </c>
      <c r="N170" s="122">
        <v>5.7893318994874056E-3</v>
      </c>
      <c r="O170" s="122">
        <v>3.8596189661017763E-3</v>
      </c>
      <c r="P170" s="122">
        <v>3.8875678195615443E-3</v>
      </c>
      <c r="Q170" s="122">
        <v>4.7681979443860503E-3</v>
      </c>
      <c r="R170" s="122">
        <v>5.5419103398353913E-3</v>
      </c>
      <c r="S170" s="122">
        <v>5.9756242440957728E-3</v>
      </c>
      <c r="T170" s="122">
        <v>5.7058889219877128E-3</v>
      </c>
      <c r="U170" s="122">
        <v>5.1306979095637976E-3</v>
      </c>
      <c r="V170" s="122">
        <v>4.3657686325053397E-3</v>
      </c>
      <c r="W170" s="122">
        <v>5.5975682413205302E-3</v>
      </c>
      <c r="X170" s="122">
        <v>2.1395821153021759E-3</v>
      </c>
      <c r="Y170" s="122">
        <v>2.1233029040178199E-3</v>
      </c>
      <c r="DA170" s="130" t="s">
        <v>2111</v>
      </c>
    </row>
    <row r="171" spans="1:105" ht="12" customHeight="1" x14ac:dyDescent="0.25">
      <c r="A171" s="97" t="s">
        <v>50</v>
      </c>
      <c r="B171" s="98">
        <v>1.9431636747656082E-2</v>
      </c>
      <c r="C171" s="98">
        <v>2.0009294189410415E-2</v>
      </c>
      <c r="D171" s="98">
        <v>1.8559290807429768E-2</v>
      </c>
      <c r="E171" s="98">
        <v>1.5931508516450404E-2</v>
      </c>
      <c r="F171" s="98">
        <v>1.7287026894947394E-2</v>
      </c>
      <c r="G171" s="98">
        <v>1.5739485616016537E-2</v>
      </c>
      <c r="H171" s="98">
        <v>1.8349470510854206E-2</v>
      </c>
      <c r="I171" s="98">
        <v>1.5562011402886173E-2</v>
      </c>
      <c r="J171" s="98">
        <v>1.5231689961015732E-2</v>
      </c>
      <c r="K171" s="98">
        <v>1.7332651787051394E-2</v>
      </c>
      <c r="L171" s="98">
        <v>1.5532845985462741E-2</v>
      </c>
      <c r="M171" s="98">
        <v>1.1037633073257051E-2</v>
      </c>
      <c r="N171" s="98">
        <v>5.7893318994874056E-3</v>
      </c>
      <c r="O171" s="98">
        <v>3.8596189661017763E-3</v>
      </c>
      <c r="P171" s="98">
        <v>3.8875678195615443E-3</v>
      </c>
      <c r="Q171" s="98">
        <v>4.7681979443860503E-3</v>
      </c>
      <c r="R171" s="98">
        <v>5.5419103398353913E-3</v>
      </c>
      <c r="S171" s="98">
        <v>5.9756242440957728E-3</v>
      </c>
      <c r="T171" s="98">
        <v>5.7058889219877128E-3</v>
      </c>
      <c r="U171" s="98">
        <v>5.1306979095637976E-3</v>
      </c>
      <c r="V171" s="98">
        <v>4.3657686325053397E-3</v>
      </c>
      <c r="W171" s="98">
        <v>5.5975682413205302E-3</v>
      </c>
      <c r="X171" s="98">
        <v>2.1395821153021759E-3</v>
      </c>
      <c r="Y171" s="98">
        <v>2.1233029040178199E-3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22560.519410118453</v>
      </c>
      <c r="C174" s="117">
        <f t="shared" si="87"/>
        <v>21501.475414898974</v>
      </c>
      <c r="D174" s="117">
        <f t="shared" si="87"/>
        <v>21326.239826378678</v>
      </c>
      <c r="E174" s="117">
        <f t="shared" si="87"/>
        <v>20070.460464811604</v>
      </c>
      <c r="F174" s="117">
        <f t="shared" si="87"/>
        <v>19506.404296199802</v>
      </c>
      <c r="G174" s="117">
        <f t="shared" si="87"/>
        <v>21712.368823088793</v>
      </c>
      <c r="H174" s="117">
        <f t="shared" si="87"/>
        <v>20040.106119015683</v>
      </c>
      <c r="I174" s="117">
        <f t="shared" si="87"/>
        <v>20217.34728416552</v>
      </c>
      <c r="J174" s="117">
        <f t="shared" si="87"/>
        <v>21714.325354705496</v>
      </c>
      <c r="K174" s="117">
        <f t="shared" si="87"/>
        <v>18543.753969957586</v>
      </c>
      <c r="L174" s="117">
        <f t="shared" si="87"/>
        <v>22377.3995636156</v>
      </c>
      <c r="M174" s="117">
        <f t="shared" si="87"/>
        <v>18480.270988308741</v>
      </c>
      <c r="N174" s="117">
        <f t="shared" si="87"/>
        <v>19934.380714394603</v>
      </c>
      <c r="O174" s="117">
        <f t="shared" si="87"/>
        <v>22385.24136455595</v>
      </c>
      <c r="P174" s="117">
        <f t="shared" si="87"/>
        <v>19119.390850795477</v>
      </c>
      <c r="Q174" s="117">
        <f t="shared" si="87"/>
        <v>19285.461246276045</v>
      </c>
      <c r="R174" s="117">
        <f t="shared" ref="R174:V174" si="88">R175+R178+R180+R189</f>
        <v>19318.436790800355</v>
      </c>
      <c r="S174" s="117">
        <f t="shared" si="88"/>
        <v>21482.224485992883</v>
      </c>
      <c r="T174" s="117">
        <f t="shared" si="88"/>
        <v>19144.719747088104</v>
      </c>
      <c r="U174" s="117">
        <f t="shared" si="88"/>
        <v>19233.186004933137</v>
      </c>
      <c r="V174" s="117">
        <f t="shared" si="88"/>
        <v>19900.359994520131</v>
      </c>
      <c r="W174" s="117">
        <f t="shared" ref="W174:Y174" si="89">W175+W178+W180+W189</f>
        <v>21282.710170944265</v>
      </c>
      <c r="X174" s="117">
        <f t="shared" si="89"/>
        <v>18425.881670474941</v>
      </c>
      <c r="Y174" s="117">
        <f t="shared" si="89"/>
        <v>18053.476757443786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19601.392867216982</v>
      </c>
      <c r="C175" s="122">
        <f t="shared" si="90"/>
        <v>18404.4781634336</v>
      </c>
      <c r="D175" s="122">
        <f t="shared" si="90"/>
        <v>18104.55211321768</v>
      </c>
      <c r="E175" s="122">
        <f t="shared" si="90"/>
        <v>16843.897640758078</v>
      </c>
      <c r="F175" s="122">
        <f t="shared" si="90"/>
        <v>16275.556377223975</v>
      </c>
      <c r="G175" s="122">
        <f t="shared" si="90"/>
        <v>18799.173224877504</v>
      </c>
      <c r="H175" s="122">
        <f t="shared" si="90"/>
        <v>17024.188058319622</v>
      </c>
      <c r="I175" s="122">
        <f t="shared" si="90"/>
        <v>17235.102219551358</v>
      </c>
      <c r="J175" s="122">
        <f t="shared" si="90"/>
        <v>18691.0074313363</v>
      </c>
      <c r="K175" s="122">
        <f t="shared" si="90"/>
        <v>15197.302138475687</v>
      </c>
      <c r="L175" s="122">
        <f t="shared" si="90"/>
        <v>18966.944250452929</v>
      </c>
      <c r="M175" s="122">
        <f t="shared" si="90"/>
        <v>15123.674453804906</v>
      </c>
      <c r="N175" s="122">
        <f t="shared" si="90"/>
        <v>16487.184865425181</v>
      </c>
      <c r="O175" s="122">
        <f t="shared" si="90"/>
        <v>18968.897958832833</v>
      </c>
      <c r="P175" s="122">
        <f t="shared" si="90"/>
        <v>15732.663157880457</v>
      </c>
      <c r="Q175" s="122">
        <f t="shared" si="90"/>
        <v>15957.374273936031</v>
      </c>
      <c r="R175" s="122">
        <f t="shared" ref="R175:V175" si="91">SUM(R176:R177)</f>
        <v>16009.994452888841</v>
      </c>
      <c r="S175" s="122">
        <f t="shared" si="91"/>
        <v>18261.030198447748</v>
      </c>
      <c r="T175" s="122">
        <f t="shared" si="91"/>
        <v>16047.555277101445</v>
      </c>
      <c r="U175" s="122">
        <f t="shared" si="91"/>
        <v>16080.187339829698</v>
      </c>
      <c r="V175" s="122">
        <f t="shared" si="91"/>
        <v>16868.958424266712</v>
      </c>
      <c r="W175" s="122">
        <f t="shared" ref="W175:Y175" si="92">SUM(W176:W177)</f>
        <v>18039.402537528164</v>
      </c>
      <c r="X175" s="122">
        <f t="shared" si="92"/>
        <v>15248.275132235725</v>
      </c>
      <c r="Y175" s="122">
        <f t="shared" si="92"/>
        <v>15014.948119202561</v>
      </c>
      <c r="DA175" s="130" t="s">
        <v>2265</v>
      </c>
    </row>
    <row r="176" spans="1:105" ht="12" customHeight="1" x14ac:dyDescent="0.25">
      <c r="A176" s="97" t="s">
        <v>74</v>
      </c>
      <c r="B176" s="98">
        <v>19334.453782092325</v>
      </c>
      <c r="C176" s="98">
        <v>18159.716644781591</v>
      </c>
      <c r="D176" s="98">
        <v>17869.351631748861</v>
      </c>
      <c r="E176" s="98">
        <v>16629.100946935367</v>
      </c>
      <c r="F176" s="98">
        <v>16069.944791090182</v>
      </c>
      <c r="G176" s="98">
        <v>18582.478871486284</v>
      </c>
      <c r="H176" s="98">
        <v>16823.27882646225</v>
      </c>
      <c r="I176" s="98">
        <v>17035.595591294183</v>
      </c>
      <c r="J176" s="98">
        <v>18475.345500911091</v>
      </c>
      <c r="K176" s="98">
        <v>15022.217627370886</v>
      </c>
      <c r="L176" s="98">
        <v>18748.709326812033</v>
      </c>
      <c r="M176" s="98">
        <v>14950.333306984954</v>
      </c>
      <c r="N176" s="98">
        <v>16295.059176394288</v>
      </c>
      <c r="O176" s="98">
        <v>18742.495767353859</v>
      </c>
      <c r="P176" s="98">
        <v>15546.065423539725</v>
      </c>
      <c r="Q176" s="98">
        <v>15768.53361574018</v>
      </c>
      <c r="R176" s="98">
        <v>15818.582666926724</v>
      </c>
      <c r="S176" s="98">
        <v>18037.171597562359</v>
      </c>
      <c r="T176" s="98">
        <v>15845.73331736502</v>
      </c>
      <c r="U176" s="98">
        <v>15873.653190180619</v>
      </c>
      <c r="V176" s="98">
        <v>16646.590928562855</v>
      </c>
      <c r="W176" s="98">
        <v>17792.284646876979</v>
      </c>
      <c r="X176" s="98">
        <v>15037.109666958009</v>
      </c>
      <c r="Y176" s="98">
        <v>14804.006364176583</v>
      </c>
      <c r="DA176" s="63" t="s">
        <v>2266</v>
      </c>
    </row>
    <row r="177" spans="1:105" ht="12" customHeight="1" x14ac:dyDescent="0.25">
      <c r="A177" s="97" t="s">
        <v>53</v>
      </c>
      <c r="B177" s="98">
        <v>266.93908512465555</v>
      </c>
      <c r="C177" s="98">
        <v>244.76151865200811</v>
      </c>
      <c r="D177" s="98">
        <v>235.2004814688184</v>
      </c>
      <c r="E177" s="98">
        <v>214.79669382271143</v>
      </c>
      <c r="F177" s="98">
        <v>205.61158613379334</v>
      </c>
      <c r="G177" s="98">
        <v>216.69435339122165</v>
      </c>
      <c r="H177" s="98">
        <v>200.909231857371</v>
      </c>
      <c r="I177" s="98">
        <v>199.50662825717501</v>
      </c>
      <c r="J177" s="98">
        <v>215.6619304252086</v>
      </c>
      <c r="K177" s="98">
        <v>175.08451110480067</v>
      </c>
      <c r="L177" s="98">
        <v>218.2349236408968</v>
      </c>
      <c r="M177" s="98">
        <v>173.34114681995152</v>
      </c>
      <c r="N177" s="98">
        <v>192.12568903089127</v>
      </c>
      <c r="O177" s="98">
        <v>226.40219147897523</v>
      </c>
      <c r="P177" s="98">
        <v>186.59773434073142</v>
      </c>
      <c r="Q177" s="98">
        <v>188.84065819585072</v>
      </c>
      <c r="R177" s="98">
        <v>191.41178596211611</v>
      </c>
      <c r="S177" s="98">
        <v>223.85860088538814</v>
      </c>
      <c r="T177" s="98">
        <v>201.82195973642402</v>
      </c>
      <c r="U177" s="98">
        <v>206.5341496490791</v>
      </c>
      <c r="V177" s="98">
        <v>222.36749570385837</v>
      </c>
      <c r="W177" s="98">
        <v>247.11789065118327</v>
      </c>
      <c r="X177" s="98">
        <v>211.16546527771644</v>
      </c>
      <c r="Y177" s="98">
        <v>210.94175502597895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0.43851896287673742</v>
      </c>
      <c r="C178" s="122">
        <f t="shared" si="93"/>
        <v>0.53926543782093572</v>
      </c>
      <c r="D178" s="122">
        <f t="shared" si="93"/>
        <v>0.61013822744378776</v>
      </c>
      <c r="E178" s="122">
        <f t="shared" si="93"/>
        <v>0.9447560304232171</v>
      </c>
      <c r="F178" s="122">
        <f t="shared" si="93"/>
        <v>0.55454958665645249</v>
      </c>
      <c r="G178" s="122">
        <f t="shared" si="93"/>
        <v>0.63188645410400246</v>
      </c>
      <c r="H178" s="122">
        <f t="shared" si="93"/>
        <v>0.9683405498758646</v>
      </c>
      <c r="I178" s="122">
        <f t="shared" si="93"/>
        <v>1.2020704209451849</v>
      </c>
      <c r="J178" s="122">
        <f t="shared" si="93"/>
        <v>1.2570102753791375</v>
      </c>
      <c r="K178" s="122">
        <f t="shared" si="93"/>
        <v>1.577843843551431</v>
      </c>
      <c r="L178" s="122">
        <f t="shared" si="93"/>
        <v>1.9715784647914518</v>
      </c>
      <c r="M178" s="122">
        <f t="shared" si="93"/>
        <v>1.9126632043569207</v>
      </c>
      <c r="N178" s="122">
        <f t="shared" si="93"/>
        <v>1.9264773706945246</v>
      </c>
      <c r="O178" s="122">
        <f t="shared" si="93"/>
        <v>1.8912131549210598</v>
      </c>
      <c r="P178" s="122">
        <f t="shared" si="93"/>
        <v>0.95849255230236141</v>
      </c>
      <c r="Q178" s="122">
        <f t="shared" si="93"/>
        <v>1.2695266332245192</v>
      </c>
      <c r="R178" s="122">
        <f t="shared" si="93"/>
        <v>0.62866409612377705</v>
      </c>
      <c r="S178" s="122">
        <f t="shared" si="93"/>
        <v>0.64871924951476678</v>
      </c>
      <c r="T178" s="122">
        <f t="shared" si="93"/>
        <v>0.7243900431096052</v>
      </c>
      <c r="U178" s="122">
        <f t="shared" si="93"/>
        <v>0.99157354919779428</v>
      </c>
      <c r="V178" s="122">
        <f t="shared" si="93"/>
        <v>1.2330810799322338</v>
      </c>
      <c r="W178" s="122">
        <f t="shared" si="93"/>
        <v>1.3639786999967256</v>
      </c>
      <c r="X178" s="122">
        <f t="shared" si="93"/>
        <v>1.389766974134848</v>
      </c>
      <c r="Y178" s="122">
        <f t="shared" si="93"/>
        <v>1.3891404285086077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0.43851896287673742</v>
      </c>
      <c r="C179" s="98">
        <f>RES_hhdet_fech!C29</f>
        <v>0.53926543782093572</v>
      </c>
      <c r="D179" s="98">
        <f>RES_hhdet_fech!D29</f>
        <v>0.61013822744378776</v>
      </c>
      <c r="E179" s="98">
        <f>RES_hhdet_fech!E29</f>
        <v>0.9447560304232171</v>
      </c>
      <c r="F179" s="98">
        <f>RES_hhdet_fech!F29</f>
        <v>0.55454958665645249</v>
      </c>
      <c r="G179" s="98">
        <f>RES_hhdet_fech!G29</f>
        <v>0.63188645410400246</v>
      </c>
      <c r="H179" s="98">
        <f>RES_hhdet_fech!H29</f>
        <v>0.9683405498758646</v>
      </c>
      <c r="I179" s="98">
        <f>RES_hhdet_fech!I29</f>
        <v>1.2020704209451849</v>
      </c>
      <c r="J179" s="98">
        <f>RES_hhdet_fech!J29</f>
        <v>1.2570102753791375</v>
      </c>
      <c r="K179" s="98">
        <f>RES_hhdet_fech!K29</f>
        <v>1.577843843551431</v>
      </c>
      <c r="L179" s="98">
        <f>RES_hhdet_fech!L29</f>
        <v>1.9715784647914518</v>
      </c>
      <c r="M179" s="98">
        <f>RES_hhdet_fech!M29</f>
        <v>1.9126632043569207</v>
      </c>
      <c r="N179" s="98">
        <f>RES_hhdet_fech!N29</f>
        <v>1.9264773706945246</v>
      </c>
      <c r="O179" s="98">
        <f>RES_hhdet_fech!O29</f>
        <v>1.8912131549210598</v>
      </c>
      <c r="P179" s="98">
        <f>RES_hhdet_fech!P29</f>
        <v>0.95849255230236141</v>
      </c>
      <c r="Q179" s="98">
        <f>RES_hhdet_fech!Q29</f>
        <v>1.2695266332245192</v>
      </c>
      <c r="R179" s="98">
        <f>RES_hhdet_fech!R29</f>
        <v>0.62866409612377705</v>
      </c>
      <c r="S179" s="98">
        <f>RES_hhdet_fech!S29</f>
        <v>0.64871924951476678</v>
      </c>
      <c r="T179" s="98">
        <f>RES_hhdet_fech!T29</f>
        <v>0.7243900431096052</v>
      </c>
      <c r="U179" s="98">
        <f>RES_hhdet_fech!U29</f>
        <v>0.99157354919779428</v>
      </c>
      <c r="V179" s="98">
        <f>RES_hhdet_fech!V29</f>
        <v>1.2330810799322338</v>
      </c>
      <c r="W179" s="98">
        <f>RES_hhdet_fech!W29</f>
        <v>1.3639786999967256</v>
      </c>
      <c r="X179" s="98">
        <f>RES_hhdet_fech!X29</f>
        <v>1.389766974134848</v>
      </c>
      <c r="Y179" s="98">
        <f>RES_hhdet_fech!Y29</f>
        <v>1.3891404285086077</v>
      </c>
      <c r="DA179" s="63" t="s">
        <v>2269</v>
      </c>
    </row>
    <row r="180" spans="1:105" ht="12" customHeight="1" x14ac:dyDescent="0.25">
      <c r="A180" s="121" t="s">
        <v>55</v>
      </c>
      <c r="B180" s="122">
        <v>2591.7795651505544</v>
      </c>
      <c r="C180" s="122">
        <v>2674.0443974247173</v>
      </c>
      <c r="D180" s="122">
        <v>2779.0885956972784</v>
      </c>
      <c r="E180" s="122">
        <v>2785.6717126757417</v>
      </c>
      <c r="F180" s="122">
        <v>2763.8661376022078</v>
      </c>
      <c r="G180" s="122">
        <v>2536.2062262931868</v>
      </c>
      <c r="H180" s="122">
        <v>2578.5101798316609</v>
      </c>
      <c r="I180" s="122">
        <v>2600.719960890528</v>
      </c>
      <c r="J180" s="122">
        <v>2610.5823130828421</v>
      </c>
      <c r="K180" s="122">
        <v>2824.88616214484</v>
      </c>
      <c r="L180" s="122">
        <v>2882.5238812656607</v>
      </c>
      <c r="M180" s="122">
        <v>2836.4741385532784</v>
      </c>
      <c r="N180" s="122">
        <v>2914.8835693239366</v>
      </c>
      <c r="O180" s="122">
        <v>2899.6623329179679</v>
      </c>
      <c r="P180" s="122">
        <v>2851.0632267009501</v>
      </c>
      <c r="Q180" s="122">
        <v>2813.7586864522459</v>
      </c>
      <c r="R180" s="122">
        <v>2784.5249214809796</v>
      </c>
      <c r="S180" s="122">
        <v>2699.325383373905</v>
      </c>
      <c r="T180" s="122">
        <v>2585.0758588542835</v>
      </c>
      <c r="U180" s="122">
        <v>2634.4252563704117</v>
      </c>
      <c r="V180" s="122">
        <v>2530.193291843259</v>
      </c>
      <c r="W180" s="122">
        <v>2775.4799537134304</v>
      </c>
      <c r="X180" s="122">
        <v>2695.9104307943148</v>
      </c>
      <c r="Y180" s="122">
        <v>2555.243574047443</v>
      </c>
      <c r="DA180" s="130" t="s">
        <v>2270</v>
      </c>
    </row>
    <row r="181" spans="1:105" ht="12" customHeight="1" x14ac:dyDescent="0.25">
      <c r="A181" s="97" t="s">
        <v>141</v>
      </c>
      <c r="B181" s="98">
        <v>3320.5040359488112</v>
      </c>
      <c r="C181" s="98">
        <v>2963.7213333803124</v>
      </c>
      <c r="D181" s="98">
        <v>3216.158706842547</v>
      </c>
      <c r="E181" s="98">
        <v>2964.5118924170633</v>
      </c>
      <c r="F181" s="98">
        <v>2934.6606823977254</v>
      </c>
      <c r="G181" s="98">
        <v>3333.0976266322486</v>
      </c>
      <c r="H181" s="98">
        <v>3099.1709934629298</v>
      </c>
      <c r="I181" s="98">
        <v>3302.8553117958354</v>
      </c>
      <c r="J181" s="98">
        <v>3622.2943471102935</v>
      </c>
      <c r="K181" s="98">
        <v>2917.5146467011637</v>
      </c>
      <c r="L181" s="98">
        <v>3221.0012705751005</v>
      </c>
      <c r="M181" s="98">
        <v>3498.8432702692476</v>
      </c>
      <c r="N181" s="98">
        <v>3512.5761917877071</v>
      </c>
      <c r="O181" s="98">
        <v>3246.7577934321516</v>
      </c>
      <c r="P181" s="98">
        <v>3423.9161997175656</v>
      </c>
      <c r="Q181" s="98">
        <v>3493.7467958170132</v>
      </c>
      <c r="R181" s="98">
        <v>3022.283029385831</v>
      </c>
      <c r="S181" s="98">
        <v>3121.3384311943109</v>
      </c>
      <c r="T181" s="98">
        <v>2905.1834721369137</v>
      </c>
      <c r="U181" s="98">
        <v>2871.6127061477646</v>
      </c>
      <c r="V181" s="98">
        <v>2649.7385132801969</v>
      </c>
      <c r="W181" s="98">
        <v>3258.5359138352824</v>
      </c>
      <c r="X181" s="98">
        <v>2798.2907446663617</v>
      </c>
      <c r="Y181" s="98">
        <v>2693.632975775583</v>
      </c>
      <c r="DA181" s="63" t="s">
        <v>2271</v>
      </c>
    </row>
    <row r="182" spans="1:105" ht="12" customHeight="1" x14ac:dyDescent="0.25">
      <c r="A182" s="97" t="s">
        <v>140</v>
      </c>
      <c r="B182" s="98">
        <v>2496.3065325452826</v>
      </c>
      <c r="C182" s="98">
        <v>2226.7220121749001</v>
      </c>
      <c r="D182" s="98">
        <v>2420.1559657491243</v>
      </c>
      <c r="E182" s="98">
        <v>2237.0204197763878</v>
      </c>
      <c r="F182" s="98">
        <v>2245.7053208936445</v>
      </c>
      <c r="G182" s="98">
        <v>2542.1418682739218</v>
      </c>
      <c r="H182" s="98">
        <v>2302.1099624138687</v>
      </c>
      <c r="I182" s="98">
        <v>2486.1615795064613</v>
      </c>
      <c r="J182" s="98">
        <v>2767.2723436397469</v>
      </c>
      <c r="K182" s="98">
        <v>2235.1666046269302</v>
      </c>
      <c r="L182" s="98">
        <v>2417.6901567513178</v>
      </c>
      <c r="M182" s="98">
        <v>2679.758212199999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2272</v>
      </c>
    </row>
    <row r="183" spans="1:105" ht="12" customHeight="1" x14ac:dyDescent="0.25">
      <c r="A183" s="100" t="s">
        <v>50</v>
      </c>
      <c r="B183" s="101">
        <v>1239.4714319715883</v>
      </c>
      <c r="C183" s="101">
        <v>1101.4616025367266</v>
      </c>
      <c r="D183" s="101">
        <v>1198.8212667841403</v>
      </c>
      <c r="E183" s="101">
        <v>1099.7137541792924</v>
      </c>
      <c r="F183" s="101">
        <v>1102.1782607809198</v>
      </c>
      <c r="G183" s="101">
        <v>1228.3381179344369</v>
      </c>
      <c r="H183" s="101">
        <v>943.01129895345059</v>
      </c>
      <c r="I183" s="101">
        <v>1068.7914267812173</v>
      </c>
      <c r="J183" s="101">
        <v>1280.1224091004171</v>
      </c>
      <c r="K183" s="101">
        <v>1047.0911368155864</v>
      </c>
      <c r="L183" s="101">
        <v>1015.6304910638004</v>
      </c>
      <c r="M183" s="101">
        <v>1241.105964754739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2273</v>
      </c>
    </row>
    <row r="184" spans="1:105" ht="12" customHeight="1" x14ac:dyDescent="0.25">
      <c r="A184" s="103" t="s">
        <v>52</v>
      </c>
      <c r="B184" s="104">
        <v>1256.8351005736943</v>
      </c>
      <c r="C184" s="104">
        <v>1125.260409638174</v>
      </c>
      <c r="D184" s="104">
        <v>1221.334698964984</v>
      </c>
      <c r="E184" s="104">
        <v>1137.3066655970952</v>
      </c>
      <c r="F184" s="104">
        <v>1143.5270601127245</v>
      </c>
      <c r="G184" s="104">
        <v>1313.8037503394848</v>
      </c>
      <c r="H184" s="104">
        <v>1359.0986634604185</v>
      </c>
      <c r="I184" s="104">
        <v>1417.370152725244</v>
      </c>
      <c r="J184" s="104">
        <v>1487.1499345393295</v>
      </c>
      <c r="K184" s="104">
        <v>1188.0754678113437</v>
      </c>
      <c r="L184" s="104">
        <v>1402.0596656875175</v>
      </c>
      <c r="M184" s="104">
        <v>1438.6522474452595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2274</v>
      </c>
    </row>
    <row r="185" spans="1:105" ht="12" customHeight="1" x14ac:dyDescent="0.25">
      <c r="A185" s="106" t="s">
        <v>122</v>
      </c>
      <c r="B185" s="101">
        <v>2699.6076083421599</v>
      </c>
      <c r="C185" s="101">
        <v>2802.909709553167</v>
      </c>
      <c r="D185" s="101">
        <v>2907.9908364435983</v>
      </c>
      <c r="E185" s="101">
        <v>2930.5074012756154</v>
      </c>
      <c r="F185" s="101">
        <v>2929.8149518561395</v>
      </c>
      <c r="G185" s="101">
        <v>2705.2980108080587</v>
      </c>
      <c r="H185" s="101">
        <v>2803.903474023748</v>
      </c>
      <c r="I185" s="101">
        <v>2814.8869942091246</v>
      </c>
      <c r="J185" s="101">
        <v>2810.094529481426</v>
      </c>
      <c r="K185" s="101">
        <v>3077.4530520040535</v>
      </c>
      <c r="L185" s="101">
        <v>3158.8131079266818</v>
      </c>
      <c r="M185" s="101">
        <v>3087.7984238320173</v>
      </c>
      <c r="N185" s="101">
        <v>3173.6089116406688</v>
      </c>
      <c r="O185" s="101">
        <v>3183.127506794458</v>
      </c>
      <c r="P185" s="101">
        <v>3118.8695840249743</v>
      </c>
      <c r="Q185" s="101">
        <v>3100.2763407748926</v>
      </c>
      <c r="R185" s="101">
        <v>3079.3562668705595</v>
      </c>
      <c r="S185" s="101">
        <v>2968.3302433583149</v>
      </c>
      <c r="T185" s="101">
        <v>2816.2241741660214</v>
      </c>
      <c r="U185" s="101">
        <v>2858.5999066741629</v>
      </c>
      <c r="V185" s="101">
        <v>2730.499731127135</v>
      </c>
      <c r="W185" s="101">
        <v>2976.1248069636131</v>
      </c>
      <c r="X185" s="101">
        <v>2872.685139812038</v>
      </c>
      <c r="Y185" s="101">
        <v>2709.4869520974275</v>
      </c>
      <c r="DA185" s="131" t="s">
        <v>2275</v>
      </c>
    </row>
    <row r="186" spans="1:105" ht="12" customHeight="1" x14ac:dyDescent="0.25">
      <c r="A186" s="107" t="s">
        <v>121</v>
      </c>
      <c r="B186" s="104">
        <v>2160.1363869312236</v>
      </c>
      <c r="C186" s="104">
        <v>2243.6308577468508</v>
      </c>
      <c r="D186" s="104">
        <v>2332.9067233943065</v>
      </c>
      <c r="E186" s="104">
        <v>2352.5007536675375</v>
      </c>
      <c r="F186" s="104">
        <v>2357.0194724873318</v>
      </c>
      <c r="G186" s="104">
        <v>2183.4446333878768</v>
      </c>
      <c r="H186" s="104">
        <v>2225.1406360520086</v>
      </c>
      <c r="I186" s="104">
        <v>2255.0198903617788</v>
      </c>
      <c r="J186" s="104">
        <v>2275.5260700088779</v>
      </c>
      <c r="K186" s="104">
        <v>2501.9952914361693</v>
      </c>
      <c r="L186" s="104">
        <v>2529.5716527657082</v>
      </c>
      <c r="M186" s="104">
        <v>2507.6917965789712</v>
      </c>
      <c r="N186" s="104">
        <v>2575.4341551056805</v>
      </c>
      <c r="O186" s="104">
        <v>2553.862450373369</v>
      </c>
      <c r="P186" s="104">
        <v>2517.3545986468553</v>
      </c>
      <c r="Q186" s="104">
        <v>2466.5959868551058</v>
      </c>
      <c r="R186" s="104">
        <v>2447.4958061492762</v>
      </c>
      <c r="S186" s="104">
        <v>2396.7551907893553</v>
      </c>
      <c r="T186" s="104">
        <v>2320.3401779826095</v>
      </c>
      <c r="U186" s="104">
        <v>2379.9668591841396</v>
      </c>
      <c r="V186" s="104">
        <v>2297.458470470815</v>
      </c>
      <c r="W186" s="104">
        <v>2519.4733497150332</v>
      </c>
      <c r="X186" s="104">
        <v>2476.8203737477752</v>
      </c>
      <c r="Y186" s="104">
        <v>2350.1918776730531</v>
      </c>
      <c r="DA186" s="132" t="s">
        <v>2276</v>
      </c>
    </row>
    <row r="187" spans="1:105" ht="12" customHeight="1" x14ac:dyDescent="0.25">
      <c r="A187" s="108" t="s">
        <v>53</v>
      </c>
      <c r="B187" s="98">
        <v>1006.7020965782243</v>
      </c>
      <c r="C187" s="98">
        <v>1040.3922782915424</v>
      </c>
      <c r="D187" s="98">
        <v>1083.0032874976359</v>
      </c>
      <c r="E187" s="98">
        <v>1080.6769563379357</v>
      </c>
      <c r="F187" s="98">
        <v>1076.2393045571605</v>
      </c>
      <c r="G187" s="98">
        <v>991.77318187123603</v>
      </c>
      <c r="H187" s="98">
        <v>856.82706972885808</v>
      </c>
      <c r="I187" s="98">
        <v>910.03683946094452</v>
      </c>
      <c r="J187" s="98">
        <v>988.21231509494726</v>
      </c>
      <c r="K187" s="98">
        <v>1109.5687340317347</v>
      </c>
      <c r="L187" s="98">
        <v>1003.9011440277898</v>
      </c>
      <c r="M187" s="98">
        <v>1093.0783075446554</v>
      </c>
      <c r="N187" s="98">
        <v>1082.1803467557784</v>
      </c>
      <c r="O187" s="98">
        <v>928.86826572174925</v>
      </c>
      <c r="P187" s="98">
        <v>919.12041603291789</v>
      </c>
      <c r="Q187" s="98">
        <v>737.15747665731419</v>
      </c>
      <c r="R187" s="98">
        <v>680.38406350350783</v>
      </c>
      <c r="S187" s="98">
        <v>737.32773179725893</v>
      </c>
      <c r="T187" s="98">
        <v>812.20016501864052</v>
      </c>
      <c r="U187" s="98">
        <v>844.5495555975856</v>
      </c>
      <c r="V187" s="98">
        <v>805.91689948901603</v>
      </c>
      <c r="W187" s="98">
        <v>854.00267214430278</v>
      </c>
      <c r="X187" s="98">
        <v>973.40678268711588</v>
      </c>
      <c r="Y187" s="98">
        <v>913.28658575891961</v>
      </c>
      <c r="DA187" s="63" t="s">
        <v>2277</v>
      </c>
    </row>
    <row r="188" spans="1:105" ht="12" customHeight="1" x14ac:dyDescent="0.25">
      <c r="A188" s="108" t="s">
        <v>52</v>
      </c>
      <c r="B188" s="98">
        <v>1153.4342903529989</v>
      </c>
      <c r="C188" s="98">
        <v>1203.2385794553079</v>
      </c>
      <c r="D188" s="98">
        <v>1249.9034358966708</v>
      </c>
      <c r="E188" s="98">
        <v>1271.8237973296023</v>
      </c>
      <c r="F188" s="98">
        <v>1280.7801679301713</v>
      </c>
      <c r="G188" s="98">
        <v>1191.6714515166409</v>
      </c>
      <c r="H188" s="98">
        <v>1368.3135663231506</v>
      </c>
      <c r="I188" s="98">
        <v>1344.9830509008343</v>
      </c>
      <c r="J188" s="98">
        <v>1287.3137549139303</v>
      </c>
      <c r="K188" s="98">
        <v>1392.4265574044343</v>
      </c>
      <c r="L188" s="98">
        <v>1525.6705087379187</v>
      </c>
      <c r="M188" s="98">
        <v>1414.6134890343153</v>
      </c>
      <c r="N188" s="98">
        <v>1493.2538083499023</v>
      </c>
      <c r="O188" s="98">
        <v>1624.9941846516197</v>
      </c>
      <c r="P188" s="98">
        <v>1598.2341826139375</v>
      </c>
      <c r="Q188" s="98">
        <v>1729.4385101977916</v>
      </c>
      <c r="R188" s="98">
        <v>1767.1117426457686</v>
      </c>
      <c r="S188" s="98">
        <v>1659.4274589920965</v>
      </c>
      <c r="T188" s="98">
        <v>1508.1400129639692</v>
      </c>
      <c r="U188" s="98">
        <v>1535.4173035865542</v>
      </c>
      <c r="V188" s="98">
        <v>1491.5415709817992</v>
      </c>
      <c r="W188" s="98">
        <v>1665.4706775707305</v>
      </c>
      <c r="X188" s="98">
        <v>1503.413591060659</v>
      </c>
      <c r="Y188" s="98">
        <v>1436.9052919141334</v>
      </c>
      <c r="DA188" s="63" t="s">
        <v>2278</v>
      </c>
    </row>
    <row r="189" spans="1:105" ht="12" customHeight="1" x14ac:dyDescent="0.25">
      <c r="A189" s="121" t="s">
        <v>54</v>
      </c>
      <c r="B189" s="122">
        <v>366.9084587880393</v>
      </c>
      <c r="C189" s="122">
        <v>422.41358860283663</v>
      </c>
      <c r="D189" s="122">
        <v>441.98897923627896</v>
      </c>
      <c r="E189" s="122">
        <v>439.94635534736278</v>
      </c>
      <c r="F189" s="122">
        <v>466.42723178696286</v>
      </c>
      <c r="G189" s="122">
        <v>376.35748546399986</v>
      </c>
      <c r="H189" s="122">
        <v>436.43954031452563</v>
      </c>
      <c r="I189" s="122">
        <v>380.323033302689</v>
      </c>
      <c r="J189" s="122">
        <v>411.47860001097416</v>
      </c>
      <c r="K189" s="122">
        <v>519.98782549350619</v>
      </c>
      <c r="L189" s="122">
        <v>525.95985343221673</v>
      </c>
      <c r="M189" s="122">
        <v>518.20973274619985</v>
      </c>
      <c r="N189" s="122">
        <v>530.38580227479315</v>
      </c>
      <c r="O189" s="122">
        <v>514.78985965022707</v>
      </c>
      <c r="P189" s="122">
        <v>534.70597366176639</v>
      </c>
      <c r="Q189" s="122">
        <v>513.05875925454052</v>
      </c>
      <c r="R189" s="122">
        <v>523.28875233441204</v>
      </c>
      <c r="S189" s="122">
        <v>521.22018492171446</v>
      </c>
      <c r="T189" s="122">
        <v>511.36422108926405</v>
      </c>
      <c r="U189" s="122">
        <v>517.58183518383294</v>
      </c>
      <c r="V189" s="122">
        <v>499.97519733023125</v>
      </c>
      <c r="W189" s="122">
        <v>466.46370100267313</v>
      </c>
      <c r="X189" s="122">
        <v>480.30634047076325</v>
      </c>
      <c r="Y189" s="122">
        <v>481.89592376527253</v>
      </c>
      <c r="DA189" s="130" t="s">
        <v>2279</v>
      </c>
    </row>
    <row r="190" spans="1:105" ht="12" customHeight="1" x14ac:dyDescent="0.25">
      <c r="A190" s="97" t="s">
        <v>50</v>
      </c>
      <c r="B190" s="98">
        <v>459.90123837814275</v>
      </c>
      <c r="C190" s="98">
        <v>530.63002642928848</v>
      </c>
      <c r="D190" s="98">
        <v>559.59865375891491</v>
      </c>
      <c r="E190" s="98">
        <v>535.36964618711772</v>
      </c>
      <c r="F190" s="98">
        <v>580.92110127668002</v>
      </c>
      <c r="G190" s="98">
        <v>484.53219307596675</v>
      </c>
      <c r="H190" s="98">
        <v>553.27216441655401</v>
      </c>
      <c r="I190" s="98">
        <v>482.44246169127467</v>
      </c>
      <c r="J190" s="98">
        <v>515.78995357442841</v>
      </c>
      <c r="K190" s="98">
        <v>669.31152117262548</v>
      </c>
      <c r="L190" s="98">
        <v>719.77303201373184</v>
      </c>
      <c r="M190" s="98">
        <v>665.6121370765793</v>
      </c>
      <c r="N190" s="98">
        <v>566.34891701271783</v>
      </c>
      <c r="O190" s="98">
        <v>566.35836210920002</v>
      </c>
      <c r="P190" s="98">
        <v>633.84395719798476</v>
      </c>
      <c r="Q190" s="98">
        <v>699.68274114956432</v>
      </c>
      <c r="R190" s="98">
        <v>739.28806552521928</v>
      </c>
      <c r="S190" s="98">
        <v>710.96741481129766</v>
      </c>
      <c r="T190" s="98">
        <v>661.00973600658381</v>
      </c>
      <c r="U190" s="98">
        <v>664.30216452303591</v>
      </c>
      <c r="V190" s="98">
        <v>662.72119188439854</v>
      </c>
      <c r="W190" s="98">
        <v>912.64897988699897</v>
      </c>
      <c r="X190" s="98">
        <v>470.94165242608199</v>
      </c>
      <c r="Y190" s="98">
        <v>667.65492667780404</v>
      </c>
      <c r="DA190" s="63" t="s">
        <v>2280</v>
      </c>
    </row>
    <row r="191" spans="1:105" ht="12" customHeight="1" x14ac:dyDescent="0.25">
      <c r="A191" s="109" t="s">
        <v>120</v>
      </c>
      <c r="B191" s="33">
        <v>366.30771354617497</v>
      </c>
      <c r="C191" s="33">
        <v>421.724285480194</v>
      </c>
      <c r="D191" s="33">
        <v>441.26817441383315</v>
      </c>
      <c r="E191" s="33">
        <v>439.38797543491313</v>
      </c>
      <c r="F191" s="33">
        <v>465.77641616155478</v>
      </c>
      <c r="G191" s="33">
        <v>375.74887771373392</v>
      </c>
      <c r="H191" s="33">
        <v>435.81533849511993</v>
      </c>
      <c r="I191" s="33">
        <v>379.80678285478479</v>
      </c>
      <c r="J191" s="33">
        <v>410.9728196982947</v>
      </c>
      <c r="K191" s="33">
        <v>519.23642839320087</v>
      </c>
      <c r="L191" s="33">
        <v>525.01723059060294</v>
      </c>
      <c r="M191" s="33">
        <v>517.56904352225706</v>
      </c>
      <c r="N191" s="33">
        <v>530.28714104433482</v>
      </c>
      <c r="O191" s="33">
        <v>514.69724934949261</v>
      </c>
      <c r="P191" s="33">
        <v>534.54573866892122</v>
      </c>
      <c r="Q191" s="33">
        <v>512.72254021437413</v>
      </c>
      <c r="R191" s="33">
        <v>522.87086071599742</v>
      </c>
      <c r="S191" s="33">
        <v>520.84155006539299</v>
      </c>
      <c r="T191" s="33">
        <v>511.07177935273251</v>
      </c>
      <c r="U191" s="33">
        <v>517.33034843259611</v>
      </c>
      <c r="V191" s="33">
        <v>499.73221782847713</v>
      </c>
      <c r="W191" s="33">
        <v>465.8156991453294</v>
      </c>
      <c r="X191" s="33">
        <v>480.31702953370655</v>
      </c>
      <c r="Y191" s="33">
        <v>481.74624744637902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11952.997677813804</v>
      </c>
      <c r="C193" s="117">
        <f t="shared" si="94"/>
        <v>11456.941860048137</v>
      </c>
      <c r="D193" s="117">
        <f t="shared" si="94"/>
        <v>11399.867162305674</v>
      </c>
      <c r="E193" s="117">
        <f t="shared" si="94"/>
        <v>10801.506297220456</v>
      </c>
      <c r="F193" s="117">
        <f t="shared" si="94"/>
        <v>10678.886901093014</v>
      </c>
      <c r="G193" s="117">
        <f t="shared" si="94"/>
        <v>11978.822786673905</v>
      </c>
      <c r="H193" s="117">
        <f t="shared" si="94"/>
        <v>11353.680462119401</v>
      </c>
      <c r="I193" s="117">
        <f t="shared" si="94"/>
        <v>11577.079936626735</v>
      </c>
      <c r="J193" s="117">
        <f t="shared" si="94"/>
        <v>12486.165329266265</v>
      </c>
      <c r="K193" s="117">
        <f t="shared" si="94"/>
        <v>10906.857381844236</v>
      </c>
      <c r="L193" s="117">
        <f t="shared" si="94"/>
        <v>13119.287708266711</v>
      </c>
      <c r="M193" s="117">
        <f t="shared" si="94"/>
        <v>11036.705703609912</v>
      </c>
      <c r="N193" s="117">
        <f t="shared" si="94"/>
        <v>12130.161335659568</v>
      </c>
      <c r="O193" s="117">
        <f t="shared" si="94"/>
        <v>13937.998131252047</v>
      </c>
      <c r="P193" s="117">
        <f t="shared" si="94"/>
        <v>12023.423749142668</v>
      </c>
      <c r="Q193" s="117">
        <f t="shared" si="94"/>
        <v>12195.217268232023</v>
      </c>
      <c r="R193" s="117">
        <f t="shared" ref="R193:V193" si="95">R194+R197+R199+R208</f>
        <v>12381.589574591284</v>
      </c>
      <c r="S193" s="117">
        <f t="shared" si="95"/>
        <v>14034.420768560867</v>
      </c>
      <c r="T193" s="117">
        <f t="shared" si="95"/>
        <v>12844.644080154016</v>
      </c>
      <c r="U193" s="117">
        <f t="shared" si="95"/>
        <v>13229.132056871411</v>
      </c>
      <c r="V193" s="117">
        <f t="shared" si="95"/>
        <v>14003.117528303535</v>
      </c>
      <c r="W193" s="117">
        <f t="shared" ref="W193:Y193" si="96">W194+W197+W199+W208</f>
        <v>15336.790640629484</v>
      </c>
      <c r="X193" s="117">
        <f t="shared" si="96"/>
        <v>13551.22486688676</v>
      </c>
      <c r="Y193" s="117">
        <f t="shared" si="96"/>
        <v>13426.896157875643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9831.9920516609109</v>
      </c>
      <c r="C194" s="122">
        <f t="shared" si="97"/>
        <v>9228.6538759063187</v>
      </c>
      <c r="D194" s="122">
        <f t="shared" si="97"/>
        <v>9075.4447811886857</v>
      </c>
      <c r="E194" s="122">
        <f t="shared" si="97"/>
        <v>8456.768814549383</v>
      </c>
      <c r="F194" s="122">
        <f t="shared" si="97"/>
        <v>8300.9207868105732</v>
      </c>
      <c r="G194" s="122">
        <f t="shared" si="97"/>
        <v>9796.5633044527858</v>
      </c>
      <c r="H194" s="122">
        <f t="shared" si="97"/>
        <v>9044.3915908111867</v>
      </c>
      <c r="I194" s="122">
        <f t="shared" si="97"/>
        <v>9290.0856172528092</v>
      </c>
      <c r="J194" s="122">
        <f t="shared" si="97"/>
        <v>10171.009758134916</v>
      </c>
      <c r="K194" s="122">
        <f t="shared" si="97"/>
        <v>8333.6917015126164</v>
      </c>
      <c r="L194" s="122">
        <f t="shared" si="97"/>
        <v>10477.04289752325</v>
      </c>
      <c r="M194" s="122">
        <f t="shared" si="97"/>
        <v>8441.2669594452327</v>
      </c>
      <c r="N194" s="122">
        <f t="shared" si="97"/>
        <v>9446.6518133669415</v>
      </c>
      <c r="O194" s="122">
        <f t="shared" si="97"/>
        <v>11233.947672139302</v>
      </c>
      <c r="P194" s="122">
        <f t="shared" si="97"/>
        <v>9329.3820808844121</v>
      </c>
      <c r="Q194" s="122">
        <f t="shared" si="97"/>
        <v>9511.4186773032834</v>
      </c>
      <c r="R194" s="122">
        <f t="shared" ref="R194:V194" si="98">SUM(R195:R196)</f>
        <v>9694.9035053483112</v>
      </c>
      <c r="S194" s="122">
        <f t="shared" si="98"/>
        <v>11404.828567443068</v>
      </c>
      <c r="T194" s="122">
        <f t="shared" si="98"/>
        <v>10307.384238011284</v>
      </c>
      <c r="U194" s="122">
        <f t="shared" si="98"/>
        <v>10619.47880545851</v>
      </c>
      <c r="V194" s="122">
        <f t="shared" si="98"/>
        <v>11463.534166160598</v>
      </c>
      <c r="W194" s="122">
        <f t="shared" ref="W194:Y194" si="99">SUM(W195:W196)</f>
        <v>12595.850233822432</v>
      </c>
      <c r="X194" s="122">
        <f t="shared" si="99"/>
        <v>10859.936920317026</v>
      </c>
      <c r="Y194" s="122">
        <f t="shared" si="99"/>
        <v>10836.799298154179</v>
      </c>
      <c r="DA194" s="130" t="s">
        <v>2433</v>
      </c>
    </row>
    <row r="195" spans="1:105" ht="12" customHeight="1" x14ac:dyDescent="0.25">
      <c r="A195" s="97" t="s">
        <v>74</v>
      </c>
      <c r="B195" s="98">
        <v>9565.0529665362556</v>
      </c>
      <c r="C195" s="98">
        <v>8983.8923572543099</v>
      </c>
      <c r="D195" s="98">
        <v>8840.2442997198668</v>
      </c>
      <c r="E195" s="98">
        <v>8241.9721207266721</v>
      </c>
      <c r="F195" s="98">
        <v>8095.3092006767793</v>
      </c>
      <c r="G195" s="98">
        <v>9579.8689510615641</v>
      </c>
      <c r="H195" s="98">
        <v>8843.4823589538155</v>
      </c>
      <c r="I195" s="98">
        <v>9090.5789889956341</v>
      </c>
      <c r="J195" s="98">
        <v>9955.3478277097074</v>
      </c>
      <c r="K195" s="98">
        <v>8158.6071904078153</v>
      </c>
      <c r="L195" s="98">
        <v>10258.807973882353</v>
      </c>
      <c r="M195" s="98">
        <v>8267.9258126252807</v>
      </c>
      <c r="N195" s="98">
        <v>9254.526124336051</v>
      </c>
      <c r="O195" s="98">
        <v>11007.545480660327</v>
      </c>
      <c r="P195" s="98">
        <v>9142.7843465436799</v>
      </c>
      <c r="Q195" s="98">
        <v>9322.5780191074318</v>
      </c>
      <c r="R195" s="98">
        <v>9503.4917193861947</v>
      </c>
      <c r="S195" s="98">
        <v>11180.969966557679</v>
      </c>
      <c r="T195" s="98">
        <v>10105.56227827486</v>
      </c>
      <c r="U195" s="98">
        <v>10412.944655809431</v>
      </c>
      <c r="V195" s="98">
        <v>11241.16667045674</v>
      </c>
      <c r="W195" s="98">
        <v>12348.732343171248</v>
      </c>
      <c r="X195" s="98">
        <v>10648.77145503931</v>
      </c>
      <c r="Y195" s="98">
        <v>10625.857543128201</v>
      </c>
      <c r="DA195" s="63" t="s">
        <v>2434</v>
      </c>
    </row>
    <row r="196" spans="1:105" ht="12" customHeight="1" x14ac:dyDescent="0.25">
      <c r="A196" s="97" t="s">
        <v>53</v>
      </c>
      <c r="B196" s="98">
        <v>266.93908512465555</v>
      </c>
      <c r="C196" s="98">
        <v>244.76151865200811</v>
      </c>
      <c r="D196" s="98">
        <v>235.2004814688184</v>
      </c>
      <c r="E196" s="98">
        <v>214.79669382271143</v>
      </c>
      <c r="F196" s="98">
        <v>205.61158613379334</v>
      </c>
      <c r="G196" s="98">
        <v>216.69435339122165</v>
      </c>
      <c r="H196" s="98">
        <v>200.909231857371</v>
      </c>
      <c r="I196" s="98">
        <v>199.50662825717501</v>
      </c>
      <c r="J196" s="98">
        <v>215.6619304252086</v>
      </c>
      <c r="K196" s="98">
        <v>175.08451110480067</v>
      </c>
      <c r="L196" s="98">
        <v>218.2349236408968</v>
      </c>
      <c r="M196" s="98">
        <v>173.34114681995152</v>
      </c>
      <c r="N196" s="98">
        <v>192.12568903089127</v>
      </c>
      <c r="O196" s="98">
        <v>226.40219147897523</v>
      </c>
      <c r="P196" s="98">
        <v>186.59773434073142</v>
      </c>
      <c r="Q196" s="98">
        <v>188.84065819585072</v>
      </c>
      <c r="R196" s="98">
        <v>191.41178596211611</v>
      </c>
      <c r="S196" s="98">
        <v>223.85860088538814</v>
      </c>
      <c r="T196" s="98">
        <v>201.82195973642402</v>
      </c>
      <c r="U196" s="98">
        <v>206.5341496490791</v>
      </c>
      <c r="V196" s="98">
        <v>222.36749570385837</v>
      </c>
      <c r="W196" s="98">
        <v>247.11789065118327</v>
      </c>
      <c r="X196" s="98">
        <v>211.16546527771644</v>
      </c>
      <c r="Y196" s="98">
        <v>210.94175502597895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0.79865089634686293</v>
      </c>
      <c r="C197" s="122">
        <f t="shared" si="100"/>
        <v>1.0411379817980095</v>
      </c>
      <c r="D197" s="122">
        <f t="shared" si="100"/>
        <v>1.2341167715252985</v>
      </c>
      <c r="E197" s="122">
        <f t="shared" si="100"/>
        <v>1.9637793267617001</v>
      </c>
      <c r="F197" s="122">
        <f t="shared" si="100"/>
        <v>1.2342654898527947</v>
      </c>
      <c r="G197" s="122">
        <f t="shared" si="100"/>
        <v>1.5509255331833602</v>
      </c>
      <c r="H197" s="122">
        <f t="shared" si="100"/>
        <v>2.5988637915909716</v>
      </c>
      <c r="I197" s="122">
        <f t="shared" si="100"/>
        <v>3.3784701830648651</v>
      </c>
      <c r="J197" s="122">
        <f t="shared" si="100"/>
        <v>3.6143163406631427</v>
      </c>
      <c r="K197" s="122">
        <f t="shared" si="100"/>
        <v>4.6270494049352466</v>
      </c>
      <c r="L197" s="122">
        <f t="shared" si="100"/>
        <v>5.8439091484950012</v>
      </c>
      <c r="M197" s="122">
        <f t="shared" si="100"/>
        <v>5.7147964568485303</v>
      </c>
      <c r="N197" s="122">
        <f t="shared" si="100"/>
        <v>5.8396333119750938</v>
      </c>
      <c r="O197" s="122">
        <f t="shared" si="100"/>
        <v>5.9825944702874612</v>
      </c>
      <c r="P197" s="122">
        <f t="shared" si="100"/>
        <v>3.2336793556871184</v>
      </c>
      <c r="Q197" s="122">
        <f t="shared" si="100"/>
        <v>4.5843813212397251</v>
      </c>
      <c r="R197" s="122">
        <f t="shared" si="100"/>
        <v>2.3942262326741539</v>
      </c>
      <c r="S197" s="122">
        <f t="shared" si="100"/>
        <v>2.5733091784154039</v>
      </c>
      <c r="T197" s="122">
        <f t="shared" si="100"/>
        <v>2.9240079727239108</v>
      </c>
      <c r="U197" s="122">
        <f t="shared" si="100"/>
        <v>4.0472047942072571</v>
      </c>
      <c r="V197" s="122">
        <f t="shared" si="100"/>
        <v>5.0774507785441978</v>
      </c>
      <c r="W197" s="122">
        <f t="shared" si="100"/>
        <v>5.644266072295987</v>
      </c>
      <c r="X197" s="122">
        <f t="shared" si="100"/>
        <v>5.7675789375622459</v>
      </c>
      <c r="Y197" s="122">
        <f t="shared" si="100"/>
        <v>5.7778976110746347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0.79865089634686293</v>
      </c>
      <c r="C198" s="98">
        <f>RES_hhdet_tesh!C29</f>
        <v>1.0411379817980095</v>
      </c>
      <c r="D198" s="98">
        <f>RES_hhdet_tesh!D29</f>
        <v>1.2341167715252985</v>
      </c>
      <c r="E198" s="98">
        <f>RES_hhdet_tesh!E29</f>
        <v>1.9637793267617001</v>
      </c>
      <c r="F198" s="98">
        <f>RES_hhdet_tesh!F29</f>
        <v>1.2342654898527947</v>
      </c>
      <c r="G198" s="98">
        <f>RES_hhdet_tesh!G29</f>
        <v>1.5509255331833602</v>
      </c>
      <c r="H198" s="98">
        <f>RES_hhdet_tesh!H29</f>
        <v>2.5988637915909716</v>
      </c>
      <c r="I198" s="98">
        <f>RES_hhdet_tesh!I29</f>
        <v>3.3784701830648651</v>
      </c>
      <c r="J198" s="98">
        <f>RES_hhdet_tesh!J29</f>
        <v>3.6143163406631427</v>
      </c>
      <c r="K198" s="98">
        <f>RES_hhdet_tesh!K29</f>
        <v>4.6270494049352466</v>
      </c>
      <c r="L198" s="98">
        <f>RES_hhdet_tesh!L29</f>
        <v>5.8439091484950012</v>
      </c>
      <c r="M198" s="98">
        <f>RES_hhdet_tesh!M29</f>
        <v>5.7147964568485303</v>
      </c>
      <c r="N198" s="98">
        <f>RES_hhdet_tesh!N29</f>
        <v>5.8396333119750938</v>
      </c>
      <c r="O198" s="98">
        <f>RES_hhdet_tesh!O29</f>
        <v>5.9825944702874612</v>
      </c>
      <c r="P198" s="98">
        <f>RES_hhdet_tesh!P29</f>
        <v>3.2336793556871184</v>
      </c>
      <c r="Q198" s="98">
        <f>RES_hhdet_tesh!Q29</f>
        <v>4.5843813212397251</v>
      </c>
      <c r="R198" s="98">
        <f>RES_hhdet_tesh!R29</f>
        <v>2.3942262326741539</v>
      </c>
      <c r="S198" s="98">
        <f>RES_hhdet_tesh!S29</f>
        <v>2.5733091784154039</v>
      </c>
      <c r="T198" s="98">
        <f>RES_hhdet_tesh!T29</f>
        <v>2.9240079727239108</v>
      </c>
      <c r="U198" s="98">
        <f>RES_hhdet_tesh!U29</f>
        <v>4.0472047942072571</v>
      </c>
      <c r="V198" s="98">
        <f>RES_hhdet_tesh!V29</f>
        <v>5.0774507785441978</v>
      </c>
      <c r="W198" s="98">
        <f>RES_hhdet_tesh!W29</f>
        <v>5.644266072295987</v>
      </c>
      <c r="X198" s="98">
        <f>RES_hhdet_tesh!X29</f>
        <v>5.7675789375622459</v>
      </c>
      <c r="Y198" s="98">
        <f>RES_hhdet_tesh!Y29</f>
        <v>5.7778976110746347</v>
      </c>
      <c r="DA198" s="63" t="s">
        <v>2437</v>
      </c>
    </row>
    <row r="199" spans="1:105" ht="12" customHeight="1" x14ac:dyDescent="0.25">
      <c r="A199" s="121" t="s">
        <v>55</v>
      </c>
      <c r="B199" s="122">
        <v>1844.7850742446913</v>
      </c>
      <c r="C199" s="122">
        <v>1909.7913333230917</v>
      </c>
      <c r="D199" s="122">
        <v>1990.3863393351705</v>
      </c>
      <c r="E199" s="122">
        <v>2010.4811724134465</v>
      </c>
      <c r="F199" s="122">
        <v>2022.7422997359727</v>
      </c>
      <c r="G199" s="122">
        <v>1893.4991410070161</v>
      </c>
      <c r="H199" s="122">
        <v>1971.8960628558175</v>
      </c>
      <c r="I199" s="122">
        <v>1991.1767684669471</v>
      </c>
      <c r="J199" s="122">
        <v>1994.9308356357819</v>
      </c>
      <c r="K199" s="122">
        <v>2168.29071498139</v>
      </c>
      <c r="L199" s="122">
        <v>2231.2814877294345</v>
      </c>
      <c r="M199" s="122">
        <v>2189.7980723829364</v>
      </c>
      <c r="N199" s="122">
        <v>2265.8463768032229</v>
      </c>
      <c r="O199" s="122">
        <v>2295.1740080443797</v>
      </c>
      <c r="P199" s="122">
        <v>2270.2768572089485</v>
      </c>
      <c r="Q199" s="122">
        <v>2274.0133211053035</v>
      </c>
      <c r="R199" s="122">
        <v>2269.03098539761</v>
      </c>
      <c r="S199" s="122">
        <v>2209.5705668196711</v>
      </c>
      <c r="T199" s="122">
        <v>2119.8958362139238</v>
      </c>
      <c r="U199" s="122">
        <v>2179.4943082974478</v>
      </c>
      <c r="V199" s="122">
        <v>2114.9533561285348</v>
      </c>
      <c r="W199" s="122">
        <v>2337.377082738331</v>
      </c>
      <c r="X199" s="122">
        <v>2271.3786174688262</v>
      </c>
      <c r="Y199" s="122">
        <v>2164.1366916329471</v>
      </c>
      <c r="DA199" s="130" t="s">
        <v>2438</v>
      </c>
    </row>
    <row r="200" spans="1:105" ht="12" customHeight="1" x14ac:dyDescent="0.25">
      <c r="A200" s="97" t="s">
        <v>141</v>
      </c>
      <c r="B200" s="98">
        <v>2005.4111675142024</v>
      </c>
      <c r="C200" s="98">
        <v>1790.5045743523572</v>
      </c>
      <c r="D200" s="98">
        <v>1945.5026238819364</v>
      </c>
      <c r="E200" s="98">
        <v>1801.600634549309</v>
      </c>
      <c r="F200" s="98">
        <v>1807.9171782696576</v>
      </c>
      <c r="G200" s="98">
        <v>2085.9266120961975</v>
      </c>
      <c r="H200" s="98">
        <v>1960.6073038154675</v>
      </c>
      <c r="I200" s="98">
        <v>2098.1673007713266</v>
      </c>
      <c r="J200" s="98">
        <v>2301.7347306931279</v>
      </c>
      <c r="K200" s="98">
        <v>1854.4466703178407</v>
      </c>
      <c r="L200" s="98">
        <v>2048.4898200016819</v>
      </c>
      <c r="M200" s="98">
        <v>2227.6466006955584</v>
      </c>
      <c r="N200" s="98">
        <v>2269.7333151465918</v>
      </c>
      <c r="O200" s="98">
        <v>2175.9451082479995</v>
      </c>
      <c r="P200" s="98">
        <v>2348.1527260084567</v>
      </c>
      <c r="Q200" s="98">
        <v>2424.0292321058605</v>
      </c>
      <c r="R200" s="98">
        <v>2104.6426892739455</v>
      </c>
      <c r="S200" s="98">
        <v>2207.5154185123934</v>
      </c>
      <c r="T200" s="98">
        <v>2092.439551536665</v>
      </c>
      <c r="U200" s="98">
        <v>2123.0346413770753</v>
      </c>
      <c r="V200" s="98">
        <v>2032.0088336794761</v>
      </c>
      <c r="W200" s="98">
        <v>2576.2202374016078</v>
      </c>
      <c r="X200" s="98">
        <v>2231.3227656447111</v>
      </c>
      <c r="Y200" s="98">
        <v>2158.0781612880783</v>
      </c>
      <c r="DA200" s="63" t="s">
        <v>2439</v>
      </c>
    </row>
    <row r="201" spans="1:105" ht="12" customHeight="1" x14ac:dyDescent="0.25">
      <c r="A201" s="97" t="s">
        <v>140</v>
      </c>
      <c r="B201" s="98">
        <v>2005.4111675142021</v>
      </c>
      <c r="C201" s="98">
        <v>1790.4857412147001</v>
      </c>
      <c r="D201" s="98">
        <v>1945.3601873349974</v>
      </c>
      <c r="E201" s="98">
        <v>1801.4763879717736</v>
      </c>
      <c r="F201" s="98">
        <v>1809.185215872157</v>
      </c>
      <c r="G201" s="98">
        <v>2083.9760470290048</v>
      </c>
      <c r="H201" s="98">
        <v>1958.0221536117385</v>
      </c>
      <c r="I201" s="98">
        <v>2096.1788714352138</v>
      </c>
      <c r="J201" s="98">
        <v>2300.178773038097</v>
      </c>
      <c r="K201" s="98">
        <v>1853.1019408388545</v>
      </c>
      <c r="L201" s="98">
        <v>2047.1049149725495</v>
      </c>
      <c r="M201" s="98">
        <v>2226.9010381898365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2440</v>
      </c>
    </row>
    <row r="202" spans="1:105" ht="12" customHeight="1" x14ac:dyDescent="0.25">
      <c r="A202" s="100" t="s">
        <v>50</v>
      </c>
      <c r="B202" s="101">
        <v>748.57606694050776</v>
      </c>
      <c r="C202" s="101">
        <v>665.22533157652617</v>
      </c>
      <c r="D202" s="101">
        <v>724.02548837001336</v>
      </c>
      <c r="E202" s="101">
        <v>664.16972237467849</v>
      </c>
      <c r="F202" s="101">
        <v>665.65815575943247</v>
      </c>
      <c r="G202" s="101">
        <v>770.17229668952029</v>
      </c>
      <c r="H202" s="101">
        <v>598.92349015132027</v>
      </c>
      <c r="I202" s="101">
        <v>678.80871870996987</v>
      </c>
      <c r="J202" s="101">
        <v>813.02883849876753</v>
      </c>
      <c r="K202" s="101">
        <v>665.02647302751063</v>
      </c>
      <c r="L202" s="101">
        <v>645.04524928503236</v>
      </c>
      <c r="M202" s="101">
        <v>788.24879074457658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2441</v>
      </c>
    </row>
    <row r="203" spans="1:105" ht="12" customHeight="1" x14ac:dyDescent="0.25">
      <c r="A203" s="103" t="s">
        <v>52</v>
      </c>
      <c r="B203" s="104">
        <v>1256.8351005736943</v>
      </c>
      <c r="C203" s="104">
        <v>1125.260409638174</v>
      </c>
      <c r="D203" s="104">
        <v>1221.334698964984</v>
      </c>
      <c r="E203" s="104">
        <v>1137.3066655970952</v>
      </c>
      <c r="F203" s="104">
        <v>1143.5270601127245</v>
      </c>
      <c r="G203" s="104">
        <v>1313.8037503394848</v>
      </c>
      <c r="H203" s="104">
        <v>1359.0986634604185</v>
      </c>
      <c r="I203" s="104">
        <v>1417.370152725244</v>
      </c>
      <c r="J203" s="104">
        <v>1487.1499345393295</v>
      </c>
      <c r="K203" s="104">
        <v>1188.0754678113437</v>
      </c>
      <c r="L203" s="104">
        <v>1402.0596656875175</v>
      </c>
      <c r="M203" s="104">
        <v>1438.6522474452595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2442</v>
      </c>
    </row>
    <row r="204" spans="1:105" ht="12" customHeight="1" x14ac:dyDescent="0.25">
      <c r="A204" s="106" t="s">
        <v>122</v>
      </c>
      <c r="B204" s="101">
        <v>1839.3347793612111</v>
      </c>
      <c r="C204" s="101">
        <v>1913.5736282875575</v>
      </c>
      <c r="D204" s="101">
        <v>1991.69264780808</v>
      </c>
      <c r="E204" s="101">
        <v>2016.0512544667606</v>
      </c>
      <c r="F204" s="101">
        <v>2028.7425525724154</v>
      </c>
      <c r="G204" s="101">
        <v>1887.0940196011686</v>
      </c>
      <c r="H204" s="101">
        <v>1972.1751432243962</v>
      </c>
      <c r="I204" s="101">
        <v>1987.6746873748311</v>
      </c>
      <c r="J204" s="101">
        <v>1985.5414708008136</v>
      </c>
      <c r="K204" s="101">
        <v>2175.4719195763878</v>
      </c>
      <c r="L204" s="101">
        <v>2234.8035832743667</v>
      </c>
      <c r="M204" s="101">
        <v>2188.6269277617171</v>
      </c>
      <c r="N204" s="101">
        <v>2265.7139599727197</v>
      </c>
      <c r="O204" s="101">
        <v>2297.430530399392</v>
      </c>
      <c r="P204" s="101">
        <v>2270.5927113746498</v>
      </c>
      <c r="Q204" s="101">
        <v>2274.0359478912033</v>
      </c>
      <c r="R204" s="101">
        <v>2272.4653443735788</v>
      </c>
      <c r="S204" s="101">
        <v>2209.8488995574876</v>
      </c>
      <c r="T204" s="101">
        <v>2120.506023169989</v>
      </c>
      <c r="U204" s="101">
        <v>2180.3554078543266</v>
      </c>
      <c r="V204" s="101">
        <v>2116.1139590663292</v>
      </c>
      <c r="W204" s="101">
        <v>2336.1227412306707</v>
      </c>
      <c r="X204" s="101">
        <v>2271.9191546028396</v>
      </c>
      <c r="Y204" s="101">
        <v>2164.4652874924723</v>
      </c>
      <c r="DA204" s="131" t="s">
        <v>2443</v>
      </c>
    </row>
    <row r="205" spans="1:105" ht="12" customHeight="1" x14ac:dyDescent="0.25">
      <c r="A205" s="107" t="s">
        <v>121</v>
      </c>
      <c r="B205" s="104">
        <v>1839.3347793612106</v>
      </c>
      <c r="C205" s="104">
        <v>1913.6513929804603</v>
      </c>
      <c r="D205" s="104">
        <v>1991.7261752208151</v>
      </c>
      <c r="E205" s="104">
        <v>2016.4338552892291</v>
      </c>
      <c r="F205" s="104">
        <v>2029.1116457261933</v>
      </c>
      <c r="G205" s="104">
        <v>1887.210395922205</v>
      </c>
      <c r="H205" s="104">
        <v>1972.4115731785255</v>
      </c>
      <c r="I205" s="104">
        <v>1987.8260764781978</v>
      </c>
      <c r="J205" s="104">
        <v>1985.7389200053672</v>
      </c>
      <c r="K205" s="104">
        <v>2176.8975142901845</v>
      </c>
      <c r="L205" s="104">
        <v>2235.8576779986834</v>
      </c>
      <c r="M205" s="104">
        <v>2189.3875842283742</v>
      </c>
      <c r="N205" s="104">
        <v>2265.8446157570047</v>
      </c>
      <c r="O205" s="104">
        <v>2296.4693907046362</v>
      </c>
      <c r="P205" s="104">
        <v>2267.6168855151927</v>
      </c>
      <c r="Q205" s="104">
        <v>2269.8240873595932</v>
      </c>
      <c r="R205" s="104">
        <v>2269.3701714331464</v>
      </c>
      <c r="S205" s="104">
        <v>2209.3178107637955</v>
      </c>
      <c r="T205" s="104">
        <v>2119.8425242813728</v>
      </c>
      <c r="U205" s="104">
        <v>2179.7860381914338</v>
      </c>
      <c r="V205" s="104">
        <v>2115.312311252505</v>
      </c>
      <c r="W205" s="104">
        <v>2334.2746293111177</v>
      </c>
      <c r="X205" s="104">
        <v>2271.4637319001777</v>
      </c>
      <c r="Y205" s="104">
        <v>2163.8156958263667</v>
      </c>
      <c r="DA205" s="132" t="s">
        <v>2444</v>
      </c>
    </row>
    <row r="206" spans="1:105" ht="12" customHeight="1" x14ac:dyDescent="0.25">
      <c r="A206" s="108" t="s">
        <v>53</v>
      </c>
      <c r="B206" s="98">
        <v>685.90048900821193</v>
      </c>
      <c r="C206" s="98">
        <v>710.41281352515216</v>
      </c>
      <c r="D206" s="98">
        <v>741.82273932414444</v>
      </c>
      <c r="E206" s="98">
        <v>744.61005795962683</v>
      </c>
      <c r="F206" s="98">
        <v>748.33147779602177</v>
      </c>
      <c r="G206" s="98">
        <v>695.53894440556417</v>
      </c>
      <c r="H206" s="98">
        <v>604.09800685537482</v>
      </c>
      <c r="I206" s="98">
        <v>642.84302557736362</v>
      </c>
      <c r="J206" s="98">
        <v>698.42516509143661</v>
      </c>
      <c r="K206" s="98">
        <v>784.47095688575064</v>
      </c>
      <c r="L206" s="98">
        <v>710.18716926076468</v>
      </c>
      <c r="M206" s="98">
        <v>774.77409519405887</v>
      </c>
      <c r="N206" s="98">
        <v>772.59080740710237</v>
      </c>
      <c r="O206" s="98">
        <v>671.47520605301656</v>
      </c>
      <c r="P206" s="98">
        <v>669.38270290125547</v>
      </c>
      <c r="Q206" s="98">
        <v>540.38557716180151</v>
      </c>
      <c r="R206" s="98">
        <v>502.25842878737802</v>
      </c>
      <c r="S206" s="98">
        <v>549.89035177169876</v>
      </c>
      <c r="T206" s="98">
        <v>611.70251131740338</v>
      </c>
      <c r="U206" s="98">
        <v>644.36873460487936</v>
      </c>
      <c r="V206" s="98">
        <v>623.77074027070591</v>
      </c>
      <c r="W206" s="98">
        <v>668.80395174038688</v>
      </c>
      <c r="X206" s="98">
        <v>768.05014083951824</v>
      </c>
      <c r="Y206" s="98">
        <v>726.91040391223339</v>
      </c>
      <c r="DA206" s="63" t="s">
        <v>2445</v>
      </c>
    </row>
    <row r="207" spans="1:105" ht="12" customHeight="1" x14ac:dyDescent="0.25">
      <c r="A207" s="108" t="s">
        <v>52</v>
      </c>
      <c r="B207" s="98">
        <v>1153.4342903529989</v>
      </c>
      <c r="C207" s="98">
        <v>1203.2385794553079</v>
      </c>
      <c r="D207" s="98">
        <v>1249.9034358966708</v>
      </c>
      <c r="E207" s="98">
        <v>1271.8237973296023</v>
      </c>
      <c r="F207" s="98">
        <v>1280.7801679301713</v>
      </c>
      <c r="G207" s="98">
        <v>1191.6714515166409</v>
      </c>
      <c r="H207" s="98">
        <v>1368.3135663231506</v>
      </c>
      <c r="I207" s="98">
        <v>1344.9830509008343</v>
      </c>
      <c r="J207" s="98">
        <v>1287.3137549139303</v>
      </c>
      <c r="K207" s="98">
        <v>1392.4265574044343</v>
      </c>
      <c r="L207" s="98">
        <v>1525.6705087379187</v>
      </c>
      <c r="M207" s="98">
        <v>1414.6134890343153</v>
      </c>
      <c r="N207" s="98">
        <v>1493.2538083499023</v>
      </c>
      <c r="O207" s="98">
        <v>1624.9941846516197</v>
      </c>
      <c r="P207" s="98">
        <v>1598.2341826139375</v>
      </c>
      <c r="Q207" s="98">
        <v>1729.4385101977916</v>
      </c>
      <c r="R207" s="98">
        <v>1767.1117426457686</v>
      </c>
      <c r="S207" s="98">
        <v>1659.4274589920965</v>
      </c>
      <c r="T207" s="98">
        <v>1508.1400129639692</v>
      </c>
      <c r="U207" s="98">
        <v>1535.4173035865542</v>
      </c>
      <c r="V207" s="98">
        <v>1491.5415709817992</v>
      </c>
      <c r="W207" s="98">
        <v>1665.4706775707305</v>
      </c>
      <c r="X207" s="98">
        <v>1503.413591060659</v>
      </c>
      <c r="Y207" s="98">
        <v>1436.9052919141334</v>
      </c>
      <c r="DA207" s="63" t="s">
        <v>2446</v>
      </c>
    </row>
    <row r="208" spans="1:105" ht="12" customHeight="1" x14ac:dyDescent="0.25">
      <c r="A208" s="121" t="s">
        <v>54</v>
      </c>
      <c r="B208" s="122">
        <v>275.42190101185446</v>
      </c>
      <c r="C208" s="122">
        <v>317.45551283692811</v>
      </c>
      <c r="D208" s="122">
        <v>332.80192501029182</v>
      </c>
      <c r="E208" s="122">
        <v>332.29253093086533</v>
      </c>
      <c r="F208" s="122">
        <v>353.98954905661645</v>
      </c>
      <c r="G208" s="122">
        <v>287.20941568091905</v>
      </c>
      <c r="H208" s="122">
        <v>334.79394466080493</v>
      </c>
      <c r="I208" s="122">
        <v>292.43908072391429</v>
      </c>
      <c r="J208" s="122">
        <v>316.61041915490341</v>
      </c>
      <c r="K208" s="122">
        <v>400.24791594529461</v>
      </c>
      <c r="L208" s="122">
        <v>405.11941386553275</v>
      </c>
      <c r="M208" s="122">
        <v>399.92587532489341</v>
      </c>
      <c r="N208" s="122">
        <v>411.82351217742951</v>
      </c>
      <c r="O208" s="122">
        <v>402.89385659807675</v>
      </c>
      <c r="P208" s="122">
        <v>420.53113169361984</v>
      </c>
      <c r="Q208" s="122">
        <v>405.20088850219639</v>
      </c>
      <c r="R208" s="122">
        <v>415.26085761268848</v>
      </c>
      <c r="S208" s="122">
        <v>417.44832511971191</v>
      </c>
      <c r="T208" s="122">
        <v>414.43999795608482</v>
      </c>
      <c r="U208" s="122">
        <v>426.11173832124661</v>
      </c>
      <c r="V208" s="122">
        <v>419.55255523585771</v>
      </c>
      <c r="W208" s="122">
        <v>397.91905799642439</v>
      </c>
      <c r="X208" s="122">
        <v>414.14175016334366</v>
      </c>
      <c r="Y208" s="122">
        <v>420.18227047744239</v>
      </c>
      <c r="DA208" s="130" t="s">
        <v>2447</v>
      </c>
    </row>
    <row r="209" spans="1:105" ht="12" customHeight="1" x14ac:dyDescent="0.25">
      <c r="A209" s="97" t="s">
        <v>50</v>
      </c>
      <c r="B209" s="98">
        <v>276.61021841642429</v>
      </c>
      <c r="C209" s="98">
        <v>319.3300067399162</v>
      </c>
      <c r="D209" s="98">
        <v>337.01241558409458</v>
      </c>
      <c r="E209" s="98">
        <v>322.85284694800805</v>
      </c>
      <c r="F209" s="98">
        <v>351.21765985907308</v>
      </c>
      <c r="G209" s="98">
        <v>293.82052105155185</v>
      </c>
      <c r="H209" s="98">
        <v>336.36649065842653</v>
      </c>
      <c r="I209" s="98">
        <v>293.62274674058676</v>
      </c>
      <c r="J209" s="98">
        <v>313.944110953944</v>
      </c>
      <c r="K209" s="98">
        <v>407.41668824699559</v>
      </c>
      <c r="L209" s="98">
        <v>438.17170008856243</v>
      </c>
      <c r="M209" s="98">
        <v>405.24007198067778</v>
      </c>
      <c r="N209" s="98">
        <v>344.901926090735</v>
      </c>
      <c r="O209" s="98">
        <v>345.23031506937724</v>
      </c>
      <c r="P209" s="98">
        <v>386.65025718349455</v>
      </c>
      <c r="Q209" s="98">
        <v>427.04424391710796</v>
      </c>
      <c r="R209" s="98">
        <v>451.44832615280529</v>
      </c>
      <c r="S209" s="98">
        <v>434.49518099870164</v>
      </c>
      <c r="T209" s="98">
        <v>404.21099528276545</v>
      </c>
      <c r="U209" s="98">
        <v>406.72179252016662</v>
      </c>
      <c r="V209" s="98">
        <v>406.77298871795307</v>
      </c>
      <c r="W209" s="98">
        <v>562.08797989360107</v>
      </c>
      <c r="X209" s="98">
        <v>290.87401902452126</v>
      </c>
      <c r="Y209" s="98">
        <v>413.74088250445919</v>
      </c>
      <c r="DA209" s="63" t="s">
        <v>2448</v>
      </c>
    </row>
    <row r="210" spans="1:105" ht="12" customHeight="1" x14ac:dyDescent="0.25">
      <c r="A210" s="109" t="s">
        <v>120</v>
      </c>
      <c r="B210" s="33">
        <v>275.41422432953817</v>
      </c>
      <c r="C210" s="33">
        <v>317.44357292718189</v>
      </c>
      <c r="D210" s="33">
        <v>332.77611980402139</v>
      </c>
      <c r="E210" s="33">
        <v>332.34776828297839</v>
      </c>
      <c r="F210" s="33">
        <v>354.00530526094161</v>
      </c>
      <c r="G210" s="33">
        <v>287.17222057260574</v>
      </c>
      <c r="H210" s="33">
        <v>334.78554301716844</v>
      </c>
      <c r="I210" s="33">
        <v>292.4330968663769</v>
      </c>
      <c r="J210" s="33">
        <v>316.62334743307753</v>
      </c>
      <c r="K210" s="33">
        <v>400.21184267041514</v>
      </c>
      <c r="L210" s="33">
        <v>404.95866194871564</v>
      </c>
      <c r="M210" s="33">
        <v>399.9027770006378</v>
      </c>
      <c r="N210" s="33">
        <v>412.00710489668216</v>
      </c>
      <c r="O210" s="33">
        <v>402.9974127935788</v>
      </c>
      <c r="P210" s="33">
        <v>420.5858927598739</v>
      </c>
      <c r="Q210" s="33">
        <v>405.1615358320999</v>
      </c>
      <c r="R210" s="33">
        <v>415.19084609472964</v>
      </c>
      <c r="S210" s="33">
        <v>417.4143086345689</v>
      </c>
      <c r="T210" s="33">
        <v>414.45998777874297</v>
      </c>
      <c r="U210" s="33">
        <v>426.14497375970387</v>
      </c>
      <c r="V210" s="33">
        <v>419.57163510761524</v>
      </c>
      <c r="W210" s="33">
        <v>397.6806329041097</v>
      </c>
      <c r="X210" s="33">
        <v>414.28245068969778</v>
      </c>
      <c r="Y210" s="33">
        <v>420.18746066055729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4417.3902942200612</v>
      </c>
      <c r="C212" s="117">
        <f t="shared" si="101"/>
        <v>4146.6682197705504</v>
      </c>
      <c r="D212" s="117">
        <f t="shared" si="101"/>
        <v>4080.7264541906379</v>
      </c>
      <c r="E212" s="117">
        <f t="shared" si="101"/>
        <v>3795.930391769652</v>
      </c>
      <c r="F212" s="117">
        <f t="shared" si="101"/>
        <v>3669.613581335464</v>
      </c>
      <c r="G212" s="117">
        <f t="shared" si="101"/>
        <v>4245.9679199559114</v>
      </c>
      <c r="H212" s="117">
        <f t="shared" si="101"/>
        <v>3844.9970835764625</v>
      </c>
      <c r="I212" s="117">
        <f t="shared" si="101"/>
        <v>3893.6638054689774</v>
      </c>
      <c r="J212" s="117">
        <f t="shared" si="101"/>
        <v>4221.5856623416321</v>
      </c>
      <c r="K212" s="117">
        <f t="shared" si="101"/>
        <v>3429.248513982463</v>
      </c>
      <c r="L212" s="117">
        <f t="shared" si="101"/>
        <v>4275.3281497008684</v>
      </c>
      <c r="M212" s="117">
        <f t="shared" si="101"/>
        <v>3413.5964452475573</v>
      </c>
      <c r="N212" s="117">
        <f t="shared" si="101"/>
        <v>3716.733621489303</v>
      </c>
      <c r="O212" s="117">
        <f t="shared" si="101"/>
        <v>4268.8378707831198</v>
      </c>
      <c r="P212" s="117">
        <f t="shared" si="101"/>
        <v>3541.996099348049</v>
      </c>
      <c r="Q212" s="117">
        <f t="shared" si="101"/>
        <v>3592.3993154393788</v>
      </c>
      <c r="R212" s="117">
        <f t="shared" ref="R212:V212" si="102">R213+R216+R218+R227</f>
        <v>3601.8284602907997</v>
      </c>
      <c r="S212" s="117">
        <f t="shared" si="102"/>
        <v>4105.7743998032465</v>
      </c>
      <c r="T212" s="117">
        <f t="shared" si="102"/>
        <v>3606.8551633859506</v>
      </c>
      <c r="U212" s="117">
        <f t="shared" si="102"/>
        <v>3612.8800803034351</v>
      </c>
      <c r="V212" s="117">
        <f t="shared" si="102"/>
        <v>3787.3264066496859</v>
      </c>
      <c r="W212" s="117">
        <f t="shared" ref="W212:Y212" si="103">W213+W216+W218+W227</f>
        <v>4048.397025038641</v>
      </c>
      <c r="X212" s="117">
        <f t="shared" si="103"/>
        <v>3421.2423220868068</v>
      </c>
      <c r="Y212" s="117">
        <f t="shared" si="103"/>
        <v>3367.7857717859401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4392.0145211400932</v>
      </c>
      <c r="C213" s="122">
        <f t="shared" si="104"/>
        <v>4125.161233028587</v>
      </c>
      <c r="D213" s="122">
        <f t="shared" si="104"/>
        <v>4059.2019166680716</v>
      </c>
      <c r="E213" s="122">
        <f t="shared" si="104"/>
        <v>3777.4665711058383</v>
      </c>
      <c r="F213" s="122">
        <f t="shared" si="104"/>
        <v>3650.4486587440465</v>
      </c>
      <c r="G213" s="122">
        <f t="shared" si="104"/>
        <v>4221.1959004468245</v>
      </c>
      <c r="H213" s="122">
        <f t="shared" si="104"/>
        <v>3821.5760182191652</v>
      </c>
      <c r="I213" s="122">
        <f t="shared" si="104"/>
        <v>3869.8058945183866</v>
      </c>
      <c r="J213" s="122">
        <f t="shared" si="104"/>
        <v>4196.8594839869638</v>
      </c>
      <c r="K213" s="122">
        <f t="shared" si="104"/>
        <v>3412.4469562335712</v>
      </c>
      <c r="L213" s="122">
        <f t="shared" si="104"/>
        <v>4258.9568106786219</v>
      </c>
      <c r="M213" s="122">
        <f t="shared" si="104"/>
        <v>3396.1177140147029</v>
      </c>
      <c r="N213" s="122">
        <f t="shared" si="104"/>
        <v>3701.5856425097272</v>
      </c>
      <c r="O213" s="122">
        <f t="shared" si="104"/>
        <v>4257.5453385121027</v>
      </c>
      <c r="P213" s="122">
        <f t="shared" si="104"/>
        <v>3531.4442216112848</v>
      </c>
      <c r="Q213" s="122">
        <f t="shared" si="104"/>
        <v>3581.9800961515393</v>
      </c>
      <c r="R213" s="122">
        <f t="shared" ref="R213:V213" si="105">SUM(R214:R215)</f>
        <v>3593.349238619076</v>
      </c>
      <c r="S213" s="122">
        <f t="shared" si="105"/>
        <v>4097.3239001022666</v>
      </c>
      <c r="T213" s="122">
        <f t="shared" si="105"/>
        <v>3599.5167803726386</v>
      </c>
      <c r="U213" s="122">
        <f t="shared" si="105"/>
        <v>3605.8590586814303</v>
      </c>
      <c r="V213" s="122">
        <f t="shared" si="105"/>
        <v>3781.4395953323387</v>
      </c>
      <c r="W213" s="122">
        <f t="shared" ref="W213:Y213" si="106">SUM(W214:W215)</f>
        <v>4041.6953803845754</v>
      </c>
      <c r="X213" s="122">
        <f t="shared" si="106"/>
        <v>3415.8298319461824</v>
      </c>
      <c r="Y213" s="122">
        <f t="shared" si="106"/>
        <v>3362.8780856863532</v>
      </c>
      <c r="DA213" s="130" t="s">
        <v>2601</v>
      </c>
    </row>
    <row r="214" spans="1:105" ht="12" customHeight="1" x14ac:dyDescent="0.25">
      <c r="A214" s="97" t="s">
        <v>74</v>
      </c>
      <c r="B214" s="98">
        <v>4392.0145211400932</v>
      </c>
      <c r="C214" s="98">
        <v>4125.161233028587</v>
      </c>
      <c r="D214" s="98">
        <v>4059.2019166680716</v>
      </c>
      <c r="E214" s="98">
        <v>3777.4665711058383</v>
      </c>
      <c r="F214" s="98">
        <v>3650.4486587440465</v>
      </c>
      <c r="G214" s="98">
        <v>4221.1959004468245</v>
      </c>
      <c r="H214" s="98">
        <v>3821.5760182191652</v>
      </c>
      <c r="I214" s="98">
        <v>3869.8058945183866</v>
      </c>
      <c r="J214" s="98">
        <v>4196.8594839869638</v>
      </c>
      <c r="K214" s="98">
        <v>3412.4469562335712</v>
      </c>
      <c r="L214" s="98">
        <v>4258.9568106786219</v>
      </c>
      <c r="M214" s="98">
        <v>3396.1177140147029</v>
      </c>
      <c r="N214" s="98">
        <v>3701.5856425097272</v>
      </c>
      <c r="O214" s="98">
        <v>4257.5453385121027</v>
      </c>
      <c r="P214" s="98">
        <v>3531.4442216112848</v>
      </c>
      <c r="Q214" s="98">
        <v>3581.9800961515393</v>
      </c>
      <c r="R214" s="98">
        <v>3593.349238619076</v>
      </c>
      <c r="S214" s="98">
        <v>4097.3239001022666</v>
      </c>
      <c r="T214" s="98">
        <v>3599.5167803726386</v>
      </c>
      <c r="U214" s="98">
        <v>3605.8590586814303</v>
      </c>
      <c r="V214" s="98">
        <v>3781.4395953323387</v>
      </c>
      <c r="W214" s="98">
        <v>4041.6953803845754</v>
      </c>
      <c r="X214" s="98">
        <v>3415.8298319461824</v>
      </c>
      <c r="Y214" s="98">
        <v>3362.8780856863532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24.705207935802093</v>
      </c>
      <c r="C218" s="122">
        <v>20.744059446069659</v>
      </c>
      <c r="D218" s="122">
        <v>20.750201290614381</v>
      </c>
      <c r="E218" s="122">
        <v>17.756319619473516</v>
      </c>
      <c r="F218" s="122">
        <v>18.419052681811198</v>
      </c>
      <c r="G218" s="122">
        <v>24.156233686863317</v>
      </c>
      <c r="H218" s="122">
        <v>22.753156118740971</v>
      </c>
      <c r="I218" s="122">
        <v>23.306672545898113</v>
      </c>
      <c r="J218" s="122">
        <v>24.160806246691564</v>
      </c>
      <c r="K218" s="122">
        <v>16.040318705145907</v>
      </c>
      <c r="L218" s="122">
        <v>15.579977396738911</v>
      </c>
      <c r="M218" s="122">
        <v>16.824377837475343</v>
      </c>
      <c r="N218" s="122">
        <v>14.79600111603728</v>
      </c>
      <c r="O218" s="122">
        <v>11.061900722400237</v>
      </c>
      <c r="P218" s="122">
        <v>10.319534453262072</v>
      </c>
      <c r="Q218" s="122">
        <v>10.133390373777116</v>
      </c>
      <c r="R218" s="122">
        <v>8.1549437115226997</v>
      </c>
      <c r="S218" s="122">
        <v>8.1288664460095408</v>
      </c>
      <c r="T218" s="122">
        <v>7.0455180067940892</v>
      </c>
      <c r="U218" s="122">
        <v>6.7628083401950896</v>
      </c>
      <c r="V218" s="122">
        <v>5.6623848210477306</v>
      </c>
      <c r="W218" s="122">
        <v>6.4009910800342942</v>
      </c>
      <c r="X218" s="122">
        <v>5.2905210313264162</v>
      </c>
      <c r="Y218" s="122">
        <v>4.7855800035480298</v>
      </c>
      <c r="DA218" s="130" t="s">
        <v>2606</v>
      </c>
    </row>
    <row r="219" spans="1:105" ht="12" customHeight="1" x14ac:dyDescent="0.25">
      <c r="A219" s="97" t="s">
        <v>141</v>
      </c>
      <c r="B219" s="98">
        <v>754.28569680613202</v>
      </c>
      <c r="C219" s="98">
        <v>673.23893809067192</v>
      </c>
      <c r="D219" s="98">
        <v>730.58261184635319</v>
      </c>
      <c r="E219" s="98">
        <v>673.41852148146017</v>
      </c>
      <c r="F219" s="98">
        <v>666.63752061346736</v>
      </c>
      <c r="G219" s="98">
        <v>757.14645686578183</v>
      </c>
      <c r="H219" s="98">
        <v>704.00768287503934</v>
      </c>
      <c r="I219" s="98">
        <v>750.27661262754191</v>
      </c>
      <c r="J219" s="98">
        <v>822.84038388957413</v>
      </c>
      <c r="K219" s="98">
        <v>662.74262714463646</v>
      </c>
      <c r="L219" s="98">
        <v>731.6826486238399</v>
      </c>
      <c r="M219" s="98">
        <v>794.79723727436237</v>
      </c>
      <c r="N219" s="98">
        <v>797.91680772649568</v>
      </c>
      <c r="O219" s="98">
        <v>737.53350035604763</v>
      </c>
      <c r="P219" s="98">
        <v>777.77680392784225</v>
      </c>
      <c r="Q219" s="98">
        <v>793.63952213779271</v>
      </c>
      <c r="R219" s="98">
        <v>686.54181295528542</v>
      </c>
      <c r="S219" s="98">
        <v>709.0432380300997</v>
      </c>
      <c r="T219" s="98">
        <v>659.94147753062134</v>
      </c>
      <c r="U219" s="98">
        <v>652.31554232852636</v>
      </c>
      <c r="V219" s="98">
        <v>601.91460067672949</v>
      </c>
      <c r="W219" s="98">
        <v>740.20901818682285</v>
      </c>
      <c r="X219" s="98">
        <v>635.65972555841086</v>
      </c>
      <c r="Y219" s="98">
        <v>611.88566677718154</v>
      </c>
      <c r="DA219" s="63" t="s">
        <v>2607</v>
      </c>
    </row>
    <row r="220" spans="1:105" ht="12" customHeight="1" x14ac:dyDescent="0.25">
      <c r="A220" s="97" t="s">
        <v>140</v>
      </c>
      <c r="B220" s="98">
        <v>281.55833048666602</v>
      </c>
      <c r="C220" s="98">
        <v>250.20801763224281</v>
      </c>
      <c r="D220" s="98">
        <v>272.32423896268534</v>
      </c>
      <c r="E220" s="98">
        <v>249.81097639936809</v>
      </c>
      <c r="F220" s="98">
        <v>250.37081371899379</v>
      </c>
      <c r="G220" s="98">
        <v>279.02928686998672</v>
      </c>
      <c r="H220" s="98">
        <v>214.21444667026586</v>
      </c>
      <c r="I220" s="98">
        <v>242.78666050762141</v>
      </c>
      <c r="J220" s="98">
        <v>290.79260645125078</v>
      </c>
      <c r="K220" s="98">
        <v>237.85722263902866</v>
      </c>
      <c r="L220" s="98">
        <v>230.71062235005294</v>
      </c>
      <c r="M220" s="98">
        <v>281.92963095368657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2608</v>
      </c>
    </row>
    <row r="221" spans="1:105" ht="12" customHeight="1" x14ac:dyDescent="0.25">
      <c r="A221" s="100" t="s">
        <v>50</v>
      </c>
      <c r="B221" s="101">
        <v>281.55833048666602</v>
      </c>
      <c r="C221" s="101">
        <v>250.20801763224281</v>
      </c>
      <c r="D221" s="101">
        <v>272.32423896268534</v>
      </c>
      <c r="E221" s="101">
        <v>249.81097639936809</v>
      </c>
      <c r="F221" s="101">
        <v>250.37081371899379</v>
      </c>
      <c r="G221" s="101">
        <v>279.02928686998672</v>
      </c>
      <c r="H221" s="101">
        <v>214.21444667026586</v>
      </c>
      <c r="I221" s="101">
        <v>242.78666050762141</v>
      </c>
      <c r="J221" s="101">
        <v>290.79260645125078</v>
      </c>
      <c r="K221" s="101">
        <v>237.85722263902866</v>
      </c>
      <c r="L221" s="101">
        <v>230.71062235005294</v>
      </c>
      <c r="M221" s="101">
        <v>281.92963095368657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0.67056514416647395</v>
      </c>
      <c r="C227" s="122">
        <v>0.76292729589394193</v>
      </c>
      <c r="D227" s="122">
        <v>0.77433623195217649</v>
      </c>
      <c r="E227" s="122">
        <v>0.70750104434010141</v>
      </c>
      <c r="F227" s="122">
        <v>0.74586990960639399</v>
      </c>
      <c r="G227" s="122">
        <v>0.61578582222286926</v>
      </c>
      <c r="H227" s="122">
        <v>0.66790923855619</v>
      </c>
      <c r="I227" s="122">
        <v>0.55123840469293239</v>
      </c>
      <c r="J227" s="122">
        <v>0.56537210797727377</v>
      </c>
      <c r="K227" s="122">
        <v>0.76123904374594376</v>
      </c>
      <c r="L227" s="122">
        <v>0.79136162550757805</v>
      </c>
      <c r="M227" s="122">
        <v>0.65435339537924186</v>
      </c>
      <c r="N227" s="122">
        <v>0.35197786353887434</v>
      </c>
      <c r="O227" s="122">
        <v>0.23063154861677779</v>
      </c>
      <c r="P227" s="122">
        <v>0.23234328350236338</v>
      </c>
      <c r="Q227" s="122">
        <v>0.28582891406222577</v>
      </c>
      <c r="R227" s="122">
        <v>0.32427796020101762</v>
      </c>
      <c r="S227" s="122">
        <v>0.32163325497043832</v>
      </c>
      <c r="T227" s="122">
        <v>0.29286500651787267</v>
      </c>
      <c r="U227" s="122">
        <v>0.25821328180995462</v>
      </c>
      <c r="V227" s="122">
        <v>0.2244264962990459</v>
      </c>
      <c r="W227" s="122">
        <v>0.3006535740316108</v>
      </c>
      <c r="X227" s="122">
        <v>0.1219691092978096</v>
      </c>
      <c r="Y227" s="122">
        <v>0.12210609603874978</v>
      </c>
      <c r="DA227" s="130" t="s">
        <v>2615</v>
      </c>
    </row>
    <row r="228" spans="1:105" ht="12" customHeight="1" x14ac:dyDescent="0.25">
      <c r="A228" s="97" t="s">
        <v>50</v>
      </c>
      <c r="B228" s="98">
        <v>104.47116530997893</v>
      </c>
      <c r="C228" s="98">
        <v>120.53791680367721</v>
      </c>
      <c r="D228" s="98">
        <v>127.11843018787512</v>
      </c>
      <c r="E228" s="98">
        <v>121.61456882786568</v>
      </c>
      <c r="F228" s="98">
        <v>131.96203736601063</v>
      </c>
      <c r="G228" s="98">
        <v>110.06633297913663</v>
      </c>
      <c r="H228" s="98">
        <v>125.68130486886443</v>
      </c>
      <c r="I228" s="98">
        <v>109.59162959778996</v>
      </c>
      <c r="J228" s="98">
        <v>117.16684585396717</v>
      </c>
      <c r="K228" s="98">
        <v>152.04080514957363</v>
      </c>
      <c r="L228" s="98">
        <v>163.50364195223938</v>
      </c>
      <c r="M228" s="98">
        <v>151.20045305831576</v>
      </c>
      <c r="N228" s="98">
        <v>128.65181998860902</v>
      </c>
      <c r="O228" s="98">
        <v>128.65396553672588</v>
      </c>
      <c r="P228" s="98">
        <v>143.98399331709422</v>
      </c>
      <c r="Q228" s="98">
        <v>158.93993147953501</v>
      </c>
      <c r="R228" s="98">
        <v>167.93667696470882</v>
      </c>
      <c r="S228" s="98">
        <v>161.50335794853441</v>
      </c>
      <c r="T228" s="98">
        <v>150.15497163125559</v>
      </c>
      <c r="U228" s="98">
        <v>150.90287969305288</v>
      </c>
      <c r="V228" s="98">
        <v>150.54374594846001</v>
      </c>
      <c r="W228" s="98">
        <v>207.31734227113077</v>
      </c>
      <c r="X228" s="98">
        <v>106.97910576510881</v>
      </c>
      <c r="Y228" s="98">
        <v>151.66449314412998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241.15247286896223</v>
      </c>
      <c r="C231" s="118">
        <f t="shared" si="108"/>
        <v>227.92919509201874</v>
      </c>
      <c r="D231" s="118">
        <f t="shared" si="108"/>
        <v>225.03147547865046</v>
      </c>
      <c r="E231" s="118">
        <f t="shared" si="108"/>
        <v>209.38573996307275</v>
      </c>
      <c r="F231" s="118">
        <f t="shared" si="108"/>
        <v>202.34685501783912</v>
      </c>
      <c r="G231" s="118">
        <f t="shared" si="108"/>
        <v>224.16681156103581</v>
      </c>
      <c r="H231" s="118">
        <f t="shared" si="108"/>
        <v>205.70802837780766</v>
      </c>
      <c r="I231" s="118">
        <f t="shared" si="108"/>
        <v>206.75054894699738</v>
      </c>
      <c r="J231" s="118">
        <f t="shared" si="108"/>
        <v>221.57734604952606</v>
      </c>
      <c r="K231" s="118">
        <f t="shared" si="108"/>
        <v>188.85613392863257</v>
      </c>
      <c r="L231" s="118">
        <f t="shared" si="108"/>
        <v>226.57792718441613</v>
      </c>
      <c r="M231" s="118">
        <f t="shared" si="108"/>
        <v>186.66909420706639</v>
      </c>
      <c r="N231" s="118">
        <f t="shared" si="108"/>
        <v>201.19894946274272</v>
      </c>
      <c r="O231" s="118">
        <f t="shared" si="108"/>
        <v>224.6546784924258</v>
      </c>
      <c r="P231" s="118">
        <f t="shared" si="108"/>
        <v>191.70851889444822</v>
      </c>
      <c r="Q231" s="118">
        <f t="shared" si="108"/>
        <v>194.41860028056968</v>
      </c>
      <c r="R231" s="118">
        <f t="shared" ref="R231:V231" si="109">R232+R235+R237+R246</f>
        <v>194.49588656349184</v>
      </c>
      <c r="S231" s="118">
        <f t="shared" si="109"/>
        <v>215.60180761400278</v>
      </c>
      <c r="T231" s="118">
        <f t="shared" si="109"/>
        <v>191.32930227006958</v>
      </c>
      <c r="U231" s="118">
        <f t="shared" si="109"/>
        <v>192.35426136587822</v>
      </c>
      <c r="V231" s="118">
        <f t="shared" si="109"/>
        <v>199.1279207140949</v>
      </c>
      <c r="W231" s="118">
        <f t="shared" ref="W231:Y231" si="110">W232+W235+W237+W246</f>
        <v>209.63945753598273</v>
      </c>
      <c r="X231" s="118">
        <f t="shared" si="110"/>
        <v>180.72805679689793</v>
      </c>
      <c r="Y231" s="118">
        <f t="shared" si="110"/>
        <v>177.31975731603416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209.52196514967537</v>
      </c>
      <c r="C232" s="123">
        <f t="shared" si="111"/>
        <v>195.0990717117617</v>
      </c>
      <c r="D232" s="123">
        <f t="shared" si="111"/>
        <v>191.03668101294622</v>
      </c>
      <c r="E232" s="123">
        <f t="shared" si="111"/>
        <v>175.72451701124891</v>
      </c>
      <c r="F232" s="123">
        <f t="shared" si="111"/>
        <v>168.83212285507699</v>
      </c>
      <c r="G232" s="123">
        <f t="shared" si="111"/>
        <v>194.0898644519655</v>
      </c>
      <c r="H232" s="123">
        <f t="shared" si="111"/>
        <v>174.75018043377293</v>
      </c>
      <c r="I232" s="123">
        <f t="shared" si="111"/>
        <v>176.25293738910693</v>
      </c>
      <c r="J232" s="123">
        <f t="shared" si="111"/>
        <v>190.72680149972987</v>
      </c>
      <c r="K232" s="123">
        <f t="shared" si="111"/>
        <v>154.77468762083794</v>
      </c>
      <c r="L232" s="123">
        <f t="shared" si="111"/>
        <v>192.04603739021957</v>
      </c>
      <c r="M232" s="123">
        <f t="shared" si="111"/>
        <v>152.76413496102501</v>
      </c>
      <c r="N232" s="123">
        <f t="shared" si="111"/>
        <v>166.40618647993546</v>
      </c>
      <c r="O232" s="123">
        <f t="shared" si="111"/>
        <v>190.36880607616158</v>
      </c>
      <c r="P232" s="123">
        <f t="shared" si="111"/>
        <v>157.7500860670479</v>
      </c>
      <c r="Q232" s="123">
        <f t="shared" si="111"/>
        <v>160.86783359101045</v>
      </c>
      <c r="R232" s="123">
        <f t="shared" ref="R232:V232" si="112">SUM(R233:R234)</f>
        <v>161.18685474976232</v>
      </c>
      <c r="S232" s="123">
        <f t="shared" si="112"/>
        <v>183.27297167229364</v>
      </c>
      <c r="T232" s="123">
        <f t="shared" si="112"/>
        <v>160.37673023524897</v>
      </c>
      <c r="U232" s="123">
        <f t="shared" si="112"/>
        <v>160.82060234765771</v>
      </c>
      <c r="V232" s="123">
        <f t="shared" si="112"/>
        <v>168.79496735545081</v>
      </c>
      <c r="W232" s="123">
        <f t="shared" ref="W232:Y232" si="113">SUM(W233:W234)</f>
        <v>177.69215160405705</v>
      </c>
      <c r="X232" s="123">
        <f t="shared" si="113"/>
        <v>149.56088307943594</v>
      </c>
      <c r="Y232" s="123">
        <f t="shared" si="113"/>
        <v>147.47558004372013</v>
      </c>
      <c r="DA232" s="130" t="s">
        <v>2769</v>
      </c>
    </row>
    <row r="233" spans="1:105" ht="12" customHeight="1" x14ac:dyDescent="0.25">
      <c r="A233" s="97" t="s">
        <v>74</v>
      </c>
      <c r="B233" s="99">
        <v>206.66861681522533</v>
      </c>
      <c r="C233" s="99">
        <v>192.50444530313882</v>
      </c>
      <c r="D233" s="99">
        <v>188.5548786976243</v>
      </c>
      <c r="E233" s="99">
        <v>173.48364342708064</v>
      </c>
      <c r="F233" s="99">
        <v>166.69924089602173</v>
      </c>
      <c r="G233" s="99">
        <v>191.85262895367498</v>
      </c>
      <c r="H233" s="99">
        <v>172.68788387092869</v>
      </c>
      <c r="I233" s="99">
        <v>174.21270410177345</v>
      </c>
      <c r="J233" s="99">
        <v>188.52614375849456</v>
      </c>
      <c r="K233" s="99">
        <v>152.99156517801399</v>
      </c>
      <c r="L233" s="99">
        <v>189.83634289478758</v>
      </c>
      <c r="M233" s="99">
        <v>151.01321719114139</v>
      </c>
      <c r="N233" s="99">
        <v>164.46704990219828</v>
      </c>
      <c r="O233" s="99">
        <v>188.09667013139472</v>
      </c>
      <c r="P233" s="99">
        <v>155.87908632868368</v>
      </c>
      <c r="Q233" s="99">
        <v>158.9641126494339</v>
      </c>
      <c r="R233" s="99">
        <v>159.25974204325536</v>
      </c>
      <c r="S233" s="99">
        <v>181.0262621179688</v>
      </c>
      <c r="T233" s="99">
        <v>158.35975347877169</v>
      </c>
      <c r="U233" s="99">
        <v>158.75502029628106</v>
      </c>
      <c r="V233" s="99">
        <v>166.56990323268604</v>
      </c>
      <c r="W233" s="99">
        <v>175.25798508449992</v>
      </c>
      <c r="X233" s="99">
        <v>147.4896918667296</v>
      </c>
      <c r="Y233" s="99">
        <v>145.40372755172839</v>
      </c>
      <c r="DA233" s="63" t="s">
        <v>2770</v>
      </c>
    </row>
    <row r="234" spans="1:105" ht="12" customHeight="1" x14ac:dyDescent="0.25">
      <c r="A234" s="97" t="s">
        <v>53</v>
      </c>
      <c r="B234" s="99">
        <v>2.8533483344500321</v>
      </c>
      <c r="C234" s="99">
        <v>2.5946264086228741</v>
      </c>
      <c r="D234" s="99">
        <v>2.4818023153219215</v>
      </c>
      <c r="E234" s="99">
        <v>2.2408735841682734</v>
      </c>
      <c r="F234" s="99">
        <v>2.1328819590552626</v>
      </c>
      <c r="G234" s="99">
        <v>2.2372354982905143</v>
      </c>
      <c r="H234" s="99">
        <v>2.0622965628442276</v>
      </c>
      <c r="I234" s="99">
        <v>2.0402332873334728</v>
      </c>
      <c r="J234" s="99">
        <v>2.2006577412353305</v>
      </c>
      <c r="K234" s="99">
        <v>1.7831224428239665</v>
      </c>
      <c r="L234" s="99">
        <v>2.2096944954319957</v>
      </c>
      <c r="M234" s="99">
        <v>1.7509177698836176</v>
      </c>
      <c r="N234" s="99">
        <v>1.9391365777371661</v>
      </c>
      <c r="O234" s="99">
        <v>2.2721359447668723</v>
      </c>
      <c r="P234" s="99">
        <v>1.8709997383642063</v>
      </c>
      <c r="Q234" s="99">
        <v>1.9037209415765552</v>
      </c>
      <c r="R234" s="99">
        <v>1.9271127065069711</v>
      </c>
      <c r="S234" s="99">
        <v>2.2467095543248425</v>
      </c>
      <c r="T234" s="99">
        <v>2.0169767564772689</v>
      </c>
      <c r="U234" s="99">
        <v>2.0655820513766447</v>
      </c>
      <c r="V234" s="99">
        <v>2.2250641227647541</v>
      </c>
      <c r="W234" s="99">
        <v>2.4341665195571225</v>
      </c>
      <c r="X234" s="99">
        <v>2.0711912127063399</v>
      </c>
      <c r="Y234" s="99">
        <v>2.0718524919917432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4.6873890789158323E-3</v>
      </c>
      <c r="C235" s="123">
        <f t="shared" si="114"/>
        <v>5.7165536230271985E-3</v>
      </c>
      <c r="D235" s="123">
        <f t="shared" si="114"/>
        <v>6.4380925416479464E-3</v>
      </c>
      <c r="E235" s="123">
        <f t="shared" si="114"/>
        <v>9.8561984096759703E-3</v>
      </c>
      <c r="F235" s="123">
        <f t="shared" si="114"/>
        <v>5.7525396842736725E-3</v>
      </c>
      <c r="G235" s="123">
        <f t="shared" si="114"/>
        <v>6.5238377645130763E-3</v>
      </c>
      <c r="H235" s="123">
        <f t="shared" si="114"/>
        <v>9.9398388476712417E-3</v>
      </c>
      <c r="I235" s="123">
        <f t="shared" si="114"/>
        <v>1.2292845144823527E-2</v>
      </c>
      <c r="J235" s="123">
        <f t="shared" si="114"/>
        <v>1.2826785830356771E-2</v>
      </c>
      <c r="K235" s="123">
        <f t="shared" si="114"/>
        <v>1.6069318473432005E-2</v>
      </c>
      <c r="L235" s="123">
        <f t="shared" si="114"/>
        <v>1.9962827251841009E-2</v>
      </c>
      <c r="M235" s="123">
        <f t="shared" si="114"/>
        <v>1.9319798292263369E-2</v>
      </c>
      <c r="N235" s="123">
        <f t="shared" si="114"/>
        <v>1.9444056411925335E-2</v>
      </c>
      <c r="O235" s="123">
        <f t="shared" si="114"/>
        <v>1.8979910752812426E-2</v>
      </c>
      <c r="P235" s="123">
        <f t="shared" si="114"/>
        <v>9.6107239507371659E-3</v>
      </c>
      <c r="Q235" s="123">
        <f t="shared" si="114"/>
        <v>1.2798220789148888E-2</v>
      </c>
      <c r="R235" s="123">
        <f t="shared" si="114"/>
        <v>6.3293206407082471E-3</v>
      </c>
      <c r="S235" s="123">
        <f t="shared" si="114"/>
        <v>6.5107336961579389E-3</v>
      </c>
      <c r="T235" s="123">
        <f t="shared" si="114"/>
        <v>7.2394395609069644E-3</v>
      </c>
      <c r="U235" s="123">
        <f t="shared" si="114"/>
        <v>9.9168903995917584E-3</v>
      </c>
      <c r="V235" s="123">
        <f t="shared" si="114"/>
        <v>1.2338514056349221E-2</v>
      </c>
      <c r="W235" s="123">
        <f t="shared" si="114"/>
        <v>1.3435495407362488E-2</v>
      </c>
      <c r="X235" s="123">
        <f t="shared" si="114"/>
        <v>1.3631363162304606E-2</v>
      </c>
      <c r="Y235" s="123">
        <f t="shared" si="114"/>
        <v>1.3644022532085123E-2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4.6873890789158323E-3</v>
      </c>
      <c r="C236" s="99">
        <f>RES_hhdet_fecs!C29</f>
        <v>5.7165536230271985E-3</v>
      </c>
      <c r="D236" s="99">
        <f>RES_hhdet_fecs!D29</f>
        <v>6.4380925416479464E-3</v>
      </c>
      <c r="E236" s="99">
        <f>RES_hhdet_fecs!E29</f>
        <v>9.8561984096759703E-3</v>
      </c>
      <c r="F236" s="99">
        <f>RES_hhdet_fecs!F29</f>
        <v>5.7525396842736725E-3</v>
      </c>
      <c r="G236" s="99">
        <f>RES_hhdet_fecs!G29</f>
        <v>6.5238377645130763E-3</v>
      </c>
      <c r="H236" s="99">
        <f>RES_hhdet_fecs!H29</f>
        <v>9.9398388476712417E-3</v>
      </c>
      <c r="I236" s="99">
        <f>RES_hhdet_fecs!I29</f>
        <v>1.2292845144823527E-2</v>
      </c>
      <c r="J236" s="99">
        <f>RES_hhdet_fecs!J29</f>
        <v>1.2826785830356771E-2</v>
      </c>
      <c r="K236" s="99">
        <f>RES_hhdet_fecs!K29</f>
        <v>1.6069318473432005E-2</v>
      </c>
      <c r="L236" s="99">
        <f>RES_hhdet_fecs!L29</f>
        <v>1.9962827251841009E-2</v>
      </c>
      <c r="M236" s="99">
        <f>RES_hhdet_fecs!M29</f>
        <v>1.9319798292263369E-2</v>
      </c>
      <c r="N236" s="99">
        <f>RES_hhdet_fecs!N29</f>
        <v>1.9444056411925335E-2</v>
      </c>
      <c r="O236" s="99">
        <f>RES_hhdet_fecs!O29</f>
        <v>1.8979910752812426E-2</v>
      </c>
      <c r="P236" s="99">
        <f>RES_hhdet_fecs!P29</f>
        <v>9.6107239507371659E-3</v>
      </c>
      <c r="Q236" s="99">
        <f>RES_hhdet_fecs!Q29</f>
        <v>1.2798220789148888E-2</v>
      </c>
      <c r="R236" s="99">
        <f>RES_hhdet_fecs!R29</f>
        <v>6.3293206407082471E-3</v>
      </c>
      <c r="S236" s="99">
        <f>RES_hhdet_fecs!S29</f>
        <v>6.5107336961579389E-3</v>
      </c>
      <c r="T236" s="99">
        <f>RES_hhdet_fecs!T29</f>
        <v>7.2394395609069644E-3</v>
      </c>
      <c r="U236" s="99">
        <f>RES_hhdet_fecs!U29</f>
        <v>9.9168903995917584E-3</v>
      </c>
      <c r="V236" s="99">
        <f>RES_hhdet_fecs!V29</f>
        <v>1.2338514056349221E-2</v>
      </c>
      <c r="W236" s="99">
        <f>RES_hhdet_fecs!W29</f>
        <v>1.3435495407362488E-2</v>
      </c>
      <c r="X236" s="99">
        <f>RES_hhdet_fecs!X29</f>
        <v>1.3631363162304606E-2</v>
      </c>
      <c r="Y236" s="99">
        <f>RES_hhdet_fecs!Y29</f>
        <v>1.3644022532085123E-2</v>
      </c>
      <c r="DA236" s="63" t="s">
        <v>2773</v>
      </c>
    </row>
    <row r="237" spans="1:105" ht="12" customHeight="1" x14ac:dyDescent="0.25">
      <c r="A237" s="121" t="s">
        <v>55</v>
      </c>
      <c r="B237" s="123">
        <v>27.703885708720847</v>
      </c>
      <c r="C237" s="123">
        <v>28.346556475050246</v>
      </c>
      <c r="D237" s="123">
        <v>29.324550988219979</v>
      </c>
      <c r="E237" s="123">
        <v>29.061611908478223</v>
      </c>
      <c r="F237" s="123">
        <v>28.670564402433861</v>
      </c>
      <c r="G237" s="123">
        <v>26.184764446558955</v>
      </c>
      <c r="H237" s="123">
        <v>26.467935952792754</v>
      </c>
      <c r="I237" s="123">
        <v>26.595985715329917</v>
      </c>
      <c r="J237" s="123">
        <v>26.638907317071212</v>
      </c>
      <c r="K237" s="123">
        <v>28.769637487397439</v>
      </c>
      <c r="L237" s="123">
        <v>29.186424643312087</v>
      </c>
      <c r="M237" s="123">
        <v>28.651206387637828</v>
      </c>
      <c r="N237" s="123">
        <v>29.420101901168927</v>
      </c>
      <c r="O237" s="123">
        <v>29.100544351052857</v>
      </c>
      <c r="P237" s="123">
        <v>28.587370420461117</v>
      </c>
      <c r="Q237" s="123">
        <v>28.36577348923781</v>
      </c>
      <c r="R237" s="123">
        <v>28.034289167718072</v>
      </c>
      <c r="S237" s="123">
        <v>27.091208937568116</v>
      </c>
      <c r="T237" s="123">
        <v>25.834839419105069</v>
      </c>
      <c r="U237" s="123">
        <v>26.347320936987241</v>
      </c>
      <c r="V237" s="123">
        <v>25.317739445328481</v>
      </c>
      <c r="W237" s="123">
        <v>27.339098602810267</v>
      </c>
      <c r="X237" s="123">
        <v>26.442515054064486</v>
      </c>
      <c r="Y237" s="123">
        <v>25.097391295924695</v>
      </c>
      <c r="DA237" s="130" t="s">
        <v>2774</v>
      </c>
    </row>
    <row r="238" spans="1:105" ht="12" customHeight="1" x14ac:dyDescent="0.25">
      <c r="A238" s="97" t="s">
        <v>141</v>
      </c>
      <c r="B238" s="99">
        <v>35.493321092655691</v>
      </c>
      <c r="C238" s="99">
        <v>31.417314624201719</v>
      </c>
      <c r="D238" s="99">
        <v>33.936453170665743</v>
      </c>
      <c r="E238" s="99">
        <v>30.927367975007865</v>
      </c>
      <c r="F238" s="99">
        <v>30.442276834350864</v>
      </c>
      <c r="G238" s="99">
        <v>34.412176472853176</v>
      </c>
      <c r="H238" s="99">
        <v>31.81242409021057</v>
      </c>
      <c r="I238" s="99">
        <v>33.776298107176764</v>
      </c>
      <c r="J238" s="99">
        <v>36.962620525024612</v>
      </c>
      <c r="K238" s="99">
        <v>29.712998659753165</v>
      </c>
      <c r="L238" s="99">
        <v>32.61361040949118</v>
      </c>
      <c r="M238" s="99">
        <v>35.341792576896765</v>
      </c>
      <c r="N238" s="99">
        <v>35.452650865908332</v>
      </c>
      <c r="O238" s="99">
        <v>32.583938513219906</v>
      </c>
      <c r="P238" s="99">
        <v>34.33131884739165</v>
      </c>
      <c r="Q238" s="99">
        <v>35.220799394083976</v>
      </c>
      <c r="R238" s="99">
        <v>30.428011521414611</v>
      </c>
      <c r="S238" s="99">
        <v>31.326653735480011</v>
      </c>
      <c r="T238" s="99">
        <v>29.033944295530244</v>
      </c>
      <c r="U238" s="99">
        <v>28.719471692222328</v>
      </c>
      <c r="V238" s="99">
        <v>26.513938478039371</v>
      </c>
      <c r="W238" s="99">
        <v>32.097307901629812</v>
      </c>
      <c r="X238" s="99">
        <v>27.446700118923559</v>
      </c>
      <c r="Y238" s="99">
        <v>26.456640567366382</v>
      </c>
      <c r="DA238" s="63" t="s">
        <v>2775</v>
      </c>
    </row>
    <row r="239" spans="1:105" ht="12" customHeight="1" x14ac:dyDescent="0.25">
      <c r="A239" s="97" t="s">
        <v>140</v>
      </c>
      <c r="B239" s="99">
        <v>26.683361425280182</v>
      </c>
      <c r="C239" s="99">
        <v>23.604657175154603</v>
      </c>
      <c r="D239" s="99">
        <v>25.537144489360355</v>
      </c>
      <c r="E239" s="99">
        <v>23.337789221557816</v>
      </c>
      <c r="F239" s="99">
        <v>23.295498344007136</v>
      </c>
      <c r="G239" s="99">
        <v>26.246046287717355</v>
      </c>
      <c r="H239" s="99">
        <v>23.630738213891554</v>
      </c>
      <c r="I239" s="99">
        <v>25.424466628046606</v>
      </c>
      <c r="J239" s="99">
        <v>28.237803923623829</v>
      </c>
      <c r="K239" s="99">
        <v>22.763725420435787</v>
      </c>
      <c r="L239" s="99">
        <v>24.479842831316475</v>
      </c>
      <c r="M239" s="99">
        <v>27.068219858993572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2776</v>
      </c>
    </row>
    <row r="240" spans="1:105" ht="12" customHeight="1" x14ac:dyDescent="0.25">
      <c r="A240" s="100" t="s">
        <v>50</v>
      </c>
      <c r="B240" s="102">
        <v>13.248879400193424</v>
      </c>
      <c r="C240" s="102">
        <v>11.676187407911458</v>
      </c>
      <c r="D240" s="102">
        <v>12.649792963780474</v>
      </c>
      <c r="E240" s="102">
        <v>11.472799967400313</v>
      </c>
      <c r="F240" s="102">
        <v>11.433286286468471</v>
      </c>
      <c r="G240" s="102">
        <v>12.681833182726615</v>
      </c>
      <c r="H240" s="102">
        <v>9.6798387141094491</v>
      </c>
      <c r="I240" s="102">
        <v>10.929881704605739</v>
      </c>
      <c r="J240" s="102">
        <v>13.062626694295616</v>
      </c>
      <c r="K240" s="102">
        <v>10.663945622353447</v>
      </c>
      <c r="L240" s="102">
        <v>10.28356538016544</v>
      </c>
      <c r="M240" s="102">
        <v>12.536403086422313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2777</v>
      </c>
    </row>
    <row r="241" spans="1:105" ht="12" customHeight="1" x14ac:dyDescent="0.25">
      <c r="A241" s="103" t="s">
        <v>52</v>
      </c>
      <c r="B241" s="105">
        <v>13.434482025086758</v>
      </c>
      <c r="C241" s="105">
        <v>11.928469767243152</v>
      </c>
      <c r="D241" s="105">
        <v>12.887351525579883</v>
      </c>
      <c r="E241" s="105">
        <v>11.864989254157503</v>
      </c>
      <c r="F241" s="105">
        <v>11.862212057538663</v>
      </c>
      <c r="G241" s="105">
        <v>13.564213104990742</v>
      </c>
      <c r="H241" s="105">
        <v>13.950899499782107</v>
      </c>
      <c r="I241" s="105">
        <v>14.494584923440868</v>
      </c>
      <c r="J241" s="105">
        <v>15.175177229328211</v>
      </c>
      <c r="K241" s="105">
        <v>12.099779798082338</v>
      </c>
      <c r="L241" s="105">
        <v>14.196277451151037</v>
      </c>
      <c r="M241" s="105">
        <v>14.531816772571256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2778</v>
      </c>
    </row>
    <row r="242" spans="1:105" ht="12" customHeight="1" x14ac:dyDescent="0.25">
      <c r="A242" s="106" t="s">
        <v>122</v>
      </c>
      <c r="B242" s="102">
        <v>28.856474387535329</v>
      </c>
      <c r="C242" s="102">
        <v>29.712610027280736</v>
      </c>
      <c r="D242" s="102">
        <v>30.684709256334802</v>
      </c>
      <c r="E242" s="102">
        <v>30.572615000993991</v>
      </c>
      <c r="F242" s="102">
        <v>30.392010351586286</v>
      </c>
      <c r="G242" s="102">
        <v>27.930532791998854</v>
      </c>
      <c r="H242" s="102">
        <v>28.781556942745411</v>
      </c>
      <c r="I242" s="102">
        <v>28.786142073758292</v>
      </c>
      <c r="J242" s="102">
        <v>28.67477012615808</v>
      </c>
      <c r="K242" s="102">
        <v>31.341867816513421</v>
      </c>
      <c r="L242" s="102">
        <v>31.9839364856633</v>
      </c>
      <c r="M242" s="102">
        <v>31.189831319864215</v>
      </c>
      <c r="N242" s="102">
        <v>32.031432938702785</v>
      </c>
      <c r="O242" s="102">
        <v>31.945355200483952</v>
      </c>
      <c r="P242" s="102">
        <v>31.272642169637685</v>
      </c>
      <c r="Q242" s="102">
        <v>31.25418567693373</v>
      </c>
      <c r="R242" s="102">
        <v>31.002618568757445</v>
      </c>
      <c r="S242" s="102">
        <v>29.791019383521096</v>
      </c>
      <c r="T242" s="102">
        <v>28.144899136548752</v>
      </c>
      <c r="U242" s="102">
        <v>28.589328541191346</v>
      </c>
      <c r="V242" s="102">
        <v>27.322055184904332</v>
      </c>
      <c r="W242" s="102">
        <v>29.315495304870364</v>
      </c>
      <c r="X242" s="102">
        <v>28.176388646816516</v>
      </c>
      <c r="Y242" s="102">
        <v>26.612357013104432</v>
      </c>
      <c r="DA242" s="131" t="s">
        <v>2779</v>
      </c>
    </row>
    <row r="243" spans="1:105" ht="12" customHeight="1" x14ac:dyDescent="0.25">
      <c r="A243" s="107" t="s">
        <v>121</v>
      </c>
      <c r="B243" s="105">
        <v>23.089992830974232</v>
      </c>
      <c r="C243" s="105">
        <v>23.783901598468894</v>
      </c>
      <c r="D243" s="105">
        <v>24.616502786868868</v>
      </c>
      <c r="E243" s="105">
        <v>24.542541609046605</v>
      </c>
      <c r="F243" s="105">
        <v>24.450199546337373</v>
      </c>
      <c r="G243" s="105">
        <v>22.542718653808556</v>
      </c>
      <c r="H243" s="105">
        <v>22.840662139571645</v>
      </c>
      <c r="I243" s="105">
        <v>23.06072075953556</v>
      </c>
      <c r="J243" s="105">
        <v>23.219925980791018</v>
      </c>
      <c r="K243" s="105">
        <v>25.481202922223524</v>
      </c>
      <c r="L243" s="105">
        <v>25.612676759815013</v>
      </c>
      <c r="M243" s="105">
        <v>25.330178140462834</v>
      </c>
      <c r="N243" s="105">
        <v>25.994017764673057</v>
      </c>
      <c r="O243" s="105">
        <v>25.630152400811028</v>
      </c>
      <c r="P243" s="105">
        <v>25.241302163067495</v>
      </c>
      <c r="Q243" s="105">
        <v>24.865992734015638</v>
      </c>
      <c r="R243" s="105">
        <v>24.641117282539195</v>
      </c>
      <c r="S243" s="105">
        <v>24.054527122149928</v>
      </c>
      <c r="T243" s="105">
        <v>23.189112880597065</v>
      </c>
      <c r="U243" s="105">
        <v>23.802440591809049</v>
      </c>
      <c r="V243" s="105">
        <v>22.988937299516916</v>
      </c>
      <c r="W243" s="105">
        <v>24.817376267789058</v>
      </c>
      <c r="X243" s="105">
        <v>24.293596430702785</v>
      </c>
      <c r="Y243" s="105">
        <v>23.083390473431809</v>
      </c>
      <c r="DA243" s="132" t="s">
        <v>2780</v>
      </c>
    </row>
    <row r="244" spans="1:105" ht="12" customHeight="1" x14ac:dyDescent="0.25">
      <c r="A244" s="108" t="s">
        <v>53</v>
      </c>
      <c r="B244" s="99">
        <v>10.760776186887137</v>
      </c>
      <c r="C244" s="99">
        <v>11.028814069504497</v>
      </c>
      <c r="D244" s="99">
        <v>11.427697977604776</v>
      </c>
      <c r="E244" s="99">
        <v>11.274197946807492</v>
      </c>
      <c r="F244" s="99">
        <v>11.164212287251424</v>
      </c>
      <c r="G244" s="99">
        <v>10.239446178502725</v>
      </c>
      <c r="H244" s="99">
        <v>8.7951733452854075</v>
      </c>
      <c r="I244" s="99">
        <v>9.3063948240085264</v>
      </c>
      <c r="J244" s="99">
        <v>10.083917346515516</v>
      </c>
      <c r="K244" s="99">
        <v>11.300239518751548</v>
      </c>
      <c r="L244" s="99">
        <v>10.164802199882102</v>
      </c>
      <c r="M244" s="99">
        <v>11.041176706545009</v>
      </c>
      <c r="N244" s="99">
        <v>10.922513822526927</v>
      </c>
      <c r="O244" s="99">
        <v>9.3219723745282099</v>
      </c>
      <c r="P244" s="99">
        <v>9.2159428623212989</v>
      </c>
      <c r="Q244" s="99">
        <v>7.4313558264387289</v>
      </c>
      <c r="R244" s="99">
        <v>6.8500315562697986</v>
      </c>
      <c r="S244" s="99">
        <v>7.4000340087254379</v>
      </c>
      <c r="T244" s="99">
        <v>8.1170000360171226</v>
      </c>
      <c r="U244" s="99">
        <v>8.4464792214969808</v>
      </c>
      <c r="V244" s="99">
        <v>8.0642036881638681</v>
      </c>
      <c r="W244" s="99">
        <v>8.4121174175942901</v>
      </c>
      <c r="X244" s="99">
        <v>9.5475440173836876</v>
      </c>
      <c r="Y244" s="99">
        <v>8.9702253988273277</v>
      </c>
      <c r="DA244" s="63" t="s">
        <v>2781</v>
      </c>
    </row>
    <row r="245" spans="1:105" ht="12" customHeight="1" x14ac:dyDescent="0.25">
      <c r="A245" s="108" t="s">
        <v>52</v>
      </c>
      <c r="B245" s="99">
        <v>12.329216644087092</v>
      </c>
      <c r="C245" s="99">
        <v>12.755087528964392</v>
      </c>
      <c r="D245" s="99">
        <v>13.188804809264095</v>
      </c>
      <c r="E245" s="99">
        <v>13.268343662239118</v>
      </c>
      <c r="F245" s="99">
        <v>13.285987259085951</v>
      </c>
      <c r="G245" s="99">
        <v>12.303272475305832</v>
      </c>
      <c r="H245" s="99">
        <v>14.045488794286239</v>
      </c>
      <c r="I245" s="99">
        <v>13.754325935527033</v>
      </c>
      <c r="J245" s="99">
        <v>13.136008634275498</v>
      </c>
      <c r="K245" s="99">
        <v>14.180963403471974</v>
      </c>
      <c r="L245" s="99">
        <v>15.447874559932913</v>
      </c>
      <c r="M245" s="99">
        <v>14.28900143391782</v>
      </c>
      <c r="N245" s="99">
        <v>15.071503942146133</v>
      </c>
      <c r="O245" s="99">
        <v>16.308180026282816</v>
      </c>
      <c r="P245" s="99">
        <v>16.025359300746196</v>
      </c>
      <c r="Q245" s="99">
        <v>17.434636907576909</v>
      </c>
      <c r="R245" s="99">
        <v>17.791085726269401</v>
      </c>
      <c r="S245" s="99">
        <v>16.654493113424493</v>
      </c>
      <c r="T245" s="99">
        <v>15.072112844579944</v>
      </c>
      <c r="U245" s="99">
        <v>15.355961370312071</v>
      </c>
      <c r="V245" s="99">
        <v>14.92473361135305</v>
      </c>
      <c r="W245" s="99">
        <v>16.40525885019477</v>
      </c>
      <c r="X245" s="99">
        <v>14.746052413319093</v>
      </c>
      <c r="Y245" s="99">
        <v>14.113165074604481</v>
      </c>
      <c r="DA245" s="63" t="s">
        <v>2782</v>
      </c>
    </row>
    <row r="246" spans="1:105" ht="12" customHeight="1" x14ac:dyDescent="0.25">
      <c r="A246" s="121" t="s">
        <v>54</v>
      </c>
      <c r="B246" s="123">
        <v>3.9219346214871051</v>
      </c>
      <c r="C246" s="123">
        <v>4.4778503515837951</v>
      </c>
      <c r="D246" s="123">
        <v>4.6638053849426102</v>
      </c>
      <c r="E246" s="123">
        <v>4.5897548449359498</v>
      </c>
      <c r="F246" s="123">
        <v>4.8384152206439994</v>
      </c>
      <c r="G246" s="123">
        <v>3.8856588247468675</v>
      </c>
      <c r="H246" s="123">
        <v>4.4799721523943452</v>
      </c>
      <c r="I246" s="123">
        <v>3.8893329974157234</v>
      </c>
      <c r="J246" s="123">
        <v>4.198810446894619</v>
      </c>
      <c r="K246" s="123">
        <v>5.2957395019237659</v>
      </c>
      <c r="L246" s="123">
        <v>5.3255023236326444</v>
      </c>
      <c r="M246" s="123">
        <v>5.2344330601113045</v>
      </c>
      <c r="N246" s="123">
        <v>5.3532170252264182</v>
      </c>
      <c r="O246" s="123">
        <v>5.1663481544585474</v>
      </c>
      <c r="P246" s="123">
        <v>5.3614516829884336</v>
      </c>
      <c r="Q246" s="123">
        <v>5.1721949795322946</v>
      </c>
      <c r="R246" s="123">
        <v>5.2684133253707426</v>
      </c>
      <c r="S246" s="123">
        <v>5.2311162704448648</v>
      </c>
      <c r="T246" s="123">
        <v>5.1104931761546268</v>
      </c>
      <c r="U246" s="123">
        <v>5.1764211908336923</v>
      </c>
      <c r="V246" s="123">
        <v>5.0028753992592758</v>
      </c>
      <c r="W246" s="123">
        <v>4.5947718337080836</v>
      </c>
      <c r="X246" s="123">
        <v>4.7110273002351715</v>
      </c>
      <c r="Y246" s="123">
        <v>4.7331419538572668</v>
      </c>
      <c r="DA246" s="130" t="s">
        <v>2783</v>
      </c>
    </row>
    <row r="247" spans="1:105" ht="12" customHeight="1" x14ac:dyDescent="0.25">
      <c r="A247" s="97" t="s">
        <v>50</v>
      </c>
      <c r="B247" s="99">
        <v>4.9159471417420217</v>
      </c>
      <c r="C247" s="99">
        <v>5.6250128180449162</v>
      </c>
      <c r="D247" s="99">
        <v>5.9048060866067011</v>
      </c>
      <c r="E247" s="99">
        <v>5.5852614700691339</v>
      </c>
      <c r="F247" s="99">
        <v>6.0261007652618064</v>
      </c>
      <c r="G247" s="99">
        <v>5.0024959370169713</v>
      </c>
      <c r="H247" s="99">
        <v>5.6792376957753223</v>
      </c>
      <c r="I247" s="99">
        <v>4.9336464565820428</v>
      </c>
      <c r="J247" s="99">
        <v>5.2632244919027169</v>
      </c>
      <c r="K247" s="99">
        <v>6.8165047102834961</v>
      </c>
      <c r="L247" s="99">
        <v>7.2879192764685818</v>
      </c>
      <c r="M247" s="99">
        <v>6.7233437648137917</v>
      </c>
      <c r="N247" s="99">
        <v>5.7161949881913579</v>
      </c>
      <c r="O247" s="99">
        <v>5.6838813430262576</v>
      </c>
      <c r="P247" s="99">
        <v>6.3554998793053086</v>
      </c>
      <c r="Q247" s="99">
        <v>7.0535693929040812</v>
      </c>
      <c r="R247" s="99">
        <v>7.4430705386374738</v>
      </c>
      <c r="S247" s="99">
        <v>7.1354742563051481</v>
      </c>
      <c r="T247" s="99">
        <v>6.6060267924840552</v>
      </c>
      <c r="U247" s="99">
        <v>6.6437953726339414</v>
      </c>
      <c r="V247" s="99">
        <v>6.6313520453622905</v>
      </c>
      <c r="W247" s="99">
        <v>8.989796671924033</v>
      </c>
      <c r="X247" s="99">
        <v>4.6191748774804804</v>
      </c>
      <c r="Y247" s="99">
        <v>6.5576515349349016</v>
      </c>
      <c r="DA247" s="63" t="s">
        <v>2784</v>
      </c>
    </row>
    <row r="248" spans="1:105" ht="12" customHeight="1" x14ac:dyDescent="0.25">
      <c r="A248" s="109" t="s">
        <v>120</v>
      </c>
      <c r="B248" s="110">
        <v>3.9155131735582569</v>
      </c>
      <c r="C248" s="110">
        <v>4.4705433039097793</v>
      </c>
      <c r="D248" s="110">
        <v>4.6561995540953705</v>
      </c>
      <c r="E248" s="110">
        <v>4.5839295281050898</v>
      </c>
      <c r="F248" s="110">
        <v>4.8316640791728132</v>
      </c>
      <c r="G248" s="110">
        <v>3.879375325236516</v>
      </c>
      <c r="H248" s="110">
        <v>4.4735648347475614</v>
      </c>
      <c r="I248" s="110">
        <v>3.8840536171885298</v>
      </c>
      <c r="J248" s="110">
        <v>4.1936493627929057</v>
      </c>
      <c r="K248" s="110">
        <v>5.2880870087102156</v>
      </c>
      <c r="L248" s="110">
        <v>5.315957982746994</v>
      </c>
      <c r="M248" s="110">
        <v>5.2279614625261122</v>
      </c>
      <c r="N248" s="110">
        <v>5.3522212312659576</v>
      </c>
      <c r="O248" s="110">
        <v>5.1654187323898837</v>
      </c>
      <c r="P248" s="110">
        <v>5.359845020234733</v>
      </c>
      <c r="Q248" s="110">
        <v>5.168805522866359</v>
      </c>
      <c r="R248" s="110">
        <v>5.2642060387413343</v>
      </c>
      <c r="S248" s="110">
        <v>5.2273161817016431</v>
      </c>
      <c r="T248" s="110">
        <v>5.1075705596763292</v>
      </c>
      <c r="U248" s="110">
        <v>5.1739060304091504</v>
      </c>
      <c r="V248" s="110">
        <v>5.0004440863094715</v>
      </c>
      <c r="W248" s="110">
        <v>4.5883888704123041</v>
      </c>
      <c r="X248" s="110">
        <v>4.7111321426307358</v>
      </c>
      <c r="Y248" s="110">
        <v>4.7316718454178375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127.76722449523727</v>
      </c>
      <c r="C250" s="118">
        <f t="shared" si="115"/>
        <v>121.45080679288341</v>
      </c>
      <c r="D250" s="118">
        <f t="shared" si="115"/>
        <v>120.28979082478361</v>
      </c>
      <c r="E250" s="118">
        <f t="shared" si="115"/>
        <v>112.68707027048893</v>
      </c>
      <c r="F250" s="118">
        <f t="shared" si="115"/>
        <v>110.77588399766431</v>
      </c>
      <c r="G250" s="118">
        <f t="shared" si="115"/>
        <v>123.67395433555313</v>
      </c>
      <c r="H250" s="118">
        <f t="shared" si="115"/>
        <v>116.54345584917161</v>
      </c>
      <c r="I250" s="118">
        <f t="shared" si="115"/>
        <v>118.3917750661344</v>
      </c>
      <c r="J250" s="118">
        <f t="shared" si="115"/>
        <v>127.4113439308347</v>
      </c>
      <c r="K250" s="118">
        <f t="shared" si="115"/>
        <v>111.0792842583632</v>
      </c>
      <c r="L250" s="118">
        <f t="shared" si="115"/>
        <v>132.83674926680249</v>
      </c>
      <c r="M250" s="118">
        <f t="shared" si="115"/>
        <v>111.48169082727124</v>
      </c>
      <c r="N250" s="118">
        <f t="shared" si="115"/>
        <v>122.43047589564432</v>
      </c>
      <c r="O250" s="118">
        <f t="shared" si="115"/>
        <v>139.87950534061946</v>
      </c>
      <c r="P250" s="118">
        <f t="shared" si="115"/>
        <v>120.5578554764768</v>
      </c>
      <c r="Q250" s="118">
        <f t="shared" si="115"/>
        <v>122.94116490809525</v>
      </c>
      <c r="R250" s="118">
        <f t="shared" ref="R250:V250" si="116">R251+R254+R256+R265</f>
        <v>124.65647544123317</v>
      </c>
      <c r="S250" s="118">
        <f t="shared" si="116"/>
        <v>140.85349906338499</v>
      </c>
      <c r="T250" s="118">
        <f t="shared" si="116"/>
        <v>128.36734213030408</v>
      </c>
      <c r="U250" s="118">
        <f t="shared" si="116"/>
        <v>132.30672883101502</v>
      </c>
      <c r="V250" s="118">
        <f t="shared" si="116"/>
        <v>140.11865502403023</v>
      </c>
      <c r="W250" s="118">
        <f t="shared" ref="W250:Y250" si="117">W251+W254+W256+W265</f>
        <v>151.07081966628368</v>
      </c>
      <c r="X250" s="118">
        <f t="shared" si="117"/>
        <v>132.91556850354607</v>
      </c>
      <c r="Y250" s="118">
        <f t="shared" si="117"/>
        <v>131.87786486835179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105.09550570997078</v>
      </c>
      <c r="C251" s="123">
        <f t="shared" si="118"/>
        <v>97.829549327605974</v>
      </c>
      <c r="D251" s="123">
        <f t="shared" si="118"/>
        <v>95.762813621265337</v>
      </c>
      <c r="E251" s="123">
        <f t="shared" si="118"/>
        <v>88.2255192418517</v>
      </c>
      <c r="F251" s="123">
        <f t="shared" si="118"/>
        <v>86.108397501560816</v>
      </c>
      <c r="G251" s="123">
        <f t="shared" si="118"/>
        <v>101.14347163630276</v>
      </c>
      <c r="H251" s="123">
        <f t="shared" si="118"/>
        <v>92.8390274469253</v>
      </c>
      <c r="I251" s="123">
        <f t="shared" si="118"/>
        <v>95.004071213435779</v>
      </c>
      <c r="J251" s="123">
        <f t="shared" si="118"/>
        <v>103.78703054492999</v>
      </c>
      <c r="K251" s="123">
        <f t="shared" si="118"/>
        <v>84.873256981870995</v>
      </c>
      <c r="L251" s="123">
        <f t="shared" si="118"/>
        <v>106.0832227620765</v>
      </c>
      <c r="M251" s="123">
        <f t="shared" si="118"/>
        <v>85.26518135348428</v>
      </c>
      <c r="N251" s="123">
        <f t="shared" si="118"/>
        <v>95.345646700590976</v>
      </c>
      <c r="O251" s="123">
        <f t="shared" si="118"/>
        <v>112.74209026315108</v>
      </c>
      <c r="P251" s="123">
        <f t="shared" si="118"/>
        <v>93.54492697409043</v>
      </c>
      <c r="Q251" s="123">
        <f t="shared" si="118"/>
        <v>95.88553171269605</v>
      </c>
      <c r="R251" s="123">
        <f t="shared" ref="R251:V251" si="119">SUM(R252:R253)</f>
        <v>97.607217024835904</v>
      </c>
      <c r="S251" s="123">
        <f t="shared" si="119"/>
        <v>114.46215247735763</v>
      </c>
      <c r="T251" s="123">
        <f t="shared" si="119"/>
        <v>103.01036842224693</v>
      </c>
      <c r="U251" s="123">
        <f t="shared" si="119"/>
        <v>106.20715679610419</v>
      </c>
      <c r="V251" s="123">
        <f t="shared" si="119"/>
        <v>114.70695621441644</v>
      </c>
      <c r="W251" s="123">
        <f t="shared" ref="W251:Y251" si="120">SUM(W252:W253)</f>
        <v>124.07194332928604</v>
      </c>
      <c r="X251" s="123">
        <f t="shared" si="120"/>
        <v>106.5183925331913</v>
      </c>
      <c r="Y251" s="123">
        <f t="shared" si="120"/>
        <v>106.43814747976265</v>
      </c>
      <c r="DA251" s="130" t="s">
        <v>2937</v>
      </c>
    </row>
    <row r="252" spans="1:105" ht="12" customHeight="1" x14ac:dyDescent="0.25">
      <c r="A252" s="97" t="s">
        <v>74</v>
      </c>
      <c r="B252" s="99">
        <v>102.24215737552075</v>
      </c>
      <c r="C252" s="99">
        <v>95.234922918983102</v>
      </c>
      <c r="D252" s="99">
        <v>93.281011305943423</v>
      </c>
      <c r="E252" s="99">
        <v>85.98464565768343</v>
      </c>
      <c r="F252" s="99">
        <v>83.975515542505548</v>
      </c>
      <c r="G252" s="99">
        <v>98.906236138012247</v>
      </c>
      <c r="H252" s="99">
        <v>90.776730884081076</v>
      </c>
      <c r="I252" s="99">
        <v>92.9638379261023</v>
      </c>
      <c r="J252" s="99">
        <v>101.58637280369466</v>
      </c>
      <c r="K252" s="99">
        <v>83.090134539047028</v>
      </c>
      <c r="L252" s="99">
        <v>103.87352826664451</v>
      </c>
      <c r="M252" s="99">
        <v>83.514263583600666</v>
      </c>
      <c r="N252" s="99">
        <v>93.406510122853817</v>
      </c>
      <c r="O252" s="99">
        <v>110.46995431838421</v>
      </c>
      <c r="P252" s="99">
        <v>91.673927235726225</v>
      </c>
      <c r="Q252" s="99">
        <v>93.981810771119498</v>
      </c>
      <c r="R252" s="99">
        <v>95.680104318328929</v>
      </c>
      <c r="S252" s="99">
        <v>112.2154429230328</v>
      </c>
      <c r="T252" s="99">
        <v>100.99339166576966</v>
      </c>
      <c r="U252" s="99">
        <v>104.14157474472754</v>
      </c>
      <c r="V252" s="99">
        <v>112.48189209165169</v>
      </c>
      <c r="W252" s="99">
        <v>121.63777680972892</v>
      </c>
      <c r="X252" s="99">
        <v>104.44720132048496</v>
      </c>
      <c r="Y252" s="99">
        <v>104.3662949877709</v>
      </c>
      <c r="DA252" s="63" t="s">
        <v>2938</v>
      </c>
    </row>
    <row r="253" spans="1:105" ht="12" customHeight="1" x14ac:dyDescent="0.25">
      <c r="A253" s="97" t="s">
        <v>53</v>
      </c>
      <c r="B253" s="99">
        <v>2.8533483344500321</v>
      </c>
      <c r="C253" s="99">
        <v>2.5946264086228741</v>
      </c>
      <c r="D253" s="99">
        <v>2.4818023153219215</v>
      </c>
      <c r="E253" s="99">
        <v>2.2408735841682734</v>
      </c>
      <c r="F253" s="99">
        <v>2.1328819590552626</v>
      </c>
      <c r="G253" s="99">
        <v>2.2372354982905143</v>
      </c>
      <c r="H253" s="99">
        <v>2.0622965628442276</v>
      </c>
      <c r="I253" s="99">
        <v>2.0402332873334728</v>
      </c>
      <c r="J253" s="99">
        <v>2.2006577412353305</v>
      </c>
      <c r="K253" s="99">
        <v>1.7831224428239665</v>
      </c>
      <c r="L253" s="99">
        <v>2.2096944954319957</v>
      </c>
      <c r="M253" s="99">
        <v>1.7509177698836176</v>
      </c>
      <c r="N253" s="99">
        <v>1.9391365777371661</v>
      </c>
      <c r="O253" s="99">
        <v>2.2721359447668723</v>
      </c>
      <c r="P253" s="99">
        <v>1.8709997383642063</v>
      </c>
      <c r="Q253" s="99">
        <v>1.9037209415765552</v>
      </c>
      <c r="R253" s="99">
        <v>1.9271127065069711</v>
      </c>
      <c r="S253" s="99">
        <v>2.2467095543248425</v>
      </c>
      <c r="T253" s="99">
        <v>2.0169767564772689</v>
      </c>
      <c r="U253" s="99">
        <v>2.0655820513766447</v>
      </c>
      <c r="V253" s="99">
        <v>2.2250641227647541</v>
      </c>
      <c r="W253" s="99">
        <v>2.4341665195571225</v>
      </c>
      <c r="X253" s="99">
        <v>2.0711912127063399</v>
      </c>
      <c r="Y253" s="99">
        <v>2.0718524919917432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8.5368884958685453E-3</v>
      </c>
      <c r="C254" s="123">
        <f t="shared" si="121"/>
        <v>1.1036718996804909E-2</v>
      </c>
      <c r="D254" s="123">
        <f t="shared" si="121"/>
        <v>1.3022226152862509E-2</v>
      </c>
      <c r="E254" s="123">
        <f t="shared" si="121"/>
        <v>2.0487192517535651E-2</v>
      </c>
      <c r="F254" s="123">
        <f t="shared" si="121"/>
        <v>1.2803473994303573E-2</v>
      </c>
      <c r="G254" s="123">
        <f t="shared" si="121"/>
        <v>1.6012349208650484E-2</v>
      </c>
      <c r="H254" s="123">
        <f t="shared" si="121"/>
        <v>2.6676862059296865E-2</v>
      </c>
      <c r="I254" s="123">
        <f t="shared" si="121"/>
        <v>3.4549565535573402E-2</v>
      </c>
      <c r="J254" s="123">
        <f t="shared" si="121"/>
        <v>3.6881211341619216E-2</v>
      </c>
      <c r="K254" s="123">
        <f t="shared" si="121"/>
        <v>4.7123503877831562E-2</v>
      </c>
      <c r="L254" s="123">
        <f t="shared" si="121"/>
        <v>5.9171344630810349E-2</v>
      </c>
      <c r="M254" s="123">
        <f t="shared" si="121"/>
        <v>5.7725120960214649E-2</v>
      </c>
      <c r="N254" s="123">
        <f t="shared" si="121"/>
        <v>5.8939783705877102E-2</v>
      </c>
      <c r="O254" s="123">
        <f t="shared" si="121"/>
        <v>6.0040354954629498E-2</v>
      </c>
      <c r="P254" s="123">
        <f t="shared" si="121"/>
        <v>3.2423830063212429E-2</v>
      </c>
      <c r="Q254" s="123">
        <f t="shared" si="121"/>
        <v>4.6215591540488626E-2</v>
      </c>
      <c r="R254" s="123">
        <f t="shared" si="121"/>
        <v>2.4104805104069513E-2</v>
      </c>
      <c r="S254" s="123">
        <f t="shared" si="121"/>
        <v>2.5826473919301044E-2</v>
      </c>
      <c r="T254" s="123">
        <f t="shared" si="121"/>
        <v>2.922207337814272E-2</v>
      </c>
      <c r="U254" s="123">
        <f t="shared" si="121"/>
        <v>4.0476761810887732E-2</v>
      </c>
      <c r="V254" s="123">
        <f t="shared" si="121"/>
        <v>5.0806227442020131E-2</v>
      </c>
      <c r="W254" s="123">
        <f t="shared" si="121"/>
        <v>5.5597283808351765E-2</v>
      </c>
      <c r="X254" s="123">
        <f t="shared" si="121"/>
        <v>5.6570608259065958E-2</v>
      </c>
      <c r="Y254" s="123">
        <f t="shared" si="121"/>
        <v>5.6750033024537107E-2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8.5368884958685453E-3</v>
      </c>
      <c r="C255" s="99">
        <f>RES_hhdet_tess!C29</f>
        <v>1.1036718996804909E-2</v>
      </c>
      <c r="D255" s="99">
        <f>RES_hhdet_tess!D29</f>
        <v>1.3022226152862509E-2</v>
      </c>
      <c r="E255" s="99">
        <f>RES_hhdet_tess!E29</f>
        <v>2.0487192517535651E-2</v>
      </c>
      <c r="F255" s="99">
        <f>RES_hhdet_tess!F29</f>
        <v>1.2803473994303573E-2</v>
      </c>
      <c r="G255" s="99">
        <f>RES_hhdet_tess!G29</f>
        <v>1.6012349208650484E-2</v>
      </c>
      <c r="H255" s="99">
        <f>RES_hhdet_tess!H29</f>
        <v>2.6676862059296865E-2</v>
      </c>
      <c r="I255" s="99">
        <f>RES_hhdet_tess!I29</f>
        <v>3.4549565535573402E-2</v>
      </c>
      <c r="J255" s="99">
        <f>RES_hhdet_tess!J29</f>
        <v>3.6881211341619216E-2</v>
      </c>
      <c r="K255" s="99">
        <f>RES_hhdet_tess!K29</f>
        <v>4.7123503877831562E-2</v>
      </c>
      <c r="L255" s="99">
        <f>RES_hhdet_tess!L29</f>
        <v>5.9171344630810349E-2</v>
      </c>
      <c r="M255" s="99">
        <f>RES_hhdet_tess!M29</f>
        <v>5.7725120960214649E-2</v>
      </c>
      <c r="N255" s="99">
        <f>RES_hhdet_tess!N29</f>
        <v>5.8939783705877102E-2</v>
      </c>
      <c r="O255" s="99">
        <f>RES_hhdet_tess!O29</f>
        <v>6.0040354954629498E-2</v>
      </c>
      <c r="P255" s="99">
        <f>RES_hhdet_tess!P29</f>
        <v>3.2423830063212429E-2</v>
      </c>
      <c r="Q255" s="99">
        <f>RES_hhdet_tess!Q29</f>
        <v>4.6215591540488626E-2</v>
      </c>
      <c r="R255" s="99">
        <f>RES_hhdet_tess!R29</f>
        <v>2.4104805104069513E-2</v>
      </c>
      <c r="S255" s="99">
        <f>RES_hhdet_tess!S29</f>
        <v>2.5826473919301044E-2</v>
      </c>
      <c r="T255" s="99">
        <f>RES_hhdet_tess!T29</f>
        <v>2.922207337814272E-2</v>
      </c>
      <c r="U255" s="99">
        <f>RES_hhdet_tess!U29</f>
        <v>4.0476761810887732E-2</v>
      </c>
      <c r="V255" s="99">
        <f>RES_hhdet_tess!V29</f>
        <v>5.0806227442020131E-2</v>
      </c>
      <c r="W255" s="99">
        <f>RES_hhdet_tess!W29</f>
        <v>5.5597283808351765E-2</v>
      </c>
      <c r="X255" s="99">
        <f>RES_hhdet_tess!X29</f>
        <v>5.6570608259065958E-2</v>
      </c>
      <c r="Y255" s="99">
        <f>RES_hhdet_tess!Y29</f>
        <v>5.6750033024537107E-2</v>
      </c>
      <c r="DA255" s="63" t="s">
        <v>2941</v>
      </c>
    </row>
    <row r="256" spans="1:105" ht="12" customHeight="1" x14ac:dyDescent="0.25">
      <c r="A256" s="121" t="s">
        <v>55</v>
      </c>
      <c r="B256" s="123">
        <v>19.719159584877822</v>
      </c>
      <c r="C256" s="123">
        <v>20.244992169068361</v>
      </c>
      <c r="D256" s="123">
        <v>21.002275992373065</v>
      </c>
      <c r="E256" s="123">
        <v>20.97441106075625</v>
      </c>
      <c r="F256" s="123">
        <v>20.982623791041977</v>
      </c>
      <c r="G256" s="123">
        <v>19.549210341422317</v>
      </c>
      <c r="H256" s="123">
        <v>20.241152858523655</v>
      </c>
      <c r="I256" s="123">
        <v>20.362557171557327</v>
      </c>
      <c r="J256" s="123">
        <v>20.356675737878803</v>
      </c>
      <c r="K256" s="123">
        <v>22.082637761919816</v>
      </c>
      <c r="L256" s="123">
        <v>22.592398773479758</v>
      </c>
      <c r="M256" s="123">
        <v>22.119135748967281</v>
      </c>
      <c r="N256" s="123">
        <v>22.869328984349909</v>
      </c>
      <c r="O256" s="123">
        <v>23.033996840337874</v>
      </c>
      <c r="P256" s="123">
        <v>22.763874496438888</v>
      </c>
      <c r="Q256" s="123">
        <v>22.924548252328314</v>
      </c>
      <c r="R256" s="123">
        <v>22.844353190890768</v>
      </c>
      <c r="S256" s="123">
        <v>22.175888189216067</v>
      </c>
      <c r="T256" s="123">
        <v>21.185903820280622</v>
      </c>
      <c r="U256" s="123">
        <v>21.797481588134239</v>
      </c>
      <c r="V256" s="123">
        <v>21.162746017114305</v>
      </c>
      <c r="W256" s="123">
        <v>23.023687291070281</v>
      </c>
      <c r="X256" s="123">
        <v>22.278545533207286</v>
      </c>
      <c r="Y256" s="123">
        <v>21.255971806142792</v>
      </c>
      <c r="DA256" s="130" t="s">
        <v>2942</v>
      </c>
    </row>
    <row r="257" spans="1:105" ht="12" customHeight="1" x14ac:dyDescent="0.25">
      <c r="A257" s="97" t="s">
        <v>141</v>
      </c>
      <c r="B257" s="99">
        <v>21.436113831146205</v>
      </c>
      <c r="C257" s="99">
        <v>18.9804773191481</v>
      </c>
      <c r="D257" s="99">
        <v>20.528669355871113</v>
      </c>
      <c r="E257" s="99">
        <v>18.795257968516637</v>
      </c>
      <c r="F257" s="99">
        <v>18.754166559895449</v>
      </c>
      <c r="G257" s="99">
        <v>21.53590525261712</v>
      </c>
      <c r="H257" s="99">
        <v>20.125275809209079</v>
      </c>
      <c r="I257" s="99">
        <v>21.456684456168343</v>
      </c>
      <c r="J257" s="99">
        <v>23.487364429053478</v>
      </c>
      <c r="K257" s="99">
        <v>18.886339265525422</v>
      </c>
      <c r="L257" s="99">
        <v>20.741577945858761</v>
      </c>
      <c r="M257" s="99">
        <v>22.50144348144898</v>
      </c>
      <c r="N257" s="99">
        <v>22.908560095790836</v>
      </c>
      <c r="O257" s="99">
        <v>21.837434796867015</v>
      </c>
      <c r="P257" s="99">
        <v>23.544729262245976</v>
      </c>
      <c r="Q257" s="99">
        <v>24.436873161963266</v>
      </c>
      <c r="R257" s="99">
        <v>21.189309993479487</v>
      </c>
      <c r="S257" s="99">
        <v>22.155262127410744</v>
      </c>
      <c r="T257" s="99">
        <v>20.911510052201187</v>
      </c>
      <c r="U257" s="99">
        <v>21.232819159109418</v>
      </c>
      <c r="V257" s="99">
        <v>20.332782624771014</v>
      </c>
      <c r="W257" s="99">
        <v>25.376345809539909</v>
      </c>
      <c r="X257" s="99">
        <v>21.885662500906221</v>
      </c>
      <c r="Y257" s="99">
        <v>21.196465421589966</v>
      </c>
      <c r="DA257" s="63" t="s">
        <v>2943</v>
      </c>
    </row>
    <row r="258" spans="1:105" ht="12" customHeight="1" x14ac:dyDescent="0.25">
      <c r="A258" s="97" t="s">
        <v>140</v>
      </c>
      <c r="B258" s="99">
        <v>21.436113831146205</v>
      </c>
      <c r="C258" s="99">
        <v>18.980277676015504</v>
      </c>
      <c r="D258" s="99">
        <v>20.527166385512498</v>
      </c>
      <c r="E258" s="99">
        <v>18.793961762003551</v>
      </c>
      <c r="F258" s="99">
        <v>18.767320364000703</v>
      </c>
      <c r="G258" s="99">
        <v>21.515766871797521</v>
      </c>
      <c r="H258" s="99">
        <v>20.098739714623981</v>
      </c>
      <c r="I258" s="99">
        <v>21.436349995321166</v>
      </c>
      <c r="J258" s="99">
        <v>23.471487123996315</v>
      </c>
      <c r="K258" s="99">
        <v>18.872644065999339</v>
      </c>
      <c r="L258" s="99">
        <v>20.727555364282381</v>
      </c>
      <c r="M258" s="99">
        <v>22.493912559542807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2944</v>
      </c>
    </row>
    <row r="259" spans="1:105" ht="12" customHeight="1" x14ac:dyDescent="0.25">
      <c r="A259" s="100" t="s">
        <v>50</v>
      </c>
      <c r="B259" s="102">
        <v>8.0016318060594447</v>
      </c>
      <c r="C259" s="102">
        <v>7.0518079087723535</v>
      </c>
      <c r="D259" s="102">
        <v>7.6398148599326143</v>
      </c>
      <c r="E259" s="102">
        <v>6.9289725078460496</v>
      </c>
      <c r="F259" s="102">
        <v>6.9051083064620391</v>
      </c>
      <c r="G259" s="102">
        <v>7.9515537668067831</v>
      </c>
      <c r="H259" s="102">
        <v>6.1478402148418771</v>
      </c>
      <c r="I259" s="102">
        <v>6.9417650718802983</v>
      </c>
      <c r="J259" s="102">
        <v>8.2963098946681022</v>
      </c>
      <c r="K259" s="102">
        <v>6.772864267916999</v>
      </c>
      <c r="L259" s="102">
        <v>6.5312779131313476</v>
      </c>
      <c r="M259" s="102">
        <v>7.9620957869715472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2945</v>
      </c>
    </row>
    <row r="260" spans="1:105" ht="12" customHeight="1" x14ac:dyDescent="0.25">
      <c r="A260" s="103" t="s">
        <v>52</v>
      </c>
      <c r="B260" s="105">
        <v>13.434482025086758</v>
      </c>
      <c r="C260" s="105">
        <v>11.928469767243152</v>
      </c>
      <c r="D260" s="105">
        <v>12.887351525579883</v>
      </c>
      <c r="E260" s="105">
        <v>11.864989254157503</v>
      </c>
      <c r="F260" s="105">
        <v>11.862212057538663</v>
      </c>
      <c r="G260" s="105">
        <v>13.564213104990742</v>
      </c>
      <c r="H260" s="105">
        <v>13.950899499782107</v>
      </c>
      <c r="I260" s="105">
        <v>14.494584923440868</v>
      </c>
      <c r="J260" s="105">
        <v>15.175177229328211</v>
      </c>
      <c r="K260" s="105">
        <v>12.099779798082338</v>
      </c>
      <c r="L260" s="105">
        <v>14.196277451151037</v>
      </c>
      <c r="M260" s="105">
        <v>14.531816772571256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2946</v>
      </c>
    </row>
    <row r="261" spans="1:105" ht="12" customHeight="1" x14ac:dyDescent="0.25">
      <c r="A261" s="106" t="s">
        <v>122</v>
      </c>
      <c r="B261" s="102">
        <v>19.660900638568865</v>
      </c>
      <c r="C261" s="102">
        <v>20.2850868802552</v>
      </c>
      <c r="D261" s="102">
        <v>21.016059975179328</v>
      </c>
      <c r="E261" s="102">
        <v>21.032521125267873</v>
      </c>
      <c r="F261" s="102">
        <v>21.044866543336543</v>
      </c>
      <c r="G261" s="102">
        <v>19.483081414868558</v>
      </c>
      <c r="H261" s="102">
        <v>20.244017567524612</v>
      </c>
      <c r="I261" s="102">
        <v>20.326743512224336</v>
      </c>
      <c r="J261" s="102">
        <v>20.260864769440303</v>
      </c>
      <c r="K261" s="102">
        <v>22.155773683533045</v>
      </c>
      <c r="L261" s="102">
        <v>22.628061054329127</v>
      </c>
      <c r="M261" s="102">
        <v>22.107306024946091</v>
      </c>
      <c r="N261" s="102">
        <v>22.867992493010142</v>
      </c>
      <c r="O261" s="102">
        <v>23.056642935410984</v>
      </c>
      <c r="P261" s="102">
        <v>22.76704153950871</v>
      </c>
      <c r="Q261" s="102">
        <v>22.924776355145628</v>
      </c>
      <c r="R261" s="102">
        <v>22.878929937500331</v>
      </c>
      <c r="S261" s="102">
        <v>22.178681616937229</v>
      </c>
      <c r="T261" s="102">
        <v>21.192001932245727</v>
      </c>
      <c r="U261" s="102">
        <v>21.8060935866447</v>
      </c>
      <c r="V261" s="102">
        <v>21.174359296966593</v>
      </c>
      <c r="W261" s="102">
        <v>23.011331746540534</v>
      </c>
      <c r="X261" s="102">
        <v>22.283847327042931</v>
      </c>
      <c r="Y261" s="102">
        <v>21.259199247529782</v>
      </c>
      <c r="DA261" s="131" t="s">
        <v>2947</v>
      </c>
    </row>
    <row r="262" spans="1:105" ht="12" customHeight="1" x14ac:dyDescent="0.25">
      <c r="A262" s="107" t="s">
        <v>121</v>
      </c>
      <c r="B262" s="105">
        <v>19.660900638568858</v>
      </c>
      <c r="C262" s="105">
        <v>20.28591123502704</v>
      </c>
      <c r="D262" s="105">
        <v>21.016413751710878</v>
      </c>
      <c r="E262" s="105">
        <v>21.036512620951967</v>
      </c>
      <c r="F262" s="105">
        <v>21.048695277619988</v>
      </c>
      <c r="G262" s="105">
        <v>19.484282928579034</v>
      </c>
      <c r="H262" s="105">
        <v>20.246444477812641</v>
      </c>
      <c r="I262" s="105">
        <v>20.32829167676767</v>
      </c>
      <c r="J262" s="105">
        <v>20.26287958086133</v>
      </c>
      <c r="K262" s="105">
        <v>22.1702924431452</v>
      </c>
      <c r="L262" s="105">
        <v>22.638734081684817</v>
      </c>
      <c r="M262" s="105">
        <v>22.11498941085117</v>
      </c>
      <c r="N262" s="105">
        <v>22.869311210000451</v>
      </c>
      <c r="O262" s="105">
        <v>23.046997092170109</v>
      </c>
      <c r="P262" s="105">
        <v>22.737203184696241</v>
      </c>
      <c r="Q262" s="105">
        <v>22.882316181718835</v>
      </c>
      <c r="R262" s="105">
        <v>22.847768078410187</v>
      </c>
      <c r="S262" s="105">
        <v>22.173351456459752</v>
      </c>
      <c r="T262" s="105">
        <v>21.185371029255609</v>
      </c>
      <c r="U262" s="105">
        <v>21.80039922685835</v>
      </c>
      <c r="V262" s="105">
        <v>21.166337810804745</v>
      </c>
      <c r="W262" s="105">
        <v>22.993127430587869</v>
      </c>
      <c r="X262" s="105">
        <v>22.279380367928287</v>
      </c>
      <c r="Y262" s="105">
        <v>21.252819011847983</v>
      </c>
      <c r="DA262" s="132" t="s">
        <v>2948</v>
      </c>
    </row>
    <row r="263" spans="1:105" ht="12" customHeight="1" x14ac:dyDescent="0.25">
      <c r="A263" s="108" t="s">
        <v>53</v>
      </c>
      <c r="B263" s="99">
        <v>7.3316839944817707</v>
      </c>
      <c r="C263" s="99">
        <v>7.5308237060626455</v>
      </c>
      <c r="D263" s="99">
        <v>7.8276089424467843</v>
      </c>
      <c r="E263" s="99">
        <v>7.768168958712848</v>
      </c>
      <c r="F263" s="99">
        <v>7.7627080185340338</v>
      </c>
      <c r="G263" s="99">
        <v>7.1810104532732044</v>
      </c>
      <c r="H263" s="99">
        <v>6.2009556835264004</v>
      </c>
      <c r="I263" s="99">
        <v>6.5739657412406398</v>
      </c>
      <c r="J263" s="99">
        <v>7.1268709465858295</v>
      </c>
      <c r="K263" s="99">
        <v>7.9893290396732306</v>
      </c>
      <c r="L263" s="99">
        <v>7.1908595217519053</v>
      </c>
      <c r="M263" s="99">
        <v>7.8259879769333498</v>
      </c>
      <c r="N263" s="99">
        <v>7.797807267854318</v>
      </c>
      <c r="O263" s="99">
        <v>6.7388170658872939</v>
      </c>
      <c r="P263" s="99">
        <v>6.7118438839500492</v>
      </c>
      <c r="Q263" s="99">
        <v>5.4476792741419233</v>
      </c>
      <c r="R263" s="99">
        <v>5.0566823521407906</v>
      </c>
      <c r="S263" s="99">
        <v>5.5188583430352569</v>
      </c>
      <c r="T263" s="99">
        <v>6.1132581846756624</v>
      </c>
      <c r="U263" s="99">
        <v>6.4444378565462772</v>
      </c>
      <c r="V263" s="99">
        <v>6.2416041994516966</v>
      </c>
      <c r="W263" s="99">
        <v>6.5878685803930965</v>
      </c>
      <c r="X263" s="99">
        <v>7.5333279546091871</v>
      </c>
      <c r="Y263" s="99">
        <v>7.1396539372435042</v>
      </c>
      <c r="DA263" s="63" t="s">
        <v>2949</v>
      </c>
    </row>
    <row r="264" spans="1:105" ht="12" customHeight="1" x14ac:dyDescent="0.25">
      <c r="A264" s="108" t="s">
        <v>52</v>
      </c>
      <c r="B264" s="99">
        <v>12.329216644087092</v>
      </c>
      <c r="C264" s="99">
        <v>12.755087528964392</v>
      </c>
      <c r="D264" s="99">
        <v>13.188804809264095</v>
      </c>
      <c r="E264" s="99">
        <v>13.268343662239118</v>
      </c>
      <c r="F264" s="99">
        <v>13.285987259085951</v>
      </c>
      <c r="G264" s="99">
        <v>12.303272475305832</v>
      </c>
      <c r="H264" s="99">
        <v>14.045488794286239</v>
      </c>
      <c r="I264" s="99">
        <v>13.754325935527033</v>
      </c>
      <c r="J264" s="99">
        <v>13.136008634275498</v>
      </c>
      <c r="K264" s="99">
        <v>14.180963403471974</v>
      </c>
      <c r="L264" s="99">
        <v>15.447874559932913</v>
      </c>
      <c r="M264" s="99">
        <v>14.28900143391782</v>
      </c>
      <c r="N264" s="99">
        <v>15.071503942146133</v>
      </c>
      <c r="O264" s="99">
        <v>16.308180026282816</v>
      </c>
      <c r="P264" s="99">
        <v>16.025359300746196</v>
      </c>
      <c r="Q264" s="99">
        <v>17.434636907576909</v>
      </c>
      <c r="R264" s="99">
        <v>17.791085726269401</v>
      </c>
      <c r="S264" s="99">
        <v>16.654493113424493</v>
      </c>
      <c r="T264" s="99">
        <v>15.072112844579944</v>
      </c>
      <c r="U264" s="99">
        <v>15.355961370312071</v>
      </c>
      <c r="V264" s="99">
        <v>14.92473361135305</v>
      </c>
      <c r="W264" s="99">
        <v>16.40525885019477</v>
      </c>
      <c r="X264" s="99">
        <v>14.746052413319093</v>
      </c>
      <c r="Y264" s="99">
        <v>14.113165074604481</v>
      </c>
      <c r="DA264" s="63" t="s">
        <v>2950</v>
      </c>
    </row>
    <row r="265" spans="1:105" ht="12" customHeight="1" x14ac:dyDescent="0.25">
      <c r="A265" s="121" t="s">
        <v>54</v>
      </c>
      <c r="B265" s="123">
        <v>2.9440223118927968</v>
      </c>
      <c r="C265" s="123">
        <v>3.3652285772122688</v>
      </c>
      <c r="D265" s="123">
        <v>3.5116789849923609</v>
      </c>
      <c r="E265" s="123">
        <v>3.4666527753634462</v>
      </c>
      <c r="F265" s="123">
        <v>3.6720592310672027</v>
      </c>
      <c r="G265" s="123">
        <v>2.9652600086193961</v>
      </c>
      <c r="H265" s="123">
        <v>3.4365986816633551</v>
      </c>
      <c r="I265" s="123">
        <v>2.9905971156057212</v>
      </c>
      <c r="J265" s="123">
        <v>3.2307564366842842</v>
      </c>
      <c r="K265" s="123">
        <v>4.0762660106945718</v>
      </c>
      <c r="L265" s="123">
        <v>4.1019563866154156</v>
      </c>
      <c r="M265" s="123">
        <v>4.039648603859467</v>
      </c>
      <c r="N265" s="123">
        <v>4.1565604269975545</v>
      </c>
      <c r="O265" s="123">
        <v>4.0433778821758937</v>
      </c>
      <c r="P265" s="123">
        <v>4.216630175884279</v>
      </c>
      <c r="Q265" s="123">
        <v>4.0848693515303971</v>
      </c>
      <c r="R265" s="123">
        <v>4.1808004204024254</v>
      </c>
      <c r="S265" s="123">
        <v>4.1896319228919925</v>
      </c>
      <c r="T265" s="123">
        <v>4.1418478143984014</v>
      </c>
      <c r="U265" s="123">
        <v>4.2616136849656963</v>
      </c>
      <c r="V265" s="123">
        <v>4.1981465650574696</v>
      </c>
      <c r="W265" s="123">
        <v>3.9195917621190137</v>
      </c>
      <c r="X265" s="123">
        <v>4.0620598288884073</v>
      </c>
      <c r="Y265" s="123">
        <v>4.1269955494217951</v>
      </c>
      <c r="DA265" s="130" t="s">
        <v>2951</v>
      </c>
    </row>
    <row r="266" spans="1:105" ht="12" customHeight="1" x14ac:dyDescent="0.25">
      <c r="A266" s="97" t="s">
        <v>50</v>
      </c>
      <c r="B266" s="99">
        <v>2.9567243989084315</v>
      </c>
      <c r="C266" s="99">
        <v>3.3850993943663754</v>
      </c>
      <c r="D266" s="99">
        <v>3.5561074878144958</v>
      </c>
      <c r="E266" s="99">
        <v>3.3681729612488933</v>
      </c>
      <c r="F266" s="99">
        <v>3.6433054406164382</v>
      </c>
      <c r="G266" s="99">
        <v>3.0335155925174022</v>
      </c>
      <c r="H266" s="99">
        <v>3.4527405790556647</v>
      </c>
      <c r="I266" s="99">
        <v>3.002701750070234</v>
      </c>
      <c r="J266" s="99">
        <v>3.2035488911921721</v>
      </c>
      <c r="K266" s="99">
        <v>4.1492753174459063</v>
      </c>
      <c r="L266" s="99">
        <v>4.4366207643877402</v>
      </c>
      <c r="M266" s="99">
        <v>4.0933272688964175</v>
      </c>
      <c r="N266" s="99">
        <v>3.481116679336977</v>
      </c>
      <c r="O266" s="99">
        <v>3.4646758627562511</v>
      </c>
      <c r="P266" s="99">
        <v>3.8769095058131118</v>
      </c>
      <c r="Q266" s="99">
        <v>4.3050743303466623</v>
      </c>
      <c r="R266" s="99">
        <v>4.5451318542765264</v>
      </c>
      <c r="S266" s="99">
        <v>4.3607190905194431</v>
      </c>
      <c r="T266" s="99">
        <v>4.039620778941142</v>
      </c>
      <c r="U266" s="99">
        <v>4.0676916430567527</v>
      </c>
      <c r="V266" s="99">
        <v>4.0702710638585691</v>
      </c>
      <c r="W266" s="99">
        <v>5.5366923782697377</v>
      </c>
      <c r="X266" s="99">
        <v>2.8530030297134021</v>
      </c>
      <c r="Y266" s="99">
        <v>4.0637287688734522</v>
      </c>
      <c r="DA266" s="63" t="s">
        <v>2952</v>
      </c>
    </row>
    <row r="267" spans="1:105" ht="12" customHeight="1" x14ac:dyDescent="0.25">
      <c r="A267" s="109" t="s">
        <v>120</v>
      </c>
      <c r="B267" s="110">
        <v>2.9439402547871802</v>
      </c>
      <c r="C267" s="110">
        <v>3.3651020066413935</v>
      </c>
      <c r="D267" s="110">
        <v>3.5114066920945346</v>
      </c>
      <c r="E267" s="110">
        <v>3.4672290408590025</v>
      </c>
      <c r="F267" s="110">
        <v>3.6722226757668923</v>
      </c>
      <c r="G267" s="110">
        <v>2.9648759920754526</v>
      </c>
      <c r="H267" s="110">
        <v>3.4365124403262417</v>
      </c>
      <c r="I267" s="110">
        <v>2.9905359223238683</v>
      </c>
      <c r="J267" s="110">
        <v>3.2308883594366615</v>
      </c>
      <c r="K267" s="110">
        <v>4.0758986277340927</v>
      </c>
      <c r="L267" s="110">
        <v>4.100328724920419</v>
      </c>
      <c r="M267" s="110">
        <v>4.0394152878399554</v>
      </c>
      <c r="N267" s="110">
        <v>4.1584134397784318</v>
      </c>
      <c r="O267" s="110">
        <v>4.0444171554822441</v>
      </c>
      <c r="P267" s="110">
        <v>4.2171792604752358</v>
      </c>
      <c r="Q267" s="110">
        <v>4.084472633456623</v>
      </c>
      <c r="R267" s="110">
        <v>4.180095552177189</v>
      </c>
      <c r="S267" s="110">
        <v>4.1892905236253437</v>
      </c>
      <c r="T267" s="110">
        <v>4.1420475895255491</v>
      </c>
      <c r="U267" s="110">
        <v>4.2619460780603182</v>
      </c>
      <c r="V267" s="110">
        <v>4.198337482970091</v>
      </c>
      <c r="W267" s="110">
        <v>3.917243221608226</v>
      </c>
      <c r="X267" s="110">
        <v>4.0634398731746479</v>
      </c>
      <c r="Y267" s="110">
        <v>4.127046526971589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47.21808809954733</v>
      </c>
      <c r="C269" s="118">
        <f t="shared" si="122"/>
        <v>43.957297413694569</v>
      </c>
      <c r="D269" s="118">
        <f t="shared" si="122"/>
        <v>43.059250129759604</v>
      </c>
      <c r="E269" s="118">
        <f t="shared" si="122"/>
        <v>39.601168858208645</v>
      </c>
      <c r="F269" s="118">
        <f t="shared" si="122"/>
        <v>38.066204106035052</v>
      </c>
      <c r="G269" s="118">
        <f t="shared" si="122"/>
        <v>43.836999010205481</v>
      </c>
      <c r="H269" s="118">
        <f t="shared" si="122"/>
        <v>39.468192657444064</v>
      </c>
      <c r="I269" s="118">
        <f t="shared" si="122"/>
        <v>39.81813824933726</v>
      </c>
      <c r="J269" s="118">
        <f t="shared" si="122"/>
        <v>43.077909716393137</v>
      </c>
      <c r="K269" s="118">
        <f t="shared" si="122"/>
        <v>34.92467693868555</v>
      </c>
      <c r="L269" s="118">
        <f t="shared" si="122"/>
        <v>43.288988402720918</v>
      </c>
      <c r="M269" s="118">
        <f t="shared" si="122"/>
        <v>34.480714964945385</v>
      </c>
      <c r="N269" s="118">
        <f t="shared" si="122"/>
        <v>37.513224553623338</v>
      </c>
      <c r="O269" s="118">
        <f t="shared" si="122"/>
        <v>42.841369622913469</v>
      </c>
      <c r="P269" s="118">
        <f t="shared" si="122"/>
        <v>35.515296038193377</v>
      </c>
      <c r="Q269" s="118">
        <f t="shared" si="122"/>
        <v>36.215324986923264</v>
      </c>
      <c r="R269" s="118">
        <f t="shared" ref="R269:V269" si="123">R270+R273+R275+R284</f>
        <v>36.262810869225234</v>
      </c>
      <c r="S269" s="118">
        <f t="shared" si="123"/>
        <v>41.20673735767285</v>
      </c>
      <c r="T269" s="118">
        <f t="shared" si="123"/>
        <v>36.046340239835317</v>
      </c>
      <c r="U269" s="118">
        <f t="shared" si="123"/>
        <v>36.133008804262218</v>
      </c>
      <c r="V269" s="118">
        <f t="shared" si="123"/>
        <v>37.896924107373266</v>
      </c>
      <c r="W269" s="118">
        <f t="shared" ref="W269:Y269" si="124">W270+W273+W275+W284</f>
        <v>39.877616591239438</v>
      </c>
      <c r="X269" s="118">
        <f t="shared" si="124"/>
        <v>33.556846166706002</v>
      </c>
      <c r="Y269" s="118">
        <f t="shared" si="124"/>
        <v>33.078113638097406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46.946842995746593</v>
      </c>
      <c r="C270" s="123">
        <f t="shared" si="125"/>
        <v>43.729309795061027</v>
      </c>
      <c r="D270" s="123">
        <f t="shared" si="125"/>
        <v>42.832126244952335</v>
      </c>
      <c r="E270" s="123">
        <f t="shared" si="125"/>
        <v>39.408544440895639</v>
      </c>
      <c r="F270" s="123">
        <f t="shared" si="125"/>
        <v>37.86739956194031</v>
      </c>
      <c r="G270" s="123">
        <f t="shared" si="125"/>
        <v>43.581243193116812</v>
      </c>
      <c r="H270" s="123">
        <f t="shared" si="125"/>
        <v>39.227779700120166</v>
      </c>
      <c r="I270" s="123">
        <f t="shared" si="125"/>
        <v>39.574157863758856</v>
      </c>
      <c r="J270" s="123">
        <f t="shared" si="125"/>
        <v>42.825598816179628</v>
      </c>
      <c r="K270" s="123">
        <f t="shared" si="125"/>
        <v>34.753563945837662</v>
      </c>
      <c r="L270" s="123">
        <f t="shared" si="125"/>
        <v>43.123223651979949</v>
      </c>
      <c r="M270" s="123">
        <f t="shared" si="125"/>
        <v>34.304162417139686</v>
      </c>
      <c r="N270" s="123">
        <f t="shared" si="125"/>
        <v>37.360335055783374</v>
      </c>
      <c r="O270" s="123">
        <f t="shared" si="125"/>
        <v>42.728039587047626</v>
      </c>
      <c r="P270" s="123">
        <f t="shared" si="125"/>
        <v>35.409493250423793</v>
      </c>
      <c r="Q270" s="123">
        <f t="shared" si="125"/>
        <v>36.110287829445411</v>
      </c>
      <c r="R270" s="123">
        <f t="shared" ref="R270:V270" si="126">SUM(R271:R272)</f>
        <v>36.1774430025459</v>
      </c>
      <c r="S270" s="123">
        <f t="shared" si="126"/>
        <v>41.121925702717803</v>
      </c>
      <c r="T270" s="123">
        <f t="shared" si="126"/>
        <v>35.973001600237779</v>
      </c>
      <c r="U270" s="123">
        <f t="shared" si="126"/>
        <v>36.062790410503212</v>
      </c>
      <c r="V270" s="123">
        <f t="shared" si="126"/>
        <v>37.838019218336974</v>
      </c>
      <c r="W270" s="123">
        <f t="shared" ref="W270:Y270" si="127">SUM(W271:W272)</f>
        <v>39.811603891795016</v>
      </c>
      <c r="X270" s="123">
        <f t="shared" si="127"/>
        <v>33.503758404446309</v>
      </c>
      <c r="Y270" s="123">
        <f t="shared" si="127"/>
        <v>33.029910750650629</v>
      </c>
      <c r="DA270" s="130" t="s">
        <v>3105</v>
      </c>
    </row>
    <row r="271" spans="1:105" ht="12" customHeight="1" x14ac:dyDescent="0.25">
      <c r="A271" s="97" t="s">
        <v>74</v>
      </c>
      <c r="B271" s="99">
        <v>46.946842995746593</v>
      </c>
      <c r="C271" s="99">
        <v>43.729309795061027</v>
      </c>
      <c r="D271" s="99">
        <v>42.832126244952335</v>
      </c>
      <c r="E271" s="99">
        <v>39.408544440895639</v>
      </c>
      <c r="F271" s="99">
        <v>37.86739956194031</v>
      </c>
      <c r="G271" s="99">
        <v>43.581243193116812</v>
      </c>
      <c r="H271" s="99">
        <v>39.227779700120166</v>
      </c>
      <c r="I271" s="99">
        <v>39.574157863758856</v>
      </c>
      <c r="J271" s="99">
        <v>42.825598816179628</v>
      </c>
      <c r="K271" s="99">
        <v>34.753563945837662</v>
      </c>
      <c r="L271" s="99">
        <v>43.123223651979949</v>
      </c>
      <c r="M271" s="99">
        <v>34.304162417139686</v>
      </c>
      <c r="N271" s="99">
        <v>37.360335055783374</v>
      </c>
      <c r="O271" s="99">
        <v>42.728039587047626</v>
      </c>
      <c r="P271" s="99">
        <v>35.409493250423793</v>
      </c>
      <c r="Q271" s="99">
        <v>36.110287829445411</v>
      </c>
      <c r="R271" s="99">
        <v>36.1774430025459</v>
      </c>
      <c r="S271" s="99">
        <v>41.121925702717803</v>
      </c>
      <c r="T271" s="99">
        <v>35.973001600237779</v>
      </c>
      <c r="U271" s="99">
        <v>36.062790410503212</v>
      </c>
      <c r="V271" s="99">
        <v>37.838019218336974</v>
      </c>
      <c r="W271" s="99">
        <v>39.811603891795016</v>
      </c>
      <c r="X271" s="99">
        <v>33.503758404446309</v>
      </c>
      <c r="Y271" s="99">
        <v>33.029910750650629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0.26407734140148081</v>
      </c>
      <c r="C275" s="123">
        <v>0.21990010830639836</v>
      </c>
      <c r="D275" s="123">
        <v>0.21895319807527694</v>
      </c>
      <c r="E275" s="123">
        <v>0.18524338936133058</v>
      </c>
      <c r="F275" s="123">
        <v>0.19106737079670216</v>
      </c>
      <c r="G275" s="123">
        <v>0.24939820841423485</v>
      </c>
      <c r="H275" s="123">
        <v>0.23355699100402519</v>
      </c>
      <c r="I275" s="123">
        <v>0.23834320473717088</v>
      </c>
      <c r="J275" s="123">
        <v>0.24654172943939182</v>
      </c>
      <c r="K275" s="123">
        <v>0.16336026580943228</v>
      </c>
      <c r="L275" s="123">
        <v>0.15775197534001537</v>
      </c>
      <c r="M275" s="123">
        <v>0.1699429285158108</v>
      </c>
      <c r="N275" s="123">
        <v>0.14933696328206592</v>
      </c>
      <c r="O275" s="123">
        <v>0.11101545477373299</v>
      </c>
      <c r="P275" s="123">
        <v>0.10347310126947851</v>
      </c>
      <c r="Q275" s="123">
        <v>0.10215568854733872</v>
      </c>
      <c r="R275" s="123">
        <v>8.2103072014776027E-2</v>
      </c>
      <c r="S275" s="123">
        <v>8.1583650741347727E-2</v>
      </c>
      <c r="T275" s="123">
        <v>7.0411793025915478E-2</v>
      </c>
      <c r="U275" s="123">
        <v>6.7635960194196099E-2</v>
      </c>
      <c r="V275" s="123">
        <v>5.6659222044665114E-2</v>
      </c>
      <c r="W275" s="123">
        <v>6.3051194464089105E-2</v>
      </c>
      <c r="X275" s="123">
        <v>5.1891442837540928E-2</v>
      </c>
      <c r="Y275" s="123">
        <v>4.7003571458650931E-2</v>
      </c>
      <c r="DA275" s="130" t="s">
        <v>3110</v>
      </c>
    </row>
    <row r="276" spans="1:105" ht="12" customHeight="1" x14ac:dyDescent="0.25">
      <c r="A276" s="97" t="s">
        <v>141</v>
      </c>
      <c r="B276" s="99">
        <v>8.0626628194076666</v>
      </c>
      <c r="C276" s="99">
        <v>7.1367571900336637</v>
      </c>
      <c r="D276" s="99">
        <v>7.709004702248432</v>
      </c>
      <c r="E276" s="99">
        <v>7.0254609092027875</v>
      </c>
      <c r="F276" s="99">
        <v>6.9152676056911426</v>
      </c>
      <c r="G276" s="99">
        <v>7.8170700075733288</v>
      </c>
      <c r="H276" s="99">
        <v>7.2265102563322348</v>
      </c>
      <c r="I276" s="99">
        <v>7.6726238780262737</v>
      </c>
      <c r="J276" s="99">
        <v>8.3964288784645884</v>
      </c>
      <c r="K276" s="99">
        <v>6.7496047755495301</v>
      </c>
      <c r="L276" s="99">
        <v>7.4085077406200162</v>
      </c>
      <c r="M276" s="99">
        <v>8.0282416017678688</v>
      </c>
      <c r="N276" s="99">
        <v>8.0534241706997385</v>
      </c>
      <c r="O276" s="99">
        <v>7.4017674726630336</v>
      </c>
      <c r="P276" s="99">
        <v>7.7987023893734877</v>
      </c>
      <c r="Q276" s="99">
        <v>8.0007567903601142</v>
      </c>
      <c r="R276" s="99">
        <v>6.9120270972045432</v>
      </c>
      <c r="S276" s="99">
        <v>7.1161626625516394</v>
      </c>
      <c r="T276" s="99">
        <v>6.5953507861726504</v>
      </c>
      <c r="U276" s="99">
        <v>6.5239151896052254</v>
      </c>
      <c r="V276" s="99">
        <v>6.0229062646714233</v>
      </c>
      <c r="W276" s="99">
        <v>7.2912244629342293</v>
      </c>
      <c r="X276" s="99">
        <v>6.234792399014677</v>
      </c>
      <c r="Y276" s="99">
        <v>6.0098904712829491</v>
      </c>
      <c r="DA276" s="63" t="s">
        <v>3111</v>
      </c>
    </row>
    <row r="277" spans="1:105" ht="12" customHeight="1" x14ac:dyDescent="0.25">
      <c r="A277" s="97" t="s">
        <v>140</v>
      </c>
      <c r="B277" s="99">
        <v>3.0096154445479382</v>
      </c>
      <c r="C277" s="99">
        <v>2.6523627315811669</v>
      </c>
      <c r="D277" s="99">
        <v>2.8735269696523726</v>
      </c>
      <c r="E277" s="99">
        <v>2.606161240594655</v>
      </c>
      <c r="F277" s="99">
        <v>2.5971853128341786</v>
      </c>
      <c r="G277" s="99">
        <v>2.880805225788178</v>
      </c>
      <c r="H277" s="99">
        <v>2.198872162297103</v>
      </c>
      <c r="I277" s="99">
        <v>2.4828319280182405</v>
      </c>
      <c r="J277" s="99">
        <v>2.9673062798761922</v>
      </c>
      <c r="K277" s="99">
        <v>2.4224218875738095</v>
      </c>
      <c r="L277" s="99">
        <v>2.3360147117583816</v>
      </c>
      <c r="M277" s="99">
        <v>2.8477693251116927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3112</v>
      </c>
    </row>
    <row r="278" spans="1:105" ht="12" customHeight="1" x14ac:dyDescent="0.25">
      <c r="A278" s="100" t="s">
        <v>50</v>
      </c>
      <c r="B278" s="102">
        <v>3.0096154445479382</v>
      </c>
      <c r="C278" s="102">
        <v>2.6523627315811669</v>
      </c>
      <c r="D278" s="102">
        <v>2.8735269696523726</v>
      </c>
      <c r="E278" s="102">
        <v>2.606161240594655</v>
      </c>
      <c r="F278" s="102">
        <v>2.5971853128341786</v>
      </c>
      <c r="G278" s="102">
        <v>2.880805225788178</v>
      </c>
      <c r="H278" s="102">
        <v>2.198872162297103</v>
      </c>
      <c r="I278" s="102">
        <v>2.4828319280182405</v>
      </c>
      <c r="J278" s="102">
        <v>2.9673062798761922</v>
      </c>
      <c r="K278" s="102">
        <v>2.4224218875738095</v>
      </c>
      <c r="L278" s="102">
        <v>2.3360147117583816</v>
      </c>
      <c r="M278" s="102">
        <v>2.8477693251116927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7.1677623992535697E-3</v>
      </c>
      <c r="C284" s="123">
        <v>8.0875103271443871E-3</v>
      </c>
      <c r="D284" s="123">
        <v>8.17068673199693E-3</v>
      </c>
      <c r="E284" s="123">
        <v>7.3810279516768138E-3</v>
      </c>
      <c r="F284" s="123">
        <v>7.7371732980381514E-3</v>
      </c>
      <c r="G284" s="123">
        <v>6.3576086744345419E-3</v>
      </c>
      <c r="H284" s="123">
        <v>6.8559663198762087E-3</v>
      </c>
      <c r="I284" s="123">
        <v>5.6371808412369068E-3</v>
      </c>
      <c r="J284" s="123">
        <v>5.7691707741168025E-3</v>
      </c>
      <c r="K284" s="123">
        <v>7.7527270384571967E-3</v>
      </c>
      <c r="L284" s="123">
        <v>8.0127754009602283E-3</v>
      </c>
      <c r="M284" s="123">
        <v>6.6096192898922445E-3</v>
      </c>
      <c r="N284" s="123">
        <v>3.5525345578969907E-3</v>
      </c>
      <c r="O284" s="123">
        <v>2.3145810921096706E-3</v>
      </c>
      <c r="P284" s="123">
        <v>2.3296865001040425E-3</v>
      </c>
      <c r="Q284" s="123">
        <v>2.8814689305096943E-3</v>
      </c>
      <c r="R284" s="123">
        <v>3.2647946645627457E-3</v>
      </c>
      <c r="S284" s="123">
        <v>3.2280042136984921E-3</v>
      </c>
      <c r="T284" s="123">
        <v>2.9268465716196569E-3</v>
      </c>
      <c r="U284" s="123">
        <v>2.5824335648120741E-3</v>
      </c>
      <c r="V284" s="123">
        <v>2.2456669916265074E-3</v>
      </c>
      <c r="W284" s="123">
        <v>2.9615049803332866E-3</v>
      </c>
      <c r="X284" s="123">
        <v>1.1963194221507993E-3</v>
      </c>
      <c r="Y284" s="123">
        <v>1.1993159881224552E-3</v>
      </c>
      <c r="DA284" s="130" t="s">
        <v>3119</v>
      </c>
    </row>
    <row r="285" spans="1:105" ht="12" customHeight="1" x14ac:dyDescent="0.25">
      <c r="A285" s="97" t="s">
        <v>50</v>
      </c>
      <c r="B285" s="99">
        <v>1.1167065527181179</v>
      </c>
      <c r="C285" s="99">
        <v>1.2777779117470836</v>
      </c>
      <c r="D285" s="99">
        <v>1.3413357506335783</v>
      </c>
      <c r="E285" s="99">
        <v>1.2687479955409047</v>
      </c>
      <c r="F285" s="99">
        <v>1.368889049836872</v>
      </c>
      <c r="G285" s="99">
        <v>1.1363669770527756</v>
      </c>
      <c r="H285" s="99">
        <v>1.2900956349723225</v>
      </c>
      <c r="I285" s="99">
        <v>1.1207271290771768</v>
      </c>
      <c r="J285" s="99">
        <v>1.1955940755806214</v>
      </c>
      <c r="K285" s="99">
        <v>1.5484372099879993</v>
      </c>
      <c r="L285" s="99">
        <v>1.6555237428426037</v>
      </c>
      <c r="M285" s="99">
        <v>1.5272747696151008</v>
      </c>
      <c r="N285" s="99">
        <v>1.2984908535175492</v>
      </c>
      <c r="O285" s="99">
        <v>1.2911504858818446</v>
      </c>
      <c r="P285" s="99">
        <v>1.443715352582994</v>
      </c>
      <c r="Q285" s="99">
        <v>1.6022888232920907</v>
      </c>
      <c r="R285" s="99">
        <v>1.6907679035568886</v>
      </c>
      <c r="S285" s="99">
        <v>1.620894332062278</v>
      </c>
      <c r="T285" s="99">
        <v>1.500625046180678</v>
      </c>
      <c r="U285" s="99">
        <v>1.5092045568475267</v>
      </c>
      <c r="V285" s="99">
        <v>1.5063779306244982</v>
      </c>
      <c r="W285" s="99">
        <v>2.0421222119942644</v>
      </c>
      <c r="X285" s="99">
        <v>1.0492917651684661</v>
      </c>
      <c r="Y285" s="99">
        <v>1.4896361226758124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0.25038858301748168</v>
      </c>
      <c r="F290" s="117">
        <f t="shared" si="129"/>
        <v>1.6122694274299885</v>
      </c>
      <c r="G290" s="117">
        <f t="shared" si="129"/>
        <v>3.1221600786116022</v>
      </c>
      <c r="H290" s="117">
        <f t="shared" si="129"/>
        <v>2.584733615819395</v>
      </c>
      <c r="I290" s="117">
        <f t="shared" si="129"/>
        <v>1.6918305161548686</v>
      </c>
      <c r="J290" s="117">
        <f t="shared" si="129"/>
        <v>0.59828374607352197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0.58364710168497147</v>
      </c>
      <c r="O290" s="117">
        <f t="shared" si="129"/>
        <v>1.0978717672931644</v>
      </c>
      <c r="P290" s="117">
        <f t="shared" si="129"/>
        <v>9.2412407278016542E-2</v>
      </c>
      <c r="Q290" s="117">
        <f t="shared" si="129"/>
        <v>0.22111401927848487</v>
      </c>
      <c r="R290" s="117">
        <f t="shared" ref="R290:V290" si="130">R291+R294+R296+R305</f>
        <v>0.6491261374459415</v>
      </c>
      <c r="S290" s="117">
        <f t="shared" si="130"/>
        <v>1.1801498323849806</v>
      </c>
      <c r="T290" s="117">
        <f t="shared" si="130"/>
        <v>1.0549592145472961</v>
      </c>
      <c r="U290" s="117">
        <f t="shared" si="130"/>
        <v>0.79940206143893322</v>
      </c>
      <c r="V290" s="117">
        <f t="shared" si="130"/>
        <v>0.74631524789769355</v>
      </c>
      <c r="W290" s="117">
        <f t="shared" ref="W290:Y290" si="131">W291+W294+W296+W305</f>
        <v>0.93973498969644265</v>
      </c>
      <c r="X290" s="117">
        <f t="shared" si="131"/>
        <v>0.19306737905574992</v>
      </c>
      <c r="Y290" s="117">
        <f t="shared" si="131"/>
        <v>0.32929680759148777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0.21351074475865986</v>
      </c>
      <c r="F291" s="122">
        <f t="shared" si="132"/>
        <v>1.3554093347724674</v>
      </c>
      <c r="G291" s="122">
        <f t="shared" si="132"/>
        <v>2.7013637824251382</v>
      </c>
      <c r="H291" s="122">
        <f t="shared" si="132"/>
        <v>2.1957144057598255</v>
      </c>
      <c r="I291" s="122">
        <f t="shared" si="132"/>
        <v>1.4260681612226533</v>
      </c>
      <c r="J291" s="122">
        <f t="shared" si="132"/>
        <v>0.50686406803154249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0.45878688607991602</v>
      </c>
      <c r="O291" s="122">
        <f t="shared" si="132"/>
        <v>0.90376034515686843</v>
      </c>
      <c r="P291" s="122">
        <f t="shared" si="132"/>
        <v>7.0508195011141764E-2</v>
      </c>
      <c r="Q291" s="122">
        <f t="shared" si="132"/>
        <v>0.16080509205943772</v>
      </c>
      <c r="R291" s="122">
        <f t="shared" ref="R291:V291" si="133">SUM(R292:R293)</f>
        <v>0.49325032038844202</v>
      </c>
      <c r="S291" s="122">
        <f t="shared" si="133"/>
        <v>0.93835861845034207</v>
      </c>
      <c r="T291" s="122">
        <f t="shared" si="133"/>
        <v>0.82358191470370989</v>
      </c>
      <c r="U291" s="122">
        <f t="shared" si="133"/>
        <v>0.60065901381272824</v>
      </c>
      <c r="V291" s="122">
        <f t="shared" si="133"/>
        <v>0.57144259733798475</v>
      </c>
      <c r="W291" s="122">
        <f t="shared" ref="W291:Y291" si="134">SUM(W292:W293)</f>
        <v>0.75917064430673453</v>
      </c>
      <c r="X291" s="122">
        <f t="shared" si="134"/>
        <v>0.14499829484128349</v>
      </c>
      <c r="Y291" s="122">
        <f t="shared" si="134"/>
        <v>0.23468632393113262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0.21044109178458034</v>
      </c>
      <c r="F292" s="98">
        <v>1.3362529150118234</v>
      </c>
      <c r="G292" s="98">
        <v>2.6670154943991506</v>
      </c>
      <c r="H292" s="98">
        <v>2.1674268561190644</v>
      </c>
      <c r="I292" s="98">
        <v>1.4081492084892355</v>
      </c>
      <c r="J292" s="98">
        <v>0.5005141886031389</v>
      </c>
      <c r="K292" s="98">
        <v>0</v>
      </c>
      <c r="L292" s="98">
        <v>0</v>
      </c>
      <c r="M292" s="98">
        <v>0</v>
      </c>
      <c r="N292" s="98">
        <v>0.45283946556305316</v>
      </c>
      <c r="O292" s="98">
        <v>0.8916364992921586</v>
      </c>
      <c r="P292" s="98">
        <v>6.9523616354531539E-2</v>
      </c>
      <c r="Q292" s="98">
        <v>0.15849329505060492</v>
      </c>
      <c r="R292" s="98">
        <v>0.48610324397314275</v>
      </c>
      <c r="S292" s="98">
        <v>0.92475864568469723</v>
      </c>
      <c r="T292" s="98">
        <v>0.81165176260192273</v>
      </c>
      <c r="U292" s="98">
        <v>0.59201127108319951</v>
      </c>
      <c r="V292" s="98">
        <v>0.56321940841314255</v>
      </c>
      <c r="W292" s="98">
        <v>0.7480842312106365</v>
      </c>
      <c r="X292" s="98">
        <v>0.14289376824288977</v>
      </c>
      <c r="Y292" s="98">
        <v>0.23126798043594154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3.0696529740795201E-3</v>
      </c>
      <c r="F293" s="98">
        <v>1.9156419760643882E-2</v>
      </c>
      <c r="G293" s="98">
        <v>3.4348288025987619E-2</v>
      </c>
      <c r="H293" s="98">
        <v>2.8287549640760926E-2</v>
      </c>
      <c r="I293" s="98">
        <v>1.7918952733417898E-2</v>
      </c>
      <c r="J293" s="98">
        <v>6.3498794284035931E-3</v>
      </c>
      <c r="K293" s="98">
        <v>0</v>
      </c>
      <c r="L293" s="98">
        <v>0</v>
      </c>
      <c r="M293" s="98">
        <v>0</v>
      </c>
      <c r="N293" s="98">
        <v>5.9474205168628695E-3</v>
      </c>
      <c r="O293" s="98">
        <v>1.2123845864709772E-2</v>
      </c>
      <c r="P293" s="98">
        <v>9.8457865661021981E-4</v>
      </c>
      <c r="Q293" s="98">
        <v>2.3117970088327991E-3</v>
      </c>
      <c r="R293" s="98">
        <v>7.1470764152992547E-3</v>
      </c>
      <c r="S293" s="98">
        <v>1.3599972765644876E-2</v>
      </c>
      <c r="T293" s="98">
        <v>1.1930152101787196E-2</v>
      </c>
      <c r="U293" s="98">
        <v>8.6477427295286961E-3</v>
      </c>
      <c r="V293" s="98">
        <v>8.2231889248421917E-3</v>
      </c>
      <c r="W293" s="98">
        <v>1.1086413096098025E-2</v>
      </c>
      <c r="X293" s="98">
        <v>2.1045265983937072E-3</v>
      </c>
      <c r="Y293" s="98">
        <v>3.4183434951910712E-3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3.4177201227930472E-5</v>
      </c>
      <c r="F294" s="122">
        <f t="shared" si="135"/>
        <v>1.7198796573976996E-4</v>
      </c>
      <c r="G294" s="122">
        <f t="shared" si="135"/>
        <v>2.7473482802502312E-4</v>
      </c>
      <c r="H294" s="122">
        <f t="shared" si="135"/>
        <v>2.9991109934303915E-4</v>
      </c>
      <c r="I294" s="122">
        <f t="shared" si="135"/>
        <v>2.0887876259543714E-4</v>
      </c>
      <c r="J294" s="122">
        <f t="shared" si="135"/>
        <v>4.9534426259530728E-5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3.5377882679211912E-5</v>
      </c>
      <c r="O294" s="122">
        <f t="shared" si="135"/>
        <v>1.1530152743634331E-4</v>
      </c>
      <c r="P294" s="122">
        <f t="shared" si="135"/>
        <v>2.8138279828660003E-6</v>
      </c>
      <c r="Q294" s="122">
        <f t="shared" si="135"/>
        <v>1.1817330839269087E-5</v>
      </c>
      <c r="R294" s="122">
        <f t="shared" si="135"/>
        <v>4.6969220433235816E-5</v>
      </c>
      <c r="S294" s="122">
        <f t="shared" si="135"/>
        <v>1.4387281921782568E-4</v>
      </c>
      <c r="T294" s="122">
        <f t="shared" si="135"/>
        <v>8.9080320483950339E-5</v>
      </c>
      <c r="U294" s="122">
        <f t="shared" si="135"/>
        <v>1.3243347475492726E-4</v>
      </c>
      <c r="V294" s="122">
        <f t="shared" si="135"/>
        <v>1.7368137148749527E-4</v>
      </c>
      <c r="W294" s="122">
        <f t="shared" si="135"/>
        <v>7.3225032104172095E-5</v>
      </c>
      <c r="X294" s="122">
        <f t="shared" si="135"/>
        <v>8.0326370471607137E-6</v>
      </c>
      <c r="Y294" s="122">
        <f t="shared" si="135"/>
        <v>3.9655803216638009E-6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3.4177201227930472E-5</v>
      </c>
      <c r="F295" s="98">
        <v>1.7198796573976996E-4</v>
      </c>
      <c r="G295" s="98">
        <v>2.7473482802502312E-4</v>
      </c>
      <c r="H295" s="98">
        <v>2.9991109934303915E-4</v>
      </c>
      <c r="I295" s="98">
        <v>2.0887876259543714E-4</v>
      </c>
      <c r="J295" s="98">
        <v>4.9534426259530728E-5</v>
      </c>
      <c r="K295" s="98">
        <v>0</v>
      </c>
      <c r="L295" s="98">
        <v>0</v>
      </c>
      <c r="M295" s="98">
        <v>0</v>
      </c>
      <c r="N295" s="98">
        <v>3.5377882679211912E-5</v>
      </c>
      <c r="O295" s="98">
        <v>1.1530152743634331E-4</v>
      </c>
      <c r="P295" s="98">
        <v>2.8138279828660003E-6</v>
      </c>
      <c r="Q295" s="98">
        <v>1.1817330839269087E-5</v>
      </c>
      <c r="R295" s="98">
        <v>4.6969220433235816E-5</v>
      </c>
      <c r="S295" s="98">
        <v>1.4387281921782568E-4</v>
      </c>
      <c r="T295" s="98">
        <v>8.9080320483950339E-5</v>
      </c>
      <c r="U295" s="98">
        <v>1.3243347475492726E-4</v>
      </c>
      <c r="V295" s="98">
        <v>1.7368137148749527E-4</v>
      </c>
      <c r="W295" s="98">
        <v>7.3225032104172095E-5</v>
      </c>
      <c r="X295" s="98">
        <v>8.0326370471607137E-6</v>
      </c>
      <c r="Y295" s="98">
        <v>3.9655803216638009E-6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3.1696393993547331E-2</v>
      </c>
      <c r="F296" s="122">
        <v>0.21846840903196191</v>
      </c>
      <c r="G296" s="122">
        <v>0.36425630264897041</v>
      </c>
      <c r="H296" s="122">
        <v>0.33137306758178886</v>
      </c>
      <c r="I296" s="122">
        <v>0.23169445140674627</v>
      </c>
      <c r="J296" s="122">
        <v>7.8570540571395897E-2</v>
      </c>
      <c r="K296" s="122">
        <v>0</v>
      </c>
      <c r="L296" s="122">
        <v>0</v>
      </c>
      <c r="M296" s="122">
        <v>0</v>
      </c>
      <c r="N296" s="122">
        <v>0.10501544055997025</v>
      </c>
      <c r="O296" s="122">
        <v>0.16351633935948995</v>
      </c>
      <c r="P296" s="122">
        <v>1.831841197045804E-2</v>
      </c>
      <c r="Q296" s="122">
        <v>5.0560017036103674E-2</v>
      </c>
      <c r="R296" s="122">
        <v>0.12993178810874059</v>
      </c>
      <c r="S296" s="122">
        <v>0.20077774491562825</v>
      </c>
      <c r="T296" s="122">
        <v>0.19197980375429985</v>
      </c>
      <c r="U296" s="122">
        <v>0.16485333248269768</v>
      </c>
      <c r="V296" s="122">
        <v>0.14495300250476809</v>
      </c>
      <c r="W296" s="122">
        <v>0.15358404510745982</v>
      </c>
      <c r="X296" s="122">
        <v>4.0356332248563553E-2</v>
      </c>
      <c r="Y296" s="122">
        <v>7.8649604402593956E-2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7.3188278011260841E-4</v>
      </c>
      <c r="F297" s="98">
        <v>8.766226210977196E-3</v>
      </c>
      <c r="G297" s="98">
        <v>2.2075579230740036E-2</v>
      </c>
      <c r="H297" s="98">
        <v>1.3050187122882967E-2</v>
      </c>
      <c r="I297" s="98">
        <v>5.2688602141433959E-3</v>
      </c>
      <c r="J297" s="98">
        <v>3.0166566088214654E-4</v>
      </c>
      <c r="K297" s="98">
        <v>0</v>
      </c>
      <c r="L297" s="98">
        <v>0</v>
      </c>
      <c r="M297" s="98">
        <v>0</v>
      </c>
      <c r="N297" s="98">
        <v>1.6732519051485676E-3</v>
      </c>
      <c r="O297" s="98">
        <v>3.0997517619501731E-3</v>
      </c>
      <c r="P297" s="98">
        <v>2.6721809293178223E-4</v>
      </c>
      <c r="Q297" s="98">
        <v>5.3130168726908547E-4</v>
      </c>
      <c r="R297" s="98">
        <v>4.4930079132653145E-4</v>
      </c>
      <c r="S297" s="98">
        <v>2.072597203907154E-3</v>
      </c>
      <c r="T297" s="98">
        <v>1.7096496007219422E-3</v>
      </c>
      <c r="U297" s="98">
        <v>1.9165501354786818E-3</v>
      </c>
      <c r="V297" s="98">
        <v>1.6081117117327851E-3</v>
      </c>
      <c r="W297" s="98">
        <v>2.0203779367488073E-3</v>
      </c>
      <c r="X297" s="98">
        <v>2.1626250311398621E-4</v>
      </c>
      <c r="Y297" s="98">
        <v>4.1422543716540527E-4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2.1526116303816946E-4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1.0332103458204031E-4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1.1194012845612916E-4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2.201089269292112E-2</v>
      </c>
      <c r="F301" s="101">
        <v>0.13164906164365708</v>
      </c>
      <c r="G301" s="101">
        <v>0.17513145769483385</v>
      </c>
      <c r="H301" s="101">
        <v>0.18913830831565417</v>
      </c>
      <c r="I301" s="101">
        <v>0.16201754878346686</v>
      </c>
      <c r="J301" s="101">
        <v>4.6669422077067785E-2</v>
      </c>
      <c r="K301" s="101">
        <v>0</v>
      </c>
      <c r="L301" s="101">
        <v>0</v>
      </c>
      <c r="M301" s="101">
        <v>0</v>
      </c>
      <c r="N301" s="101">
        <v>6.2097842581193149E-2</v>
      </c>
      <c r="O301" s="101">
        <v>8.9135044875269132E-2</v>
      </c>
      <c r="P301" s="101">
        <v>1.1271106094681991E-2</v>
      </c>
      <c r="Q301" s="101">
        <v>2.9224929799095082E-2</v>
      </c>
      <c r="R301" s="101">
        <v>6.9612390116448111E-2</v>
      </c>
      <c r="S301" s="101">
        <v>0.1047322244907973</v>
      </c>
      <c r="T301" s="101">
        <v>0.1157736872757139</v>
      </c>
      <c r="U301" s="101">
        <v>9.1544892403892214E-2</v>
      </c>
      <c r="V301" s="101">
        <v>8.8668183755741078E-2</v>
      </c>
      <c r="W301" s="101">
        <v>0.10078073699315002</v>
      </c>
      <c r="X301" s="101">
        <v>2.291787963959168E-2</v>
      </c>
      <c r="Y301" s="101">
        <v>5.2218964147461806E-2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8.953618520513601E-3</v>
      </c>
      <c r="F302" s="104">
        <v>7.8053121177327614E-2</v>
      </c>
      <c r="G302" s="104">
        <v>0.16683400456035835</v>
      </c>
      <c r="H302" s="104">
        <v>0.12918457214325171</v>
      </c>
      <c r="I302" s="104">
        <v>6.4408042409136029E-2</v>
      </c>
      <c r="J302" s="104">
        <v>3.1599452833445965E-2</v>
      </c>
      <c r="K302" s="104">
        <v>0</v>
      </c>
      <c r="L302" s="104">
        <v>0</v>
      </c>
      <c r="M302" s="104">
        <v>0</v>
      </c>
      <c r="N302" s="104">
        <v>4.1244346073628535E-2</v>
      </c>
      <c r="O302" s="104">
        <v>7.1281542722270649E-2</v>
      </c>
      <c r="P302" s="104">
        <v>6.7800877828442675E-3</v>
      </c>
      <c r="Q302" s="104">
        <v>2.0803785549739509E-2</v>
      </c>
      <c r="R302" s="104">
        <v>5.9870097200965949E-2</v>
      </c>
      <c r="S302" s="104">
        <v>9.3972923220923793E-2</v>
      </c>
      <c r="T302" s="104">
        <v>7.4496466877864015E-2</v>
      </c>
      <c r="U302" s="104">
        <v>7.1391889943326764E-2</v>
      </c>
      <c r="V302" s="104">
        <v>5.4676707037294228E-2</v>
      </c>
      <c r="W302" s="104">
        <v>5.0782930177561011E-2</v>
      </c>
      <c r="X302" s="104">
        <v>1.7222190105857887E-2</v>
      </c>
      <c r="Y302" s="104">
        <v>2.6016414817966748E-2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4.06482500772314E-3</v>
      </c>
      <c r="F303" s="98">
        <v>3.5366146117030033E-2</v>
      </c>
      <c r="G303" s="98">
        <v>7.5481578172710923E-2</v>
      </c>
      <c r="H303" s="98">
        <v>4.9632480443404965E-2</v>
      </c>
      <c r="I303" s="98">
        <v>2.5936067533632128E-2</v>
      </c>
      <c r="J303" s="98">
        <v>1.3682158569770441E-2</v>
      </c>
      <c r="K303" s="98">
        <v>0</v>
      </c>
      <c r="L303" s="98">
        <v>0</v>
      </c>
      <c r="M303" s="98">
        <v>0</v>
      </c>
      <c r="N303" s="98">
        <v>1.7184617425948144E-2</v>
      </c>
      <c r="O303" s="98">
        <v>2.5674934115385215E-2</v>
      </c>
      <c r="P303" s="98">
        <v>2.4368595498296041E-3</v>
      </c>
      <c r="Q303" s="98">
        <v>6.0696161286957293E-3</v>
      </c>
      <c r="R303" s="98">
        <v>1.6192664928146035E-2</v>
      </c>
      <c r="S303" s="98">
        <v>2.8157584714858314E-2</v>
      </c>
      <c r="T303" s="98">
        <v>2.543458974978155E-2</v>
      </c>
      <c r="U303" s="98">
        <v>2.4763269928831037E-2</v>
      </c>
      <c r="V303" s="98">
        <v>1.8802137712860184E-2</v>
      </c>
      <c r="W303" s="98">
        <v>1.6901853097436106E-2</v>
      </c>
      <c r="X303" s="98">
        <v>6.6246085266651851E-3</v>
      </c>
      <c r="Y303" s="98">
        <v>9.8616841912085133E-3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4.8887935127904601E-3</v>
      </c>
      <c r="F304" s="98">
        <v>4.2686975060297581E-2</v>
      </c>
      <c r="G304" s="98">
        <v>9.1352426387647429E-2</v>
      </c>
      <c r="H304" s="98">
        <v>7.9552091699846741E-2</v>
      </c>
      <c r="I304" s="98">
        <v>3.8471974875503898E-2</v>
      </c>
      <c r="J304" s="98">
        <v>1.7917294263675526E-2</v>
      </c>
      <c r="K304" s="98">
        <v>0</v>
      </c>
      <c r="L304" s="98">
        <v>0</v>
      </c>
      <c r="M304" s="98">
        <v>0</v>
      </c>
      <c r="N304" s="98">
        <v>2.4059728647680387E-2</v>
      </c>
      <c r="O304" s="98">
        <v>4.5606608606885431E-2</v>
      </c>
      <c r="P304" s="98">
        <v>4.3432282330146633E-3</v>
      </c>
      <c r="Q304" s="98">
        <v>1.4734169421043778E-2</v>
      </c>
      <c r="R304" s="98">
        <v>4.3677432272819915E-2</v>
      </c>
      <c r="S304" s="98">
        <v>6.5815338506065482E-2</v>
      </c>
      <c r="T304" s="98">
        <v>4.9061877128082465E-2</v>
      </c>
      <c r="U304" s="98">
        <v>4.6628620014495727E-2</v>
      </c>
      <c r="V304" s="98">
        <v>3.5874569324434044E-2</v>
      </c>
      <c r="W304" s="98">
        <v>3.3881077080124902E-2</v>
      </c>
      <c r="X304" s="98">
        <v>1.0597581579192702E-2</v>
      </c>
      <c r="Y304" s="98">
        <v>1.6154730626758235E-2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5.1472670640465403E-3</v>
      </c>
      <c r="F305" s="122">
        <v>3.8219695659819253E-2</v>
      </c>
      <c r="G305" s="122">
        <v>5.6265258709468517E-2</v>
      </c>
      <c r="H305" s="122">
        <v>5.7346231378437758E-2</v>
      </c>
      <c r="I305" s="122">
        <v>3.385902476287362E-2</v>
      </c>
      <c r="J305" s="122">
        <v>1.2799603044323983E-2</v>
      </c>
      <c r="K305" s="122">
        <v>0</v>
      </c>
      <c r="L305" s="122">
        <v>0</v>
      </c>
      <c r="M305" s="122">
        <v>0</v>
      </c>
      <c r="N305" s="122">
        <v>1.9809397162405925E-2</v>
      </c>
      <c r="O305" s="122">
        <v>3.0479781249369616E-2</v>
      </c>
      <c r="P305" s="122">
        <v>3.5829864684338653E-3</v>
      </c>
      <c r="Q305" s="122">
        <v>9.7370928521041955E-3</v>
      </c>
      <c r="R305" s="122">
        <v>2.5897059728325671E-2</v>
      </c>
      <c r="S305" s="122">
        <v>4.0869596199792496E-2</v>
      </c>
      <c r="T305" s="122">
        <v>3.9308415768802382E-2</v>
      </c>
      <c r="U305" s="122">
        <v>3.3757281668752345E-2</v>
      </c>
      <c r="V305" s="122">
        <v>2.9745966683453206E-2</v>
      </c>
      <c r="W305" s="122">
        <v>2.6907075250144158E-2</v>
      </c>
      <c r="X305" s="122">
        <v>7.7047193288557088E-3</v>
      </c>
      <c r="Y305" s="122">
        <v>1.5956913677439535E-2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4.5642362961127396E-5</v>
      </c>
      <c r="F306" s="98">
        <v>2.4816879930325667E-4</v>
      </c>
      <c r="G306" s="98">
        <v>4.1506903242037531E-4</v>
      </c>
      <c r="H306" s="98">
        <v>3.7999540570893552E-4</v>
      </c>
      <c r="I306" s="98">
        <v>1.6579170412371546E-4</v>
      </c>
      <c r="J306" s="98">
        <v>4.4299921323816511E-5</v>
      </c>
      <c r="K306" s="98">
        <v>0</v>
      </c>
      <c r="L306" s="98">
        <v>0</v>
      </c>
      <c r="M306" s="98">
        <v>0</v>
      </c>
      <c r="N306" s="98">
        <v>0</v>
      </c>
      <c r="O306" s="98">
        <v>9.7304109949236214E-5</v>
      </c>
      <c r="P306" s="98">
        <v>0</v>
      </c>
      <c r="Q306" s="98">
        <v>6.0101161720323425E-5</v>
      </c>
      <c r="R306" s="98">
        <v>1.2671346593695748E-4</v>
      </c>
      <c r="S306" s="98">
        <v>1.2147227474417166E-4</v>
      </c>
      <c r="T306" s="98">
        <v>5.6258507923307521E-5</v>
      </c>
      <c r="U306" s="98">
        <v>5.6385620703808823E-5</v>
      </c>
      <c r="V306" s="98">
        <v>5.6235990572713725E-5</v>
      </c>
      <c r="W306" s="98">
        <v>1.5520897502648066E-4</v>
      </c>
      <c r="X306" s="98">
        <v>0</v>
      </c>
      <c r="Y306" s="98">
        <v>0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5.1016247010854127E-3</v>
      </c>
      <c r="F307" s="33">
        <v>3.7971526860515997E-2</v>
      </c>
      <c r="G307" s="33">
        <v>5.5850189677048141E-2</v>
      </c>
      <c r="H307" s="33">
        <v>5.6966235972728825E-2</v>
      </c>
      <c r="I307" s="33">
        <v>3.3693233058749904E-2</v>
      </c>
      <c r="J307" s="33">
        <v>1.2755303123000166E-2</v>
      </c>
      <c r="K307" s="33">
        <v>0</v>
      </c>
      <c r="L307" s="33">
        <v>0</v>
      </c>
      <c r="M307" s="33">
        <v>0</v>
      </c>
      <c r="N307" s="33">
        <v>1.9809397162405925E-2</v>
      </c>
      <c r="O307" s="33">
        <v>3.038247713942038E-2</v>
      </c>
      <c r="P307" s="33">
        <v>3.5829864684338653E-3</v>
      </c>
      <c r="Q307" s="33">
        <v>9.6769916903838727E-3</v>
      </c>
      <c r="R307" s="33">
        <v>2.5770346262388714E-2</v>
      </c>
      <c r="S307" s="33">
        <v>4.0748123925048327E-2</v>
      </c>
      <c r="T307" s="33">
        <v>3.9252157260879078E-2</v>
      </c>
      <c r="U307" s="33">
        <v>3.3700896048048538E-2</v>
      </c>
      <c r="V307" s="33">
        <v>2.9689730692880494E-2</v>
      </c>
      <c r="W307" s="33">
        <v>2.6751866275117678E-2</v>
      </c>
      <c r="X307" s="33">
        <v>7.7047193288557088E-3</v>
      </c>
      <c r="Y307" s="33">
        <v>1.5956913677439535E-2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0.14859731618481309</v>
      </c>
      <c r="F309" s="117">
        <f t="shared" si="136"/>
        <v>0.96919845168254626</v>
      </c>
      <c r="G309" s="117">
        <f t="shared" si="136"/>
        <v>1.8794652315048654</v>
      </c>
      <c r="H309" s="117">
        <f t="shared" si="136"/>
        <v>1.5753149709569676</v>
      </c>
      <c r="I309" s="117">
        <f t="shared" si="136"/>
        <v>1.0362752686835925</v>
      </c>
      <c r="J309" s="117">
        <f t="shared" si="136"/>
        <v>0.37052492076451476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0.39073007330973969</v>
      </c>
      <c r="O309" s="117">
        <f t="shared" si="136"/>
        <v>0.7581261017106613</v>
      </c>
      <c r="P309" s="117">
        <f t="shared" si="136"/>
        <v>6.6863671956165174E-2</v>
      </c>
      <c r="Q309" s="117">
        <f t="shared" si="136"/>
        <v>0.16623073228044549</v>
      </c>
      <c r="R309" s="117">
        <f t="shared" ref="R309:V309" si="137">R310+R313+R315+R324</f>
        <v>0.49316897276924843</v>
      </c>
      <c r="S309" s="117">
        <f t="shared" si="137"/>
        <v>0.89788566421592619</v>
      </c>
      <c r="T309" s="117">
        <f t="shared" si="137"/>
        <v>0.80397895659216656</v>
      </c>
      <c r="U309" s="117">
        <f t="shared" si="137"/>
        <v>0.61450590598759269</v>
      </c>
      <c r="V309" s="117">
        <f t="shared" si="137"/>
        <v>0.57372951852725451</v>
      </c>
      <c r="W309" s="117">
        <f t="shared" ref="W309:Y309" si="138">W310+W313+W315+W324</f>
        <v>0.71954807737131654</v>
      </c>
      <c r="X309" s="117">
        <f t="shared" si="138"/>
        <v>0.15009577920078168</v>
      </c>
      <c r="Y309" s="117">
        <f t="shared" si="138"/>
        <v>0.25798598779452203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0.12085542417198812</v>
      </c>
      <c r="F310" s="122">
        <f t="shared" si="139"/>
        <v>0.77338016783025298</v>
      </c>
      <c r="G310" s="122">
        <f t="shared" si="139"/>
        <v>1.5528562363535809</v>
      </c>
      <c r="H310" s="122">
        <f t="shared" si="139"/>
        <v>1.2734291686366113</v>
      </c>
      <c r="I310" s="122">
        <f t="shared" si="139"/>
        <v>0.83440137562934169</v>
      </c>
      <c r="J310" s="122">
        <f t="shared" si="139"/>
        <v>0.29947188871923341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0.29242945643486984</v>
      </c>
      <c r="O310" s="122">
        <f t="shared" si="139"/>
        <v>0.60157832015455603</v>
      </c>
      <c r="P310" s="122">
        <f t="shared" si="139"/>
        <v>4.9226270129452313E-2</v>
      </c>
      <c r="Q310" s="122">
        <f t="shared" si="139"/>
        <v>0.11643927456099754</v>
      </c>
      <c r="R310" s="122">
        <f t="shared" ref="R310:V310" si="140">SUM(R311:R312)</f>
        <v>0.36199555760579355</v>
      </c>
      <c r="S310" s="122">
        <f t="shared" si="140"/>
        <v>0.69287200626026257</v>
      </c>
      <c r="T310" s="122">
        <f t="shared" si="140"/>
        <v>0.60929277414426763</v>
      </c>
      <c r="U310" s="122">
        <f t="shared" si="140"/>
        <v>0.44464569557781769</v>
      </c>
      <c r="V310" s="122">
        <f t="shared" si="140"/>
        <v>0.42392350058330114</v>
      </c>
      <c r="W310" s="122">
        <f t="shared" ref="W310:Y310" si="141">SUM(W311:W312)</f>
        <v>0.56508575166599273</v>
      </c>
      <c r="X310" s="122">
        <f t="shared" si="141"/>
        <v>0.10823278359284279</v>
      </c>
      <c r="Y310" s="122">
        <f t="shared" si="141"/>
        <v>0.1756119948133279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0.1177857711979086</v>
      </c>
      <c r="F311" s="98">
        <v>0.75422374806960912</v>
      </c>
      <c r="G311" s="98">
        <v>1.5185079483275934</v>
      </c>
      <c r="H311" s="98">
        <v>1.2451416189958504</v>
      </c>
      <c r="I311" s="98">
        <v>0.81648242289592377</v>
      </c>
      <c r="J311" s="98">
        <v>0.29312200929082982</v>
      </c>
      <c r="K311" s="98">
        <v>0</v>
      </c>
      <c r="L311" s="98">
        <v>0</v>
      </c>
      <c r="M311" s="98">
        <v>0</v>
      </c>
      <c r="N311" s="98">
        <v>0.28648203591800697</v>
      </c>
      <c r="O311" s="98">
        <v>0.58945447428984621</v>
      </c>
      <c r="P311" s="98">
        <v>4.8241691472842095E-2</v>
      </c>
      <c r="Q311" s="98">
        <v>0.11412747755216474</v>
      </c>
      <c r="R311" s="98">
        <v>0.35484848119049428</v>
      </c>
      <c r="S311" s="98">
        <v>0.67927203349461773</v>
      </c>
      <c r="T311" s="98">
        <v>0.59736262204248047</v>
      </c>
      <c r="U311" s="98">
        <v>0.43599795284828902</v>
      </c>
      <c r="V311" s="98">
        <v>0.41570031165845894</v>
      </c>
      <c r="W311" s="98">
        <v>0.55399933856989469</v>
      </c>
      <c r="X311" s="98">
        <v>0.10612825699444908</v>
      </c>
      <c r="Y311" s="98">
        <v>0.17219365131813683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3.0696529740795201E-3</v>
      </c>
      <c r="F312" s="98">
        <v>1.9156419760643882E-2</v>
      </c>
      <c r="G312" s="98">
        <v>3.4348288025987619E-2</v>
      </c>
      <c r="H312" s="98">
        <v>2.8287549640760926E-2</v>
      </c>
      <c r="I312" s="98">
        <v>1.7918952733417898E-2</v>
      </c>
      <c r="J312" s="98">
        <v>6.3498794284035931E-3</v>
      </c>
      <c r="K312" s="98">
        <v>0</v>
      </c>
      <c r="L312" s="98">
        <v>0</v>
      </c>
      <c r="M312" s="98">
        <v>0</v>
      </c>
      <c r="N312" s="98">
        <v>5.9474205168628695E-3</v>
      </c>
      <c r="O312" s="98">
        <v>1.2123845864709772E-2</v>
      </c>
      <c r="P312" s="98">
        <v>9.8457865661021981E-4</v>
      </c>
      <c r="Q312" s="98">
        <v>2.3117970088327991E-3</v>
      </c>
      <c r="R312" s="98">
        <v>7.1470764152992547E-3</v>
      </c>
      <c r="S312" s="98">
        <v>1.3599972765644876E-2</v>
      </c>
      <c r="T312" s="98">
        <v>1.1930152101787196E-2</v>
      </c>
      <c r="U312" s="98">
        <v>8.6477427295286961E-3</v>
      </c>
      <c r="V312" s="98">
        <v>8.2231889248421917E-3</v>
      </c>
      <c r="W312" s="98">
        <v>1.1086413096098025E-2</v>
      </c>
      <c r="X312" s="98">
        <v>2.1045265983937072E-3</v>
      </c>
      <c r="Y312" s="98">
        <v>3.4183434951910712E-3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8.7575970882436391E-5</v>
      </c>
      <c r="F313" s="122">
        <f t="shared" si="142"/>
        <v>4.585316086469122E-4</v>
      </c>
      <c r="G313" s="122">
        <f t="shared" si="142"/>
        <v>7.6133233023990908E-4</v>
      </c>
      <c r="H313" s="122">
        <f t="shared" si="142"/>
        <v>8.6301539601625599E-4</v>
      </c>
      <c r="I313" s="122">
        <f t="shared" si="142"/>
        <v>6.2359627659406408E-4</v>
      </c>
      <c r="J313" s="122">
        <f t="shared" si="142"/>
        <v>1.5332606545354082E-4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1.2760517388975953E-4</v>
      </c>
      <c r="O313" s="122">
        <f t="shared" si="142"/>
        <v>4.3587362600771271E-4</v>
      </c>
      <c r="P313" s="122">
        <f t="shared" si="142"/>
        <v>1.1135767514767718E-5</v>
      </c>
      <c r="Q313" s="122">
        <f t="shared" si="142"/>
        <v>4.8374602776333853E-5</v>
      </c>
      <c r="R313" s="122">
        <f t="shared" si="142"/>
        <v>1.9365418283870454E-4</v>
      </c>
      <c r="S313" s="122">
        <f t="shared" si="142"/>
        <v>5.936590272244374E-4</v>
      </c>
      <c r="T313" s="122">
        <f t="shared" si="142"/>
        <v>3.6789414410772224E-4</v>
      </c>
      <c r="U313" s="122">
        <f t="shared" si="142"/>
        <v>5.4747437478096835E-4</v>
      </c>
      <c r="V313" s="122">
        <f t="shared" si="142"/>
        <v>7.1999784110648286E-4</v>
      </c>
      <c r="W313" s="122">
        <f t="shared" si="142"/>
        <v>3.0633154431674897E-4</v>
      </c>
      <c r="X313" s="122">
        <f t="shared" si="142"/>
        <v>3.3969168365895613E-5</v>
      </c>
      <c r="Y313" s="122">
        <f t="shared" si="142"/>
        <v>1.6973252002982102E-5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8.7575970882436391E-5</v>
      </c>
      <c r="F314" s="98">
        <v>4.585316086469122E-4</v>
      </c>
      <c r="G314" s="98">
        <v>7.6133233023990908E-4</v>
      </c>
      <c r="H314" s="98">
        <v>8.6301539601625599E-4</v>
      </c>
      <c r="I314" s="98">
        <v>6.2359627659406408E-4</v>
      </c>
      <c r="J314" s="98">
        <v>1.5332606545354082E-4</v>
      </c>
      <c r="K314" s="98">
        <v>0</v>
      </c>
      <c r="L314" s="98">
        <v>0</v>
      </c>
      <c r="M314" s="98">
        <v>0</v>
      </c>
      <c r="N314" s="98">
        <v>1.2760517388975953E-4</v>
      </c>
      <c r="O314" s="98">
        <v>4.3587362600771271E-4</v>
      </c>
      <c r="P314" s="98">
        <v>1.1135767514767718E-5</v>
      </c>
      <c r="Q314" s="98">
        <v>4.8374602776333853E-5</v>
      </c>
      <c r="R314" s="98">
        <v>1.9365418283870454E-4</v>
      </c>
      <c r="S314" s="98">
        <v>5.936590272244374E-4</v>
      </c>
      <c r="T314" s="98">
        <v>3.6789414410772224E-4</v>
      </c>
      <c r="U314" s="98">
        <v>5.4747437478096835E-4</v>
      </c>
      <c r="V314" s="98">
        <v>7.1999784110648286E-4</v>
      </c>
      <c r="W314" s="98">
        <v>3.0633154431674897E-4</v>
      </c>
      <c r="X314" s="98">
        <v>3.3969168365895613E-5</v>
      </c>
      <c r="Y314" s="98">
        <v>1.6973252002982102E-5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2.3711538991064117E-2</v>
      </c>
      <c r="F315" s="122">
        <v>0.16601777665942119</v>
      </c>
      <c r="G315" s="122">
        <v>0.28258092047813865</v>
      </c>
      <c r="H315" s="122">
        <v>0.25683461356987036</v>
      </c>
      <c r="I315" s="122">
        <v>0.17509937851965779</v>
      </c>
      <c r="J315" s="122">
        <v>6.0990142847483761E-2</v>
      </c>
      <c r="K315" s="122">
        <v>0</v>
      </c>
      <c r="L315" s="122">
        <v>0</v>
      </c>
      <c r="M315" s="122">
        <v>0</v>
      </c>
      <c r="N315" s="122">
        <v>8.2620894843745046E-2</v>
      </c>
      <c r="O315" s="122">
        <v>0.13203902162776834</v>
      </c>
      <c r="P315" s="122">
        <v>1.4769319754122419E-2</v>
      </c>
      <c r="Q315" s="122">
        <v>4.1902736747771577E-2</v>
      </c>
      <c r="R315" s="122">
        <v>0.1098034336638241</v>
      </c>
      <c r="S315" s="122">
        <v>0.17035634109190145</v>
      </c>
      <c r="T315" s="122">
        <v>0.16089152823982172</v>
      </c>
      <c r="U315" s="122">
        <v>0.14007419210730654</v>
      </c>
      <c r="V315" s="122">
        <v>0.12293153714440912</v>
      </c>
      <c r="W315" s="122">
        <v>0.13026004433632557</v>
      </c>
      <c r="X315" s="122">
        <v>3.491838194827445E-2</v>
      </c>
      <c r="Y315" s="122">
        <v>6.7941302033270146E-2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4.6167225138796317E-4</v>
      </c>
      <c r="F316" s="98">
        <v>5.5476743228069112E-3</v>
      </c>
      <c r="G316" s="98">
        <v>1.402059866584851E-2</v>
      </c>
      <c r="H316" s="98">
        <v>8.3206986752728338E-3</v>
      </c>
      <c r="I316" s="98">
        <v>3.3737384794966115E-3</v>
      </c>
      <c r="J316" s="98">
        <v>1.9411743135444646E-4</v>
      </c>
      <c r="K316" s="98">
        <v>0</v>
      </c>
      <c r="L316" s="98">
        <v>0</v>
      </c>
      <c r="M316" s="98">
        <v>0</v>
      </c>
      <c r="N316" s="98">
        <v>1.1304966556200714E-3</v>
      </c>
      <c r="O316" s="98">
        <v>2.1617815665557114E-3</v>
      </c>
      <c r="P316" s="98">
        <v>1.9341533906866773E-4</v>
      </c>
      <c r="Q316" s="98">
        <v>3.9719358909240659E-4</v>
      </c>
      <c r="R316" s="98">
        <v>3.428212112259324E-4</v>
      </c>
      <c r="S316" s="98">
        <v>1.6111797290868871E-3</v>
      </c>
      <c r="T316" s="98">
        <v>1.3510469891146364E-3</v>
      </c>
      <c r="U316" s="98">
        <v>1.5355661663368771E-3</v>
      </c>
      <c r="V316" s="98">
        <v>1.3023231648855275E-3</v>
      </c>
      <c r="W316" s="98">
        <v>1.6469155541054149E-3</v>
      </c>
      <c r="X316" s="98">
        <v>1.770506455172893E-4</v>
      </c>
      <c r="Y316" s="98">
        <v>3.3986052599641557E-4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1.7756118167849936E-4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6.5621053222370197E-5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1.1194012845612916E-4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1.5498849050427581E-2</v>
      </c>
      <c r="F320" s="101">
        <v>9.2842073433221914E-2</v>
      </c>
      <c r="G320" s="101">
        <v>0.12371096493384384</v>
      </c>
      <c r="H320" s="101">
        <v>0.13384029752999402</v>
      </c>
      <c r="I320" s="101">
        <v>0.11486574517388805</v>
      </c>
      <c r="J320" s="101">
        <v>3.3157799362257774E-2</v>
      </c>
      <c r="K320" s="101">
        <v>0</v>
      </c>
      <c r="L320" s="101">
        <v>0</v>
      </c>
      <c r="M320" s="101">
        <v>0</v>
      </c>
      <c r="N320" s="101">
        <v>4.4982467447829175E-2</v>
      </c>
      <c r="O320" s="101">
        <v>6.5425205913156412E-2</v>
      </c>
      <c r="P320" s="101">
        <v>8.4136174448661057E-3</v>
      </c>
      <c r="Q320" s="101">
        <v>2.2167490685626852E-2</v>
      </c>
      <c r="R320" s="101">
        <v>5.3368934958381867E-2</v>
      </c>
      <c r="S320" s="101">
        <v>8.1120361137310276E-2</v>
      </c>
      <c r="T320" s="101">
        <v>9.0579076763614819E-2</v>
      </c>
      <c r="U320" s="101">
        <v>7.234136826365202E-2</v>
      </c>
      <c r="V320" s="101">
        <v>7.0751706017807656E-2</v>
      </c>
      <c r="W320" s="101">
        <v>8.1126409437975694E-2</v>
      </c>
      <c r="X320" s="101">
        <v>1.8729754484426799E-2</v>
      </c>
      <c r="Y320" s="101">
        <v>4.3274257322809602E-2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7.7510176892485738E-3</v>
      </c>
      <c r="F321" s="104">
        <v>6.7628028903392381E-2</v>
      </c>
      <c r="G321" s="104">
        <v>0.14467179569676777</v>
      </c>
      <c r="H321" s="104">
        <v>0.11467361736460352</v>
      </c>
      <c r="I321" s="104">
        <v>5.6859894866273131E-2</v>
      </c>
      <c r="J321" s="104">
        <v>2.7638226053871541E-2</v>
      </c>
      <c r="K321" s="104">
        <v>0</v>
      </c>
      <c r="L321" s="104">
        <v>0</v>
      </c>
      <c r="M321" s="104">
        <v>0</v>
      </c>
      <c r="N321" s="104">
        <v>3.6507930740295791E-2</v>
      </c>
      <c r="O321" s="104">
        <v>6.4452034148056225E-2</v>
      </c>
      <c r="P321" s="104">
        <v>6.162286970187645E-3</v>
      </c>
      <c r="Q321" s="104">
        <v>1.9338052473052314E-2</v>
      </c>
      <c r="R321" s="104">
        <v>5.6091677494216299E-2</v>
      </c>
      <c r="S321" s="104">
        <v>8.7624800225504285E-2</v>
      </c>
      <c r="T321" s="104">
        <v>6.8961404487092259E-2</v>
      </c>
      <c r="U321" s="104">
        <v>6.6197257677317656E-2</v>
      </c>
      <c r="V321" s="104">
        <v>5.0877507961715931E-2</v>
      </c>
      <c r="W321" s="104">
        <v>4.7486719344244463E-2</v>
      </c>
      <c r="X321" s="104">
        <v>1.6011576818330361E-2</v>
      </c>
      <c r="Y321" s="104">
        <v>2.4327184184464126E-2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2.8622241764581142E-3</v>
      </c>
      <c r="F322" s="98">
        <v>2.4941053843094804E-2</v>
      </c>
      <c r="G322" s="98">
        <v>5.3319369309120353E-2</v>
      </c>
      <c r="H322" s="98">
        <v>3.5121525664756785E-2</v>
      </c>
      <c r="I322" s="98">
        <v>1.838791999076923E-2</v>
      </c>
      <c r="J322" s="98">
        <v>9.7209317901960166E-3</v>
      </c>
      <c r="K322" s="98">
        <v>0</v>
      </c>
      <c r="L322" s="98">
        <v>0</v>
      </c>
      <c r="M322" s="98">
        <v>0</v>
      </c>
      <c r="N322" s="98">
        <v>1.2448202092615402E-2</v>
      </c>
      <c r="O322" s="98">
        <v>1.8845425541170798E-2</v>
      </c>
      <c r="P322" s="98">
        <v>1.8190587371729819E-3</v>
      </c>
      <c r="Q322" s="98">
        <v>4.6038830520085368E-3</v>
      </c>
      <c r="R322" s="98">
        <v>1.2414245221396385E-2</v>
      </c>
      <c r="S322" s="98">
        <v>2.1809461719438799E-2</v>
      </c>
      <c r="T322" s="98">
        <v>1.9899527359009801E-2</v>
      </c>
      <c r="U322" s="98">
        <v>1.9568637662821926E-2</v>
      </c>
      <c r="V322" s="98">
        <v>1.5002938637281887E-2</v>
      </c>
      <c r="W322" s="98">
        <v>1.3605642264119557E-2</v>
      </c>
      <c r="X322" s="98">
        <v>5.4139952391376598E-3</v>
      </c>
      <c r="Y322" s="98">
        <v>8.1724535577058933E-3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4.8887935127904601E-3</v>
      </c>
      <c r="F323" s="98">
        <v>4.2686975060297581E-2</v>
      </c>
      <c r="G323" s="98">
        <v>9.1352426387647429E-2</v>
      </c>
      <c r="H323" s="98">
        <v>7.9552091699846741E-2</v>
      </c>
      <c r="I323" s="98">
        <v>3.8471974875503898E-2</v>
      </c>
      <c r="J323" s="98">
        <v>1.7917294263675526E-2</v>
      </c>
      <c r="K323" s="98">
        <v>0</v>
      </c>
      <c r="L323" s="98">
        <v>0</v>
      </c>
      <c r="M323" s="98">
        <v>0</v>
      </c>
      <c r="N323" s="98">
        <v>2.4059728647680387E-2</v>
      </c>
      <c r="O323" s="98">
        <v>4.5606608606885431E-2</v>
      </c>
      <c r="P323" s="98">
        <v>4.3432282330146633E-3</v>
      </c>
      <c r="Q323" s="98">
        <v>1.4734169421043778E-2</v>
      </c>
      <c r="R323" s="98">
        <v>4.3677432272819915E-2</v>
      </c>
      <c r="S323" s="98">
        <v>6.5815338506065482E-2</v>
      </c>
      <c r="T323" s="98">
        <v>4.9061877128082465E-2</v>
      </c>
      <c r="U323" s="98">
        <v>4.6628620014495727E-2</v>
      </c>
      <c r="V323" s="98">
        <v>3.5874569324434044E-2</v>
      </c>
      <c r="W323" s="98">
        <v>3.3881077080124902E-2</v>
      </c>
      <c r="X323" s="98">
        <v>1.0597581579192702E-2</v>
      </c>
      <c r="Y323" s="98">
        <v>1.6154730626758235E-2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3.9427770508784219E-3</v>
      </c>
      <c r="F324" s="122">
        <v>2.9341975584225136E-2</v>
      </c>
      <c r="G324" s="122">
        <v>4.3266742342905819E-2</v>
      </c>
      <c r="H324" s="122">
        <v>4.4188173354469784E-2</v>
      </c>
      <c r="I324" s="122">
        <v>2.6150918257999031E-2</v>
      </c>
      <c r="J324" s="122">
        <v>9.9095631323440347E-3</v>
      </c>
      <c r="K324" s="122">
        <v>0</v>
      </c>
      <c r="L324" s="122">
        <v>0</v>
      </c>
      <c r="M324" s="122">
        <v>0</v>
      </c>
      <c r="N324" s="122">
        <v>1.5552116857235058E-2</v>
      </c>
      <c r="O324" s="122">
        <v>2.4072886302329198E-2</v>
      </c>
      <c r="P324" s="122">
        <v>2.8569463050756674E-3</v>
      </c>
      <c r="Q324" s="122">
        <v>7.8403463689000353E-3</v>
      </c>
      <c r="R324" s="122">
        <v>2.1176327316792028E-2</v>
      </c>
      <c r="S324" s="122">
        <v>3.4063657836537732E-2</v>
      </c>
      <c r="T324" s="122">
        <v>3.342676006396942E-2</v>
      </c>
      <c r="U324" s="122">
        <v>2.9238543927687505E-2</v>
      </c>
      <c r="V324" s="122">
        <v>2.6154482958437857E-2</v>
      </c>
      <c r="W324" s="122">
        <v>2.3895949824681541E-2</v>
      </c>
      <c r="X324" s="122">
        <v>6.9106444912985432E-3</v>
      </c>
      <c r="Y324" s="122">
        <v>1.4415717695921005E-2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2.7760347974893212E-5</v>
      </c>
      <c r="F325" s="98">
        <v>1.5099641438481214E-4</v>
      </c>
      <c r="G325" s="98">
        <v>2.5264017287321742E-4</v>
      </c>
      <c r="H325" s="98">
        <v>2.3137849744345757E-4</v>
      </c>
      <c r="I325" s="98">
        <v>1.0098804703029639E-4</v>
      </c>
      <c r="J325" s="98">
        <v>2.6994334561818055E-5</v>
      </c>
      <c r="K325" s="98">
        <v>0</v>
      </c>
      <c r="L325" s="98">
        <v>0</v>
      </c>
      <c r="M325" s="98">
        <v>0</v>
      </c>
      <c r="N325" s="98">
        <v>0</v>
      </c>
      <c r="O325" s="98">
        <v>5.9368927784931609E-5</v>
      </c>
      <c r="P325" s="98">
        <v>0</v>
      </c>
      <c r="Q325" s="98">
        <v>3.6719195521677393E-5</v>
      </c>
      <c r="R325" s="98">
        <v>7.763513777348328E-5</v>
      </c>
      <c r="S325" s="98">
        <v>7.4719721581891963E-5</v>
      </c>
      <c r="T325" s="98">
        <v>3.4755889534201684E-5</v>
      </c>
      <c r="U325" s="98">
        <v>3.4971779236471777E-5</v>
      </c>
      <c r="V325" s="98">
        <v>3.4976181317106883E-5</v>
      </c>
      <c r="W325" s="98">
        <v>9.6661733429682006E-5</v>
      </c>
      <c r="X325" s="98">
        <v>0</v>
      </c>
      <c r="Y325" s="98">
        <v>0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3.9150167029035282E-3</v>
      </c>
      <c r="F326" s="33">
        <v>2.9190979169840325E-2</v>
      </c>
      <c r="G326" s="33">
        <v>4.3014102170032605E-2</v>
      </c>
      <c r="H326" s="33">
        <v>4.3956794857026325E-2</v>
      </c>
      <c r="I326" s="33">
        <v>2.6049930210968734E-2</v>
      </c>
      <c r="J326" s="33">
        <v>9.8825687977822166E-3</v>
      </c>
      <c r="K326" s="33">
        <v>0</v>
      </c>
      <c r="L326" s="33">
        <v>0</v>
      </c>
      <c r="M326" s="33">
        <v>0</v>
      </c>
      <c r="N326" s="33">
        <v>1.5552116857235058E-2</v>
      </c>
      <c r="O326" s="33">
        <v>2.4013517374544265E-2</v>
      </c>
      <c r="P326" s="33">
        <v>2.8569463050756674E-3</v>
      </c>
      <c r="Q326" s="33">
        <v>7.8036271733783573E-3</v>
      </c>
      <c r="R326" s="33">
        <v>2.1098692179018545E-2</v>
      </c>
      <c r="S326" s="33">
        <v>3.398893811495584E-2</v>
      </c>
      <c r="T326" s="33">
        <v>3.3392004174435219E-2</v>
      </c>
      <c r="U326" s="33">
        <v>2.9203572148451033E-2</v>
      </c>
      <c r="V326" s="33">
        <v>2.611950677712075E-2</v>
      </c>
      <c r="W326" s="33">
        <v>2.3799288091251859E-2</v>
      </c>
      <c r="X326" s="33">
        <v>6.9106444912985432E-3</v>
      </c>
      <c r="Y326" s="33">
        <v>1.4415717695921005E-2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>
        <f t="shared" si="143"/>
        <v>0.59346682022813435</v>
      </c>
      <c r="F328" s="119">
        <f t="shared" si="143"/>
        <v>0.60113926071741064</v>
      </c>
      <c r="G328" s="119">
        <f t="shared" si="143"/>
        <v>0.60197593466784938</v>
      </c>
      <c r="H328" s="119">
        <f t="shared" si="143"/>
        <v>0.60946898408235839</v>
      </c>
      <c r="I328" s="119">
        <f t="shared" si="143"/>
        <v>0.61251718702816738</v>
      </c>
      <c r="J328" s="119">
        <f t="shared" si="143"/>
        <v>0.61931303197894605</v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>
        <f t="shared" si="143"/>
        <v>0.66946288636012041</v>
      </c>
      <c r="O328" s="119">
        <f t="shared" si="143"/>
        <v>0.69054157716419273</v>
      </c>
      <c r="P328" s="119">
        <f t="shared" si="143"/>
        <v>0.72353565852916579</v>
      </c>
      <c r="Q328" s="119">
        <f t="shared" si="143"/>
        <v>0.75178739377481119</v>
      </c>
      <c r="R328" s="119">
        <f t="shared" ref="R328:V328" si="144">IF(R309=0,"",R309/R290)</f>
        <v>0.75974289790529193</v>
      </c>
      <c r="S328" s="119">
        <f t="shared" si="144"/>
        <v>0.76082344764764065</v>
      </c>
      <c r="T328" s="119">
        <f t="shared" si="144"/>
        <v>0.76209482367256243</v>
      </c>
      <c r="U328" s="119">
        <f t="shared" si="144"/>
        <v>0.76870693188040418</v>
      </c>
      <c r="V328" s="119">
        <f t="shared" si="144"/>
        <v>0.76874956011337259</v>
      </c>
      <c r="W328" s="119">
        <f t="shared" ref="W328:Y328" si="145">IF(W309=0,"",W309/W290)</f>
        <v>0.7656925465803377</v>
      </c>
      <c r="X328" s="119">
        <f t="shared" si="145"/>
        <v>0.77742692698718507</v>
      </c>
      <c r="Y328" s="119">
        <f t="shared" si="145"/>
        <v>0.78344515296537265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>
        <f t="shared" si="146"/>
        <v>0.56603907362412165</v>
      </c>
      <c r="F329" s="124">
        <f t="shared" si="146"/>
        <v>0.57058790137377968</v>
      </c>
      <c r="G329" s="124">
        <f t="shared" si="146"/>
        <v>0.57484158426063992</v>
      </c>
      <c r="H329" s="124">
        <f t="shared" si="146"/>
        <v>0.57996120319479438</v>
      </c>
      <c r="I329" s="124">
        <f t="shared" si="146"/>
        <v>0.58510623707772813</v>
      </c>
      <c r="J329" s="124">
        <f t="shared" si="146"/>
        <v>0.59083274512289374</v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>
        <f t="shared" si="146"/>
        <v>0.63739715608159642</v>
      </c>
      <c r="O329" s="124">
        <f t="shared" si="146"/>
        <v>0.66563920775937369</v>
      </c>
      <c r="P329" s="124">
        <f t="shared" si="146"/>
        <v>0.6981638109112499</v>
      </c>
      <c r="Q329" s="124">
        <f t="shared" si="146"/>
        <v>0.72410191163572468</v>
      </c>
      <c r="R329" s="124">
        <f t="shared" ref="R329:V329" si="147">IF(R310=0,"",R310/R291)</f>
        <v>0.73389827161331922</v>
      </c>
      <c r="S329" s="124">
        <f t="shared" si="147"/>
        <v>0.73838721426623666</v>
      </c>
      <c r="T329" s="124">
        <f t="shared" si="147"/>
        <v>0.73980834603861534</v>
      </c>
      <c r="U329" s="124">
        <f t="shared" si="147"/>
        <v>0.74026308663112494</v>
      </c>
      <c r="V329" s="124">
        <f t="shared" si="147"/>
        <v>0.74184791711033027</v>
      </c>
      <c r="W329" s="124">
        <f t="shared" ref="W329:Y329" si="148">IF(W310=0,"",W310/W291)</f>
        <v>0.74434615709096896</v>
      </c>
      <c r="X329" s="124">
        <f t="shared" si="148"/>
        <v>0.74644176823813979</v>
      </c>
      <c r="Y329" s="124">
        <f t="shared" si="148"/>
        <v>0.7482838874959763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>
        <f t="shared" si="149"/>
        <v>0.5597089912386547</v>
      </c>
      <c r="F330" s="111">
        <f t="shared" si="149"/>
        <v>0.56443188231543395</v>
      </c>
      <c r="G330" s="111">
        <f t="shared" si="149"/>
        <v>0.5693660016286094</v>
      </c>
      <c r="H330" s="111">
        <f t="shared" si="149"/>
        <v>0.57447918737399384</v>
      </c>
      <c r="I330" s="111">
        <f t="shared" si="149"/>
        <v>0.57982663909026033</v>
      </c>
      <c r="J330" s="111">
        <f t="shared" si="149"/>
        <v>0.58564175794674278</v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>
        <f t="shared" si="149"/>
        <v>0.63263486887522025</v>
      </c>
      <c r="O330" s="111">
        <f t="shared" si="149"/>
        <v>0.66109280492419842</v>
      </c>
      <c r="P330" s="111">
        <f t="shared" si="149"/>
        <v>0.69388927104764608</v>
      </c>
      <c r="Q330" s="111">
        <f t="shared" si="149"/>
        <v>0.72007763808383984</v>
      </c>
      <c r="R330" s="111">
        <f t="shared" ref="R330:V330" si="150">IF(R311=0,"",R311/R292)</f>
        <v>0.7299858324132058</v>
      </c>
      <c r="S330" s="111">
        <f t="shared" si="150"/>
        <v>0.73453980307659661</v>
      </c>
      <c r="T330" s="111">
        <f t="shared" si="150"/>
        <v>0.73598389058813507</v>
      </c>
      <c r="U330" s="111">
        <f t="shared" si="150"/>
        <v>0.73646900683249861</v>
      </c>
      <c r="V330" s="111">
        <f t="shared" si="150"/>
        <v>0.73807881164763978</v>
      </c>
      <c r="W330" s="111">
        <f t="shared" ref="W330:Y330" si="151">IF(W311=0,"",W311/W292)</f>
        <v>0.74055743385119721</v>
      </c>
      <c r="X330" s="111">
        <f t="shared" si="151"/>
        <v>0.74270738534974501</v>
      </c>
      <c r="Y330" s="111">
        <f t="shared" si="151"/>
        <v>0.74456330268267468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2.5624090837159335</v>
      </c>
      <c r="F332" s="124">
        <f t="shared" si="155"/>
        <v>2.6660679814115782</v>
      </c>
      <c r="G332" s="124">
        <f t="shared" si="155"/>
        <v>2.7711533179570744</v>
      </c>
      <c r="H332" s="124">
        <f t="shared" si="155"/>
        <v>2.8775707131436858</v>
      </c>
      <c r="I332" s="124">
        <f t="shared" si="155"/>
        <v>2.9854460493997883</v>
      </c>
      <c r="J332" s="124">
        <f t="shared" si="155"/>
        <v>3.0953435223051553</v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>
        <f t="shared" si="155"/>
        <v>3.606919471321004</v>
      </c>
      <c r="O332" s="124">
        <f t="shared" si="155"/>
        <v>3.780293598004187</v>
      </c>
      <c r="P332" s="124">
        <f t="shared" si="155"/>
        <v>3.9575153785433175</v>
      </c>
      <c r="Q332" s="124">
        <f t="shared" si="155"/>
        <v>4.0935303779077294</v>
      </c>
      <c r="R332" s="124">
        <f t="shared" ref="R332:V332" si="156">IF(R313=0,"",R313/R294)</f>
        <v>4.1230018521166087</v>
      </c>
      <c r="S332" s="124">
        <f t="shared" si="156"/>
        <v>4.1262764603620399</v>
      </c>
      <c r="T332" s="124">
        <f t="shared" si="156"/>
        <v>4.129914913968074</v>
      </c>
      <c r="U332" s="124">
        <f t="shared" si="156"/>
        <v>4.1339576401970017</v>
      </c>
      <c r="V332" s="124">
        <f t="shared" si="156"/>
        <v>4.1455098778876316</v>
      </c>
      <c r="W332" s="124">
        <f t="shared" ref="W332:Y332" si="157">IF(W313=0,"",W313/W294)</f>
        <v>4.1834265621208973</v>
      </c>
      <c r="X332" s="124">
        <f t="shared" si="157"/>
        <v>4.2288937202637147</v>
      </c>
      <c r="Y332" s="124">
        <f t="shared" si="157"/>
        <v>4.280143289560403</v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2.5624090837159335</v>
      </c>
      <c r="F333" s="111">
        <f t="shared" si="158"/>
        <v>2.6660679814115782</v>
      </c>
      <c r="G333" s="111">
        <f t="shared" si="158"/>
        <v>2.7711533179570744</v>
      </c>
      <c r="H333" s="111">
        <f t="shared" si="158"/>
        <v>2.8775707131436858</v>
      </c>
      <c r="I333" s="111">
        <f t="shared" si="158"/>
        <v>2.9854460493997883</v>
      </c>
      <c r="J333" s="111">
        <f t="shared" si="158"/>
        <v>3.0953435223051553</v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>
        <f t="shared" si="158"/>
        <v>3.606919471321004</v>
      </c>
      <c r="O333" s="111">
        <f t="shared" si="158"/>
        <v>3.780293598004187</v>
      </c>
      <c r="P333" s="111">
        <f t="shared" si="158"/>
        <v>3.9575153785433175</v>
      </c>
      <c r="Q333" s="111">
        <f t="shared" si="158"/>
        <v>4.0935303779077294</v>
      </c>
      <c r="R333" s="111">
        <f t="shared" ref="R333:V333" si="159">IF(R314=0,"",R314/R295)</f>
        <v>4.1230018521166087</v>
      </c>
      <c r="S333" s="111">
        <f t="shared" si="159"/>
        <v>4.1262764603620399</v>
      </c>
      <c r="T333" s="111">
        <f t="shared" si="159"/>
        <v>4.129914913968074</v>
      </c>
      <c r="U333" s="111">
        <f t="shared" si="159"/>
        <v>4.1339576401970017</v>
      </c>
      <c r="V333" s="111">
        <f t="shared" si="159"/>
        <v>4.1455098778876316</v>
      </c>
      <c r="W333" s="111">
        <f t="shared" ref="W333:Y333" si="160">IF(W314=0,"",W314/W295)</f>
        <v>4.1834265621208973</v>
      </c>
      <c r="X333" s="111">
        <f t="shared" si="160"/>
        <v>4.2288937202637147</v>
      </c>
      <c r="Y333" s="111">
        <f t="shared" si="160"/>
        <v>4.280143289560403</v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>
        <f t="shared" si="161"/>
        <v>0.74808317299094818</v>
      </c>
      <c r="F334" s="124">
        <f t="shared" si="161"/>
        <v>0.75991662774059388</v>
      </c>
      <c r="G334" s="124">
        <f t="shared" si="161"/>
        <v>0.77577496510872623</v>
      </c>
      <c r="H334" s="124">
        <f t="shared" si="161"/>
        <v>0.77506182214545527</v>
      </c>
      <c r="I334" s="124">
        <f t="shared" si="161"/>
        <v>0.7557340171787964</v>
      </c>
      <c r="J334" s="124">
        <f t="shared" si="161"/>
        <v>0.77624695469751681</v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>
        <f t="shared" si="161"/>
        <v>0.78674997127268587</v>
      </c>
      <c r="O334" s="124">
        <f t="shared" si="161"/>
        <v>0.80749741674121711</v>
      </c>
      <c r="P334" s="124">
        <f t="shared" si="161"/>
        <v>0.80625546460800124</v>
      </c>
      <c r="Q334" s="124">
        <f t="shared" si="161"/>
        <v>0.82877220389087003</v>
      </c>
      <c r="R334" s="124">
        <f t="shared" ref="R334:V334" si="162">IF(R315=0,"",R315/R296)</f>
        <v>0.84508521942243287</v>
      </c>
      <c r="S334" s="124">
        <f t="shared" si="162"/>
        <v>0.84848219190572827</v>
      </c>
      <c r="T334" s="124">
        <f t="shared" si="162"/>
        <v>0.83806486460281204</v>
      </c>
      <c r="U334" s="124">
        <f t="shared" si="162"/>
        <v>0.84968978180655308</v>
      </c>
      <c r="V334" s="124">
        <f t="shared" si="162"/>
        <v>0.84807858423191618</v>
      </c>
      <c r="W334" s="124">
        <f t="shared" ref="W334:Y334" si="163">IF(W315=0,"",W315/W296)</f>
        <v>0.84813526200058809</v>
      </c>
      <c r="X334" s="124">
        <f t="shared" si="163"/>
        <v>0.86525162230314767</v>
      </c>
      <c r="Y334" s="124">
        <f t="shared" si="163"/>
        <v>0.86384798180916678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>
        <f t="shared" si="164"/>
        <v>0.63080081118581544</v>
      </c>
      <c r="F335" s="111">
        <f t="shared" si="164"/>
        <v>0.63284635706297798</v>
      </c>
      <c r="G335" s="111">
        <f t="shared" si="164"/>
        <v>0.6351180423988585</v>
      </c>
      <c r="H335" s="111">
        <f t="shared" si="164"/>
        <v>0.63759228867169504</v>
      </c>
      <c r="I335" s="111">
        <f t="shared" si="164"/>
        <v>0.64031656608394372</v>
      </c>
      <c r="J335" s="111">
        <f t="shared" si="164"/>
        <v>0.64348534329959228</v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>
        <f t="shared" si="164"/>
        <v>0.67562848853872659</v>
      </c>
      <c r="O335" s="111">
        <f t="shared" si="164"/>
        <v>0.69740473837029182</v>
      </c>
      <c r="P335" s="111">
        <f t="shared" si="164"/>
        <v>0.72381079045438923</v>
      </c>
      <c r="Q335" s="111">
        <f t="shared" si="164"/>
        <v>0.74758578527013431</v>
      </c>
      <c r="R335" s="111">
        <f t="shared" ref="R335:V335" si="165">IF(R316=0,"",R316/R297)</f>
        <v>0.76301047726574223</v>
      </c>
      <c r="S335" s="111">
        <f t="shared" si="165"/>
        <v>0.77737233556504548</v>
      </c>
      <c r="T335" s="111">
        <f t="shared" si="165"/>
        <v>0.79024788971033777</v>
      </c>
      <c r="U335" s="111">
        <f t="shared" si="165"/>
        <v>0.80121366924395676</v>
      </c>
      <c r="V335" s="111">
        <f t="shared" si="165"/>
        <v>0.80984620370822258</v>
      </c>
      <c r="W335" s="111">
        <f t="shared" ref="W335:Y335" si="166">IF(W316=0,"",W316/W297)</f>
        <v>0.81515221689444495</v>
      </c>
      <c r="X335" s="111">
        <f t="shared" si="166"/>
        <v>0.81868397418839922</v>
      </c>
      <c r="Y335" s="111">
        <f t="shared" si="166"/>
        <v>0.82047236964036352</v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>
        <f t="shared" si="167"/>
        <v>0.82486398926969817</v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>
        <f t="shared" si="170"/>
        <v>0.63511804239885838</v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>
        <f t="shared" si="173"/>
        <v>1</v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>
        <f t="shared" si="176"/>
        <v>0.70414450093667191</v>
      </c>
      <c r="F339" s="112">
        <f t="shared" si="176"/>
        <v>0.70522396646110153</v>
      </c>
      <c r="G339" s="112">
        <f t="shared" si="176"/>
        <v>0.70638916938274965</v>
      </c>
      <c r="H339" s="112">
        <f t="shared" si="176"/>
        <v>0.70763188442304903</v>
      </c>
      <c r="I339" s="112">
        <f t="shared" si="176"/>
        <v>0.7089710098466171</v>
      </c>
      <c r="J339" s="112">
        <f t="shared" si="176"/>
        <v>0.71048232196881456</v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>
        <f t="shared" si="176"/>
        <v>0.72438051916239177</v>
      </c>
      <c r="O339" s="112">
        <f t="shared" si="176"/>
        <v>0.73400093088760976</v>
      </c>
      <c r="P339" s="112">
        <f t="shared" si="176"/>
        <v>0.74647664339135933</v>
      </c>
      <c r="Q339" s="112">
        <f t="shared" si="176"/>
        <v>0.75851305163146177</v>
      </c>
      <c r="R339" s="112">
        <f t="shared" ref="R339:V339" si="177">IF(R320=0,"",R320/R301)</f>
        <v>0.76665856278036026</v>
      </c>
      <c r="S339" s="112">
        <f t="shared" si="177"/>
        <v>0.77455015905289237</v>
      </c>
      <c r="T339" s="112">
        <f t="shared" si="177"/>
        <v>0.7823805123171178</v>
      </c>
      <c r="U339" s="112">
        <f t="shared" si="177"/>
        <v>0.79022833894964828</v>
      </c>
      <c r="V339" s="112">
        <f t="shared" si="177"/>
        <v>0.79793791888994947</v>
      </c>
      <c r="W339" s="112">
        <f t="shared" ref="W339:Y339" si="178">IF(W320=0,"",W320/W301)</f>
        <v>0.80497932301774877</v>
      </c>
      <c r="X339" s="112">
        <f t="shared" si="178"/>
        <v>0.81725512041132697</v>
      </c>
      <c r="Y339" s="112">
        <f t="shared" si="178"/>
        <v>0.82870769325501881</v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>
        <f t="shared" si="179"/>
        <v>0.86568549592438482</v>
      </c>
      <c r="F340" s="113">
        <f t="shared" si="179"/>
        <v>0.86643593341705538</v>
      </c>
      <c r="G340" s="113">
        <f t="shared" si="179"/>
        <v>0.86716012169106338</v>
      </c>
      <c r="H340" s="113">
        <f t="shared" si="179"/>
        <v>0.88767269544727745</v>
      </c>
      <c r="I340" s="113">
        <f t="shared" si="179"/>
        <v>0.88280737528218645</v>
      </c>
      <c r="J340" s="113">
        <f t="shared" si="179"/>
        <v>0.87464255155134452</v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>
        <f t="shared" si="179"/>
        <v>0.88516206985371049</v>
      </c>
      <c r="O340" s="113">
        <f t="shared" si="179"/>
        <v>0.90418966378402099</v>
      </c>
      <c r="P340" s="113">
        <f t="shared" si="179"/>
        <v>0.9088801159448332</v>
      </c>
      <c r="Q340" s="113">
        <f t="shared" si="179"/>
        <v>0.92954488628125909</v>
      </c>
      <c r="R340" s="113">
        <f t="shared" ref="R340:V340" si="180">IF(R321=0,"",R321/R302)</f>
        <v>0.93688970148041306</v>
      </c>
      <c r="S340" s="113">
        <f t="shared" si="180"/>
        <v>0.93244731803760628</v>
      </c>
      <c r="T340" s="113">
        <f t="shared" si="180"/>
        <v>0.92570033690528686</v>
      </c>
      <c r="U340" s="113">
        <f t="shared" si="180"/>
        <v>0.92723778190866246</v>
      </c>
      <c r="V340" s="113">
        <f t="shared" si="180"/>
        <v>0.93051521787903368</v>
      </c>
      <c r="W340" s="113">
        <f t="shared" ref="W340:Y340" si="181">IF(W321=0,"",W321/W302)</f>
        <v>0.93509214962997522</v>
      </c>
      <c r="X340" s="113">
        <f t="shared" si="181"/>
        <v>0.92970619415496103</v>
      </c>
      <c r="Y340" s="113">
        <f t="shared" si="181"/>
        <v>0.93507058350191852</v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>
        <f t="shared" si="182"/>
        <v>0.70414450093667191</v>
      </c>
      <c r="F341" s="111">
        <f t="shared" si="182"/>
        <v>0.70522396646110153</v>
      </c>
      <c r="G341" s="111">
        <f t="shared" si="182"/>
        <v>0.70638916938274965</v>
      </c>
      <c r="H341" s="111">
        <f t="shared" si="182"/>
        <v>0.70763188442304903</v>
      </c>
      <c r="I341" s="111">
        <f t="shared" si="182"/>
        <v>0.7089710098466171</v>
      </c>
      <c r="J341" s="111">
        <f t="shared" si="182"/>
        <v>0.71048232196881445</v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>
        <f t="shared" si="182"/>
        <v>0.72438051916239177</v>
      </c>
      <c r="O341" s="111">
        <f t="shared" si="182"/>
        <v>0.73400093088760976</v>
      </c>
      <c r="P341" s="111">
        <f t="shared" si="182"/>
        <v>0.74647664339135933</v>
      </c>
      <c r="Q341" s="111">
        <f t="shared" si="182"/>
        <v>0.75851305163146177</v>
      </c>
      <c r="R341" s="111">
        <f t="shared" ref="R341:V341" si="183">IF(R322=0,"",R322/R303)</f>
        <v>0.76665856278036026</v>
      </c>
      <c r="S341" s="111">
        <f t="shared" si="183"/>
        <v>0.77455015905289237</v>
      </c>
      <c r="T341" s="111">
        <f t="shared" si="183"/>
        <v>0.7823805123171178</v>
      </c>
      <c r="U341" s="111">
        <f t="shared" si="183"/>
        <v>0.79022833894964828</v>
      </c>
      <c r="V341" s="111">
        <f t="shared" si="183"/>
        <v>0.79793791888994936</v>
      </c>
      <c r="W341" s="111">
        <f t="shared" ref="W341:Y341" si="184">IF(W322=0,"",W322/W303)</f>
        <v>0.80497932301774877</v>
      </c>
      <c r="X341" s="111">
        <f t="shared" si="184"/>
        <v>0.81725512041132709</v>
      </c>
      <c r="Y341" s="111">
        <f t="shared" si="184"/>
        <v>0.82870769325501881</v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>
        <f t="shared" si="188"/>
        <v>0.76599426488253652</v>
      </c>
      <c r="F343" s="124">
        <f t="shared" si="188"/>
        <v>0.76771871354990007</v>
      </c>
      <c r="G343" s="124">
        <f t="shared" si="188"/>
        <v>0.7689779330140134</v>
      </c>
      <c r="H343" s="124">
        <f t="shared" si="188"/>
        <v>0.77055060624410243</v>
      </c>
      <c r="I343" s="124">
        <f t="shared" si="188"/>
        <v>0.77234706082478433</v>
      </c>
      <c r="J343" s="124">
        <f t="shared" si="188"/>
        <v>0.77420862959796677</v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>
        <f t="shared" si="188"/>
        <v>0.78508784137811671</v>
      </c>
      <c r="O343" s="124">
        <f t="shared" si="188"/>
        <v>0.78979852595979749</v>
      </c>
      <c r="P343" s="124">
        <f t="shared" si="188"/>
        <v>0.79736452544417435</v>
      </c>
      <c r="Q343" s="124">
        <f t="shared" si="188"/>
        <v>0.80520402629268639</v>
      </c>
      <c r="R343" s="124">
        <f t="shared" ref="R343:V343" si="189">IF(R324=0,"",R324/R305)</f>
        <v>0.81771164521931416</v>
      </c>
      <c r="S343" s="124">
        <f t="shared" si="189"/>
        <v>0.83347184714075251</v>
      </c>
      <c r="T343" s="124">
        <f t="shared" si="189"/>
        <v>0.85037159117714911</v>
      </c>
      <c r="U343" s="124">
        <f t="shared" si="189"/>
        <v>0.86614035497865216</v>
      </c>
      <c r="V343" s="124">
        <f t="shared" si="189"/>
        <v>0.87926148902018419</v>
      </c>
      <c r="W343" s="124">
        <f t="shared" ref="W343:Y343" si="190">IF(W324=0,"",W324/W305)</f>
        <v>0.88809168601680388</v>
      </c>
      <c r="X343" s="124">
        <f t="shared" si="190"/>
        <v>0.89693656528367005</v>
      </c>
      <c r="Y343" s="124">
        <f t="shared" si="190"/>
        <v>0.90341515830235208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>
        <f t="shared" si="191"/>
        <v>0.60821452207757287</v>
      </c>
      <c r="F344" s="111">
        <f t="shared" si="191"/>
        <v>0.60844237796507983</v>
      </c>
      <c r="G344" s="111">
        <f t="shared" si="191"/>
        <v>0.60867025275291431</v>
      </c>
      <c r="H344" s="111">
        <f t="shared" si="191"/>
        <v>0.60889814447042601</v>
      </c>
      <c r="I344" s="111">
        <f t="shared" si="191"/>
        <v>0.60912605708508849</v>
      </c>
      <c r="J344" s="111">
        <f t="shared" si="191"/>
        <v>0.60935400685024166</v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>
        <f t="shared" si="191"/>
        <v>0.61013792547821999</v>
      </c>
      <c r="P344" s="111" t="str">
        <f t="shared" si="191"/>
        <v/>
      </c>
      <c r="Q344" s="111">
        <f t="shared" si="191"/>
        <v>0.6109565018484604</v>
      </c>
      <c r="R344" s="111">
        <f t="shared" ref="R344:V344" si="192">IF(R325=0,"",R325/R306)</f>
        <v>0.61268261584848716</v>
      </c>
      <c r="S344" s="111">
        <f t="shared" si="192"/>
        <v>0.61511749688771744</v>
      </c>
      <c r="T344" s="111">
        <f t="shared" si="192"/>
        <v>0.61778903879892189</v>
      </c>
      <c r="U344" s="111">
        <f t="shared" si="192"/>
        <v>0.620225135414878</v>
      </c>
      <c r="V344" s="111">
        <f t="shared" si="192"/>
        <v>0.62195368056835976</v>
      </c>
      <c r="W344" s="111">
        <f t="shared" ref="W344:Y344" si="193">IF(W325=0,"",W325/W306)</f>
        <v>0.622784432492968</v>
      </c>
      <c r="X344" s="111" t="str">
        <f t="shared" si="193"/>
        <v/>
      </c>
      <c r="Y344" s="111" t="str">
        <f t="shared" si="193"/>
        <v/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>
        <f t="shared" si="194"/>
        <v>0.76740586230707564</v>
      </c>
      <c r="F345" s="45">
        <f t="shared" si="194"/>
        <v>0.76875968872860978</v>
      </c>
      <c r="G345" s="45">
        <f t="shared" si="194"/>
        <v>0.77016931220395513</v>
      </c>
      <c r="H345" s="45">
        <f t="shared" si="194"/>
        <v>0.77162891503081843</v>
      </c>
      <c r="I345" s="45">
        <f t="shared" si="194"/>
        <v>0.77315020988179539</v>
      </c>
      <c r="J345" s="45">
        <f t="shared" si="194"/>
        <v>0.7747811794423074</v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>
        <f t="shared" si="194"/>
        <v>0.78508784137811671</v>
      </c>
      <c r="O345" s="45">
        <f t="shared" si="194"/>
        <v>0.79037391402781398</v>
      </c>
      <c r="P345" s="45">
        <f t="shared" si="194"/>
        <v>0.79736452544417435</v>
      </c>
      <c r="Q345" s="45">
        <f t="shared" si="194"/>
        <v>0.80641044480103286</v>
      </c>
      <c r="R345" s="45">
        <f t="shared" ref="R345:V345" si="195">IF(R326=0,"",R326/R307)</f>
        <v>0.81871977831402476</v>
      </c>
      <c r="S345" s="45">
        <f t="shared" si="195"/>
        <v>0.83412277280482261</v>
      </c>
      <c r="T345" s="45">
        <f t="shared" si="195"/>
        <v>0.85070494221512716</v>
      </c>
      <c r="U345" s="45">
        <f t="shared" si="195"/>
        <v>0.86655180048668401</v>
      </c>
      <c r="V345" s="45">
        <f t="shared" si="195"/>
        <v>0.87974886156121745</v>
      </c>
      <c r="W345" s="45">
        <f t="shared" ref="W345:Y345" si="196">IF(W326=0,"",W326/W307)</f>
        <v>0.88963094561323908</v>
      </c>
      <c r="X345" s="45">
        <f t="shared" si="196"/>
        <v>0.89693656528367005</v>
      </c>
      <c r="Y345" s="45">
        <f t="shared" si="196"/>
        <v>0.90341515830235208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0.55801229647755513</v>
      </c>
      <c r="F347" s="117">
        <f t="shared" si="197"/>
        <v>3.5540224245419441</v>
      </c>
      <c r="G347" s="117">
        <f t="shared" si="197"/>
        <v>7.1056007055444832</v>
      </c>
      <c r="H347" s="117">
        <f t="shared" si="197"/>
        <v>5.7615425293777145</v>
      </c>
      <c r="I347" s="117">
        <f t="shared" si="197"/>
        <v>3.7345059241618581</v>
      </c>
      <c r="J347" s="117">
        <f t="shared" si="197"/>
        <v>1.3232078162257603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1.2007638765078923</v>
      </c>
      <c r="O347" s="117">
        <f t="shared" si="197"/>
        <v>2.3640346402481143</v>
      </c>
      <c r="P347" s="117">
        <f t="shared" si="197"/>
        <v>0.18437836763438753</v>
      </c>
      <c r="Q347" s="117">
        <f t="shared" si="197"/>
        <v>0.42028121810775959</v>
      </c>
      <c r="R347" s="117">
        <f t="shared" ref="R347:V347" si="198">R348+R351+R353+R362</f>
        <v>1.2857437212845702</v>
      </c>
      <c r="S347" s="117">
        <f t="shared" si="198"/>
        <v>2.4488893111707686</v>
      </c>
      <c r="T347" s="117">
        <f t="shared" si="198"/>
        <v>2.1489443924542653</v>
      </c>
      <c r="U347" s="117">
        <f t="shared" si="198"/>
        <v>1.5692295317101237</v>
      </c>
      <c r="V347" s="117">
        <f t="shared" si="198"/>
        <v>1.4923499006757239</v>
      </c>
      <c r="W347" s="117">
        <f t="shared" ref="W347:Y347" si="199">W348+W351+W353+W362</f>
        <v>1.9820895059109107</v>
      </c>
      <c r="X347" s="117">
        <f t="shared" si="199"/>
        <v>0.37807821141496961</v>
      </c>
      <c r="Y347" s="117">
        <f t="shared" si="199"/>
        <v>0.61207445457574983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0.55595817550580273</v>
      </c>
      <c r="F348" s="122">
        <f t="shared" si="200"/>
        <v>3.5302075575846183</v>
      </c>
      <c r="G348" s="122">
        <f t="shared" si="200"/>
        <v>7.0459103578006808</v>
      </c>
      <c r="H348" s="122">
        <f t="shared" si="200"/>
        <v>5.726061722316758</v>
      </c>
      <c r="I348" s="122">
        <f t="shared" si="200"/>
        <v>3.720148275950824</v>
      </c>
      <c r="J348" s="122">
        <f t="shared" si="200"/>
        <v>1.3222938198563254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1.1963433611586358</v>
      </c>
      <c r="O348" s="122">
        <f t="shared" si="200"/>
        <v>2.3555884316941746</v>
      </c>
      <c r="P348" s="122">
        <f t="shared" si="200"/>
        <v>0.18367241195743936</v>
      </c>
      <c r="Q348" s="122">
        <f t="shared" si="200"/>
        <v>0.41871880818997764</v>
      </c>
      <c r="R348" s="122">
        <f t="shared" ref="R348:V348" si="201">SUM(R349:R350)</f>
        <v>1.2842219660379219</v>
      </c>
      <c r="S348" s="122">
        <f t="shared" si="201"/>
        <v>2.4430928630819482</v>
      </c>
      <c r="T348" s="122">
        <f t="shared" si="201"/>
        <v>2.1442790913865521</v>
      </c>
      <c r="U348" s="122">
        <f t="shared" si="201"/>
        <v>1.5640172903455893</v>
      </c>
      <c r="V348" s="122">
        <f t="shared" si="201"/>
        <v>1.4879529090799559</v>
      </c>
      <c r="W348" s="122">
        <f t="shared" ref="W348:Y348" si="202">SUM(W349:W350)</f>
        <v>1.9763418863758295</v>
      </c>
      <c r="X348" s="122">
        <f t="shared" si="202"/>
        <v>0.37750687382285786</v>
      </c>
      <c r="Y348" s="122">
        <f t="shared" si="202"/>
        <v>0.61098012448868533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0.55595817550580273</v>
      </c>
      <c r="F349" s="98">
        <v>3.5302075575846183</v>
      </c>
      <c r="G349" s="98">
        <v>7.0459103578006808</v>
      </c>
      <c r="H349" s="98">
        <v>5.726061722316758</v>
      </c>
      <c r="I349" s="98">
        <v>3.720148275950824</v>
      </c>
      <c r="J349" s="98">
        <v>1.3222938198563254</v>
      </c>
      <c r="K349" s="98">
        <v>0</v>
      </c>
      <c r="L349" s="98">
        <v>0</v>
      </c>
      <c r="M349" s="98">
        <v>0</v>
      </c>
      <c r="N349" s="98">
        <v>1.1963433611586358</v>
      </c>
      <c r="O349" s="98">
        <v>2.3555884316941746</v>
      </c>
      <c r="P349" s="98">
        <v>0.18367241195743936</v>
      </c>
      <c r="Q349" s="98">
        <v>0.41871880818997764</v>
      </c>
      <c r="R349" s="98">
        <v>1.2842219660379219</v>
      </c>
      <c r="S349" s="98">
        <v>2.4430928630819482</v>
      </c>
      <c r="T349" s="98">
        <v>2.1442790913865521</v>
      </c>
      <c r="U349" s="98">
        <v>1.5640172903455893</v>
      </c>
      <c r="V349" s="98">
        <v>1.4879529090799559</v>
      </c>
      <c r="W349" s="98">
        <v>1.9763418863758295</v>
      </c>
      <c r="X349" s="98">
        <v>0.37750687382285786</v>
      </c>
      <c r="Y349" s="98">
        <v>0.61098012448868533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1.9335397458023211E-3</v>
      </c>
      <c r="F353" s="122">
        <v>2.3159237052975297E-2</v>
      </c>
      <c r="G353" s="122">
        <v>5.8593788987066658E-2</v>
      </c>
      <c r="H353" s="122">
        <v>3.4476908294480531E-2</v>
      </c>
      <c r="I353" s="122">
        <v>1.3919647949027187E-2</v>
      </c>
      <c r="J353" s="122">
        <v>7.9696170084724515E-4</v>
      </c>
      <c r="K353" s="122">
        <v>0</v>
      </c>
      <c r="L353" s="122">
        <v>0</v>
      </c>
      <c r="M353" s="122">
        <v>0</v>
      </c>
      <c r="N353" s="122">
        <v>4.4205153492563711E-3</v>
      </c>
      <c r="O353" s="122">
        <v>8.1891436671447139E-3</v>
      </c>
      <c r="P353" s="122">
        <v>7.0595567694816199E-4</v>
      </c>
      <c r="Q353" s="122">
        <v>1.4036304135869287E-3</v>
      </c>
      <c r="R353" s="122">
        <v>1.1869946410224569E-3</v>
      </c>
      <c r="S353" s="122">
        <v>5.4755340331639566E-3</v>
      </c>
      <c r="T353" s="122">
        <v>4.516673358378959E-3</v>
      </c>
      <c r="U353" s="122">
        <v>5.0632778396571742E-3</v>
      </c>
      <c r="V353" s="122">
        <v>4.2484233743648632E-3</v>
      </c>
      <c r="W353" s="122">
        <v>5.3375774760609221E-3</v>
      </c>
      <c r="X353" s="122">
        <v>5.7133759211174927E-4</v>
      </c>
      <c r="Y353" s="122">
        <v>1.0943300870645191E-3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1.9335397458023211E-3</v>
      </c>
      <c r="F354" s="98">
        <v>2.3159237052975297E-2</v>
      </c>
      <c r="G354" s="98">
        <v>5.8320828162778574E-2</v>
      </c>
      <c r="H354" s="98">
        <v>3.4476908294480531E-2</v>
      </c>
      <c r="I354" s="98">
        <v>1.3919647949027187E-2</v>
      </c>
      <c r="J354" s="98">
        <v>7.9696170084724515E-4</v>
      </c>
      <c r="K354" s="98">
        <v>0</v>
      </c>
      <c r="L354" s="98">
        <v>0</v>
      </c>
      <c r="M354" s="98">
        <v>0</v>
      </c>
      <c r="N354" s="98">
        <v>4.4205153492563711E-3</v>
      </c>
      <c r="O354" s="98">
        <v>8.1891436671447139E-3</v>
      </c>
      <c r="P354" s="98">
        <v>7.0595567694816199E-4</v>
      </c>
      <c r="Q354" s="98">
        <v>1.4036304135869287E-3</v>
      </c>
      <c r="R354" s="98">
        <v>1.1869946410224569E-3</v>
      </c>
      <c r="S354" s="98">
        <v>5.4755340331639566E-3</v>
      </c>
      <c r="T354" s="98">
        <v>4.516673358378959E-3</v>
      </c>
      <c r="U354" s="98">
        <v>5.0632778396571742E-3</v>
      </c>
      <c r="V354" s="98">
        <v>4.2484233743648632E-3</v>
      </c>
      <c r="W354" s="98">
        <v>5.3375774760609221E-3</v>
      </c>
      <c r="X354" s="98">
        <v>5.7133759211174927E-4</v>
      </c>
      <c r="Y354" s="98">
        <v>1.0943300870645191E-3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2.7296082428808255E-4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2.7296082428808255E-4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1.2058122595000402E-4</v>
      </c>
      <c r="F362" s="122">
        <v>6.5562990435033422E-4</v>
      </c>
      <c r="G362" s="122">
        <v>1.096558756735643E-3</v>
      </c>
      <c r="H362" s="122">
        <v>1.0038987664765901E-3</v>
      </c>
      <c r="I362" s="122">
        <v>4.3800026200668351E-4</v>
      </c>
      <c r="J362" s="122">
        <v>1.1703466858768819E-4</v>
      </c>
      <c r="K362" s="122">
        <v>0</v>
      </c>
      <c r="L362" s="122">
        <v>0</v>
      </c>
      <c r="M362" s="122">
        <v>0</v>
      </c>
      <c r="N362" s="122">
        <v>0</v>
      </c>
      <c r="O362" s="122">
        <v>2.5706488679487667E-4</v>
      </c>
      <c r="P362" s="122">
        <v>0</v>
      </c>
      <c r="Q362" s="122">
        <v>1.5877950419500021E-4</v>
      </c>
      <c r="R362" s="122">
        <v>3.3476060562564265E-4</v>
      </c>
      <c r="S362" s="122">
        <v>3.2091405565620463E-4</v>
      </c>
      <c r="T362" s="122">
        <v>1.4862770933415481E-4</v>
      </c>
      <c r="U362" s="122">
        <v>1.4896352487726801E-4</v>
      </c>
      <c r="V362" s="122">
        <v>1.485682214031277E-4</v>
      </c>
      <c r="W362" s="122">
        <v>4.1004205902038857E-4</v>
      </c>
      <c r="X362" s="122">
        <v>0</v>
      </c>
      <c r="Y362" s="122">
        <v>0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1.2058122595000402E-4</v>
      </c>
      <c r="F363" s="98">
        <v>6.5562990435033422E-4</v>
      </c>
      <c r="G363" s="98">
        <v>1.096558756735643E-3</v>
      </c>
      <c r="H363" s="98">
        <v>1.0038987664765901E-3</v>
      </c>
      <c r="I363" s="98">
        <v>4.3800026200668351E-4</v>
      </c>
      <c r="J363" s="98">
        <v>1.1703466858768819E-4</v>
      </c>
      <c r="K363" s="98">
        <v>0</v>
      </c>
      <c r="L363" s="98">
        <v>0</v>
      </c>
      <c r="M363" s="98">
        <v>0</v>
      </c>
      <c r="N363" s="98">
        <v>0</v>
      </c>
      <c r="O363" s="98">
        <v>2.5706488679487667E-4</v>
      </c>
      <c r="P363" s="98">
        <v>0</v>
      </c>
      <c r="Q363" s="98">
        <v>1.5877950419500021E-4</v>
      </c>
      <c r="R363" s="98">
        <v>3.3476060562564265E-4</v>
      </c>
      <c r="S363" s="98">
        <v>3.2091405565620463E-4</v>
      </c>
      <c r="T363" s="98">
        <v>1.4862770933415481E-4</v>
      </c>
      <c r="U363" s="98">
        <v>1.4896352487726801E-4</v>
      </c>
      <c r="V363" s="98">
        <v>1.485682214031277E-4</v>
      </c>
      <c r="W363" s="98">
        <v>4.1004205902038857E-4</v>
      </c>
      <c r="X363" s="98">
        <v>0</v>
      </c>
      <c r="Y363" s="98">
        <v>0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21101.588554299356</v>
      </c>
      <c r="F366" s="117">
        <f t="shared" si="204"/>
        <v>19450.926806027765</v>
      </c>
      <c r="G366" s="117">
        <f t="shared" si="204"/>
        <v>20725.297782107838</v>
      </c>
      <c r="H366" s="117">
        <f t="shared" si="204"/>
        <v>19583.356320507857</v>
      </c>
      <c r="I366" s="117">
        <f t="shared" si="204"/>
        <v>18919.220098924157</v>
      </c>
      <c r="J366" s="117">
        <f t="shared" si="204"/>
        <v>19115.494414382032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15461.994971745369</v>
      </c>
      <c r="O366" s="117">
        <f t="shared" si="204"/>
        <v>18371.580796574821</v>
      </c>
      <c r="P366" s="117">
        <f t="shared" si="204"/>
        <v>13604.510084092813</v>
      </c>
      <c r="Q366" s="117">
        <f t="shared" si="204"/>
        <v>11429.137974261241</v>
      </c>
      <c r="R366" s="117">
        <f t="shared" ref="R366:V366" si="205">R367+R370+R372+R381</f>
        <v>12730.753758003877</v>
      </c>
      <c r="S366" s="117">
        <f t="shared" si="205"/>
        <v>14462.742413737962</v>
      </c>
      <c r="T366" s="117">
        <f t="shared" si="205"/>
        <v>13080.144632393449</v>
      </c>
      <c r="U366" s="117">
        <f t="shared" si="205"/>
        <v>11650.433552048611</v>
      </c>
      <c r="V366" s="117">
        <f t="shared" si="205"/>
        <v>11971.925976620932</v>
      </c>
      <c r="W366" s="117">
        <f t="shared" ref="W366:Y366" si="206">W367+W370+W372+W381</f>
        <v>15657.762077606914</v>
      </c>
      <c r="X366" s="117">
        <f t="shared" si="206"/>
        <v>11574.090816589542</v>
      </c>
      <c r="Y366" s="117">
        <f t="shared" si="206"/>
        <v>9598.3004318020121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17993.695373501552</v>
      </c>
      <c r="F367" s="122">
        <f t="shared" si="207"/>
        <v>16352.085646684434</v>
      </c>
      <c r="G367" s="122">
        <f t="shared" si="207"/>
        <v>17931.998167582395</v>
      </c>
      <c r="H367" s="122">
        <f t="shared" si="207"/>
        <v>16635.933901620043</v>
      </c>
      <c r="I367" s="122">
        <f t="shared" si="207"/>
        <v>15947.281456749479</v>
      </c>
      <c r="J367" s="122">
        <f t="shared" si="207"/>
        <v>16194.585470348458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12154.194726900736</v>
      </c>
      <c r="O367" s="122">
        <f t="shared" si="207"/>
        <v>15123.35656715738</v>
      </c>
      <c r="P367" s="122">
        <f t="shared" si="207"/>
        <v>10379.877316197199</v>
      </c>
      <c r="Q367" s="122">
        <f t="shared" si="207"/>
        <v>8311.8365362278255</v>
      </c>
      <c r="R367" s="122">
        <f t="shared" ref="R367:V367" si="208">SUM(R368:R369)</f>
        <v>9673.6951536552788</v>
      </c>
      <c r="S367" s="122">
        <f t="shared" si="208"/>
        <v>11499.589813042654</v>
      </c>
      <c r="T367" s="122">
        <f t="shared" si="208"/>
        <v>10211.362119407406</v>
      </c>
      <c r="U367" s="122">
        <f t="shared" si="208"/>
        <v>8753.9653266190835</v>
      </c>
      <c r="V367" s="122">
        <f t="shared" si="208"/>
        <v>9166.7274579872592</v>
      </c>
      <c r="W367" s="122">
        <f t="shared" ref="W367:Y367" si="209">SUM(W368:W369)</f>
        <v>12649.218615024816</v>
      </c>
      <c r="X367" s="122">
        <f t="shared" si="209"/>
        <v>8692.4235515676646</v>
      </c>
      <c r="Y367" s="122">
        <f t="shared" si="209"/>
        <v>6840.6063842583271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17734.999256917894</v>
      </c>
      <c r="F368" s="98">
        <v>16120.976557663389</v>
      </c>
      <c r="G368" s="98">
        <v>17703.98984010395</v>
      </c>
      <c r="H368" s="98">
        <v>16421.611945709912</v>
      </c>
      <c r="I368" s="98">
        <v>15746.899321855584</v>
      </c>
      <c r="J368" s="98">
        <v>15991.703333666223</v>
      </c>
      <c r="K368" s="98">
        <v>0</v>
      </c>
      <c r="L368" s="98">
        <v>0</v>
      </c>
      <c r="M368" s="98">
        <v>0</v>
      </c>
      <c r="N368" s="98">
        <v>11996.635499996146</v>
      </c>
      <c r="O368" s="98">
        <v>14920.478398227056</v>
      </c>
      <c r="P368" s="98">
        <v>10234.93238231901</v>
      </c>
      <c r="Q368" s="98">
        <v>8192.3423175046009</v>
      </c>
      <c r="R368" s="98">
        <v>9533.5256785963738</v>
      </c>
      <c r="S368" s="98">
        <v>11332.922075145447</v>
      </c>
      <c r="T368" s="98">
        <v>10063.443495799958</v>
      </c>
      <c r="U368" s="98">
        <v>8627.9336875909903</v>
      </c>
      <c r="V368" s="98">
        <v>9034.8161653032384</v>
      </c>
      <c r="W368" s="98">
        <v>12464.498007134243</v>
      </c>
      <c r="X368" s="98">
        <v>8566.2604364165363</v>
      </c>
      <c r="Y368" s="98">
        <v>6740.9689535588977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258.69611658365807</v>
      </c>
      <c r="F369" s="98">
        <v>231.109089021046</v>
      </c>
      <c r="G369" s="98">
        <v>228.00832747844521</v>
      </c>
      <c r="H369" s="98">
        <v>214.32195591013001</v>
      </c>
      <c r="I369" s="98">
        <v>200.38213489389437</v>
      </c>
      <c r="J369" s="98">
        <v>202.88213668223568</v>
      </c>
      <c r="K369" s="98">
        <v>0</v>
      </c>
      <c r="L369" s="98">
        <v>0</v>
      </c>
      <c r="M369" s="98">
        <v>0</v>
      </c>
      <c r="N369" s="98">
        <v>157.55922690459036</v>
      </c>
      <c r="O369" s="98">
        <v>202.87816893032323</v>
      </c>
      <c r="P369" s="98">
        <v>144.94493387818807</v>
      </c>
      <c r="Q369" s="98">
        <v>119.49421872322424</v>
      </c>
      <c r="R369" s="98">
        <v>140.16947505890442</v>
      </c>
      <c r="S369" s="98">
        <v>166.6677378972075</v>
      </c>
      <c r="T369" s="98">
        <v>147.91862360744679</v>
      </c>
      <c r="U369" s="98">
        <v>126.03163902809365</v>
      </c>
      <c r="V369" s="98">
        <v>131.91129268402028</v>
      </c>
      <c r="W369" s="98">
        <v>184.72060789057312</v>
      </c>
      <c r="X369" s="98">
        <v>126.16311515112793</v>
      </c>
      <c r="Y369" s="98">
        <v>99.637430699428961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2.8802960165277636</v>
      </c>
      <c r="F370" s="122">
        <f t="shared" si="210"/>
        <v>2.0749170555534486</v>
      </c>
      <c r="G370" s="122">
        <f t="shared" si="210"/>
        <v>1.8237249143441889</v>
      </c>
      <c r="H370" s="122">
        <f t="shared" si="210"/>
        <v>2.2722906093547528</v>
      </c>
      <c r="I370" s="122">
        <f t="shared" si="210"/>
        <v>2.3358269317162828</v>
      </c>
      <c r="J370" s="122">
        <f t="shared" si="210"/>
        <v>1.5826521357097318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0.93723183498686669</v>
      </c>
      <c r="O370" s="122">
        <f t="shared" si="210"/>
        <v>1.9294341929275864</v>
      </c>
      <c r="P370" s="122">
        <f t="shared" si="210"/>
        <v>0.41423822076875427</v>
      </c>
      <c r="Q370" s="122">
        <f t="shared" si="210"/>
        <v>0.6108247007142199</v>
      </c>
      <c r="R370" s="122">
        <f t="shared" si="210"/>
        <v>0.92116700444946464</v>
      </c>
      <c r="S370" s="122">
        <f t="shared" si="210"/>
        <v>1.7631621575377374</v>
      </c>
      <c r="T370" s="122">
        <f t="shared" si="210"/>
        <v>1.1044820119705143</v>
      </c>
      <c r="U370" s="122">
        <f t="shared" si="210"/>
        <v>1.9300768313280752</v>
      </c>
      <c r="V370" s="122">
        <f t="shared" si="210"/>
        <v>2.7860887591718204</v>
      </c>
      <c r="W370" s="122">
        <f t="shared" si="210"/>
        <v>1.2200675119935838</v>
      </c>
      <c r="X370" s="122">
        <f t="shared" si="210"/>
        <v>0.48154416937360356</v>
      </c>
      <c r="Y370" s="122">
        <f t="shared" si="210"/>
        <v>0.11558821839837095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2.8802960165277636</v>
      </c>
      <c r="F371" s="98">
        <f>RES_hhdet_in_fech!F29</f>
        <v>2.0749170555534486</v>
      </c>
      <c r="G371" s="98">
        <f>RES_hhdet_in_fech!G29</f>
        <v>1.8237249143441889</v>
      </c>
      <c r="H371" s="98">
        <f>RES_hhdet_in_fech!H29</f>
        <v>2.2722906093547528</v>
      </c>
      <c r="I371" s="98">
        <f>RES_hhdet_in_fech!I29</f>
        <v>2.3358269317162828</v>
      </c>
      <c r="J371" s="98">
        <f>RES_hhdet_in_fech!J29</f>
        <v>1.5826521357097318</v>
      </c>
      <c r="K371" s="98">
        <f>RES_hhdet_in_fech!K29</f>
        <v>0</v>
      </c>
      <c r="L371" s="98">
        <f>RES_hhdet_in_fech!L29</f>
        <v>0</v>
      </c>
      <c r="M371" s="98">
        <f>RES_hhdet_in_fech!M29</f>
        <v>0</v>
      </c>
      <c r="N371" s="98">
        <f>RES_hhdet_in_fech!N29</f>
        <v>0.93723183498686669</v>
      </c>
      <c r="O371" s="98">
        <f>RES_hhdet_in_fech!O29</f>
        <v>1.9294341929275864</v>
      </c>
      <c r="P371" s="98">
        <f>RES_hhdet_in_fech!P29</f>
        <v>0.41423822076875427</v>
      </c>
      <c r="Q371" s="98">
        <f>RES_hhdet_in_fech!Q29</f>
        <v>0.6108247007142199</v>
      </c>
      <c r="R371" s="98">
        <f>RES_hhdet_in_fech!R29</f>
        <v>0.92116700444946464</v>
      </c>
      <c r="S371" s="98">
        <f>RES_hhdet_in_fech!S29</f>
        <v>1.7631621575377374</v>
      </c>
      <c r="T371" s="98">
        <f>RES_hhdet_in_fech!T29</f>
        <v>1.1044820119705143</v>
      </c>
      <c r="U371" s="98">
        <f>RES_hhdet_in_fech!U29</f>
        <v>1.9300768313280752</v>
      </c>
      <c r="V371" s="98">
        <f>RES_hhdet_in_fech!V29</f>
        <v>2.7860887591718204</v>
      </c>
      <c r="W371" s="98">
        <f>RES_hhdet_in_fech!W29</f>
        <v>1.2200675119935838</v>
      </c>
      <c r="X371" s="98">
        <f>RES_hhdet_in_fech!X29</f>
        <v>0.48154416937360356</v>
      </c>
      <c r="Y371" s="98">
        <f>RES_hhdet_in_fech!Y29</f>
        <v>0.11558821839837095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2671.2250880069237</v>
      </c>
      <c r="F372" s="122">
        <v>2635.6717811636072</v>
      </c>
      <c r="G372" s="122">
        <v>2417.9799085659392</v>
      </c>
      <c r="H372" s="122">
        <v>2510.6636977043677</v>
      </c>
      <c r="I372" s="122">
        <v>2590.9677594812106</v>
      </c>
      <c r="J372" s="122">
        <v>2510.3719418827864</v>
      </c>
      <c r="K372" s="122">
        <v>0</v>
      </c>
      <c r="L372" s="122">
        <v>0</v>
      </c>
      <c r="M372" s="122">
        <v>0</v>
      </c>
      <c r="N372" s="122">
        <v>2782.0719218962504</v>
      </c>
      <c r="O372" s="122">
        <v>2736.2518370516086</v>
      </c>
      <c r="P372" s="122">
        <v>2696.7484964104688</v>
      </c>
      <c r="Q372" s="122">
        <v>2613.3911027994923</v>
      </c>
      <c r="R372" s="122">
        <v>2548.2406335660253</v>
      </c>
      <c r="S372" s="122">
        <v>2460.5323217795112</v>
      </c>
      <c r="T372" s="122">
        <v>2380.3039633928647</v>
      </c>
      <c r="U372" s="122">
        <v>2402.5617252804186</v>
      </c>
      <c r="V372" s="122">
        <v>2325.2460953523487</v>
      </c>
      <c r="W372" s="122">
        <v>2559.0006369624034</v>
      </c>
      <c r="X372" s="122">
        <v>2419.2997116020315</v>
      </c>
      <c r="Y372" s="122">
        <v>2292.4684190530515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2837.2655775698786</v>
      </c>
      <c r="F373" s="98">
        <v>2831.9780787129112</v>
      </c>
      <c r="G373" s="98">
        <v>3249.8605880190712</v>
      </c>
      <c r="H373" s="98">
        <v>3035.4735247825784</v>
      </c>
      <c r="I373" s="98">
        <v>3225.0970679204052</v>
      </c>
      <c r="J373" s="98">
        <v>3508.3716360593644</v>
      </c>
      <c r="K373" s="98">
        <v>0</v>
      </c>
      <c r="L373" s="98">
        <v>0</v>
      </c>
      <c r="M373" s="98">
        <v>0</v>
      </c>
      <c r="N373" s="98">
        <v>3243.3199428129733</v>
      </c>
      <c r="O373" s="98">
        <v>3004.1760826233763</v>
      </c>
      <c r="P373" s="98">
        <v>3107.7464207966273</v>
      </c>
      <c r="Q373" s="98">
        <v>3089.5193114697317</v>
      </c>
      <c r="R373" s="98">
        <v>2612.6841015637801</v>
      </c>
      <c r="S373" s="98">
        <v>2678.2561646044664</v>
      </c>
      <c r="T373" s="98">
        <v>2485.4031070495234</v>
      </c>
      <c r="U373" s="98">
        <v>2476.6086750685631</v>
      </c>
      <c r="V373" s="98">
        <v>2337.7924009315361</v>
      </c>
      <c r="W373" s="98">
        <v>2937.1244255485785</v>
      </c>
      <c r="X373" s="98">
        <v>2515.1329112156595</v>
      </c>
      <c r="Y373" s="98">
        <v>2408.7209171168315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2503.4873261339108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1201.6236321891288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1301.863693944782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2844.2964668741406</v>
      </c>
      <c r="F377" s="101">
        <v>2851.170552915702</v>
      </c>
      <c r="G377" s="101">
        <v>2641.7365149039138</v>
      </c>
      <c r="H377" s="101">
        <v>2749.5981571388229</v>
      </c>
      <c r="I377" s="101">
        <v>2758.8054060786521</v>
      </c>
      <c r="J377" s="101">
        <v>2741.2392866479713</v>
      </c>
      <c r="K377" s="101">
        <v>0</v>
      </c>
      <c r="L377" s="101">
        <v>0</v>
      </c>
      <c r="M377" s="101">
        <v>0</v>
      </c>
      <c r="N377" s="101">
        <v>3021.7485741392311</v>
      </c>
      <c r="O377" s="101">
        <v>3013.4900345912206</v>
      </c>
      <c r="P377" s="101">
        <v>2912.9547529144788</v>
      </c>
      <c r="Q377" s="101">
        <v>2856.1843156594605</v>
      </c>
      <c r="R377" s="101">
        <v>2811.0836703274013</v>
      </c>
      <c r="S377" s="101">
        <v>2694.7694044866648</v>
      </c>
      <c r="T377" s="101">
        <v>2550.0908769252892</v>
      </c>
      <c r="U377" s="101">
        <v>2584.1434433428799</v>
      </c>
      <c r="V377" s="101">
        <v>2472.9280025881744</v>
      </c>
      <c r="W377" s="101">
        <v>2694.4367154720335</v>
      </c>
      <c r="X377" s="101">
        <v>2562.8359635428005</v>
      </c>
      <c r="Y377" s="101">
        <v>2390.9706812400818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2314.0129643016262</v>
      </c>
      <c r="F378" s="104">
        <v>2321.6312002361128</v>
      </c>
      <c r="G378" s="104">
        <v>2153.4733330044037</v>
      </c>
      <c r="H378" s="104">
        <v>2193.308867191266</v>
      </c>
      <c r="I378" s="104">
        <v>2216.1702166220475</v>
      </c>
      <c r="J378" s="104">
        <v>2227.2826451695551</v>
      </c>
      <c r="K378" s="104">
        <v>0</v>
      </c>
      <c r="L378" s="104">
        <v>0</v>
      </c>
      <c r="M378" s="104">
        <v>0</v>
      </c>
      <c r="N378" s="104">
        <v>2472.5347671974218</v>
      </c>
      <c r="O378" s="104">
        <v>2445.4405364601998</v>
      </c>
      <c r="P378" s="104">
        <v>2389.4673004387523</v>
      </c>
      <c r="Q378" s="104">
        <v>2326.423326379524</v>
      </c>
      <c r="R378" s="104">
        <v>2297.9842589017626</v>
      </c>
      <c r="S378" s="104">
        <v>2239.5596251216061</v>
      </c>
      <c r="T378" s="104">
        <v>2155.2087308197974</v>
      </c>
      <c r="U378" s="104">
        <v>2202.3545889678785</v>
      </c>
      <c r="V378" s="104">
        <v>2119.6336761457728</v>
      </c>
      <c r="W378" s="104">
        <v>2316.0999135883708</v>
      </c>
      <c r="X378" s="104">
        <v>2250.4951790014297</v>
      </c>
      <c r="Y378" s="104">
        <v>2115.8804498807922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1050.5314408848915</v>
      </c>
      <c r="F379" s="98">
        <v>1051.9393333530927</v>
      </c>
      <c r="G379" s="98">
        <v>974.30716331701228</v>
      </c>
      <c r="H379" s="98">
        <v>842.66532490043767</v>
      </c>
      <c r="I379" s="98">
        <v>892.41557815426529</v>
      </c>
      <c r="J379" s="98">
        <v>964.38487373594069</v>
      </c>
      <c r="K379" s="98">
        <v>0</v>
      </c>
      <c r="L379" s="98">
        <v>0</v>
      </c>
      <c r="M379" s="98">
        <v>0</v>
      </c>
      <c r="N379" s="98">
        <v>1030.1912405349326</v>
      </c>
      <c r="O379" s="98">
        <v>880.82443587589989</v>
      </c>
      <c r="P379" s="98">
        <v>858.80838074297867</v>
      </c>
      <c r="Q379" s="98">
        <v>678.74649593010884</v>
      </c>
      <c r="R379" s="98">
        <v>621.52043932124877</v>
      </c>
      <c r="S379" s="98">
        <v>671.05063572500455</v>
      </c>
      <c r="T379" s="98">
        <v>735.83153927850606</v>
      </c>
      <c r="U379" s="98">
        <v>763.91731902468155</v>
      </c>
      <c r="V379" s="98">
        <v>728.89620533521304</v>
      </c>
      <c r="W379" s="98">
        <v>770.85706479679175</v>
      </c>
      <c r="X379" s="98">
        <v>865.66513668669779</v>
      </c>
      <c r="Y379" s="98">
        <v>802.03767233395115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1263.4815234167345</v>
      </c>
      <c r="F380" s="98">
        <v>1269.6918668830201</v>
      </c>
      <c r="G380" s="98">
        <v>1179.1661696873914</v>
      </c>
      <c r="H380" s="98">
        <v>1350.6435422908287</v>
      </c>
      <c r="I380" s="98">
        <v>1323.7546384677821</v>
      </c>
      <c r="J380" s="98">
        <v>1262.8977714336145</v>
      </c>
      <c r="K380" s="98">
        <v>0</v>
      </c>
      <c r="L380" s="98">
        <v>0</v>
      </c>
      <c r="M380" s="98">
        <v>0</v>
      </c>
      <c r="N380" s="98">
        <v>1442.343526662489</v>
      </c>
      <c r="O380" s="98">
        <v>1564.6161005842994</v>
      </c>
      <c r="P380" s="98">
        <v>1530.6589196957739</v>
      </c>
      <c r="Q380" s="98">
        <v>1647.6768304494149</v>
      </c>
      <c r="R380" s="98">
        <v>1676.4638195805137</v>
      </c>
      <c r="S380" s="98">
        <v>1568.5089893966017</v>
      </c>
      <c r="T380" s="98">
        <v>1419.3771915412913</v>
      </c>
      <c r="U380" s="98">
        <v>1438.4372699431972</v>
      </c>
      <c r="V380" s="98">
        <v>1390.7374708105597</v>
      </c>
      <c r="W380" s="98">
        <v>1545.2428487915788</v>
      </c>
      <c r="X380" s="98">
        <v>1384.8300423147318</v>
      </c>
      <c r="Y380" s="98">
        <v>1313.8427775468413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433.78779677435699</v>
      </c>
      <c r="F381" s="122">
        <v>461.09446112416799</v>
      </c>
      <c r="G381" s="122">
        <v>373.49598104515911</v>
      </c>
      <c r="H381" s="122">
        <v>434.48643057409191</v>
      </c>
      <c r="I381" s="122">
        <v>378.63505576175015</v>
      </c>
      <c r="J381" s="122">
        <v>408.95435001507673</v>
      </c>
      <c r="K381" s="122">
        <v>0</v>
      </c>
      <c r="L381" s="122">
        <v>0</v>
      </c>
      <c r="M381" s="122">
        <v>0</v>
      </c>
      <c r="N381" s="122">
        <v>524.79109111339608</v>
      </c>
      <c r="O381" s="122">
        <v>510.04295817290455</v>
      </c>
      <c r="P381" s="122">
        <v>527.47003326437789</v>
      </c>
      <c r="Q381" s="122">
        <v>503.29951053320792</v>
      </c>
      <c r="R381" s="122">
        <v>507.89680377812397</v>
      </c>
      <c r="S381" s="122">
        <v>500.85711675825786</v>
      </c>
      <c r="T381" s="122">
        <v>487.37406758120653</v>
      </c>
      <c r="U381" s="122">
        <v>491.97642331778167</v>
      </c>
      <c r="V381" s="122">
        <v>477.16633452215279</v>
      </c>
      <c r="W381" s="122">
        <v>448.32275810770284</v>
      </c>
      <c r="X381" s="122">
        <v>461.88600925047371</v>
      </c>
      <c r="Y381" s="122">
        <v>465.11004027223504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530.82068123791157</v>
      </c>
      <c r="F382" s="98">
        <v>577.240627179375</v>
      </c>
      <c r="G382" s="98">
        <v>482.72528470489652</v>
      </c>
      <c r="H382" s="98">
        <v>552.41832104936509</v>
      </c>
      <c r="I382" s="98">
        <v>482.03937973970267</v>
      </c>
      <c r="J382" s="98">
        <v>515.20808499598604</v>
      </c>
      <c r="K382" s="98">
        <v>0</v>
      </c>
      <c r="L382" s="98">
        <v>0</v>
      </c>
      <c r="M382" s="98">
        <v>0</v>
      </c>
      <c r="N382" s="98">
        <v>0</v>
      </c>
      <c r="O382" s="98">
        <v>565.82339935480866</v>
      </c>
      <c r="P382" s="98">
        <v>0</v>
      </c>
      <c r="Q382" s="98">
        <v>698.97651080736148</v>
      </c>
      <c r="R382" s="98">
        <v>736.83880442340774</v>
      </c>
      <c r="S382" s="98">
        <v>706.36127763735828</v>
      </c>
      <c r="T382" s="98">
        <v>654.28644714806649</v>
      </c>
      <c r="U382" s="98">
        <v>655.76476878529661</v>
      </c>
      <c r="V382" s="98">
        <v>654.02457036066062</v>
      </c>
      <c r="W382" s="98">
        <v>902.54018977898511</v>
      </c>
      <c r="X382" s="98">
        <v>0</v>
      </c>
      <c r="Y382" s="98">
        <v>0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433.07952754469602</v>
      </c>
      <c r="F383" s="33">
        <v>460.48890238561108</v>
      </c>
      <c r="G383" s="33">
        <v>372.86894715503439</v>
      </c>
      <c r="H383" s="33">
        <v>433.86858177003023</v>
      </c>
      <c r="I383" s="33">
        <v>378.23581126762684</v>
      </c>
      <c r="J383" s="33">
        <v>408.66164000135518</v>
      </c>
      <c r="K383" s="33">
        <v>0</v>
      </c>
      <c r="L383" s="33">
        <v>0</v>
      </c>
      <c r="M383" s="33">
        <v>0</v>
      </c>
      <c r="N383" s="33">
        <v>524.79109111339608</v>
      </c>
      <c r="O383" s="33">
        <v>509.88197565867102</v>
      </c>
      <c r="P383" s="33">
        <v>527.47003326437789</v>
      </c>
      <c r="Q383" s="33">
        <v>502.42595249626982</v>
      </c>
      <c r="R383" s="33">
        <v>507.12204235462059</v>
      </c>
      <c r="S383" s="33">
        <v>500.42310585883001</v>
      </c>
      <c r="T383" s="33">
        <v>487.19593270440089</v>
      </c>
      <c r="U383" s="33">
        <v>491.77091723814868</v>
      </c>
      <c r="V383" s="33">
        <v>476.92205519088412</v>
      </c>
      <c r="W383" s="33">
        <v>447.0175356029003</v>
      </c>
      <c r="X383" s="33">
        <v>461.88600925047371</v>
      </c>
      <c r="Y383" s="33">
        <v>465.11004027223504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12523.092661082439</v>
      </c>
      <c r="F385" s="117">
        <f t="shared" si="211"/>
        <v>11692.715760443996</v>
      </c>
      <c r="G385" s="117">
        <f t="shared" si="211"/>
        <v>12476.130503653872</v>
      </c>
      <c r="H385" s="117">
        <f t="shared" si="211"/>
        <v>11935.44828158276</v>
      </c>
      <c r="I385" s="117">
        <f t="shared" si="211"/>
        <v>11588.347475759791</v>
      </c>
      <c r="J385" s="117">
        <f t="shared" si="211"/>
        <v>11838.474803547544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10351.231782670324</v>
      </c>
      <c r="O385" s="117">
        <f t="shared" si="211"/>
        <v>12686.340378266174</v>
      </c>
      <c r="P385" s="117">
        <f t="shared" si="211"/>
        <v>9843.34816266077</v>
      </c>
      <c r="Q385" s="117">
        <f t="shared" si="211"/>
        <v>8592.2818507625816</v>
      </c>
      <c r="R385" s="117">
        <f t="shared" ref="R385:V385" si="212">R386+R389+R391+R400</f>
        <v>9672.0997526245483</v>
      </c>
      <c r="S385" s="117">
        <f t="shared" si="212"/>
        <v>11003.593545659875</v>
      </c>
      <c r="T385" s="117">
        <f t="shared" si="212"/>
        <v>9968.3105172354972</v>
      </c>
      <c r="U385" s="117">
        <f t="shared" si="212"/>
        <v>8955.7690308718102</v>
      </c>
      <c r="V385" s="117">
        <f t="shared" si="212"/>
        <v>9203.4128282372021</v>
      </c>
      <c r="W385" s="117">
        <f t="shared" ref="W385:Y385" si="213">W386+W389+W391+W400</f>
        <v>11989.031718951877</v>
      </c>
      <c r="X385" s="117">
        <f t="shared" si="213"/>
        <v>8998.0098562118092</v>
      </c>
      <c r="Y385" s="117">
        <f t="shared" si="213"/>
        <v>7519.74195000073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10185.134660291464</v>
      </c>
      <c r="F386" s="122">
        <f t="shared" si="214"/>
        <v>9330.3022322259767</v>
      </c>
      <c r="G386" s="122">
        <f t="shared" si="214"/>
        <v>10308.058235611956</v>
      </c>
      <c r="H386" s="122">
        <f t="shared" si="214"/>
        <v>9648.1962418526327</v>
      </c>
      <c r="I386" s="122">
        <f t="shared" si="214"/>
        <v>9330.8538447781193</v>
      </c>
      <c r="J386" s="122">
        <f t="shared" si="214"/>
        <v>9568.2913895733091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7747.0491533884651</v>
      </c>
      <c r="O386" s="122">
        <f t="shared" si="214"/>
        <v>10066.69908402516</v>
      </c>
      <c r="P386" s="122">
        <f t="shared" si="214"/>
        <v>7246.8547038674742</v>
      </c>
      <c r="Q386" s="122">
        <f t="shared" si="214"/>
        <v>6018.6167250862281</v>
      </c>
      <c r="R386" s="122">
        <f t="shared" ref="R386:V386" si="215">SUM(R387:R388)</f>
        <v>7099.5081533817511</v>
      </c>
      <c r="S386" s="122">
        <f t="shared" si="215"/>
        <v>8491.1500872569577</v>
      </c>
      <c r="T386" s="122">
        <f t="shared" si="215"/>
        <v>7554.4509203601629</v>
      </c>
      <c r="U386" s="122">
        <f t="shared" si="215"/>
        <v>6480.2373929448877</v>
      </c>
      <c r="V386" s="122">
        <f t="shared" si="215"/>
        <v>6800.3176714259207</v>
      </c>
      <c r="W386" s="122">
        <f t="shared" ref="W386:Y386" si="216">SUM(W387:W388)</f>
        <v>9415.3972662972701</v>
      </c>
      <c r="X386" s="122">
        <f t="shared" si="216"/>
        <v>6488.3880061070186</v>
      </c>
      <c r="Y386" s="122">
        <f t="shared" si="216"/>
        <v>5118.7155380426157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9926.4385437078054</v>
      </c>
      <c r="F387" s="98">
        <v>9099.1931432049314</v>
      </c>
      <c r="G387" s="98">
        <v>10080.049908133511</v>
      </c>
      <c r="H387" s="98">
        <v>9433.874285942502</v>
      </c>
      <c r="I387" s="98">
        <v>9130.4717098842248</v>
      </c>
      <c r="J387" s="98">
        <v>9365.4092528910733</v>
      </c>
      <c r="K387" s="98">
        <v>0</v>
      </c>
      <c r="L387" s="98">
        <v>0</v>
      </c>
      <c r="M387" s="98">
        <v>0</v>
      </c>
      <c r="N387" s="98">
        <v>7589.489926483875</v>
      </c>
      <c r="O387" s="98">
        <v>9863.8209150948369</v>
      </c>
      <c r="P387" s="98">
        <v>7101.9097699892864</v>
      </c>
      <c r="Q387" s="98">
        <v>5899.1225063630036</v>
      </c>
      <c r="R387" s="98">
        <v>6959.338678322847</v>
      </c>
      <c r="S387" s="98">
        <v>8324.4823493597505</v>
      </c>
      <c r="T387" s="98">
        <v>7406.5322967527163</v>
      </c>
      <c r="U387" s="98">
        <v>6354.2057539167936</v>
      </c>
      <c r="V387" s="98">
        <v>6668.4063787419</v>
      </c>
      <c r="W387" s="98">
        <v>9230.6766584066972</v>
      </c>
      <c r="X387" s="98">
        <v>6362.2248909558903</v>
      </c>
      <c r="Y387" s="98">
        <v>5019.0781073431863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258.69611658365807</v>
      </c>
      <c r="F388" s="98">
        <v>231.109089021046</v>
      </c>
      <c r="G388" s="98">
        <v>228.00832747844521</v>
      </c>
      <c r="H388" s="98">
        <v>214.32195591013001</v>
      </c>
      <c r="I388" s="98">
        <v>200.38213489389437</v>
      </c>
      <c r="J388" s="98">
        <v>202.88213668223568</v>
      </c>
      <c r="K388" s="98">
        <v>0</v>
      </c>
      <c r="L388" s="98">
        <v>0</v>
      </c>
      <c r="M388" s="98">
        <v>0</v>
      </c>
      <c r="N388" s="98">
        <v>157.55922690459036</v>
      </c>
      <c r="O388" s="98">
        <v>202.87816893032323</v>
      </c>
      <c r="P388" s="98">
        <v>144.94493387818807</v>
      </c>
      <c r="Q388" s="98">
        <v>119.49421872322424</v>
      </c>
      <c r="R388" s="98">
        <v>140.16947505890442</v>
      </c>
      <c r="S388" s="98">
        <v>166.6677378972075</v>
      </c>
      <c r="T388" s="98">
        <v>147.91862360744679</v>
      </c>
      <c r="U388" s="98">
        <v>126.03163902809365</v>
      </c>
      <c r="V388" s="98">
        <v>131.91129268402028</v>
      </c>
      <c r="W388" s="98">
        <v>184.72060789057312</v>
      </c>
      <c r="X388" s="98">
        <v>126.16311515112793</v>
      </c>
      <c r="Y388" s="98">
        <v>99.637430699428961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7.3804966765415596</v>
      </c>
      <c r="F389" s="122">
        <f t="shared" si="217"/>
        <v>5.5318699258958395</v>
      </c>
      <c r="G389" s="122">
        <f t="shared" si="217"/>
        <v>5.0538213474258802</v>
      </c>
      <c r="H389" s="122">
        <f t="shared" si="217"/>
        <v>6.5386769092306558</v>
      </c>
      <c r="I389" s="122">
        <f t="shared" si="217"/>
        <v>6.9734852853740055</v>
      </c>
      <c r="J389" s="122">
        <f t="shared" si="217"/>
        <v>4.8988520363315375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3.3805197547560444</v>
      </c>
      <c r="O389" s="122">
        <f t="shared" si="217"/>
        <v>7.2938277272945307</v>
      </c>
      <c r="P389" s="122">
        <f t="shared" si="217"/>
        <v>1.6393541290727667</v>
      </c>
      <c r="Q389" s="122">
        <f t="shared" si="217"/>
        <v>2.5004294679500565</v>
      </c>
      <c r="R389" s="122">
        <f t="shared" si="217"/>
        <v>3.7979732654538507</v>
      </c>
      <c r="S389" s="122">
        <f t="shared" si="217"/>
        <v>7.2752945064491117</v>
      </c>
      <c r="T389" s="122">
        <f t="shared" si="217"/>
        <v>4.5614167334464923</v>
      </c>
      <c r="U389" s="122">
        <f t="shared" si="217"/>
        <v>7.9788558630359177</v>
      </c>
      <c r="V389" s="122">
        <f t="shared" si="217"/>
        <v>11.549758471818478</v>
      </c>
      <c r="W389" s="122">
        <f t="shared" si="217"/>
        <v>5.1040628372547143</v>
      </c>
      <c r="X389" s="122">
        <f t="shared" si="217"/>
        <v>2.0363991138936393</v>
      </c>
      <c r="Y389" s="122">
        <f t="shared" si="217"/>
        <v>0.49473413733002969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7.3804966765415596</v>
      </c>
      <c r="F390" s="98">
        <f>RES_hhdet_in_tesh!F29</f>
        <v>5.5318699258958395</v>
      </c>
      <c r="G390" s="98">
        <f>RES_hhdet_in_tesh!G29</f>
        <v>5.0538213474258802</v>
      </c>
      <c r="H390" s="98">
        <f>RES_hhdet_in_tesh!H29</f>
        <v>6.5386769092306558</v>
      </c>
      <c r="I390" s="98">
        <f>RES_hhdet_in_tesh!I29</f>
        <v>6.9734852853740055</v>
      </c>
      <c r="J390" s="98">
        <f>RES_hhdet_in_tesh!J29</f>
        <v>4.8988520363315375</v>
      </c>
      <c r="K390" s="98">
        <f>RES_hhdet_in_tesh!K29</f>
        <v>0</v>
      </c>
      <c r="L390" s="98">
        <f>RES_hhdet_in_tesh!L29</f>
        <v>0</v>
      </c>
      <c r="M390" s="98">
        <f>RES_hhdet_in_tesh!M29</f>
        <v>0</v>
      </c>
      <c r="N390" s="98">
        <f>RES_hhdet_in_tesh!N29</f>
        <v>3.3805197547560444</v>
      </c>
      <c r="O390" s="98">
        <f>RES_hhdet_in_tesh!O29</f>
        <v>7.2938277272945307</v>
      </c>
      <c r="P390" s="98">
        <f>RES_hhdet_in_tesh!P29</f>
        <v>1.6393541290727667</v>
      </c>
      <c r="Q390" s="98">
        <f>RES_hhdet_in_tesh!Q29</f>
        <v>2.5004294679500565</v>
      </c>
      <c r="R390" s="98">
        <f>RES_hhdet_in_tesh!R29</f>
        <v>3.7979732654538507</v>
      </c>
      <c r="S390" s="98">
        <f>RES_hhdet_in_tesh!S29</f>
        <v>7.2752945064491117</v>
      </c>
      <c r="T390" s="98">
        <f>RES_hhdet_in_tesh!T29</f>
        <v>4.5614167334464923</v>
      </c>
      <c r="U390" s="98">
        <f>RES_hhdet_in_tesh!U29</f>
        <v>7.9788558630359177</v>
      </c>
      <c r="V390" s="98">
        <f>RES_hhdet_in_tesh!V29</f>
        <v>11.549758471818478</v>
      </c>
      <c r="W390" s="98">
        <f>RES_hhdet_in_tesh!W29</f>
        <v>5.1040628372547143</v>
      </c>
      <c r="X390" s="98">
        <f>RES_hhdet_in_tesh!X29</f>
        <v>2.0363991138936393</v>
      </c>
      <c r="Y390" s="98">
        <f>RES_hhdet_in_tesh!Y29</f>
        <v>0.49473413733002969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1998.2985396092442</v>
      </c>
      <c r="F391" s="122">
        <v>2002.8908117728927</v>
      </c>
      <c r="G391" s="122">
        <v>1875.8082792013427</v>
      </c>
      <c r="H391" s="122">
        <v>1945.9195803371938</v>
      </c>
      <c r="I391" s="122">
        <v>1958.0824732534807</v>
      </c>
      <c r="J391" s="122">
        <v>1948.6685750446047</v>
      </c>
      <c r="K391" s="122">
        <v>0</v>
      </c>
      <c r="L391" s="122">
        <v>0</v>
      </c>
      <c r="M391" s="122">
        <v>0</v>
      </c>
      <c r="N391" s="122">
        <v>2188.7950046304209</v>
      </c>
      <c r="O391" s="122">
        <v>2209.5162899725838</v>
      </c>
      <c r="P391" s="122">
        <v>2174.2682119043507</v>
      </c>
      <c r="Q391" s="122">
        <v>2165.9059038959263</v>
      </c>
      <c r="R391" s="122">
        <v>2153.480494958304</v>
      </c>
      <c r="S391" s="122">
        <v>2087.7178576383708</v>
      </c>
      <c r="T391" s="122">
        <v>1994.849118794378</v>
      </c>
      <c r="U391" s="122">
        <v>2041.4321481302945</v>
      </c>
      <c r="V391" s="122">
        <v>1971.9914165372109</v>
      </c>
      <c r="W391" s="122">
        <v>2170.3786756897798</v>
      </c>
      <c r="X391" s="122">
        <v>2093.303000301195</v>
      </c>
      <c r="Y391" s="122">
        <v>1980.3442171602301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1789.7494278806707</v>
      </c>
      <c r="F392" s="98">
        <v>1792.2070103956771</v>
      </c>
      <c r="G392" s="98">
        <v>2064.0450947318759</v>
      </c>
      <c r="H392" s="98">
        <v>1935.3945118684612</v>
      </c>
      <c r="I392" s="98">
        <v>2065.0830798181887</v>
      </c>
      <c r="J392" s="98">
        <v>2257.5857266522125</v>
      </c>
      <c r="K392" s="98">
        <v>0</v>
      </c>
      <c r="L392" s="98">
        <v>0</v>
      </c>
      <c r="M392" s="98">
        <v>0</v>
      </c>
      <c r="N392" s="98">
        <v>2191.2793508102382</v>
      </c>
      <c r="O392" s="98">
        <v>2095.1266349202438</v>
      </c>
      <c r="P392" s="98">
        <v>2249.4203933686058</v>
      </c>
      <c r="Q392" s="98">
        <v>2309.6807205723444</v>
      </c>
      <c r="R392" s="98">
        <v>1993.505343278797</v>
      </c>
      <c r="S392" s="98">
        <v>2082.0022499200554</v>
      </c>
      <c r="T392" s="98">
        <v>1964.0845604254027</v>
      </c>
      <c r="U392" s="98">
        <v>1984.2927238330983</v>
      </c>
      <c r="V392" s="98">
        <v>1893.2523009523356</v>
      </c>
      <c r="W392" s="98">
        <v>2394.203486780747</v>
      </c>
      <c r="X392" s="98">
        <v>2059.0990073660746</v>
      </c>
      <c r="Y392" s="98">
        <v>1976.2889586691565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2065.0365429209473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763.17284897616548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1301.863693944782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2002.7957161830309</v>
      </c>
      <c r="F396" s="101">
        <v>2010.7138063843033</v>
      </c>
      <c r="G396" s="101">
        <v>1866.0940624910556</v>
      </c>
      <c r="H396" s="101">
        <v>1945.7033253422881</v>
      </c>
      <c r="I396" s="101">
        <v>1955.9130547178888</v>
      </c>
      <c r="J396" s="101">
        <v>1947.6020534497873</v>
      </c>
      <c r="K396" s="101">
        <v>0</v>
      </c>
      <c r="L396" s="101">
        <v>0</v>
      </c>
      <c r="M396" s="101">
        <v>0</v>
      </c>
      <c r="N396" s="101">
        <v>2188.8958009131934</v>
      </c>
      <c r="O396" s="101">
        <v>2211.9044906104914</v>
      </c>
      <c r="P396" s="101">
        <v>2174.4526863065066</v>
      </c>
      <c r="Q396" s="101">
        <v>2166.4530812927756</v>
      </c>
      <c r="R396" s="101">
        <v>2155.1413665485456</v>
      </c>
      <c r="S396" s="101">
        <v>2087.2340708560146</v>
      </c>
      <c r="T396" s="101">
        <v>1995.1414067440162</v>
      </c>
      <c r="U396" s="101">
        <v>2042.0633808404684</v>
      </c>
      <c r="V396" s="101">
        <v>1973.2430239498874</v>
      </c>
      <c r="W396" s="101">
        <v>2168.9658431348444</v>
      </c>
      <c r="X396" s="101">
        <v>2094.4908139796507</v>
      </c>
      <c r="Y396" s="101">
        <v>1981.415797890849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2003.2074605769094</v>
      </c>
      <c r="F397" s="104">
        <v>2011.544696026735</v>
      </c>
      <c r="G397" s="104">
        <v>1867.4061975065588</v>
      </c>
      <c r="H397" s="104">
        <v>1946.9403940880859</v>
      </c>
      <c r="I397" s="104">
        <v>1956.4514121146644</v>
      </c>
      <c r="J397" s="104">
        <v>1948.0761757971275</v>
      </c>
      <c r="K397" s="104">
        <v>0</v>
      </c>
      <c r="L397" s="104">
        <v>0</v>
      </c>
      <c r="M397" s="104">
        <v>0</v>
      </c>
      <c r="N397" s="104">
        <v>2188.593992317732</v>
      </c>
      <c r="O397" s="104">
        <v>2211.1420564657637</v>
      </c>
      <c r="P397" s="104">
        <v>2171.7393170691607</v>
      </c>
      <c r="Q397" s="104">
        <v>2162.5149063615231</v>
      </c>
      <c r="R397" s="104">
        <v>2152.9577863291606</v>
      </c>
      <c r="S397" s="104">
        <v>2088.2713660299482</v>
      </c>
      <c r="T397" s="104">
        <v>1995.077448221102</v>
      </c>
      <c r="U397" s="104">
        <v>2042.1063840509401</v>
      </c>
      <c r="V397" s="104">
        <v>1972.3513919825207</v>
      </c>
      <c r="W397" s="104">
        <v>2165.7668469551495</v>
      </c>
      <c r="X397" s="104">
        <v>2092.2993078335066</v>
      </c>
      <c r="Y397" s="104">
        <v>1978.4975668903342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739.72593716017479</v>
      </c>
      <c r="F398" s="98">
        <v>741.8528291437151</v>
      </c>
      <c r="G398" s="98">
        <v>688.24002781916738</v>
      </c>
      <c r="H398" s="98">
        <v>596.29685179725755</v>
      </c>
      <c r="I398" s="98">
        <v>632.69677364688198</v>
      </c>
      <c r="J398" s="98">
        <v>685.17840436351321</v>
      </c>
      <c r="K398" s="98">
        <v>0</v>
      </c>
      <c r="L398" s="98">
        <v>0</v>
      </c>
      <c r="M398" s="98">
        <v>0</v>
      </c>
      <c r="N398" s="98">
        <v>746.25046565524281</v>
      </c>
      <c r="O398" s="98">
        <v>646.52595588146426</v>
      </c>
      <c r="P398" s="98">
        <v>641.08039737338731</v>
      </c>
      <c r="Q398" s="98">
        <v>514.83807591210848</v>
      </c>
      <c r="R398" s="98">
        <v>476.49396674864664</v>
      </c>
      <c r="S398" s="98">
        <v>519.76237663334678</v>
      </c>
      <c r="T398" s="98">
        <v>575.70025667981088</v>
      </c>
      <c r="U398" s="98">
        <v>603.66911410774264</v>
      </c>
      <c r="V398" s="98">
        <v>581.61392117196124</v>
      </c>
      <c r="W398" s="98">
        <v>620.52399816357047</v>
      </c>
      <c r="X398" s="98">
        <v>707.46926551877505</v>
      </c>
      <c r="Y398" s="98">
        <v>664.65478934349323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1263.4815234167345</v>
      </c>
      <c r="F399" s="98">
        <v>1269.6918668830201</v>
      </c>
      <c r="G399" s="98">
        <v>1179.1661696873914</v>
      </c>
      <c r="H399" s="98">
        <v>1350.6435422908287</v>
      </c>
      <c r="I399" s="98">
        <v>1323.7546384677821</v>
      </c>
      <c r="J399" s="98">
        <v>1262.8977714336145</v>
      </c>
      <c r="K399" s="98">
        <v>0</v>
      </c>
      <c r="L399" s="98">
        <v>0</v>
      </c>
      <c r="M399" s="98">
        <v>0</v>
      </c>
      <c r="N399" s="98">
        <v>1442.343526662489</v>
      </c>
      <c r="O399" s="98">
        <v>1564.6161005842994</v>
      </c>
      <c r="P399" s="98">
        <v>1530.6589196957739</v>
      </c>
      <c r="Q399" s="98">
        <v>1647.6768304494149</v>
      </c>
      <c r="R399" s="98">
        <v>1676.4638195805137</v>
      </c>
      <c r="S399" s="98">
        <v>1568.5089893966017</v>
      </c>
      <c r="T399" s="98">
        <v>1419.3771915412913</v>
      </c>
      <c r="U399" s="98">
        <v>1438.4372699431972</v>
      </c>
      <c r="V399" s="98">
        <v>1390.7374708105597</v>
      </c>
      <c r="W399" s="98">
        <v>1545.2428487915788</v>
      </c>
      <c r="X399" s="98">
        <v>1384.8300423147318</v>
      </c>
      <c r="Y399" s="98">
        <v>1313.8427775468413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332.27896450518875</v>
      </c>
      <c r="F400" s="122">
        <v>353.99084651923062</v>
      </c>
      <c r="G400" s="122">
        <v>287.21016749314765</v>
      </c>
      <c r="H400" s="122">
        <v>334.79378248370267</v>
      </c>
      <c r="I400" s="122">
        <v>292.43767244281611</v>
      </c>
      <c r="J400" s="122">
        <v>316.61598689329981</v>
      </c>
      <c r="K400" s="122">
        <v>0</v>
      </c>
      <c r="L400" s="122">
        <v>0</v>
      </c>
      <c r="M400" s="122">
        <v>0</v>
      </c>
      <c r="N400" s="122">
        <v>412.00710489668279</v>
      </c>
      <c r="O400" s="122">
        <v>402.83117654113471</v>
      </c>
      <c r="P400" s="122">
        <v>420.58589275987362</v>
      </c>
      <c r="Q400" s="122">
        <v>405.2587923124774</v>
      </c>
      <c r="R400" s="122">
        <v>415.31313101904101</v>
      </c>
      <c r="S400" s="122">
        <v>417.45030625809676</v>
      </c>
      <c r="T400" s="122">
        <v>414.44906134751</v>
      </c>
      <c r="U400" s="122">
        <v>426.12063393359114</v>
      </c>
      <c r="V400" s="122">
        <v>419.55398180225131</v>
      </c>
      <c r="W400" s="122">
        <v>398.1517141275736</v>
      </c>
      <c r="X400" s="122">
        <v>414.28245068970136</v>
      </c>
      <c r="Y400" s="122">
        <v>420.18746066055456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322.85284694800805</v>
      </c>
      <c r="F401" s="98">
        <v>351.21765985907302</v>
      </c>
      <c r="G401" s="98">
        <v>293.82052105155191</v>
      </c>
      <c r="H401" s="98">
        <v>336.36649065842641</v>
      </c>
      <c r="I401" s="98">
        <v>293.62274674058676</v>
      </c>
      <c r="J401" s="98">
        <v>313.944110953944</v>
      </c>
      <c r="K401" s="98">
        <v>0</v>
      </c>
      <c r="L401" s="98">
        <v>0</v>
      </c>
      <c r="M401" s="98">
        <v>0</v>
      </c>
      <c r="N401" s="98">
        <v>0</v>
      </c>
      <c r="O401" s="98">
        <v>345.2303150693773</v>
      </c>
      <c r="P401" s="98">
        <v>0</v>
      </c>
      <c r="Q401" s="98">
        <v>427.04424391710808</v>
      </c>
      <c r="R401" s="98">
        <v>451.44832615280529</v>
      </c>
      <c r="S401" s="98">
        <v>434.49518099870176</v>
      </c>
      <c r="T401" s="98">
        <v>404.21099528276562</v>
      </c>
      <c r="U401" s="98">
        <v>406.72179252016679</v>
      </c>
      <c r="V401" s="98">
        <v>406.77298871795301</v>
      </c>
      <c r="W401" s="98">
        <v>562.08797989360085</v>
      </c>
      <c r="X401" s="98">
        <v>0</v>
      </c>
      <c r="Y401" s="98">
        <v>0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332.34776828297834</v>
      </c>
      <c r="F402" s="33">
        <v>354.00530526094161</v>
      </c>
      <c r="G402" s="33">
        <v>287.17222057260574</v>
      </c>
      <c r="H402" s="33">
        <v>334.78554301716838</v>
      </c>
      <c r="I402" s="33">
        <v>292.43309686637679</v>
      </c>
      <c r="J402" s="33">
        <v>316.62334743307764</v>
      </c>
      <c r="K402" s="33">
        <v>0</v>
      </c>
      <c r="L402" s="33">
        <v>0</v>
      </c>
      <c r="M402" s="33">
        <v>0</v>
      </c>
      <c r="N402" s="33">
        <v>412.00710489668279</v>
      </c>
      <c r="O402" s="33">
        <v>402.99741279357835</v>
      </c>
      <c r="P402" s="33">
        <v>420.58589275987362</v>
      </c>
      <c r="Q402" s="33">
        <v>405.16153583209956</v>
      </c>
      <c r="R402" s="33">
        <v>415.19084609473043</v>
      </c>
      <c r="S402" s="33">
        <v>417.41430863456856</v>
      </c>
      <c r="T402" s="33">
        <v>414.45998777874235</v>
      </c>
      <c r="U402" s="33">
        <v>426.14497375970581</v>
      </c>
      <c r="V402" s="33">
        <v>419.57163510761649</v>
      </c>
      <c r="W402" s="33">
        <v>397.68063290410788</v>
      </c>
      <c r="X402" s="33">
        <v>414.28245068970136</v>
      </c>
      <c r="Y402" s="33">
        <v>420.18746066055456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4043.5673657793845</v>
      </c>
      <c r="F404" s="117">
        <f t="shared" si="218"/>
        <v>3686.7452536742157</v>
      </c>
      <c r="G404" s="117">
        <f t="shared" si="218"/>
        <v>4055.7081652651159</v>
      </c>
      <c r="H404" s="117">
        <f t="shared" si="218"/>
        <v>3753.4479018747329</v>
      </c>
      <c r="I404" s="117">
        <f t="shared" si="218"/>
        <v>3590.8710809248632</v>
      </c>
      <c r="J404" s="117">
        <f t="shared" si="218"/>
        <v>3635.1863083125286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2735.2252312252672</v>
      </c>
      <c r="O404" s="117">
        <f t="shared" si="218"/>
        <v>3401.4886910044811</v>
      </c>
      <c r="P404" s="117">
        <f t="shared" si="218"/>
        <v>2333.9033877770571</v>
      </c>
      <c r="Q404" s="117">
        <f t="shared" si="218"/>
        <v>1867.9165249233761</v>
      </c>
      <c r="R404" s="117">
        <f t="shared" ref="R404:V404" si="219">R405+R408+R410+R419</f>
        <v>2168.2018908677401</v>
      </c>
      <c r="S404" s="117">
        <f t="shared" si="219"/>
        <v>2580.4945323190391</v>
      </c>
      <c r="T404" s="117">
        <f t="shared" si="219"/>
        <v>2290.9854930216043</v>
      </c>
      <c r="U404" s="117">
        <f t="shared" si="219"/>
        <v>1966.4530472557942</v>
      </c>
      <c r="V404" s="117">
        <f t="shared" si="219"/>
        <v>2058.413656104447</v>
      </c>
      <c r="W404" s="117">
        <f t="shared" ref="W404:Y404" si="220">W405+W408+W410+W419</f>
        <v>2839.6697792419927</v>
      </c>
      <c r="X404" s="117">
        <f t="shared" si="220"/>
        <v>1948.8567598709774</v>
      </c>
      <c r="Y404" s="117">
        <f t="shared" si="220"/>
        <v>1534.0211894129068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4028.6824312014692</v>
      </c>
      <c r="F405" s="122">
        <f t="shared" si="221"/>
        <v>3662.0410348388154</v>
      </c>
      <c r="G405" s="122">
        <f t="shared" si="221"/>
        <v>4021.6383320780142</v>
      </c>
      <c r="H405" s="122">
        <f t="shared" si="221"/>
        <v>3730.3333695874644</v>
      </c>
      <c r="I405" s="122">
        <f t="shared" si="221"/>
        <v>3577.0656499527154</v>
      </c>
      <c r="J405" s="122">
        <f t="shared" si="221"/>
        <v>3632.6753292756193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2725.1557201791252</v>
      </c>
      <c r="O405" s="122">
        <f t="shared" si="221"/>
        <v>3389.3358729412585</v>
      </c>
      <c r="P405" s="122">
        <f t="shared" si="221"/>
        <v>2324.9672399675869</v>
      </c>
      <c r="Q405" s="122">
        <f t="shared" si="221"/>
        <v>1860.9724808443452</v>
      </c>
      <c r="R405" s="122">
        <f t="shared" ref="R405:V405" si="222">SUM(R406:R407)</f>
        <v>2165.6356931499527</v>
      </c>
      <c r="S405" s="122">
        <f t="shared" si="222"/>
        <v>2574.3865785900402</v>
      </c>
      <c r="T405" s="122">
        <f t="shared" si="222"/>
        <v>2286.0118245059189</v>
      </c>
      <c r="U405" s="122">
        <f t="shared" si="222"/>
        <v>1959.9214164731698</v>
      </c>
      <c r="V405" s="122">
        <f t="shared" si="222"/>
        <v>2052.3488401102841</v>
      </c>
      <c r="W405" s="122">
        <f t="shared" ref="W405:Y405" si="223">SUM(W406:W407)</f>
        <v>2831.4353673006153</v>
      </c>
      <c r="X405" s="122">
        <f t="shared" si="223"/>
        <v>1945.9117207363806</v>
      </c>
      <c r="Y405" s="122">
        <f t="shared" si="223"/>
        <v>1531.2785074904393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4028.6824312014692</v>
      </c>
      <c r="F406" s="98">
        <v>3662.0410348388154</v>
      </c>
      <c r="G406" s="98">
        <v>4021.6383320780142</v>
      </c>
      <c r="H406" s="98">
        <v>3730.3333695874644</v>
      </c>
      <c r="I406" s="98">
        <v>3577.0656499527154</v>
      </c>
      <c r="J406" s="98">
        <v>3632.6753292756193</v>
      </c>
      <c r="K406" s="98">
        <v>0</v>
      </c>
      <c r="L406" s="98">
        <v>0</v>
      </c>
      <c r="M406" s="98">
        <v>0</v>
      </c>
      <c r="N406" s="98">
        <v>2725.1557201791252</v>
      </c>
      <c r="O406" s="98">
        <v>3389.3358729412585</v>
      </c>
      <c r="P406" s="98">
        <v>2324.9672399675869</v>
      </c>
      <c r="Q406" s="98">
        <v>1860.9724808443452</v>
      </c>
      <c r="R406" s="98">
        <v>2165.6356931499527</v>
      </c>
      <c r="S406" s="98">
        <v>2574.3865785900402</v>
      </c>
      <c r="T406" s="98">
        <v>2286.0118245059189</v>
      </c>
      <c r="U406" s="98">
        <v>1959.9214164731698</v>
      </c>
      <c r="V406" s="98">
        <v>2052.3488401102841</v>
      </c>
      <c r="W406" s="98">
        <v>2831.4353673006153</v>
      </c>
      <c r="X406" s="98">
        <v>1945.9117207363806</v>
      </c>
      <c r="Y406" s="98">
        <v>1531.2785074904393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14.011157578277688</v>
      </c>
      <c r="F410" s="122">
        <v>24.024104826737858</v>
      </c>
      <c r="G410" s="122">
        <v>33.443943485768642</v>
      </c>
      <c r="H410" s="122">
        <v>22.460526576208817</v>
      </c>
      <c r="I410" s="122">
        <v>13.384276874064602</v>
      </c>
      <c r="J410" s="122">
        <v>2.1894552221078163</v>
      </c>
      <c r="K410" s="122">
        <v>0</v>
      </c>
      <c r="L410" s="122">
        <v>0</v>
      </c>
      <c r="M410" s="122">
        <v>0</v>
      </c>
      <c r="N410" s="122">
        <v>10.069511046142075</v>
      </c>
      <c r="O410" s="122">
        <v>11.782940528265774</v>
      </c>
      <c r="P410" s="122">
        <v>8.9361478094704054</v>
      </c>
      <c r="Q410" s="122">
        <v>6.2383573937196823</v>
      </c>
      <c r="R410" s="122">
        <v>2.0016773035791857</v>
      </c>
      <c r="S410" s="122">
        <v>5.7697935017533784</v>
      </c>
      <c r="T410" s="122">
        <v>4.8152167999775681</v>
      </c>
      <c r="U410" s="122">
        <v>6.3449596988185135</v>
      </c>
      <c r="V410" s="122">
        <v>5.8598943094687765</v>
      </c>
      <c r="W410" s="122">
        <v>7.6469591347577675</v>
      </c>
      <c r="X410" s="122">
        <v>2.9450391345966458</v>
      </c>
      <c r="Y410" s="122">
        <v>2.7426819224674666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644.51324860077364</v>
      </c>
      <c r="F411" s="98">
        <v>643.31214036042491</v>
      </c>
      <c r="G411" s="98">
        <v>738.23833117441234</v>
      </c>
      <c r="H411" s="98">
        <v>689.5381658896107</v>
      </c>
      <c r="I411" s="98">
        <v>732.61304994879936</v>
      </c>
      <c r="J411" s="98">
        <v>796.9617008472452</v>
      </c>
      <c r="K411" s="98">
        <v>0</v>
      </c>
      <c r="L411" s="98">
        <v>0</v>
      </c>
      <c r="M411" s="98">
        <v>0</v>
      </c>
      <c r="N411" s="98">
        <v>736.75255820939526</v>
      </c>
      <c r="O411" s="98">
        <v>682.42863892872617</v>
      </c>
      <c r="P411" s="98">
        <v>705.95567694816202</v>
      </c>
      <c r="Q411" s="98">
        <v>701.81520679346431</v>
      </c>
      <c r="R411" s="98">
        <v>593.49732051122851</v>
      </c>
      <c r="S411" s="98">
        <v>608.39267035155069</v>
      </c>
      <c r="T411" s="98">
        <v>564.5841697973699</v>
      </c>
      <c r="U411" s="98">
        <v>562.58642662857483</v>
      </c>
      <c r="V411" s="98">
        <v>531.05292179560786</v>
      </c>
      <c r="W411" s="98">
        <v>667.19718450761525</v>
      </c>
      <c r="X411" s="98">
        <v>571.33759211174925</v>
      </c>
      <c r="Y411" s="98">
        <v>547.16504353225957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272.96082428808256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272.96082428808256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0.87377699963771027</v>
      </c>
      <c r="F419" s="122">
        <v>0.68011400866217242</v>
      </c>
      <c r="G419" s="122">
        <v>0.62588970133312949</v>
      </c>
      <c r="H419" s="122">
        <v>0.65400571105966787</v>
      </c>
      <c r="I419" s="122">
        <v>0.42115409808334953</v>
      </c>
      <c r="J419" s="122">
        <v>0.32152381480134118</v>
      </c>
      <c r="K419" s="122">
        <v>0</v>
      </c>
      <c r="L419" s="122">
        <v>0</v>
      </c>
      <c r="M419" s="122">
        <v>0</v>
      </c>
      <c r="N419" s="122">
        <v>0</v>
      </c>
      <c r="O419" s="122">
        <v>0.36987753495665704</v>
      </c>
      <c r="P419" s="122">
        <v>0</v>
      </c>
      <c r="Q419" s="122">
        <v>0.70568668531111212</v>
      </c>
      <c r="R419" s="122">
        <v>0.56452041420850363</v>
      </c>
      <c r="S419" s="122">
        <v>0.33816022724573724</v>
      </c>
      <c r="T419" s="122">
        <v>0.15845171570805416</v>
      </c>
      <c r="U419" s="122">
        <v>0.18667108380610026</v>
      </c>
      <c r="V419" s="122">
        <v>0.20492168469396924</v>
      </c>
      <c r="W419" s="122">
        <v>0.58745280661946786</v>
      </c>
      <c r="X419" s="122">
        <v>0</v>
      </c>
      <c r="Y419" s="122">
        <v>0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120.58122595000401</v>
      </c>
      <c r="F420" s="98">
        <v>131.12598087006683</v>
      </c>
      <c r="G420" s="98">
        <v>109.65587567356428</v>
      </c>
      <c r="H420" s="98">
        <v>125.48734580957377</v>
      </c>
      <c r="I420" s="98">
        <v>109.50006550167087</v>
      </c>
      <c r="J420" s="98">
        <v>117.03466858768819</v>
      </c>
      <c r="K420" s="98">
        <v>0</v>
      </c>
      <c r="L420" s="98">
        <v>0</v>
      </c>
      <c r="M420" s="98">
        <v>0</v>
      </c>
      <c r="N420" s="98">
        <v>0</v>
      </c>
      <c r="O420" s="98">
        <v>128.53244339743833</v>
      </c>
      <c r="P420" s="98">
        <v>0</v>
      </c>
      <c r="Q420" s="98">
        <v>158.77950419500021</v>
      </c>
      <c r="R420" s="98">
        <v>167.38030281282133</v>
      </c>
      <c r="S420" s="98">
        <v>160.45702782810233</v>
      </c>
      <c r="T420" s="98">
        <v>148.62770933415482</v>
      </c>
      <c r="U420" s="98">
        <v>148.96352487726801</v>
      </c>
      <c r="V420" s="98">
        <v>148.56822140312769</v>
      </c>
      <c r="W420" s="98">
        <v>205.0210295101943</v>
      </c>
      <c r="X420" s="98">
        <v>0</v>
      </c>
      <c r="Y420" s="98">
        <v>0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173.32562345623174</v>
      </c>
      <c r="F423" s="118">
        <f t="shared" si="225"/>
        <v>169.50660626733591</v>
      </c>
      <c r="G423" s="118">
        <f t="shared" si="225"/>
        <v>191.02555909298397</v>
      </c>
      <c r="H423" s="118">
        <f t="shared" si="225"/>
        <v>173.28018290331809</v>
      </c>
      <c r="I423" s="118">
        <f t="shared" si="225"/>
        <v>175.88561808402937</v>
      </c>
      <c r="J423" s="118">
        <f t="shared" si="225"/>
        <v>187.62189471363587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158.33878289530861</v>
      </c>
      <c r="O423" s="118">
        <f t="shared" si="225"/>
        <v>163.42280414907938</v>
      </c>
      <c r="P423" s="118">
        <f t="shared" si="225"/>
        <v>137.92007597228761</v>
      </c>
      <c r="Q423" s="118">
        <f t="shared" si="225"/>
        <v>142.59839859316713</v>
      </c>
      <c r="R423" s="118">
        <f t="shared" ref="R423:V423" si="226">R424+R427+R429+R438</f>
        <v>127.90462275866797</v>
      </c>
      <c r="S423" s="118">
        <f t="shared" si="226"/>
        <v>136.40647247015519</v>
      </c>
      <c r="T423" s="118">
        <f t="shared" si="226"/>
        <v>119.8812825752877</v>
      </c>
      <c r="U423" s="118">
        <f t="shared" si="226"/>
        <v>126.44207018937952</v>
      </c>
      <c r="V423" s="118">
        <f t="shared" si="226"/>
        <v>127.21401148913101</v>
      </c>
      <c r="W423" s="118">
        <f t="shared" ref="W423:Y423" si="227">W424+W427+W429+W438</f>
        <v>117.58723925973673</v>
      </c>
      <c r="X423" s="118">
        <f t="shared" si="227"/>
        <v>103.58247286030858</v>
      </c>
      <c r="Y423" s="118">
        <f t="shared" si="227"/>
        <v>102.99493343406142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147.79780493152649</v>
      </c>
      <c r="F424" s="123">
        <f t="shared" si="228"/>
        <v>142.50151527501137</v>
      </c>
      <c r="G424" s="123">
        <f t="shared" si="228"/>
        <v>165.27965058113671</v>
      </c>
      <c r="H424" s="123">
        <f t="shared" si="228"/>
        <v>147.20038904778883</v>
      </c>
      <c r="I424" s="123">
        <f t="shared" si="228"/>
        <v>148.25650534822327</v>
      </c>
      <c r="J424" s="123">
        <f t="shared" si="228"/>
        <v>158.95266657411872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124.46520669853786</v>
      </c>
      <c r="O424" s="123">
        <f t="shared" si="228"/>
        <v>134.52850713924619</v>
      </c>
      <c r="P424" s="123">
        <f t="shared" si="228"/>
        <v>105.22932903749653</v>
      </c>
      <c r="Q424" s="123">
        <f t="shared" si="228"/>
        <v>103.70463477678663</v>
      </c>
      <c r="R424" s="123">
        <f t="shared" ref="R424:V424" si="229">SUM(R425:R426)</f>
        <v>97.190657586376688</v>
      </c>
      <c r="S424" s="123">
        <f t="shared" si="229"/>
        <v>108.459269782809</v>
      </c>
      <c r="T424" s="123">
        <f t="shared" si="229"/>
        <v>93.588505488204902</v>
      </c>
      <c r="U424" s="123">
        <f t="shared" si="229"/>
        <v>95.006721708578212</v>
      </c>
      <c r="V424" s="123">
        <f t="shared" si="229"/>
        <v>97.405895629106197</v>
      </c>
      <c r="W424" s="123">
        <f t="shared" ref="W424:Y424" si="230">SUM(W425:W426)</f>
        <v>94.993568580329736</v>
      </c>
      <c r="X424" s="123">
        <f t="shared" si="230"/>
        <v>77.79295504835811</v>
      </c>
      <c r="Y424" s="123">
        <f t="shared" si="230"/>
        <v>73.403390965021927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145.67290966228228</v>
      </c>
      <c r="F425" s="99">
        <v>140.4874972414155</v>
      </c>
      <c r="G425" s="99">
        <v>163.17809244226993</v>
      </c>
      <c r="H425" s="99">
        <v>145.30399564552951</v>
      </c>
      <c r="I425" s="99">
        <v>146.39362012015755</v>
      </c>
      <c r="J425" s="99">
        <v>156.96134319724428</v>
      </c>
      <c r="K425" s="99">
        <v>0</v>
      </c>
      <c r="L425" s="99">
        <v>0</v>
      </c>
      <c r="M425" s="99">
        <v>0</v>
      </c>
      <c r="N425" s="99">
        <v>122.85171915908469</v>
      </c>
      <c r="O425" s="99">
        <v>132.72382197718298</v>
      </c>
      <c r="P425" s="99">
        <v>103.75990337139685</v>
      </c>
      <c r="Q425" s="99">
        <v>102.21373631450126</v>
      </c>
      <c r="R425" s="99">
        <v>95.782388746174036</v>
      </c>
      <c r="S425" s="99">
        <v>106.88733013604165</v>
      </c>
      <c r="T425" s="99">
        <v>92.232811433345873</v>
      </c>
      <c r="U425" s="99">
        <v>93.638901251349765</v>
      </c>
      <c r="V425" s="99">
        <v>96.004202640373947</v>
      </c>
      <c r="W425" s="99">
        <v>93.606346944914989</v>
      </c>
      <c r="X425" s="99">
        <v>76.663856645882944</v>
      </c>
      <c r="Y425" s="99">
        <v>72.334227667275272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2.1248952692442131</v>
      </c>
      <c r="F426" s="99">
        <v>2.0140180335958648</v>
      </c>
      <c r="G426" s="99">
        <v>2.1015581388667717</v>
      </c>
      <c r="H426" s="99">
        <v>1.896393402259307</v>
      </c>
      <c r="I426" s="99">
        <v>1.8628852280657244</v>
      </c>
      <c r="J426" s="99">
        <v>1.9913233768744496</v>
      </c>
      <c r="K426" s="99">
        <v>0</v>
      </c>
      <c r="L426" s="99">
        <v>0</v>
      </c>
      <c r="M426" s="99">
        <v>0</v>
      </c>
      <c r="N426" s="99">
        <v>1.6134875394531623</v>
      </c>
      <c r="O426" s="99">
        <v>1.8046851620632136</v>
      </c>
      <c r="P426" s="99">
        <v>1.4694256660996803</v>
      </c>
      <c r="Q426" s="99">
        <v>1.4908984622853709</v>
      </c>
      <c r="R426" s="99">
        <v>1.4082688402026533</v>
      </c>
      <c r="S426" s="99">
        <v>1.5719396467673539</v>
      </c>
      <c r="T426" s="99">
        <v>1.3556940548590226</v>
      </c>
      <c r="U426" s="99">
        <v>1.367820457228446</v>
      </c>
      <c r="V426" s="99">
        <v>1.401692988732252</v>
      </c>
      <c r="W426" s="99">
        <v>1.3872216354147446</v>
      </c>
      <c r="X426" s="99">
        <v>1.1290984024751618</v>
      </c>
      <c r="Y426" s="99">
        <v>1.0691632977466563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2.3658365886461166E-2</v>
      </c>
      <c r="F427" s="123">
        <f t="shared" si="231"/>
        <v>1.8082025184737428E-2</v>
      </c>
      <c r="G427" s="123">
        <f t="shared" si="231"/>
        <v>1.680931560342443E-2</v>
      </c>
      <c r="H427" s="123">
        <f t="shared" si="231"/>
        <v>2.0105998479236813E-2</v>
      </c>
      <c r="I427" s="123">
        <f t="shared" si="231"/>
        <v>2.1715396378606679E-2</v>
      </c>
      <c r="J427" s="123">
        <f t="shared" si="231"/>
        <v>1.553400534338425E-2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9.5977361468385994E-3</v>
      </c>
      <c r="O427" s="123">
        <f t="shared" si="231"/>
        <v>1.7163114580108902E-2</v>
      </c>
      <c r="P427" s="123">
        <f t="shared" si="231"/>
        <v>4.1994725665170131E-3</v>
      </c>
      <c r="Q427" s="123">
        <f t="shared" si="231"/>
        <v>7.6211018135537469E-3</v>
      </c>
      <c r="R427" s="123">
        <f t="shared" si="231"/>
        <v>9.254873705161891E-3</v>
      </c>
      <c r="S427" s="123">
        <f t="shared" si="231"/>
        <v>1.6629400111152968E-2</v>
      </c>
      <c r="T427" s="123">
        <f t="shared" si="231"/>
        <v>1.0122726001702576E-2</v>
      </c>
      <c r="U427" s="123">
        <f t="shared" si="231"/>
        <v>2.0947109743805817E-2</v>
      </c>
      <c r="V427" s="123">
        <f t="shared" si="231"/>
        <v>2.9605055035519041E-2</v>
      </c>
      <c r="W427" s="123">
        <f t="shared" si="231"/>
        <v>9.162508009429908E-3</v>
      </c>
      <c r="X427" s="123">
        <f t="shared" si="231"/>
        <v>4.3095856638421283E-3</v>
      </c>
      <c r="Y427" s="123">
        <f t="shared" si="231"/>
        <v>1.2403238411101592E-3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2.3658365886461166E-2</v>
      </c>
      <c r="F428" s="99">
        <f>RES_hhdet_in_fecs!F29</f>
        <v>1.8082025184737428E-2</v>
      </c>
      <c r="G428" s="99">
        <f>RES_hhdet_in_fecs!G29</f>
        <v>1.680931560342443E-2</v>
      </c>
      <c r="H428" s="99">
        <f>RES_hhdet_in_fecs!H29</f>
        <v>2.0105998479236813E-2</v>
      </c>
      <c r="I428" s="99">
        <f>RES_hhdet_in_fecs!I29</f>
        <v>2.1715396378606679E-2</v>
      </c>
      <c r="J428" s="99">
        <f>RES_hhdet_in_fecs!J29</f>
        <v>1.553400534338425E-2</v>
      </c>
      <c r="K428" s="99">
        <f>RES_hhdet_in_fecs!K29</f>
        <v>0</v>
      </c>
      <c r="L428" s="99">
        <f>RES_hhdet_in_fecs!L29</f>
        <v>0</v>
      </c>
      <c r="M428" s="99">
        <f>RES_hhdet_in_fecs!M29</f>
        <v>0</v>
      </c>
      <c r="N428" s="99">
        <f>RES_hhdet_in_fecs!N29</f>
        <v>9.5977361468385994E-3</v>
      </c>
      <c r="O428" s="99">
        <f>RES_hhdet_in_fecs!O29</f>
        <v>1.7163114580108902E-2</v>
      </c>
      <c r="P428" s="99">
        <f>RES_hhdet_in_fecs!P29</f>
        <v>4.1994725665170131E-3</v>
      </c>
      <c r="Q428" s="99">
        <f>RES_hhdet_in_fecs!Q29</f>
        <v>7.6211018135537469E-3</v>
      </c>
      <c r="R428" s="99">
        <f>RES_hhdet_in_fecs!R29</f>
        <v>9.254873705161891E-3</v>
      </c>
      <c r="S428" s="99">
        <f>RES_hhdet_in_fecs!S29</f>
        <v>1.6629400111152968E-2</v>
      </c>
      <c r="T428" s="99">
        <f>RES_hhdet_in_fecs!T29</f>
        <v>1.0122726001702576E-2</v>
      </c>
      <c r="U428" s="99">
        <f>RES_hhdet_in_fecs!U29</f>
        <v>2.0947109743805817E-2</v>
      </c>
      <c r="V428" s="99">
        <f>RES_hhdet_in_fecs!V29</f>
        <v>2.9605055035519041E-2</v>
      </c>
      <c r="W428" s="99">
        <f>RES_hhdet_in_fecs!W29</f>
        <v>9.162508009429908E-3</v>
      </c>
      <c r="X428" s="99">
        <f>RES_hhdet_in_fecs!X29</f>
        <v>4.3095856638421283E-3</v>
      </c>
      <c r="Y428" s="99">
        <f>RES_hhdet_in_fecs!Y29</f>
        <v>1.2403238411101592E-3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21.941085268501975</v>
      </c>
      <c r="F429" s="123">
        <v>22.968765617953856</v>
      </c>
      <c r="G429" s="123">
        <v>22.286577918709852</v>
      </c>
      <c r="H429" s="123">
        <v>22.215204463769442</v>
      </c>
      <c r="I429" s="123">
        <v>24.087354733933232</v>
      </c>
      <c r="J429" s="123">
        <v>24.639736224537742</v>
      </c>
      <c r="K429" s="123">
        <v>0</v>
      </c>
      <c r="L429" s="123">
        <v>0</v>
      </c>
      <c r="M429" s="123">
        <v>0</v>
      </c>
      <c r="N429" s="123">
        <v>28.489847710158649</v>
      </c>
      <c r="O429" s="123">
        <v>24.340090981850231</v>
      </c>
      <c r="P429" s="123">
        <v>27.339151149439271</v>
      </c>
      <c r="Q429" s="123">
        <v>32.606604889720657</v>
      </c>
      <c r="R429" s="123">
        <v>25.601921388956008</v>
      </c>
      <c r="S429" s="123">
        <v>23.206700694187237</v>
      </c>
      <c r="T429" s="123">
        <v>21.815805564098131</v>
      </c>
      <c r="U429" s="123">
        <v>26.07498484456022</v>
      </c>
      <c r="V429" s="123">
        <v>24.708128338486532</v>
      </c>
      <c r="W429" s="123">
        <v>19.217677384091811</v>
      </c>
      <c r="X429" s="123">
        <v>21.651553516305611</v>
      </c>
      <c r="Y429" s="123">
        <v>24.599420897239888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23.304919621466528</v>
      </c>
      <c r="F430" s="99">
        <v>24.679492033117608</v>
      </c>
      <c r="G430" s="99">
        <v>29.954041786388192</v>
      </c>
      <c r="H430" s="99">
        <v>26.858899923180495</v>
      </c>
      <c r="I430" s="99">
        <v>29.982641367147476</v>
      </c>
      <c r="J430" s="99">
        <v>34.435276401838046</v>
      </c>
      <c r="K430" s="99">
        <v>0</v>
      </c>
      <c r="L430" s="99">
        <v>0</v>
      </c>
      <c r="M430" s="99">
        <v>0</v>
      </c>
      <c r="N430" s="99">
        <v>33.213264732236475</v>
      </c>
      <c r="O430" s="99">
        <v>26.723387879144344</v>
      </c>
      <c r="P430" s="99">
        <v>31.505774174113327</v>
      </c>
      <c r="Q430" s="99">
        <v>38.547133408521574</v>
      </c>
      <c r="R430" s="99">
        <v>26.249378532515237</v>
      </c>
      <c r="S430" s="99">
        <v>25.26017993918769</v>
      </c>
      <c r="T430" s="99">
        <v>22.779053333386688</v>
      </c>
      <c r="U430" s="99">
        <v>26.878615849414601</v>
      </c>
      <c r="V430" s="99">
        <v>24.84144572327606</v>
      </c>
      <c r="W430" s="99">
        <v>22.057325360469555</v>
      </c>
      <c r="X430" s="99">
        <v>22.509213954209464</v>
      </c>
      <c r="Y430" s="99">
        <v>25.846872816951727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23.074701805721997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11.075393394657672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11.999308411064323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23.362670404966885</v>
      </c>
      <c r="F434" s="102">
        <v>24.846746334181571</v>
      </c>
      <c r="G434" s="102">
        <v>24.348947843418994</v>
      </c>
      <c r="H434" s="102">
        <v>24.329377650178284</v>
      </c>
      <c r="I434" s="102">
        <v>25.647684813883966</v>
      </c>
      <c r="J434" s="102">
        <v>26.905739274909301</v>
      </c>
      <c r="K434" s="102">
        <v>0</v>
      </c>
      <c r="L434" s="102">
        <v>0</v>
      </c>
      <c r="M434" s="102">
        <v>0</v>
      </c>
      <c r="N434" s="102">
        <v>30.944259930180984</v>
      </c>
      <c r="O434" s="102">
        <v>26.806239331349193</v>
      </c>
      <c r="P434" s="102">
        <v>29.531011285408688</v>
      </c>
      <c r="Q434" s="102">
        <v>35.635873013098902</v>
      </c>
      <c r="R434" s="102">
        <v>28.242679359831865</v>
      </c>
      <c r="S434" s="102">
        <v>25.415925836953562</v>
      </c>
      <c r="T434" s="102">
        <v>23.37192543362606</v>
      </c>
      <c r="U434" s="102">
        <v>28.045689903542737</v>
      </c>
      <c r="V434" s="102">
        <v>26.277400306967063</v>
      </c>
      <c r="W434" s="102">
        <v>20.234780242672631</v>
      </c>
      <c r="X434" s="102">
        <v>22.936133027278043</v>
      </c>
      <c r="Y434" s="102">
        <v>25.656403225428271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19.006992705374515</v>
      </c>
      <c r="F435" s="105">
        <v>20.232034683017336</v>
      </c>
      <c r="G435" s="105">
        <v>19.848614565342096</v>
      </c>
      <c r="H435" s="105">
        <v>19.407141219831303</v>
      </c>
      <c r="I435" s="105">
        <v>20.60298819358583</v>
      </c>
      <c r="J435" s="105">
        <v>21.861165653926413</v>
      </c>
      <c r="K435" s="105">
        <v>0</v>
      </c>
      <c r="L435" s="105">
        <v>0</v>
      </c>
      <c r="M435" s="105">
        <v>0</v>
      </c>
      <c r="N435" s="105">
        <v>25.320028005427698</v>
      </c>
      <c r="O435" s="105">
        <v>21.753204270950025</v>
      </c>
      <c r="P435" s="105">
        <v>24.223989660248421</v>
      </c>
      <c r="Q435" s="105">
        <v>29.026182161647451</v>
      </c>
      <c r="R435" s="105">
        <v>23.087620366185835</v>
      </c>
      <c r="S435" s="105">
        <v>21.122579633254084</v>
      </c>
      <c r="T435" s="105">
        <v>19.752777521150243</v>
      </c>
      <c r="U435" s="105">
        <v>23.902138257439557</v>
      </c>
      <c r="V435" s="105">
        <v>22.523285172037546</v>
      </c>
      <c r="W435" s="105">
        <v>17.393532571175427</v>
      </c>
      <c r="X435" s="105">
        <v>20.140835206428797</v>
      </c>
      <c r="Y435" s="105">
        <v>22.704536874867365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8.6289246178410774</v>
      </c>
      <c r="F436" s="99">
        <v>9.1672066927190716</v>
      </c>
      <c r="G436" s="99">
        <v>8.9802121329039206</v>
      </c>
      <c r="H436" s="99">
        <v>7.4561887776162923</v>
      </c>
      <c r="I436" s="99">
        <v>8.2964871031023684</v>
      </c>
      <c r="J436" s="99">
        <v>9.4656048816280194</v>
      </c>
      <c r="K436" s="99">
        <v>0</v>
      </c>
      <c r="L436" s="99">
        <v>0</v>
      </c>
      <c r="M436" s="99">
        <v>0</v>
      </c>
      <c r="N436" s="99">
        <v>10.549688282384446</v>
      </c>
      <c r="O436" s="99">
        <v>7.8352974013378214</v>
      </c>
      <c r="P436" s="99">
        <v>8.7064448764093285</v>
      </c>
      <c r="Q436" s="99">
        <v>8.4685444858857224</v>
      </c>
      <c r="R436" s="99">
        <v>6.2443543280543672</v>
      </c>
      <c r="S436" s="99">
        <v>6.3290659163752041</v>
      </c>
      <c r="T436" s="99">
        <v>6.743994899688972</v>
      </c>
      <c r="U436" s="99">
        <v>8.2907890800352924</v>
      </c>
      <c r="V436" s="99">
        <v>7.7452709297547448</v>
      </c>
      <c r="W436" s="99">
        <v>5.7890108218563716</v>
      </c>
      <c r="X436" s="99">
        <v>7.7472811426744066</v>
      </c>
      <c r="Y436" s="99">
        <v>8.6062962146868554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10.378068087533434</v>
      </c>
      <c r="F437" s="99">
        <v>11.064827990298262</v>
      </c>
      <c r="G437" s="99">
        <v>10.868402432438176</v>
      </c>
      <c r="H437" s="99">
        <v>11.950952442215014</v>
      </c>
      <c r="I437" s="99">
        <v>12.30650109048346</v>
      </c>
      <c r="J437" s="99">
        <v>12.395560772298396</v>
      </c>
      <c r="K437" s="99">
        <v>0</v>
      </c>
      <c r="L437" s="99">
        <v>0</v>
      </c>
      <c r="M437" s="99">
        <v>0</v>
      </c>
      <c r="N437" s="99">
        <v>14.77033972304325</v>
      </c>
      <c r="O437" s="99">
        <v>13.917906869612198</v>
      </c>
      <c r="P437" s="99">
        <v>15.517544783839094</v>
      </c>
      <c r="Q437" s="99">
        <v>20.557637675761722</v>
      </c>
      <c r="R437" s="99">
        <v>16.843266038131464</v>
      </c>
      <c r="S437" s="99">
        <v>14.793513716878881</v>
      </c>
      <c r="T437" s="99">
        <v>13.00878262146127</v>
      </c>
      <c r="U437" s="99">
        <v>15.611349177404268</v>
      </c>
      <c r="V437" s="99">
        <v>14.778014242282799</v>
      </c>
      <c r="W437" s="99">
        <v>11.604521749319055</v>
      </c>
      <c r="X437" s="99">
        <v>12.39355406375439</v>
      </c>
      <c r="Y437" s="99">
        <v>14.098240660180512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3.5630748903168068</v>
      </c>
      <c r="F438" s="123">
        <v>4.0182433491859495</v>
      </c>
      <c r="G438" s="123">
        <v>3.4425212775339813</v>
      </c>
      <c r="H438" s="123">
        <v>3.8444833932805653</v>
      </c>
      <c r="I438" s="123">
        <v>3.5200426054942602</v>
      </c>
      <c r="J438" s="123">
        <v>4.0139579096360309</v>
      </c>
      <c r="K438" s="123">
        <v>0</v>
      </c>
      <c r="L438" s="123">
        <v>0</v>
      </c>
      <c r="M438" s="123">
        <v>0</v>
      </c>
      <c r="N438" s="123">
        <v>5.3741307504652687</v>
      </c>
      <c r="O438" s="123">
        <v>4.5370429134028498</v>
      </c>
      <c r="P438" s="123">
        <v>5.3473963127852802</v>
      </c>
      <c r="Q438" s="123">
        <v>6.2795378248462663</v>
      </c>
      <c r="R438" s="123">
        <v>5.10278890963012</v>
      </c>
      <c r="S438" s="123">
        <v>4.7238725930477905</v>
      </c>
      <c r="T438" s="123">
        <v>4.4668487969829753</v>
      </c>
      <c r="U438" s="123">
        <v>5.3394165264972866</v>
      </c>
      <c r="V438" s="123">
        <v>5.0703824665027577</v>
      </c>
      <c r="W438" s="123">
        <v>3.3668307873057577</v>
      </c>
      <c r="X438" s="123">
        <v>4.1336547099810197</v>
      </c>
      <c r="Y438" s="123">
        <v>4.990881247958483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4.3600900132363298</v>
      </c>
      <c r="F439" s="99">
        <v>5.0304080976996044</v>
      </c>
      <c r="G439" s="99">
        <v>4.4492903488547286</v>
      </c>
      <c r="H439" s="99">
        <v>4.8879847838103094</v>
      </c>
      <c r="I439" s="99">
        <v>4.4813577834099512</v>
      </c>
      <c r="J439" s="99">
        <v>5.0568567562659004</v>
      </c>
      <c r="K439" s="99">
        <v>0</v>
      </c>
      <c r="L439" s="99">
        <v>0</v>
      </c>
      <c r="M439" s="99">
        <v>0</v>
      </c>
      <c r="N439" s="99">
        <v>0</v>
      </c>
      <c r="O439" s="99">
        <v>5.0332329917394452</v>
      </c>
      <c r="P439" s="99">
        <v>0</v>
      </c>
      <c r="Q439" s="99">
        <v>8.7209491494315436</v>
      </c>
      <c r="R439" s="99">
        <v>7.402946526592868</v>
      </c>
      <c r="S439" s="99">
        <v>6.6621009636803237</v>
      </c>
      <c r="T439" s="99">
        <v>5.9966231765883613</v>
      </c>
      <c r="U439" s="99">
        <v>7.1170102427555335</v>
      </c>
      <c r="V439" s="99">
        <v>6.9496828973476923</v>
      </c>
      <c r="W439" s="99">
        <v>6.7779296115917145</v>
      </c>
      <c r="X439" s="99">
        <v>0</v>
      </c>
      <c r="Y439" s="99">
        <v>0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3.5572572616823579</v>
      </c>
      <c r="F440" s="110">
        <v>4.0129661607161182</v>
      </c>
      <c r="G440" s="110">
        <v>3.436741891361073</v>
      </c>
      <c r="H440" s="110">
        <v>3.8390164573773315</v>
      </c>
      <c r="I440" s="110">
        <v>3.5163309638806863</v>
      </c>
      <c r="J440" s="110">
        <v>4.0110849100585373</v>
      </c>
      <c r="K440" s="110">
        <v>0</v>
      </c>
      <c r="L440" s="110">
        <v>0</v>
      </c>
      <c r="M440" s="110">
        <v>0</v>
      </c>
      <c r="N440" s="110">
        <v>5.3741307504652687</v>
      </c>
      <c r="O440" s="110">
        <v>4.5356109074047639</v>
      </c>
      <c r="P440" s="110">
        <v>5.3473963127852802</v>
      </c>
      <c r="Q440" s="110">
        <v>6.2686386671472265</v>
      </c>
      <c r="R440" s="110">
        <v>5.0950049583036821</v>
      </c>
      <c r="S440" s="110">
        <v>4.7197791857180498</v>
      </c>
      <c r="T440" s="110">
        <v>4.4652161669086894</v>
      </c>
      <c r="U440" s="110">
        <v>5.3371861705170378</v>
      </c>
      <c r="V440" s="110">
        <v>5.0677867476756235</v>
      </c>
      <c r="W440" s="110">
        <v>3.3570287791899935</v>
      </c>
      <c r="X440" s="110">
        <v>4.1336547099810197</v>
      </c>
      <c r="Y440" s="110">
        <v>4.990881247958483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102.86300661662879</v>
      </c>
      <c r="F442" s="118">
        <f t="shared" si="232"/>
        <v>101.89707597826352</v>
      </c>
      <c r="G442" s="118">
        <f t="shared" si="232"/>
        <v>114.99278948044754</v>
      </c>
      <c r="H442" s="118">
        <f t="shared" si="232"/>
        <v>105.60889703569055</v>
      </c>
      <c r="I442" s="118">
        <f t="shared" si="232"/>
        <v>107.73296402754025</v>
      </c>
      <c r="J442" s="118">
        <f t="shared" si="232"/>
        <v>116.19668448073644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106.00193861984178</v>
      </c>
      <c r="O442" s="118">
        <f t="shared" si="232"/>
        <v>112.85024092170026</v>
      </c>
      <c r="P442" s="118">
        <f t="shared" si="232"/>
        <v>99.790092993001707</v>
      </c>
      <c r="Q442" s="118">
        <f t="shared" si="232"/>
        <v>107.20367843481878</v>
      </c>
      <c r="R442" s="118">
        <f t="shared" ref="R442:V442" si="233">R443+R446+R448+R457</f>
        <v>97.174628750153559</v>
      </c>
      <c r="S442" s="118">
        <f t="shared" si="233"/>
        <v>103.78124266619645</v>
      </c>
      <c r="T442" s="118">
        <f t="shared" si="233"/>
        <v>91.360904905854511</v>
      </c>
      <c r="U442" s="118">
        <f t="shared" si="233"/>
        <v>97.196895835884675</v>
      </c>
      <c r="V442" s="118">
        <f t="shared" si="233"/>
        <v>97.795715372526999</v>
      </c>
      <c r="W442" s="118">
        <f t="shared" ref="W442:Y442" si="234">W443+W446+W448+W457</f>
        <v>90.035672674139292</v>
      </c>
      <c r="X442" s="118">
        <f t="shared" si="234"/>
        <v>80.5278035655232</v>
      </c>
      <c r="Y442" s="118">
        <f t="shared" si="234"/>
        <v>80.690881378906624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83.659332587119906</v>
      </c>
      <c r="F443" s="123">
        <f t="shared" si="235"/>
        <v>81.309640543352344</v>
      </c>
      <c r="G443" s="123">
        <f t="shared" si="235"/>
        <v>95.009616186105632</v>
      </c>
      <c r="H443" s="123">
        <f t="shared" si="235"/>
        <v>85.370514742897456</v>
      </c>
      <c r="I443" s="123">
        <f t="shared" si="235"/>
        <v>86.745805966593011</v>
      </c>
      <c r="J443" s="123">
        <f t="shared" si="235"/>
        <v>93.914440336590602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79.333768780756103</v>
      </c>
      <c r="O443" s="123">
        <f t="shared" si="235"/>
        <v>89.547448913219085</v>
      </c>
      <c r="P443" s="123">
        <f t="shared" si="235"/>
        <v>73.467309380452448</v>
      </c>
      <c r="Q443" s="123">
        <f t="shared" si="235"/>
        <v>75.09272428735585</v>
      </c>
      <c r="R443" s="123">
        <f t="shared" ref="R443:V443" si="236">SUM(R444:R445)</f>
        <v>71.328055619603788</v>
      </c>
      <c r="S443" s="123">
        <f t="shared" si="236"/>
        <v>80.084938076278547</v>
      </c>
      <c r="T443" s="123">
        <f t="shared" si="236"/>
        <v>69.237557453454755</v>
      </c>
      <c r="U443" s="123">
        <f t="shared" si="236"/>
        <v>70.329969062696421</v>
      </c>
      <c r="V443" s="123">
        <f t="shared" si="236"/>
        <v>72.260360786718664</v>
      </c>
      <c r="W443" s="123">
        <f t="shared" ref="W443:Y443" si="237">SUM(W444:W445)</f>
        <v>70.708097721125853</v>
      </c>
      <c r="X443" s="123">
        <f t="shared" si="237"/>
        <v>58.067910922766551</v>
      </c>
      <c r="Y443" s="123">
        <f t="shared" si="237"/>
        <v>54.926574746693639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81.5344373178757</v>
      </c>
      <c r="F444" s="99">
        <v>79.295622509756484</v>
      </c>
      <c r="G444" s="99">
        <v>92.908058047238853</v>
      </c>
      <c r="H444" s="99">
        <v>83.474121340638149</v>
      </c>
      <c r="I444" s="99">
        <v>84.882920738527289</v>
      </c>
      <c r="J444" s="99">
        <v>91.923116959716154</v>
      </c>
      <c r="K444" s="99">
        <v>0</v>
      </c>
      <c r="L444" s="99">
        <v>0</v>
      </c>
      <c r="M444" s="99">
        <v>0</v>
      </c>
      <c r="N444" s="99">
        <v>77.720281241302942</v>
      </c>
      <c r="O444" s="99">
        <v>87.742763751155877</v>
      </c>
      <c r="P444" s="99">
        <v>71.997883714352767</v>
      </c>
      <c r="Q444" s="99">
        <v>73.601825825070478</v>
      </c>
      <c r="R444" s="99">
        <v>69.919786779401136</v>
      </c>
      <c r="S444" s="99">
        <v>78.5129984295112</v>
      </c>
      <c r="T444" s="99">
        <v>67.881863398595726</v>
      </c>
      <c r="U444" s="99">
        <v>68.962148605467974</v>
      </c>
      <c r="V444" s="99">
        <v>70.858667797986413</v>
      </c>
      <c r="W444" s="99">
        <v>69.320876085711106</v>
      </c>
      <c r="X444" s="99">
        <v>56.938812520291386</v>
      </c>
      <c r="Y444" s="99">
        <v>53.857411448946984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2.1248952692442131</v>
      </c>
      <c r="F445" s="99">
        <v>2.0140180335958648</v>
      </c>
      <c r="G445" s="99">
        <v>2.1015581388667717</v>
      </c>
      <c r="H445" s="99">
        <v>1.896393402259307</v>
      </c>
      <c r="I445" s="99">
        <v>1.8628852280657244</v>
      </c>
      <c r="J445" s="99">
        <v>1.9913233768744496</v>
      </c>
      <c r="K445" s="99">
        <v>0</v>
      </c>
      <c r="L445" s="99">
        <v>0</v>
      </c>
      <c r="M445" s="99">
        <v>0</v>
      </c>
      <c r="N445" s="99">
        <v>1.6134875394531623</v>
      </c>
      <c r="O445" s="99">
        <v>1.8046851620632136</v>
      </c>
      <c r="P445" s="99">
        <v>1.4694256660996803</v>
      </c>
      <c r="Q445" s="99">
        <v>1.4908984622853709</v>
      </c>
      <c r="R445" s="99">
        <v>1.4082688402026533</v>
      </c>
      <c r="S445" s="99">
        <v>1.5719396467673539</v>
      </c>
      <c r="T445" s="99">
        <v>1.3556940548590226</v>
      </c>
      <c r="U445" s="99">
        <v>1.367820457228446</v>
      </c>
      <c r="V445" s="99">
        <v>1.401692988732252</v>
      </c>
      <c r="W445" s="99">
        <v>1.3872216354147446</v>
      </c>
      <c r="X445" s="99">
        <v>1.1290984024751618</v>
      </c>
      <c r="Y445" s="99">
        <v>1.0691632977466563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6.0622411653343256E-2</v>
      </c>
      <c r="F446" s="123">
        <f t="shared" si="238"/>
        <v>4.8207908384106248E-2</v>
      </c>
      <c r="G446" s="123">
        <f t="shared" si="238"/>
        <v>4.6581190707017224E-2</v>
      </c>
      <c r="H446" s="123">
        <f t="shared" si="238"/>
        <v>5.7856432382363335E-2</v>
      </c>
      <c r="I446" s="123">
        <f t="shared" si="238"/>
        <v>6.4830144329661776E-2</v>
      </c>
      <c r="J446" s="123">
        <f t="shared" si="238"/>
        <v>4.8083082815098106E-2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3.4618261388633581E-2</v>
      </c>
      <c r="O446" s="123">
        <f t="shared" si="238"/>
        <v>6.4881612168998001E-2</v>
      </c>
      <c r="P446" s="123">
        <f t="shared" si="238"/>
        <v>1.6619477263761853E-2</v>
      </c>
      <c r="Q446" s="123">
        <f t="shared" si="238"/>
        <v>3.1197211786909956E-2</v>
      </c>
      <c r="R446" s="123">
        <f t="shared" si="238"/>
        <v>3.8157861427487769E-2</v>
      </c>
      <c r="S446" s="123">
        <f t="shared" si="238"/>
        <v>6.8617502228592378E-2</v>
      </c>
      <c r="T446" s="123">
        <f t="shared" si="238"/>
        <v>4.180599708444388E-2</v>
      </c>
      <c r="U446" s="123">
        <f t="shared" si="238"/>
        <v>8.6594464365451138E-2</v>
      </c>
      <c r="V446" s="123">
        <f t="shared" si="238"/>
        <v>0.12272804808515117</v>
      </c>
      <c r="W446" s="123">
        <f t="shared" si="238"/>
        <v>3.8330679382294543E-2</v>
      </c>
      <c r="X446" s="123">
        <f t="shared" si="238"/>
        <v>1.8224779750760513E-2</v>
      </c>
      <c r="Y446" s="123">
        <f t="shared" si="238"/>
        <v>5.3087637654094305E-3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6.0622411653343256E-2</v>
      </c>
      <c r="F447" s="99">
        <f>RES_hhdet_in_tess!F29</f>
        <v>4.8207908384106248E-2</v>
      </c>
      <c r="G447" s="99">
        <f>RES_hhdet_in_tess!G29</f>
        <v>4.6581190707017224E-2</v>
      </c>
      <c r="H447" s="99">
        <f>RES_hhdet_in_tess!H29</f>
        <v>5.7856432382363335E-2</v>
      </c>
      <c r="I447" s="99">
        <f>RES_hhdet_in_tess!I29</f>
        <v>6.4830144329661776E-2</v>
      </c>
      <c r="J447" s="99">
        <f>RES_hhdet_in_tess!J29</f>
        <v>4.8083082815098106E-2</v>
      </c>
      <c r="K447" s="99">
        <f>RES_hhdet_in_tess!K29</f>
        <v>0</v>
      </c>
      <c r="L447" s="99">
        <f>RES_hhdet_in_tess!L29</f>
        <v>0</v>
      </c>
      <c r="M447" s="99">
        <f>RES_hhdet_in_tess!M29</f>
        <v>0</v>
      </c>
      <c r="N447" s="99">
        <f>RES_hhdet_in_tess!N29</f>
        <v>3.4618261388633581E-2</v>
      </c>
      <c r="O447" s="99">
        <f>RES_hhdet_in_tess!O29</f>
        <v>6.4881612168998001E-2</v>
      </c>
      <c r="P447" s="99">
        <f>RES_hhdet_in_tess!P29</f>
        <v>1.6619477263761853E-2</v>
      </c>
      <c r="Q447" s="99">
        <f>RES_hhdet_in_tess!Q29</f>
        <v>3.1197211786909956E-2</v>
      </c>
      <c r="R447" s="99">
        <f>RES_hhdet_in_tess!R29</f>
        <v>3.8157861427487769E-2</v>
      </c>
      <c r="S447" s="99">
        <f>RES_hhdet_in_tess!S29</f>
        <v>6.8617502228592378E-2</v>
      </c>
      <c r="T447" s="99">
        <f>RES_hhdet_in_tess!T29</f>
        <v>4.180599708444388E-2</v>
      </c>
      <c r="U447" s="99">
        <f>RES_hhdet_in_tess!U29</f>
        <v>8.6594464365451138E-2</v>
      </c>
      <c r="V447" s="99">
        <f>RES_hhdet_in_tess!V29</f>
        <v>0.12272804808515117</v>
      </c>
      <c r="W447" s="99">
        <f>RES_hhdet_in_tess!W29</f>
        <v>3.8330679382294543E-2</v>
      </c>
      <c r="X447" s="99">
        <f>RES_hhdet_in_tess!X29</f>
        <v>1.8224779750760513E-2</v>
      </c>
      <c r="Y447" s="99">
        <f>RES_hhdet_in_tess!Y29</f>
        <v>5.3087637654094305E-3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16.413756686525907</v>
      </c>
      <c r="F448" s="123">
        <v>17.45434691175959</v>
      </c>
      <c r="G448" s="123">
        <v>17.289369207280046</v>
      </c>
      <c r="H448" s="123">
        <v>17.218156851022997</v>
      </c>
      <c r="I448" s="123">
        <v>18.203633356286058</v>
      </c>
      <c r="J448" s="123">
        <v>19.126520208847513</v>
      </c>
      <c r="K448" s="123">
        <v>0</v>
      </c>
      <c r="L448" s="123">
        <v>0</v>
      </c>
      <c r="M448" s="123">
        <v>0</v>
      </c>
      <c r="N448" s="123">
        <v>22.414386867530514</v>
      </c>
      <c r="O448" s="123">
        <v>19.654560591090259</v>
      </c>
      <c r="P448" s="123">
        <v>22.042340011979526</v>
      </c>
      <c r="Q448" s="123">
        <v>27.023447795852604</v>
      </c>
      <c r="R448" s="123">
        <v>21.635805354621766</v>
      </c>
      <c r="S448" s="123">
        <v>19.690472271904177</v>
      </c>
      <c r="T448" s="123">
        <v>18.283060136277175</v>
      </c>
      <c r="U448" s="123">
        <v>22.155648183183551</v>
      </c>
      <c r="V448" s="123">
        <v>20.954434500324144</v>
      </c>
      <c r="W448" s="123">
        <v>16.299189843199485</v>
      </c>
      <c r="X448" s="123">
        <v>18.73404180536685</v>
      </c>
      <c r="Y448" s="123">
        <v>21.250160095754925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14.700762201841314</v>
      </c>
      <c r="F449" s="99">
        <v>15.618326627323263</v>
      </c>
      <c r="G449" s="99">
        <v>19.024352381304478</v>
      </c>
      <c r="H449" s="99">
        <v>17.125027473224666</v>
      </c>
      <c r="I449" s="99">
        <v>19.198381962338267</v>
      </c>
      <c r="J449" s="99">
        <v>22.158595657053105</v>
      </c>
      <c r="K449" s="99">
        <v>0</v>
      </c>
      <c r="L449" s="99">
        <v>0</v>
      </c>
      <c r="M449" s="99">
        <v>0</v>
      </c>
      <c r="N449" s="99">
        <v>22.439827850477521</v>
      </c>
      <c r="O449" s="99">
        <v>18.637017332222488</v>
      </c>
      <c r="P449" s="99">
        <v>22.804219308842452</v>
      </c>
      <c r="Q449" s="99">
        <v>28.817288999122233</v>
      </c>
      <c r="R449" s="99">
        <v>20.028550842023581</v>
      </c>
      <c r="S449" s="99">
        <v>19.636565076119648</v>
      </c>
      <c r="T449" s="99">
        <v>18.001098826308066</v>
      </c>
      <c r="U449" s="99">
        <v>21.53551442890825</v>
      </c>
      <c r="V449" s="99">
        <v>20.117750513618979</v>
      </c>
      <c r="W449" s="99">
        <v>17.980077666348823</v>
      </c>
      <c r="X449" s="99">
        <v>18.427932735889179</v>
      </c>
      <c r="Y449" s="99">
        <v>21.206644987917482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19.033490582676553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7.0341821716122297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11.999308411064323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16.450695892853361</v>
      </c>
      <c r="F453" s="102">
        <v>17.522521003444361</v>
      </c>
      <c r="G453" s="102">
        <v>17.199833042456639</v>
      </c>
      <c r="H453" s="102">
        <v>17.216243353435672</v>
      </c>
      <c r="I453" s="102">
        <v>18.183465002727065</v>
      </c>
      <c r="J453" s="102">
        <v>19.116052114325086</v>
      </c>
      <c r="K453" s="102">
        <v>0</v>
      </c>
      <c r="L453" s="102">
        <v>0</v>
      </c>
      <c r="M453" s="102">
        <v>0</v>
      </c>
      <c r="N453" s="102">
        <v>22.4154190733205</v>
      </c>
      <c r="O453" s="102">
        <v>19.675804622806368</v>
      </c>
      <c r="P453" s="102">
        <v>22.044210180284228</v>
      </c>
      <c r="Q453" s="102">
        <v>27.030274786716902</v>
      </c>
      <c r="R453" s="102">
        <v>21.652491967075242</v>
      </c>
      <c r="S453" s="102">
        <v>19.685909399488899</v>
      </c>
      <c r="T453" s="102">
        <v>18.285738994597835</v>
      </c>
      <c r="U453" s="102">
        <v>22.162498947173496</v>
      </c>
      <c r="V453" s="102">
        <v>20.967734114779418</v>
      </c>
      <c r="W453" s="102">
        <v>16.288579701159534</v>
      </c>
      <c r="X453" s="102">
        <v>18.744672158978332</v>
      </c>
      <c r="Y453" s="102">
        <v>21.261658734165287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16.454077906183304</v>
      </c>
      <c r="F454" s="105">
        <v>17.529761855506361</v>
      </c>
      <c r="G454" s="105">
        <v>17.211927021881067</v>
      </c>
      <c r="H454" s="105">
        <v>17.227189357533618</v>
      </c>
      <c r="I454" s="105">
        <v>18.188469930149385</v>
      </c>
      <c r="J454" s="105">
        <v>19.120705707436816</v>
      </c>
      <c r="K454" s="105">
        <v>0</v>
      </c>
      <c r="L454" s="105">
        <v>0</v>
      </c>
      <c r="M454" s="105">
        <v>0</v>
      </c>
      <c r="N454" s="105">
        <v>22.412328398038298</v>
      </c>
      <c r="O454" s="105">
        <v>19.66902245597543</v>
      </c>
      <c r="P454" s="105">
        <v>22.016702531053024</v>
      </c>
      <c r="Q454" s="105">
        <v>26.981139196627691</v>
      </c>
      <c r="R454" s="105">
        <v>21.63055375276895</v>
      </c>
      <c r="S454" s="105">
        <v>19.695692729063531</v>
      </c>
      <c r="T454" s="105">
        <v>18.285152806143955</v>
      </c>
      <c r="U454" s="105">
        <v>22.162965660702444</v>
      </c>
      <c r="V454" s="105">
        <v>20.958259609210124</v>
      </c>
      <c r="W454" s="105">
        <v>16.264555761639421</v>
      </c>
      <c r="X454" s="105">
        <v>18.725059246871162</v>
      </c>
      <c r="Y454" s="105">
        <v>21.230344543723049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6.0760098186498688</v>
      </c>
      <c r="F455" s="99">
        <v>6.464933865208101</v>
      </c>
      <c r="G455" s="99">
        <v>6.3435245894428913</v>
      </c>
      <c r="H455" s="99">
        <v>5.2762369153186075</v>
      </c>
      <c r="I455" s="99">
        <v>5.8819688396659204</v>
      </c>
      <c r="J455" s="99">
        <v>6.7251449351384212</v>
      </c>
      <c r="K455" s="99">
        <v>0</v>
      </c>
      <c r="L455" s="99">
        <v>0</v>
      </c>
      <c r="M455" s="99">
        <v>0</v>
      </c>
      <c r="N455" s="99">
        <v>7.6419886749950452</v>
      </c>
      <c r="O455" s="99">
        <v>5.7511155863632304</v>
      </c>
      <c r="P455" s="99">
        <v>6.4991577472139346</v>
      </c>
      <c r="Q455" s="99">
        <v>6.4235015208659689</v>
      </c>
      <c r="R455" s="99">
        <v>4.7872877146374835</v>
      </c>
      <c r="S455" s="99">
        <v>4.9021790121846536</v>
      </c>
      <c r="T455" s="99">
        <v>5.2763701846826869</v>
      </c>
      <c r="U455" s="99">
        <v>6.5516164832981714</v>
      </c>
      <c r="V455" s="99">
        <v>6.1802453669273261</v>
      </c>
      <c r="W455" s="99">
        <v>4.6600340123203638</v>
      </c>
      <c r="X455" s="99">
        <v>6.331505183116775</v>
      </c>
      <c r="Y455" s="99">
        <v>7.1321038835425439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10.378068087533434</v>
      </c>
      <c r="F456" s="99">
        <v>11.064827990298262</v>
      </c>
      <c r="G456" s="99">
        <v>10.868402432438176</v>
      </c>
      <c r="H456" s="99">
        <v>11.950952442215014</v>
      </c>
      <c r="I456" s="99">
        <v>12.30650109048346</v>
      </c>
      <c r="J456" s="99">
        <v>12.395560772298396</v>
      </c>
      <c r="K456" s="99">
        <v>0</v>
      </c>
      <c r="L456" s="99">
        <v>0</v>
      </c>
      <c r="M456" s="99">
        <v>0</v>
      </c>
      <c r="N456" s="99">
        <v>14.77033972304325</v>
      </c>
      <c r="O456" s="99">
        <v>13.917906869612198</v>
      </c>
      <c r="P456" s="99">
        <v>15.517544783839094</v>
      </c>
      <c r="Q456" s="99">
        <v>20.557637675761722</v>
      </c>
      <c r="R456" s="99">
        <v>16.843266038131464</v>
      </c>
      <c r="S456" s="99">
        <v>14.793513716878881</v>
      </c>
      <c r="T456" s="99">
        <v>13.00878262146127</v>
      </c>
      <c r="U456" s="99">
        <v>15.611349177404268</v>
      </c>
      <c r="V456" s="99">
        <v>14.778014242282799</v>
      </c>
      <c r="W456" s="99">
        <v>11.604521749319055</v>
      </c>
      <c r="X456" s="99">
        <v>12.39355406375439</v>
      </c>
      <c r="Y456" s="99">
        <v>14.098240660180512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2.7292949313296471</v>
      </c>
      <c r="F457" s="123">
        <v>3.0848806147674788</v>
      </c>
      <c r="G457" s="123">
        <v>2.6472228963548421</v>
      </c>
      <c r="H457" s="123">
        <v>2.9623690093877237</v>
      </c>
      <c r="I457" s="123">
        <v>2.718694560331508</v>
      </c>
      <c r="J457" s="123">
        <v>3.1076408524832306</v>
      </c>
      <c r="K457" s="123">
        <v>0</v>
      </c>
      <c r="L457" s="123">
        <v>0</v>
      </c>
      <c r="M457" s="123">
        <v>0</v>
      </c>
      <c r="N457" s="123">
        <v>4.2191647101665364</v>
      </c>
      <c r="O457" s="123">
        <v>3.5833498052219159</v>
      </c>
      <c r="P457" s="123">
        <v>4.2638241233059633</v>
      </c>
      <c r="Q457" s="123">
        <v>5.0563091398234326</v>
      </c>
      <c r="R457" s="123">
        <v>4.1726099145005167</v>
      </c>
      <c r="S457" s="123">
        <v>3.9372148157851186</v>
      </c>
      <c r="T457" s="123">
        <v>3.7984813190381468</v>
      </c>
      <c r="U457" s="123">
        <v>4.6246841256392424</v>
      </c>
      <c r="V457" s="123">
        <v>4.4581920373990478</v>
      </c>
      <c r="W457" s="123">
        <v>2.9900544304316541</v>
      </c>
      <c r="X457" s="123">
        <v>3.7076260576390414</v>
      </c>
      <c r="Y457" s="123">
        <v>4.5088377726926536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2.6518700636157329</v>
      </c>
      <c r="F458" s="99">
        <v>3.0607134650991408</v>
      </c>
      <c r="G458" s="99">
        <v>2.7081506812085103</v>
      </c>
      <c r="H458" s="99">
        <v>2.9762848650617735</v>
      </c>
      <c r="I458" s="99">
        <v>2.7297117969960754</v>
      </c>
      <c r="J458" s="99">
        <v>3.0814159264983427</v>
      </c>
      <c r="K458" s="99">
        <v>0</v>
      </c>
      <c r="L458" s="99">
        <v>0</v>
      </c>
      <c r="M458" s="99">
        <v>0</v>
      </c>
      <c r="N458" s="99">
        <v>0</v>
      </c>
      <c r="O458" s="99">
        <v>3.0709663360284392</v>
      </c>
      <c r="P458" s="99">
        <v>0</v>
      </c>
      <c r="Q458" s="99">
        <v>5.3281205851350011</v>
      </c>
      <c r="R458" s="99">
        <v>4.5356566428993901</v>
      </c>
      <c r="S458" s="99">
        <v>4.0979748687922903</v>
      </c>
      <c r="T458" s="99">
        <v>3.7046480683038618</v>
      </c>
      <c r="U458" s="99">
        <v>4.4141486415621252</v>
      </c>
      <c r="V458" s="99">
        <v>4.3223808567883788</v>
      </c>
      <c r="W458" s="99">
        <v>4.2211890466324284</v>
      </c>
      <c r="X458" s="99">
        <v>0</v>
      </c>
      <c r="Y458" s="99">
        <v>0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2.729860076349456</v>
      </c>
      <c r="F459" s="110">
        <v>3.0850066165905679</v>
      </c>
      <c r="G459" s="110">
        <v>2.6468731386920776</v>
      </c>
      <c r="H459" s="110">
        <v>2.9622961037915267</v>
      </c>
      <c r="I459" s="110">
        <v>2.7186520227382083</v>
      </c>
      <c r="J459" s="110">
        <v>3.1077130974583955</v>
      </c>
      <c r="K459" s="110">
        <v>0</v>
      </c>
      <c r="L459" s="110">
        <v>0</v>
      </c>
      <c r="M459" s="110">
        <v>0</v>
      </c>
      <c r="N459" s="110">
        <v>4.2191647101665364</v>
      </c>
      <c r="O459" s="110">
        <v>3.5848285453927478</v>
      </c>
      <c r="P459" s="110">
        <v>4.2638241233059633</v>
      </c>
      <c r="Q459" s="110">
        <v>5.0550956958711488</v>
      </c>
      <c r="R459" s="110">
        <v>4.1713813299712479</v>
      </c>
      <c r="S459" s="110">
        <v>3.9368753014176274</v>
      </c>
      <c r="T459" s="110">
        <v>3.7985814612481081</v>
      </c>
      <c r="U459" s="110">
        <v>4.6249482855941695</v>
      </c>
      <c r="V459" s="110">
        <v>4.4583796219026555</v>
      </c>
      <c r="W459" s="110">
        <v>2.9865166872816511</v>
      </c>
      <c r="X459" s="110">
        <v>3.7076260576390414</v>
      </c>
      <c r="Y459" s="110">
        <v>4.5088377726926536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33.213321018819144</v>
      </c>
      <c r="F461" s="118">
        <f t="shared" si="239"/>
        <v>32.128426699382892</v>
      </c>
      <c r="G461" s="118">
        <f t="shared" si="239"/>
        <v>37.381557936242828</v>
      </c>
      <c r="H461" s="118">
        <f t="shared" si="239"/>
        <v>33.211780877102598</v>
      </c>
      <c r="I461" s="118">
        <f t="shared" si="239"/>
        <v>33.383119189170564</v>
      </c>
      <c r="J461" s="118">
        <f t="shared" si="239"/>
        <v>35.679984415653585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28.010113497524955</v>
      </c>
      <c r="O461" s="118">
        <f t="shared" si="239"/>
        <v>30.257647739761815</v>
      </c>
      <c r="P461" s="118">
        <f t="shared" si="239"/>
        <v>23.660692708851471</v>
      </c>
      <c r="Q461" s="118">
        <f t="shared" si="239"/>
        <v>23.305511383241861</v>
      </c>
      <c r="R461" s="118">
        <f t="shared" ref="R461:V461" si="240">R462+R465+R467+R476</f>
        <v>21.783709762017409</v>
      </c>
      <c r="S461" s="118">
        <f t="shared" si="240"/>
        <v>24.338133551200272</v>
      </c>
      <c r="T461" s="118">
        <f t="shared" si="240"/>
        <v>20.997189785244149</v>
      </c>
      <c r="U461" s="118">
        <f t="shared" si="240"/>
        <v>21.341900549401881</v>
      </c>
      <c r="V461" s="118">
        <f t="shared" si="240"/>
        <v>21.872759571719705</v>
      </c>
      <c r="W461" s="118">
        <f t="shared" ref="W461:Y461" si="241">W462+W465+W467+W476</f>
        <v>21.325456862568807</v>
      </c>
      <c r="X461" s="118">
        <f t="shared" si="241"/>
        <v>17.441318340842887</v>
      </c>
      <c r="Y461" s="118">
        <f t="shared" si="241"/>
        <v>16.460873611179451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33.091058158884046</v>
      </c>
      <c r="F462" s="123">
        <f t="shared" si="242"/>
        <v>31.913139873359949</v>
      </c>
      <c r="G462" s="123">
        <f t="shared" si="242"/>
        <v>37.067535479186049</v>
      </c>
      <c r="H462" s="123">
        <f t="shared" si="242"/>
        <v>33.007255650838488</v>
      </c>
      <c r="I462" s="123">
        <f t="shared" si="242"/>
        <v>33.254774746495002</v>
      </c>
      <c r="J462" s="123">
        <f t="shared" si="242"/>
        <v>35.655338720686011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27.906996524177689</v>
      </c>
      <c r="O462" s="123">
        <f t="shared" si="242"/>
        <v>30.149543400336889</v>
      </c>
      <c r="P462" s="123">
        <f t="shared" si="242"/>
        <v>23.570099649846515</v>
      </c>
      <c r="Q462" s="123">
        <f t="shared" si="242"/>
        <v>23.218872341202108</v>
      </c>
      <c r="R462" s="123">
        <f t="shared" ref="R462:V462" si="243">SUM(R463:R464)</f>
        <v>21.757927427580896</v>
      </c>
      <c r="S462" s="123">
        <f t="shared" si="243"/>
        <v>24.280525913703229</v>
      </c>
      <c r="T462" s="123">
        <f t="shared" si="243"/>
        <v>20.951605445198851</v>
      </c>
      <c r="U462" s="123">
        <f t="shared" si="243"/>
        <v>21.271012808256618</v>
      </c>
      <c r="V462" s="123">
        <f t="shared" si="243"/>
        <v>21.80831467178735</v>
      </c>
      <c r="W462" s="123">
        <f t="shared" ref="W462:Y462" si="244">SUM(W463:W464)</f>
        <v>21.263617772006896</v>
      </c>
      <c r="X462" s="123">
        <f t="shared" si="244"/>
        <v>17.414961675678772</v>
      </c>
      <c r="Y462" s="123">
        <f t="shared" si="244"/>
        <v>16.431443156898254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33.091058158884046</v>
      </c>
      <c r="F463" s="99">
        <v>31.913139873359949</v>
      </c>
      <c r="G463" s="99">
        <v>37.067535479186049</v>
      </c>
      <c r="H463" s="99">
        <v>33.007255650838488</v>
      </c>
      <c r="I463" s="99">
        <v>33.254774746495002</v>
      </c>
      <c r="J463" s="99">
        <v>35.655338720686011</v>
      </c>
      <c r="K463" s="99">
        <v>0</v>
      </c>
      <c r="L463" s="99">
        <v>0</v>
      </c>
      <c r="M463" s="99">
        <v>0</v>
      </c>
      <c r="N463" s="99">
        <v>27.906996524177689</v>
      </c>
      <c r="O463" s="99">
        <v>30.149543400336889</v>
      </c>
      <c r="P463" s="99">
        <v>23.570099649846515</v>
      </c>
      <c r="Q463" s="99">
        <v>23.218872341202108</v>
      </c>
      <c r="R463" s="99">
        <v>21.757927427580896</v>
      </c>
      <c r="S463" s="99">
        <v>24.280525913703229</v>
      </c>
      <c r="T463" s="99">
        <v>20.951605445198851</v>
      </c>
      <c r="U463" s="99">
        <v>21.271012808256618</v>
      </c>
      <c r="V463" s="99">
        <v>21.80831467178735</v>
      </c>
      <c r="W463" s="99">
        <v>21.263617772006896</v>
      </c>
      <c r="X463" s="99">
        <v>17.414961675678772</v>
      </c>
      <c r="Y463" s="99">
        <v>16.431443156898254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0.11508577263505079</v>
      </c>
      <c r="F467" s="123">
        <v>0.20935991988459318</v>
      </c>
      <c r="G467" s="123">
        <v>0.30825361689897829</v>
      </c>
      <c r="H467" s="123">
        <v>0.19873836177686263</v>
      </c>
      <c r="I467" s="123">
        <v>0.12442911485217616</v>
      </c>
      <c r="J467" s="123">
        <v>2.1489882932531675E-2</v>
      </c>
      <c r="K467" s="123">
        <v>0</v>
      </c>
      <c r="L467" s="123">
        <v>0</v>
      </c>
      <c r="M467" s="123">
        <v>0</v>
      </c>
      <c r="N467" s="123">
        <v>0.10311697334726432</v>
      </c>
      <c r="O467" s="123">
        <v>0.10481412588131962</v>
      </c>
      <c r="P467" s="123">
        <v>9.0593059004956775E-2</v>
      </c>
      <c r="Q467" s="123">
        <v>7.7834371778486761E-2</v>
      </c>
      <c r="R467" s="123">
        <v>2.0110653718199541E-2</v>
      </c>
      <c r="S467" s="123">
        <v>5.4418253187431917E-2</v>
      </c>
      <c r="T467" s="123">
        <v>4.4132108786457326E-2</v>
      </c>
      <c r="U467" s="123">
        <v>6.8861801237064146E-2</v>
      </c>
      <c r="V467" s="123">
        <v>6.2267396529648453E-2</v>
      </c>
      <c r="W467" s="123">
        <v>5.7427415803831122E-2</v>
      </c>
      <c r="X467" s="123">
        <v>2.635666516411455E-2</v>
      </c>
      <c r="Y467" s="123">
        <v>2.9430454281196769E-2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5.2939455412123362</v>
      </c>
      <c r="F468" s="99">
        <v>5.6061934102429953</v>
      </c>
      <c r="G468" s="99">
        <v>6.804360132195943</v>
      </c>
      <c r="H468" s="99">
        <v>6.1012677065496828</v>
      </c>
      <c r="I468" s="99">
        <v>6.8108568129612221</v>
      </c>
      <c r="J468" s="99">
        <v>7.8223173874415304</v>
      </c>
      <c r="K468" s="99">
        <v>0</v>
      </c>
      <c r="L468" s="99">
        <v>0</v>
      </c>
      <c r="M468" s="99">
        <v>0</v>
      </c>
      <c r="N468" s="99">
        <v>7.5447252165748395</v>
      </c>
      <c r="O468" s="99">
        <v>6.0704847906264288</v>
      </c>
      <c r="P468" s="99">
        <v>7.1568516613915856</v>
      </c>
      <c r="Q468" s="99">
        <v>8.7563668250797608</v>
      </c>
      <c r="R468" s="99">
        <v>5.9628088274461639</v>
      </c>
      <c r="S468" s="99">
        <v>5.738102474985876</v>
      </c>
      <c r="T468" s="99">
        <v>5.1744897552121216</v>
      </c>
      <c r="U468" s="99">
        <v>6.1057463763530206</v>
      </c>
      <c r="V468" s="99">
        <v>5.6429828104993911</v>
      </c>
      <c r="W468" s="99">
        <v>5.0105420288842657</v>
      </c>
      <c r="X468" s="99">
        <v>5.1131930418382225</v>
      </c>
      <c r="Y468" s="99">
        <v>5.8713756290987558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2.5158863635304374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2.5158863635304374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7.1770873000490207E-3</v>
      </c>
      <c r="F476" s="123">
        <v>5.92690613834773E-3</v>
      </c>
      <c r="G476" s="123">
        <v>5.7688401577958908E-3</v>
      </c>
      <c r="H476" s="123">
        <v>5.7868644872461237E-3</v>
      </c>
      <c r="I476" s="123">
        <v>3.9153278233823256E-3</v>
      </c>
      <c r="J476" s="123">
        <v>3.1558120350367088E-3</v>
      </c>
      <c r="K476" s="123">
        <v>0</v>
      </c>
      <c r="L476" s="123">
        <v>0</v>
      </c>
      <c r="M476" s="123">
        <v>0</v>
      </c>
      <c r="N476" s="123">
        <v>0</v>
      </c>
      <c r="O476" s="123">
        <v>3.290213543607287E-3</v>
      </c>
      <c r="P476" s="123">
        <v>0</v>
      </c>
      <c r="Q476" s="123">
        <v>8.8046702612660857E-3</v>
      </c>
      <c r="R476" s="123">
        <v>5.6716807183164793E-3</v>
      </c>
      <c r="S476" s="123">
        <v>3.1893843096093204E-3</v>
      </c>
      <c r="T476" s="123">
        <v>1.4522312588420175E-3</v>
      </c>
      <c r="U476" s="123">
        <v>2.0259399082009364E-3</v>
      </c>
      <c r="V476" s="123">
        <v>2.1775034027055199E-3</v>
      </c>
      <c r="W476" s="123">
        <v>4.4116747580778626E-3</v>
      </c>
      <c r="X476" s="123">
        <v>0</v>
      </c>
      <c r="Y476" s="123">
        <v>0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0.99043804740676478</v>
      </c>
      <c r="F477" s="99">
        <v>1.1427075034734422</v>
      </c>
      <c r="G477" s="99">
        <v>1.01070079564584</v>
      </c>
      <c r="H477" s="99">
        <v>1.1103546234903499</v>
      </c>
      <c r="I477" s="99">
        <v>1.0179852340794047</v>
      </c>
      <c r="J477" s="99">
        <v>1.148715580753362</v>
      </c>
      <c r="K477" s="99">
        <v>0</v>
      </c>
      <c r="L477" s="99">
        <v>0</v>
      </c>
      <c r="M477" s="99">
        <v>0</v>
      </c>
      <c r="N477" s="99">
        <v>0</v>
      </c>
      <c r="O477" s="99">
        <v>1.1433492064035322</v>
      </c>
      <c r="P477" s="99">
        <v>0</v>
      </c>
      <c r="Q477" s="99">
        <v>1.9810508087848691</v>
      </c>
      <c r="R477" s="99">
        <v>1.6816533329808361</v>
      </c>
      <c r="S477" s="99">
        <v>1.5133628549096225</v>
      </c>
      <c r="T477" s="99">
        <v>1.3621929207938126</v>
      </c>
      <c r="U477" s="99">
        <v>1.6167000467443473</v>
      </c>
      <c r="V477" s="99">
        <v>1.578689966961502</v>
      </c>
      <c r="W477" s="99">
        <v>1.5396744905691742</v>
      </c>
      <c r="X477" s="99">
        <v>0</v>
      </c>
      <c r="Y477" s="99">
        <v>0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899495</v>
      </c>
      <c r="C5" s="120">
        <v>902532</v>
      </c>
      <c r="D5" s="120">
        <v>914925</v>
      </c>
      <c r="E5" s="120">
        <v>918685</v>
      </c>
      <c r="F5" s="120">
        <v>880241</v>
      </c>
      <c r="G5" s="120">
        <v>846511</v>
      </c>
      <c r="H5" s="120">
        <v>811275</v>
      </c>
      <c r="I5" s="120">
        <v>764098</v>
      </c>
      <c r="J5" s="120">
        <v>736357</v>
      </c>
      <c r="K5" s="120">
        <v>704897</v>
      </c>
      <c r="L5" s="120">
        <v>681668</v>
      </c>
      <c r="M5" s="120">
        <v>650586</v>
      </c>
      <c r="N5" s="120">
        <v>623242</v>
      </c>
      <c r="O5" s="120">
        <v>617351</v>
      </c>
      <c r="P5" s="120">
        <v>613468</v>
      </c>
      <c r="Q5" s="120">
        <v>607250</v>
      </c>
      <c r="R5" s="120">
        <v>594219</v>
      </c>
      <c r="S5" s="120">
        <v>586287</v>
      </c>
      <c r="T5" s="120">
        <v>575209</v>
      </c>
      <c r="U5" s="120">
        <v>563334</v>
      </c>
      <c r="V5" s="120">
        <v>545456</v>
      </c>
      <c r="W5" s="120">
        <v>515439</v>
      </c>
      <c r="X5" s="120">
        <v>482247</v>
      </c>
      <c r="Y5" s="120">
        <v>446794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899495</v>
      </c>
      <c r="C7" s="52">
        <v>902532</v>
      </c>
      <c r="D7" s="52">
        <v>914925</v>
      </c>
      <c r="E7" s="52">
        <v>918685</v>
      </c>
      <c r="F7" s="52">
        <v>880241</v>
      </c>
      <c r="G7" s="52">
        <v>846511</v>
      </c>
      <c r="H7" s="52">
        <v>811275</v>
      </c>
      <c r="I7" s="52">
        <v>764098</v>
      </c>
      <c r="J7" s="52">
        <v>736357</v>
      </c>
      <c r="K7" s="52">
        <v>704897</v>
      </c>
      <c r="L7" s="52">
        <v>681668</v>
      </c>
      <c r="M7" s="52">
        <v>650586</v>
      </c>
      <c r="N7" s="52">
        <v>623242</v>
      </c>
      <c r="O7" s="52">
        <v>617351</v>
      </c>
      <c r="P7" s="52">
        <v>613468</v>
      </c>
      <c r="Q7" s="52">
        <v>607250</v>
      </c>
      <c r="R7" s="52">
        <v>594219</v>
      </c>
      <c r="S7" s="52">
        <v>586287</v>
      </c>
      <c r="T7" s="52">
        <v>575209</v>
      </c>
      <c r="U7" s="52">
        <v>563334</v>
      </c>
      <c r="V7" s="52">
        <v>545456</v>
      </c>
      <c r="W7" s="52">
        <v>515439</v>
      </c>
      <c r="X7" s="52">
        <v>482247</v>
      </c>
      <c r="Y7" s="52">
        <v>446794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6127</v>
      </c>
      <c r="C9" s="52">
        <v>7869</v>
      </c>
      <c r="D9" s="52">
        <v>9017</v>
      </c>
      <c r="E9" s="52">
        <v>10438</v>
      </c>
      <c r="F9" s="52">
        <v>11172</v>
      </c>
      <c r="G9" s="52">
        <v>11752</v>
      </c>
      <c r="H9" s="52">
        <v>11932</v>
      </c>
      <c r="I9" s="52">
        <v>12295</v>
      </c>
      <c r="J9" s="52">
        <v>12452</v>
      </c>
      <c r="K9" s="52">
        <v>12095</v>
      </c>
      <c r="L9" s="52">
        <v>12379</v>
      </c>
      <c r="M9" s="52">
        <v>12847</v>
      </c>
      <c r="N9" s="52">
        <v>13367</v>
      </c>
      <c r="O9" s="52">
        <v>14576</v>
      </c>
      <c r="P9" s="52">
        <v>15691</v>
      </c>
      <c r="Q9" s="52">
        <v>16102</v>
      </c>
      <c r="R9" s="52">
        <v>16191</v>
      </c>
      <c r="S9" s="52">
        <v>16909</v>
      </c>
      <c r="T9" s="52">
        <v>17250</v>
      </c>
      <c r="U9" s="52">
        <v>18863</v>
      </c>
      <c r="V9" s="52">
        <v>23168</v>
      </c>
      <c r="W9" s="52">
        <v>22565</v>
      </c>
      <c r="X9" s="52">
        <v>20811</v>
      </c>
      <c r="Y9" s="52">
        <v>18878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514285</v>
      </c>
      <c r="C11" s="52">
        <v>508242</v>
      </c>
      <c r="D11" s="52">
        <v>512477</v>
      </c>
      <c r="E11" s="52">
        <v>508349</v>
      </c>
      <c r="F11" s="52">
        <v>498290</v>
      </c>
      <c r="G11" s="52">
        <v>476737</v>
      </c>
      <c r="H11" s="52">
        <v>456961</v>
      </c>
      <c r="I11" s="52">
        <v>431101</v>
      </c>
      <c r="J11" s="52">
        <v>416265</v>
      </c>
      <c r="K11" s="52">
        <v>400610</v>
      </c>
      <c r="L11" s="52">
        <v>389275</v>
      </c>
      <c r="M11" s="52">
        <v>376640</v>
      </c>
      <c r="N11" s="52">
        <v>357595</v>
      </c>
      <c r="O11" s="52">
        <v>355394</v>
      </c>
      <c r="P11" s="52">
        <v>347336</v>
      </c>
      <c r="Q11" s="52">
        <v>342379</v>
      </c>
      <c r="R11" s="52">
        <v>335624</v>
      </c>
      <c r="S11" s="52">
        <v>333796</v>
      </c>
      <c r="T11" s="52">
        <v>330488</v>
      </c>
      <c r="U11" s="52">
        <v>331237</v>
      </c>
      <c r="V11" s="52">
        <v>333850</v>
      </c>
      <c r="W11" s="52">
        <v>329968</v>
      </c>
      <c r="X11" s="52">
        <v>323839</v>
      </c>
      <c r="Y11" s="52">
        <v>304320</v>
      </c>
      <c r="DA11" s="63" t="s">
        <v>1079</v>
      </c>
    </row>
    <row r="12" spans="1:105" ht="12" customHeight="1" x14ac:dyDescent="0.25">
      <c r="A12" s="97" t="s">
        <v>137</v>
      </c>
      <c r="B12" s="52">
        <v>1514</v>
      </c>
      <c r="C12" s="52">
        <v>1462</v>
      </c>
      <c r="D12" s="52">
        <v>1512</v>
      </c>
      <c r="E12" s="52">
        <v>1634</v>
      </c>
      <c r="F12" s="52">
        <v>1788</v>
      </c>
      <c r="G12" s="52">
        <v>2051</v>
      </c>
      <c r="H12" s="52">
        <v>2408</v>
      </c>
      <c r="I12" s="52">
        <v>2265</v>
      </c>
      <c r="J12" s="52">
        <v>2311</v>
      </c>
      <c r="K12" s="52">
        <v>2864</v>
      </c>
      <c r="L12" s="52">
        <v>3066</v>
      </c>
      <c r="M12" s="52">
        <v>3149</v>
      </c>
      <c r="N12" s="52">
        <v>2743</v>
      </c>
      <c r="O12" s="52">
        <v>2941</v>
      </c>
      <c r="P12" s="52">
        <v>2820</v>
      </c>
      <c r="Q12" s="52">
        <v>2719</v>
      </c>
      <c r="R12" s="52">
        <v>2594</v>
      </c>
      <c r="S12" s="52">
        <v>2549</v>
      </c>
      <c r="T12" s="52">
        <v>2310</v>
      </c>
      <c r="U12" s="52">
        <v>2297</v>
      </c>
      <c r="V12" s="52">
        <v>2390</v>
      </c>
      <c r="W12" s="52">
        <v>2310</v>
      </c>
      <c r="X12" s="52">
        <v>2101</v>
      </c>
      <c r="Y12" s="52">
        <v>1887</v>
      </c>
      <c r="DA12" s="63" t="s">
        <v>1080</v>
      </c>
    </row>
    <row r="13" spans="1:105" ht="12" customHeight="1" x14ac:dyDescent="0.25">
      <c r="A13" s="97" t="s">
        <v>122</v>
      </c>
      <c r="B13" s="52">
        <v>289474</v>
      </c>
      <c r="C13" s="52">
        <v>295167</v>
      </c>
      <c r="D13" s="52">
        <v>301680</v>
      </c>
      <c r="E13" s="52">
        <v>301336</v>
      </c>
      <c r="F13" s="52">
        <v>273707</v>
      </c>
      <c r="G13" s="52">
        <v>248065</v>
      </c>
      <c r="H13" s="52">
        <v>223556</v>
      </c>
      <c r="I13" s="52">
        <v>206139</v>
      </c>
      <c r="J13" s="52">
        <v>192377</v>
      </c>
      <c r="K13" s="52">
        <v>152926</v>
      </c>
      <c r="L13" s="52">
        <v>141417</v>
      </c>
      <c r="M13" s="52">
        <v>127932</v>
      </c>
      <c r="N13" s="52">
        <v>125296</v>
      </c>
      <c r="O13" s="52">
        <v>123720</v>
      </c>
      <c r="P13" s="52">
        <v>129085</v>
      </c>
      <c r="Q13" s="52">
        <v>130764</v>
      </c>
      <c r="R13" s="52">
        <v>130579</v>
      </c>
      <c r="S13" s="52">
        <v>130968</v>
      </c>
      <c r="T13" s="52">
        <v>127696</v>
      </c>
      <c r="U13" s="52">
        <v>120939</v>
      </c>
      <c r="V13" s="52">
        <v>110801</v>
      </c>
      <c r="W13" s="52">
        <v>98396</v>
      </c>
      <c r="X13" s="52">
        <v>83935</v>
      </c>
      <c r="Y13" s="52">
        <v>78084</v>
      </c>
      <c r="DA13" s="63" t="s">
        <v>1081</v>
      </c>
    </row>
    <row r="14" spans="1:105" ht="12" customHeight="1" x14ac:dyDescent="0.25">
      <c r="A14" s="97" t="s">
        <v>121</v>
      </c>
      <c r="B14" s="52">
        <v>94222</v>
      </c>
      <c r="C14" s="52">
        <v>97661</v>
      </c>
      <c r="D14" s="52">
        <v>99256</v>
      </c>
      <c r="E14" s="52">
        <v>107366</v>
      </c>
      <c r="F14" s="52">
        <v>106456</v>
      </c>
      <c r="G14" s="52">
        <v>119658</v>
      </c>
      <c r="H14" s="52">
        <v>128350</v>
      </c>
      <c r="I14" s="52">
        <v>124593</v>
      </c>
      <c r="J14" s="52">
        <v>125404</v>
      </c>
      <c r="K14" s="52">
        <v>148497</v>
      </c>
      <c r="L14" s="52">
        <v>147910</v>
      </c>
      <c r="M14" s="52">
        <v>142865</v>
      </c>
      <c r="N14" s="52">
        <v>137608</v>
      </c>
      <c r="O14" s="52">
        <v>135296</v>
      </c>
      <c r="P14" s="52">
        <v>134227</v>
      </c>
      <c r="Q14" s="52">
        <v>131388</v>
      </c>
      <c r="R14" s="52">
        <v>125422</v>
      </c>
      <c r="S14" s="52">
        <v>118974</v>
      </c>
      <c r="T14" s="52">
        <v>114715</v>
      </c>
      <c r="U14" s="52">
        <v>108861</v>
      </c>
      <c r="V14" s="52">
        <v>98415</v>
      </c>
      <c r="W14" s="52">
        <v>84765</v>
      </c>
      <c r="X14" s="52">
        <v>72372</v>
      </c>
      <c r="Y14" s="52">
        <v>62503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5787</v>
      </c>
      <c r="C16" s="52">
        <v>5646</v>
      </c>
      <c r="D16" s="52">
        <v>5371</v>
      </c>
      <c r="E16" s="52">
        <v>5100</v>
      </c>
      <c r="F16" s="52">
        <v>4779</v>
      </c>
      <c r="G16" s="52">
        <v>4530</v>
      </c>
      <c r="H16" s="52">
        <v>4157</v>
      </c>
      <c r="I16" s="52">
        <v>3742</v>
      </c>
      <c r="J16" s="52">
        <v>3387</v>
      </c>
      <c r="K16" s="52">
        <v>2998</v>
      </c>
      <c r="L16" s="52">
        <v>2550</v>
      </c>
      <c r="M16" s="52">
        <v>1981</v>
      </c>
      <c r="N16" s="52">
        <v>1452</v>
      </c>
      <c r="O16" s="52">
        <v>1188</v>
      </c>
      <c r="P16" s="52">
        <v>1193</v>
      </c>
      <c r="Q16" s="52">
        <v>1334</v>
      </c>
      <c r="R16" s="52">
        <v>1411</v>
      </c>
      <c r="S16" s="52">
        <v>1409</v>
      </c>
      <c r="T16" s="52">
        <v>1322</v>
      </c>
      <c r="U16" s="52">
        <v>1306</v>
      </c>
      <c r="V16" s="52">
        <v>1235</v>
      </c>
      <c r="W16" s="52">
        <v>1132</v>
      </c>
      <c r="X16" s="52">
        <v>835</v>
      </c>
      <c r="Y16" s="52">
        <v>578</v>
      </c>
      <c r="DA16" s="63" t="s">
        <v>1083</v>
      </c>
    </row>
    <row r="17" spans="1:105" ht="12" customHeight="1" x14ac:dyDescent="0.25">
      <c r="A17" s="109" t="s">
        <v>120</v>
      </c>
      <c r="B17" s="36">
        <v>893708</v>
      </c>
      <c r="C17" s="36">
        <v>896886</v>
      </c>
      <c r="D17" s="36">
        <v>909554</v>
      </c>
      <c r="E17" s="36">
        <v>913585</v>
      </c>
      <c r="F17" s="36">
        <v>875462</v>
      </c>
      <c r="G17" s="36">
        <v>841981</v>
      </c>
      <c r="H17" s="36">
        <v>807118</v>
      </c>
      <c r="I17" s="36">
        <v>760356</v>
      </c>
      <c r="J17" s="36">
        <v>732970</v>
      </c>
      <c r="K17" s="36">
        <v>701899</v>
      </c>
      <c r="L17" s="36">
        <v>679118</v>
      </c>
      <c r="M17" s="36">
        <v>648605</v>
      </c>
      <c r="N17" s="36">
        <v>621790</v>
      </c>
      <c r="O17" s="36">
        <v>616163</v>
      </c>
      <c r="P17" s="36">
        <v>612275</v>
      </c>
      <c r="Q17" s="36">
        <v>605916</v>
      </c>
      <c r="R17" s="36">
        <v>592808</v>
      </c>
      <c r="S17" s="36">
        <v>584878</v>
      </c>
      <c r="T17" s="36">
        <v>573887</v>
      </c>
      <c r="U17" s="36">
        <v>562028</v>
      </c>
      <c r="V17" s="36">
        <v>544221</v>
      </c>
      <c r="W17" s="36">
        <v>514307</v>
      </c>
      <c r="X17" s="36">
        <v>481412</v>
      </c>
      <c r="Y17" s="36">
        <v>446216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70273</v>
      </c>
      <c r="D21" s="52">
        <v>70291</v>
      </c>
      <c r="E21" s="52">
        <v>70419</v>
      </c>
      <c r="F21" s="52">
        <v>70773</v>
      </c>
      <c r="G21" s="52">
        <v>71453</v>
      </c>
      <c r="H21" s="52">
        <v>72518</v>
      </c>
      <c r="I21" s="52">
        <v>74026</v>
      </c>
      <c r="J21" s="52">
        <v>76025</v>
      </c>
      <c r="K21" s="52">
        <v>78560</v>
      </c>
      <c r="L21" s="52">
        <v>81705</v>
      </c>
      <c r="M21" s="52">
        <v>85522</v>
      </c>
      <c r="N21" s="52">
        <v>90095</v>
      </c>
      <c r="O21" s="52">
        <v>81462</v>
      </c>
      <c r="P21" s="52">
        <v>31592</v>
      </c>
      <c r="Q21" s="52">
        <v>38969</v>
      </c>
      <c r="R21" s="52">
        <v>47435</v>
      </c>
      <c r="S21" s="52">
        <v>57025</v>
      </c>
      <c r="T21" s="52">
        <v>53188</v>
      </c>
      <c r="U21" s="52">
        <v>46905</v>
      </c>
      <c r="V21" s="52">
        <v>41449</v>
      </c>
      <c r="W21" s="52">
        <v>43626</v>
      </c>
      <c r="X21" s="52">
        <v>45003</v>
      </c>
      <c r="Y21" s="52">
        <v>46554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957</v>
      </c>
      <c r="D23" s="52">
        <v>963</v>
      </c>
      <c r="E23" s="52">
        <v>997</v>
      </c>
      <c r="F23" s="52">
        <v>1092</v>
      </c>
      <c r="G23" s="52">
        <v>1265</v>
      </c>
      <c r="H23" s="52">
        <v>1553</v>
      </c>
      <c r="I23" s="52">
        <v>1384</v>
      </c>
      <c r="J23" s="52">
        <v>1557</v>
      </c>
      <c r="K23" s="52">
        <v>2285</v>
      </c>
      <c r="L23" s="52">
        <v>2057</v>
      </c>
      <c r="M23" s="52">
        <v>2003</v>
      </c>
      <c r="N23" s="52">
        <v>1813</v>
      </c>
      <c r="O23" s="52">
        <v>2393</v>
      </c>
      <c r="P23" s="52">
        <v>1676</v>
      </c>
      <c r="Q23" s="52">
        <v>1809</v>
      </c>
      <c r="R23" s="52">
        <v>1997</v>
      </c>
      <c r="S23" s="52">
        <v>2343</v>
      </c>
      <c r="T23" s="52">
        <v>2589</v>
      </c>
      <c r="U23" s="52">
        <v>2680</v>
      </c>
      <c r="V23" s="52">
        <v>2714</v>
      </c>
      <c r="W23" s="52">
        <v>2912</v>
      </c>
      <c r="X23" s="52">
        <v>2700</v>
      </c>
      <c r="Y23" s="52">
        <v>2736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40179</v>
      </c>
      <c r="D25" s="52">
        <v>40186</v>
      </c>
      <c r="E25" s="52">
        <v>40247</v>
      </c>
      <c r="F25" s="52">
        <v>40423</v>
      </c>
      <c r="G25" s="52">
        <v>40759</v>
      </c>
      <c r="H25" s="52">
        <v>41314</v>
      </c>
      <c r="I25" s="52">
        <v>45446</v>
      </c>
      <c r="J25" s="52">
        <v>65978</v>
      </c>
      <c r="K25" s="52">
        <v>64889</v>
      </c>
      <c r="L25" s="52">
        <v>65428</v>
      </c>
      <c r="M25" s="52">
        <v>67138</v>
      </c>
      <c r="N25" s="52">
        <v>69815</v>
      </c>
      <c r="O25" s="52">
        <v>60756</v>
      </c>
      <c r="P25" s="52">
        <v>23070</v>
      </c>
      <c r="Q25" s="52">
        <v>23282</v>
      </c>
      <c r="R25" s="52">
        <v>31572</v>
      </c>
      <c r="S25" s="52">
        <v>35840</v>
      </c>
      <c r="T25" s="52">
        <v>35781</v>
      </c>
      <c r="U25" s="52">
        <v>31906</v>
      </c>
      <c r="V25" s="52">
        <v>27539</v>
      </c>
      <c r="W25" s="52">
        <v>29791</v>
      </c>
      <c r="X25" s="52">
        <v>30621</v>
      </c>
      <c r="Y25" s="52">
        <v>40057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118</v>
      </c>
      <c r="D26" s="52">
        <v>119</v>
      </c>
      <c r="E26" s="52">
        <v>118</v>
      </c>
      <c r="F26" s="52">
        <v>118</v>
      </c>
      <c r="G26" s="52">
        <v>120</v>
      </c>
      <c r="H26" s="52">
        <v>122</v>
      </c>
      <c r="I26" s="52">
        <v>143</v>
      </c>
      <c r="J26" s="52">
        <v>252</v>
      </c>
      <c r="K26" s="52">
        <v>285</v>
      </c>
      <c r="L26" s="52">
        <v>321</v>
      </c>
      <c r="M26" s="52">
        <v>356</v>
      </c>
      <c r="N26" s="52">
        <v>406</v>
      </c>
      <c r="O26" s="52">
        <v>413</v>
      </c>
      <c r="P26" s="52">
        <v>147</v>
      </c>
      <c r="Q26" s="52">
        <v>176</v>
      </c>
      <c r="R26" s="52">
        <v>245</v>
      </c>
      <c r="S26" s="52">
        <v>358</v>
      </c>
      <c r="T26" s="52">
        <v>339</v>
      </c>
      <c r="U26" s="52">
        <v>290</v>
      </c>
      <c r="V26" s="52">
        <v>206</v>
      </c>
      <c r="W26" s="52">
        <v>213</v>
      </c>
      <c r="X26" s="52">
        <v>221</v>
      </c>
      <c r="Y26" s="52">
        <v>214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45230</v>
      </c>
      <c r="D27" s="52">
        <v>45330</v>
      </c>
      <c r="E27" s="52">
        <v>46029</v>
      </c>
      <c r="F27" s="52">
        <v>47916</v>
      </c>
      <c r="G27" s="52">
        <v>51500</v>
      </c>
      <c r="H27" s="52">
        <v>57064</v>
      </c>
      <c r="I27" s="52">
        <v>38002</v>
      </c>
      <c r="J27" s="52">
        <v>31769</v>
      </c>
      <c r="K27" s="52">
        <v>45111</v>
      </c>
      <c r="L27" s="52">
        <v>40094</v>
      </c>
      <c r="M27" s="52">
        <v>31852</v>
      </c>
      <c r="N27" s="52">
        <v>23720</v>
      </c>
      <c r="O27" s="52">
        <v>23385</v>
      </c>
      <c r="P27" s="52">
        <v>19582</v>
      </c>
      <c r="Q27" s="52">
        <v>18458</v>
      </c>
      <c r="R27" s="52">
        <v>17739</v>
      </c>
      <c r="S27" s="52">
        <v>18197</v>
      </c>
      <c r="T27" s="52">
        <v>22857</v>
      </c>
      <c r="U27" s="52">
        <v>20370</v>
      </c>
      <c r="V27" s="52">
        <v>21199</v>
      </c>
      <c r="W27" s="52">
        <v>20900</v>
      </c>
      <c r="X27" s="52">
        <v>19797</v>
      </c>
      <c r="Y27" s="52">
        <v>17604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14722</v>
      </c>
      <c r="D28" s="52">
        <v>14757</v>
      </c>
      <c r="E28" s="52">
        <v>15004</v>
      </c>
      <c r="F28" s="52">
        <v>15664</v>
      </c>
      <c r="G28" s="52">
        <v>16986</v>
      </c>
      <c r="H28" s="52">
        <v>19185</v>
      </c>
      <c r="I28" s="52">
        <v>13946</v>
      </c>
      <c r="J28" s="52">
        <v>14194</v>
      </c>
      <c r="K28" s="52">
        <v>20693</v>
      </c>
      <c r="L28" s="52">
        <v>21755</v>
      </c>
      <c r="M28" s="52">
        <v>23292</v>
      </c>
      <c r="N28" s="52">
        <v>22364</v>
      </c>
      <c r="O28" s="52">
        <v>23773</v>
      </c>
      <c r="P28" s="52">
        <v>19037</v>
      </c>
      <c r="Q28" s="52">
        <v>20296</v>
      </c>
      <c r="R28" s="52">
        <v>24472</v>
      </c>
      <c r="S28" s="52">
        <v>26540</v>
      </c>
      <c r="T28" s="52">
        <v>19189</v>
      </c>
      <c r="U28" s="52">
        <v>18286</v>
      </c>
      <c r="V28" s="52">
        <v>18394</v>
      </c>
      <c r="W28" s="52">
        <v>18638</v>
      </c>
      <c r="X28" s="52">
        <v>16962</v>
      </c>
      <c r="Y28" s="52">
        <v>16460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904</v>
      </c>
      <c r="D30" s="52">
        <v>905</v>
      </c>
      <c r="E30" s="52">
        <v>917</v>
      </c>
      <c r="F30" s="52">
        <v>942</v>
      </c>
      <c r="G30" s="52">
        <v>992</v>
      </c>
      <c r="H30" s="52">
        <v>1075</v>
      </c>
      <c r="I30" s="52">
        <v>650</v>
      </c>
      <c r="J30" s="52">
        <v>574</v>
      </c>
      <c r="K30" s="52">
        <v>675</v>
      </c>
      <c r="L30" s="52">
        <v>632</v>
      </c>
      <c r="M30" s="52">
        <v>639</v>
      </c>
      <c r="N30" s="52">
        <v>613</v>
      </c>
      <c r="O30" s="52">
        <v>513</v>
      </c>
      <c r="P30" s="52">
        <v>218</v>
      </c>
      <c r="Q30" s="52">
        <v>198</v>
      </c>
      <c r="R30" s="52">
        <v>205</v>
      </c>
      <c r="S30" s="52">
        <v>212</v>
      </c>
      <c r="T30" s="52">
        <v>179</v>
      </c>
      <c r="U30" s="52">
        <v>168</v>
      </c>
      <c r="V30" s="52">
        <v>192</v>
      </c>
      <c r="W30" s="52">
        <v>247</v>
      </c>
      <c r="X30" s="52">
        <v>297</v>
      </c>
      <c r="Y30" s="52">
        <v>257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139642</v>
      </c>
      <c r="D31" s="36">
        <v>139921</v>
      </c>
      <c r="E31" s="36">
        <v>141892</v>
      </c>
      <c r="F31" s="36">
        <v>147312</v>
      </c>
      <c r="G31" s="36">
        <v>157835</v>
      </c>
      <c r="H31" s="36">
        <v>174832</v>
      </c>
      <c r="I31" s="36">
        <v>115990</v>
      </c>
      <c r="J31" s="36">
        <v>116687</v>
      </c>
      <c r="K31" s="36">
        <v>138180</v>
      </c>
      <c r="L31" s="36">
        <v>136111</v>
      </c>
      <c r="M31" s="36">
        <v>128759</v>
      </c>
      <c r="N31" s="36">
        <v>122023</v>
      </c>
      <c r="O31" s="36">
        <v>116858</v>
      </c>
      <c r="P31" s="36">
        <v>71581</v>
      </c>
      <c r="Q31" s="36">
        <v>84095</v>
      </c>
      <c r="R31" s="36">
        <v>100044</v>
      </c>
      <c r="S31" s="36">
        <v>109673</v>
      </c>
      <c r="T31" s="36">
        <v>107252</v>
      </c>
      <c r="U31" s="36">
        <v>99133</v>
      </c>
      <c r="V31" s="36">
        <v>92406</v>
      </c>
      <c r="W31" s="36">
        <v>89707</v>
      </c>
      <c r="X31" s="36">
        <v>79264</v>
      </c>
      <c r="Y31" s="36">
        <v>83726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73310</v>
      </c>
      <c r="D35" s="52">
        <v>82684</v>
      </c>
      <c r="E35" s="52">
        <v>74179</v>
      </c>
      <c r="F35" s="52">
        <v>32329</v>
      </c>
      <c r="G35" s="52">
        <v>37723</v>
      </c>
      <c r="H35" s="52">
        <v>37282</v>
      </c>
      <c r="I35" s="52">
        <v>26849</v>
      </c>
      <c r="J35" s="52">
        <v>48284</v>
      </c>
      <c r="K35" s="52">
        <v>47100</v>
      </c>
      <c r="L35" s="52">
        <v>58476</v>
      </c>
      <c r="M35" s="52">
        <v>54440</v>
      </c>
      <c r="N35" s="52">
        <v>62751</v>
      </c>
      <c r="O35" s="52">
        <v>75571</v>
      </c>
      <c r="P35" s="52">
        <v>27709</v>
      </c>
      <c r="Q35" s="52">
        <v>32751</v>
      </c>
      <c r="R35" s="52">
        <v>34404</v>
      </c>
      <c r="S35" s="52">
        <v>49093</v>
      </c>
      <c r="T35" s="52">
        <v>42110</v>
      </c>
      <c r="U35" s="52">
        <v>35030</v>
      </c>
      <c r="V35" s="52">
        <v>23571</v>
      </c>
      <c r="W35" s="52">
        <v>13609</v>
      </c>
      <c r="X35" s="52">
        <v>11811</v>
      </c>
      <c r="Y35" s="52">
        <v>11101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2699</v>
      </c>
      <c r="D37" s="52">
        <v>2111</v>
      </c>
      <c r="E37" s="52">
        <v>2418</v>
      </c>
      <c r="F37" s="52">
        <v>1826</v>
      </c>
      <c r="G37" s="52">
        <v>1845</v>
      </c>
      <c r="H37" s="52">
        <v>1733</v>
      </c>
      <c r="I37" s="52">
        <v>1747</v>
      </c>
      <c r="J37" s="52">
        <v>1714</v>
      </c>
      <c r="K37" s="52">
        <v>1928</v>
      </c>
      <c r="L37" s="52">
        <v>2341</v>
      </c>
      <c r="M37" s="52">
        <v>2471</v>
      </c>
      <c r="N37" s="52">
        <v>2333</v>
      </c>
      <c r="O37" s="52">
        <v>3602</v>
      </c>
      <c r="P37" s="52">
        <v>2791</v>
      </c>
      <c r="Q37" s="52">
        <v>2220</v>
      </c>
      <c r="R37" s="52">
        <v>2086</v>
      </c>
      <c r="S37" s="52">
        <v>3061</v>
      </c>
      <c r="T37" s="52">
        <v>2930</v>
      </c>
      <c r="U37" s="52">
        <v>4293</v>
      </c>
      <c r="V37" s="52">
        <v>7019</v>
      </c>
      <c r="W37" s="52">
        <v>2309</v>
      </c>
      <c r="X37" s="52">
        <v>946</v>
      </c>
      <c r="Y37" s="52">
        <v>803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34136</v>
      </c>
      <c r="D39" s="52">
        <v>44421</v>
      </c>
      <c r="E39" s="52">
        <v>36119</v>
      </c>
      <c r="F39" s="52">
        <v>30364</v>
      </c>
      <c r="G39" s="52">
        <v>19206</v>
      </c>
      <c r="H39" s="52">
        <v>21538</v>
      </c>
      <c r="I39" s="52">
        <v>19586</v>
      </c>
      <c r="J39" s="52">
        <v>51142</v>
      </c>
      <c r="K39" s="52">
        <v>49234</v>
      </c>
      <c r="L39" s="52">
        <v>54093</v>
      </c>
      <c r="M39" s="52">
        <v>54503</v>
      </c>
      <c r="N39" s="52">
        <v>50770</v>
      </c>
      <c r="O39" s="52">
        <v>58555</v>
      </c>
      <c r="P39" s="52">
        <v>15012</v>
      </c>
      <c r="Q39" s="52">
        <v>18325</v>
      </c>
      <c r="R39" s="52">
        <v>24817</v>
      </c>
      <c r="S39" s="52">
        <v>34012</v>
      </c>
      <c r="T39" s="52">
        <v>32473</v>
      </c>
      <c r="U39" s="52">
        <v>32655</v>
      </c>
      <c r="V39" s="52">
        <v>30152</v>
      </c>
      <c r="W39" s="52">
        <v>25909</v>
      </c>
      <c r="X39" s="52">
        <v>24492</v>
      </c>
      <c r="Y39" s="52">
        <v>20538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66</v>
      </c>
      <c r="D40" s="52">
        <v>169</v>
      </c>
      <c r="E40" s="52">
        <v>240</v>
      </c>
      <c r="F40" s="52">
        <v>272</v>
      </c>
      <c r="G40" s="52">
        <v>383</v>
      </c>
      <c r="H40" s="52">
        <v>479</v>
      </c>
      <c r="I40" s="52">
        <v>0</v>
      </c>
      <c r="J40" s="52">
        <v>298</v>
      </c>
      <c r="K40" s="52">
        <v>838</v>
      </c>
      <c r="L40" s="52">
        <v>523</v>
      </c>
      <c r="M40" s="52">
        <v>439</v>
      </c>
      <c r="N40" s="52">
        <v>0</v>
      </c>
      <c r="O40" s="52">
        <v>611</v>
      </c>
      <c r="P40" s="52">
        <v>26</v>
      </c>
      <c r="Q40" s="52">
        <v>75</v>
      </c>
      <c r="R40" s="52">
        <v>120</v>
      </c>
      <c r="S40" s="52">
        <v>313</v>
      </c>
      <c r="T40" s="52">
        <v>100</v>
      </c>
      <c r="U40" s="52">
        <v>277</v>
      </c>
      <c r="V40" s="52">
        <v>299</v>
      </c>
      <c r="W40" s="52">
        <v>133</v>
      </c>
      <c r="X40" s="52">
        <v>12</v>
      </c>
      <c r="Y40" s="52">
        <v>0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50923</v>
      </c>
      <c r="D41" s="52">
        <v>51843</v>
      </c>
      <c r="E41" s="52">
        <v>45685</v>
      </c>
      <c r="F41" s="52">
        <v>20287</v>
      </c>
      <c r="G41" s="52">
        <v>25858</v>
      </c>
      <c r="H41" s="52">
        <v>32555</v>
      </c>
      <c r="I41" s="52">
        <v>20585</v>
      </c>
      <c r="J41" s="52">
        <v>18007</v>
      </c>
      <c r="K41" s="52">
        <v>5660</v>
      </c>
      <c r="L41" s="52">
        <v>28585</v>
      </c>
      <c r="M41" s="52">
        <v>18367</v>
      </c>
      <c r="N41" s="52">
        <v>21084</v>
      </c>
      <c r="O41" s="52">
        <v>21809</v>
      </c>
      <c r="P41" s="52">
        <v>24947</v>
      </c>
      <c r="Q41" s="52">
        <v>20137</v>
      </c>
      <c r="R41" s="52">
        <v>17554</v>
      </c>
      <c r="S41" s="52">
        <v>18586</v>
      </c>
      <c r="T41" s="52">
        <v>19585</v>
      </c>
      <c r="U41" s="52">
        <v>13613</v>
      </c>
      <c r="V41" s="52">
        <v>11061</v>
      </c>
      <c r="W41" s="52">
        <v>8495</v>
      </c>
      <c r="X41" s="52">
        <v>5336</v>
      </c>
      <c r="Y41" s="52">
        <v>11753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18161</v>
      </c>
      <c r="D42" s="52">
        <v>16352</v>
      </c>
      <c r="E42" s="52">
        <v>23114</v>
      </c>
      <c r="F42" s="52">
        <v>14754</v>
      </c>
      <c r="G42" s="52">
        <v>30188</v>
      </c>
      <c r="H42" s="52">
        <v>27877</v>
      </c>
      <c r="I42" s="52">
        <v>10189</v>
      </c>
      <c r="J42" s="52">
        <v>15005</v>
      </c>
      <c r="K42" s="52">
        <v>43786</v>
      </c>
      <c r="L42" s="52">
        <v>21168</v>
      </c>
      <c r="M42" s="52">
        <v>18247</v>
      </c>
      <c r="N42" s="52">
        <v>17107</v>
      </c>
      <c r="O42" s="52">
        <v>21461</v>
      </c>
      <c r="P42" s="52">
        <v>17968</v>
      </c>
      <c r="Q42" s="52">
        <v>17457</v>
      </c>
      <c r="R42" s="52">
        <v>18506</v>
      </c>
      <c r="S42" s="52">
        <v>20092</v>
      </c>
      <c r="T42" s="52">
        <v>14930</v>
      </c>
      <c r="U42" s="52">
        <v>12432</v>
      </c>
      <c r="V42" s="52">
        <v>7948</v>
      </c>
      <c r="W42" s="52">
        <v>4988</v>
      </c>
      <c r="X42" s="52">
        <v>4569</v>
      </c>
      <c r="Y42" s="52">
        <v>6591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763</v>
      </c>
      <c r="D44" s="52">
        <v>630</v>
      </c>
      <c r="E44" s="52">
        <v>646</v>
      </c>
      <c r="F44" s="52">
        <v>621</v>
      </c>
      <c r="G44" s="52">
        <v>743</v>
      </c>
      <c r="H44" s="52">
        <v>702</v>
      </c>
      <c r="I44" s="52">
        <v>235</v>
      </c>
      <c r="J44" s="52">
        <v>219</v>
      </c>
      <c r="K44" s="52">
        <v>286</v>
      </c>
      <c r="L44" s="52">
        <v>184</v>
      </c>
      <c r="M44" s="52">
        <v>70</v>
      </c>
      <c r="N44" s="52">
        <v>84</v>
      </c>
      <c r="O44" s="52">
        <v>249</v>
      </c>
      <c r="P44" s="52">
        <v>223</v>
      </c>
      <c r="Q44" s="52">
        <v>339</v>
      </c>
      <c r="R44" s="52">
        <v>282</v>
      </c>
      <c r="S44" s="52">
        <v>210</v>
      </c>
      <c r="T44" s="52">
        <v>92</v>
      </c>
      <c r="U44" s="52">
        <v>152</v>
      </c>
      <c r="V44" s="52">
        <v>121</v>
      </c>
      <c r="W44" s="52">
        <v>144</v>
      </c>
      <c r="X44" s="52">
        <v>0</v>
      </c>
      <c r="Y44" s="52">
        <v>0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142820</v>
      </c>
      <c r="D45" s="36">
        <v>152589</v>
      </c>
      <c r="E45" s="36">
        <v>145923</v>
      </c>
      <c r="F45" s="36">
        <v>109189</v>
      </c>
      <c r="G45" s="36">
        <v>124354</v>
      </c>
      <c r="H45" s="36">
        <v>139969</v>
      </c>
      <c r="I45" s="36">
        <v>69228</v>
      </c>
      <c r="J45" s="36">
        <v>89301</v>
      </c>
      <c r="K45" s="36">
        <v>107109</v>
      </c>
      <c r="L45" s="36">
        <v>113330</v>
      </c>
      <c r="M45" s="36">
        <v>98246</v>
      </c>
      <c r="N45" s="36">
        <v>95208</v>
      </c>
      <c r="O45" s="36">
        <v>111231</v>
      </c>
      <c r="P45" s="36">
        <v>67693</v>
      </c>
      <c r="Q45" s="36">
        <v>77736</v>
      </c>
      <c r="R45" s="36">
        <v>86936</v>
      </c>
      <c r="S45" s="36">
        <v>101743</v>
      </c>
      <c r="T45" s="36">
        <v>96261</v>
      </c>
      <c r="U45" s="36">
        <v>87274</v>
      </c>
      <c r="V45" s="36">
        <v>74599</v>
      </c>
      <c r="W45" s="36">
        <v>59793</v>
      </c>
      <c r="X45" s="36">
        <v>46369</v>
      </c>
      <c r="Y45" s="36">
        <v>48530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28978</v>
      </c>
      <c r="D49" s="52">
        <v>34084</v>
      </c>
      <c r="E49" s="52">
        <v>30858</v>
      </c>
      <c r="F49" s="52">
        <v>10669</v>
      </c>
      <c r="G49" s="52">
        <v>14227</v>
      </c>
      <c r="H49" s="52">
        <v>13678</v>
      </c>
      <c r="I49" s="52">
        <v>9172</v>
      </c>
      <c r="J49" s="52">
        <v>17036</v>
      </c>
      <c r="K49" s="52">
        <v>15450</v>
      </c>
      <c r="L49" s="52">
        <v>18401</v>
      </c>
      <c r="M49" s="52">
        <v>14979</v>
      </c>
      <c r="N49" s="52">
        <v>16939</v>
      </c>
      <c r="O49" s="52">
        <v>24968</v>
      </c>
      <c r="P49" s="52">
        <v>17259</v>
      </c>
      <c r="Q49" s="52">
        <v>16488</v>
      </c>
      <c r="R49" s="52">
        <v>15047</v>
      </c>
      <c r="S49" s="52">
        <v>16216</v>
      </c>
      <c r="T49" s="52">
        <v>14832</v>
      </c>
      <c r="U49" s="52">
        <v>11258</v>
      </c>
      <c r="V49" s="52">
        <v>8594</v>
      </c>
      <c r="W49" s="52">
        <v>6739</v>
      </c>
      <c r="X49" s="52">
        <v>3726</v>
      </c>
      <c r="Y49" s="52">
        <v>4356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867</v>
      </c>
      <c r="D51" s="52">
        <v>653</v>
      </c>
      <c r="E51" s="52">
        <v>893</v>
      </c>
      <c r="F51" s="52">
        <v>416</v>
      </c>
      <c r="G51" s="52">
        <v>496</v>
      </c>
      <c r="H51" s="52">
        <v>497</v>
      </c>
      <c r="I51" s="52">
        <v>388</v>
      </c>
      <c r="J51" s="52">
        <v>592</v>
      </c>
      <c r="K51" s="52">
        <v>359</v>
      </c>
      <c r="L51" s="52">
        <v>567</v>
      </c>
      <c r="M51" s="52">
        <v>482</v>
      </c>
      <c r="N51" s="52">
        <v>338</v>
      </c>
      <c r="O51" s="52">
        <v>766</v>
      </c>
      <c r="P51" s="52">
        <v>252</v>
      </c>
      <c r="Q51" s="52">
        <v>260</v>
      </c>
      <c r="R51" s="52">
        <v>434</v>
      </c>
      <c r="S51" s="52">
        <v>899</v>
      </c>
      <c r="T51" s="52">
        <v>583</v>
      </c>
      <c r="U51" s="52">
        <v>930</v>
      </c>
      <c r="V51" s="52">
        <v>1277</v>
      </c>
      <c r="W51" s="52">
        <v>355</v>
      </c>
      <c r="X51" s="52">
        <v>88</v>
      </c>
      <c r="Y51" s="52">
        <v>37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1667</v>
      </c>
      <c r="D53" s="52">
        <v>5950</v>
      </c>
      <c r="E53" s="52">
        <v>3291</v>
      </c>
      <c r="F53" s="52">
        <v>1602</v>
      </c>
      <c r="G53" s="52">
        <v>706</v>
      </c>
      <c r="H53" s="52">
        <v>681</v>
      </c>
      <c r="I53" s="52">
        <v>2724</v>
      </c>
      <c r="J53" s="52">
        <v>8621</v>
      </c>
      <c r="K53" s="52">
        <v>5930</v>
      </c>
      <c r="L53" s="52">
        <v>7781</v>
      </c>
      <c r="M53" s="52">
        <v>7798</v>
      </c>
      <c r="N53" s="52">
        <v>8570</v>
      </c>
      <c r="O53" s="52">
        <v>12713</v>
      </c>
      <c r="P53" s="52">
        <v>2354</v>
      </c>
      <c r="Q53" s="52">
        <v>3289</v>
      </c>
      <c r="R53" s="52">
        <v>3872</v>
      </c>
      <c r="S53" s="52">
        <v>5564</v>
      </c>
      <c r="T53" s="52">
        <v>5099</v>
      </c>
      <c r="U53" s="52">
        <v>4672</v>
      </c>
      <c r="V53" s="52">
        <v>4139</v>
      </c>
      <c r="W53" s="52">
        <v>3612</v>
      </c>
      <c r="X53" s="52">
        <v>2288</v>
      </c>
      <c r="Y53" s="52">
        <v>1673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3</v>
      </c>
      <c r="D54" s="52">
        <v>23</v>
      </c>
      <c r="E54" s="52">
        <v>22</v>
      </c>
      <c r="F54" s="52">
        <v>14</v>
      </c>
      <c r="G54" s="52">
        <v>14</v>
      </c>
      <c r="H54" s="52">
        <v>15</v>
      </c>
      <c r="I54" s="52">
        <v>0</v>
      </c>
      <c r="J54" s="52">
        <v>50</v>
      </c>
      <c r="K54" s="52">
        <v>101</v>
      </c>
      <c r="L54" s="52">
        <v>76</v>
      </c>
      <c r="M54" s="52">
        <v>63</v>
      </c>
      <c r="N54" s="52">
        <v>0</v>
      </c>
      <c r="O54" s="52">
        <v>133</v>
      </c>
      <c r="P54" s="52">
        <v>4</v>
      </c>
      <c r="Q54" s="52">
        <v>14</v>
      </c>
      <c r="R54" s="52">
        <v>20</v>
      </c>
      <c r="S54" s="52">
        <v>52</v>
      </c>
      <c r="T54" s="52">
        <v>17</v>
      </c>
      <c r="U54" s="52">
        <v>41</v>
      </c>
      <c r="V54" s="52">
        <v>42</v>
      </c>
      <c r="W54" s="52">
        <v>20</v>
      </c>
      <c r="X54" s="52">
        <v>2</v>
      </c>
      <c r="Y54" s="52">
        <v>0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20129</v>
      </c>
      <c r="D55" s="52">
        <v>21370</v>
      </c>
      <c r="E55" s="52">
        <v>18291</v>
      </c>
      <c r="F55" s="52">
        <v>5241</v>
      </c>
      <c r="G55" s="52">
        <v>6232</v>
      </c>
      <c r="H55" s="52">
        <v>6993</v>
      </c>
      <c r="I55" s="52">
        <v>4313</v>
      </c>
      <c r="J55" s="52">
        <v>4563</v>
      </c>
      <c r="K55" s="52">
        <v>1078</v>
      </c>
      <c r="L55" s="52">
        <v>6058</v>
      </c>
      <c r="M55" s="52">
        <v>3570</v>
      </c>
      <c r="N55" s="52">
        <v>4620</v>
      </c>
      <c r="O55" s="52">
        <v>6108</v>
      </c>
      <c r="P55" s="52">
        <v>8662</v>
      </c>
      <c r="Q55" s="52">
        <v>7061</v>
      </c>
      <c r="R55" s="52">
        <v>5432</v>
      </c>
      <c r="S55" s="52">
        <v>5095</v>
      </c>
      <c r="T55" s="52">
        <v>5512</v>
      </c>
      <c r="U55" s="52">
        <v>3420</v>
      </c>
      <c r="V55" s="52">
        <v>2567</v>
      </c>
      <c r="W55" s="52">
        <v>1957</v>
      </c>
      <c r="X55" s="52">
        <v>773</v>
      </c>
      <c r="Y55" s="52">
        <v>1719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7179</v>
      </c>
      <c r="D56" s="52">
        <v>6741</v>
      </c>
      <c r="E56" s="52">
        <v>9254</v>
      </c>
      <c r="F56" s="52">
        <v>3812</v>
      </c>
      <c r="G56" s="52">
        <v>7275</v>
      </c>
      <c r="H56" s="52">
        <v>5989</v>
      </c>
      <c r="I56" s="52">
        <v>2135</v>
      </c>
      <c r="J56" s="52">
        <v>3802</v>
      </c>
      <c r="K56" s="52">
        <v>8341</v>
      </c>
      <c r="L56" s="52">
        <v>4486</v>
      </c>
      <c r="M56" s="52">
        <v>3548</v>
      </c>
      <c r="N56" s="52">
        <v>3749</v>
      </c>
      <c r="O56" s="52">
        <v>6014</v>
      </c>
      <c r="P56" s="52">
        <v>6239</v>
      </c>
      <c r="Q56" s="52">
        <v>6124</v>
      </c>
      <c r="R56" s="52">
        <v>5723</v>
      </c>
      <c r="S56" s="52">
        <v>5505</v>
      </c>
      <c r="T56" s="52">
        <v>4204</v>
      </c>
      <c r="U56" s="52">
        <v>3125</v>
      </c>
      <c r="V56" s="52">
        <v>1846</v>
      </c>
      <c r="W56" s="52">
        <v>1150</v>
      </c>
      <c r="X56" s="52">
        <v>663</v>
      </c>
      <c r="Y56" s="52">
        <v>964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154</v>
      </c>
      <c r="D58" s="52">
        <v>140</v>
      </c>
      <c r="E58" s="52">
        <v>136</v>
      </c>
      <c r="F58" s="52">
        <v>61</v>
      </c>
      <c r="G58" s="52">
        <v>85</v>
      </c>
      <c r="H58" s="52">
        <v>68</v>
      </c>
      <c r="I58" s="52">
        <v>31</v>
      </c>
      <c r="J58" s="52">
        <v>42</v>
      </c>
      <c r="K58" s="52">
        <v>41</v>
      </c>
      <c r="L58" s="52">
        <v>30</v>
      </c>
      <c r="M58" s="52">
        <v>11</v>
      </c>
      <c r="N58" s="52">
        <v>15</v>
      </c>
      <c r="O58" s="52">
        <v>57</v>
      </c>
      <c r="P58" s="52">
        <v>58</v>
      </c>
      <c r="Q58" s="52">
        <v>73</v>
      </c>
      <c r="R58" s="52">
        <v>50</v>
      </c>
      <c r="S58" s="52">
        <v>35</v>
      </c>
      <c r="T58" s="52">
        <v>15</v>
      </c>
      <c r="U58" s="52">
        <v>20</v>
      </c>
      <c r="V58" s="52">
        <v>15</v>
      </c>
      <c r="W58" s="52">
        <v>17</v>
      </c>
      <c r="X58" s="52">
        <v>0</v>
      </c>
      <c r="Y58" s="52">
        <v>0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28824</v>
      </c>
      <c r="D59" s="36">
        <v>33944</v>
      </c>
      <c r="E59" s="36">
        <v>30722</v>
      </c>
      <c r="F59" s="36">
        <v>10608</v>
      </c>
      <c r="G59" s="36">
        <v>14142</v>
      </c>
      <c r="H59" s="36">
        <v>13610</v>
      </c>
      <c r="I59" s="36">
        <v>9141</v>
      </c>
      <c r="J59" s="36">
        <v>16994</v>
      </c>
      <c r="K59" s="36">
        <v>15409</v>
      </c>
      <c r="L59" s="36">
        <v>18371</v>
      </c>
      <c r="M59" s="36">
        <v>14968</v>
      </c>
      <c r="N59" s="36">
        <v>16924</v>
      </c>
      <c r="O59" s="36">
        <v>24911</v>
      </c>
      <c r="P59" s="36">
        <v>17201</v>
      </c>
      <c r="Q59" s="36">
        <v>16415</v>
      </c>
      <c r="R59" s="36">
        <v>14997</v>
      </c>
      <c r="S59" s="36">
        <v>16181</v>
      </c>
      <c r="T59" s="36">
        <v>14817</v>
      </c>
      <c r="U59" s="36">
        <v>11238</v>
      </c>
      <c r="V59" s="36">
        <v>8579</v>
      </c>
      <c r="W59" s="36">
        <v>6722</v>
      </c>
      <c r="X59" s="36">
        <v>3726</v>
      </c>
      <c r="Y59" s="36">
        <v>4356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44332</v>
      </c>
      <c r="D63" s="52">
        <v>48600</v>
      </c>
      <c r="E63" s="52">
        <v>43321</v>
      </c>
      <c r="F63" s="52">
        <v>21660</v>
      </c>
      <c r="G63" s="52">
        <v>23496</v>
      </c>
      <c r="H63" s="52">
        <v>23604</v>
      </c>
      <c r="I63" s="52">
        <v>17677</v>
      </c>
      <c r="J63" s="52">
        <v>31248</v>
      </c>
      <c r="K63" s="52">
        <v>31650</v>
      </c>
      <c r="L63" s="52">
        <v>40075</v>
      </c>
      <c r="M63" s="52">
        <v>39461</v>
      </c>
      <c r="N63" s="52">
        <v>45812</v>
      </c>
      <c r="O63" s="52">
        <v>50603</v>
      </c>
      <c r="P63" s="52">
        <v>10450</v>
      </c>
      <c r="Q63" s="52">
        <v>16263</v>
      </c>
      <c r="R63" s="52">
        <v>19357</v>
      </c>
      <c r="S63" s="52">
        <v>32877</v>
      </c>
      <c r="T63" s="52">
        <v>27278</v>
      </c>
      <c r="U63" s="52">
        <v>23772</v>
      </c>
      <c r="V63" s="52">
        <v>14977</v>
      </c>
      <c r="W63" s="52">
        <v>6870</v>
      </c>
      <c r="X63" s="52">
        <v>8085</v>
      </c>
      <c r="Y63" s="52">
        <v>6745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1832</v>
      </c>
      <c r="D65" s="52">
        <v>1458</v>
      </c>
      <c r="E65" s="52">
        <v>1525</v>
      </c>
      <c r="F65" s="52">
        <v>1410</v>
      </c>
      <c r="G65" s="52">
        <v>1349</v>
      </c>
      <c r="H65" s="52">
        <v>1236</v>
      </c>
      <c r="I65" s="52">
        <v>1359</v>
      </c>
      <c r="J65" s="52">
        <v>1122</v>
      </c>
      <c r="K65" s="52">
        <v>1569</v>
      </c>
      <c r="L65" s="52">
        <v>1774</v>
      </c>
      <c r="M65" s="52">
        <v>1989</v>
      </c>
      <c r="N65" s="52">
        <v>1995</v>
      </c>
      <c r="O65" s="52">
        <v>2836</v>
      </c>
      <c r="P65" s="52">
        <v>2539</v>
      </c>
      <c r="Q65" s="52">
        <v>1960</v>
      </c>
      <c r="R65" s="52">
        <v>1652</v>
      </c>
      <c r="S65" s="52">
        <v>2162</v>
      </c>
      <c r="T65" s="52">
        <v>2347</v>
      </c>
      <c r="U65" s="52">
        <v>3363</v>
      </c>
      <c r="V65" s="52">
        <v>5742</v>
      </c>
      <c r="W65" s="52">
        <v>1954</v>
      </c>
      <c r="X65" s="52">
        <v>858</v>
      </c>
      <c r="Y65" s="52">
        <v>766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32469</v>
      </c>
      <c r="D67" s="52">
        <f t="shared" si="0"/>
        <v>38471</v>
      </c>
      <c r="E67" s="52">
        <f t="shared" si="0"/>
        <v>32828</v>
      </c>
      <c r="F67" s="52">
        <f t="shared" si="0"/>
        <v>28762</v>
      </c>
      <c r="G67" s="52">
        <f t="shared" si="0"/>
        <v>18500</v>
      </c>
      <c r="H67" s="52">
        <f t="shared" si="0"/>
        <v>20857</v>
      </c>
      <c r="I67" s="52">
        <f t="shared" si="0"/>
        <v>16862</v>
      </c>
      <c r="J67" s="52">
        <f t="shared" si="0"/>
        <v>42521</v>
      </c>
      <c r="K67" s="52">
        <f t="shared" si="0"/>
        <v>43304</v>
      </c>
      <c r="L67" s="52">
        <f t="shared" si="0"/>
        <v>46312</v>
      </c>
      <c r="M67" s="52">
        <f t="shared" si="0"/>
        <v>46705</v>
      </c>
      <c r="N67" s="52">
        <f t="shared" si="0"/>
        <v>42200</v>
      </c>
      <c r="O67" s="52">
        <f t="shared" si="0"/>
        <v>45842</v>
      </c>
      <c r="P67" s="52">
        <f t="shared" si="0"/>
        <v>12658</v>
      </c>
      <c r="Q67" s="52">
        <f t="shared" si="0"/>
        <v>15036</v>
      </c>
      <c r="R67" s="52">
        <f t="shared" ref="R67:V67" si="1">R39-R53</f>
        <v>20945</v>
      </c>
      <c r="S67" s="52">
        <f t="shared" si="1"/>
        <v>28448</v>
      </c>
      <c r="T67" s="52">
        <f t="shared" si="1"/>
        <v>27374</v>
      </c>
      <c r="U67" s="52">
        <f t="shared" si="1"/>
        <v>27983</v>
      </c>
      <c r="V67" s="52">
        <f t="shared" si="1"/>
        <v>26013</v>
      </c>
      <c r="W67" s="52">
        <f t="shared" ref="W67:Y67" si="2">W39-W53</f>
        <v>22297</v>
      </c>
      <c r="X67" s="52">
        <f t="shared" si="2"/>
        <v>22204</v>
      </c>
      <c r="Y67" s="52">
        <f t="shared" si="2"/>
        <v>18865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63</v>
      </c>
      <c r="D68" s="52">
        <f t="shared" si="3"/>
        <v>146</v>
      </c>
      <c r="E68" s="52">
        <f t="shared" si="3"/>
        <v>218</v>
      </c>
      <c r="F68" s="52">
        <f t="shared" si="3"/>
        <v>258</v>
      </c>
      <c r="G68" s="52">
        <f t="shared" si="3"/>
        <v>369</v>
      </c>
      <c r="H68" s="52">
        <f t="shared" si="3"/>
        <v>464</v>
      </c>
      <c r="I68" s="52">
        <f t="shared" si="3"/>
        <v>0</v>
      </c>
      <c r="J68" s="52">
        <f t="shared" si="3"/>
        <v>248</v>
      </c>
      <c r="K68" s="52">
        <f t="shared" si="3"/>
        <v>737</v>
      </c>
      <c r="L68" s="52">
        <f t="shared" si="3"/>
        <v>447</v>
      </c>
      <c r="M68" s="52">
        <f t="shared" si="3"/>
        <v>376</v>
      </c>
      <c r="N68" s="52">
        <f t="shared" si="3"/>
        <v>0</v>
      </c>
      <c r="O68" s="52">
        <f t="shared" si="3"/>
        <v>478</v>
      </c>
      <c r="P68" s="52">
        <f t="shared" si="3"/>
        <v>22</v>
      </c>
      <c r="Q68" s="52">
        <f t="shared" si="3"/>
        <v>61</v>
      </c>
      <c r="R68" s="52">
        <f t="shared" ref="R68:V68" si="4">R40-R54</f>
        <v>100</v>
      </c>
      <c r="S68" s="52">
        <f t="shared" si="4"/>
        <v>261</v>
      </c>
      <c r="T68" s="52">
        <f t="shared" si="4"/>
        <v>83</v>
      </c>
      <c r="U68" s="52">
        <f t="shared" si="4"/>
        <v>236</v>
      </c>
      <c r="V68" s="52">
        <f t="shared" si="4"/>
        <v>257</v>
      </c>
      <c r="W68" s="52">
        <f t="shared" ref="W68:Y68" si="5">W40-W54</f>
        <v>113</v>
      </c>
      <c r="X68" s="52">
        <f t="shared" si="5"/>
        <v>10</v>
      </c>
      <c r="Y68" s="52">
        <f t="shared" si="5"/>
        <v>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30794</v>
      </c>
      <c r="D69" s="52">
        <f t="shared" si="6"/>
        <v>30473</v>
      </c>
      <c r="E69" s="52">
        <f t="shared" si="6"/>
        <v>27394</v>
      </c>
      <c r="F69" s="52">
        <f t="shared" si="6"/>
        <v>15046</v>
      </c>
      <c r="G69" s="52">
        <f t="shared" si="6"/>
        <v>19626</v>
      </c>
      <c r="H69" s="52">
        <f t="shared" si="6"/>
        <v>25562</v>
      </c>
      <c r="I69" s="52">
        <f t="shared" si="6"/>
        <v>16272</v>
      </c>
      <c r="J69" s="52">
        <f t="shared" si="6"/>
        <v>13444</v>
      </c>
      <c r="K69" s="52">
        <f t="shared" si="6"/>
        <v>4582</v>
      </c>
      <c r="L69" s="52">
        <f t="shared" si="6"/>
        <v>22527</v>
      </c>
      <c r="M69" s="52">
        <f t="shared" si="6"/>
        <v>14797</v>
      </c>
      <c r="N69" s="52">
        <f t="shared" si="6"/>
        <v>16464</v>
      </c>
      <c r="O69" s="52">
        <f t="shared" si="6"/>
        <v>15701</v>
      </c>
      <c r="P69" s="52">
        <f t="shared" si="6"/>
        <v>16285</v>
      </c>
      <c r="Q69" s="52">
        <f t="shared" si="6"/>
        <v>13076</v>
      </c>
      <c r="R69" s="52">
        <f t="shared" ref="R69:V69" si="7">R41-R55</f>
        <v>12122</v>
      </c>
      <c r="S69" s="52">
        <f t="shared" si="7"/>
        <v>13491</v>
      </c>
      <c r="T69" s="52">
        <f t="shared" si="7"/>
        <v>14073</v>
      </c>
      <c r="U69" s="52">
        <f t="shared" si="7"/>
        <v>10193</v>
      </c>
      <c r="V69" s="52">
        <f t="shared" si="7"/>
        <v>8494</v>
      </c>
      <c r="W69" s="52">
        <f t="shared" ref="W69:Y69" si="8">W41-W55</f>
        <v>6538</v>
      </c>
      <c r="X69" s="52">
        <f t="shared" si="8"/>
        <v>4563</v>
      </c>
      <c r="Y69" s="52">
        <f t="shared" si="8"/>
        <v>10034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10982</v>
      </c>
      <c r="D70" s="52">
        <f t="shared" si="9"/>
        <v>9611</v>
      </c>
      <c r="E70" s="52">
        <f t="shared" si="9"/>
        <v>13860</v>
      </c>
      <c r="F70" s="52">
        <f t="shared" si="9"/>
        <v>10942</v>
      </c>
      <c r="G70" s="52">
        <f t="shared" si="9"/>
        <v>22913</v>
      </c>
      <c r="H70" s="52">
        <f t="shared" si="9"/>
        <v>21888</v>
      </c>
      <c r="I70" s="52">
        <f t="shared" si="9"/>
        <v>8054</v>
      </c>
      <c r="J70" s="52">
        <f t="shared" si="9"/>
        <v>11203</v>
      </c>
      <c r="K70" s="52">
        <f t="shared" si="9"/>
        <v>35445</v>
      </c>
      <c r="L70" s="52">
        <f t="shared" si="9"/>
        <v>16682</v>
      </c>
      <c r="M70" s="52">
        <f t="shared" si="9"/>
        <v>14699</v>
      </c>
      <c r="N70" s="52">
        <f t="shared" si="9"/>
        <v>13358</v>
      </c>
      <c r="O70" s="52">
        <f t="shared" si="9"/>
        <v>15447</v>
      </c>
      <c r="P70" s="52">
        <f t="shared" si="9"/>
        <v>11729</v>
      </c>
      <c r="Q70" s="52">
        <f t="shared" si="9"/>
        <v>11333</v>
      </c>
      <c r="R70" s="52">
        <f t="shared" ref="R70:V70" si="10">R42-R56</f>
        <v>12783</v>
      </c>
      <c r="S70" s="52">
        <f t="shared" si="10"/>
        <v>14587</v>
      </c>
      <c r="T70" s="52">
        <f t="shared" si="10"/>
        <v>10726</v>
      </c>
      <c r="U70" s="52">
        <f t="shared" si="10"/>
        <v>9307</v>
      </c>
      <c r="V70" s="52">
        <f t="shared" si="10"/>
        <v>6102</v>
      </c>
      <c r="W70" s="52">
        <f t="shared" ref="W70:Y70" si="11">W42-W56</f>
        <v>3838</v>
      </c>
      <c r="X70" s="52">
        <f t="shared" si="11"/>
        <v>3906</v>
      </c>
      <c r="Y70" s="52">
        <f t="shared" si="11"/>
        <v>5627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609</v>
      </c>
      <c r="D72" s="52">
        <v>490</v>
      </c>
      <c r="E72" s="52">
        <v>510</v>
      </c>
      <c r="F72" s="52">
        <v>560</v>
      </c>
      <c r="G72" s="52">
        <v>658</v>
      </c>
      <c r="H72" s="52">
        <v>634</v>
      </c>
      <c r="I72" s="52">
        <v>204</v>
      </c>
      <c r="J72" s="52">
        <v>177</v>
      </c>
      <c r="K72" s="52">
        <v>245</v>
      </c>
      <c r="L72" s="52">
        <v>154</v>
      </c>
      <c r="M72" s="52">
        <v>59</v>
      </c>
      <c r="N72" s="52">
        <v>69</v>
      </c>
      <c r="O72" s="52">
        <v>192</v>
      </c>
      <c r="P72" s="52">
        <v>165</v>
      </c>
      <c r="Q72" s="52">
        <v>266</v>
      </c>
      <c r="R72" s="52">
        <v>232</v>
      </c>
      <c r="S72" s="52">
        <v>175</v>
      </c>
      <c r="T72" s="52">
        <v>77</v>
      </c>
      <c r="U72" s="52">
        <v>132</v>
      </c>
      <c r="V72" s="52">
        <v>106</v>
      </c>
      <c r="W72" s="52">
        <v>127</v>
      </c>
      <c r="X72" s="52">
        <v>0</v>
      </c>
      <c r="Y72" s="52">
        <v>0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113996</v>
      </c>
      <c r="D73" s="36">
        <v>118645</v>
      </c>
      <c r="E73" s="36">
        <v>115201</v>
      </c>
      <c r="F73" s="36">
        <v>98581</v>
      </c>
      <c r="G73" s="36">
        <v>110212</v>
      </c>
      <c r="H73" s="36">
        <v>126359</v>
      </c>
      <c r="I73" s="36">
        <v>60087</v>
      </c>
      <c r="J73" s="36">
        <v>72307</v>
      </c>
      <c r="K73" s="36">
        <v>91700</v>
      </c>
      <c r="L73" s="36">
        <v>94959</v>
      </c>
      <c r="M73" s="36">
        <v>83278</v>
      </c>
      <c r="N73" s="36">
        <v>78284</v>
      </c>
      <c r="O73" s="36">
        <v>86320</v>
      </c>
      <c r="P73" s="36">
        <v>50492</v>
      </c>
      <c r="Q73" s="36">
        <v>61321</v>
      </c>
      <c r="R73" s="36">
        <v>71939</v>
      </c>
      <c r="S73" s="36">
        <v>85562</v>
      </c>
      <c r="T73" s="36">
        <v>81444</v>
      </c>
      <c r="U73" s="36">
        <v>76036</v>
      </c>
      <c r="V73" s="36">
        <v>66020</v>
      </c>
      <c r="W73" s="36">
        <v>53071</v>
      </c>
      <c r="X73" s="36">
        <v>42643</v>
      </c>
      <c r="Y73" s="36">
        <v>44174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8501</v>
      </c>
      <c r="K79" s="52">
        <f>RES_hhdet_numvin!K45</f>
        <v>15547</v>
      </c>
      <c r="L79" s="52">
        <f>RES_hhdet_numvin!L45</f>
        <v>27111</v>
      </c>
      <c r="M79" s="52">
        <f>RES_hhdet_numvin!M45</f>
        <v>31472</v>
      </c>
      <c r="N79" s="52">
        <f>RES_hhdet_numvin!N45</f>
        <v>42361</v>
      </c>
      <c r="O79" s="52">
        <f>RES_hhdet_numvin!O45</f>
        <v>57121</v>
      </c>
      <c r="P79" s="52">
        <f>RES_hhdet_numvin!P45</f>
        <v>22777</v>
      </c>
      <c r="Q79" s="52">
        <f>RES_hhdet_numvin!Q45</f>
        <v>28657</v>
      </c>
      <c r="R79" s="52">
        <f>RES_hhdet_numvin!R45</f>
        <v>31525</v>
      </c>
      <c r="S79" s="52">
        <f>RES_hhdet_numvin!S45</f>
        <v>46505</v>
      </c>
      <c r="T79" s="52">
        <f>RES_hhdet_numvin!T45</f>
        <v>40824</v>
      </c>
      <c r="U79" s="52">
        <f>RES_hhdet_numvin!U45</f>
        <v>34483</v>
      </c>
      <c r="V79" s="52">
        <f>RES_hhdet_numvin!V45</f>
        <v>23415</v>
      </c>
      <c r="W79" s="52">
        <f>RES_hhdet_numvin!W45</f>
        <v>13585</v>
      </c>
      <c r="X79" s="52">
        <f>RES_hhdet_numvin!X45</f>
        <v>11809</v>
      </c>
      <c r="Y79" s="52">
        <f>RES_hhdet_numvin!Y45</f>
        <v>11101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652</v>
      </c>
      <c r="S82" s="138">
        <f>RES_hhdet_numvin!S48</f>
        <v>1726</v>
      </c>
      <c r="T82" s="138">
        <f>RES_hhdet_numvin!T48</f>
        <v>2192</v>
      </c>
      <c r="U82" s="138">
        <f>RES_hhdet_numvin!U48</f>
        <v>3718</v>
      </c>
      <c r="V82" s="138">
        <f>RES_hhdet_numvin!V48</f>
        <v>6577</v>
      </c>
      <c r="W82" s="138">
        <f>RES_hhdet_numvin!W48</f>
        <v>2266</v>
      </c>
      <c r="X82" s="138">
        <f>RES_hhdet_numvin!X48</f>
        <v>944</v>
      </c>
      <c r="Y82" s="138">
        <f>RES_hhdet_numvin!Y48</f>
        <v>803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3054</v>
      </c>
      <c r="K84" s="138">
        <f>RES_hhdet_numvin!K50</f>
        <v>4969</v>
      </c>
      <c r="L84" s="138">
        <f>RES_hhdet_numvin!L50</f>
        <v>10077</v>
      </c>
      <c r="M84" s="138">
        <f>RES_hhdet_numvin!M50</f>
        <v>15090</v>
      </c>
      <c r="N84" s="138">
        <f>RES_hhdet_numvin!N50</f>
        <v>20913</v>
      </c>
      <c r="O84" s="138">
        <f>RES_hhdet_numvin!O50</f>
        <v>30215</v>
      </c>
      <c r="P84" s="138">
        <f>RES_hhdet_numvin!P50</f>
        <v>8131</v>
      </c>
      <c r="Q84" s="138">
        <f>RES_hhdet_numvin!Q50</f>
        <v>12067</v>
      </c>
      <c r="R84" s="138">
        <f>RES_hhdet_numvin!R50</f>
        <v>18443</v>
      </c>
      <c r="S84" s="138">
        <f>RES_hhdet_numvin!S50</f>
        <v>27860</v>
      </c>
      <c r="T84" s="138">
        <f>RES_hhdet_numvin!T50</f>
        <v>27931</v>
      </c>
      <c r="U84" s="138">
        <f>RES_hhdet_numvin!U50</f>
        <v>29379</v>
      </c>
      <c r="V84" s="138">
        <f>RES_hhdet_numvin!V50</f>
        <v>27839</v>
      </c>
      <c r="W84" s="138">
        <f>RES_hhdet_numvin!W50</f>
        <v>24453</v>
      </c>
      <c r="X84" s="138">
        <f>RES_hhdet_numvin!X50</f>
        <v>23361</v>
      </c>
      <c r="Y84" s="138">
        <f>RES_hhdet_numvin!Y50</f>
        <v>20538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18</v>
      </c>
      <c r="K85" s="138">
        <f>RES_hhdet_numvin!K51</f>
        <v>86</v>
      </c>
      <c r="L85" s="138">
        <f>RES_hhdet_numvin!L51</f>
        <v>98</v>
      </c>
      <c r="M85" s="138">
        <f>RES_hhdet_numvin!M51</f>
        <v>126</v>
      </c>
      <c r="N85" s="138">
        <f>RES_hhdet_numvin!N51</f>
        <v>0</v>
      </c>
      <c r="O85" s="138">
        <f>RES_hhdet_numvin!O51</f>
        <v>329</v>
      </c>
      <c r="P85" s="138">
        <f>RES_hhdet_numvin!P51</f>
        <v>19</v>
      </c>
      <c r="Q85" s="138">
        <f>RES_hhdet_numvin!Q51</f>
        <v>58</v>
      </c>
      <c r="R85" s="138">
        <f>RES_hhdet_numvin!R51</f>
        <v>97</v>
      </c>
      <c r="S85" s="138">
        <f>RES_hhdet_numvin!S51</f>
        <v>269</v>
      </c>
      <c r="T85" s="138">
        <f>RES_hhdet_numvin!T51</f>
        <v>95</v>
      </c>
      <c r="U85" s="138">
        <f>RES_hhdet_numvin!U51</f>
        <v>260</v>
      </c>
      <c r="V85" s="138">
        <f>RES_hhdet_numvin!V51</f>
        <v>288</v>
      </c>
      <c r="W85" s="138">
        <f>RES_hhdet_numvin!W51</f>
        <v>132</v>
      </c>
      <c r="X85" s="138">
        <f>RES_hhdet_numvin!X51</f>
        <v>12</v>
      </c>
      <c r="Y85" s="138">
        <f>RES_hhdet_numvin!Y51</f>
        <v>0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5508</v>
      </c>
      <c r="S88" s="138">
        <f>RES_hhdet_numvin!S54</f>
        <v>10546</v>
      </c>
      <c r="T88" s="138">
        <f>RES_hhdet_numvin!T54</f>
        <v>14569</v>
      </c>
      <c r="U88" s="138">
        <f>RES_hhdet_numvin!U54</f>
        <v>11766</v>
      </c>
      <c r="V88" s="138">
        <f>RES_hhdet_numvin!V54</f>
        <v>10330</v>
      </c>
      <c r="W88" s="138">
        <f>RES_hhdet_numvin!W54</f>
        <v>8296</v>
      </c>
      <c r="X88" s="138">
        <f>RES_hhdet_numvin!X54</f>
        <v>5316</v>
      </c>
      <c r="Y88" s="138">
        <f>RES_hhdet_numvin!Y54</f>
        <v>11753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5813</v>
      </c>
      <c r="S89" s="138">
        <f>RES_hhdet_numvin!S55</f>
        <v>11397</v>
      </c>
      <c r="T89" s="138">
        <f>RES_hhdet_numvin!T55</f>
        <v>11105</v>
      </c>
      <c r="U89" s="138">
        <f>RES_hhdet_numvin!U55</f>
        <v>10744</v>
      </c>
      <c r="V89" s="138">
        <f>RES_hhdet_numvin!V55</f>
        <v>7426</v>
      </c>
      <c r="W89" s="138">
        <f>RES_hhdet_numvin!W55</f>
        <v>4874</v>
      </c>
      <c r="X89" s="138">
        <f>RES_hhdet_numvin!X55</f>
        <v>4553</v>
      </c>
      <c r="Y89" s="138">
        <f>RES_hhdet_numvin!Y55</f>
        <v>6591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76</v>
      </c>
      <c r="S93" s="138">
        <f>RES_hhdet_numvin!S59</f>
        <v>104</v>
      </c>
      <c r="T93" s="138">
        <f>RES_hhdet_numvin!T59</f>
        <v>63</v>
      </c>
      <c r="U93" s="138">
        <f>RES_hhdet_numvin!U59</f>
        <v>117</v>
      </c>
      <c r="V93" s="138">
        <f>RES_hhdet_numvin!V59</f>
        <v>98</v>
      </c>
      <c r="W93" s="138">
        <f>RES_hhdet_numvin!W59</f>
        <v>120</v>
      </c>
      <c r="X93" s="138">
        <f>RES_hhdet_numvin!X59</f>
        <v>0</v>
      </c>
      <c r="Y93" s="138">
        <f>RES_hhdet_numvin!Y59</f>
        <v>0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26741</v>
      </c>
      <c r="S94" s="39">
        <f>RES_hhdet_numvin!S60</f>
        <v>56434</v>
      </c>
      <c r="T94" s="39">
        <f>RES_hhdet_numvin!T60</f>
        <v>70284</v>
      </c>
      <c r="U94" s="39">
        <f>RES_hhdet_numvin!U60</f>
        <v>73306</v>
      </c>
      <c r="V94" s="39">
        <f>RES_hhdet_numvin!V60</f>
        <v>67778</v>
      </c>
      <c r="W94" s="39">
        <f>RES_hhdet_numvin!W60</f>
        <v>57072</v>
      </c>
      <c r="X94" s="39">
        <f>RES_hhdet_numvin!X60</f>
        <v>46071</v>
      </c>
      <c r="Y94" s="39">
        <f>RES_hhdet_numvin!Y60</f>
        <v>48530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1810.7012867534265</v>
      </c>
      <c r="C98" s="117">
        <f t="shared" si="12"/>
        <v>1807.2048357663477</v>
      </c>
      <c r="D98" s="117">
        <f t="shared" si="12"/>
        <v>1762.4734620082027</v>
      </c>
      <c r="E98" s="117">
        <f t="shared" si="12"/>
        <v>1779.9626684565467</v>
      </c>
      <c r="F98" s="117">
        <f t="shared" si="12"/>
        <v>1695.7360941072031</v>
      </c>
      <c r="G98" s="117">
        <f t="shared" si="12"/>
        <v>1599.1843619865265</v>
      </c>
      <c r="H98" s="117">
        <f t="shared" si="12"/>
        <v>1542.31942936627</v>
      </c>
      <c r="I98" s="117">
        <f t="shared" si="12"/>
        <v>1339.7682177617373</v>
      </c>
      <c r="J98" s="117">
        <f t="shared" si="12"/>
        <v>1356.2545922725878</v>
      </c>
      <c r="K98" s="117">
        <f t="shared" si="12"/>
        <v>1290.4718325704512</v>
      </c>
      <c r="L98" s="117">
        <f t="shared" si="12"/>
        <v>1412.5875281586204</v>
      </c>
      <c r="M98" s="117">
        <f t="shared" si="12"/>
        <v>1226.65319197088</v>
      </c>
      <c r="N98" s="117">
        <f t="shared" si="12"/>
        <v>1122.1333749171852</v>
      </c>
      <c r="O98" s="117">
        <f t="shared" si="12"/>
        <v>1196.8091556290594</v>
      </c>
      <c r="P98" s="117">
        <f t="shared" si="12"/>
        <v>1056.0086021183922</v>
      </c>
      <c r="Q98" s="117">
        <f t="shared" si="12"/>
        <v>1094.7909084859741</v>
      </c>
      <c r="R98" s="117">
        <f t="shared" ref="R98:V98" si="13">R99+R102+R104+R113</f>
        <v>1086.9403268767401</v>
      </c>
      <c r="S98" s="117">
        <f t="shared" si="13"/>
        <v>1090.6493043869432</v>
      </c>
      <c r="T98" s="117">
        <f t="shared" si="13"/>
        <v>973.32662934225789</v>
      </c>
      <c r="U98" s="117">
        <f t="shared" si="13"/>
        <v>976.68880734211689</v>
      </c>
      <c r="V98" s="117">
        <f t="shared" si="13"/>
        <v>991.49816314090424</v>
      </c>
      <c r="W98" s="117">
        <f t="shared" ref="W98:Y98" si="14">W99+W102+W104+W113</f>
        <v>1031.8568182867996</v>
      </c>
      <c r="X98" s="117">
        <f t="shared" si="14"/>
        <v>876.14728983831299</v>
      </c>
      <c r="Y98" s="117">
        <f t="shared" si="14"/>
        <v>710.31828766663887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1545.8470517199362</v>
      </c>
      <c r="C99" s="122">
        <f t="shared" si="15"/>
        <v>1534.9956797983407</v>
      </c>
      <c r="D99" s="122">
        <f t="shared" si="15"/>
        <v>1471.4617112086739</v>
      </c>
      <c r="E99" s="122">
        <f t="shared" si="15"/>
        <v>1484.2054964275737</v>
      </c>
      <c r="F99" s="122">
        <f t="shared" si="15"/>
        <v>1409.7092065688412</v>
      </c>
      <c r="G99" s="122">
        <f t="shared" si="15"/>
        <v>1352.1920753317872</v>
      </c>
      <c r="H99" s="122">
        <f t="shared" si="15"/>
        <v>1289.9298410552788</v>
      </c>
      <c r="I99" s="122">
        <f t="shared" si="15"/>
        <v>1112.0101296222488</v>
      </c>
      <c r="J99" s="122">
        <f t="shared" si="15"/>
        <v>1130.3759973669044</v>
      </c>
      <c r="K99" s="122">
        <f t="shared" si="15"/>
        <v>1057.5568840075641</v>
      </c>
      <c r="L99" s="122">
        <f t="shared" si="15"/>
        <v>1179.7231910620353</v>
      </c>
      <c r="M99" s="122">
        <f t="shared" si="15"/>
        <v>1003.4764394545992</v>
      </c>
      <c r="N99" s="122">
        <f t="shared" si="15"/>
        <v>920.40504111825851</v>
      </c>
      <c r="O99" s="122">
        <f t="shared" si="15"/>
        <v>987.38748199724762</v>
      </c>
      <c r="P99" s="122">
        <f t="shared" si="15"/>
        <v>848.62603780966651</v>
      </c>
      <c r="Q99" s="122">
        <f t="shared" si="15"/>
        <v>897.5441148060122</v>
      </c>
      <c r="R99" s="122">
        <f t="shared" ref="R99:V99" si="16">SUM(R100:R101)</f>
        <v>896.62295718927146</v>
      </c>
      <c r="S99" s="122">
        <f t="shared" si="16"/>
        <v>904.92926032150456</v>
      </c>
      <c r="T99" s="122">
        <f t="shared" si="16"/>
        <v>804.12721407223114</v>
      </c>
      <c r="U99" s="122">
        <f t="shared" si="16"/>
        <v>808.95001891541199</v>
      </c>
      <c r="V99" s="122">
        <f t="shared" si="16"/>
        <v>830.29036345249779</v>
      </c>
      <c r="W99" s="122">
        <f t="shared" ref="W99:Y99" si="17">SUM(W100:W101)</f>
        <v>865.26188292862662</v>
      </c>
      <c r="X99" s="122">
        <f t="shared" si="17"/>
        <v>728.30841750068885</v>
      </c>
      <c r="Y99" s="122">
        <f t="shared" si="17"/>
        <v>586.96741234030276</v>
      </c>
      <c r="DA99" s="130" t="s">
        <v>1611</v>
      </c>
    </row>
    <row r="100" spans="1:105" ht="12" customHeight="1" x14ac:dyDescent="0.25">
      <c r="A100" s="97" t="s">
        <v>211</v>
      </c>
      <c r="B100" s="98">
        <v>1525.8234832604332</v>
      </c>
      <c r="C100" s="98">
        <v>1515.409003208777</v>
      </c>
      <c r="D100" s="98">
        <v>1452.9356631979028</v>
      </c>
      <c r="E100" s="98">
        <v>1465.710860628885</v>
      </c>
      <c r="F100" s="98">
        <v>1392.4809060876403</v>
      </c>
      <c r="G100" s="98">
        <v>1337.3458431240274</v>
      </c>
      <c r="H100" s="98">
        <v>1275.5870689978588</v>
      </c>
      <c r="I100" s="98">
        <v>1099.9645550515356</v>
      </c>
      <c r="J100" s="98">
        <v>1118.1406405615044</v>
      </c>
      <c r="K100" s="98">
        <v>1046.060063578409</v>
      </c>
      <c r="L100" s="98">
        <v>1166.7840021018444</v>
      </c>
      <c r="M100" s="98">
        <v>992.40681188497172</v>
      </c>
      <c r="N100" s="98">
        <v>910.07773478551712</v>
      </c>
      <c r="O100" s="98">
        <v>976.04217063150793</v>
      </c>
      <c r="P100" s="98">
        <v>838.85739466895984</v>
      </c>
      <c r="Q100" s="98">
        <v>887.15654437756768</v>
      </c>
      <c r="R100" s="98">
        <v>886.13440336295059</v>
      </c>
      <c r="S100" s="98">
        <v>894.15234068978714</v>
      </c>
      <c r="T100" s="98">
        <v>794.3687302952136</v>
      </c>
      <c r="U100" s="98">
        <v>799.02394191267717</v>
      </c>
      <c r="V100" s="98">
        <v>819.99346039934971</v>
      </c>
      <c r="W100" s="98">
        <v>854.27610264634461</v>
      </c>
      <c r="X100" s="98">
        <v>719.03093532053163</v>
      </c>
      <c r="Y100" s="98">
        <v>579.38733161364257</v>
      </c>
      <c r="DA100" s="63" t="s">
        <v>1612</v>
      </c>
    </row>
    <row r="101" spans="1:105" ht="12" customHeight="1" x14ac:dyDescent="0.25">
      <c r="A101" s="97" t="s">
        <v>53</v>
      </c>
      <c r="B101" s="98">
        <v>20.02356845950294</v>
      </c>
      <c r="C101" s="98">
        <v>19.58667658956362</v>
      </c>
      <c r="D101" s="98">
        <v>18.526048010771198</v>
      </c>
      <c r="E101" s="98">
        <v>18.494635798688794</v>
      </c>
      <c r="F101" s="98">
        <v>17.228300481201011</v>
      </c>
      <c r="G101" s="98">
        <v>14.846232207759853</v>
      </c>
      <c r="H101" s="98">
        <v>14.342772057420007</v>
      </c>
      <c r="I101" s="98">
        <v>12.045574570713038</v>
      </c>
      <c r="J101" s="98">
        <v>12.235356805399888</v>
      </c>
      <c r="K101" s="98">
        <v>11.496820429155175</v>
      </c>
      <c r="L101" s="98">
        <v>12.939188960190844</v>
      </c>
      <c r="M101" s="98">
        <v>11.069627569627484</v>
      </c>
      <c r="N101" s="98">
        <v>10.327306332741438</v>
      </c>
      <c r="O101" s="98">
        <v>11.345311365739716</v>
      </c>
      <c r="P101" s="98">
        <v>9.7686431407066259</v>
      </c>
      <c r="Q101" s="98">
        <v>10.38757042844453</v>
      </c>
      <c r="R101" s="98">
        <v>10.488553826320825</v>
      </c>
      <c r="S101" s="98">
        <v>10.77691963171741</v>
      </c>
      <c r="T101" s="98">
        <v>9.7584837770175916</v>
      </c>
      <c r="U101" s="98">
        <v>9.9260770027347718</v>
      </c>
      <c r="V101" s="98">
        <v>10.296903053148089</v>
      </c>
      <c r="W101" s="98">
        <v>10.98578028228196</v>
      </c>
      <c r="X101" s="98">
        <v>9.2774821801572163</v>
      </c>
      <c r="Y101" s="98">
        <v>7.5800807266601451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3.3982766063499925E-2</v>
      </c>
      <c r="C102" s="122">
        <f t="shared" si="18"/>
        <v>4.300967857711669E-2</v>
      </c>
      <c r="D102" s="122">
        <f t="shared" si="18"/>
        <v>4.8693384759666579E-2</v>
      </c>
      <c r="E102" s="122">
        <f t="shared" si="18"/>
        <v>8.9093085953002957E-2</v>
      </c>
      <c r="F102" s="122">
        <f t="shared" si="18"/>
        <v>5.5649680293709682E-2</v>
      </c>
      <c r="G102" s="122">
        <f t="shared" si="18"/>
        <v>5.9597673052562895E-2</v>
      </c>
      <c r="H102" s="122">
        <f t="shared" si="18"/>
        <v>7.1361237610994971E-2</v>
      </c>
      <c r="I102" s="122">
        <f t="shared" si="18"/>
        <v>6.9060665945223906E-2</v>
      </c>
      <c r="J102" s="122">
        <f t="shared" si="18"/>
        <v>5.9806023844263936E-2</v>
      </c>
      <c r="K102" s="122">
        <f t="shared" si="18"/>
        <v>5.8330535320316644E-2</v>
      </c>
      <c r="L102" s="122">
        <f t="shared" si="18"/>
        <v>6.4582552692160441E-2</v>
      </c>
      <c r="M102" s="122">
        <f t="shared" si="18"/>
        <v>5.8797139193956571E-2</v>
      </c>
      <c r="N102" s="122">
        <f t="shared" si="18"/>
        <v>6.8164054376233837E-2</v>
      </c>
      <c r="O102" s="122">
        <f t="shared" si="18"/>
        <v>8.7384010331327616E-2</v>
      </c>
      <c r="P102" s="122">
        <f t="shared" si="18"/>
        <v>5.7274613066846093E-2</v>
      </c>
      <c r="Q102" s="122">
        <f t="shared" si="18"/>
        <v>9.9061578013368942E-2</v>
      </c>
      <c r="R102" s="122">
        <f t="shared" si="18"/>
        <v>5.752000207725623E-2</v>
      </c>
      <c r="S102" s="122">
        <f t="shared" si="18"/>
        <v>5.4402258326083669E-2</v>
      </c>
      <c r="T102" s="122">
        <f t="shared" si="18"/>
        <v>4.7454196108491734E-2</v>
      </c>
      <c r="U102" s="122">
        <f t="shared" si="18"/>
        <v>4.9293703375822E-2</v>
      </c>
      <c r="V102" s="122">
        <f t="shared" si="18"/>
        <v>4.7573070156268431E-2</v>
      </c>
      <c r="W102" s="122">
        <f t="shared" si="18"/>
        <v>4.5116658010056106E-2</v>
      </c>
      <c r="X102" s="122">
        <f t="shared" si="18"/>
        <v>4.0076325973213853E-2</v>
      </c>
      <c r="Y102" s="122">
        <f t="shared" si="18"/>
        <v>3.7156916355813079E-2</v>
      </c>
      <c r="DA102" s="130" t="s">
        <v>1614</v>
      </c>
    </row>
    <row r="103" spans="1:105" ht="12" customHeight="1" x14ac:dyDescent="0.25">
      <c r="A103" s="97" t="s">
        <v>53</v>
      </c>
      <c r="B103" s="98">
        <v>3.3982766063499925E-2</v>
      </c>
      <c r="C103" s="98">
        <v>4.300967857711669E-2</v>
      </c>
      <c r="D103" s="98">
        <v>4.8693384759666579E-2</v>
      </c>
      <c r="E103" s="98">
        <v>8.9093085953002957E-2</v>
      </c>
      <c r="F103" s="98">
        <v>5.5649680293709682E-2</v>
      </c>
      <c r="G103" s="98">
        <v>5.9597673052562895E-2</v>
      </c>
      <c r="H103" s="98">
        <v>7.1361237610994971E-2</v>
      </c>
      <c r="I103" s="98">
        <v>6.9060665945223906E-2</v>
      </c>
      <c r="J103" s="98">
        <v>5.9806023844263936E-2</v>
      </c>
      <c r="K103" s="98">
        <v>5.8330535320316644E-2</v>
      </c>
      <c r="L103" s="98">
        <v>6.4582552692160441E-2</v>
      </c>
      <c r="M103" s="98">
        <v>5.8797139193956571E-2</v>
      </c>
      <c r="N103" s="98">
        <v>6.8164054376233837E-2</v>
      </c>
      <c r="O103" s="98">
        <v>8.7384010331327616E-2</v>
      </c>
      <c r="P103" s="98">
        <v>5.7274613066846093E-2</v>
      </c>
      <c r="Q103" s="98">
        <v>9.9061578013368942E-2</v>
      </c>
      <c r="R103" s="98">
        <v>5.752000207725623E-2</v>
      </c>
      <c r="S103" s="98">
        <v>5.4402258326083669E-2</v>
      </c>
      <c r="T103" s="98">
        <v>4.7454196108491734E-2</v>
      </c>
      <c r="U103" s="98">
        <v>4.9293703375822E-2</v>
      </c>
      <c r="V103" s="98">
        <v>4.7573070156268431E-2</v>
      </c>
      <c r="W103" s="98">
        <v>4.5116658010056106E-2</v>
      </c>
      <c r="X103" s="98">
        <v>4.0076325973213853E-2</v>
      </c>
      <c r="Y103" s="98">
        <v>3.7156916355813079E-2</v>
      </c>
      <c r="DA103" s="63" t="s">
        <v>1615</v>
      </c>
    </row>
    <row r="104" spans="1:105" ht="12" customHeight="1" x14ac:dyDescent="0.25">
      <c r="A104" s="121" t="s">
        <v>55</v>
      </c>
      <c r="B104" s="122">
        <v>236.44247217074422</v>
      </c>
      <c r="C104" s="122">
        <v>239.43632684677414</v>
      </c>
      <c r="D104" s="122">
        <v>256.28945749127899</v>
      </c>
      <c r="E104" s="122">
        <v>261.02009532614557</v>
      </c>
      <c r="F104" s="122">
        <v>250.71166149318859</v>
      </c>
      <c r="G104" s="122">
        <v>219.52052329753963</v>
      </c>
      <c r="H104" s="122">
        <v>221.83088073258415</v>
      </c>
      <c r="I104" s="122">
        <v>202.66634990167668</v>
      </c>
      <c r="J104" s="122">
        <v>199.74853289955399</v>
      </c>
      <c r="K104" s="122">
        <v>201.37627169629639</v>
      </c>
      <c r="L104" s="122">
        <v>202.06472101230722</v>
      </c>
      <c r="M104" s="122">
        <v>194.23862834416019</v>
      </c>
      <c r="N104" s="122">
        <v>173.26266226537837</v>
      </c>
      <c r="O104" s="122">
        <v>181.93464230076586</v>
      </c>
      <c r="P104" s="122">
        <v>178.99491916989209</v>
      </c>
      <c r="Q104" s="122">
        <v>170.25188455297146</v>
      </c>
      <c r="R104" s="122">
        <v>163.48805655775885</v>
      </c>
      <c r="S104" s="122">
        <v>159.41148366129423</v>
      </c>
      <c r="T104" s="122">
        <v>143.92608988152654</v>
      </c>
      <c r="U104" s="122">
        <v>142.65599142247439</v>
      </c>
      <c r="V104" s="122">
        <v>137.63988609447586</v>
      </c>
      <c r="W104" s="122">
        <v>145.74165120808578</v>
      </c>
      <c r="X104" s="122">
        <v>127.78216579217208</v>
      </c>
      <c r="Y104" s="122">
        <v>104.71671872550259</v>
      </c>
      <c r="DA104" s="130" t="s">
        <v>1616</v>
      </c>
    </row>
    <row r="105" spans="1:105" ht="12" customHeight="1" x14ac:dyDescent="0.25">
      <c r="A105" s="97" t="s">
        <v>138</v>
      </c>
      <c r="B105" s="98">
        <v>151.42944191836116</v>
      </c>
      <c r="C105" s="98">
        <v>149.41271404093808</v>
      </c>
      <c r="D105" s="98">
        <v>161.08040151578402</v>
      </c>
      <c r="E105" s="98">
        <v>163.55315199093474</v>
      </c>
      <c r="F105" s="98">
        <v>160.04820755739556</v>
      </c>
      <c r="G105" s="98">
        <v>138.97750783724848</v>
      </c>
      <c r="H105" s="98">
        <v>142.8032636614933</v>
      </c>
      <c r="I105" s="98">
        <v>128.06170078900382</v>
      </c>
      <c r="J105" s="98">
        <v>128.17630195655033</v>
      </c>
      <c r="K105" s="98">
        <v>128.36582882773942</v>
      </c>
      <c r="L105" s="98">
        <v>130.96505581987654</v>
      </c>
      <c r="M105" s="98">
        <v>128.95150248239003</v>
      </c>
      <c r="N105" s="98">
        <v>108.08752519742828</v>
      </c>
      <c r="O105" s="98">
        <v>117.51409446837739</v>
      </c>
      <c r="P105" s="98">
        <v>114.65421086604701</v>
      </c>
      <c r="Q105" s="98">
        <v>107.13517649116255</v>
      </c>
      <c r="R105" s="98">
        <v>102.32843126351035</v>
      </c>
      <c r="S105" s="98">
        <v>101.29439202151323</v>
      </c>
      <c r="T105" s="98">
        <v>90.019113513751165</v>
      </c>
      <c r="U105" s="98">
        <v>90.379260788131489</v>
      </c>
      <c r="V105" s="98">
        <v>91.594133470636422</v>
      </c>
      <c r="W105" s="98">
        <v>101.35553318754641</v>
      </c>
      <c r="X105" s="98">
        <v>90.903154998423489</v>
      </c>
      <c r="Y105" s="98">
        <v>73.342665585125673</v>
      </c>
      <c r="DA105" s="63" t="s">
        <v>1617</v>
      </c>
    </row>
    <row r="106" spans="1:105" ht="12" customHeight="1" x14ac:dyDescent="0.25">
      <c r="A106" s="97" t="s">
        <v>137</v>
      </c>
      <c r="B106" s="98">
        <v>0.31839710821522815</v>
      </c>
      <c r="C106" s="98">
        <v>0.30711853384260324</v>
      </c>
      <c r="D106" s="98">
        <v>0.34029227419360281</v>
      </c>
      <c r="E106" s="98">
        <v>0.37572879237829726</v>
      </c>
      <c r="F106" s="98">
        <v>0.41027088661724631</v>
      </c>
      <c r="G106" s="98">
        <v>0.42648663494879946</v>
      </c>
      <c r="H106" s="98">
        <v>0.51639013802955935</v>
      </c>
      <c r="I106" s="98">
        <v>0.4679801587081942</v>
      </c>
      <c r="J106" s="98">
        <v>0.50621544511896488</v>
      </c>
      <c r="K106" s="98">
        <v>0.65751260812001622</v>
      </c>
      <c r="L106" s="98">
        <v>0.72586961348951629</v>
      </c>
      <c r="M106" s="98">
        <v>0.78281315161478071</v>
      </c>
      <c r="N106" s="98">
        <v>0.60644691884817048</v>
      </c>
      <c r="O106" s="98">
        <v>0.70082672358633069</v>
      </c>
      <c r="P106" s="98">
        <v>0.67613559701368819</v>
      </c>
      <c r="Q106" s="98">
        <v>0.60248221032756244</v>
      </c>
      <c r="R106" s="98">
        <v>0.56096053495716569</v>
      </c>
      <c r="S106" s="98">
        <v>0.56476408949468582</v>
      </c>
      <c r="T106" s="98">
        <v>0.47666337404215053</v>
      </c>
      <c r="U106" s="98">
        <v>0.48184143013732117</v>
      </c>
      <c r="V106" s="98">
        <v>0.50929080206636335</v>
      </c>
      <c r="W106" s="98">
        <v>0.55651670808053399</v>
      </c>
      <c r="X106" s="98">
        <v>0.47810899566280018</v>
      </c>
      <c r="Y106" s="98">
        <v>0.37293332573894356</v>
      </c>
      <c r="DA106" s="63" t="s">
        <v>1618</v>
      </c>
    </row>
    <row r="107" spans="1:105" ht="12" customHeight="1" x14ac:dyDescent="0.25">
      <c r="A107" s="100" t="s">
        <v>211</v>
      </c>
      <c r="B107" s="101">
        <v>0.1662493697865684</v>
      </c>
      <c r="C107" s="101">
        <v>0.15962410884066067</v>
      </c>
      <c r="D107" s="101">
        <v>0.17697053996701534</v>
      </c>
      <c r="E107" s="101">
        <v>0.19359701044676408</v>
      </c>
      <c r="F107" s="101">
        <v>0.2105252199679421</v>
      </c>
      <c r="G107" s="101">
        <v>0.21783562513838495</v>
      </c>
      <c r="H107" s="101">
        <v>0.22703621424993861</v>
      </c>
      <c r="I107" s="101">
        <v>0.21458680778383407</v>
      </c>
      <c r="J107" s="101">
        <v>0.24737390498891212</v>
      </c>
      <c r="K107" s="101">
        <v>0.32475247777184346</v>
      </c>
      <c r="L107" s="101">
        <v>0.32282513932860679</v>
      </c>
      <c r="M107" s="101">
        <v>0.37977677623232708</v>
      </c>
      <c r="N107" s="101">
        <v>0.28366521052055876</v>
      </c>
      <c r="O107" s="101">
        <v>0.28474951748289795</v>
      </c>
      <c r="P107" s="101">
        <v>0.27807632225905921</v>
      </c>
      <c r="Q107" s="101">
        <v>0.20458179678998711</v>
      </c>
      <c r="R107" s="101">
        <v>0.17706219211226093</v>
      </c>
      <c r="S107" s="101">
        <v>0.19488379772822861</v>
      </c>
      <c r="T107" s="101">
        <v>0.18438319017557037</v>
      </c>
      <c r="U107" s="101">
        <v>0.18656514097916296</v>
      </c>
      <c r="V107" s="101">
        <v>0.194607333796327</v>
      </c>
      <c r="W107" s="101">
        <v>0.20636932518133602</v>
      </c>
      <c r="X107" s="101">
        <v>0.20236711870638194</v>
      </c>
      <c r="Y107" s="101">
        <v>0.15590133949450086</v>
      </c>
      <c r="DA107" s="131" t="s">
        <v>1619</v>
      </c>
    </row>
    <row r="108" spans="1:105" ht="12" customHeight="1" x14ac:dyDescent="0.25">
      <c r="A108" s="103" t="s">
        <v>52</v>
      </c>
      <c r="B108" s="104">
        <v>0.15214773842865975</v>
      </c>
      <c r="C108" s="104">
        <v>0.1474944250019426</v>
      </c>
      <c r="D108" s="104">
        <v>0.16332173422658747</v>
      </c>
      <c r="E108" s="104">
        <v>0.18213178193153315</v>
      </c>
      <c r="F108" s="104">
        <v>0.19974566664930418</v>
      </c>
      <c r="G108" s="104">
        <v>0.20865100981041454</v>
      </c>
      <c r="H108" s="104">
        <v>0.28935392377962077</v>
      </c>
      <c r="I108" s="104">
        <v>0.25339335092436016</v>
      </c>
      <c r="J108" s="104">
        <v>0.25884154013005278</v>
      </c>
      <c r="K108" s="104">
        <v>0.33276013034817281</v>
      </c>
      <c r="L108" s="104">
        <v>0.40304447416090949</v>
      </c>
      <c r="M108" s="104">
        <v>0.40303637538245363</v>
      </c>
      <c r="N108" s="104">
        <v>0.32278170832761166</v>
      </c>
      <c r="O108" s="104">
        <v>0.41607720610343274</v>
      </c>
      <c r="P108" s="104">
        <v>0.39805927475462904</v>
      </c>
      <c r="Q108" s="104">
        <v>0.39790041353757538</v>
      </c>
      <c r="R108" s="104">
        <v>0.38389834284490476</v>
      </c>
      <c r="S108" s="104">
        <v>0.3698802917664572</v>
      </c>
      <c r="T108" s="104">
        <v>0.29228018386658017</v>
      </c>
      <c r="U108" s="104">
        <v>0.29527628915815823</v>
      </c>
      <c r="V108" s="104">
        <v>0.31468346827003629</v>
      </c>
      <c r="W108" s="104">
        <v>0.350147382899198</v>
      </c>
      <c r="X108" s="104">
        <v>0.27574187695641827</v>
      </c>
      <c r="Y108" s="104">
        <v>0.2170319862444427</v>
      </c>
      <c r="DA108" s="132" t="s">
        <v>1620</v>
      </c>
    </row>
    <row r="109" spans="1:105" ht="12" customHeight="1" x14ac:dyDescent="0.25">
      <c r="A109" s="106" t="s">
        <v>122</v>
      </c>
      <c r="B109" s="101">
        <v>67.19399938239367</v>
      </c>
      <c r="C109" s="101">
        <v>70.907672836547732</v>
      </c>
      <c r="D109" s="101">
        <v>75.015318336353388</v>
      </c>
      <c r="E109" s="101">
        <v>75.447906808808952</v>
      </c>
      <c r="F109" s="101">
        <v>68.703889043063867</v>
      </c>
      <c r="G109" s="101">
        <v>57.644304513353205</v>
      </c>
      <c r="H109" s="101">
        <v>53.946127210447692</v>
      </c>
      <c r="I109" s="101">
        <v>49.969783221473918</v>
      </c>
      <c r="J109" s="101">
        <v>46.52923731626079</v>
      </c>
      <c r="K109" s="101">
        <v>40.463927790443961</v>
      </c>
      <c r="L109" s="101">
        <v>38.290484769349327</v>
      </c>
      <c r="M109" s="101">
        <v>33.804677002428221</v>
      </c>
      <c r="N109" s="101">
        <v>34.136003499794647</v>
      </c>
      <c r="O109" s="101">
        <v>33.963123068813623</v>
      </c>
      <c r="P109" s="101">
        <v>34.61160934039728</v>
      </c>
      <c r="Q109" s="101">
        <v>34.727467365673888</v>
      </c>
      <c r="R109" s="101">
        <v>34.330275299619835</v>
      </c>
      <c r="S109" s="101">
        <v>33.177625070929729</v>
      </c>
      <c r="T109" s="101">
        <v>30.676562769622972</v>
      </c>
      <c r="U109" s="101">
        <v>29.603442077725028</v>
      </c>
      <c r="V109" s="101">
        <v>26.102508902504045</v>
      </c>
      <c r="W109" s="101">
        <v>25.411843358723718</v>
      </c>
      <c r="X109" s="101">
        <v>20.922325604593219</v>
      </c>
      <c r="Y109" s="101">
        <v>18.320064348301695</v>
      </c>
      <c r="DA109" s="131" t="s">
        <v>1621</v>
      </c>
    </row>
    <row r="110" spans="1:105" ht="12" customHeight="1" x14ac:dyDescent="0.25">
      <c r="A110" s="107" t="s">
        <v>121</v>
      </c>
      <c r="B110" s="104">
        <v>17.500633761774182</v>
      </c>
      <c r="C110" s="104">
        <v>18.808821435445722</v>
      </c>
      <c r="D110" s="104">
        <v>19.853445364947977</v>
      </c>
      <c r="E110" s="104">
        <v>21.643307734023523</v>
      </c>
      <c r="F110" s="104">
        <v>21.549294006111914</v>
      </c>
      <c r="G110" s="104">
        <v>22.472224311989166</v>
      </c>
      <c r="H110" s="104">
        <v>24.565099722613596</v>
      </c>
      <c r="I110" s="104">
        <v>24.166885732490723</v>
      </c>
      <c r="J110" s="104">
        <v>24.536778181623902</v>
      </c>
      <c r="K110" s="104">
        <v>31.889002469992974</v>
      </c>
      <c r="L110" s="104">
        <v>32.083310809591836</v>
      </c>
      <c r="M110" s="104">
        <v>30.699635707727158</v>
      </c>
      <c r="N110" s="104">
        <v>30.432686649307257</v>
      </c>
      <c r="O110" s="104">
        <v>29.756598039988504</v>
      </c>
      <c r="P110" s="104">
        <v>29.052963366434113</v>
      </c>
      <c r="Q110" s="104">
        <v>27.786758485807432</v>
      </c>
      <c r="R110" s="104">
        <v>26.268389459671507</v>
      </c>
      <c r="S110" s="104">
        <v>24.374702479356575</v>
      </c>
      <c r="T110" s="104">
        <v>22.753750224110263</v>
      </c>
      <c r="U110" s="104">
        <v>22.191447126480536</v>
      </c>
      <c r="V110" s="104">
        <v>19.433952919269039</v>
      </c>
      <c r="W110" s="104">
        <v>18.417757953735105</v>
      </c>
      <c r="X110" s="104">
        <v>15.478576193492572</v>
      </c>
      <c r="Y110" s="104">
        <v>12.681055466336279</v>
      </c>
      <c r="DA110" s="132" t="s">
        <v>1622</v>
      </c>
    </row>
    <row r="111" spans="1:105" ht="12" customHeight="1" x14ac:dyDescent="0.25">
      <c r="A111" s="108" t="s">
        <v>53</v>
      </c>
      <c r="B111" s="98">
        <v>8.1559316374714932</v>
      </c>
      <c r="C111" s="98">
        <v>8.7063101019409075</v>
      </c>
      <c r="D111" s="98">
        <v>9.1907543386905655</v>
      </c>
      <c r="E111" s="98">
        <v>9.9127839026182869</v>
      </c>
      <c r="F111" s="98">
        <v>9.8339414075818379</v>
      </c>
      <c r="G111" s="98">
        <v>10.214787019762948</v>
      </c>
      <c r="H111" s="98">
        <v>9.4667849269494528</v>
      </c>
      <c r="I111" s="98">
        <v>9.7586242131672005</v>
      </c>
      <c r="J111" s="98">
        <v>10.658332164820937</v>
      </c>
      <c r="K111" s="98">
        <v>14.125465401975008</v>
      </c>
      <c r="L111" s="98">
        <v>12.707208250280791</v>
      </c>
      <c r="M111" s="98">
        <v>13.353876156740121</v>
      </c>
      <c r="N111" s="98">
        <v>12.790761429771935</v>
      </c>
      <c r="O111" s="98">
        <v>10.873101111155052</v>
      </c>
      <c r="P111" s="98">
        <v>10.662941802817468</v>
      </c>
      <c r="Q111" s="98">
        <v>8.3419278844480917</v>
      </c>
      <c r="R111" s="98">
        <v>7.3148877806051482</v>
      </c>
      <c r="S111" s="98">
        <v>7.4898525881433118</v>
      </c>
      <c r="T111" s="98">
        <v>7.9493492934727445</v>
      </c>
      <c r="U111" s="98">
        <v>7.8731020763173811</v>
      </c>
      <c r="V111" s="98">
        <v>6.8384411600668109</v>
      </c>
      <c r="W111" s="98">
        <v>6.2761440002168927</v>
      </c>
      <c r="X111" s="98">
        <v>6.1114282602988519</v>
      </c>
      <c r="Y111" s="98">
        <v>4.9452434860010923</v>
      </c>
      <c r="DA111" s="63" t="s">
        <v>1623</v>
      </c>
    </row>
    <row r="112" spans="1:105" ht="12" customHeight="1" x14ac:dyDescent="0.25">
      <c r="A112" s="108" t="s">
        <v>52</v>
      </c>
      <c r="B112" s="98">
        <v>9.3447021243026889</v>
      </c>
      <c r="C112" s="98">
        <v>10.102511333504816</v>
      </c>
      <c r="D112" s="98">
        <v>10.662691026257411</v>
      </c>
      <c r="E112" s="98">
        <v>11.730523831405234</v>
      </c>
      <c r="F112" s="98">
        <v>11.715352598530075</v>
      </c>
      <c r="G112" s="98">
        <v>12.257437292226216</v>
      </c>
      <c r="H112" s="98">
        <v>15.098314795664145</v>
      </c>
      <c r="I112" s="98">
        <v>14.408261519323522</v>
      </c>
      <c r="J112" s="98">
        <v>13.878446016802966</v>
      </c>
      <c r="K112" s="98">
        <v>17.763537068017968</v>
      </c>
      <c r="L112" s="98">
        <v>19.376102559311047</v>
      </c>
      <c r="M112" s="98">
        <v>17.345759550987037</v>
      </c>
      <c r="N112" s="98">
        <v>17.641925219535324</v>
      </c>
      <c r="O112" s="98">
        <v>18.883496928833452</v>
      </c>
      <c r="P112" s="98">
        <v>18.390021563616646</v>
      </c>
      <c r="Q112" s="98">
        <v>19.444830601359342</v>
      </c>
      <c r="R112" s="98">
        <v>18.95350167906636</v>
      </c>
      <c r="S112" s="98">
        <v>16.884849891213264</v>
      </c>
      <c r="T112" s="98">
        <v>14.804400930637518</v>
      </c>
      <c r="U112" s="98">
        <v>14.318345050163154</v>
      </c>
      <c r="V112" s="98">
        <v>12.595511759202227</v>
      </c>
      <c r="W112" s="98">
        <v>12.141613953518213</v>
      </c>
      <c r="X112" s="98">
        <v>9.3671479331937189</v>
      </c>
      <c r="Y112" s="98">
        <v>7.7358119803351855</v>
      </c>
      <c r="DA112" s="63" t="s">
        <v>1624</v>
      </c>
    </row>
    <row r="113" spans="1:105" ht="12" customHeight="1" x14ac:dyDescent="0.25">
      <c r="A113" s="121" t="s">
        <v>54</v>
      </c>
      <c r="B113" s="122">
        <v>28.377780096682645</v>
      </c>
      <c r="C113" s="122">
        <v>32.729819442655781</v>
      </c>
      <c r="D113" s="122">
        <v>34.673599923490215</v>
      </c>
      <c r="E113" s="122">
        <v>34.64798361687432</v>
      </c>
      <c r="F113" s="122">
        <v>35.259576364879628</v>
      </c>
      <c r="G113" s="122">
        <v>27.412165684146849</v>
      </c>
      <c r="H113" s="122">
        <v>30.487346340796162</v>
      </c>
      <c r="I113" s="122">
        <v>25.022677571866605</v>
      </c>
      <c r="J113" s="122">
        <v>26.070255982285374</v>
      </c>
      <c r="K113" s="122">
        <v>31.480346331270603</v>
      </c>
      <c r="L113" s="122">
        <v>30.735033531585771</v>
      </c>
      <c r="M113" s="122">
        <v>28.879327032926497</v>
      </c>
      <c r="N113" s="122">
        <v>28.397507479172205</v>
      </c>
      <c r="O113" s="122">
        <v>27.399647320714674</v>
      </c>
      <c r="P113" s="122">
        <v>28.330370525766671</v>
      </c>
      <c r="Q113" s="122">
        <v>26.895847548977144</v>
      </c>
      <c r="R113" s="122">
        <v>26.77179312763246</v>
      </c>
      <c r="S113" s="122">
        <v>26.254158145818337</v>
      </c>
      <c r="T113" s="122">
        <v>25.225871192391743</v>
      </c>
      <c r="U113" s="122">
        <v>25.033503300854687</v>
      </c>
      <c r="V113" s="122">
        <v>23.520340523774259</v>
      </c>
      <c r="W113" s="122">
        <v>20.808167492076969</v>
      </c>
      <c r="X113" s="122">
        <v>20.016630219478717</v>
      </c>
      <c r="Y113" s="122">
        <v>18.596999684477691</v>
      </c>
      <c r="DA113" s="130" t="s">
        <v>1625</v>
      </c>
    </row>
    <row r="114" spans="1:105" ht="12" customHeight="1" x14ac:dyDescent="0.25">
      <c r="A114" s="97" t="s">
        <v>50</v>
      </c>
      <c r="B114" s="98">
        <v>0.22884337631077492</v>
      </c>
      <c r="C114" s="98">
        <v>0.257387905003503</v>
      </c>
      <c r="D114" s="98">
        <v>0.25806544225945094</v>
      </c>
      <c r="E114" s="98">
        <v>0.23438917701401826</v>
      </c>
      <c r="F114" s="98">
        <v>0.23852629259449387</v>
      </c>
      <c r="G114" s="98">
        <v>0.18875544905010017</v>
      </c>
      <c r="H114" s="98">
        <v>0.1978260877971805</v>
      </c>
      <c r="I114" s="98">
        <v>0.15527249564763373</v>
      </c>
      <c r="J114" s="98">
        <v>0.15024108547479278</v>
      </c>
      <c r="K114" s="98">
        <v>0.17252369948045401</v>
      </c>
      <c r="L114" s="98">
        <v>0.15777350706951357</v>
      </c>
      <c r="M114" s="98">
        <v>0.11332576940259831</v>
      </c>
      <c r="N114" s="98">
        <v>7.0671168135787235E-2</v>
      </c>
      <c r="O114" s="98">
        <v>5.7843199896992402E-2</v>
      </c>
      <c r="P114" s="98">
        <v>6.5033749404063382E-2</v>
      </c>
      <c r="Q114" s="98">
        <v>8.0272373968233585E-2</v>
      </c>
      <c r="R114" s="98">
        <v>8.967268154606467E-2</v>
      </c>
      <c r="S114" s="98">
        <v>8.6073114873591108E-2</v>
      </c>
      <c r="T114" s="98">
        <v>7.5055507561240048E-2</v>
      </c>
      <c r="U114" s="98">
        <v>7.4473136355062461E-2</v>
      </c>
      <c r="V114" s="98">
        <v>7.0291829914902751E-2</v>
      </c>
      <c r="W114" s="98">
        <v>8.8776553535243774E-2</v>
      </c>
      <c r="X114" s="98">
        <v>3.3827019888434701E-2</v>
      </c>
      <c r="Y114" s="98">
        <v>3.3226872912550443E-2</v>
      </c>
      <c r="DA114" s="63" t="s">
        <v>1626</v>
      </c>
    </row>
    <row r="115" spans="1:105" ht="12" customHeight="1" x14ac:dyDescent="0.25">
      <c r="A115" s="109" t="s">
        <v>120</v>
      </c>
      <c r="B115" s="33">
        <v>28.148936720371871</v>
      </c>
      <c r="C115" s="33">
        <v>32.472431537652277</v>
      </c>
      <c r="D115" s="33">
        <v>34.415534481230765</v>
      </c>
      <c r="E115" s="33">
        <v>34.413594439860304</v>
      </c>
      <c r="F115" s="33">
        <v>35.021050072285135</v>
      </c>
      <c r="G115" s="33">
        <v>27.22341023509675</v>
      </c>
      <c r="H115" s="33">
        <v>30.28952025299898</v>
      </c>
      <c r="I115" s="33">
        <v>24.867405076218972</v>
      </c>
      <c r="J115" s="33">
        <v>25.920014896810581</v>
      </c>
      <c r="K115" s="33">
        <v>31.307822631790149</v>
      </c>
      <c r="L115" s="33">
        <v>30.577260024516256</v>
      </c>
      <c r="M115" s="33">
        <v>28.766001263523897</v>
      </c>
      <c r="N115" s="33">
        <v>28.326836311036416</v>
      </c>
      <c r="O115" s="33">
        <v>27.341804120817681</v>
      </c>
      <c r="P115" s="33">
        <v>28.265336776362609</v>
      </c>
      <c r="Q115" s="33">
        <v>26.81557517500891</v>
      </c>
      <c r="R115" s="33">
        <v>26.682120446086394</v>
      </c>
      <c r="S115" s="33">
        <v>26.168085030944745</v>
      </c>
      <c r="T115" s="33">
        <v>25.150815684830501</v>
      </c>
      <c r="U115" s="33">
        <v>24.959030164499623</v>
      </c>
      <c r="V115" s="33">
        <v>23.450048693859355</v>
      </c>
      <c r="W115" s="33">
        <v>20.719390938541725</v>
      </c>
      <c r="X115" s="33">
        <v>19.982803199590283</v>
      </c>
      <c r="Y115" s="33">
        <v>18.563772811565141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902.22357712947758</v>
      </c>
      <c r="C117" s="117">
        <f t="shared" si="19"/>
        <v>909.61941405274035</v>
      </c>
      <c r="D117" s="117">
        <f t="shared" si="19"/>
        <v>898.2317380305027</v>
      </c>
      <c r="E117" s="117">
        <f t="shared" si="19"/>
        <v>915.54127541460559</v>
      </c>
      <c r="F117" s="117">
        <f t="shared" si="19"/>
        <v>877.26542096875539</v>
      </c>
      <c r="G117" s="117">
        <f t="shared" si="19"/>
        <v>829.02168068442086</v>
      </c>
      <c r="H117" s="117">
        <f t="shared" si="19"/>
        <v>808.4856602660891</v>
      </c>
      <c r="I117" s="117">
        <f t="shared" si="19"/>
        <v>708.49315781604525</v>
      </c>
      <c r="J117" s="117">
        <f t="shared" si="19"/>
        <v>723.84944691336307</v>
      </c>
      <c r="K117" s="117">
        <f t="shared" si="19"/>
        <v>701.24271620121124</v>
      </c>
      <c r="L117" s="117">
        <f t="shared" si="19"/>
        <v>776.21721767188171</v>
      </c>
      <c r="M117" s="117">
        <f t="shared" si="19"/>
        <v>687.93353350530572</v>
      </c>
      <c r="N117" s="117">
        <f t="shared" si="19"/>
        <v>645.52654900270591</v>
      </c>
      <c r="O117" s="117">
        <f t="shared" si="19"/>
        <v>707.30693660546081</v>
      </c>
      <c r="P117" s="117">
        <f t="shared" si="19"/>
        <v>632.23331183402047</v>
      </c>
      <c r="Q117" s="117">
        <f t="shared" si="19"/>
        <v>661.89630347696857</v>
      </c>
      <c r="R117" s="117">
        <f t="shared" ref="R117:V117" si="20">R118+R121+R123+R132</f>
        <v>666.56398601046419</v>
      </c>
      <c r="S117" s="117">
        <f t="shared" si="20"/>
        <v>682.53970570258844</v>
      </c>
      <c r="T117" s="117">
        <f t="shared" si="20"/>
        <v>622.17586950870486</v>
      </c>
      <c r="U117" s="117">
        <f t="shared" si="20"/>
        <v>634.89883267520406</v>
      </c>
      <c r="V117" s="117">
        <f t="shared" si="20"/>
        <v>651.55586519957581</v>
      </c>
      <c r="W117" s="117">
        <f t="shared" ref="W117:Y117" si="21">W118+W121+W123+W132</f>
        <v>685.45873862923122</v>
      </c>
      <c r="X117" s="117">
        <f t="shared" si="21"/>
        <v>589.74325479682375</v>
      </c>
      <c r="Y117" s="117">
        <f t="shared" si="21"/>
        <v>485.00299192290151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737.51494970392105</v>
      </c>
      <c r="C118" s="122">
        <f t="shared" si="22"/>
        <v>738.50930415820415</v>
      </c>
      <c r="D118" s="122">
        <f t="shared" si="22"/>
        <v>714.8460100312102</v>
      </c>
      <c r="E118" s="122">
        <f t="shared" si="22"/>
        <v>728.15301052954385</v>
      </c>
      <c r="F118" s="122">
        <f t="shared" si="22"/>
        <v>695.53841918597732</v>
      </c>
      <c r="G118" s="122">
        <f t="shared" si="22"/>
        <v>671.18524954521092</v>
      </c>
      <c r="H118" s="122">
        <f t="shared" si="22"/>
        <v>645.67290306073573</v>
      </c>
      <c r="I118" s="122">
        <f t="shared" si="22"/>
        <v>560.9057706427501</v>
      </c>
      <c r="J118" s="122">
        <f t="shared" si="22"/>
        <v>577.04173015896515</v>
      </c>
      <c r="K118" s="122">
        <f t="shared" si="22"/>
        <v>547.22691573146335</v>
      </c>
      <c r="L118" s="122">
        <f t="shared" si="22"/>
        <v>621.18580992173588</v>
      </c>
      <c r="M118" s="122">
        <f t="shared" si="22"/>
        <v>539.06232404195327</v>
      </c>
      <c r="N118" s="122">
        <f t="shared" si="22"/>
        <v>507.78460489841996</v>
      </c>
      <c r="O118" s="122">
        <f t="shared" si="22"/>
        <v>562.9478821484073</v>
      </c>
      <c r="P118" s="122">
        <f t="shared" si="22"/>
        <v>488.40573865193653</v>
      </c>
      <c r="Q118" s="122">
        <f t="shared" si="22"/>
        <v>523.19522887090591</v>
      </c>
      <c r="R118" s="122">
        <f t="shared" ref="R118:V118" si="23">SUM(R119:R120)</f>
        <v>531.2395824829598</v>
      </c>
      <c r="S118" s="122">
        <f t="shared" si="23"/>
        <v>549.04712349102908</v>
      </c>
      <c r="T118" s="122">
        <f t="shared" si="23"/>
        <v>498.38204921546384</v>
      </c>
      <c r="U118" s="122">
        <f t="shared" si="23"/>
        <v>510.37450480219434</v>
      </c>
      <c r="V118" s="122">
        <f t="shared" si="23"/>
        <v>530.82803123621363</v>
      </c>
      <c r="W118" s="122">
        <f t="shared" ref="W118:Y118" si="24">SUM(W119:W120)</f>
        <v>559.95639479063595</v>
      </c>
      <c r="X118" s="122">
        <f t="shared" si="24"/>
        <v>477.12759812958302</v>
      </c>
      <c r="Y118" s="122">
        <f t="shared" si="24"/>
        <v>389.41466798977768</v>
      </c>
      <c r="DA118" s="130" t="s">
        <v>1779</v>
      </c>
    </row>
    <row r="119" spans="1:105" ht="12" customHeight="1" x14ac:dyDescent="0.25">
      <c r="A119" s="97" t="s">
        <v>211</v>
      </c>
      <c r="B119" s="98">
        <v>717.49138124441811</v>
      </c>
      <c r="C119" s="98">
        <v>718.92262756864056</v>
      </c>
      <c r="D119" s="98">
        <v>696.31996202043899</v>
      </c>
      <c r="E119" s="98">
        <v>709.65837473085503</v>
      </c>
      <c r="F119" s="98">
        <v>678.3101187047763</v>
      </c>
      <c r="G119" s="98">
        <v>656.33901733745108</v>
      </c>
      <c r="H119" s="98">
        <v>631.33013100331573</v>
      </c>
      <c r="I119" s="98">
        <v>548.86019607203707</v>
      </c>
      <c r="J119" s="98">
        <v>564.80637335356528</v>
      </c>
      <c r="K119" s="98">
        <v>535.7300953023082</v>
      </c>
      <c r="L119" s="98">
        <v>608.24662096154509</v>
      </c>
      <c r="M119" s="98">
        <v>527.99269647232575</v>
      </c>
      <c r="N119" s="98">
        <v>497.45729856567851</v>
      </c>
      <c r="O119" s="98">
        <v>551.60257078266761</v>
      </c>
      <c r="P119" s="98">
        <v>478.63709551122992</v>
      </c>
      <c r="Q119" s="98">
        <v>512.80765844246139</v>
      </c>
      <c r="R119" s="98">
        <v>520.75102865663894</v>
      </c>
      <c r="S119" s="98">
        <v>538.27020385931166</v>
      </c>
      <c r="T119" s="98">
        <v>488.62356543844624</v>
      </c>
      <c r="U119" s="98">
        <v>500.44842779945958</v>
      </c>
      <c r="V119" s="98">
        <v>520.53112818306556</v>
      </c>
      <c r="W119" s="98">
        <v>548.97061450835395</v>
      </c>
      <c r="X119" s="98">
        <v>467.8501159494258</v>
      </c>
      <c r="Y119" s="98">
        <v>381.83458726311756</v>
      </c>
      <c r="DA119" s="63" t="s">
        <v>1780</v>
      </c>
    </row>
    <row r="120" spans="1:105" ht="12" customHeight="1" x14ac:dyDescent="0.25">
      <c r="A120" s="97" t="s">
        <v>53</v>
      </c>
      <c r="B120" s="98">
        <v>20.02356845950294</v>
      </c>
      <c r="C120" s="98">
        <v>19.58667658956362</v>
      </c>
      <c r="D120" s="98">
        <v>18.526048010771198</v>
      </c>
      <c r="E120" s="98">
        <v>18.494635798688794</v>
      </c>
      <c r="F120" s="98">
        <v>17.228300481201011</v>
      </c>
      <c r="G120" s="98">
        <v>14.846232207759853</v>
      </c>
      <c r="H120" s="98">
        <v>14.342772057420007</v>
      </c>
      <c r="I120" s="98">
        <v>12.045574570713038</v>
      </c>
      <c r="J120" s="98">
        <v>12.235356805399888</v>
      </c>
      <c r="K120" s="98">
        <v>11.496820429155175</v>
      </c>
      <c r="L120" s="98">
        <v>12.939188960190844</v>
      </c>
      <c r="M120" s="98">
        <v>11.069627569627484</v>
      </c>
      <c r="N120" s="98">
        <v>10.327306332741438</v>
      </c>
      <c r="O120" s="98">
        <v>11.345311365739716</v>
      </c>
      <c r="P120" s="98">
        <v>9.7686431407066259</v>
      </c>
      <c r="Q120" s="98">
        <v>10.38757042844453</v>
      </c>
      <c r="R120" s="98">
        <v>10.488553826320825</v>
      </c>
      <c r="S120" s="98">
        <v>10.77691963171741</v>
      </c>
      <c r="T120" s="98">
        <v>9.7584837770175916</v>
      </c>
      <c r="U120" s="98">
        <v>9.9260770027347718</v>
      </c>
      <c r="V120" s="98">
        <v>10.296903053148089</v>
      </c>
      <c r="W120" s="98">
        <v>10.98578028228196</v>
      </c>
      <c r="X120" s="98">
        <v>9.2774821801572163</v>
      </c>
      <c r="Y120" s="98">
        <v>7.5800807266601451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6.1890975931612816E-2</v>
      </c>
      <c r="C121" s="122">
        <f t="shared" si="25"/>
        <v>8.5232600283952714E-2</v>
      </c>
      <c r="D121" s="122">
        <f t="shared" si="25"/>
        <v>0.10208767771218148</v>
      </c>
      <c r="E121" s="122">
        <f t="shared" si="25"/>
        <v>0.19838715221427056</v>
      </c>
      <c r="F121" s="122">
        <f t="shared" si="25"/>
        <v>0.12981860210019136</v>
      </c>
      <c r="G121" s="122">
        <f t="shared" si="25"/>
        <v>0.14576904081878328</v>
      </c>
      <c r="H121" s="122">
        <f t="shared" si="25"/>
        <v>0.1831551808377882</v>
      </c>
      <c r="I121" s="122">
        <f t="shared" si="25"/>
        <v>0.18364361895435155</v>
      </c>
      <c r="J121" s="122">
        <f t="shared" si="25"/>
        <v>0.16358802006301187</v>
      </c>
      <c r="K121" s="122">
        <f t="shared" si="25"/>
        <v>0.16625567888030038</v>
      </c>
      <c r="L121" s="122">
        <f t="shared" si="25"/>
        <v>0.19211030422243863</v>
      </c>
      <c r="M121" s="122">
        <f t="shared" si="25"/>
        <v>0.18283225046671303</v>
      </c>
      <c r="N121" s="122">
        <f t="shared" si="25"/>
        <v>0.22046951923371785</v>
      </c>
      <c r="O121" s="122">
        <f t="shared" si="25"/>
        <v>0.29714976275074445</v>
      </c>
      <c r="P121" s="122">
        <f t="shared" si="25"/>
        <v>0.20226925914241564</v>
      </c>
      <c r="Q121" s="122">
        <f t="shared" si="25"/>
        <v>0.36113285957158636</v>
      </c>
      <c r="R121" s="122">
        <f t="shared" si="25"/>
        <v>0.2154093661247368</v>
      </c>
      <c r="S121" s="122">
        <f t="shared" si="25"/>
        <v>0.20967666597695267</v>
      </c>
      <c r="T121" s="122">
        <f t="shared" si="25"/>
        <v>0.18748530861843671</v>
      </c>
      <c r="U121" s="122">
        <f t="shared" si="25"/>
        <v>0.19888844920176171</v>
      </c>
      <c r="V121" s="122">
        <f t="shared" si="25"/>
        <v>0.19488518310506509</v>
      </c>
      <c r="W121" s="122">
        <f t="shared" si="25"/>
        <v>0.1862845448855712</v>
      </c>
      <c r="X121" s="122">
        <f t="shared" si="25"/>
        <v>0.16603989795894902</v>
      </c>
      <c r="Y121" s="122">
        <f t="shared" si="25"/>
        <v>0.15428196621021317</v>
      </c>
      <c r="DA121" s="130" t="s">
        <v>1782</v>
      </c>
    </row>
    <row r="122" spans="1:105" ht="12" customHeight="1" x14ac:dyDescent="0.25">
      <c r="A122" s="97" t="s">
        <v>53</v>
      </c>
      <c r="B122" s="98">
        <v>6.1890975931612816E-2</v>
      </c>
      <c r="C122" s="98">
        <v>8.5232600283952714E-2</v>
      </c>
      <c r="D122" s="98">
        <v>0.10208767771218148</v>
      </c>
      <c r="E122" s="98">
        <v>0.19838715221427056</v>
      </c>
      <c r="F122" s="98">
        <v>0.12981860210019136</v>
      </c>
      <c r="G122" s="98">
        <v>0.14576904081878328</v>
      </c>
      <c r="H122" s="98">
        <v>0.1831551808377882</v>
      </c>
      <c r="I122" s="98">
        <v>0.18364361895435155</v>
      </c>
      <c r="J122" s="98">
        <v>0.16358802006301187</v>
      </c>
      <c r="K122" s="98">
        <v>0.16625567888030038</v>
      </c>
      <c r="L122" s="98">
        <v>0.19211030422243863</v>
      </c>
      <c r="M122" s="98">
        <v>0.18283225046671303</v>
      </c>
      <c r="N122" s="98">
        <v>0.22046951923371785</v>
      </c>
      <c r="O122" s="98">
        <v>0.29714976275074445</v>
      </c>
      <c r="P122" s="98">
        <v>0.20226925914241564</v>
      </c>
      <c r="Q122" s="98">
        <v>0.36113285957158636</v>
      </c>
      <c r="R122" s="98">
        <v>0.2154093661247368</v>
      </c>
      <c r="S122" s="98">
        <v>0.20967666597695267</v>
      </c>
      <c r="T122" s="98">
        <v>0.18748530861843671</v>
      </c>
      <c r="U122" s="98">
        <v>0.19888844920176171</v>
      </c>
      <c r="V122" s="98">
        <v>0.19488518310506509</v>
      </c>
      <c r="W122" s="98">
        <v>0.1862845448855712</v>
      </c>
      <c r="X122" s="98">
        <v>0.16603989795894902</v>
      </c>
      <c r="Y122" s="98">
        <v>0.15428196621021317</v>
      </c>
      <c r="DA122" s="63" t="s">
        <v>1783</v>
      </c>
    </row>
    <row r="123" spans="1:105" ht="12" customHeight="1" x14ac:dyDescent="0.25">
      <c r="A123" s="121" t="s">
        <v>55</v>
      </c>
      <c r="B123" s="122">
        <v>143.34487583646253</v>
      </c>
      <c r="C123" s="122">
        <v>146.38913924038974</v>
      </c>
      <c r="D123" s="122">
        <v>157.1023897148452</v>
      </c>
      <c r="E123" s="122">
        <v>160.94099678648109</v>
      </c>
      <c r="F123" s="122">
        <v>154.80469291835448</v>
      </c>
      <c r="G123" s="122">
        <v>136.78571279397951</v>
      </c>
      <c r="H123" s="122">
        <v>139.2753704328905</v>
      </c>
      <c r="I123" s="122">
        <v>128.19033030247206</v>
      </c>
      <c r="J123" s="122">
        <v>126.59780511680923</v>
      </c>
      <c r="K123" s="122">
        <v>129.59075481753274</v>
      </c>
      <c r="L123" s="122">
        <v>131.09621452068589</v>
      </c>
      <c r="M123" s="122">
        <v>126.31677607280888</v>
      </c>
      <c r="N123" s="122">
        <v>115.45073551795058</v>
      </c>
      <c r="O123" s="122">
        <v>122.67564257276949</v>
      </c>
      <c r="P123" s="122">
        <v>121.44340355781925</v>
      </c>
      <c r="Q123" s="122">
        <v>117.1822861861618</v>
      </c>
      <c r="R123" s="122">
        <v>113.89098481658817</v>
      </c>
      <c r="S123" s="122">
        <v>112.23830969729384</v>
      </c>
      <c r="T123" s="122">
        <v>103.10869388899549</v>
      </c>
      <c r="U123" s="122">
        <v>103.68600812774157</v>
      </c>
      <c r="V123" s="122">
        <v>100.85607350330378</v>
      </c>
      <c r="W123" s="122">
        <v>107.67494004519271</v>
      </c>
      <c r="X123" s="122">
        <v>95.279932938042293</v>
      </c>
      <c r="Y123" s="122">
        <v>79.291865683491579</v>
      </c>
      <c r="DA123" s="130" t="s">
        <v>1784</v>
      </c>
    </row>
    <row r="124" spans="1:105" ht="12" customHeight="1" x14ac:dyDescent="0.25">
      <c r="A124" s="97" t="s">
        <v>138</v>
      </c>
      <c r="B124" s="98">
        <v>82.419061726887222</v>
      </c>
      <c r="C124" s="98">
        <v>81.527929307619218</v>
      </c>
      <c r="D124" s="98">
        <v>88.209229490284557</v>
      </c>
      <c r="E124" s="98">
        <v>89.858929927937552</v>
      </c>
      <c r="F124" s="98">
        <v>88.217026734980323</v>
      </c>
      <c r="G124" s="98">
        <v>76.812740214313166</v>
      </c>
      <c r="H124" s="98">
        <v>79.195431418078854</v>
      </c>
      <c r="I124" s="98">
        <v>71.289895853425449</v>
      </c>
      <c r="J124" s="98">
        <v>71.948060836838394</v>
      </c>
      <c r="K124" s="98">
        <v>72.7006052599246</v>
      </c>
      <c r="L124" s="98">
        <v>74.964390504716008</v>
      </c>
      <c r="M124" s="98">
        <v>74.807929737266889</v>
      </c>
      <c r="N124" s="98">
        <v>63.818664306570845</v>
      </c>
      <c r="O124" s="98">
        <v>70.999477985666061</v>
      </c>
      <c r="P124" s="98">
        <v>69.692229732739648</v>
      </c>
      <c r="Q124" s="98">
        <v>65.73075011983606</v>
      </c>
      <c r="R124" s="98">
        <v>63.712291920386853</v>
      </c>
      <c r="S124" s="98">
        <v>64.526909792456649</v>
      </c>
      <c r="T124" s="98">
        <v>58.72687297226615</v>
      </c>
      <c r="U124" s="98">
        <v>60.35928985707195</v>
      </c>
      <c r="V124" s="98">
        <v>62.431075404125451</v>
      </c>
      <c r="W124" s="98">
        <v>70.393903227924753</v>
      </c>
      <c r="X124" s="98">
        <v>64.291212315755885</v>
      </c>
      <c r="Y124" s="98">
        <v>52.757345270891726</v>
      </c>
      <c r="DA124" s="63" t="s">
        <v>1785</v>
      </c>
    </row>
    <row r="125" spans="1:105" ht="12" customHeight="1" x14ac:dyDescent="0.25">
      <c r="A125" s="97" t="s">
        <v>137</v>
      </c>
      <c r="B125" s="98">
        <v>0.24263289704056551</v>
      </c>
      <c r="C125" s="98">
        <v>0.23452180063033351</v>
      </c>
      <c r="D125" s="98">
        <v>0.26024926757087036</v>
      </c>
      <c r="E125" s="98">
        <v>0.28883138874080944</v>
      </c>
      <c r="F125" s="98">
        <v>0.31653901067860613</v>
      </c>
      <c r="G125" s="98">
        <v>0.33044673169598782</v>
      </c>
      <c r="H125" s="98">
        <v>0.41731032884309904</v>
      </c>
      <c r="I125" s="98">
        <v>0.37455459808942115</v>
      </c>
      <c r="J125" s="98">
        <v>0.39943276895848429</v>
      </c>
      <c r="K125" s="98">
        <v>0.51964816464041008</v>
      </c>
      <c r="L125" s="98">
        <v>0.59034167664734594</v>
      </c>
      <c r="M125" s="98">
        <v>0.62537428345241519</v>
      </c>
      <c r="N125" s="98">
        <v>0.48960498843036226</v>
      </c>
      <c r="O125" s="98">
        <v>0.58758164636625121</v>
      </c>
      <c r="P125" s="98">
        <v>0.56589773706145841</v>
      </c>
      <c r="Q125" s="98">
        <v>0.52206714475798544</v>
      </c>
      <c r="R125" s="98">
        <v>0.49249357068217697</v>
      </c>
      <c r="S125" s="98">
        <v>0.49279860789725644</v>
      </c>
      <c r="T125" s="98">
        <v>0.41055864731594044</v>
      </c>
      <c r="U125" s="98">
        <v>0.41859984571604525</v>
      </c>
      <c r="V125" s="98">
        <v>0.44691510171119481</v>
      </c>
      <c r="W125" s="98">
        <v>0.49281431398126496</v>
      </c>
      <c r="X125" s="98">
        <v>0.41724654206898881</v>
      </c>
      <c r="Y125" s="98">
        <v>0.32734622121182516</v>
      </c>
      <c r="DA125" s="63" t="s">
        <v>1786</v>
      </c>
    </row>
    <row r="126" spans="1:105" ht="12" customHeight="1" x14ac:dyDescent="0.25">
      <c r="A126" s="100" t="s">
        <v>211</v>
      </c>
      <c r="B126" s="101">
        <v>9.0485158611905758E-2</v>
      </c>
      <c r="C126" s="101">
        <v>8.7027375628390913E-2</v>
      </c>
      <c r="D126" s="101">
        <v>9.692753334428289E-2</v>
      </c>
      <c r="E126" s="101">
        <v>0.1066996068092763</v>
      </c>
      <c r="F126" s="101">
        <v>0.11679334402930196</v>
      </c>
      <c r="G126" s="101">
        <v>0.12179572188557325</v>
      </c>
      <c r="H126" s="101">
        <v>0.1279564050634783</v>
      </c>
      <c r="I126" s="101">
        <v>0.12116124716506102</v>
      </c>
      <c r="J126" s="101">
        <v>0.1405912288284315</v>
      </c>
      <c r="K126" s="101">
        <v>0.18688803429223733</v>
      </c>
      <c r="L126" s="101">
        <v>0.18729720248643641</v>
      </c>
      <c r="M126" s="101">
        <v>0.22233790806996159</v>
      </c>
      <c r="N126" s="101">
        <v>0.16682328010275058</v>
      </c>
      <c r="O126" s="101">
        <v>0.1715044402628185</v>
      </c>
      <c r="P126" s="101">
        <v>0.16783846230682939</v>
      </c>
      <c r="Q126" s="101">
        <v>0.12416673122041007</v>
      </c>
      <c r="R126" s="101">
        <v>0.10859522783727221</v>
      </c>
      <c r="S126" s="101">
        <v>0.12291831613079923</v>
      </c>
      <c r="T126" s="101">
        <v>0.11827846344936029</v>
      </c>
      <c r="U126" s="101">
        <v>0.12332355655788699</v>
      </c>
      <c r="V126" s="101">
        <v>0.13223163344115851</v>
      </c>
      <c r="W126" s="101">
        <v>0.14266693108206699</v>
      </c>
      <c r="X126" s="101">
        <v>0.14150466511257051</v>
      </c>
      <c r="Y126" s="101">
        <v>0.11031423496738245</v>
      </c>
      <c r="DA126" s="131" t="s">
        <v>1787</v>
      </c>
    </row>
    <row r="127" spans="1:105" ht="12" customHeight="1" x14ac:dyDescent="0.25">
      <c r="A127" s="103" t="s">
        <v>52</v>
      </c>
      <c r="B127" s="104">
        <v>0.15214773842865975</v>
      </c>
      <c r="C127" s="104">
        <v>0.1474944250019426</v>
      </c>
      <c r="D127" s="104">
        <v>0.16332173422658747</v>
      </c>
      <c r="E127" s="104">
        <v>0.18213178193153315</v>
      </c>
      <c r="F127" s="104">
        <v>0.19974566664930418</v>
      </c>
      <c r="G127" s="104">
        <v>0.20865100981041454</v>
      </c>
      <c r="H127" s="104">
        <v>0.28935392377962077</v>
      </c>
      <c r="I127" s="104">
        <v>0.25339335092436016</v>
      </c>
      <c r="J127" s="104">
        <v>0.25884154013005278</v>
      </c>
      <c r="K127" s="104">
        <v>0.33276013034817281</v>
      </c>
      <c r="L127" s="104">
        <v>0.40304447416090949</v>
      </c>
      <c r="M127" s="104">
        <v>0.40303637538245363</v>
      </c>
      <c r="N127" s="104">
        <v>0.32278170832761166</v>
      </c>
      <c r="O127" s="104">
        <v>0.41607720610343274</v>
      </c>
      <c r="P127" s="104">
        <v>0.39805927475462904</v>
      </c>
      <c r="Q127" s="104">
        <v>0.39790041353757538</v>
      </c>
      <c r="R127" s="104">
        <v>0.38389834284490476</v>
      </c>
      <c r="S127" s="104">
        <v>0.3698802917664572</v>
      </c>
      <c r="T127" s="104">
        <v>0.29228018386658017</v>
      </c>
      <c r="U127" s="104">
        <v>0.29527628915815823</v>
      </c>
      <c r="V127" s="104">
        <v>0.31468346827003629</v>
      </c>
      <c r="W127" s="104">
        <v>0.350147382899198</v>
      </c>
      <c r="X127" s="104">
        <v>0.27574187695641827</v>
      </c>
      <c r="Y127" s="104">
        <v>0.2170319862444427</v>
      </c>
      <c r="DA127" s="132" t="s">
        <v>1788</v>
      </c>
    </row>
    <row r="128" spans="1:105" ht="12" customHeight="1" x14ac:dyDescent="0.25">
      <c r="A128" s="106" t="s">
        <v>122</v>
      </c>
      <c r="B128" s="101">
        <v>45.781564567567251</v>
      </c>
      <c r="C128" s="101">
        <v>48.559479836081337</v>
      </c>
      <c r="D128" s="101">
        <v>51.641869725029643</v>
      </c>
      <c r="E128" s="101">
        <v>52.194884468989869</v>
      </c>
      <c r="F128" s="101">
        <v>47.710753592049954</v>
      </c>
      <c r="G128" s="101">
        <v>40.230830572554233</v>
      </c>
      <c r="H128" s="101">
        <v>37.898545093284618</v>
      </c>
      <c r="I128" s="101">
        <v>35.231100005482119</v>
      </c>
      <c r="J128" s="101">
        <v>32.84218913248489</v>
      </c>
      <c r="K128" s="101">
        <v>28.599270312420185</v>
      </c>
      <c r="L128" s="101">
        <v>27.14596218683365</v>
      </c>
      <c r="M128" s="101">
        <v>24.037559091181478</v>
      </c>
      <c r="N128" s="101">
        <v>24.372829978428857</v>
      </c>
      <c r="O128" s="101">
        <v>24.402104246766928</v>
      </c>
      <c r="P128" s="101">
        <v>25.09302760760951</v>
      </c>
      <c r="Q128" s="101">
        <v>25.408847856789574</v>
      </c>
      <c r="R128" s="101">
        <v>25.34562690066403</v>
      </c>
      <c r="S128" s="101">
        <v>24.738558921729204</v>
      </c>
      <c r="T128" s="101">
        <v>23.162187270071232</v>
      </c>
      <c r="U128" s="101">
        <v>22.580792063938894</v>
      </c>
      <c r="V128" s="101">
        <v>20.1150601966824</v>
      </c>
      <c r="W128" s="101">
        <v>19.770894133430847</v>
      </c>
      <c r="X128" s="101">
        <v>16.418923559118149</v>
      </c>
      <c r="Y128" s="101">
        <v>14.55792251335108</v>
      </c>
      <c r="DA128" s="131" t="s">
        <v>1789</v>
      </c>
    </row>
    <row r="129" spans="1:105" ht="12" customHeight="1" x14ac:dyDescent="0.25">
      <c r="A129" s="107" t="s">
        <v>121</v>
      </c>
      <c r="B129" s="104">
        <v>14.9016166449675</v>
      </c>
      <c r="C129" s="104">
        <v>16.06720829605884</v>
      </c>
      <c r="D129" s="104">
        <v>16.991041231960143</v>
      </c>
      <c r="E129" s="104">
        <v>18.598351000812869</v>
      </c>
      <c r="F129" s="104">
        <v>18.560373580645606</v>
      </c>
      <c r="G129" s="104">
        <v>19.411695275416111</v>
      </c>
      <c r="H129" s="104">
        <v>21.764083592683932</v>
      </c>
      <c r="I129" s="104">
        <v>21.294779845475084</v>
      </c>
      <c r="J129" s="104">
        <v>21.408122378527448</v>
      </c>
      <c r="K129" s="104">
        <v>27.771231080547551</v>
      </c>
      <c r="L129" s="104">
        <v>28.395520152488892</v>
      </c>
      <c r="M129" s="104">
        <v>26.845912960908095</v>
      </c>
      <c r="N129" s="104">
        <v>26.769636244520512</v>
      </c>
      <c r="O129" s="104">
        <v>26.686478693970262</v>
      </c>
      <c r="P129" s="104">
        <v>26.092248480408625</v>
      </c>
      <c r="Q129" s="104">
        <v>25.520621064778176</v>
      </c>
      <c r="R129" s="104">
        <v>24.340572424855118</v>
      </c>
      <c r="S129" s="104">
        <v>22.480042375210733</v>
      </c>
      <c r="T129" s="104">
        <v>20.809074999342172</v>
      </c>
      <c r="U129" s="104">
        <v>20.327326361014688</v>
      </c>
      <c r="V129" s="104">
        <v>17.86302280078473</v>
      </c>
      <c r="W129" s="104">
        <v>17.017328369855846</v>
      </c>
      <c r="X129" s="104">
        <v>14.152550521099265</v>
      </c>
      <c r="Y129" s="104">
        <v>11.649251678036944</v>
      </c>
      <c r="DA129" s="132" t="s">
        <v>1790</v>
      </c>
    </row>
    <row r="130" spans="1:105" ht="12" customHeight="1" x14ac:dyDescent="0.25">
      <c r="A130" s="108" t="s">
        <v>53</v>
      </c>
      <c r="B130" s="98">
        <v>5.5569145206648107</v>
      </c>
      <c r="C130" s="98">
        <v>5.9646969625540232</v>
      </c>
      <c r="D130" s="98">
        <v>6.3283502057027325</v>
      </c>
      <c r="E130" s="98">
        <v>6.8678271694076356</v>
      </c>
      <c r="F130" s="98">
        <v>6.845020982115531</v>
      </c>
      <c r="G130" s="98">
        <v>7.154257983189896</v>
      </c>
      <c r="H130" s="98">
        <v>6.6657687970197879</v>
      </c>
      <c r="I130" s="98">
        <v>6.8865183261515597</v>
      </c>
      <c r="J130" s="98">
        <v>7.5296763617244826</v>
      </c>
      <c r="K130" s="98">
        <v>10.007694012529585</v>
      </c>
      <c r="L130" s="98">
        <v>9.0194175931778435</v>
      </c>
      <c r="M130" s="98">
        <v>9.5001534099210598</v>
      </c>
      <c r="N130" s="98">
        <v>9.1277110249851887</v>
      </c>
      <c r="O130" s="98">
        <v>7.802981765136809</v>
      </c>
      <c r="P130" s="98">
        <v>7.7022269167919788</v>
      </c>
      <c r="Q130" s="98">
        <v>6.0757904634188336</v>
      </c>
      <c r="R130" s="98">
        <v>5.3870707457887601</v>
      </c>
      <c r="S130" s="98">
        <v>5.5951924839974687</v>
      </c>
      <c r="T130" s="98">
        <v>6.0046740687046549</v>
      </c>
      <c r="U130" s="98">
        <v>6.0089813108515324</v>
      </c>
      <c r="V130" s="98">
        <v>5.2675110415825026</v>
      </c>
      <c r="W130" s="98">
        <v>4.8757144163376314</v>
      </c>
      <c r="X130" s="98">
        <v>4.785402587905546</v>
      </c>
      <c r="Y130" s="98">
        <v>3.913439697701758</v>
      </c>
      <c r="DA130" s="63" t="s">
        <v>1791</v>
      </c>
    </row>
    <row r="131" spans="1:105" ht="12" customHeight="1" x14ac:dyDescent="0.25">
      <c r="A131" s="108" t="s">
        <v>52</v>
      </c>
      <c r="B131" s="98">
        <v>9.3447021243026889</v>
      </c>
      <c r="C131" s="98">
        <v>10.102511333504816</v>
      </c>
      <c r="D131" s="98">
        <v>10.662691026257411</v>
      </c>
      <c r="E131" s="98">
        <v>11.730523831405234</v>
      </c>
      <c r="F131" s="98">
        <v>11.715352598530075</v>
      </c>
      <c r="G131" s="98">
        <v>12.257437292226216</v>
      </c>
      <c r="H131" s="98">
        <v>15.098314795664145</v>
      </c>
      <c r="I131" s="98">
        <v>14.408261519323522</v>
      </c>
      <c r="J131" s="98">
        <v>13.878446016802966</v>
      </c>
      <c r="K131" s="98">
        <v>17.763537068017968</v>
      </c>
      <c r="L131" s="98">
        <v>19.376102559311047</v>
      </c>
      <c r="M131" s="98">
        <v>17.345759550987037</v>
      </c>
      <c r="N131" s="98">
        <v>17.641925219535324</v>
      </c>
      <c r="O131" s="98">
        <v>18.883496928833452</v>
      </c>
      <c r="P131" s="98">
        <v>18.390021563616646</v>
      </c>
      <c r="Q131" s="98">
        <v>19.444830601359342</v>
      </c>
      <c r="R131" s="98">
        <v>18.95350167906636</v>
      </c>
      <c r="S131" s="98">
        <v>16.884849891213264</v>
      </c>
      <c r="T131" s="98">
        <v>14.804400930637518</v>
      </c>
      <c r="U131" s="98">
        <v>14.318345050163154</v>
      </c>
      <c r="V131" s="98">
        <v>12.595511759202227</v>
      </c>
      <c r="W131" s="98">
        <v>12.141613953518213</v>
      </c>
      <c r="X131" s="98">
        <v>9.3671479331937189</v>
      </c>
      <c r="Y131" s="98">
        <v>7.7358119803351855</v>
      </c>
      <c r="DA131" s="63" t="s">
        <v>1792</v>
      </c>
    </row>
    <row r="132" spans="1:105" ht="12" customHeight="1" x14ac:dyDescent="0.25">
      <c r="A132" s="121" t="s">
        <v>54</v>
      </c>
      <c r="B132" s="122">
        <v>21.301860613162408</v>
      </c>
      <c r="C132" s="122">
        <v>24.63573805386261</v>
      </c>
      <c r="D132" s="122">
        <v>26.181250606735084</v>
      </c>
      <c r="E132" s="122">
        <v>26.248880946366263</v>
      </c>
      <c r="F132" s="122">
        <v>26.792490262323387</v>
      </c>
      <c r="G132" s="122">
        <v>20.904949304411574</v>
      </c>
      <c r="H132" s="122">
        <v>23.35423159162492</v>
      </c>
      <c r="I132" s="122">
        <v>19.213413251868772</v>
      </c>
      <c r="J132" s="122">
        <v>20.046323617525687</v>
      </c>
      <c r="K132" s="122">
        <v>24.258789973334999</v>
      </c>
      <c r="L132" s="122">
        <v>23.743082925237569</v>
      </c>
      <c r="M132" s="122">
        <v>22.371601140076756</v>
      </c>
      <c r="N132" s="122">
        <v>22.07073906710157</v>
      </c>
      <c r="O132" s="122">
        <v>21.386262121533296</v>
      </c>
      <c r="P132" s="122">
        <v>22.181900365122264</v>
      </c>
      <c r="Q132" s="122">
        <v>21.157655560329161</v>
      </c>
      <c r="R132" s="122">
        <v>21.218009344791593</v>
      </c>
      <c r="S132" s="122">
        <v>21.044595848288516</v>
      </c>
      <c r="T132" s="122">
        <v>20.49764109562712</v>
      </c>
      <c r="U132" s="122">
        <v>20.639431296066356</v>
      </c>
      <c r="V132" s="122">
        <v>19.676875276953361</v>
      </c>
      <c r="W132" s="122">
        <v>17.641119248517072</v>
      </c>
      <c r="X132" s="122">
        <v>17.169683831239496</v>
      </c>
      <c r="Y132" s="122">
        <v>16.142176283422039</v>
      </c>
      <c r="DA132" s="130" t="s">
        <v>1793</v>
      </c>
    </row>
    <row r="133" spans="1:105" ht="12" customHeight="1" x14ac:dyDescent="0.25">
      <c r="A133" s="97" t="s">
        <v>50</v>
      </c>
      <c r="B133" s="98">
        <v>0.13763915167462148</v>
      </c>
      <c r="C133" s="98">
        <v>0.15502469630727145</v>
      </c>
      <c r="D133" s="98">
        <v>0.15564004162529424</v>
      </c>
      <c r="E133" s="98">
        <v>0.1415777746719554</v>
      </c>
      <c r="F133" s="98">
        <v>0.14432237286900348</v>
      </c>
      <c r="G133" s="98">
        <v>0.11444599831156745</v>
      </c>
      <c r="H133" s="98">
        <v>0.12023005173405668</v>
      </c>
      <c r="I133" s="98">
        <v>9.4474317996842236E-2</v>
      </c>
      <c r="J133" s="98">
        <v>9.1429811160877644E-2</v>
      </c>
      <c r="K133" s="98">
        <v>0.10502452548275938</v>
      </c>
      <c r="L133" s="98">
        <v>9.6073760552522397E-2</v>
      </c>
      <c r="M133" s="98">
        <v>6.9026705296106758E-2</v>
      </c>
      <c r="N133" s="98">
        <v>4.306084236317697E-2</v>
      </c>
      <c r="O133" s="98">
        <v>3.5265143104249358E-2</v>
      </c>
      <c r="P133" s="98">
        <v>3.9662403853818459E-2</v>
      </c>
      <c r="Q133" s="98">
        <v>4.8983406825917682E-2</v>
      </c>
      <c r="R133" s="98">
        <v>5.4771589699192463E-2</v>
      </c>
      <c r="S133" s="98">
        <v>5.2640043854442993E-2</v>
      </c>
      <c r="T133" s="98">
        <v>4.5947285964214567E-2</v>
      </c>
      <c r="U133" s="98">
        <v>4.5673143682832103E-2</v>
      </c>
      <c r="V133" s="98">
        <v>4.3195583926626917E-2</v>
      </c>
      <c r="W133" s="98">
        <v>5.4710541121199878E-2</v>
      </c>
      <c r="X133" s="98">
        <v>2.0883904203394227E-2</v>
      </c>
      <c r="Y133" s="98">
        <v>2.0562530532035907E-2</v>
      </c>
      <c r="DA133" s="63" t="s">
        <v>1794</v>
      </c>
    </row>
    <row r="134" spans="1:105" ht="12" customHeight="1" x14ac:dyDescent="0.25">
      <c r="A134" s="109" t="s">
        <v>120</v>
      </c>
      <c r="B134" s="33">
        <v>21.164221461487784</v>
      </c>
      <c r="C134" s="33">
        <v>24.480713357555338</v>
      </c>
      <c r="D134" s="33">
        <v>26.02561056510979</v>
      </c>
      <c r="E134" s="33">
        <v>26.107303171694308</v>
      </c>
      <c r="F134" s="33">
        <v>26.648167889454385</v>
      </c>
      <c r="G134" s="33">
        <v>20.790503306100007</v>
      </c>
      <c r="H134" s="33">
        <v>23.234001539890862</v>
      </c>
      <c r="I134" s="33">
        <v>19.118938933871931</v>
      </c>
      <c r="J134" s="33">
        <v>19.954893806364808</v>
      </c>
      <c r="K134" s="33">
        <v>24.153765447852241</v>
      </c>
      <c r="L134" s="33">
        <v>23.647009164685048</v>
      </c>
      <c r="M134" s="33">
        <v>22.302574434780649</v>
      </c>
      <c r="N134" s="33">
        <v>22.027678224738395</v>
      </c>
      <c r="O134" s="33">
        <v>21.350996978429045</v>
      </c>
      <c r="P134" s="33">
        <v>22.142237961268446</v>
      </c>
      <c r="Q134" s="33">
        <v>21.108672153503242</v>
      </c>
      <c r="R134" s="33">
        <v>21.1632377550924</v>
      </c>
      <c r="S134" s="33">
        <v>20.991955804434074</v>
      </c>
      <c r="T134" s="33">
        <v>20.451693809662906</v>
      </c>
      <c r="U134" s="33">
        <v>20.593758152383522</v>
      </c>
      <c r="V134" s="33">
        <v>19.633679693026735</v>
      </c>
      <c r="W134" s="33">
        <v>17.586408707395872</v>
      </c>
      <c r="X134" s="33">
        <v>17.148799927036102</v>
      </c>
      <c r="Y134" s="33">
        <v>16.121613752890003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0.49827300821504222</v>
      </c>
      <c r="C136" s="119">
        <f t="shared" si="26"/>
        <v>0.50332944890943421</v>
      </c>
      <c r="D136" s="119">
        <f t="shared" si="26"/>
        <v>0.5096427023684299</v>
      </c>
      <c r="E136" s="119">
        <f t="shared" si="26"/>
        <v>0.51435981868568958</v>
      </c>
      <c r="F136" s="119">
        <f t="shared" si="26"/>
        <v>0.51733605483619283</v>
      </c>
      <c r="G136" s="119">
        <f t="shared" si="26"/>
        <v>0.51840281858096704</v>
      </c>
      <c r="H136" s="119">
        <f t="shared" si="26"/>
        <v>0.52420117705337543</v>
      </c>
      <c r="I136" s="119">
        <f t="shared" si="26"/>
        <v>0.52881770773729664</v>
      </c>
      <c r="J136" s="119">
        <f t="shared" si="26"/>
        <v>0.53371207075542915</v>
      </c>
      <c r="K136" s="119">
        <f t="shared" si="26"/>
        <v>0.54340024981748536</v>
      </c>
      <c r="L136" s="119">
        <f t="shared" si="26"/>
        <v>0.54950026260229001</v>
      </c>
      <c r="M136" s="119">
        <f t="shared" si="26"/>
        <v>0.56082154109100202</v>
      </c>
      <c r="N136" s="119">
        <f t="shared" si="26"/>
        <v>0.57526722173319778</v>
      </c>
      <c r="O136" s="119">
        <f t="shared" si="26"/>
        <v>0.59099392186191169</v>
      </c>
      <c r="P136" s="119">
        <f t="shared" si="26"/>
        <v>0.59870091073665221</v>
      </c>
      <c r="Q136" s="119">
        <f t="shared" si="26"/>
        <v>0.60458695660190387</v>
      </c>
      <c r="R136" s="119">
        <f t="shared" ref="R136:V136" si="27">IF(R117=0,"",R117/R98)</f>
        <v>0.61324800407930136</v>
      </c>
      <c r="S136" s="119">
        <f t="shared" si="27"/>
        <v>0.62581042591527236</v>
      </c>
      <c r="T136" s="119">
        <f t="shared" si="27"/>
        <v>0.63922618651577512</v>
      </c>
      <c r="U136" s="119">
        <f t="shared" si="27"/>
        <v>0.65005232772449517</v>
      </c>
      <c r="V136" s="119">
        <f t="shared" si="27"/>
        <v>0.65714278595893028</v>
      </c>
      <c r="W136" s="119">
        <f t="shared" ref="W136:Y136" si="28">IF(W117=0,"",W117/W98)</f>
        <v>0.66429636988521723</v>
      </c>
      <c r="X136" s="119">
        <f t="shared" si="28"/>
        <v>0.67310971755177929</v>
      </c>
      <c r="Y136" s="119">
        <f t="shared" si="28"/>
        <v>0.68279671288784194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0.47709438581478625</v>
      </c>
      <c r="C137" s="124">
        <f t="shared" si="29"/>
        <v>0.48111490727793155</v>
      </c>
      <c r="D137" s="124">
        <f t="shared" si="29"/>
        <v>0.48580673529318563</v>
      </c>
      <c r="E137" s="124">
        <f t="shared" si="29"/>
        <v>0.49060120871549157</v>
      </c>
      <c r="F137" s="124">
        <f t="shared" si="29"/>
        <v>0.4933914143037213</v>
      </c>
      <c r="G137" s="124">
        <f t="shared" si="29"/>
        <v>0.49636827621587876</v>
      </c>
      <c r="H137" s="124">
        <f t="shared" si="29"/>
        <v>0.50054885351944189</v>
      </c>
      <c r="I137" s="124">
        <f t="shared" si="29"/>
        <v>0.50440706941517743</v>
      </c>
      <c r="J137" s="124">
        <f t="shared" si="29"/>
        <v>0.51048653855276915</v>
      </c>
      <c r="K137" s="124">
        <f t="shared" si="29"/>
        <v>0.51744442687354242</v>
      </c>
      <c r="L137" s="124">
        <f t="shared" si="29"/>
        <v>0.52655217310979441</v>
      </c>
      <c r="M137" s="124">
        <f t="shared" si="29"/>
        <v>0.53719479884843113</v>
      </c>
      <c r="N137" s="124">
        <f t="shared" si="29"/>
        <v>0.55169689670699784</v>
      </c>
      <c r="O137" s="124">
        <f t="shared" si="29"/>
        <v>0.5701387676190699</v>
      </c>
      <c r="P137" s="124">
        <f t="shared" si="29"/>
        <v>0.57552528073794296</v>
      </c>
      <c r="Q137" s="124">
        <f t="shared" si="29"/>
        <v>0.58291867802395991</v>
      </c>
      <c r="R137" s="124">
        <f t="shared" ref="R137:V137" si="30">IF(R118=0,"",R118/R99)</f>
        <v>0.59248938277053109</v>
      </c>
      <c r="S137" s="124">
        <f t="shared" si="30"/>
        <v>0.60672932964501869</v>
      </c>
      <c r="T137" s="124">
        <f t="shared" si="30"/>
        <v>0.61978010505523873</v>
      </c>
      <c r="U137" s="124">
        <f t="shared" si="30"/>
        <v>0.63090981255735867</v>
      </c>
      <c r="V137" s="124">
        <f t="shared" si="30"/>
        <v>0.63932818517721257</v>
      </c>
      <c r="W137" s="124">
        <f t="shared" ref="W137:Y137" si="31">IF(W118=0,"",W118/W99)</f>
        <v>0.64715250473691033</v>
      </c>
      <c r="X137" s="124">
        <f t="shared" si="31"/>
        <v>0.65511751157143772</v>
      </c>
      <c r="Y137" s="124">
        <f t="shared" si="31"/>
        <v>0.66343490252233794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0.47023223139236087</v>
      </c>
      <c r="C138" s="111">
        <f t="shared" si="32"/>
        <v>0.47440831224202185</v>
      </c>
      <c r="D138" s="111">
        <f t="shared" si="32"/>
        <v>0.47925037540054793</v>
      </c>
      <c r="E138" s="111">
        <f t="shared" si="32"/>
        <v>0.48417351183873031</v>
      </c>
      <c r="F138" s="111">
        <f t="shared" si="32"/>
        <v>0.48712346125490402</v>
      </c>
      <c r="G138" s="111">
        <f t="shared" si="32"/>
        <v>0.49077732638271732</v>
      </c>
      <c r="H138" s="111">
        <f t="shared" si="32"/>
        <v>0.49493299700765114</v>
      </c>
      <c r="I138" s="111">
        <f t="shared" si="32"/>
        <v>0.49897989308057461</v>
      </c>
      <c r="J138" s="111">
        <f t="shared" si="32"/>
        <v>0.50512999247566259</v>
      </c>
      <c r="K138" s="111">
        <f t="shared" si="32"/>
        <v>0.51214085496167283</v>
      </c>
      <c r="L138" s="111">
        <f t="shared" si="32"/>
        <v>0.52130181753079385</v>
      </c>
      <c r="M138" s="111">
        <f t="shared" si="32"/>
        <v>0.53203251947601959</v>
      </c>
      <c r="N138" s="111">
        <f t="shared" si="32"/>
        <v>0.54660967909836511</v>
      </c>
      <c r="O138" s="111">
        <f t="shared" si="32"/>
        <v>0.56514214998085166</v>
      </c>
      <c r="P138" s="111">
        <f t="shared" si="32"/>
        <v>0.57058219734728044</v>
      </c>
      <c r="Q138" s="111">
        <f t="shared" si="32"/>
        <v>0.57803514125260624</v>
      </c>
      <c r="R138" s="111">
        <f t="shared" ref="R138:V138" si="33">IF(R119=0,"",R119/R100)</f>
        <v>0.58766596430558093</v>
      </c>
      <c r="S138" s="111">
        <f t="shared" si="33"/>
        <v>0.60198936955649762</v>
      </c>
      <c r="T138" s="111">
        <f t="shared" si="33"/>
        <v>0.61510926450599035</v>
      </c>
      <c r="U138" s="111">
        <f t="shared" si="33"/>
        <v>0.62632469635578458</v>
      </c>
      <c r="V138" s="111">
        <f t="shared" si="33"/>
        <v>0.6347991213607469</v>
      </c>
      <c r="W138" s="111">
        <f t="shared" ref="W138:Y138" si="34">IF(W119=0,"",W119/W100)</f>
        <v>0.64261497284984714</v>
      </c>
      <c r="X138" s="111">
        <f t="shared" si="34"/>
        <v>0.65066757627175842</v>
      </c>
      <c r="Y138" s="111">
        <f t="shared" si="34"/>
        <v>0.65903164675636938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1.8212459755619608</v>
      </c>
      <c r="C140" s="124">
        <f t="shared" si="38"/>
        <v>1.9817074459445214</v>
      </c>
      <c r="D140" s="124">
        <f t="shared" si="38"/>
        <v>2.0965410027676317</v>
      </c>
      <c r="E140" s="124">
        <f t="shared" si="38"/>
        <v>2.2267401571309446</v>
      </c>
      <c r="F140" s="124">
        <f t="shared" si="38"/>
        <v>2.3327825319935451</v>
      </c>
      <c r="G140" s="124">
        <f t="shared" si="38"/>
        <v>2.44588476953153</v>
      </c>
      <c r="H140" s="124">
        <f t="shared" si="38"/>
        <v>2.5665919898447584</v>
      </c>
      <c r="I140" s="124">
        <f t="shared" si="38"/>
        <v>2.6591637430778636</v>
      </c>
      <c r="J140" s="124">
        <f t="shared" si="38"/>
        <v>2.7353100832952597</v>
      </c>
      <c r="K140" s="124">
        <f t="shared" si="38"/>
        <v>2.8502340663826069</v>
      </c>
      <c r="L140" s="124">
        <f t="shared" si="38"/>
        <v>2.974647117746378</v>
      </c>
      <c r="M140" s="124">
        <f t="shared" si="38"/>
        <v>3.1095433038603573</v>
      </c>
      <c r="N140" s="124">
        <f t="shared" si="38"/>
        <v>3.2343956246620658</v>
      </c>
      <c r="O140" s="124">
        <f t="shared" si="38"/>
        <v>3.4005049851118443</v>
      </c>
      <c r="P140" s="124">
        <f t="shared" si="38"/>
        <v>3.5315691946507615</v>
      </c>
      <c r="Q140" s="124">
        <f t="shared" si="38"/>
        <v>3.6455391365040577</v>
      </c>
      <c r="R140" s="124">
        <f t="shared" ref="R140:V140" si="39">IF(R121=0,"",R121/R102)</f>
        <v>3.7449471200542779</v>
      </c>
      <c r="S140" s="124">
        <f t="shared" si="39"/>
        <v>3.8541904771703428</v>
      </c>
      <c r="T140" s="124">
        <f t="shared" si="39"/>
        <v>3.950868921892599</v>
      </c>
      <c r="U140" s="124">
        <f t="shared" si="39"/>
        <v>4.0347637848470974</v>
      </c>
      <c r="V140" s="124">
        <f t="shared" si="39"/>
        <v>4.0965441680535761</v>
      </c>
      <c r="W140" s="124">
        <f t="shared" ref="W140:Y140" si="40">IF(W121=0,"",W121/W102)</f>
        <v>4.1289526552265912</v>
      </c>
      <c r="X140" s="124">
        <f t="shared" si="40"/>
        <v>4.1430918111087953</v>
      </c>
      <c r="Y140" s="124">
        <f t="shared" si="40"/>
        <v>4.1521735747072093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1.8212459755619608</v>
      </c>
      <c r="C141" s="111">
        <f t="shared" si="41"/>
        <v>1.9817074459445214</v>
      </c>
      <c r="D141" s="111">
        <f t="shared" si="41"/>
        <v>2.0965410027676317</v>
      </c>
      <c r="E141" s="111">
        <f t="shared" si="41"/>
        <v>2.2267401571309446</v>
      </c>
      <c r="F141" s="111">
        <f t="shared" si="41"/>
        <v>2.3327825319935451</v>
      </c>
      <c r="G141" s="111">
        <f t="shared" si="41"/>
        <v>2.44588476953153</v>
      </c>
      <c r="H141" s="111">
        <f t="shared" si="41"/>
        <v>2.5665919898447584</v>
      </c>
      <c r="I141" s="111">
        <f t="shared" si="41"/>
        <v>2.6591637430778636</v>
      </c>
      <c r="J141" s="111">
        <f t="shared" si="41"/>
        <v>2.7353100832952597</v>
      </c>
      <c r="K141" s="111">
        <f t="shared" si="41"/>
        <v>2.8502340663826069</v>
      </c>
      <c r="L141" s="111">
        <f t="shared" si="41"/>
        <v>2.974647117746378</v>
      </c>
      <c r="M141" s="111">
        <f t="shared" si="41"/>
        <v>3.1095433038603573</v>
      </c>
      <c r="N141" s="111">
        <f t="shared" si="41"/>
        <v>3.2343956246620658</v>
      </c>
      <c r="O141" s="111">
        <f t="shared" si="41"/>
        <v>3.4005049851118443</v>
      </c>
      <c r="P141" s="111">
        <f t="shared" si="41"/>
        <v>3.5315691946507615</v>
      </c>
      <c r="Q141" s="111">
        <f t="shared" si="41"/>
        <v>3.6455391365040577</v>
      </c>
      <c r="R141" s="111">
        <f t="shared" ref="R141:V141" si="42">IF(R122=0,"",R122/R103)</f>
        <v>3.7449471200542779</v>
      </c>
      <c r="S141" s="111">
        <f t="shared" si="42"/>
        <v>3.8541904771703428</v>
      </c>
      <c r="T141" s="111">
        <f t="shared" si="42"/>
        <v>3.950868921892599</v>
      </c>
      <c r="U141" s="111">
        <f t="shared" si="42"/>
        <v>4.0347637848470974</v>
      </c>
      <c r="V141" s="111">
        <f t="shared" si="42"/>
        <v>4.0965441680535761</v>
      </c>
      <c r="W141" s="111">
        <f t="shared" ref="W141:Y141" si="43">IF(W122=0,"",W122/W103)</f>
        <v>4.1289526552265912</v>
      </c>
      <c r="X141" s="111">
        <f t="shared" si="43"/>
        <v>4.1430918111087953</v>
      </c>
      <c r="Y141" s="111">
        <f t="shared" si="43"/>
        <v>4.1521735747072093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0.60625688151724144</v>
      </c>
      <c r="C142" s="124">
        <f t="shared" si="44"/>
        <v>0.61139068230891547</v>
      </c>
      <c r="D142" s="124">
        <f t="shared" si="44"/>
        <v>0.61298810826110972</v>
      </c>
      <c r="E142" s="124">
        <f t="shared" si="44"/>
        <v>0.61658469852822917</v>
      </c>
      <c r="F142" s="124">
        <f t="shared" si="44"/>
        <v>0.61746107858074351</v>
      </c>
      <c r="G142" s="124">
        <f t="shared" si="44"/>
        <v>0.62311127332991645</v>
      </c>
      <c r="H142" s="124">
        <f t="shared" si="44"/>
        <v>0.62784482472837566</v>
      </c>
      <c r="I142" s="124">
        <f t="shared" si="44"/>
        <v>0.63251906576826111</v>
      </c>
      <c r="J142" s="124">
        <f t="shared" si="44"/>
        <v>0.63378590710586336</v>
      </c>
      <c r="K142" s="124">
        <f t="shared" si="44"/>
        <v>0.6435254448099712</v>
      </c>
      <c r="L142" s="124">
        <f t="shared" si="44"/>
        <v>0.64878329014544389</v>
      </c>
      <c r="M142" s="124">
        <f t="shared" si="44"/>
        <v>0.65031748396099409</v>
      </c>
      <c r="N142" s="124">
        <f t="shared" si="44"/>
        <v>0.66633361168790106</v>
      </c>
      <c r="O142" s="124">
        <f t="shared" si="44"/>
        <v>0.67428413314473579</v>
      </c>
      <c r="P142" s="124">
        <f t="shared" si="44"/>
        <v>0.67847402664291201</v>
      </c>
      <c r="Q142" s="124">
        <f t="shared" si="44"/>
        <v>0.6882877478498759</v>
      </c>
      <c r="R142" s="124">
        <f t="shared" ref="R142:V142" si="45">IF(R123=0,"",R123/R104)</f>
        <v>0.6966318348542575</v>
      </c>
      <c r="S142" s="124">
        <f t="shared" si="45"/>
        <v>0.70407919880960101</v>
      </c>
      <c r="T142" s="124">
        <f t="shared" si="45"/>
        <v>0.71640029944445727</v>
      </c>
      <c r="U142" s="124">
        <f t="shared" si="45"/>
        <v>0.72682547079762272</v>
      </c>
      <c r="V142" s="124">
        <f t="shared" si="45"/>
        <v>0.73275324736956182</v>
      </c>
      <c r="W142" s="124">
        <f t="shared" ref="W142:Y142" si="46">IF(W123=0,"",W123/W104)</f>
        <v>0.73880691725838554</v>
      </c>
      <c r="X142" s="124">
        <f t="shared" si="46"/>
        <v>0.74564343425676327</v>
      </c>
      <c r="Y142" s="124">
        <f t="shared" si="46"/>
        <v>0.75720349767014739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0.54427369395788361</v>
      </c>
      <c r="C143" s="111">
        <f t="shared" si="47"/>
        <v>0.5456559023837898</v>
      </c>
      <c r="D143" s="111">
        <f t="shared" si="47"/>
        <v>0.54760994298639787</v>
      </c>
      <c r="E143" s="111">
        <f t="shared" si="47"/>
        <v>0.54941729238528014</v>
      </c>
      <c r="F143" s="111">
        <f t="shared" si="47"/>
        <v>0.55119034496743391</v>
      </c>
      <c r="G143" s="111">
        <f t="shared" si="47"/>
        <v>0.55269907634453896</v>
      </c>
      <c r="H143" s="111">
        <f t="shared" si="47"/>
        <v>0.5545771811336675</v>
      </c>
      <c r="I143" s="111">
        <f t="shared" si="47"/>
        <v>0.55668396885407323</v>
      </c>
      <c r="J143" s="111">
        <f t="shared" si="47"/>
        <v>0.56132108462005414</v>
      </c>
      <c r="K143" s="111">
        <f t="shared" si="47"/>
        <v>0.56635481517036135</v>
      </c>
      <c r="L143" s="111">
        <f t="shared" si="47"/>
        <v>0.57239994314070053</v>
      </c>
      <c r="M143" s="111">
        <f t="shared" si="47"/>
        <v>0.58012452974313244</v>
      </c>
      <c r="N143" s="111">
        <f t="shared" si="47"/>
        <v>0.59043505890251691</v>
      </c>
      <c r="O143" s="111">
        <f t="shared" si="47"/>
        <v>0.60417840350862562</v>
      </c>
      <c r="P143" s="111">
        <f t="shared" si="47"/>
        <v>0.60784710135210462</v>
      </c>
      <c r="Q143" s="111">
        <f t="shared" si="47"/>
        <v>0.61353098275110518</v>
      </c>
      <c r="R143" s="111">
        <f t="shared" ref="R143:V143" si="48">IF(R124=0,"",R124/R105)</f>
        <v>0.62262551212495953</v>
      </c>
      <c r="S143" s="111">
        <f t="shared" si="48"/>
        <v>0.6370235163537209</v>
      </c>
      <c r="T143" s="111">
        <f t="shared" si="48"/>
        <v>0.65238226283238321</v>
      </c>
      <c r="U143" s="111">
        <f t="shared" si="48"/>
        <v>0.66784447372906897</v>
      </c>
      <c r="V143" s="111">
        <f t="shared" si="48"/>
        <v>0.68160561204653825</v>
      </c>
      <c r="W143" s="111">
        <f t="shared" ref="W143:Y143" si="49">IF(W124=0,"",W124/W105)</f>
        <v>0.69452452188938885</v>
      </c>
      <c r="X143" s="111">
        <f t="shared" si="49"/>
        <v>0.70724951534268388</v>
      </c>
      <c r="Y143" s="111">
        <f t="shared" si="49"/>
        <v>0.71932680452769404</v>
      </c>
      <c r="DA143" s="63" t="s">
        <v>1953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0.76204491429159582</v>
      </c>
      <c r="C144" s="111">
        <f t="shared" si="50"/>
        <v>0.76361982357770952</v>
      </c>
      <c r="D144" s="111">
        <f t="shared" si="50"/>
        <v>0.7647815930807953</v>
      </c>
      <c r="E144" s="111">
        <f t="shared" si="50"/>
        <v>0.76872306461412632</v>
      </c>
      <c r="F144" s="111">
        <f t="shared" si="50"/>
        <v>0.77153661398819806</v>
      </c>
      <c r="G144" s="111">
        <f t="shared" si="50"/>
        <v>0.77481145859508249</v>
      </c>
      <c r="H144" s="111">
        <f t="shared" si="50"/>
        <v>0.80812993531493671</v>
      </c>
      <c r="I144" s="111">
        <f t="shared" si="50"/>
        <v>0.80036426997959986</v>
      </c>
      <c r="J144" s="111">
        <f t="shared" si="50"/>
        <v>0.78905685871479925</v>
      </c>
      <c r="K144" s="111">
        <f t="shared" si="50"/>
        <v>0.79032425876396029</v>
      </c>
      <c r="L144" s="111">
        <f t="shared" si="50"/>
        <v>0.81328886851918369</v>
      </c>
      <c r="M144" s="111">
        <f t="shared" si="50"/>
        <v>0.79888065518878693</v>
      </c>
      <c r="N144" s="111">
        <f t="shared" si="50"/>
        <v>0.80733362346085125</v>
      </c>
      <c r="O144" s="111">
        <f t="shared" si="50"/>
        <v>0.83841215894198207</v>
      </c>
      <c r="P144" s="111">
        <f t="shared" si="50"/>
        <v>0.83695894663863102</v>
      </c>
      <c r="Q144" s="111">
        <f t="shared" si="50"/>
        <v>0.86652707052403044</v>
      </c>
      <c r="R144" s="111">
        <f t="shared" ref="R144:V144" si="51">IF(R125=0,"",R125/R106)</f>
        <v>0.87794691425089866</v>
      </c>
      <c r="S144" s="111">
        <f t="shared" si="51"/>
        <v>0.87257426076466826</v>
      </c>
      <c r="T144" s="111">
        <f t="shared" si="51"/>
        <v>0.86131779715811652</v>
      </c>
      <c r="U144" s="111">
        <f t="shared" si="51"/>
        <v>0.86875021435318966</v>
      </c>
      <c r="V144" s="111">
        <f t="shared" si="51"/>
        <v>0.87752439254333781</v>
      </c>
      <c r="W144" s="111">
        <f t="shared" ref="W144:Y144" si="52">IF(W125=0,"",W125/W106)</f>
        <v>0.88553372580855094</v>
      </c>
      <c r="X144" s="111">
        <f t="shared" si="52"/>
        <v>0.87270171834052601</v>
      </c>
      <c r="Y144" s="111">
        <f t="shared" si="52"/>
        <v>0.87776071114912979</v>
      </c>
      <c r="DA144" s="63" t="s">
        <v>1954</v>
      </c>
    </row>
    <row r="145" spans="1:105" ht="12" customHeight="1" x14ac:dyDescent="0.25">
      <c r="A145" s="100" t="s">
        <v>211</v>
      </c>
      <c r="B145" s="112">
        <f t="shared" ref="B145:Q145" si="53">IF(B126=0,"",B126/B107)</f>
        <v>0.54427369395788361</v>
      </c>
      <c r="C145" s="112">
        <f t="shared" si="53"/>
        <v>0.54520195138732475</v>
      </c>
      <c r="D145" s="112">
        <f t="shared" si="53"/>
        <v>0.54770434312032235</v>
      </c>
      <c r="E145" s="112">
        <f t="shared" si="53"/>
        <v>0.55114284338919017</v>
      </c>
      <c r="F145" s="112">
        <f t="shared" si="53"/>
        <v>0.5547712718081319</v>
      </c>
      <c r="G145" s="112">
        <f t="shared" si="53"/>
        <v>0.5591175539271861</v>
      </c>
      <c r="H145" s="112">
        <f t="shared" si="53"/>
        <v>0.56359469120910477</v>
      </c>
      <c r="I145" s="112">
        <f t="shared" si="53"/>
        <v>0.56462579604200958</v>
      </c>
      <c r="J145" s="112">
        <f t="shared" si="53"/>
        <v>0.56833492131974528</v>
      </c>
      <c r="K145" s="112">
        <f t="shared" si="53"/>
        <v>0.57547839380470101</v>
      </c>
      <c r="L145" s="112">
        <f t="shared" si="53"/>
        <v>0.58018158956259225</v>
      </c>
      <c r="M145" s="112">
        <f t="shared" si="53"/>
        <v>0.58544366581790974</v>
      </c>
      <c r="N145" s="112">
        <f t="shared" si="53"/>
        <v>0.58809918846449438</v>
      </c>
      <c r="O145" s="112">
        <f t="shared" si="53"/>
        <v>0.60229931828811278</v>
      </c>
      <c r="P145" s="112">
        <f t="shared" si="53"/>
        <v>0.60356977157684455</v>
      </c>
      <c r="Q145" s="112">
        <f t="shared" si="53"/>
        <v>0.6069295175262982</v>
      </c>
      <c r="R145" s="112">
        <f t="shared" ref="R145:V145" si="54">IF(R126=0,"",R126/R107)</f>
        <v>0.61331686082605763</v>
      </c>
      <c r="S145" s="112">
        <f t="shared" si="54"/>
        <v>0.63072619460245005</v>
      </c>
      <c r="T145" s="112">
        <f t="shared" si="54"/>
        <v>0.64148181478330579</v>
      </c>
      <c r="U145" s="112">
        <f t="shared" si="54"/>
        <v>0.66102143149914971</v>
      </c>
      <c r="V145" s="112">
        <f t="shared" si="54"/>
        <v>0.67947918951271424</v>
      </c>
      <c r="W145" s="112">
        <f t="shared" ref="W145:Y145" si="55">IF(W126=0,"",W126/W107)</f>
        <v>0.69131849395110467</v>
      </c>
      <c r="X145" s="112">
        <f t="shared" si="55"/>
        <v>0.69924731852254196</v>
      </c>
      <c r="Y145" s="112">
        <f t="shared" si="55"/>
        <v>0.7075900394766883</v>
      </c>
      <c r="DA145" s="131" t="s">
        <v>1955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0.68133412192105725</v>
      </c>
      <c r="C147" s="112">
        <f t="shared" si="59"/>
        <v>0.68482687265760145</v>
      </c>
      <c r="D147" s="112">
        <f t="shared" si="59"/>
        <v>0.68841765749067452</v>
      </c>
      <c r="E147" s="112">
        <f t="shared" si="59"/>
        <v>0.6918002987313604</v>
      </c>
      <c r="F147" s="112">
        <f t="shared" si="59"/>
        <v>0.69444036220634708</v>
      </c>
      <c r="G147" s="112">
        <f t="shared" si="59"/>
        <v>0.69791510041091442</v>
      </c>
      <c r="H147" s="112">
        <f t="shared" si="59"/>
        <v>0.70252577994041521</v>
      </c>
      <c r="I147" s="112">
        <f t="shared" si="59"/>
        <v>0.70504808574678735</v>
      </c>
      <c r="J147" s="112">
        <f t="shared" si="59"/>
        <v>0.70583983376420778</v>
      </c>
      <c r="K147" s="112">
        <f t="shared" si="59"/>
        <v>0.70678433543404662</v>
      </c>
      <c r="L147" s="112">
        <f t="shared" si="59"/>
        <v>0.70894798930734304</v>
      </c>
      <c r="M147" s="112">
        <f t="shared" si="59"/>
        <v>0.71107199425259526</v>
      </c>
      <c r="N147" s="112">
        <f t="shared" si="59"/>
        <v>0.71399189944937391</v>
      </c>
      <c r="O147" s="112">
        <f t="shared" si="59"/>
        <v>0.71848823199577816</v>
      </c>
      <c r="P147" s="112">
        <f t="shared" si="59"/>
        <v>0.72498875625300485</v>
      </c>
      <c r="Q147" s="112">
        <f t="shared" si="59"/>
        <v>0.73166429297129698</v>
      </c>
      <c r="R147" s="112">
        <f t="shared" ref="R147:V147" si="60">IF(R128=0,"",R128/R109)</f>
        <v>0.73828790126086463</v>
      </c>
      <c r="S147" s="112">
        <f t="shared" si="60"/>
        <v>0.74563983614985019</v>
      </c>
      <c r="T147" s="112">
        <f t="shared" si="60"/>
        <v>0.75504506303448238</v>
      </c>
      <c r="U147" s="112">
        <f t="shared" si="60"/>
        <v>0.76277589628436171</v>
      </c>
      <c r="V147" s="112">
        <f t="shared" si="60"/>
        <v>0.77061788473339965</v>
      </c>
      <c r="W147" s="112">
        <f t="shared" ref="W147:Y147" si="61">IF(W128=0,"",W128/W109)</f>
        <v>0.77801888884395431</v>
      </c>
      <c r="X147" s="112">
        <f t="shared" si="61"/>
        <v>0.78475614372016045</v>
      </c>
      <c r="Y147" s="112">
        <f t="shared" si="61"/>
        <v>0.79464363424578399</v>
      </c>
      <c r="DA147" s="131" t="s">
        <v>1957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0.85149011446182066</v>
      </c>
      <c r="C148" s="113">
        <f t="shared" si="62"/>
        <v>0.8542379091217146</v>
      </c>
      <c r="D148" s="113">
        <f t="shared" si="62"/>
        <v>0.85582330520618255</v>
      </c>
      <c r="E148" s="113">
        <f t="shared" si="62"/>
        <v>0.85931185886046668</v>
      </c>
      <c r="F148" s="113">
        <f t="shared" si="62"/>
        <v>0.8612984525331282</v>
      </c>
      <c r="G148" s="113">
        <f t="shared" si="62"/>
        <v>0.86380836208811651</v>
      </c>
      <c r="H148" s="113">
        <f t="shared" si="62"/>
        <v>0.88597578835183122</v>
      </c>
      <c r="I148" s="113">
        <f t="shared" si="62"/>
        <v>0.88115531646039569</v>
      </c>
      <c r="J148" s="113">
        <f t="shared" si="62"/>
        <v>0.8724911730489715</v>
      </c>
      <c r="K148" s="113">
        <f t="shared" si="62"/>
        <v>0.8708717403963897</v>
      </c>
      <c r="L148" s="113">
        <f t="shared" si="62"/>
        <v>0.88505579492748554</v>
      </c>
      <c r="M148" s="113">
        <f t="shared" si="62"/>
        <v>0.87447008220201539</v>
      </c>
      <c r="N148" s="113">
        <f t="shared" si="62"/>
        <v>0.87963434030658849</v>
      </c>
      <c r="O148" s="113">
        <f t="shared" si="62"/>
        <v>0.89682559337285628</v>
      </c>
      <c r="P148" s="113">
        <f t="shared" si="62"/>
        <v>0.89809249925100221</v>
      </c>
      <c r="Q148" s="113">
        <f t="shared" si="62"/>
        <v>0.91844541988635608</v>
      </c>
      <c r="R148" s="113">
        <f t="shared" ref="R148:V148" si="63">IF(R129=0,"",R129/R110)</f>
        <v>0.92661076394591813</v>
      </c>
      <c r="S148" s="113">
        <f t="shared" si="63"/>
        <v>0.92226940592401208</v>
      </c>
      <c r="T148" s="113">
        <f t="shared" si="63"/>
        <v>0.9145338590072295</v>
      </c>
      <c r="U148" s="113">
        <f t="shared" si="63"/>
        <v>0.91599823324539131</v>
      </c>
      <c r="V148" s="113">
        <f t="shared" si="63"/>
        <v>0.9191656928978813</v>
      </c>
      <c r="W148" s="113">
        <f t="shared" ref="W148:Y148" si="64">IF(W129=0,"",W129/W110)</f>
        <v>0.9239630802295753</v>
      </c>
      <c r="X148" s="113">
        <f t="shared" si="64"/>
        <v>0.91433154730660637</v>
      </c>
      <c r="Y148" s="113">
        <f t="shared" si="64"/>
        <v>0.91863423426871604</v>
      </c>
      <c r="DA148" s="132" t="s">
        <v>1958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0.68133412192105725</v>
      </c>
      <c r="C149" s="111">
        <f t="shared" si="65"/>
        <v>0.68510044929645986</v>
      </c>
      <c r="D149" s="111">
        <f t="shared" si="65"/>
        <v>0.68855612635212182</v>
      </c>
      <c r="E149" s="111">
        <f t="shared" si="65"/>
        <v>0.69282526854979865</v>
      </c>
      <c r="F149" s="111">
        <f t="shared" si="65"/>
        <v>0.69606078564166662</v>
      </c>
      <c r="G149" s="111">
        <f t="shared" si="65"/>
        <v>0.70038249151433829</v>
      </c>
      <c r="H149" s="111">
        <f t="shared" si="65"/>
        <v>0.70412171063949003</v>
      </c>
      <c r="I149" s="111">
        <f t="shared" si="65"/>
        <v>0.70568536872847909</v>
      </c>
      <c r="J149" s="111">
        <f t="shared" si="65"/>
        <v>0.70645915751969657</v>
      </c>
      <c r="K149" s="111">
        <f t="shared" si="65"/>
        <v>0.70848596685036092</v>
      </c>
      <c r="L149" s="111">
        <f t="shared" si="65"/>
        <v>0.70978750135605451</v>
      </c>
      <c r="M149" s="111">
        <f t="shared" si="65"/>
        <v>0.71141541964398358</v>
      </c>
      <c r="N149" s="111">
        <f t="shared" si="65"/>
        <v>0.71361748673846848</v>
      </c>
      <c r="O149" s="111">
        <f t="shared" si="65"/>
        <v>0.71764087221919493</v>
      </c>
      <c r="P149" s="111">
        <f t="shared" si="65"/>
        <v>0.72233601751036669</v>
      </c>
      <c r="Q149" s="111">
        <f t="shared" si="65"/>
        <v>0.7283436811706282</v>
      </c>
      <c r="R149" s="111">
        <f t="shared" ref="R149:V149" si="66">IF(R130=0,"",R130/R111)</f>
        <v>0.73645295831771418</v>
      </c>
      <c r="S149" s="111">
        <f t="shared" si="66"/>
        <v>0.74703639599727856</v>
      </c>
      <c r="T149" s="111">
        <f t="shared" si="66"/>
        <v>0.75536674097779632</v>
      </c>
      <c r="U149" s="111">
        <f t="shared" si="66"/>
        <v>0.76322918877513335</v>
      </c>
      <c r="V149" s="111">
        <f t="shared" si="66"/>
        <v>0.77027950058885053</v>
      </c>
      <c r="W149" s="111">
        <f t="shared" ref="W149:Y149" si="67">IF(W130=0,"",W130/W111)</f>
        <v>0.7768646506786866</v>
      </c>
      <c r="X149" s="111">
        <f t="shared" si="67"/>
        <v>0.78302524125048589</v>
      </c>
      <c r="Y149" s="111">
        <f t="shared" si="67"/>
        <v>0.79135430010268526</v>
      </c>
      <c r="DA149" s="63" t="s">
        <v>1959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0.7506528185286977</v>
      </c>
      <c r="C151" s="124">
        <f t="shared" si="71"/>
        <v>0.75270009041832964</v>
      </c>
      <c r="D151" s="124">
        <f t="shared" si="71"/>
        <v>0.75507736907923872</v>
      </c>
      <c r="E151" s="124">
        <f t="shared" si="71"/>
        <v>0.75758754785321725</v>
      </c>
      <c r="F151" s="124">
        <f t="shared" si="71"/>
        <v>0.75986421348527888</v>
      </c>
      <c r="G151" s="124">
        <f t="shared" si="71"/>
        <v>0.76261575044037599</v>
      </c>
      <c r="H151" s="124">
        <f t="shared" si="71"/>
        <v>0.76603031731803506</v>
      </c>
      <c r="I151" s="124">
        <f t="shared" si="71"/>
        <v>0.76784002018515873</v>
      </c>
      <c r="J151" s="124">
        <f t="shared" si="71"/>
        <v>0.76893466758236195</v>
      </c>
      <c r="K151" s="124">
        <f t="shared" si="71"/>
        <v>0.77060111467826631</v>
      </c>
      <c r="L151" s="124">
        <f t="shared" si="71"/>
        <v>0.77250876921403988</v>
      </c>
      <c r="M151" s="124">
        <f t="shared" si="71"/>
        <v>0.77465797989579122</v>
      </c>
      <c r="N151" s="124">
        <f t="shared" si="71"/>
        <v>0.77720691096882633</v>
      </c>
      <c r="O151" s="124">
        <f t="shared" si="71"/>
        <v>0.78053056198883475</v>
      </c>
      <c r="P151" s="124">
        <f t="shared" si="71"/>
        <v>0.78297247630233668</v>
      </c>
      <c r="Q151" s="124">
        <f t="shared" si="71"/>
        <v>0.78665137887182113</v>
      </c>
      <c r="R151" s="124">
        <f t="shared" ref="R151:V151" si="72">IF(R132=0,"",R132/R113)</f>
        <v>0.79255092266836102</v>
      </c>
      <c r="S151" s="124">
        <f t="shared" si="72"/>
        <v>0.80157191601439404</v>
      </c>
      <c r="T151" s="124">
        <f t="shared" si="72"/>
        <v>0.81256424958711904</v>
      </c>
      <c r="U151" s="124">
        <f t="shared" si="72"/>
        <v>0.82447235003507036</v>
      </c>
      <c r="V151" s="124">
        <f t="shared" si="72"/>
        <v>0.83658972781725083</v>
      </c>
      <c r="W151" s="124">
        <f t="shared" ref="W151:Y151" si="73">IF(W132=0,"",W132/W113)</f>
        <v>0.84779783011811105</v>
      </c>
      <c r="X151" s="124">
        <f t="shared" si="73"/>
        <v>0.85777094560757872</v>
      </c>
      <c r="Y151" s="124">
        <f t="shared" si="73"/>
        <v>0.86799895452465847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0.60145569381787189</v>
      </c>
      <c r="C152" s="111">
        <f t="shared" si="74"/>
        <v>0.6022998489581769</v>
      </c>
      <c r="D152" s="111">
        <f t="shared" si="74"/>
        <v>0.60310299690889491</v>
      </c>
      <c r="E152" s="111">
        <f t="shared" si="74"/>
        <v>0.60402863509132065</v>
      </c>
      <c r="F152" s="111">
        <f t="shared" si="74"/>
        <v>0.6050585505655699</v>
      </c>
      <c r="G152" s="111">
        <f t="shared" si="74"/>
        <v>0.60631891099043589</v>
      </c>
      <c r="H152" s="111">
        <f t="shared" si="74"/>
        <v>0.60775630288620741</v>
      </c>
      <c r="I152" s="111">
        <f t="shared" si="74"/>
        <v>0.60844206569099457</v>
      </c>
      <c r="J152" s="111">
        <f t="shared" si="74"/>
        <v>0.60855398423101514</v>
      </c>
      <c r="K152" s="111">
        <f t="shared" si="74"/>
        <v>0.60875419318641544</v>
      </c>
      <c r="L152" s="111">
        <f t="shared" si="74"/>
        <v>0.60893468324940747</v>
      </c>
      <c r="M152" s="111">
        <f t="shared" si="74"/>
        <v>0.60909981604346497</v>
      </c>
      <c r="N152" s="111">
        <f t="shared" si="74"/>
        <v>0.60931272963310978</v>
      </c>
      <c r="O152" s="111">
        <f t="shared" si="74"/>
        <v>0.60966791545159649</v>
      </c>
      <c r="P152" s="111">
        <f t="shared" si="74"/>
        <v>0.60987416867802957</v>
      </c>
      <c r="Q152" s="111">
        <f t="shared" si="74"/>
        <v>0.61021500180500488</v>
      </c>
      <c r="R152" s="111">
        <f t="shared" ref="R152:V152" si="75">IF(R133=0,"",R133/R114)</f>
        <v>0.61079460048327439</v>
      </c>
      <c r="S152" s="111">
        <f t="shared" si="75"/>
        <v>0.61157358986893096</v>
      </c>
      <c r="T152" s="111">
        <f t="shared" si="75"/>
        <v>0.61217740652442854</v>
      </c>
      <c r="U152" s="111">
        <f t="shared" si="75"/>
        <v>0.61328347264815275</v>
      </c>
      <c r="V152" s="111">
        <f t="shared" si="75"/>
        <v>0.61451784622652017</v>
      </c>
      <c r="W152" s="111">
        <f t="shared" ref="W152:Y152" si="76">IF(W133=0,"",W133/W114)</f>
        <v>0.61627241588602688</v>
      </c>
      <c r="X152" s="111">
        <f t="shared" si="76"/>
        <v>0.61737345684815514</v>
      </c>
      <c r="Y152" s="111">
        <f t="shared" si="76"/>
        <v>0.61885241461494966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0.75186575151063773</v>
      </c>
      <c r="C153" s="45">
        <f t="shared" si="77"/>
        <v>0.75389221559123409</v>
      </c>
      <c r="D153" s="45">
        <f t="shared" si="77"/>
        <v>0.75621695136838296</v>
      </c>
      <c r="E153" s="45">
        <f t="shared" si="77"/>
        <v>0.75863342951048873</v>
      </c>
      <c r="F153" s="45">
        <f t="shared" si="77"/>
        <v>0.76091858566351611</v>
      </c>
      <c r="G153" s="45">
        <f t="shared" si="77"/>
        <v>0.76369944568137305</v>
      </c>
      <c r="H153" s="45">
        <f t="shared" si="77"/>
        <v>0.7670640322403407</v>
      </c>
      <c r="I153" s="45">
        <f t="shared" si="77"/>
        <v>0.76883530369461928</v>
      </c>
      <c r="J153" s="45">
        <f t="shared" si="77"/>
        <v>0.76986428772539894</v>
      </c>
      <c r="K153" s="45">
        <f t="shared" si="77"/>
        <v>0.77149298218287343</v>
      </c>
      <c r="L153" s="45">
        <f t="shared" si="77"/>
        <v>0.77335278392260565</v>
      </c>
      <c r="M153" s="45">
        <f t="shared" si="77"/>
        <v>0.77531020841123799</v>
      </c>
      <c r="N153" s="45">
        <f t="shared" si="77"/>
        <v>0.77762578153340034</v>
      </c>
      <c r="O153" s="45">
        <f t="shared" si="77"/>
        <v>0.78089203199918633</v>
      </c>
      <c r="P153" s="45">
        <f t="shared" si="77"/>
        <v>0.78337074617081115</v>
      </c>
      <c r="Q153" s="45">
        <f t="shared" si="77"/>
        <v>0.78717954083549613</v>
      </c>
      <c r="R153" s="45">
        <f t="shared" ref="R153:V153" si="78">IF(R134=0,"",R134/R115)</f>
        <v>0.79316176530477067</v>
      </c>
      <c r="S153" s="45">
        <f t="shared" si="78"/>
        <v>0.80219686612949692</v>
      </c>
      <c r="T153" s="45">
        <f t="shared" si="78"/>
        <v>0.81316224753689281</v>
      </c>
      <c r="U153" s="45">
        <f t="shared" si="78"/>
        <v>0.82510249864095164</v>
      </c>
      <c r="V153" s="45">
        <f t="shared" si="78"/>
        <v>0.83725539120812242</v>
      </c>
      <c r="W153" s="45">
        <f t="shared" ref="W153:Y153" si="79">IF(W134=0,"",W134/W115)</f>
        <v>0.84878984906269839</v>
      </c>
      <c r="X153" s="45">
        <f t="shared" si="79"/>
        <v>0.85817789204808426</v>
      </c>
      <c r="Y153" s="45">
        <f t="shared" si="79"/>
        <v>0.86844489622531451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5236.4251270736477</v>
      </c>
      <c r="C155" s="117">
        <f t="shared" si="80"/>
        <v>5197.7483473905022</v>
      </c>
      <c r="D155" s="117">
        <f t="shared" si="80"/>
        <v>5035.0025311163936</v>
      </c>
      <c r="E155" s="117">
        <f t="shared" si="80"/>
        <v>5085.9597355225897</v>
      </c>
      <c r="F155" s="117">
        <f t="shared" si="80"/>
        <v>4846.3990593674353</v>
      </c>
      <c r="G155" s="117">
        <f t="shared" si="80"/>
        <v>4596.4575005491861</v>
      </c>
      <c r="H155" s="117">
        <f t="shared" si="80"/>
        <v>4415.326369084828</v>
      </c>
      <c r="I155" s="117">
        <f t="shared" si="80"/>
        <v>3820.4650738322948</v>
      </c>
      <c r="J155" s="117">
        <f t="shared" si="80"/>
        <v>3877.4982174166753</v>
      </c>
      <c r="K155" s="117">
        <f t="shared" si="80"/>
        <v>3650.4558904839632</v>
      </c>
      <c r="L155" s="117">
        <f t="shared" si="80"/>
        <v>4031.6496140213417</v>
      </c>
      <c r="M155" s="117">
        <f t="shared" si="80"/>
        <v>3482.0857226010712</v>
      </c>
      <c r="N155" s="117">
        <f t="shared" si="80"/>
        <v>3160.7143111755026</v>
      </c>
      <c r="O155" s="117">
        <f t="shared" si="80"/>
        <v>3394.3043635407848</v>
      </c>
      <c r="P155" s="117">
        <f t="shared" si="80"/>
        <v>2959.226851003566</v>
      </c>
      <c r="Q155" s="117">
        <f t="shared" si="80"/>
        <v>3085.556095160834</v>
      </c>
      <c r="R155" s="117">
        <f t="shared" ref="R155:V155" si="81">R156+R159+R161+R170</f>
        <v>3067.4119059589361</v>
      </c>
      <c r="S155" s="117">
        <f t="shared" si="81"/>
        <v>3089.1246631688509</v>
      </c>
      <c r="T155" s="117">
        <f t="shared" si="81"/>
        <v>2744.5117939538059</v>
      </c>
      <c r="U155" s="117">
        <f t="shared" si="81"/>
        <v>2760.076768444319</v>
      </c>
      <c r="V155" s="117">
        <f t="shared" si="81"/>
        <v>2828.9159444529287</v>
      </c>
      <c r="W155" s="117">
        <f t="shared" ref="W155:Y155" si="82">W156+W159+W161+W170</f>
        <v>2965.644333144513</v>
      </c>
      <c r="X155" s="117">
        <f t="shared" si="82"/>
        <v>2513.4719427360951</v>
      </c>
      <c r="Y155" s="117">
        <f t="shared" si="82"/>
        <v>2025.6132669853218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4762.6365992868241</v>
      </c>
      <c r="C156" s="122">
        <f t="shared" si="83"/>
        <v>4730.1936605109213</v>
      </c>
      <c r="D156" s="122">
        <f t="shared" si="83"/>
        <v>4531.3937094153853</v>
      </c>
      <c r="E156" s="122">
        <f t="shared" si="83"/>
        <v>4574.30667165869</v>
      </c>
      <c r="F156" s="122">
        <f t="shared" si="83"/>
        <v>4345.6356138854126</v>
      </c>
      <c r="G156" s="122">
        <f t="shared" si="83"/>
        <v>4162.69217301341</v>
      </c>
      <c r="H156" s="122">
        <f t="shared" si="83"/>
        <v>3969.6867415212369</v>
      </c>
      <c r="I156" s="122">
        <f t="shared" si="83"/>
        <v>3421.0920226753396</v>
      </c>
      <c r="J156" s="122">
        <f t="shared" si="83"/>
        <v>3477.6741752155658</v>
      </c>
      <c r="K156" s="122">
        <f t="shared" si="83"/>
        <v>3250.1530079535678</v>
      </c>
      <c r="L156" s="122">
        <f t="shared" si="83"/>
        <v>3623.5111455944716</v>
      </c>
      <c r="M156" s="122">
        <f t="shared" si="83"/>
        <v>3080.3522669476706</v>
      </c>
      <c r="N156" s="122">
        <f t="shared" si="83"/>
        <v>2824.2219459675593</v>
      </c>
      <c r="O156" s="122">
        <f t="shared" si="83"/>
        <v>3028.6257338507221</v>
      </c>
      <c r="P156" s="122">
        <f t="shared" si="83"/>
        <v>2602.4869517400011</v>
      </c>
      <c r="Q156" s="122">
        <f t="shared" si="83"/>
        <v>2752.3311418200005</v>
      </c>
      <c r="R156" s="122">
        <f t="shared" ref="R156:V156" si="84">SUM(R157:R158)</f>
        <v>2749.1600323200014</v>
      </c>
      <c r="S156" s="122">
        <f t="shared" si="84"/>
        <v>2774.0350318200012</v>
      </c>
      <c r="T156" s="122">
        <f t="shared" si="84"/>
        <v>2464.4644830000002</v>
      </c>
      <c r="U156" s="122">
        <f t="shared" si="84"/>
        <v>2478.9068990399978</v>
      </c>
      <c r="V156" s="122">
        <f t="shared" si="84"/>
        <v>2543.9631274199983</v>
      </c>
      <c r="W156" s="122">
        <f t="shared" ref="W156:Y156" si="85">SUM(W157:W158)</f>
        <v>2650.3222412407495</v>
      </c>
      <c r="X156" s="122">
        <f t="shared" si="85"/>
        <v>2230.7350915200013</v>
      </c>
      <c r="Y156" s="122">
        <f t="shared" si="85"/>
        <v>1797.502150079999</v>
      </c>
      <c r="DA156" s="130" t="s">
        <v>2115</v>
      </c>
    </row>
    <row r="157" spans="1:105" ht="12" customHeight="1" x14ac:dyDescent="0.25">
      <c r="A157" s="97" t="s">
        <v>211</v>
      </c>
      <c r="B157" s="98">
        <v>4762.6365992868241</v>
      </c>
      <c r="C157" s="98">
        <v>4730.1936605109213</v>
      </c>
      <c r="D157" s="98">
        <v>4531.3937094153853</v>
      </c>
      <c r="E157" s="98">
        <v>4574.30667165869</v>
      </c>
      <c r="F157" s="98">
        <v>4345.6356138854126</v>
      </c>
      <c r="G157" s="98">
        <v>4162.69217301341</v>
      </c>
      <c r="H157" s="98">
        <v>3969.6867415212369</v>
      </c>
      <c r="I157" s="98">
        <v>3421.0920226753396</v>
      </c>
      <c r="J157" s="98">
        <v>3477.6741752155658</v>
      </c>
      <c r="K157" s="98">
        <v>3250.1530079535678</v>
      </c>
      <c r="L157" s="98">
        <v>3623.5111455944716</v>
      </c>
      <c r="M157" s="98">
        <v>3080.3522669476706</v>
      </c>
      <c r="N157" s="98">
        <v>2824.2219459675593</v>
      </c>
      <c r="O157" s="98">
        <v>3028.6257338507221</v>
      </c>
      <c r="P157" s="98">
        <v>2602.4869517400011</v>
      </c>
      <c r="Q157" s="98">
        <v>2752.3311418200005</v>
      </c>
      <c r="R157" s="98">
        <v>2749.1600323200014</v>
      </c>
      <c r="S157" s="98">
        <v>2774.0350318200012</v>
      </c>
      <c r="T157" s="98">
        <v>2464.4644830000002</v>
      </c>
      <c r="U157" s="98">
        <v>2478.9068990399978</v>
      </c>
      <c r="V157" s="98">
        <v>2543.9631274199983</v>
      </c>
      <c r="W157" s="98">
        <v>2650.3222412407495</v>
      </c>
      <c r="X157" s="98">
        <v>2230.7350915200013</v>
      </c>
      <c r="Y157" s="98">
        <v>1797.502150079999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473.18395315317491</v>
      </c>
      <c r="C161" s="122">
        <v>466.87470128907938</v>
      </c>
      <c r="D161" s="122">
        <v>502.92704614461371</v>
      </c>
      <c r="E161" s="122">
        <v>511.03383794131048</v>
      </c>
      <c r="F161" s="122">
        <v>500.1332898345857</v>
      </c>
      <c r="G161" s="122">
        <v>433.26666002658976</v>
      </c>
      <c r="H161" s="122">
        <v>445.11699659876189</v>
      </c>
      <c r="I161" s="122">
        <v>398.96284128466039</v>
      </c>
      <c r="J161" s="122">
        <v>399.42712466443362</v>
      </c>
      <c r="K161" s="122">
        <v>399.84709720643019</v>
      </c>
      <c r="L161" s="122">
        <v>407.72165120552955</v>
      </c>
      <c r="M161" s="122">
        <v>401.43406361232832</v>
      </c>
      <c r="N161" s="122">
        <v>336.30566111244332</v>
      </c>
      <c r="O161" s="122">
        <v>365.52581542927641</v>
      </c>
      <c r="P161" s="122">
        <v>356.56808849999987</v>
      </c>
      <c r="Q161" s="122">
        <v>333.01288409999984</v>
      </c>
      <c r="R161" s="122">
        <v>318.01497000000057</v>
      </c>
      <c r="S161" s="122">
        <v>314.86223730000017</v>
      </c>
      <c r="T161" s="122">
        <v>279.84902400000038</v>
      </c>
      <c r="U161" s="122">
        <v>280.97312100000039</v>
      </c>
      <c r="V161" s="122">
        <v>284.76711509999927</v>
      </c>
      <c r="W161" s="122">
        <v>315.08755571925383</v>
      </c>
      <c r="X161" s="122">
        <v>282.64748459999953</v>
      </c>
      <c r="Y161" s="122">
        <v>228.02333579999978</v>
      </c>
      <c r="DA161" s="130" t="s">
        <v>2120</v>
      </c>
    </row>
    <row r="162" spans="1:105" ht="12" customHeight="1" x14ac:dyDescent="0.25">
      <c r="A162" s="97" t="s">
        <v>138</v>
      </c>
      <c r="B162" s="98">
        <v>472.66502986890225</v>
      </c>
      <c r="C162" s="98">
        <v>466.37645101730192</v>
      </c>
      <c r="D162" s="98">
        <v>502.37511310871218</v>
      </c>
      <c r="E162" s="98">
        <v>510.42964504059074</v>
      </c>
      <c r="F162" s="98">
        <v>499.47628557010052</v>
      </c>
      <c r="G162" s="98">
        <v>432.58861353889233</v>
      </c>
      <c r="H162" s="98">
        <v>444.41044925953463</v>
      </c>
      <c r="I162" s="98">
        <v>398.29543685520923</v>
      </c>
      <c r="J162" s="98">
        <v>398.65773501004259</v>
      </c>
      <c r="K162" s="98">
        <v>398.83807747685574</v>
      </c>
      <c r="L162" s="98">
        <v>406.71910018637942</v>
      </c>
      <c r="M162" s="98">
        <v>400.255266530737</v>
      </c>
      <c r="N162" s="98">
        <v>335.42536981177932</v>
      </c>
      <c r="O162" s="98">
        <v>364.64224733939324</v>
      </c>
      <c r="P162" s="98">
        <v>355.70537928998851</v>
      </c>
      <c r="Q162" s="98">
        <v>332.37818568750077</v>
      </c>
      <c r="R162" s="98">
        <v>317.46564892642226</v>
      </c>
      <c r="S162" s="98">
        <v>314.25762614211271</v>
      </c>
      <c r="T162" s="98">
        <v>279.2769901243957</v>
      </c>
      <c r="U162" s="98">
        <v>280.39431779920199</v>
      </c>
      <c r="V162" s="98">
        <v>284.16336164901168</v>
      </c>
      <c r="W162" s="98">
        <v>314.44731164506794</v>
      </c>
      <c r="X162" s="98">
        <v>282.01965704642299</v>
      </c>
      <c r="Y162" s="98">
        <v>227.53966455340685</v>
      </c>
      <c r="DA162" s="63" t="s">
        <v>2121</v>
      </c>
    </row>
    <row r="163" spans="1:105" ht="12" customHeight="1" x14ac:dyDescent="0.25">
      <c r="A163" s="97" t="s">
        <v>137</v>
      </c>
      <c r="B163" s="98">
        <v>0.51892328427267687</v>
      </c>
      <c r="C163" s="98">
        <v>0.49825027177747028</v>
      </c>
      <c r="D163" s="98">
        <v>0.55193303590149967</v>
      </c>
      <c r="E163" s="98">
        <v>0.60419290071975196</v>
      </c>
      <c r="F163" s="98">
        <v>0.65700426448516747</v>
      </c>
      <c r="G163" s="98">
        <v>0.67804648769745479</v>
      </c>
      <c r="H163" s="98">
        <v>0.70654733922727553</v>
      </c>
      <c r="I163" s="98">
        <v>0.66740442945113454</v>
      </c>
      <c r="J163" s="98">
        <v>0.76938965439101925</v>
      </c>
      <c r="K163" s="98">
        <v>1.0090197295744625</v>
      </c>
      <c r="L163" s="98">
        <v>1.0025510191501501</v>
      </c>
      <c r="M163" s="98">
        <v>1.178797081591296</v>
      </c>
      <c r="N163" s="98">
        <v>0.8802913006639782</v>
      </c>
      <c r="O163" s="98">
        <v>0.88356808988314561</v>
      </c>
      <c r="P163" s="98">
        <v>0.8627092100113638</v>
      </c>
      <c r="Q163" s="98">
        <v>0.63469841249903569</v>
      </c>
      <c r="R163" s="98">
        <v>0.54932107357829008</v>
      </c>
      <c r="S163" s="98">
        <v>0.6046111578874539</v>
      </c>
      <c r="T163" s="98">
        <v>0.57203387560466479</v>
      </c>
      <c r="U163" s="98">
        <v>0.57880320079840564</v>
      </c>
      <c r="V163" s="98">
        <v>0.60375345098760025</v>
      </c>
      <c r="W163" s="98">
        <v>0.64024407418589036</v>
      </c>
      <c r="X163" s="98">
        <v>0.62782755357651099</v>
      </c>
      <c r="Y163" s="98">
        <v>0.48367124659292193</v>
      </c>
      <c r="DA163" s="63" t="s">
        <v>2122</v>
      </c>
    </row>
    <row r="164" spans="1:105" ht="12" customHeight="1" x14ac:dyDescent="0.25">
      <c r="A164" s="100" t="s">
        <v>211</v>
      </c>
      <c r="B164" s="101">
        <v>0.51892328427267687</v>
      </c>
      <c r="C164" s="101">
        <v>0.49825027177747028</v>
      </c>
      <c r="D164" s="101">
        <v>0.55193303590149967</v>
      </c>
      <c r="E164" s="101">
        <v>0.60419290071975196</v>
      </c>
      <c r="F164" s="101">
        <v>0.65700426448516747</v>
      </c>
      <c r="G164" s="101">
        <v>0.67804648769745479</v>
      </c>
      <c r="H164" s="101">
        <v>0.70654733922727553</v>
      </c>
      <c r="I164" s="101">
        <v>0.66740442945113454</v>
      </c>
      <c r="J164" s="101">
        <v>0.76938965439101925</v>
      </c>
      <c r="K164" s="101">
        <v>1.0090197295744625</v>
      </c>
      <c r="L164" s="101">
        <v>1.0025510191501501</v>
      </c>
      <c r="M164" s="101">
        <v>1.178797081591296</v>
      </c>
      <c r="N164" s="101">
        <v>0.8802913006639782</v>
      </c>
      <c r="O164" s="101">
        <v>0.88356808988314561</v>
      </c>
      <c r="P164" s="101">
        <v>0.8627092100113638</v>
      </c>
      <c r="Q164" s="101">
        <v>0.63469841249903569</v>
      </c>
      <c r="R164" s="101">
        <v>0.54932107357829008</v>
      </c>
      <c r="S164" s="101">
        <v>0.6046111578874539</v>
      </c>
      <c r="T164" s="101">
        <v>0.57203387560466479</v>
      </c>
      <c r="U164" s="101">
        <v>0.57880320079840564</v>
      </c>
      <c r="V164" s="101">
        <v>0.60375345098760025</v>
      </c>
      <c r="W164" s="101">
        <v>0.64024407418589036</v>
      </c>
      <c r="X164" s="101">
        <v>0.62782755357651099</v>
      </c>
      <c r="Y164" s="101">
        <v>0.48367124659292193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0.60457463364884811</v>
      </c>
      <c r="C170" s="122">
        <v>0.67998559050192864</v>
      </c>
      <c r="D170" s="122">
        <v>0.68177555639432952</v>
      </c>
      <c r="E170" s="122">
        <v>0.61922592258936615</v>
      </c>
      <c r="F170" s="122">
        <v>0.63015564743764974</v>
      </c>
      <c r="G170" s="122">
        <v>0.49866750918634745</v>
      </c>
      <c r="H170" s="122">
        <v>0.52263096482960758</v>
      </c>
      <c r="I170" s="122">
        <v>0.4102098722946107</v>
      </c>
      <c r="J170" s="122">
        <v>0.3969175366761592</v>
      </c>
      <c r="K170" s="122">
        <v>0.45578532396538668</v>
      </c>
      <c r="L170" s="122">
        <v>0.41681722134054155</v>
      </c>
      <c r="M170" s="122">
        <v>0.29939204107225798</v>
      </c>
      <c r="N170" s="122">
        <v>0.18670409549982675</v>
      </c>
      <c r="O170" s="122">
        <v>0.15281426078642726</v>
      </c>
      <c r="P170" s="122">
        <v>0.17181076356511249</v>
      </c>
      <c r="Q170" s="122">
        <v>0.21206924083335643</v>
      </c>
      <c r="R170" s="122">
        <v>0.23690363893424715</v>
      </c>
      <c r="S170" s="122">
        <v>0.22739404884958608</v>
      </c>
      <c r="T170" s="122">
        <v>0.19828695380521932</v>
      </c>
      <c r="U170" s="122">
        <v>0.19674840432085797</v>
      </c>
      <c r="V170" s="122">
        <v>0.1857019329307481</v>
      </c>
      <c r="W170" s="122">
        <v>0.23453618450939734</v>
      </c>
      <c r="X170" s="122">
        <v>8.9366616094274903E-2</v>
      </c>
      <c r="Y170" s="122">
        <v>8.7781105322977976E-2</v>
      </c>
      <c r="DA170" s="130" t="s">
        <v>2129</v>
      </c>
    </row>
    <row r="171" spans="1:105" ht="12" customHeight="1" x14ac:dyDescent="0.25">
      <c r="A171" s="97" t="s">
        <v>50</v>
      </c>
      <c r="B171" s="98">
        <v>0.60457463364884811</v>
      </c>
      <c r="C171" s="98">
        <v>0.67998559050192864</v>
      </c>
      <c r="D171" s="98">
        <v>0.68177555639432952</v>
      </c>
      <c r="E171" s="98">
        <v>0.61922592258936615</v>
      </c>
      <c r="F171" s="98">
        <v>0.63015564743764974</v>
      </c>
      <c r="G171" s="98">
        <v>0.49866750918634745</v>
      </c>
      <c r="H171" s="98">
        <v>0.52263096482960758</v>
      </c>
      <c r="I171" s="98">
        <v>0.4102098722946107</v>
      </c>
      <c r="J171" s="98">
        <v>0.3969175366761592</v>
      </c>
      <c r="K171" s="98">
        <v>0.45578532396538668</v>
      </c>
      <c r="L171" s="98">
        <v>0.41681722134054155</v>
      </c>
      <c r="M171" s="98">
        <v>0.29939204107225798</v>
      </c>
      <c r="N171" s="98">
        <v>0.18670409549982675</v>
      </c>
      <c r="O171" s="98">
        <v>0.15281426078642726</v>
      </c>
      <c r="P171" s="98">
        <v>0.17181076356511249</v>
      </c>
      <c r="Q171" s="98">
        <v>0.21206924083335643</v>
      </c>
      <c r="R171" s="98">
        <v>0.23690363893424715</v>
      </c>
      <c r="S171" s="98">
        <v>0.22739404884958608</v>
      </c>
      <c r="T171" s="98">
        <v>0.19828695380521932</v>
      </c>
      <c r="U171" s="98">
        <v>0.19674840432085797</v>
      </c>
      <c r="V171" s="98">
        <v>0.1857019329307481</v>
      </c>
      <c r="W171" s="98">
        <v>0.23453618450939734</v>
      </c>
      <c r="X171" s="98">
        <v>8.9366616094274903E-2</v>
      </c>
      <c r="Y171" s="98">
        <v>8.7781105322977976E-2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23411.420813837041</v>
      </c>
      <c r="C174" s="117">
        <f t="shared" si="87"/>
        <v>23287.586744805303</v>
      </c>
      <c r="D174" s="117">
        <f t="shared" si="87"/>
        <v>22403.548228713174</v>
      </c>
      <c r="E174" s="117">
        <f t="shared" si="87"/>
        <v>22533.257682611169</v>
      </c>
      <c r="F174" s="117">
        <f t="shared" si="87"/>
        <v>22404.558268095636</v>
      </c>
      <c r="G174" s="117">
        <f t="shared" si="87"/>
        <v>21970.788483437667</v>
      </c>
      <c r="H174" s="117">
        <f t="shared" si="87"/>
        <v>22109.857894708603</v>
      </c>
      <c r="I174" s="117">
        <f t="shared" si="87"/>
        <v>20392.023500348125</v>
      </c>
      <c r="J174" s="117">
        <f t="shared" si="87"/>
        <v>21420.64366622466</v>
      </c>
      <c r="K174" s="117">
        <f t="shared" si="87"/>
        <v>21291.319742876403</v>
      </c>
      <c r="L174" s="117">
        <f t="shared" si="87"/>
        <v>24100.284819713932</v>
      </c>
      <c r="M174" s="117">
        <f t="shared" si="87"/>
        <v>21927.887508525135</v>
      </c>
      <c r="N174" s="117">
        <f t="shared" si="87"/>
        <v>20939.556625334721</v>
      </c>
      <c r="O174" s="117">
        <f t="shared" si="87"/>
        <v>22546.15361433927</v>
      </c>
      <c r="P174" s="117">
        <f t="shared" si="87"/>
        <v>20019.593593532019</v>
      </c>
      <c r="Q174" s="117">
        <f t="shared" si="87"/>
        <v>20967.341730245997</v>
      </c>
      <c r="R174" s="117">
        <f t="shared" ref="R174:V174" si="88">R175+R178+R180+R189</f>
        <v>21273.496811068795</v>
      </c>
      <c r="S174" s="117">
        <f t="shared" si="88"/>
        <v>21634.884297315395</v>
      </c>
      <c r="T174" s="117">
        <f t="shared" si="88"/>
        <v>19679.435995004354</v>
      </c>
      <c r="U174" s="117">
        <f t="shared" si="88"/>
        <v>20163.68766910717</v>
      </c>
      <c r="V174" s="117">
        <f t="shared" si="88"/>
        <v>21140.336960870747</v>
      </c>
      <c r="W174" s="117">
        <f t="shared" ref="W174:Y174" si="89">W175+W178+W180+W189</f>
        <v>23282.085361556805</v>
      </c>
      <c r="X174" s="117">
        <f t="shared" si="89"/>
        <v>21129.406675043239</v>
      </c>
      <c r="Y174" s="117">
        <f t="shared" si="89"/>
        <v>18489.509003171504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19986.994048330293</v>
      </c>
      <c r="C175" s="122">
        <f t="shared" si="90"/>
        <v>19779.907810531589</v>
      </c>
      <c r="D175" s="122">
        <f t="shared" si="90"/>
        <v>18704.374349107173</v>
      </c>
      <c r="E175" s="122">
        <f t="shared" si="90"/>
        <v>18789.14962522811</v>
      </c>
      <c r="F175" s="122">
        <f t="shared" si="90"/>
        <v>18625.487874792951</v>
      </c>
      <c r="G175" s="122">
        <f t="shared" si="90"/>
        <v>18577.424080855046</v>
      </c>
      <c r="H175" s="122">
        <f t="shared" si="90"/>
        <v>18491.737143968312</v>
      </c>
      <c r="I175" s="122">
        <f t="shared" si="90"/>
        <v>16925.417691849412</v>
      </c>
      <c r="J175" s="122">
        <f t="shared" si="90"/>
        <v>17853.124027308892</v>
      </c>
      <c r="K175" s="122">
        <f t="shared" si="90"/>
        <v>17448.487596071442</v>
      </c>
      <c r="L175" s="122">
        <f t="shared" si="90"/>
        <v>20127.365098627881</v>
      </c>
      <c r="M175" s="122">
        <f t="shared" si="90"/>
        <v>17938.33711585707</v>
      </c>
      <c r="N175" s="122">
        <f t="shared" si="90"/>
        <v>17175.207428583672</v>
      </c>
      <c r="O175" s="122">
        <f t="shared" si="90"/>
        <v>18600.952157893953</v>
      </c>
      <c r="P175" s="122">
        <f t="shared" si="90"/>
        <v>16088.077649896037</v>
      </c>
      <c r="Q175" s="122">
        <f t="shared" si="90"/>
        <v>17189.688028314406</v>
      </c>
      <c r="R175" s="122">
        <f t="shared" ref="R175:V175" si="91">SUM(R176:R177)</f>
        <v>17548.622632583658</v>
      </c>
      <c r="S175" s="122">
        <f t="shared" si="91"/>
        <v>17950.811287883065</v>
      </c>
      <c r="T175" s="122">
        <f t="shared" si="91"/>
        <v>16258.437367391763</v>
      </c>
      <c r="U175" s="122">
        <f t="shared" si="91"/>
        <v>16700.729442899312</v>
      </c>
      <c r="V175" s="122">
        <f t="shared" si="91"/>
        <v>17703.127157740586</v>
      </c>
      <c r="W175" s="122">
        <f t="shared" ref="W175:Y175" si="92">SUM(W176:W177)</f>
        <v>19523.155404344507</v>
      </c>
      <c r="X175" s="122">
        <f t="shared" si="92"/>
        <v>17564.084163370659</v>
      </c>
      <c r="Y175" s="122">
        <f t="shared" si="92"/>
        <v>15278.698920571271</v>
      </c>
      <c r="DA175" s="130" t="s">
        <v>2283</v>
      </c>
    </row>
    <row r="176" spans="1:105" ht="12" customHeight="1" x14ac:dyDescent="0.25">
      <c r="A176" s="97" t="s">
        <v>211</v>
      </c>
      <c r="B176" s="98">
        <v>19728.099778563348</v>
      </c>
      <c r="C176" s="98">
        <v>19527.514489589368</v>
      </c>
      <c r="D176" s="98">
        <v>18468.881889763215</v>
      </c>
      <c r="E176" s="98">
        <v>18555.018650695216</v>
      </c>
      <c r="F176" s="98">
        <v>18397.862560138932</v>
      </c>
      <c r="G176" s="98">
        <v>18373.455460747042</v>
      </c>
      <c r="H176" s="98">
        <v>18286.126914357152</v>
      </c>
      <c r="I176" s="98">
        <v>16742.077292767892</v>
      </c>
      <c r="J176" s="98">
        <v>17659.879175088026</v>
      </c>
      <c r="K176" s="98">
        <v>17258.803115089009</v>
      </c>
      <c r="L176" s="98">
        <v>19906.608414131879</v>
      </c>
      <c r="M176" s="98">
        <v>17740.454332282312</v>
      </c>
      <c r="N176" s="98">
        <v>16982.494850404117</v>
      </c>
      <c r="O176" s="98">
        <v>18387.222899848606</v>
      </c>
      <c r="P176" s="98">
        <v>15902.885725090802</v>
      </c>
      <c r="Q176" s="98">
        <v>16990.746168976719</v>
      </c>
      <c r="R176" s="98">
        <v>17343.34161497885</v>
      </c>
      <c r="S176" s="98">
        <v>17737.032753962179</v>
      </c>
      <c r="T176" s="98">
        <v>16061.133141750797</v>
      </c>
      <c r="U176" s="98">
        <v>16495.806119361579</v>
      </c>
      <c r="V176" s="98">
        <v>17483.580608599845</v>
      </c>
      <c r="W176" s="98">
        <v>19275.280050164984</v>
      </c>
      <c r="X176" s="98">
        <v>17340.345876237243</v>
      </c>
      <c r="Y176" s="98">
        <v>15081.390230546209</v>
      </c>
      <c r="DA176" s="63" t="s">
        <v>2284</v>
      </c>
    </row>
    <row r="177" spans="1:105" ht="12" customHeight="1" x14ac:dyDescent="0.25">
      <c r="A177" s="97" t="s">
        <v>53</v>
      </c>
      <c r="B177" s="98">
        <v>258.89426976694608</v>
      </c>
      <c r="C177" s="98">
        <v>252.39332094222132</v>
      </c>
      <c r="D177" s="98">
        <v>235.49245934395611</v>
      </c>
      <c r="E177" s="98">
        <v>234.13097453289285</v>
      </c>
      <c r="F177" s="98">
        <v>227.62531465401833</v>
      </c>
      <c r="G177" s="98">
        <v>203.96862010800459</v>
      </c>
      <c r="H177" s="98">
        <v>205.61022961116103</v>
      </c>
      <c r="I177" s="98">
        <v>183.34039908152175</v>
      </c>
      <c r="J177" s="98">
        <v>193.24485222086665</v>
      </c>
      <c r="K177" s="98">
        <v>189.68448098243385</v>
      </c>
      <c r="L177" s="98">
        <v>220.75668449600028</v>
      </c>
      <c r="M177" s="98">
        <v>197.88278357475821</v>
      </c>
      <c r="N177" s="98">
        <v>192.71257817955615</v>
      </c>
      <c r="O177" s="98">
        <v>213.72925804534682</v>
      </c>
      <c r="P177" s="98">
        <v>185.19192480523526</v>
      </c>
      <c r="Q177" s="98">
        <v>198.94185933768611</v>
      </c>
      <c r="R177" s="98">
        <v>205.28101760480763</v>
      </c>
      <c r="S177" s="98">
        <v>213.77853392088426</v>
      </c>
      <c r="T177" s="98">
        <v>197.30422564096631</v>
      </c>
      <c r="U177" s="98">
        <v>204.92332353773321</v>
      </c>
      <c r="V177" s="98">
        <v>219.54654914074143</v>
      </c>
      <c r="W177" s="98">
        <v>247.87535417952307</v>
      </c>
      <c r="X177" s="98">
        <v>223.73828713341589</v>
      </c>
      <c r="Y177" s="98">
        <v>197.30869002506185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0.4393793954591233</v>
      </c>
      <c r="C178" s="122">
        <f t="shared" si="93"/>
        <v>0.55422141469983011</v>
      </c>
      <c r="D178" s="122">
        <f t="shared" si="93"/>
        <v>0.61896228079342275</v>
      </c>
      <c r="E178" s="122">
        <f t="shared" si="93"/>
        <v>1.1278649260991791</v>
      </c>
      <c r="F178" s="122">
        <f t="shared" si="93"/>
        <v>0.73525975478970362</v>
      </c>
      <c r="G178" s="122">
        <f t="shared" si="93"/>
        <v>0.81879731935120337</v>
      </c>
      <c r="H178" s="122">
        <f t="shared" si="93"/>
        <v>1.0229961399228025</v>
      </c>
      <c r="I178" s="122">
        <f t="shared" si="93"/>
        <v>1.0511420589282447</v>
      </c>
      <c r="J178" s="122">
        <f t="shared" si="93"/>
        <v>0.94457451658474023</v>
      </c>
      <c r="K178" s="122">
        <f t="shared" si="93"/>
        <v>0.96238759105980376</v>
      </c>
      <c r="L178" s="122">
        <f t="shared" si="93"/>
        <v>1.1018488293565578</v>
      </c>
      <c r="M178" s="122">
        <f t="shared" si="93"/>
        <v>1.0510689268224569</v>
      </c>
      <c r="N178" s="122">
        <f t="shared" si="93"/>
        <v>1.2719745338016364</v>
      </c>
      <c r="O178" s="122">
        <f t="shared" si="93"/>
        <v>1.6461883760670026</v>
      </c>
      <c r="P178" s="122">
        <f t="shared" si="93"/>
        <v>1.085800318789929</v>
      </c>
      <c r="Q178" s="122">
        <f t="shared" si="93"/>
        <v>1.8972188592762136</v>
      </c>
      <c r="R178" s="122">
        <f t="shared" si="93"/>
        <v>1.1257762275499268</v>
      </c>
      <c r="S178" s="122">
        <f t="shared" si="93"/>
        <v>1.0791613396380153</v>
      </c>
      <c r="T178" s="122">
        <f t="shared" si="93"/>
        <v>0.95946395265331197</v>
      </c>
      <c r="U178" s="122">
        <f t="shared" si="93"/>
        <v>1.0176658434619779</v>
      </c>
      <c r="V178" s="122">
        <f t="shared" si="93"/>
        <v>1.0143344392900653</v>
      </c>
      <c r="W178" s="122">
        <f t="shared" si="93"/>
        <v>1.0179802705207648</v>
      </c>
      <c r="X178" s="122">
        <f t="shared" si="93"/>
        <v>0.96649159262468642</v>
      </c>
      <c r="Y178" s="122">
        <f t="shared" si="93"/>
        <v>0.96719055586714708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0.4393793954591233</v>
      </c>
      <c r="C179" s="98">
        <f>RES_hhdet_fech!C48</f>
        <v>0.55422141469983011</v>
      </c>
      <c r="D179" s="98">
        <f>RES_hhdet_fech!D48</f>
        <v>0.61896228079342275</v>
      </c>
      <c r="E179" s="98">
        <f>RES_hhdet_fech!E48</f>
        <v>1.1278649260991791</v>
      </c>
      <c r="F179" s="98">
        <f>RES_hhdet_fech!F48</f>
        <v>0.73525975478970362</v>
      </c>
      <c r="G179" s="98">
        <f>RES_hhdet_fech!G48</f>
        <v>0.81879731935120337</v>
      </c>
      <c r="H179" s="98">
        <f>RES_hhdet_fech!H48</f>
        <v>1.0229961399228025</v>
      </c>
      <c r="I179" s="98">
        <f>RES_hhdet_fech!I48</f>
        <v>1.0511420589282447</v>
      </c>
      <c r="J179" s="98">
        <f>RES_hhdet_fech!J48</f>
        <v>0.94457451658474023</v>
      </c>
      <c r="K179" s="98">
        <f>RES_hhdet_fech!K48</f>
        <v>0.96238759105980376</v>
      </c>
      <c r="L179" s="98">
        <f>RES_hhdet_fech!L48</f>
        <v>1.1018488293565578</v>
      </c>
      <c r="M179" s="98">
        <f>RES_hhdet_fech!M48</f>
        <v>1.0510689268224569</v>
      </c>
      <c r="N179" s="98">
        <f>RES_hhdet_fech!N48</f>
        <v>1.2719745338016364</v>
      </c>
      <c r="O179" s="98">
        <f>RES_hhdet_fech!O48</f>
        <v>1.6461883760670026</v>
      </c>
      <c r="P179" s="98">
        <f>RES_hhdet_fech!P48</f>
        <v>1.085800318789929</v>
      </c>
      <c r="Q179" s="98">
        <f>RES_hhdet_fech!Q48</f>
        <v>1.8972188592762136</v>
      </c>
      <c r="R179" s="98">
        <f>RES_hhdet_fech!R48</f>
        <v>1.1257762275499268</v>
      </c>
      <c r="S179" s="98">
        <f>RES_hhdet_fech!S48</f>
        <v>1.0791613396380153</v>
      </c>
      <c r="T179" s="98">
        <f>RES_hhdet_fech!T48</f>
        <v>0.95946395265331197</v>
      </c>
      <c r="U179" s="98">
        <f>RES_hhdet_fech!U48</f>
        <v>1.0176658434619779</v>
      </c>
      <c r="V179" s="98">
        <f>RES_hhdet_fech!V48</f>
        <v>1.0143344392900653</v>
      </c>
      <c r="W179" s="98">
        <f>RES_hhdet_fech!W48</f>
        <v>1.0179802705207648</v>
      </c>
      <c r="X179" s="98">
        <f>RES_hhdet_fech!X48</f>
        <v>0.96649159262468642</v>
      </c>
      <c r="Y179" s="98">
        <f>RES_hhdet_fech!Y48</f>
        <v>0.96719055586714708</v>
      </c>
      <c r="DA179" s="63" t="s">
        <v>2287</v>
      </c>
    </row>
    <row r="180" spans="1:105" ht="12" customHeight="1" x14ac:dyDescent="0.25">
      <c r="A180" s="121" t="s">
        <v>55</v>
      </c>
      <c r="B180" s="122">
        <v>3057.0775283306243</v>
      </c>
      <c r="C180" s="122">
        <v>3085.3692514259701</v>
      </c>
      <c r="D180" s="122">
        <v>3257.8040720535287</v>
      </c>
      <c r="E180" s="122">
        <v>3304.3575421859209</v>
      </c>
      <c r="F180" s="122">
        <v>3312.4753597773602</v>
      </c>
      <c r="G180" s="122">
        <v>3015.9368111582558</v>
      </c>
      <c r="H180" s="122">
        <v>3180.0476323317657</v>
      </c>
      <c r="I180" s="122">
        <v>3084.6954832449496</v>
      </c>
      <c r="J180" s="122">
        <v>3154.8222365263218</v>
      </c>
      <c r="K180" s="122">
        <v>3322.4797946762819</v>
      </c>
      <c r="L180" s="122">
        <v>3447.4446583573426</v>
      </c>
      <c r="M180" s="122">
        <v>3472.2469399012325</v>
      </c>
      <c r="N180" s="122">
        <v>3233.1658683887645</v>
      </c>
      <c r="O180" s="122">
        <v>3427.3855391145512</v>
      </c>
      <c r="P180" s="122">
        <v>3393.3488135417738</v>
      </c>
      <c r="Q180" s="122">
        <v>3260.6495139581029</v>
      </c>
      <c r="R180" s="122">
        <v>3199.7733121403644</v>
      </c>
      <c r="S180" s="122">
        <v>3162.1979593285405</v>
      </c>
      <c r="T180" s="122">
        <v>2910.0038861042744</v>
      </c>
      <c r="U180" s="122">
        <v>2945.1252369702115</v>
      </c>
      <c r="V180" s="122">
        <v>2934.7039454671949</v>
      </c>
      <c r="W180" s="122">
        <v>3288.4112446866411</v>
      </c>
      <c r="X180" s="122">
        <v>3081.6295138444848</v>
      </c>
      <c r="Y180" s="122">
        <v>2725.7649806792283</v>
      </c>
      <c r="DA180" s="130" t="s">
        <v>2288</v>
      </c>
    </row>
    <row r="181" spans="1:105" ht="12" customHeight="1" x14ac:dyDescent="0.25">
      <c r="A181" s="97" t="s">
        <v>138</v>
      </c>
      <c r="B181" s="98">
        <v>3424.4133301778979</v>
      </c>
      <c r="C181" s="98">
        <v>3418.9812418023498</v>
      </c>
      <c r="D181" s="98">
        <v>3655.5105295038961</v>
      </c>
      <c r="E181" s="98">
        <v>3741.7663016049423</v>
      </c>
      <c r="F181" s="98">
        <v>3735.4967065213236</v>
      </c>
      <c r="G181" s="98">
        <v>3390.3565616832757</v>
      </c>
      <c r="H181" s="98">
        <v>3634.4501092722726</v>
      </c>
      <c r="I181" s="98">
        <v>3454.7764449076076</v>
      </c>
      <c r="J181" s="98">
        <v>3581.109129411986</v>
      </c>
      <c r="K181" s="98">
        <v>3726.5534791108794</v>
      </c>
      <c r="L181" s="98">
        <v>3912.7187699830815</v>
      </c>
      <c r="M181" s="98">
        <v>3981.8021821107577</v>
      </c>
      <c r="N181" s="98">
        <v>3515.311785808221</v>
      </c>
      <c r="O181" s="98">
        <v>3845.5599100357044</v>
      </c>
      <c r="P181" s="98">
        <v>3839.0160316584715</v>
      </c>
      <c r="Q181" s="98">
        <v>3639.1896190835901</v>
      </c>
      <c r="R181" s="98">
        <v>3545.8717362126231</v>
      </c>
      <c r="S181" s="98">
        <v>3529.2627209738848</v>
      </c>
      <c r="T181" s="98">
        <v>3167.8072733803529</v>
      </c>
      <c r="U181" s="98">
        <v>3173.2892248328822</v>
      </c>
      <c r="V181" s="98">
        <v>3190.7736176830958</v>
      </c>
      <c r="W181" s="98">
        <v>3572.3611106869907</v>
      </c>
      <c r="X181" s="98">
        <v>3264.5965823500724</v>
      </c>
      <c r="Y181" s="98">
        <v>2802.8890666239863</v>
      </c>
      <c r="DA181" s="63" t="s">
        <v>2289</v>
      </c>
    </row>
    <row r="182" spans="1:105" ht="12" customHeight="1" x14ac:dyDescent="0.25">
      <c r="A182" s="97" t="s">
        <v>137</v>
      </c>
      <c r="B182" s="98">
        <v>2445.8113398567393</v>
      </c>
      <c r="C182" s="98">
        <v>2443.0838225646212</v>
      </c>
      <c r="D182" s="98">
        <v>2617.4597545447095</v>
      </c>
      <c r="E182" s="98">
        <v>2674.2508294734375</v>
      </c>
      <c r="F182" s="98">
        <v>2668.5964269343258</v>
      </c>
      <c r="G182" s="98">
        <v>2418.3518110456062</v>
      </c>
      <c r="H182" s="98">
        <v>2494.0271201344581</v>
      </c>
      <c r="I182" s="98">
        <v>2402.9179893052092</v>
      </c>
      <c r="J182" s="98">
        <v>2547.5056801097194</v>
      </c>
      <c r="K182" s="98">
        <v>2669.9970783644512</v>
      </c>
      <c r="L182" s="98">
        <v>2753.3801711947408</v>
      </c>
      <c r="M182" s="98">
        <v>2891.1136720482373</v>
      </c>
      <c r="N182" s="98">
        <v>2571.264187460526</v>
      </c>
      <c r="O182" s="98">
        <v>2771.3753129238444</v>
      </c>
      <c r="P182" s="98">
        <v>2788.4599266912037</v>
      </c>
      <c r="Q182" s="98">
        <v>2577.0018779365764</v>
      </c>
      <c r="R182" s="98">
        <v>2515.0235241140467</v>
      </c>
      <c r="S182" s="98">
        <v>2576.7777013821874</v>
      </c>
      <c r="T182" s="98">
        <v>2399.824692688403</v>
      </c>
      <c r="U182" s="98">
        <v>2439.6237842825622</v>
      </c>
      <c r="V182" s="98">
        <v>2478.2644468752328</v>
      </c>
      <c r="W182" s="98">
        <v>2801.856846310221</v>
      </c>
      <c r="X182" s="98">
        <v>2646.5528888902268</v>
      </c>
      <c r="Y182" s="98">
        <v>2298.4708947238546</v>
      </c>
      <c r="DA182" s="63" t="s">
        <v>2290</v>
      </c>
    </row>
    <row r="183" spans="1:105" ht="12" customHeight="1" x14ac:dyDescent="0.25">
      <c r="A183" s="100" t="s">
        <v>211</v>
      </c>
      <c r="B183" s="101">
        <v>1277.0674838955022</v>
      </c>
      <c r="C183" s="101">
        <v>1269.7868576038875</v>
      </c>
      <c r="D183" s="101">
        <v>1361.2218120478758</v>
      </c>
      <c r="E183" s="101">
        <v>1377.9273142569564</v>
      </c>
      <c r="F183" s="101">
        <v>1369.3558770845452</v>
      </c>
      <c r="G183" s="101">
        <v>1235.2161483956202</v>
      </c>
      <c r="H183" s="101">
        <v>1096.5245729762401</v>
      </c>
      <c r="I183" s="101">
        <v>1101.8298342278101</v>
      </c>
      <c r="J183" s="101">
        <v>1244.8976698490037</v>
      </c>
      <c r="K183" s="101">
        <v>1318.7399848067525</v>
      </c>
      <c r="L183" s="101">
        <v>1224.5454567487598</v>
      </c>
      <c r="M183" s="101">
        <v>1402.6052421663908</v>
      </c>
      <c r="N183" s="101">
        <v>1202.7074000561788</v>
      </c>
      <c r="O183" s="101">
        <v>1126.0241034770836</v>
      </c>
      <c r="P183" s="101">
        <v>1146.8183077563326</v>
      </c>
      <c r="Q183" s="101">
        <v>875.05932205500187</v>
      </c>
      <c r="R183" s="101">
        <v>793.84475492120055</v>
      </c>
      <c r="S183" s="101">
        <v>889.17166244774376</v>
      </c>
      <c r="T183" s="101">
        <v>928.30151590557716</v>
      </c>
      <c r="U183" s="101">
        <v>944.6027817099108</v>
      </c>
      <c r="V183" s="101">
        <v>946.98045692522294</v>
      </c>
      <c r="W183" s="101">
        <v>1038.9936155233497</v>
      </c>
      <c r="X183" s="101">
        <v>1120.1949502880639</v>
      </c>
      <c r="Y183" s="101">
        <v>960.85457250717809</v>
      </c>
      <c r="DA183" s="131" t="s">
        <v>2291</v>
      </c>
    </row>
    <row r="184" spans="1:105" ht="12" customHeight="1" x14ac:dyDescent="0.25">
      <c r="A184" s="103" t="s">
        <v>52</v>
      </c>
      <c r="B184" s="104">
        <v>1168.7438559612372</v>
      </c>
      <c r="C184" s="104">
        <v>1173.2969649607335</v>
      </c>
      <c r="D184" s="104">
        <v>1256.2379424968335</v>
      </c>
      <c r="E184" s="104">
        <v>1296.3235152164814</v>
      </c>
      <c r="F184" s="104">
        <v>1299.2405498497808</v>
      </c>
      <c r="G184" s="104">
        <v>1183.135662649986</v>
      </c>
      <c r="H184" s="104">
        <v>1397.5025471582182</v>
      </c>
      <c r="I184" s="104">
        <v>1301.0881550773988</v>
      </c>
      <c r="J184" s="104">
        <v>1302.6080102607154</v>
      </c>
      <c r="K184" s="104">
        <v>1351.2570935576991</v>
      </c>
      <c r="L184" s="104">
        <v>1528.8347144459808</v>
      </c>
      <c r="M184" s="104">
        <v>1488.508429881847</v>
      </c>
      <c r="N184" s="104">
        <v>1368.556787404347</v>
      </c>
      <c r="O184" s="104">
        <v>1645.3512094467605</v>
      </c>
      <c r="P184" s="104">
        <v>1641.6416189348708</v>
      </c>
      <c r="Q184" s="104">
        <v>1701.9425558815749</v>
      </c>
      <c r="R184" s="104">
        <v>1721.1787691928457</v>
      </c>
      <c r="S184" s="104">
        <v>1687.6060389344439</v>
      </c>
      <c r="T184" s="104">
        <v>1471.5231767828257</v>
      </c>
      <c r="U184" s="104">
        <v>1495.0210025726515</v>
      </c>
      <c r="V184" s="104">
        <v>1531.2839899500093</v>
      </c>
      <c r="W184" s="104">
        <v>1762.8632307868713</v>
      </c>
      <c r="X184" s="104">
        <v>1526.3579386021631</v>
      </c>
      <c r="Y184" s="104">
        <v>1337.6163222166765</v>
      </c>
      <c r="DA184" s="132" t="s">
        <v>2292</v>
      </c>
    </row>
    <row r="185" spans="1:105" ht="12" customHeight="1" x14ac:dyDescent="0.25">
      <c r="A185" s="106" t="s">
        <v>122</v>
      </c>
      <c r="B185" s="101">
        <v>2699.6076083421599</v>
      </c>
      <c r="C185" s="101">
        <v>2793.8632539852024</v>
      </c>
      <c r="D185" s="101">
        <v>2891.8992052896774</v>
      </c>
      <c r="E185" s="101">
        <v>2911.8962095018455</v>
      </c>
      <c r="F185" s="101">
        <v>2919.2758298868239</v>
      </c>
      <c r="G185" s="101">
        <v>2702.5306330610838</v>
      </c>
      <c r="H185" s="101">
        <v>2806.4263963280191</v>
      </c>
      <c r="I185" s="101">
        <v>2819.207325473305</v>
      </c>
      <c r="J185" s="101">
        <v>2812.8883909620845</v>
      </c>
      <c r="K185" s="101">
        <v>3077.2758079258156</v>
      </c>
      <c r="L185" s="101">
        <v>3148.9731635343182</v>
      </c>
      <c r="M185" s="101">
        <v>3073.1044112359709</v>
      </c>
      <c r="N185" s="101">
        <v>3168.5107322070276</v>
      </c>
      <c r="O185" s="101">
        <v>3192.6214135976597</v>
      </c>
      <c r="P185" s="101">
        <v>3118.3562507558618</v>
      </c>
      <c r="Q185" s="101">
        <v>3088.621068969956</v>
      </c>
      <c r="R185" s="101">
        <v>3057.6210702684098</v>
      </c>
      <c r="S185" s="101">
        <v>2946.1836446682605</v>
      </c>
      <c r="T185" s="101">
        <v>2793.8888063112008</v>
      </c>
      <c r="U185" s="101">
        <v>2846.7907901003159</v>
      </c>
      <c r="V185" s="101">
        <v>2739.7963785175407</v>
      </c>
      <c r="W185" s="101">
        <v>3003.5747211467624</v>
      </c>
      <c r="X185" s="101">
        <v>2898.9890603612216</v>
      </c>
      <c r="Y185" s="101">
        <v>2728.630044192776</v>
      </c>
      <c r="DA185" s="131" t="s">
        <v>2293</v>
      </c>
    </row>
    <row r="186" spans="1:105" ht="12" customHeight="1" x14ac:dyDescent="0.25">
      <c r="A186" s="107" t="s">
        <v>121</v>
      </c>
      <c r="B186" s="104">
        <v>2160.1363869312236</v>
      </c>
      <c r="C186" s="104">
        <v>2239.8561687289066</v>
      </c>
      <c r="D186" s="104">
        <v>2326.2630933580335</v>
      </c>
      <c r="E186" s="104">
        <v>2344.4262517621369</v>
      </c>
      <c r="F186" s="104">
        <v>2354.1959992023144</v>
      </c>
      <c r="G186" s="104">
        <v>2184.1579229841213</v>
      </c>
      <c r="H186" s="104">
        <v>2225.8832082118902</v>
      </c>
      <c r="I186" s="104">
        <v>2255.8320376655756</v>
      </c>
      <c r="J186" s="104">
        <v>2275.5472732312046</v>
      </c>
      <c r="K186" s="104">
        <v>2497.4854625077828</v>
      </c>
      <c r="L186" s="104">
        <v>2522.6753073866071</v>
      </c>
      <c r="M186" s="104">
        <v>2499.1198913720427</v>
      </c>
      <c r="N186" s="104">
        <v>2572.0317549229944</v>
      </c>
      <c r="O186" s="104">
        <v>2557.8674550989404</v>
      </c>
      <c r="P186" s="104">
        <v>2517.2727093031112</v>
      </c>
      <c r="Q186" s="104">
        <v>2459.5853593169882</v>
      </c>
      <c r="R186" s="104">
        <v>2435.7877359313329</v>
      </c>
      <c r="S186" s="104">
        <v>2382.6868881849559</v>
      </c>
      <c r="T186" s="104">
        <v>2306.8135388258061</v>
      </c>
      <c r="U186" s="104">
        <v>2370.7896315573862</v>
      </c>
      <c r="V186" s="104">
        <v>2296.5693486876889</v>
      </c>
      <c r="W186" s="104">
        <v>2526.9689730659975</v>
      </c>
      <c r="X186" s="104">
        <v>2487.3686112076302</v>
      </c>
      <c r="Y186" s="104">
        <v>2359.5775414538648</v>
      </c>
      <c r="DA186" s="132" t="s">
        <v>2294</v>
      </c>
    </row>
    <row r="187" spans="1:105" ht="12" customHeight="1" x14ac:dyDescent="0.25">
      <c r="A187" s="108" t="s">
        <v>53</v>
      </c>
      <c r="B187" s="98">
        <v>1006.7020965782244</v>
      </c>
      <c r="C187" s="98">
        <v>1036.7944879283723</v>
      </c>
      <c r="D187" s="98">
        <v>1076.8968420948988</v>
      </c>
      <c r="E187" s="98">
        <v>1073.7633588608187</v>
      </c>
      <c r="F187" s="98">
        <v>1074.3287233239721</v>
      </c>
      <c r="G187" s="98">
        <v>992.81262464559893</v>
      </c>
      <c r="H187" s="98">
        <v>857.80061317041009</v>
      </c>
      <c r="I187" s="98">
        <v>910.90831426432089</v>
      </c>
      <c r="J187" s="98">
        <v>988.45653309996101</v>
      </c>
      <c r="K187" s="98">
        <v>1106.2793364510351</v>
      </c>
      <c r="L187" s="98">
        <v>999.1537553293598</v>
      </c>
      <c r="M187" s="98">
        <v>1087.0792685604424</v>
      </c>
      <c r="N187" s="98">
        <v>1081.0167681257456</v>
      </c>
      <c r="O187" s="98">
        <v>934.64822258406195</v>
      </c>
      <c r="P187" s="98">
        <v>923.88277445496919</v>
      </c>
      <c r="Q187" s="98">
        <v>738.39788486110842</v>
      </c>
      <c r="R187" s="98">
        <v>678.28726131330927</v>
      </c>
      <c r="S187" s="98">
        <v>732.15144149231526</v>
      </c>
      <c r="T187" s="98">
        <v>805.91842638790058</v>
      </c>
      <c r="U187" s="98">
        <v>841.11093180818796</v>
      </c>
      <c r="V187" s="98">
        <v>808.11939939619992</v>
      </c>
      <c r="W187" s="98">
        <v>861.10487491915831</v>
      </c>
      <c r="X187" s="98">
        <v>982.09128761503973</v>
      </c>
      <c r="Y187" s="98">
        <v>920.16673987156946</v>
      </c>
      <c r="DA187" s="63" t="s">
        <v>2295</v>
      </c>
    </row>
    <row r="188" spans="1:105" ht="12" customHeight="1" x14ac:dyDescent="0.25">
      <c r="A188" s="108" t="s">
        <v>52</v>
      </c>
      <c r="B188" s="98">
        <v>1153.4342903529989</v>
      </c>
      <c r="C188" s="98">
        <v>1203.0616808005345</v>
      </c>
      <c r="D188" s="98">
        <v>1249.3662512631345</v>
      </c>
      <c r="E188" s="98">
        <v>1270.6628929013179</v>
      </c>
      <c r="F188" s="98">
        <v>1279.8672758783418</v>
      </c>
      <c r="G188" s="98">
        <v>1191.3452983385223</v>
      </c>
      <c r="H188" s="98">
        <v>1368.0825950414803</v>
      </c>
      <c r="I188" s="98">
        <v>1344.9237234012551</v>
      </c>
      <c r="J188" s="98">
        <v>1287.0907401312438</v>
      </c>
      <c r="K188" s="98">
        <v>1391.2061260567482</v>
      </c>
      <c r="L188" s="98">
        <v>1523.5215520572474</v>
      </c>
      <c r="M188" s="98">
        <v>1412.0406228116001</v>
      </c>
      <c r="N188" s="98">
        <v>1491.0149867972486</v>
      </c>
      <c r="O188" s="98">
        <v>1623.2192325148787</v>
      </c>
      <c r="P188" s="98">
        <v>1593.389934848142</v>
      </c>
      <c r="Q188" s="98">
        <v>1721.1874744558797</v>
      </c>
      <c r="R188" s="98">
        <v>1757.5004746180236</v>
      </c>
      <c r="S188" s="98">
        <v>1650.535446692641</v>
      </c>
      <c r="T188" s="98">
        <v>1500.8951124379055</v>
      </c>
      <c r="U188" s="98">
        <v>1529.6786997491986</v>
      </c>
      <c r="V188" s="98">
        <v>1488.4499492914888</v>
      </c>
      <c r="W188" s="98">
        <v>1665.8640981468393</v>
      </c>
      <c r="X188" s="98">
        <v>1505.2773235925904</v>
      </c>
      <c r="Y188" s="98">
        <v>1439.4108015822953</v>
      </c>
      <c r="DA188" s="63" t="s">
        <v>2296</v>
      </c>
    </row>
    <row r="189" spans="1:105" ht="12" customHeight="1" x14ac:dyDescent="0.25">
      <c r="A189" s="121" t="s">
        <v>54</v>
      </c>
      <c r="B189" s="122">
        <v>366.90985778066494</v>
      </c>
      <c r="C189" s="122">
        <v>421.75546143304257</v>
      </c>
      <c r="D189" s="122">
        <v>440.75084527167928</v>
      </c>
      <c r="E189" s="122">
        <v>438.6226502710378</v>
      </c>
      <c r="F189" s="122">
        <v>465.8597737705357</v>
      </c>
      <c r="G189" s="122">
        <v>376.60879410501201</v>
      </c>
      <c r="H189" s="122">
        <v>437.05012226860106</v>
      </c>
      <c r="I189" s="122">
        <v>380.8591831948371</v>
      </c>
      <c r="J189" s="122">
        <v>411.75282787286454</v>
      </c>
      <c r="K189" s="122">
        <v>519.38996453762331</v>
      </c>
      <c r="L189" s="122">
        <v>524.3732138993505</v>
      </c>
      <c r="M189" s="122">
        <v>516.25238384000761</v>
      </c>
      <c r="N189" s="122">
        <v>529.91135382848506</v>
      </c>
      <c r="O189" s="122">
        <v>516.1697289546978</v>
      </c>
      <c r="P189" s="122">
        <v>537.08132977541834</v>
      </c>
      <c r="Q189" s="122">
        <v>515.1069691142103</v>
      </c>
      <c r="R189" s="122">
        <v>523.97509011722195</v>
      </c>
      <c r="S189" s="122">
        <v>520.79588876415005</v>
      </c>
      <c r="T189" s="122">
        <v>510.03527755566415</v>
      </c>
      <c r="U189" s="122">
        <v>516.81532339418538</v>
      </c>
      <c r="V189" s="122">
        <v>501.49152322367831</v>
      </c>
      <c r="W189" s="122">
        <v>469.5007322551362</v>
      </c>
      <c r="X189" s="122">
        <v>482.72650623547162</v>
      </c>
      <c r="Y189" s="122">
        <v>484.07791136513816</v>
      </c>
      <c r="DA189" s="130" t="s">
        <v>2297</v>
      </c>
    </row>
    <row r="190" spans="1:105" ht="12" customHeight="1" x14ac:dyDescent="0.25">
      <c r="A190" s="97" t="s">
        <v>50</v>
      </c>
      <c r="B190" s="98">
        <v>459.90123837814281</v>
      </c>
      <c r="C190" s="98">
        <v>530.18443768876023</v>
      </c>
      <c r="D190" s="98">
        <v>558.79744805016094</v>
      </c>
      <c r="E190" s="98">
        <v>534.49924091628088</v>
      </c>
      <c r="F190" s="98">
        <v>580.46888112031047</v>
      </c>
      <c r="G190" s="98">
        <v>484.59732283723292</v>
      </c>
      <c r="H190" s="98">
        <v>553.45619463103412</v>
      </c>
      <c r="I190" s="98">
        <v>482.58127321805995</v>
      </c>
      <c r="J190" s="98">
        <v>515.88539240385001</v>
      </c>
      <c r="K190" s="98">
        <v>669.26305035279529</v>
      </c>
      <c r="L190" s="98">
        <v>719.5709361640952</v>
      </c>
      <c r="M190" s="98">
        <v>665.30979210106943</v>
      </c>
      <c r="N190" s="98">
        <v>566.05074753388806</v>
      </c>
      <c r="O190" s="98">
        <v>566.25960841921005</v>
      </c>
      <c r="P190" s="98">
        <v>633.98365932041668</v>
      </c>
      <c r="Q190" s="98">
        <v>699.82586900341573</v>
      </c>
      <c r="R190" s="98">
        <v>739.11643258733682</v>
      </c>
      <c r="S190" s="98">
        <v>710.45445420856254</v>
      </c>
      <c r="T190" s="98">
        <v>660.28407937762609</v>
      </c>
      <c r="U190" s="98">
        <v>663.18727091070161</v>
      </c>
      <c r="V190" s="98">
        <v>661.93844689094647</v>
      </c>
      <c r="W190" s="98">
        <v>912.07713570219528</v>
      </c>
      <c r="X190" s="98">
        <v>471.14759437424624</v>
      </c>
      <c r="Y190" s="98">
        <v>668.56147400166378</v>
      </c>
      <c r="DA190" s="63" t="s">
        <v>2298</v>
      </c>
    </row>
    <row r="191" spans="1:105" ht="12" customHeight="1" x14ac:dyDescent="0.25">
      <c r="A191" s="109" t="s">
        <v>120</v>
      </c>
      <c r="B191" s="33">
        <v>366.30771354617491</v>
      </c>
      <c r="C191" s="33">
        <v>421.07288862006538</v>
      </c>
      <c r="D191" s="33">
        <v>440.05376922834029</v>
      </c>
      <c r="E191" s="33">
        <v>438.0874284665087</v>
      </c>
      <c r="F191" s="33">
        <v>465.23414190527529</v>
      </c>
      <c r="G191" s="33">
        <v>376.02779757996348</v>
      </c>
      <c r="H191" s="33">
        <v>436.45058162793811</v>
      </c>
      <c r="I191" s="33">
        <v>380.35857024397336</v>
      </c>
      <c r="J191" s="33">
        <v>411.27163901647691</v>
      </c>
      <c r="K191" s="33">
        <v>518.74981615263653</v>
      </c>
      <c r="L191" s="33">
        <v>523.64027177180412</v>
      </c>
      <c r="M191" s="33">
        <v>515.79712566937178</v>
      </c>
      <c r="N191" s="33">
        <v>529.82696134925538</v>
      </c>
      <c r="O191" s="33">
        <v>516.07315259940901</v>
      </c>
      <c r="P191" s="33">
        <v>536.89251840937027</v>
      </c>
      <c r="Q191" s="33">
        <v>514.70028730938543</v>
      </c>
      <c r="R191" s="33">
        <v>523.46301127512572</v>
      </c>
      <c r="S191" s="33">
        <v>520.33899190923137</v>
      </c>
      <c r="T191" s="33">
        <v>509.68916601104178</v>
      </c>
      <c r="U191" s="33">
        <v>516.4751948535137</v>
      </c>
      <c r="V191" s="33">
        <v>501.12742123068443</v>
      </c>
      <c r="W191" s="33">
        <v>468.52661273371791</v>
      </c>
      <c r="X191" s="33">
        <v>482.74658963888515</v>
      </c>
      <c r="Y191" s="33">
        <v>483.83894301975408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11665.279075498836</v>
      </c>
      <c r="C193" s="117">
        <f t="shared" si="94"/>
        <v>11721.328202693501</v>
      </c>
      <c r="D193" s="117">
        <f t="shared" si="94"/>
        <v>11417.804861922828</v>
      </c>
      <c r="E193" s="117">
        <f t="shared" si="94"/>
        <v>11590.202336025797</v>
      </c>
      <c r="F193" s="117">
        <f t="shared" si="94"/>
        <v>11590.6857847642</v>
      </c>
      <c r="G193" s="117">
        <f t="shared" si="94"/>
        <v>11389.718676260338</v>
      </c>
      <c r="H193" s="117">
        <f t="shared" si="94"/>
        <v>11590.013532889112</v>
      </c>
      <c r="I193" s="117">
        <f t="shared" si="94"/>
        <v>10783.663123579183</v>
      </c>
      <c r="J193" s="117">
        <f t="shared" si="94"/>
        <v>11432.456088014935</v>
      </c>
      <c r="K193" s="117">
        <f t="shared" si="94"/>
        <v>11569.708467222998</v>
      </c>
      <c r="L193" s="117">
        <f t="shared" si="94"/>
        <v>13243.11283722279</v>
      </c>
      <c r="M193" s="117">
        <f t="shared" si="94"/>
        <v>12297.631665401197</v>
      </c>
      <c r="N193" s="117">
        <f t="shared" si="94"/>
        <v>12045.840564181279</v>
      </c>
      <c r="O193" s="117">
        <f t="shared" si="94"/>
        <v>13324.63974743948</v>
      </c>
      <c r="P193" s="117">
        <f t="shared" si="94"/>
        <v>11985.74891702527</v>
      </c>
      <c r="Q193" s="117">
        <f t="shared" si="94"/>
        <v>12676.581324721521</v>
      </c>
      <c r="R193" s="117">
        <f t="shared" ref="R193:V193" si="95">R194+R197+R199+R208</f>
        <v>13045.929459175321</v>
      </c>
      <c r="S193" s="117">
        <f t="shared" si="95"/>
        <v>13539.336156730582</v>
      </c>
      <c r="T193" s="117">
        <f t="shared" si="95"/>
        <v>12579.610823867912</v>
      </c>
      <c r="U193" s="117">
        <f t="shared" si="95"/>
        <v>13107.452104812819</v>
      </c>
      <c r="V193" s="117">
        <f t="shared" si="95"/>
        <v>13892.219926577154</v>
      </c>
      <c r="W193" s="117">
        <f t="shared" ref="W193:Y193" si="96">W194+W197+W199+W208</f>
        <v>15466.204789039946</v>
      </c>
      <c r="X193" s="117">
        <f t="shared" si="96"/>
        <v>14222.408959075037</v>
      </c>
      <c r="Y193" s="117">
        <f t="shared" si="96"/>
        <v>12624.575970275662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9535.6826497719303</v>
      </c>
      <c r="C194" s="122">
        <f t="shared" si="97"/>
        <v>9516.4085122299421</v>
      </c>
      <c r="D194" s="122">
        <f t="shared" si="97"/>
        <v>9086.7110382413575</v>
      </c>
      <c r="E194" s="122">
        <f t="shared" si="97"/>
        <v>9217.9795168731325</v>
      </c>
      <c r="F194" s="122">
        <f t="shared" si="97"/>
        <v>9189.6558046409064</v>
      </c>
      <c r="G194" s="122">
        <f t="shared" si="97"/>
        <v>9221.2439675453752</v>
      </c>
      <c r="H194" s="122">
        <f t="shared" si="97"/>
        <v>9256.0178269962162</v>
      </c>
      <c r="I194" s="122">
        <f t="shared" si="97"/>
        <v>8537.3003365735603</v>
      </c>
      <c r="J194" s="122">
        <f t="shared" si="97"/>
        <v>9113.7794870541929</v>
      </c>
      <c r="K194" s="122">
        <f t="shared" si="97"/>
        <v>9028.6226639593006</v>
      </c>
      <c r="L194" s="122">
        <f t="shared" si="97"/>
        <v>10598.107831656744</v>
      </c>
      <c r="M194" s="122">
        <f t="shared" si="97"/>
        <v>9636.3813986281839</v>
      </c>
      <c r="N194" s="122">
        <f t="shared" si="97"/>
        <v>9475.5086386485891</v>
      </c>
      <c r="O194" s="122">
        <f t="shared" si="97"/>
        <v>10605.123939842937</v>
      </c>
      <c r="P194" s="122">
        <f t="shared" si="97"/>
        <v>9259.0954059902415</v>
      </c>
      <c r="Q194" s="122">
        <f t="shared" si="97"/>
        <v>10020.190221109322</v>
      </c>
      <c r="R194" s="122">
        <f t="shared" ref="R194:V194" si="98">SUM(R195:R196)</f>
        <v>10397.372592052463</v>
      </c>
      <c r="S194" s="122">
        <f t="shared" si="98"/>
        <v>10891.283699281526</v>
      </c>
      <c r="T194" s="122">
        <f t="shared" si="98"/>
        <v>10076.656019596085</v>
      </c>
      <c r="U194" s="122">
        <f t="shared" si="98"/>
        <v>10536.654082390767</v>
      </c>
      <c r="V194" s="122">
        <f t="shared" si="98"/>
        <v>11318.108157719715</v>
      </c>
      <c r="W194" s="122">
        <f t="shared" ref="W194:Y194" si="99">SUM(W195:W196)</f>
        <v>12634.458920289493</v>
      </c>
      <c r="X194" s="122">
        <f t="shared" si="99"/>
        <v>11506.539110138685</v>
      </c>
      <c r="Y194" s="122">
        <f t="shared" si="99"/>
        <v>10136.422129037352</v>
      </c>
      <c r="DA194" s="130" t="s">
        <v>2451</v>
      </c>
    </row>
    <row r="195" spans="1:105" ht="12" customHeight="1" x14ac:dyDescent="0.25">
      <c r="A195" s="97" t="s">
        <v>211</v>
      </c>
      <c r="B195" s="98">
        <v>9276.788380004984</v>
      </c>
      <c r="C195" s="98">
        <v>9264.0151912877209</v>
      </c>
      <c r="D195" s="98">
        <v>8851.218578897402</v>
      </c>
      <c r="E195" s="98">
        <v>8983.8485423402399</v>
      </c>
      <c r="F195" s="98">
        <v>8962.0304899868879</v>
      </c>
      <c r="G195" s="98">
        <v>9017.2753474373712</v>
      </c>
      <c r="H195" s="98">
        <v>9050.4075973850559</v>
      </c>
      <c r="I195" s="98">
        <v>8353.9599374920381</v>
      </c>
      <c r="J195" s="98">
        <v>8920.534634833326</v>
      </c>
      <c r="K195" s="98">
        <v>8838.9381829768663</v>
      </c>
      <c r="L195" s="98">
        <v>10377.351147160743</v>
      </c>
      <c r="M195" s="98">
        <v>9438.498615053426</v>
      </c>
      <c r="N195" s="98">
        <v>9282.7960604690325</v>
      </c>
      <c r="O195" s="98">
        <v>10391.39468179759</v>
      </c>
      <c r="P195" s="98">
        <v>9073.903481185007</v>
      </c>
      <c r="Q195" s="98">
        <v>9821.2483617716352</v>
      </c>
      <c r="R195" s="98">
        <v>10192.091574447655</v>
      </c>
      <c r="S195" s="98">
        <v>10677.505165360642</v>
      </c>
      <c r="T195" s="98">
        <v>9879.3517939551184</v>
      </c>
      <c r="U195" s="98">
        <v>10331.730758853035</v>
      </c>
      <c r="V195" s="98">
        <v>11098.561608578973</v>
      </c>
      <c r="W195" s="98">
        <v>12386.58356610997</v>
      </c>
      <c r="X195" s="98">
        <v>11282.800823005269</v>
      </c>
      <c r="Y195" s="98">
        <v>9939.1134390122897</v>
      </c>
      <c r="DA195" s="63" t="s">
        <v>2452</v>
      </c>
    </row>
    <row r="196" spans="1:105" ht="12" customHeight="1" x14ac:dyDescent="0.25">
      <c r="A196" s="97" t="s">
        <v>53</v>
      </c>
      <c r="B196" s="98">
        <v>258.89426976694608</v>
      </c>
      <c r="C196" s="98">
        <v>252.39332094222132</v>
      </c>
      <c r="D196" s="98">
        <v>235.49245934395611</v>
      </c>
      <c r="E196" s="98">
        <v>234.13097453289285</v>
      </c>
      <c r="F196" s="98">
        <v>227.62531465401833</v>
      </c>
      <c r="G196" s="98">
        <v>203.96862010800459</v>
      </c>
      <c r="H196" s="98">
        <v>205.61022961116103</v>
      </c>
      <c r="I196" s="98">
        <v>183.34039908152175</v>
      </c>
      <c r="J196" s="98">
        <v>193.24485222086665</v>
      </c>
      <c r="K196" s="98">
        <v>189.68448098243385</v>
      </c>
      <c r="L196" s="98">
        <v>220.75668449600028</v>
      </c>
      <c r="M196" s="98">
        <v>197.88278357475821</v>
      </c>
      <c r="N196" s="98">
        <v>192.71257817955615</v>
      </c>
      <c r="O196" s="98">
        <v>213.72925804534682</v>
      </c>
      <c r="P196" s="98">
        <v>185.19192480523526</v>
      </c>
      <c r="Q196" s="98">
        <v>198.94185933768611</v>
      </c>
      <c r="R196" s="98">
        <v>205.28101760480763</v>
      </c>
      <c r="S196" s="98">
        <v>213.77853392088426</v>
      </c>
      <c r="T196" s="98">
        <v>197.30422564096631</v>
      </c>
      <c r="U196" s="98">
        <v>204.92332353773321</v>
      </c>
      <c r="V196" s="98">
        <v>219.54654914074143</v>
      </c>
      <c r="W196" s="98">
        <v>247.87535417952307</v>
      </c>
      <c r="X196" s="98">
        <v>223.73828713341589</v>
      </c>
      <c r="Y196" s="98">
        <v>197.30869002506185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0.80021795572477561</v>
      </c>
      <c r="C197" s="122">
        <f t="shared" si="100"/>
        <v>1.09830470421256</v>
      </c>
      <c r="D197" s="122">
        <f t="shared" si="100"/>
        <v>1.297679800849983</v>
      </c>
      <c r="E197" s="122">
        <f t="shared" si="100"/>
        <v>2.5114621227645673</v>
      </c>
      <c r="F197" s="122">
        <f t="shared" si="100"/>
        <v>1.7152011124512783</v>
      </c>
      <c r="G197" s="122">
        <f t="shared" si="100"/>
        <v>2.0026838927343529</v>
      </c>
      <c r="H197" s="122">
        <f t="shared" si="100"/>
        <v>2.6256136983679723</v>
      </c>
      <c r="I197" s="122">
        <f t="shared" si="100"/>
        <v>2.7951588519262041</v>
      </c>
      <c r="J197" s="122">
        <f t="shared" si="100"/>
        <v>2.5837041996379857</v>
      </c>
      <c r="K197" s="122">
        <f t="shared" si="100"/>
        <v>2.7430298971025455</v>
      </c>
      <c r="L197" s="122">
        <f t="shared" si="100"/>
        <v>3.2776114444377051</v>
      </c>
      <c r="M197" s="122">
        <f t="shared" si="100"/>
        <v>3.2683443432964632</v>
      </c>
      <c r="N197" s="122">
        <f t="shared" si="100"/>
        <v>4.1140688668095837</v>
      </c>
      <c r="O197" s="122">
        <f t="shared" si="100"/>
        <v>5.5978717792490134</v>
      </c>
      <c r="P197" s="122">
        <f t="shared" si="100"/>
        <v>3.8345789573804896</v>
      </c>
      <c r="Q197" s="122">
        <f t="shared" si="100"/>
        <v>6.9163856020050227</v>
      </c>
      <c r="R197" s="122">
        <f t="shared" si="100"/>
        <v>4.2159724411886685</v>
      </c>
      <c r="S197" s="122">
        <f t="shared" si="100"/>
        <v>4.1592933585632288</v>
      </c>
      <c r="T197" s="122">
        <f t="shared" si="100"/>
        <v>3.7907163122142022</v>
      </c>
      <c r="U197" s="122">
        <f t="shared" si="100"/>
        <v>4.1060412902762637</v>
      </c>
      <c r="V197" s="122">
        <f t="shared" si="100"/>
        <v>4.1552658317296114</v>
      </c>
      <c r="W197" s="122">
        <f t="shared" si="100"/>
        <v>4.2031923409349954</v>
      </c>
      <c r="X197" s="122">
        <f t="shared" si="100"/>
        <v>4.0042634029088351</v>
      </c>
      <c r="Y197" s="122">
        <f t="shared" si="100"/>
        <v>4.0159430677779451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0.80021795572477561</v>
      </c>
      <c r="C198" s="98">
        <f>RES_hhdet_tesh!C48</f>
        <v>1.09830470421256</v>
      </c>
      <c r="D198" s="98">
        <f>RES_hhdet_tesh!D48</f>
        <v>1.297679800849983</v>
      </c>
      <c r="E198" s="98">
        <f>RES_hhdet_tesh!E48</f>
        <v>2.5114621227645673</v>
      </c>
      <c r="F198" s="98">
        <f>RES_hhdet_tesh!F48</f>
        <v>1.7152011124512783</v>
      </c>
      <c r="G198" s="98">
        <f>RES_hhdet_tesh!G48</f>
        <v>2.0026838927343529</v>
      </c>
      <c r="H198" s="98">
        <f>RES_hhdet_tesh!H48</f>
        <v>2.6256136983679723</v>
      </c>
      <c r="I198" s="98">
        <f>RES_hhdet_tesh!I48</f>
        <v>2.7951588519262041</v>
      </c>
      <c r="J198" s="98">
        <f>RES_hhdet_tesh!J48</f>
        <v>2.5837041996379857</v>
      </c>
      <c r="K198" s="98">
        <f>RES_hhdet_tesh!K48</f>
        <v>2.7430298971025455</v>
      </c>
      <c r="L198" s="98">
        <f>RES_hhdet_tesh!L48</f>
        <v>3.2776114444377051</v>
      </c>
      <c r="M198" s="98">
        <f>RES_hhdet_tesh!M48</f>
        <v>3.2683443432964632</v>
      </c>
      <c r="N198" s="98">
        <f>RES_hhdet_tesh!N48</f>
        <v>4.1140688668095837</v>
      </c>
      <c r="O198" s="98">
        <f>RES_hhdet_tesh!O48</f>
        <v>5.5978717792490134</v>
      </c>
      <c r="P198" s="98">
        <f>RES_hhdet_tesh!P48</f>
        <v>3.8345789573804896</v>
      </c>
      <c r="Q198" s="98">
        <f>RES_hhdet_tesh!Q48</f>
        <v>6.9163856020050227</v>
      </c>
      <c r="R198" s="98">
        <f>RES_hhdet_tesh!R48</f>
        <v>4.2159724411886685</v>
      </c>
      <c r="S198" s="98">
        <f>RES_hhdet_tesh!S48</f>
        <v>4.1592933585632288</v>
      </c>
      <c r="T198" s="98">
        <f>RES_hhdet_tesh!T48</f>
        <v>3.7907163122142022</v>
      </c>
      <c r="U198" s="98">
        <f>RES_hhdet_tesh!U48</f>
        <v>4.1060412902762637</v>
      </c>
      <c r="V198" s="98">
        <f>RES_hhdet_tesh!V48</f>
        <v>4.1552658317296114</v>
      </c>
      <c r="W198" s="98">
        <f>RES_hhdet_tesh!W48</f>
        <v>4.2031923409349954</v>
      </c>
      <c r="X198" s="98">
        <f>RES_hhdet_tesh!X48</f>
        <v>4.0042634029088351</v>
      </c>
      <c r="Y198" s="98">
        <f>RES_hhdet_tesh!Y48</f>
        <v>4.0159430677779451</v>
      </c>
      <c r="DA198" s="63" t="s">
        <v>2455</v>
      </c>
    </row>
    <row r="199" spans="1:105" ht="12" customHeight="1" x14ac:dyDescent="0.25">
      <c r="A199" s="121" t="s">
        <v>55</v>
      </c>
      <c r="B199" s="122">
        <v>1853.374288882161</v>
      </c>
      <c r="C199" s="122">
        <v>1886.3660118042715</v>
      </c>
      <c r="D199" s="122">
        <v>1996.9951552134323</v>
      </c>
      <c r="E199" s="122">
        <v>2037.4162989781862</v>
      </c>
      <c r="F199" s="122">
        <v>2045.3246084202651</v>
      </c>
      <c r="G199" s="122">
        <v>1879.2642266833884</v>
      </c>
      <c r="H199" s="122">
        <v>1996.5764483492237</v>
      </c>
      <c r="I199" s="122">
        <v>1951.1287052416708</v>
      </c>
      <c r="J199" s="122">
        <v>1999.4818729345841</v>
      </c>
      <c r="K199" s="122">
        <v>2138.1002877411961</v>
      </c>
      <c r="L199" s="122">
        <v>2236.6444880434124</v>
      </c>
      <c r="M199" s="122">
        <v>2258.0628936478302</v>
      </c>
      <c r="N199" s="122">
        <v>2154.3670902695344</v>
      </c>
      <c r="O199" s="122">
        <v>2311.0316871946579</v>
      </c>
      <c r="P199" s="122">
        <v>2302.2990333276352</v>
      </c>
      <c r="Q199" s="122">
        <v>2244.2651104900151</v>
      </c>
      <c r="R199" s="122">
        <v>2229.0639535540272</v>
      </c>
      <c r="S199" s="122">
        <v>2226.4378056813939</v>
      </c>
      <c r="T199" s="122">
        <v>2084.7276553896368</v>
      </c>
      <c r="U199" s="122">
        <v>2140.5920369188343</v>
      </c>
      <c r="V199" s="122">
        <v>2150.4138461093526</v>
      </c>
      <c r="W199" s="122">
        <v>2429.5009743647479</v>
      </c>
      <c r="X199" s="122">
        <v>2297.7968138100014</v>
      </c>
      <c r="Y199" s="122">
        <v>2063.9587771971132</v>
      </c>
      <c r="DA199" s="130" t="s">
        <v>2456</v>
      </c>
    </row>
    <row r="200" spans="1:105" ht="12" customHeight="1" x14ac:dyDescent="0.25">
      <c r="A200" s="97" t="s">
        <v>138</v>
      </c>
      <c r="B200" s="98">
        <v>1863.8180928545423</v>
      </c>
      <c r="C200" s="98">
        <v>1865.5872947289117</v>
      </c>
      <c r="D200" s="98">
        <v>2001.7939126478054</v>
      </c>
      <c r="E200" s="98">
        <v>2055.7911101662712</v>
      </c>
      <c r="F200" s="98">
        <v>2058.9697182922018</v>
      </c>
      <c r="G200" s="98">
        <v>1873.8469401209938</v>
      </c>
      <c r="H200" s="98">
        <v>2015.5830965711671</v>
      </c>
      <c r="I200" s="98">
        <v>1923.2186628547322</v>
      </c>
      <c r="J200" s="98">
        <v>2010.1520606643137</v>
      </c>
      <c r="K200" s="98">
        <v>2110.5515068843092</v>
      </c>
      <c r="L200" s="98">
        <v>2239.640001463868</v>
      </c>
      <c r="M200" s="98">
        <v>2309.9411184271826</v>
      </c>
      <c r="N200" s="98">
        <v>2075.5633213143888</v>
      </c>
      <c r="O200" s="98">
        <v>2323.4042470421455</v>
      </c>
      <c r="P200" s="98">
        <v>2333.5347668878612</v>
      </c>
      <c r="Q200" s="98">
        <v>2232.7555834139748</v>
      </c>
      <c r="R200" s="98">
        <v>2207.7502056888038</v>
      </c>
      <c r="S200" s="98">
        <v>2248.2233486508853</v>
      </c>
      <c r="T200" s="98">
        <v>2066.6212772247568</v>
      </c>
      <c r="U200" s="98">
        <v>2119.2636723486407</v>
      </c>
      <c r="V200" s="98">
        <v>2174.8492045828339</v>
      </c>
      <c r="W200" s="98">
        <v>2481.092392416128</v>
      </c>
      <c r="X200" s="98">
        <v>2308.8843506564713</v>
      </c>
      <c r="Y200" s="98">
        <v>2016.1932357402429</v>
      </c>
      <c r="DA200" s="63" t="s">
        <v>2457</v>
      </c>
    </row>
    <row r="201" spans="1:105" ht="12" customHeight="1" x14ac:dyDescent="0.25">
      <c r="A201" s="97" t="s">
        <v>137</v>
      </c>
      <c r="B201" s="98">
        <v>1863.8180928545421</v>
      </c>
      <c r="C201" s="98">
        <v>1865.5872375723523</v>
      </c>
      <c r="D201" s="98">
        <v>2001.78504090557</v>
      </c>
      <c r="E201" s="98">
        <v>2055.7582931796901</v>
      </c>
      <c r="F201" s="98">
        <v>2058.9198513379133</v>
      </c>
      <c r="G201" s="98">
        <v>1873.7666941123052</v>
      </c>
      <c r="H201" s="98">
        <v>2015.4979752679576</v>
      </c>
      <c r="I201" s="98">
        <v>1923.2097023311119</v>
      </c>
      <c r="J201" s="98">
        <v>2010.1268295054833</v>
      </c>
      <c r="K201" s="98">
        <v>2110.1634618603248</v>
      </c>
      <c r="L201" s="98">
        <v>2239.2934440341269</v>
      </c>
      <c r="M201" s="98">
        <v>2309.6547845511554</v>
      </c>
      <c r="N201" s="98">
        <v>2075.8680333376278</v>
      </c>
      <c r="O201" s="98">
        <v>2323.5547593469914</v>
      </c>
      <c r="P201" s="98">
        <v>2333.8264829875038</v>
      </c>
      <c r="Q201" s="98">
        <v>2233.0418880233065</v>
      </c>
      <c r="R201" s="98">
        <v>2208.0571422643475</v>
      </c>
      <c r="S201" s="98">
        <v>2248.4298979384434</v>
      </c>
      <c r="T201" s="98">
        <v>2067.0117178720288</v>
      </c>
      <c r="U201" s="98">
        <v>2119.4236855366157</v>
      </c>
      <c r="V201" s="98">
        <v>2174.7375033059393</v>
      </c>
      <c r="W201" s="98">
        <v>2481.138732295286</v>
      </c>
      <c r="X201" s="98">
        <v>2309.6512538135844</v>
      </c>
      <c r="Y201" s="98">
        <v>2017.5074471083872</v>
      </c>
      <c r="DA201" s="63" t="s">
        <v>2458</v>
      </c>
    </row>
    <row r="202" spans="1:105" ht="12" customHeight="1" x14ac:dyDescent="0.25">
      <c r="A202" s="100" t="s">
        <v>211</v>
      </c>
      <c r="B202" s="101">
        <v>695.07423689330517</v>
      </c>
      <c r="C202" s="101">
        <v>692.29027261161855</v>
      </c>
      <c r="D202" s="101">
        <v>745.54709840873682</v>
      </c>
      <c r="E202" s="101">
        <v>759.43477796320906</v>
      </c>
      <c r="F202" s="101">
        <v>759.67930148813298</v>
      </c>
      <c r="G202" s="101">
        <v>690.63103146231936</v>
      </c>
      <c r="H202" s="101">
        <v>617.99542810973946</v>
      </c>
      <c r="I202" s="101">
        <v>622.12154725371283</v>
      </c>
      <c r="J202" s="101">
        <v>707.51881924476777</v>
      </c>
      <c r="K202" s="101">
        <v>758.90636830262576</v>
      </c>
      <c r="L202" s="101">
        <v>710.45872958814596</v>
      </c>
      <c r="M202" s="101">
        <v>821.14635466930872</v>
      </c>
      <c r="N202" s="101">
        <v>707.31124593328082</v>
      </c>
      <c r="O202" s="101">
        <v>678.20354990023088</v>
      </c>
      <c r="P202" s="101">
        <v>692.1848640526332</v>
      </c>
      <c r="Q202" s="101">
        <v>531.09933214173191</v>
      </c>
      <c r="R202" s="101">
        <v>486.87837307150187</v>
      </c>
      <c r="S202" s="101">
        <v>560.8238590039997</v>
      </c>
      <c r="T202" s="101">
        <v>595.48854108920341</v>
      </c>
      <c r="U202" s="101">
        <v>624.40268296396414</v>
      </c>
      <c r="V202" s="101">
        <v>643.45351335593034</v>
      </c>
      <c r="W202" s="101">
        <v>718.27550150841523</v>
      </c>
      <c r="X202" s="101">
        <v>783.2933152114208</v>
      </c>
      <c r="Y202" s="101">
        <v>679.89112489171055</v>
      </c>
      <c r="DA202" s="131" t="s">
        <v>2459</v>
      </c>
    </row>
    <row r="203" spans="1:105" ht="12" customHeight="1" x14ac:dyDescent="0.25">
      <c r="A203" s="103" t="s">
        <v>52</v>
      </c>
      <c r="B203" s="104">
        <v>1168.7438559612372</v>
      </c>
      <c r="C203" s="104">
        <v>1173.2969649607335</v>
      </c>
      <c r="D203" s="104">
        <v>1256.2379424968335</v>
      </c>
      <c r="E203" s="104">
        <v>1296.3235152164814</v>
      </c>
      <c r="F203" s="104">
        <v>1299.2405498497808</v>
      </c>
      <c r="G203" s="104">
        <v>1183.135662649986</v>
      </c>
      <c r="H203" s="104">
        <v>1397.5025471582182</v>
      </c>
      <c r="I203" s="104">
        <v>1301.0881550773988</v>
      </c>
      <c r="J203" s="104">
        <v>1302.6080102607154</v>
      </c>
      <c r="K203" s="104">
        <v>1351.2570935576991</v>
      </c>
      <c r="L203" s="104">
        <v>1528.8347144459808</v>
      </c>
      <c r="M203" s="104">
        <v>1488.508429881847</v>
      </c>
      <c r="N203" s="104">
        <v>1368.556787404347</v>
      </c>
      <c r="O203" s="104">
        <v>1645.3512094467605</v>
      </c>
      <c r="P203" s="104">
        <v>1641.6416189348708</v>
      </c>
      <c r="Q203" s="104">
        <v>1701.9425558815749</v>
      </c>
      <c r="R203" s="104">
        <v>1721.1787691928457</v>
      </c>
      <c r="S203" s="104">
        <v>1687.6060389344439</v>
      </c>
      <c r="T203" s="104">
        <v>1471.5231767828257</v>
      </c>
      <c r="U203" s="104">
        <v>1495.0210025726515</v>
      </c>
      <c r="V203" s="104">
        <v>1531.2839899500093</v>
      </c>
      <c r="W203" s="104">
        <v>1762.8632307868713</v>
      </c>
      <c r="X203" s="104">
        <v>1526.3579386021631</v>
      </c>
      <c r="Y203" s="104">
        <v>1337.6163222166765</v>
      </c>
      <c r="DA203" s="132" t="s">
        <v>2460</v>
      </c>
    </row>
    <row r="204" spans="1:105" ht="12" customHeight="1" x14ac:dyDescent="0.25">
      <c r="A204" s="106" t="s">
        <v>122</v>
      </c>
      <c r="B204" s="101">
        <v>1839.3347793612108</v>
      </c>
      <c r="C204" s="101">
        <v>1913.3126348596761</v>
      </c>
      <c r="D204" s="101">
        <v>1990.834476604663</v>
      </c>
      <c r="E204" s="101">
        <v>2014.4506676080923</v>
      </c>
      <c r="F204" s="101">
        <v>2027.2629646868402</v>
      </c>
      <c r="G204" s="101">
        <v>1886.1369381363986</v>
      </c>
      <c r="H204" s="101">
        <v>1971.5868929257103</v>
      </c>
      <c r="I204" s="101">
        <v>1987.6767281482742</v>
      </c>
      <c r="J204" s="101">
        <v>1985.4486742739477</v>
      </c>
      <c r="K204" s="101">
        <v>2174.9703368521164</v>
      </c>
      <c r="L204" s="101">
        <v>2232.4581926704382</v>
      </c>
      <c r="M204" s="101">
        <v>2185.1984822440095</v>
      </c>
      <c r="N204" s="101">
        <v>2262.2909961142223</v>
      </c>
      <c r="O204" s="101">
        <v>2293.8609148876444</v>
      </c>
      <c r="P204" s="101">
        <v>2260.7732197892756</v>
      </c>
      <c r="Q204" s="101">
        <v>2259.833750684154</v>
      </c>
      <c r="R204" s="101">
        <v>2257.4046428194629</v>
      </c>
      <c r="S204" s="101">
        <v>2196.7918900778104</v>
      </c>
      <c r="T204" s="101">
        <v>2109.5119498725758</v>
      </c>
      <c r="U204" s="101">
        <v>2171.4633964528343</v>
      </c>
      <c r="V204" s="101">
        <v>2111.336089813416</v>
      </c>
      <c r="W204" s="101">
        <v>2336.8378671063942</v>
      </c>
      <c r="X204" s="101">
        <v>2274.9994756960036</v>
      </c>
      <c r="Y204" s="101">
        <v>2168.2884948295819</v>
      </c>
      <c r="DA204" s="131" t="s">
        <v>2461</v>
      </c>
    </row>
    <row r="205" spans="1:105" ht="12" customHeight="1" x14ac:dyDescent="0.25">
      <c r="A205" s="107" t="s">
        <v>121</v>
      </c>
      <c r="B205" s="104">
        <v>1839.3347793612113</v>
      </c>
      <c r="C205" s="104">
        <v>1913.3700503083555</v>
      </c>
      <c r="D205" s="104">
        <v>1990.8701693368307</v>
      </c>
      <c r="E205" s="104">
        <v>2014.5932803629983</v>
      </c>
      <c r="F205" s="104">
        <v>2027.6653710726346</v>
      </c>
      <c r="G205" s="104">
        <v>1886.6938779946963</v>
      </c>
      <c r="H205" s="104">
        <v>1972.078630174633</v>
      </c>
      <c r="I205" s="104">
        <v>1987.7383930307096</v>
      </c>
      <c r="J205" s="104">
        <v>1985.3949097498823</v>
      </c>
      <c r="K205" s="104">
        <v>2174.9895113488355</v>
      </c>
      <c r="L205" s="104">
        <v>2232.7083995229923</v>
      </c>
      <c r="M205" s="104">
        <v>2185.405576840802</v>
      </c>
      <c r="N205" s="104">
        <v>2262.4474559892851</v>
      </c>
      <c r="O205" s="104">
        <v>2293.9609981882254</v>
      </c>
      <c r="P205" s="104">
        <v>2260.7437387943733</v>
      </c>
      <c r="Q205" s="104">
        <v>2258.9949080842252</v>
      </c>
      <c r="R205" s="104">
        <v>2257.0271348014307</v>
      </c>
      <c r="S205" s="104">
        <v>2197.4792208692725</v>
      </c>
      <c r="T205" s="104">
        <v>2109.6590876724881</v>
      </c>
      <c r="U205" s="104">
        <v>2171.6391139030584</v>
      </c>
      <c r="V205" s="104">
        <v>2110.9277566745559</v>
      </c>
      <c r="W205" s="104">
        <v>2334.8260359986252</v>
      </c>
      <c r="X205" s="104">
        <v>2274.2795910073573</v>
      </c>
      <c r="Y205" s="104">
        <v>2167.5887079911304</v>
      </c>
      <c r="DA205" s="132" t="s">
        <v>2462</v>
      </c>
    </row>
    <row r="206" spans="1:105" ht="12" customHeight="1" x14ac:dyDescent="0.25">
      <c r="A206" s="108" t="s">
        <v>53</v>
      </c>
      <c r="B206" s="98">
        <v>685.90048900821193</v>
      </c>
      <c r="C206" s="98">
        <v>710.30836950782088</v>
      </c>
      <c r="D206" s="98">
        <v>741.50391807369624</v>
      </c>
      <c r="E206" s="98">
        <v>743.93038746168065</v>
      </c>
      <c r="F206" s="98">
        <v>747.79809519429273</v>
      </c>
      <c r="G206" s="98">
        <v>695.34857965617425</v>
      </c>
      <c r="H206" s="98">
        <v>603.99603513315253</v>
      </c>
      <c r="I206" s="98">
        <v>642.81466962945467</v>
      </c>
      <c r="J206" s="98">
        <v>698.30416961863853</v>
      </c>
      <c r="K206" s="98">
        <v>783.78338529208725</v>
      </c>
      <c r="L206" s="98">
        <v>709.18684746574479</v>
      </c>
      <c r="M206" s="98">
        <v>773.36495402920195</v>
      </c>
      <c r="N206" s="98">
        <v>771.43246919203636</v>
      </c>
      <c r="O206" s="98">
        <v>670.74176567334655</v>
      </c>
      <c r="P206" s="98">
        <v>667.35380394623064</v>
      </c>
      <c r="Q206" s="98">
        <v>537.80743362834528</v>
      </c>
      <c r="R206" s="98">
        <v>499.52666018340705</v>
      </c>
      <c r="S206" s="98">
        <v>546.94377417663156</v>
      </c>
      <c r="T206" s="98">
        <v>608.76397523458252</v>
      </c>
      <c r="U206" s="98">
        <v>641.96041415385969</v>
      </c>
      <c r="V206" s="98">
        <v>622.47780738306665</v>
      </c>
      <c r="W206" s="98">
        <v>668.96193785178616</v>
      </c>
      <c r="X206" s="98">
        <v>769.00226741476672</v>
      </c>
      <c r="Y206" s="98">
        <v>728.17790640883538</v>
      </c>
      <c r="DA206" s="63" t="s">
        <v>2463</v>
      </c>
    </row>
    <row r="207" spans="1:105" ht="12" customHeight="1" x14ac:dyDescent="0.25">
      <c r="A207" s="108" t="s">
        <v>52</v>
      </c>
      <c r="B207" s="98">
        <v>1153.4342903529989</v>
      </c>
      <c r="C207" s="98">
        <v>1203.0616808005345</v>
      </c>
      <c r="D207" s="98">
        <v>1249.3662512631345</v>
      </c>
      <c r="E207" s="98">
        <v>1270.6628929013179</v>
      </c>
      <c r="F207" s="98">
        <v>1279.8672758783418</v>
      </c>
      <c r="G207" s="98">
        <v>1191.3452983385223</v>
      </c>
      <c r="H207" s="98">
        <v>1368.0825950414803</v>
      </c>
      <c r="I207" s="98">
        <v>1344.9237234012551</v>
      </c>
      <c r="J207" s="98">
        <v>1287.0907401312438</v>
      </c>
      <c r="K207" s="98">
        <v>1391.2061260567482</v>
      </c>
      <c r="L207" s="98">
        <v>1523.5215520572474</v>
      </c>
      <c r="M207" s="98">
        <v>1412.0406228116001</v>
      </c>
      <c r="N207" s="98">
        <v>1491.0149867972486</v>
      </c>
      <c r="O207" s="98">
        <v>1623.2192325148787</v>
      </c>
      <c r="P207" s="98">
        <v>1593.389934848142</v>
      </c>
      <c r="Q207" s="98">
        <v>1721.1874744558797</v>
      </c>
      <c r="R207" s="98">
        <v>1757.5004746180236</v>
      </c>
      <c r="S207" s="98">
        <v>1650.535446692641</v>
      </c>
      <c r="T207" s="98">
        <v>1500.8951124379055</v>
      </c>
      <c r="U207" s="98">
        <v>1529.6786997491986</v>
      </c>
      <c r="V207" s="98">
        <v>1488.4499492914888</v>
      </c>
      <c r="W207" s="98">
        <v>1665.8640981468393</v>
      </c>
      <c r="X207" s="98">
        <v>1505.2773235925904</v>
      </c>
      <c r="Y207" s="98">
        <v>1439.4108015822953</v>
      </c>
      <c r="DA207" s="63" t="s">
        <v>2464</v>
      </c>
    </row>
    <row r="208" spans="1:105" ht="12" customHeight="1" x14ac:dyDescent="0.25">
      <c r="A208" s="121" t="s">
        <v>54</v>
      </c>
      <c r="B208" s="122">
        <v>275.42191888901976</v>
      </c>
      <c r="C208" s="122">
        <v>317.45537395507546</v>
      </c>
      <c r="D208" s="122">
        <v>332.80098866719027</v>
      </c>
      <c r="E208" s="122">
        <v>332.29505805171482</v>
      </c>
      <c r="F208" s="122">
        <v>353.99017059057803</v>
      </c>
      <c r="G208" s="122">
        <v>287.20779813883883</v>
      </c>
      <c r="H208" s="122">
        <v>334.79364384530254</v>
      </c>
      <c r="I208" s="122">
        <v>292.43892291202673</v>
      </c>
      <c r="J208" s="122">
        <v>316.61102382651859</v>
      </c>
      <c r="K208" s="122">
        <v>400.24248562539776</v>
      </c>
      <c r="L208" s="122">
        <v>405.08290607819777</v>
      </c>
      <c r="M208" s="122">
        <v>399.91902878188694</v>
      </c>
      <c r="N208" s="122">
        <v>411.85076639634565</v>
      </c>
      <c r="O208" s="122">
        <v>402.88624862263481</v>
      </c>
      <c r="P208" s="122">
        <v>420.51989875001129</v>
      </c>
      <c r="Q208" s="122">
        <v>405.20960752017811</v>
      </c>
      <c r="R208" s="122">
        <v>415.27694112764186</v>
      </c>
      <c r="S208" s="122">
        <v>417.45535840909906</v>
      </c>
      <c r="T208" s="122">
        <v>414.43643256997615</v>
      </c>
      <c r="U208" s="122">
        <v>426.09994421293891</v>
      </c>
      <c r="V208" s="122">
        <v>419.5426569163555</v>
      </c>
      <c r="W208" s="122">
        <v>398.04170204476873</v>
      </c>
      <c r="X208" s="122">
        <v>414.06877172344326</v>
      </c>
      <c r="Y208" s="122">
        <v>420.17912097342025</v>
      </c>
      <c r="DA208" s="130" t="s">
        <v>2465</v>
      </c>
    </row>
    <row r="209" spans="1:105" ht="12" customHeight="1" x14ac:dyDescent="0.25">
      <c r="A209" s="97" t="s">
        <v>50</v>
      </c>
      <c r="B209" s="98">
        <v>276.61021841642435</v>
      </c>
      <c r="C209" s="98">
        <v>319.3300067399162</v>
      </c>
      <c r="D209" s="98">
        <v>337.01241558409458</v>
      </c>
      <c r="E209" s="98">
        <v>322.85284694800811</v>
      </c>
      <c r="F209" s="98">
        <v>351.21765985907314</v>
      </c>
      <c r="G209" s="98">
        <v>293.82052105155174</v>
      </c>
      <c r="H209" s="98">
        <v>336.36649065842659</v>
      </c>
      <c r="I209" s="98">
        <v>293.62274674058671</v>
      </c>
      <c r="J209" s="98">
        <v>313.94411095394361</v>
      </c>
      <c r="K209" s="98">
        <v>407.41668824699519</v>
      </c>
      <c r="L209" s="98">
        <v>438.17170008856294</v>
      </c>
      <c r="M209" s="98">
        <v>405.24007198067727</v>
      </c>
      <c r="N209" s="98">
        <v>344.90192609073569</v>
      </c>
      <c r="O209" s="98">
        <v>345.23031506937713</v>
      </c>
      <c r="P209" s="98">
        <v>386.65025718349426</v>
      </c>
      <c r="Q209" s="98">
        <v>427.04424391710847</v>
      </c>
      <c r="R209" s="98">
        <v>451.44832615280529</v>
      </c>
      <c r="S209" s="98">
        <v>434.49518099870272</v>
      </c>
      <c r="T209" s="98">
        <v>404.21099528276505</v>
      </c>
      <c r="U209" s="98">
        <v>406.72179252016639</v>
      </c>
      <c r="V209" s="98">
        <v>406.77298871795222</v>
      </c>
      <c r="W209" s="98">
        <v>562.08797989359948</v>
      </c>
      <c r="X209" s="98">
        <v>290.87401902452081</v>
      </c>
      <c r="Y209" s="98">
        <v>413.74088250445953</v>
      </c>
      <c r="DA209" s="63" t="s">
        <v>2466</v>
      </c>
    </row>
    <row r="210" spans="1:105" ht="12" customHeight="1" x14ac:dyDescent="0.25">
      <c r="A210" s="109" t="s">
        <v>120</v>
      </c>
      <c r="B210" s="33">
        <v>275.41422432953823</v>
      </c>
      <c r="C210" s="33">
        <v>317.44357292718206</v>
      </c>
      <c r="D210" s="33">
        <v>332.77611980402139</v>
      </c>
      <c r="E210" s="33">
        <v>332.34776828297839</v>
      </c>
      <c r="F210" s="33">
        <v>354.00530526094161</v>
      </c>
      <c r="G210" s="33">
        <v>287.17222057260562</v>
      </c>
      <c r="H210" s="33">
        <v>334.78554301716815</v>
      </c>
      <c r="I210" s="33">
        <v>292.4330968663765</v>
      </c>
      <c r="J210" s="33">
        <v>316.62334743307741</v>
      </c>
      <c r="K210" s="33">
        <v>400.21184267041485</v>
      </c>
      <c r="L210" s="33">
        <v>404.95866194871456</v>
      </c>
      <c r="M210" s="33">
        <v>399.9027770006382</v>
      </c>
      <c r="N210" s="33">
        <v>412.00710489668143</v>
      </c>
      <c r="O210" s="33">
        <v>402.99741279357863</v>
      </c>
      <c r="P210" s="33">
        <v>420.5858927598743</v>
      </c>
      <c r="Q210" s="33">
        <v>405.16153583210001</v>
      </c>
      <c r="R210" s="33">
        <v>415.19084609472986</v>
      </c>
      <c r="S210" s="33">
        <v>417.41430863456702</v>
      </c>
      <c r="T210" s="33">
        <v>414.4599877787432</v>
      </c>
      <c r="U210" s="33">
        <v>426.14497375970655</v>
      </c>
      <c r="V210" s="33">
        <v>419.57163510761421</v>
      </c>
      <c r="W210" s="33">
        <v>397.68063290410981</v>
      </c>
      <c r="X210" s="33">
        <v>414.2824506897</v>
      </c>
      <c r="Y210" s="33">
        <v>420.18746066055616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5821.5166588737547</v>
      </c>
      <c r="C212" s="117">
        <f t="shared" si="101"/>
        <v>5759.0737474023117</v>
      </c>
      <c r="D212" s="117">
        <f t="shared" si="101"/>
        <v>5503.1860875114271</v>
      </c>
      <c r="E212" s="117">
        <f t="shared" si="101"/>
        <v>5536.1301594372289</v>
      </c>
      <c r="F212" s="117">
        <f t="shared" si="101"/>
        <v>5505.7638298686788</v>
      </c>
      <c r="G212" s="117">
        <f t="shared" si="101"/>
        <v>5429.8851409481813</v>
      </c>
      <c r="H212" s="117">
        <f t="shared" si="101"/>
        <v>5442.4533839756286</v>
      </c>
      <c r="I212" s="117">
        <f t="shared" si="101"/>
        <v>4999.9673783104972</v>
      </c>
      <c r="J212" s="117">
        <f t="shared" si="101"/>
        <v>5265.7857770302653</v>
      </c>
      <c r="K212" s="117">
        <f t="shared" si="101"/>
        <v>5178.708223306332</v>
      </c>
      <c r="L212" s="117">
        <f t="shared" si="101"/>
        <v>5914.3888432805143</v>
      </c>
      <c r="M212" s="117">
        <f t="shared" si="101"/>
        <v>5352.2297169030244</v>
      </c>
      <c r="N212" s="117">
        <f t="shared" si="101"/>
        <v>5071.4077536101586</v>
      </c>
      <c r="O212" s="117">
        <f t="shared" si="101"/>
        <v>5498.1758570744769</v>
      </c>
      <c r="P212" s="117">
        <f t="shared" si="101"/>
        <v>4823.7672559996054</v>
      </c>
      <c r="Q212" s="117">
        <f t="shared" si="101"/>
        <v>5081.1957104336498</v>
      </c>
      <c r="R212" s="117">
        <f t="shared" ref="R212:V212" si="102">R213+R216+R218+R227</f>
        <v>5162.0899129091067</v>
      </c>
      <c r="S212" s="117">
        <f t="shared" si="102"/>
        <v>5268.963260602487</v>
      </c>
      <c r="T212" s="117">
        <f t="shared" si="102"/>
        <v>4771.3297148580878</v>
      </c>
      <c r="U212" s="117">
        <f t="shared" si="102"/>
        <v>4899.5387610978914</v>
      </c>
      <c r="V212" s="117">
        <f t="shared" si="102"/>
        <v>5186.3320679448543</v>
      </c>
      <c r="W212" s="117">
        <f t="shared" ref="W212:Y212" si="103">W213+W216+W218+W227</f>
        <v>5753.6281366844814</v>
      </c>
      <c r="X212" s="117">
        <f t="shared" si="103"/>
        <v>5212.0012000823126</v>
      </c>
      <c r="Y212" s="117">
        <f t="shared" si="103"/>
        <v>4533.6626431539398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5294.7894088203093</v>
      </c>
      <c r="C213" s="122">
        <f t="shared" si="104"/>
        <v>5241.0259808083501</v>
      </c>
      <c r="D213" s="122">
        <f t="shared" si="104"/>
        <v>4952.7488148377024</v>
      </c>
      <c r="E213" s="122">
        <f t="shared" si="104"/>
        <v>4979.1894628285982</v>
      </c>
      <c r="F213" s="122">
        <f t="shared" si="104"/>
        <v>4936.8702592646923</v>
      </c>
      <c r="G213" s="122">
        <f t="shared" si="104"/>
        <v>4917.4696761334581</v>
      </c>
      <c r="H213" s="122">
        <f t="shared" si="104"/>
        <v>4893.1456553218541</v>
      </c>
      <c r="I213" s="122">
        <f t="shared" si="104"/>
        <v>4477.2948269401822</v>
      </c>
      <c r="J213" s="122">
        <f t="shared" si="104"/>
        <v>4722.8099620368457</v>
      </c>
      <c r="K213" s="122">
        <f t="shared" si="104"/>
        <v>4610.8197480675444</v>
      </c>
      <c r="L213" s="122">
        <f t="shared" si="104"/>
        <v>5315.6538748987359</v>
      </c>
      <c r="M213" s="122">
        <f t="shared" si="104"/>
        <v>4734.7349419564371</v>
      </c>
      <c r="N213" s="122">
        <f t="shared" si="104"/>
        <v>4531.501320462291</v>
      </c>
      <c r="O213" s="122">
        <f t="shared" si="104"/>
        <v>4905.8408164086923</v>
      </c>
      <c r="P213" s="122">
        <f t="shared" si="104"/>
        <v>4242.2537960252221</v>
      </c>
      <c r="Q213" s="122">
        <f t="shared" si="104"/>
        <v>4532.4514480362295</v>
      </c>
      <c r="R213" s="122">
        <f t="shared" ref="R213:V213" si="105">SUM(R214:R215)</f>
        <v>4626.5098092117578</v>
      </c>
      <c r="S213" s="122">
        <f t="shared" si="105"/>
        <v>4731.5308574469518</v>
      </c>
      <c r="T213" s="122">
        <f t="shared" si="105"/>
        <v>4284.4678768934418</v>
      </c>
      <c r="U213" s="122">
        <f t="shared" si="105"/>
        <v>4400.4212404008958</v>
      </c>
      <c r="V213" s="122">
        <f t="shared" si="105"/>
        <v>4663.9199631500951</v>
      </c>
      <c r="W213" s="122">
        <f t="shared" ref="W213:Y213" si="106">SUM(W214:W215)</f>
        <v>5141.8737061820102</v>
      </c>
      <c r="X213" s="122">
        <f t="shared" si="106"/>
        <v>4625.7106659450474</v>
      </c>
      <c r="Y213" s="122">
        <f t="shared" si="106"/>
        <v>4023.1116579005065</v>
      </c>
      <c r="DA213" s="130" t="s">
        <v>2619</v>
      </c>
    </row>
    <row r="214" spans="1:105" ht="12" customHeight="1" x14ac:dyDescent="0.25">
      <c r="A214" s="97" t="s">
        <v>211</v>
      </c>
      <c r="B214" s="98">
        <v>5294.7894088203093</v>
      </c>
      <c r="C214" s="98">
        <v>5241.0259808083501</v>
      </c>
      <c r="D214" s="98">
        <v>4952.7488148377024</v>
      </c>
      <c r="E214" s="98">
        <v>4979.1894628285982</v>
      </c>
      <c r="F214" s="98">
        <v>4936.8702592646923</v>
      </c>
      <c r="G214" s="98">
        <v>4917.4696761334581</v>
      </c>
      <c r="H214" s="98">
        <v>4893.1456553218541</v>
      </c>
      <c r="I214" s="98">
        <v>4477.2948269401822</v>
      </c>
      <c r="J214" s="98">
        <v>4722.8099620368457</v>
      </c>
      <c r="K214" s="98">
        <v>4610.8197480675444</v>
      </c>
      <c r="L214" s="98">
        <v>5315.6538748987359</v>
      </c>
      <c r="M214" s="98">
        <v>4734.7349419564371</v>
      </c>
      <c r="N214" s="98">
        <v>4531.501320462291</v>
      </c>
      <c r="O214" s="98">
        <v>4905.8408164086923</v>
      </c>
      <c r="P214" s="98">
        <v>4242.2537960252221</v>
      </c>
      <c r="Q214" s="98">
        <v>4532.4514480362295</v>
      </c>
      <c r="R214" s="98">
        <v>4626.5098092117578</v>
      </c>
      <c r="S214" s="98">
        <v>4731.5308574469518</v>
      </c>
      <c r="T214" s="98">
        <v>4284.4678768934418</v>
      </c>
      <c r="U214" s="98">
        <v>4400.4212404008958</v>
      </c>
      <c r="V214" s="98">
        <v>4663.9199631500951</v>
      </c>
      <c r="W214" s="98">
        <v>5141.8737061820102</v>
      </c>
      <c r="X214" s="98">
        <v>4625.7106659450474</v>
      </c>
      <c r="Y214" s="98">
        <v>4023.1116579005065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526.05512332272542</v>
      </c>
      <c r="C218" s="122">
        <v>517.29434667034445</v>
      </c>
      <c r="D218" s="122">
        <v>549.69210169643816</v>
      </c>
      <c r="E218" s="122">
        <v>556.26666152305791</v>
      </c>
      <c r="F218" s="122">
        <v>568.17768069720182</v>
      </c>
      <c r="G218" s="122">
        <v>511.82637913339551</v>
      </c>
      <c r="H218" s="122">
        <v>548.66351927368885</v>
      </c>
      <c r="I218" s="122">
        <v>522.13569631730536</v>
      </c>
      <c r="J218" s="122">
        <v>542.43678632026797</v>
      </c>
      <c r="K218" s="122">
        <v>567.24187676558449</v>
      </c>
      <c r="L218" s="122">
        <v>598.12350177143355</v>
      </c>
      <c r="M218" s="122">
        <v>617.03458668389464</v>
      </c>
      <c r="N218" s="122">
        <v>539.60686396687538</v>
      </c>
      <c r="O218" s="122">
        <v>592.08750845025986</v>
      </c>
      <c r="P218" s="122">
        <v>581.2333952219185</v>
      </c>
      <c r="Q218" s="122">
        <v>548.395033511733</v>
      </c>
      <c r="R218" s="122">
        <v>535.18142301070918</v>
      </c>
      <c r="S218" s="122">
        <v>537.04454865961588</v>
      </c>
      <c r="T218" s="122">
        <v>486.51711638726158</v>
      </c>
      <c r="U218" s="122">
        <v>498.76826358785451</v>
      </c>
      <c r="V218" s="122">
        <v>522.07165215892621</v>
      </c>
      <c r="W218" s="122">
        <v>611.29940830875012</v>
      </c>
      <c r="X218" s="122">
        <v>586.10522118333461</v>
      </c>
      <c r="Y218" s="122">
        <v>510.35451639905585</v>
      </c>
      <c r="DA218" s="130" t="s">
        <v>2624</v>
      </c>
    </row>
    <row r="219" spans="1:105" ht="12" customHeight="1" x14ac:dyDescent="0.25">
      <c r="A219" s="97" t="s">
        <v>138</v>
      </c>
      <c r="B219" s="98">
        <v>919.07216790087648</v>
      </c>
      <c r="C219" s="98">
        <v>917.6267428061866</v>
      </c>
      <c r="D219" s="98">
        <v>980.28811655686445</v>
      </c>
      <c r="E219" s="98">
        <v>1004.0929460677423</v>
      </c>
      <c r="F219" s="98">
        <v>1002.380713179274</v>
      </c>
      <c r="G219" s="98">
        <v>907.39467156711635</v>
      </c>
      <c r="H219" s="98">
        <v>972.53474423317232</v>
      </c>
      <c r="I219" s="98">
        <v>923.90283681830761</v>
      </c>
      <c r="J219" s="98">
        <v>957.70178854826281</v>
      </c>
      <c r="K219" s="98">
        <v>995.57693886037737</v>
      </c>
      <c r="L219" s="98">
        <v>1044.8117659402208</v>
      </c>
      <c r="M219" s="98">
        <v>1062.6998367957121</v>
      </c>
      <c r="N219" s="98">
        <v>938.00352301284784</v>
      </c>
      <c r="O219" s="98">
        <v>1026.0225196243978</v>
      </c>
      <c r="P219" s="98">
        <v>1024.0959166052137</v>
      </c>
      <c r="Q219" s="98">
        <v>970.79022278673858</v>
      </c>
      <c r="R219" s="98">
        <v>945.89674435207928</v>
      </c>
      <c r="S219" s="98">
        <v>941.46612344699372</v>
      </c>
      <c r="T219" s="98">
        <v>845.04426824694292</v>
      </c>
      <c r="U219" s="98">
        <v>846.50663361641955</v>
      </c>
      <c r="V219" s="98">
        <v>851.17077025314268</v>
      </c>
      <c r="W219" s="98">
        <v>952.96304988686154</v>
      </c>
      <c r="X219" s="98">
        <v>870.86378430770537</v>
      </c>
      <c r="Y219" s="98">
        <v>747.69868741261462</v>
      </c>
      <c r="DA219" s="63" t="s">
        <v>2625</v>
      </c>
    </row>
    <row r="220" spans="1:105" ht="12" customHeight="1" x14ac:dyDescent="0.25">
      <c r="A220" s="97" t="s">
        <v>137</v>
      </c>
      <c r="B220" s="98">
        <v>342.7498575116756</v>
      </c>
      <c r="C220" s="98">
        <v>340.80045949211376</v>
      </c>
      <c r="D220" s="98">
        <v>365.03507665443101</v>
      </c>
      <c r="E220" s="98">
        <v>369.76309713571112</v>
      </c>
      <c r="F220" s="98">
        <v>367.45204948834868</v>
      </c>
      <c r="G220" s="98">
        <v>330.59311930641383</v>
      </c>
      <c r="H220" s="98">
        <v>293.41666911431707</v>
      </c>
      <c r="I220" s="98">
        <v>294.65979225215654</v>
      </c>
      <c r="J220" s="98">
        <v>332.92499108222381</v>
      </c>
      <c r="K220" s="98">
        <v>352.31135809164192</v>
      </c>
      <c r="L220" s="98">
        <v>326.98989535229947</v>
      </c>
      <c r="M220" s="98">
        <v>374.34013388100857</v>
      </c>
      <c r="N220" s="98">
        <v>320.9228219700978</v>
      </c>
      <c r="O220" s="98">
        <v>300.43117643085537</v>
      </c>
      <c r="P220" s="98">
        <v>305.92525177707938</v>
      </c>
      <c r="Q220" s="98">
        <v>233.43082475139232</v>
      </c>
      <c r="R220" s="98">
        <v>211.76602682277951</v>
      </c>
      <c r="S220" s="98">
        <v>237.19543267456018</v>
      </c>
      <c r="T220" s="98">
        <v>247.63371238297177</v>
      </c>
      <c r="U220" s="98">
        <v>251.98223804893587</v>
      </c>
      <c r="V220" s="98">
        <v>252.6165066893725</v>
      </c>
      <c r="W220" s="98">
        <v>277.16193687700883</v>
      </c>
      <c r="X220" s="98">
        <v>298.8232049388439</v>
      </c>
      <c r="Y220" s="98">
        <v>256.31756576201479</v>
      </c>
      <c r="DA220" s="63" t="s">
        <v>2626</v>
      </c>
    </row>
    <row r="221" spans="1:105" ht="12" customHeight="1" x14ac:dyDescent="0.25">
      <c r="A221" s="100" t="s">
        <v>211</v>
      </c>
      <c r="B221" s="101">
        <v>342.7498575116756</v>
      </c>
      <c r="C221" s="101">
        <v>340.80045949211376</v>
      </c>
      <c r="D221" s="101">
        <v>365.03507665443101</v>
      </c>
      <c r="E221" s="101">
        <v>369.76309713571112</v>
      </c>
      <c r="F221" s="101">
        <v>367.45204948834868</v>
      </c>
      <c r="G221" s="101">
        <v>330.59311930641383</v>
      </c>
      <c r="H221" s="101">
        <v>293.41666911431707</v>
      </c>
      <c r="I221" s="101">
        <v>294.65979225215654</v>
      </c>
      <c r="J221" s="101">
        <v>332.92499108222381</v>
      </c>
      <c r="K221" s="101">
        <v>352.31135809164192</v>
      </c>
      <c r="L221" s="101">
        <v>326.98989535229947</v>
      </c>
      <c r="M221" s="101">
        <v>374.34013388100857</v>
      </c>
      <c r="N221" s="101">
        <v>320.9228219700978</v>
      </c>
      <c r="O221" s="101">
        <v>300.43117643085537</v>
      </c>
      <c r="P221" s="101">
        <v>305.92525177707938</v>
      </c>
      <c r="Q221" s="101">
        <v>233.43082475139232</v>
      </c>
      <c r="R221" s="101">
        <v>211.76602682277951</v>
      </c>
      <c r="S221" s="101">
        <v>237.19543267456018</v>
      </c>
      <c r="T221" s="101">
        <v>247.63371238297177</v>
      </c>
      <c r="U221" s="101">
        <v>251.98223804893587</v>
      </c>
      <c r="V221" s="101">
        <v>252.6165066893725</v>
      </c>
      <c r="W221" s="101">
        <v>277.16193687700883</v>
      </c>
      <c r="X221" s="101">
        <v>298.8232049388439</v>
      </c>
      <c r="Y221" s="101">
        <v>256.31756576201479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0.6721267307198463</v>
      </c>
      <c r="C227" s="122">
        <v>0.75341992361703358</v>
      </c>
      <c r="D227" s="122">
        <v>0.74517097728702297</v>
      </c>
      <c r="E227" s="122">
        <v>0.67403508557271119</v>
      </c>
      <c r="F227" s="122">
        <v>0.71588990678422137</v>
      </c>
      <c r="G227" s="122">
        <v>0.5890856813276466</v>
      </c>
      <c r="H227" s="122">
        <v>0.64420938008641648</v>
      </c>
      <c r="I227" s="122">
        <v>0.53685505300970648</v>
      </c>
      <c r="J227" s="122">
        <v>0.5390286731519619</v>
      </c>
      <c r="K227" s="122">
        <v>0.64659847320301644</v>
      </c>
      <c r="L227" s="122">
        <v>0.61146661034483285</v>
      </c>
      <c r="M227" s="122">
        <v>0.4601882626928</v>
      </c>
      <c r="N227" s="122">
        <v>0.29956918099201713</v>
      </c>
      <c r="O227" s="122">
        <v>0.24753221552476187</v>
      </c>
      <c r="P227" s="122">
        <v>0.28006475246485962</v>
      </c>
      <c r="Q227" s="122">
        <v>0.3492288856868776</v>
      </c>
      <c r="R227" s="122">
        <v>0.398680686639517</v>
      </c>
      <c r="S227" s="122">
        <v>0.38785449592023374</v>
      </c>
      <c r="T227" s="122">
        <v>0.34472157738355852</v>
      </c>
      <c r="U227" s="122">
        <v>0.3492571091410388</v>
      </c>
      <c r="V227" s="122">
        <v>0.34045263583267593</v>
      </c>
      <c r="W227" s="122">
        <v>0.45502219372107533</v>
      </c>
      <c r="X227" s="122">
        <v>0.1853129539308174</v>
      </c>
      <c r="Y227" s="122">
        <v>0.19646885437803099</v>
      </c>
      <c r="DA227" s="130" t="s">
        <v>2633</v>
      </c>
    </row>
    <row r="228" spans="1:105" ht="12" customHeight="1" x14ac:dyDescent="0.25">
      <c r="A228" s="97" t="s">
        <v>50</v>
      </c>
      <c r="B228" s="98">
        <v>104.47116530997894</v>
      </c>
      <c r="C228" s="98">
        <v>120.43669686537878</v>
      </c>
      <c r="D228" s="98">
        <v>126.93642829907458</v>
      </c>
      <c r="E228" s="98">
        <v>121.41684756654239</v>
      </c>
      <c r="F228" s="98">
        <v>131.85931103528975</v>
      </c>
      <c r="G228" s="98">
        <v>110.08112785570583</v>
      </c>
      <c r="H228" s="98">
        <v>125.72310917238575</v>
      </c>
      <c r="I228" s="98">
        <v>109.62316202421451</v>
      </c>
      <c r="J228" s="98">
        <v>117.18852573845858</v>
      </c>
      <c r="K228" s="98">
        <v>152.02979451814099</v>
      </c>
      <c r="L228" s="98">
        <v>163.4577338590359</v>
      </c>
      <c r="M228" s="98">
        <v>151.13177237367893</v>
      </c>
      <c r="N228" s="98">
        <v>128.58408780979804</v>
      </c>
      <c r="O228" s="98">
        <v>128.6315326485078</v>
      </c>
      <c r="P228" s="98">
        <v>144.01572805122589</v>
      </c>
      <c r="Q228" s="98">
        <v>158.97244440281591</v>
      </c>
      <c r="R228" s="98">
        <v>167.89768882653942</v>
      </c>
      <c r="S228" s="98">
        <v>161.3868338180171</v>
      </c>
      <c r="T228" s="98">
        <v>149.99013147142156</v>
      </c>
      <c r="U228" s="98">
        <v>150.649620460075</v>
      </c>
      <c r="V228" s="98">
        <v>150.36593759574745</v>
      </c>
      <c r="W228" s="98">
        <v>207.18744214611073</v>
      </c>
      <c r="X228" s="98">
        <v>107.02588753805377</v>
      </c>
      <c r="Y228" s="98">
        <v>151.87042443421797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250.24787417352522</v>
      </c>
      <c r="C231" s="118">
        <f t="shared" si="108"/>
        <v>246.86310125029988</v>
      </c>
      <c r="D231" s="118">
        <f t="shared" si="108"/>
        <v>236.39908183103782</v>
      </c>
      <c r="E231" s="118">
        <f t="shared" si="108"/>
        <v>235.07895306757834</v>
      </c>
      <c r="F231" s="118">
        <f t="shared" si="108"/>
        <v>232.41043478711671</v>
      </c>
      <c r="G231" s="118">
        <f t="shared" si="108"/>
        <v>226.83483510913851</v>
      </c>
      <c r="H231" s="118">
        <f t="shared" si="108"/>
        <v>226.95365225228687</v>
      </c>
      <c r="I231" s="118">
        <f t="shared" si="108"/>
        <v>208.536856669575</v>
      </c>
      <c r="J231" s="118">
        <f t="shared" si="108"/>
        <v>218.58055899517603</v>
      </c>
      <c r="K231" s="118">
        <f t="shared" si="108"/>
        <v>216.83831328825613</v>
      </c>
      <c r="L231" s="118">
        <f t="shared" si="108"/>
        <v>244.02266060813656</v>
      </c>
      <c r="M231" s="118">
        <f t="shared" si="108"/>
        <v>221.49344572275859</v>
      </c>
      <c r="N231" s="118">
        <f t="shared" si="108"/>
        <v>211.34425270561547</v>
      </c>
      <c r="O231" s="118">
        <f t="shared" si="108"/>
        <v>226.26956792568441</v>
      </c>
      <c r="P231" s="118">
        <f t="shared" si="108"/>
        <v>200.73477584277364</v>
      </c>
      <c r="Q231" s="118">
        <f t="shared" si="108"/>
        <v>211.37380012551955</v>
      </c>
      <c r="R231" s="118">
        <f t="shared" ref="R231:V231" si="109">R232+R235+R237+R246</f>
        <v>214.17921477708873</v>
      </c>
      <c r="S231" s="118">
        <f t="shared" si="109"/>
        <v>217.13394555868379</v>
      </c>
      <c r="T231" s="118">
        <f t="shared" si="109"/>
        <v>196.6731719102531</v>
      </c>
      <c r="U231" s="118">
        <f t="shared" si="109"/>
        <v>201.66036178345894</v>
      </c>
      <c r="V231" s="118">
        <f t="shared" si="109"/>
        <v>211.53543671434622</v>
      </c>
      <c r="W231" s="118">
        <f t="shared" ref="W231:Y231" si="110">W232+W235+W237+W246</f>
        <v>229.33375055619913</v>
      </c>
      <c r="X231" s="118">
        <f t="shared" si="110"/>
        <v>207.24525848719074</v>
      </c>
      <c r="Y231" s="118">
        <f t="shared" si="110"/>
        <v>181.60243001299963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213.64370883280009</v>
      </c>
      <c r="C232" s="123">
        <f t="shared" si="111"/>
        <v>209.6794931163092</v>
      </c>
      <c r="D232" s="123">
        <f t="shared" si="111"/>
        <v>197.36592066635004</v>
      </c>
      <c r="E232" s="123">
        <f t="shared" si="111"/>
        <v>196.01842241999643</v>
      </c>
      <c r="F232" s="123">
        <f t="shared" si="111"/>
        <v>193.20879632190756</v>
      </c>
      <c r="G232" s="123">
        <f t="shared" si="111"/>
        <v>191.8004413592146</v>
      </c>
      <c r="H232" s="123">
        <f t="shared" si="111"/>
        <v>189.81430370555498</v>
      </c>
      <c r="I232" s="123">
        <f t="shared" si="111"/>
        <v>173.08598154654118</v>
      </c>
      <c r="J232" s="123">
        <f t="shared" si="111"/>
        <v>182.17687061628644</v>
      </c>
      <c r="K232" s="123">
        <f t="shared" si="111"/>
        <v>177.70155469244992</v>
      </c>
      <c r="L232" s="123">
        <f t="shared" si="111"/>
        <v>203.79564885394677</v>
      </c>
      <c r="M232" s="123">
        <f t="shared" si="111"/>
        <v>181.19502376975083</v>
      </c>
      <c r="N232" s="123">
        <f t="shared" si="111"/>
        <v>173.35044117725809</v>
      </c>
      <c r="O232" s="123">
        <f t="shared" si="111"/>
        <v>186.67616125422796</v>
      </c>
      <c r="P232" s="123">
        <f t="shared" si="111"/>
        <v>161.31379719098754</v>
      </c>
      <c r="Q232" s="123">
        <f t="shared" si="111"/>
        <v>173.2909077489594</v>
      </c>
      <c r="R232" s="123">
        <f t="shared" ref="R232:V232" si="112">SUM(R233:R234)</f>
        <v>176.67759321592149</v>
      </c>
      <c r="S232" s="123">
        <f t="shared" si="112"/>
        <v>180.15952511477334</v>
      </c>
      <c r="T232" s="123">
        <f t="shared" si="112"/>
        <v>162.48425250402687</v>
      </c>
      <c r="U232" s="123">
        <f t="shared" si="112"/>
        <v>167.0267461374473</v>
      </c>
      <c r="V232" s="123">
        <f t="shared" si="112"/>
        <v>177.14186587724149</v>
      </c>
      <c r="W232" s="123">
        <f t="shared" ref="W232:Y232" si="113">SUM(W233:W234)</f>
        <v>192.30744935600859</v>
      </c>
      <c r="X232" s="123">
        <f t="shared" si="113"/>
        <v>172.27521901161364</v>
      </c>
      <c r="Y232" s="123">
        <f t="shared" si="113"/>
        <v>150.06611862634111</v>
      </c>
      <c r="DA232" s="130" t="s">
        <v>2787</v>
      </c>
    </row>
    <row r="233" spans="1:105" ht="12" customHeight="1" x14ac:dyDescent="0.25">
      <c r="A233" s="97" t="s">
        <v>211</v>
      </c>
      <c r="B233" s="99">
        <v>210.87635262831918</v>
      </c>
      <c r="C233" s="99">
        <v>207.00396479190874</v>
      </c>
      <c r="D233" s="99">
        <v>194.88103744166085</v>
      </c>
      <c r="E233" s="99">
        <v>193.57584331540659</v>
      </c>
      <c r="F233" s="99">
        <v>190.84755814375393</v>
      </c>
      <c r="G233" s="99">
        <v>189.69459120529248</v>
      </c>
      <c r="H233" s="99">
        <v>187.70375225954808</v>
      </c>
      <c r="I233" s="99">
        <v>171.21107048024345</v>
      </c>
      <c r="J233" s="99">
        <v>180.2049612526113</v>
      </c>
      <c r="K233" s="99">
        <v>175.76974100452901</v>
      </c>
      <c r="L233" s="99">
        <v>201.56042076843968</v>
      </c>
      <c r="M233" s="99">
        <v>179.19621109041071</v>
      </c>
      <c r="N233" s="99">
        <v>171.40538109069192</v>
      </c>
      <c r="O233" s="99">
        <v>184.5312088291615</v>
      </c>
      <c r="P233" s="99">
        <v>159.45689338622293</v>
      </c>
      <c r="Q233" s="99">
        <v>171.28535562159632</v>
      </c>
      <c r="R233" s="99">
        <v>174.61084661804375</v>
      </c>
      <c r="S233" s="99">
        <v>178.01398202297358</v>
      </c>
      <c r="T233" s="99">
        <v>160.51242526782175</v>
      </c>
      <c r="U233" s="99">
        <v>164.97727422334887</v>
      </c>
      <c r="V233" s="99">
        <v>174.94502884301752</v>
      </c>
      <c r="W233" s="99">
        <v>189.86582165120254</v>
      </c>
      <c r="X233" s="99">
        <v>170.08070877933088</v>
      </c>
      <c r="Y233" s="99">
        <v>148.12816897256249</v>
      </c>
      <c r="DA233" s="63" t="s">
        <v>2788</v>
      </c>
    </row>
    <row r="234" spans="1:105" ht="12" customHeight="1" x14ac:dyDescent="0.25">
      <c r="A234" s="97" t="s">
        <v>53</v>
      </c>
      <c r="B234" s="99">
        <v>2.7673562044809081</v>
      </c>
      <c r="C234" s="99">
        <v>2.6755283244004477</v>
      </c>
      <c r="D234" s="99">
        <v>2.4848832246891743</v>
      </c>
      <c r="E234" s="99">
        <v>2.44257910458983</v>
      </c>
      <c r="F234" s="99">
        <v>2.3612381781536147</v>
      </c>
      <c r="G234" s="99">
        <v>2.1058501539221286</v>
      </c>
      <c r="H234" s="99">
        <v>2.1105514460068995</v>
      </c>
      <c r="I234" s="99">
        <v>1.8749110662977255</v>
      </c>
      <c r="J234" s="99">
        <v>1.9719093636751504</v>
      </c>
      <c r="K234" s="99">
        <v>1.9318136879209051</v>
      </c>
      <c r="L234" s="99">
        <v>2.2352280855070985</v>
      </c>
      <c r="M234" s="99">
        <v>1.9988126793401302</v>
      </c>
      <c r="N234" s="99">
        <v>1.9450600865661709</v>
      </c>
      <c r="O234" s="99">
        <v>2.1449524250664505</v>
      </c>
      <c r="P234" s="99">
        <v>1.8569038047646036</v>
      </c>
      <c r="Q234" s="99">
        <v>2.0055521273630683</v>
      </c>
      <c r="R234" s="99">
        <v>2.0667465978777422</v>
      </c>
      <c r="S234" s="99">
        <v>2.1455430917997775</v>
      </c>
      <c r="T234" s="99">
        <v>1.9718272362051272</v>
      </c>
      <c r="U234" s="99">
        <v>2.0494719140984352</v>
      </c>
      <c r="V234" s="99">
        <v>2.1968370342239574</v>
      </c>
      <c r="W234" s="99">
        <v>2.4416277048060406</v>
      </c>
      <c r="X234" s="99">
        <v>2.1945102322827617</v>
      </c>
      <c r="Y234" s="99">
        <v>1.9379496537786218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4.6965863602907599E-3</v>
      </c>
      <c r="C235" s="123">
        <f t="shared" si="114"/>
        <v>5.8750964070009492E-3</v>
      </c>
      <c r="D235" s="123">
        <f t="shared" si="114"/>
        <v>6.5312027083316467E-3</v>
      </c>
      <c r="E235" s="123">
        <f t="shared" si="114"/>
        <v>1.1766487995814387E-2</v>
      </c>
      <c r="F235" s="123">
        <f t="shared" si="114"/>
        <v>7.6271103963465288E-3</v>
      </c>
      <c r="G235" s="123">
        <f t="shared" si="114"/>
        <v>8.4535771241367064E-3</v>
      </c>
      <c r="H235" s="123">
        <f t="shared" si="114"/>
        <v>1.0500868494999952E-2</v>
      </c>
      <c r="I235" s="123">
        <f t="shared" si="114"/>
        <v>1.0749392323833835E-2</v>
      </c>
      <c r="J235" s="123">
        <f t="shared" si="114"/>
        <v>9.6386284681649701E-3</v>
      </c>
      <c r="K235" s="123">
        <f t="shared" si="114"/>
        <v>9.8012948232002513E-3</v>
      </c>
      <c r="L235" s="123">
        <f t="shared" si="114"/>
        <v>1.1156552088032104E-2</v>
      </c>
      <c r="M235" s="123">
        <f t="shared" si="114"/>
        <v>1.0616840231578077E-2</v>
      </c>
      <c r="N235" s="123">
        <f t="shared" si="114"/>
        <v>1.2838118405125651E-2</v>
      </c>
      <c r="O235" s="123">
        <f t="shared" si="114"/>
        <v>1.6520881519234722E-2</v>
      </c>
      <c r="P235" s="123">
        <f t="shared" si="114"/>
        <v>1.0887228183929116E-2</v>
      </c>
      <c r="Q235" s="123">
        <f t="shared" si="114"/>
        <v>1.9126046835805145E-2</v>
      </c>
      <c r="R235" s="123">
        <f t="shared" si="114"/>
        <v>1.133419063977769E-2</v>
      </c>
      <c r="S235" s="123">
        <f t="shared" si="114"/>
        <v>1.083077479638167E-2</v>
      </c>
      <c r="T235" s="123">
        <f t="shared" si="114"/>
        <v>9.5887310464475538E-3</v>
      </c>
      <c r="U235" s="123">
        <f t="shared" si="114"/>
        <v>1.017784373250503E-2</v>
      </c>
      <c r="V235" s="123">
        <f t="shared" si="114"/>
        <v>1.0149681104268813E-2</v>
      </c>
      <c r="W235" s="123">
        <f t="shared" si="114"/>
        <v>1.0027333454254227E-2</v>
      </c>
      <c r="X235" s="123">
        <f t="shared" si="114"/>
        <v>9.4797172026502199E-3</v>
      </c>
      <c r="Y235" s="123">
        <f t="shared" si="114"/>
        <v>9.4996657402297447E-3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4.6965863602907599E-3</v>
      </c>
      <c r="C236" s="99">
        <f>RES_hhdet_fecs!C48</f>
        <v>5.8750964070009492E-3</v>
      </c>
      <c r="D236" s="99">
        <f>RES_hhdet_fecs!D48</f>
        <v>6.5312027083316467E-3</v>
      </c>
      <c r="E236" s="99">
        <f>RES_hhdet_fecs!E48</f>
        <v>1.1766487995814387E-2</v>
      </c>
      <c r="F236" s="99">
        <f>RES_hhdet_fecs!F48</f>
        <v>7.6271103963465288E-3</v>
      </c>
      <c r="G236" s="99">
        <f>RES_hhdet_fecs!G48</f>
        <v>8.4535771241367064E-3</v>
      </c>
      <c r="H236" s="99">
        <f>RES_hhdet_fecs!H48</f>
        <v>1.0500868494999952E-2</v>
      </c>
      <c r="I236" s="99">
        <f>RES_hhdet_fecs!I48</f>
        <v>1.0749392323833835E-2</v>
      </c>
      <c r="J236" s="99">
        <f>RES_hhdet_fecs!J48</f>
        <v>9.6386284681649701E-3</v>
      </c>
      <c r="K236" s="99">
        <f>RES_hhdet_fecs!K48</f>
        <v>9.8012948232002513E-3</v>
      </c>
      <c r="L236" s="99">
        <f>RES_hhdet_fecs!L48</f>
        <v>1.1156552088032104E-2</v>
      </c>
      <c r="M236" s="99">
        <f>RES_hhdet_fecs!M48</f>
        <v>1.0616840231578077E-2</v>
      </c>
      <c r="N236" s="99">
        <f>RES_hhdet_fecs!N48</f>
        <v>1.2838118405125651E-2</v>
      </c>
      <c r="O236" s="99">
        <f>RES_hhdet_fecs!O48</f>
        <v>1.6520881519234722E-2</v>
      </c>
      <c r="P236" s="99">
        <f>RES_hhdet_fecs!P48</f>
        <v>1.0887228183929116E-2</v>
      </c>
      <c r="Q236" s="99">
        <f>RES_hhdet_fecs!Q48</f>
        <v>1.9126046835805145E-2</v>
      </c>
      <c r="R236" s="99">
        <f>RES_hhdet_fecs!R48</f>
        <v>1.133419063977769E-2</v>
      </c>
      <c r="S236" s="99">
        <f>RES_hhdet_fecs!S48</f>
        <v>1.083077479638167E-2</v>
      </c>
      <c r="T236" s="99">
        <f>RES_hhdet_fecs!T48</f>
        <v>9.5887310464475538E-3</v>
      </c>
      <c r="U236" s="99">
        <f>RES_hhdet_fecs!U48</f>
        <v>1.017784373250503E-2</v>
      </c>
      <c r="V236" s="99">
        <f>RES_hhdet_fecs!V48</f>
        <v>1.0149681104268813E-2</v>
      </c>
      <c r="W236" s="99">
        <f>RES_hhdet_fecs!W48</f>
        <v>1.0027333454254227E-2</v>
      </c>
      <c r="X236" s="99">
        <f>RES_hhdet_fecs!X48</f>
        <v>9.4797172026502199E-3</v>
      </c>
      <c r="Y236" s="99">
        <f>RES_hhdet_fecs!Y48</f>
        <v>9.4996657402297447E-3</v>
      </c>
      <c r="DA236" s="63" t="s">
        <v>2791</v>
      </c>
    </row>
    <row r="237" spans="1:105" ht="12" customHeight="1" x14ac:dyDescent="0.25">
      <c r="A237" s="121" t="s">
        <v>55</v>
      </c>
      <c r="B237" s="123">
        <v>32.677519178854503</v>
      </c>
      <c r="C237" s="123">
        <v>32.706859248918668</v>
      </c>
      <c r="D237" s="123">
        <v>34.375889192044561</v>
      </c>
      <c r="E237" s="123">
        <v>34.472818911464564</v>
      </c>
      <c r="F237" s="123">
        <v>34.36148257757656</v>
      </c>
      <c r="G237" s="123">
        <v>31.137686741391953</v>
      </c>
      <c r="H237" s="123">
        <v>32.642608013625313</v>
      </c>
      <c r="I237" s="123">
        <v>31.545309853519719</v>
      </c>
      <c r="J237" s="123">
        <v>32.192441027234182</v>
      </c>
      <c r="K237" s="123">
        <v>33.837306626</v>
      </c>
      <c r="L237" s="123">
        <v>34.906418082807242</v>
      </c>
      <c r="M237" s="123">
        <v>35.073143220933851</v>
      </c>
      <c r="N237" s="123">
        <v>32.632545022523985</v>
      </c>
      <c r="O237" s="123">
        <v>34.396689489286764</v>
      </c>
      <c r="P237" s="123">
        <v>34.024822245278834</v>
      </c>
      <c r="Q237" s="123">
        <v>32.870923148476123</v>
      </c>
      <c r="R237" s="123">
        <v>32.214964072212467</v>
      </c>
      <c r="S237" s="123">
        <v>31.736731757415733</v>
      </c>
      <c r="T237" s="123">
        <v>29.082118750586879</v>
      </c>
      <c r="U237" s="123">
        <v>29.454682622115129</v>
      </c>
      <c r="V237" s="123">
        <v>29.365373025073485</v>
      </c>
      <c r="W237" s="123">
        <v>32.391586595606363</v>
      </c>
      <c r="X237" s="123">
        <v>30.225794551665953</v>
      </c>
      <c r="Y237" s="123">
        <v>26.772238465108863</v>
      </c>
      <c r="DA237" s="130" t="s">
        <v>2792</v>
      </c>
    </row>
    <row r="238" spans="1:105" ht="12" customHeight="1" x14ac:dyDescent="0.25">
      <c r="A238" s="97" t="s">
        <v>138</v>
      </c>
      <c r="B238" s="99">
        <v>36.6040217286603</v>
      </c>
      <c r="C238" s="99">
        <v>36.243356673967199</v>
      </c>
      <c r="D238" s="99">
        <v>38.572431651289726</v>
      </c>
      <c r="E238" s="99">
        <v>39.036100203284256</v>
      </c>
      <c r="F238" s="99">
        <v>38.749633146963028</v>
      </c>
      <c r="G238" s="99">
        <v>35.003339648476825</v>
      </c>
      <c r="H238" s="99">
        <v>37.306966429009542</v>
      </c>
      <c r="I238" s="99">
        <v>35.329903396042198</v>
      </c>
      <c r="J238" s="99">
        <v>36.542358274874367</v>
      </c>
      <c r="K238" s="99">
        <v>37.952535612981158</v>
      </c>
      <c r="L238" s="99">
        <v>39.617458947275644</v>
      </c>
      <c r="M238" s="99">
        <v>40.220157329757768</v>
      </c>
      <c r="N238" s="99">
        <v>35.480261387196634</v>
      </c>
      <c r="O238" s="99">
        <v>38.593420153170214</v>
      </c>
      <c r="P238" s="99">
        <v>38.493489838912254</v>
      </c>
      <c r="Q238" s="99">
        <v>36.687022563924018</v>
      </c>
      <c r="R238" s="99">
        <v>35.699444755464093</v>
      </c>
      <c r="S238" s="99">
        <v>35.420699689774928</v>
      </c>
      <c r="T238" s="99">
        <v>31.658565042933102</v>
      </c>
      <c r="U238" s="99">
        <v>31.736588248378002</v>
      </c>
      <c r="V238" s="99">
        <v>31.927669455908568</v>
      </c>
      <c r="W238" s="99">
        <v>35.188556314105668</v>
      </c>
      <c r="X238" s="99">
        <v>32.020405161904797</v>
      </c>
      <c r="Y238" s="99">
        <v>27.529744866046663</v>
      </c>
      <c r="DA238" s="63" t="s">
        <v>2793</v>
      </c>
    </row>
    <row r="239" spans="1:105" ht="12" customHeight="1" x14ac:dyDescent="0.25">
      <c r="A239" s="97" t="s">
        <v>137</v>
      </c>
      <c r="B239" s="99">
        <v>26.143611414942409</v>
      </c>
      <c r="C239" s="99">
        <v>25.898228771483723</v>
      </c>
      <c r="D239" s="99">
        <v>27.619066247329158</v>
      </c>
      <c r="E239" s="99">
        <v>27.899209874027814</v>
      </c>
      <c r="F239" s="99">
        <v>27.682297880353161</v>
      </c>
      <c r="G239" s="99">
        <v>24.967990325333332</v>
      </c>
      <c r="H239" s="99">
        <v>25.600732778397099</v>
      </c>
      <c r="I239" s="99">
        <v>24.573184917913085</v>
      </c>
      <c r="J239" s="99">
        <v>25.995260659686302</v>
      </c>
      <c r="K239" s="99">
        <v>27.192192402766647</v>
      </c>
      <c r="L239" s="99">
        <v>27.878805585360816</v>
      </c>
      <c r="M239" s="99">
        <v>29.203119951667986</v>
      </c>
      <c r="N239" s="99">
        <v>25.951930020813883</v>
      </c>
      <c r="O239" s="99">
        <v>27.813076471561317</v>
      </c>
      <c r="P239" s="99">
        <v>27.959652413311641</v>
      </c>
      <c r="Q239" s="99">
        <v>25.979005201422055</v>
      </c>
      <c r="R239" s="99">
        <v>25.320978883940711</v>
      </c>
      <c r="S239" s="99">
        <v>25.861285017280064</v>
      </c>
      <c r="T239" s="99">
        <v>23.983468553640943</v>
      </c>
      <c r="U239" s="99">
        <v>24.399079326531588</v>
      </c>
      <c r="V239" s="99">
        <v>24.798126587751277</v>
      </c>
      <c r="W239" s="99">
        <v>27.598916897146918</v>
      </c>
      <c r="X239" s="99">
        <v>25.958397507011586</v>
      </c>
      <c r="Y239" s="99">
        <v>22.575391251569062</v>
      </c>
      <c r="DA239" s="63" t="s">
        <v>2794</v>
      </c>
    </row>
    <row r="240" spans="1:105" ht="12" customHeight="1" x14ac:dyDescent="0.25">
      <c r="A240" s="100" t="s">
        <v>211</v>
      </c>
      <c r="B240" s="102">
        <v>13.650748733374442</v>
      </c>
      <c r="C240" s="102">
        <v>13.460541232976491</v>
      </c>
      <c r="D240" s="102">
        <v>14.363420617635914</v>
      </c>
      <c r="E240" s="102">
        <v>14.375272097860687</v>
      </c>
      <c r="F240" s="102">
        <v>14.204814527618169</v>
      </c>
      <c r="G240" s="102">
        <v>12.752844603491702</v>
      </c>
      <c r="H240" s="102">
        <v>11.255624428092545</v>
      </c>
      <c r="I240" s="102">
        <v>11.267745459919846</v>
      </c>
      <c r="J240" s="102">
        <v>12.703186365797295</v>
      </c>
      <c r="K240" s="102">
        <v>13.430513346498881</v>
      </c>
      <c r="L240" s="102">
        <v>12.398892487237632</v>
      </c>
      <c r="M240" s="102">
        <v>14.167706212258549</v>
      </c>
      <c r="N240" s="102">
        <v>12.139000898464516</v>
      </c>
      <c r="O240" s="102">
        <v>11.300596621750309</v>
      </c>
      <c r="P240" s="102">
        <v>11.49905041100495</v>
      </c>
      <c r="Q240" s="102">
        <v>8.8215576689538011</v>
      </c>
      <c r="R240" s="102">
        <v>7.9923412579481337</v>
      </c>
      <c r="S240" s="102">
        <v>8.9239835394086295</v>
      </c>
      <c r="T240" s="102">
        <v>9.2772985805381936</v>
      </c>
      <c r="U240" s="102">
        <v>9.4471280168225782</v>
      </c>
      <c r="V240" s="102">
        <v>9.4757205093942432</v>
      </c>
      <c r="W240" s="102">
        <v>10.234319604607039</v>
      </c>
      <c r="X240" s="102">
        <v>10.987298204767052</v>
      </c>
      <c r="Y240" s="102">
        <v>9.4374342350829661</v>
      </c>
      <c r="DA240" s="131" t="s">
        <v>2795</v>
      </c>
    </row>
    <row r="241" spans="1:105" ht="12" customHeight="1" x14ac:dyDescent="0.25">
      <c r="A241" s="103" t="s">
        <v>52</v>
      </c>
      <c r="B241" s="105">
        <v>12.492862681567967</v>
      </c>
      <c r="C241" s="105">
        <v>12.437687538507229</v>
      </c>
      <c r="D241" s="105">
        <v>13.255645629693241</v>
      </c>
      <c r="E241" s="105">
        <v>13.523937776167129</v>
      </c>
      <c r="F241" s="105">
        <v>13.477483352734994</v>
      </c>
      <c r="G241" s="105">
        <v>12.215145721841628</v>
      </c>
      <c r="H241" s="105">
        <v>14.345108350304553</v>
      </c>
      <c r="I241" s="105">
        <v>13.305439457993234</v>
      </c>
      <c r="J241" s="105">
        <v>13.292074293889005</v>
      </c>
      <c r="K241" s="105">
        <v>13.761679056267772</v>
      </c>
      <c r="L241" s="105">
        <v>15.479913098123182</v>
      </c>
      <c r="M241" s="105">
        <v>15.035413739409444</v>
      </c>
      <c r="N241" s="105">
        <v>13.812929122349365</v>
      </c>
      <c r="O241" s="105">
        <v>16.512479849811005</v>
      </c>
      <c r="P241" s="105">
        <v>16.46060200230669</v>
      </c>
      <c r="Q241" s="105">
        <v>17.157447532468261</v>
      </c>
      <c r="R241" s="105">
        <v>17.328637625992574</v>
      </c>
      <c r="S241" s="105">
        <v>16.93730147787144</v>
      </c>
      <c r="T241" s="105">
        <v>14.706169973102748</v>
      </c>
      <c r="U241" s="105">
        <v>14.951951309709012</v>
      </c>
      <c r="V241" s="105">
        <v>15.322406078357028</v>
      </c>
      <c r="W241" s="105">
        <v>17.36459729253988</v>
      </c>
      <c r="X241" s="105">
        <v>14.971099302244536</v>
      </c>
      <c r="Y241" s="105">
        <v>13.137957016486098</v>
      </c>
      <c r="DA241" s="132" t="s">
        <v>2796</v>
      </c>
    </row>
    <row r="242" spans="1:105" ht="12" customHeight="1" x14ac:dyDescent="0.25">
      <c r="A242" s="106" t="s">
        <v>122</v>
      </c>
      <c r="B242" s="102">
        <v>28.856474387535329</v>
      </c>
      <c r="C242" s="102">
        <v>29.616711894884986</v>
      </c>
      <c r="D242" s="102">
        <v>30.514912633446503</v>
      </c>
      <c r="E242" s="102">
        <v>30.378453129721645</v>
      </c>
      <c r="F242" s="102">
        <v>30.282684298831608</v>
      </c>
      <c r="G242" s="102">
        <v>27.901961324234144</v>
      </c>
      <c r="H242" s="102">
        <v>28.807454279310388</v>
      </c>
      <c r="I242" s="102">
        <v>28.830323481336016</v>
      </c>
      <c r="J242" s="102">
        <v>28.703279250987055</v>
      </c>
      <c r="K242" s="102">
        <v>31.340062700276871</v>
      </c>
      <c r="L242" s="102">
        <v>31.884304077630656</v>
      </c>
      <c r="M242" s="102">
        <v>31.041407196467624</v>
      </c>
      <c r="N242" s="102">
        <v>31.979976695295107</v>
      </c>
      <c r="O242" s="102">
        <v>32.04063452071891</v>
      </c>
      <c r="P242" s="102">
        <v>31.267495020259926</v>
      </c>
      <c r="Q242" s="102">
        <v>31.136687754469321</v>
      </c>
      <c r="R242" s="102">
        <v>30.783791011510161</v>
      </c>
      <c r="S242" s="102">
        <v>29.56874972456697</v>
      </c>
      <c r="T242" s="102">
        <v>27.921683001548491</v>
      </c>
      <c r="U242" s="102">
        <v>28.471223621113975</v>
      </c>
      <c r="V242" s="102">
        <v>27.415079736468893</v>
      </c>
      <c r="W242" s="102">
        <v>29.585883101938663</v>
      </c>
      <c r="X242" s="102">
        <v>28.43438750581339</v>
      </c>
      <c r="Y242" s="102">
        <v>26.800378882256371</v>
      </c>
      <c r="DA242" s="131" t="s">
        <v>2797</v>
      </c>
    </row>
    <row r="243" spans="1:105" ht="12" customHeight="1" x14ac:dyDescent="0.25">
      <c r="A243" s="107" t="s">
        <v>121</v>
      </c>
      <c r="B243" s="105">
        <v>23.089992830974232</v>
      </c>
      <c r="C243" s="105">
        <v>23.743887515110387</v>
      </c>
      <c r="D243" s="105">
        <v>24.54640013953075</v>
      </c>
      <c r="E243" s="105">
        <v>24.458304101927137</v>
      </c>
      <c r="F243" s="105">
        <v>24.42091065583891</v>
      </c>
      <c r="G243" s="105">
        <v>22.550082928789909</v>
      </c>
      <c r="H243" s="105">
        <v>22.848284507139478</v>
      </c>
      <c r="I243" s="105">
        <v>23.069026097447882</v>
      </c>
      <c r="J243" s="105">
        <v>23.220142342738907</v>
      </c>
      <c r="K243" s="105">
        <v>25.435273233042228</v>
      </c>
      <c r="L243" s="105">
        <v>25.542849180578092</v>
      </c>
      <c r="M243" s="105">
        <v>25.24359338304134</v>
      </c>
      <c r="N243" s="105">
        <v>25.959677127147561</v>
      </c>
      <c r="O243" s="105">
        <v>25.670345983463591</v>
      </c>
      <c r="P243" s="105">
        <v>25.24048106552705</v>
      </c>
      <c r="Q243" s="105">
        <v>24.795317919675252</v>
      </c>
      <c r="R243" s="105">
        <v>24.523241725544288</v>
      </c>
      <c r="S243" s="105">
        <v>23.913333575199193</v>
      </c>
      <c r="T243" s="105">
        <v>23.053929787497786</v>
      </c>
      <c r="U243" s="105">
        <v>23.710657626621799</v>
      </c>
      <c r="V243" s="105">
        <v>22.98004052719801</v>
      </c>
      <c r="W243" s="105">
        <v>24.891209835063563</v>
      </c>
      <c r="X243" s="105">
        <v>24.397057556354454</v>
      </c>
      <c r="Y243" s="105">
        <v>23.17557568773837</v>
      </c>
      <c r="DA243" s="132" t="s">
        <v>2798</v>
      </c>
    </row>
    <row r="244" spans="1:105" ht="12" customHeight="1" x14ac:dyDescent="0.25">
      <c r="A244" s="108" t="s">
        <v>53</v>
      </c>
      <c r="B244" s="99">
        <v>10.760776186887137</v>
      </c>
      <c r="C244" s="99">
        <v>10.990675223413081</v>
      </c>
      <c r="D244" s="99">
        <v>11.363263626772424</v>
      </c>
      <c r="E244" s="99">
        <v>11.20207161337877</v>
      </c>
      <c r="F244" s="99">
        <v>11.144393150012117</v>
      </c>
      <c r="G244" s="99">
        <v>10.250177783811553</v>
      </c>
      <c r="H244" s="99">
        <v>8.8051665908656673</v>
      </c>
      <c r="I244" s="99">
        <v>9.3153068682771956</v>
      </c>
      <c r="J244" s="99">
        <v>10.086409396188923</v>
      </c>
      <c r="K244" s="99">
        <v>11.266739133066343</v>
      </c>
      <c r="L244" s="99">
        <v>10.116733455890152</v>
      </c>
      <c r="M244" s="99">
        <v>10.980580453708438</v>
      </c>
      <c r="N244" s="99">
        <v>10.910769750747921</v>
      </c>
      <c r="O244" s="99">
        <v>9.3799790910722152</v>
      </c>
      <c r="P244" s="99">
        <v>9.2636946284032184</v>
      </c>
      <c r="Q244" s="99">
        <v>7.4438605015242043</v>
      </c>
      <c r="R244" s="99">
        <v>6.8289211835544901</v>
      </c>
      <c r="S244" s="99">
        <v>7.348083264648241</v>
      </c>
      <c r="T244" s="99">
        <v>8.0542213333178996</v>
      </c>
      <c r="U244" s="99">
        <v>8.4120889785619273</v>
      </c>
      <c r="V244" s="99">
        <v>8.0862424466090062</v>
      </c>
      <c r="W244" s="99">
        <v>8.4820757041598771</v>
      </c>
      <c r="X244" s="99">
        <v>9.6327249453813817</v>
      </c>
      <c r="Y244" s="99">
        <v>9.0378017041530576</v>
      </c>
      <c r="DA244" s="63" t="s">
        <v>2799</v>
      </c>
    </row>
    <row r="245" spans="1:105" ht="12" customHeight="1" x14ac:dyDescent="0.25">
      <c r="A245" s="108" t="s">
        <v>52</v>
      </c>
      <c r="B245" s="99">
        <v>12.329216644087092</v>
      </c>
      <c r="C245" s="99">
        <v>12.753212291697306</v>
      </c>
      <c r="D245" s="99">
        <v>13.183136512758322</v>
      </c>
      <c r="E245" s="99">
        <v>13.256232488548365</v>
      </c>
      <c r="F245" s="99">
        <v>13.276517505826789</v>
      </c>
      <c r="G245" s="99">
        <v>12.299905144978355</v>
      </c>
      <c r="H245" s="99">
        <v>14.043117916273811</v>
      </c>
      <c r="I245" s="99">
        <v>13.753719229170692</v>
      </c>
      <c r="J245" s="99">
        <v>13.133732946549985</v>
      </c>
      <c r="K245" s="99">
        <v>14.168534099975892</v>
      </c>
      <c r="L245" s="99">
        <v>15.426115724687941</v>
      </c>
      <c r="M245" s="99">
        <v>14.263012929332902</v>
      </c>
      <c r="N245" s="99">
        <v>15.048907376399638</v>
      </c>
      <c r="O245" s="99">
        <v>16.290366892391379</v>
      </c>
      <c r="P245" s="99">
        <v>15.976786437123831</v>
      </c>
      <c r="Q245" s="99">
        <v>17.35145741815105</v>
      </c>
      <c r="R245" s="99">
        <v>17.6943205419898</v>
      </c>
      <c r="S245" s="99">
        <v>16.565250310550955</v>
      </c>
      <c r="T245" s="99">
        <v>14.999708454179888</v>
      </c>
      <c r="U245" s="99">
        <v>15.298568648059875</v>
      </c>
      <c r="V245" s="99">
        <v>14.893798080589002</v>
      </c>
      <c r="W245" s="99">
        <v>16.409134130903688</v>
      </c>
      <c r="X245" s="99">
        <v>14.764332610973073</v>
      </c>
      <c r="Y245" s="99">
        <v>14.13777398358531</v>
      </c>
      <c r="DA245" s="63" t="s">
        <v>2800</v>
      </c>
    </row>
    <row r="246" spans="1:105" ht="12" customHeight="1" x14ac:dyDescent="0.25">
      <c r="A246" s="121" t="s">
        <v>54</v>
      </c>
      <c r="B246" s="123">
        <v>3.9219495755103289</v>
      </c>
      <c r="C246" s="123">
        <v>4.4708737886649823</v>
      </c>
      <c r="D246" s="123">
        <v>4.6507407699348828</v>
      </c>
      <c r="E246" s="123">
        <v>4.5759452481215108</v>
      </c>
      <c r="F246" s="123">
        <v>4.8325287772362273</v>
      </c>
      <c r="G246" s="123">
        <v>3.8882534314078194</v>
      </c>
      <c r="H246" s="123">
        <v>4.4862396646115954</v>
      </c>
      <c r="I246" s="123">
        <v>3.8948158771902781</v>
      </c>
      <c r="J246" s="123">
        <v>4.2016087231872481</v>
      </c>
      <c r="K246" s="123">
        <v>5.2896506749830161</v>
      </c>
      <c r="L246" s="123">
        <v>5.3094371192945049</v>
      </c>
      <c r="M246" s="123">
        <v>5.2146618918423302</v>
      </c>
      <c r="N246" s="123">
        <v>5.3484283874282808</v>
      </c>
      <c r="O246" s="123">
        <v>5.1801963006504517</v>
      </c>
      <c r="P246" s="123">
        <v>5.3852691783233402</v>
      </c>
      <c r="Q246" s="123">
        <v>5.1928431812482243</v>
      </c>
      <c r="R246" s="123">
        <v>5.2753232983149925</v>
      </c>
      <c r="S246" s="123">
        <v>5.2268579116983478</v>
      </c>
      <c r="T246" s="123">
        <v>5.0972119245928926</v>
      </c>
      <c r="U246" s="123">
        <v>5.1687551801640046</v>
      </c>
      <c r="V246" s="123">
        <v>5.018048130926954</v>
      </c>
      <c r="W246" s="123">
        <v>4.6246872711299307</v>
      </c>
      <c r="X246" s="123">
        <v>4.734765206708488</v>
      </c>
      <c r="Y246" s="123">
        <v>4.7545732558094098</v>
      </c>
      <c r="DA246" s="130" t="s">
        <v>2801</v>
      </c>
    </row>
    <row r="247" spans="1:105" ht="12" customHeight="1" x14ac:dyDescent="0.25">
      <c r="A247" s="97" t="s">
        <v>50</v>
      </c>
      <c r="B247" s="99">
        <v>4.9159471417420226</v>
      </c>
      <c r="C247" s="99">
        <v>5.6202892964720528</v>
      </c>
      <c r="D247" s="99">
        <v>5.8963518769443013</v>
      </c>
      <c r="E247" s="99">
        <v>5.5761809384081156</v>
      </c>
      <c r="F247" s="99">
        <v>6.0214097250768717</v>
      </c>
      <c r="G247" s="99">
        <v>5.0031683616169644</v>
      </c>
      <c r="H247" s="99">
        <v>5.6811267323082539</v>
      </c>
      <c r="I247" s="99">
        <v>4.9350659978779232</v>
      </c>
      <c r="J247" s="99">
        <v>5.2641983689257357</v>
      </c>
      <c r="K247" s="99">
        <v>6.8160110663505415</v>
      </c>
      <c r="L247" s="99">
        <v>7.2858729949704539</v>
      </c>
      <c r="M247" s="99">
        <v>6.7202897802292476</v>
      </c>
      <c r="N247" s="99">
        <v>5.713185545020691</v>
      </c>
      <c r="O247" s="99">
        <v>5.6828902668920609</v>
      </c>
      <c r="P247" s="99">
        <v>6.356900660699802</v>
      </c>
      <c r="Q247" s="99">
        <v>7.0550122786433231</v>
      </c>
      <c r="R247" s="99">
        <v>7.441342557187502</v>
      </c>
      <c r="S247" s="99">
        <v>7.1303260355863598</v>
      </c>
      <c r="T247" s="99">
        <v>6.5987746948644359</v>
      </c>
      <c r="U247" s="99">
        <v>6.6326451379693836</v>
      </c>
      <c r="V247" s="99">
        <v>6.6235197054931421</v>
      </c>
      <c r="W247" s="99">
        <v>8.9841638787442903</v>
      </c>
      <c r="X247" s="99">
        <v>4.6211948344502645</v>
      </c>
      <c r="Y247" s="99">
        <v>6.5665555678600844</v>
      </c>
      <c r="DA247" s="63" t="s">
        <v>2802</v>
      </c>
    </row>
    <row r="248" spans="1:105" ht="12" customHeight="1" x14ac:dyDescent="0.25">
      <c r="A248" s="109" t="s">
        <v>120</v>
      </c>
      <c r="B248" s="110">
        <v>3.9155131735582565</v>
      </c>
      <c r="C248" s="110">
        <v>4.4636380865165721</v>
      </c>
      <c r="D248" s="110">
        <v>4.6433853218188323</v>
      </c>
      <c r="E248" s="110">
        <v>4.5703615290144093</v>
      </c>
      <c r="F248" s="110">
        <v>4.8260388758473258</v>
      </c>
      <c r="G248" s="110">
        <v>3.8822550007617043</v>
      </c>
      <c r="H248" s="110">
        <v>4.4800854894594933</v>
      </c>
      <c r="I248" s="110">
        <v>3.8896964121612472</v>
      </c>
      <c r="J248" s="110">
        <v>4.1966985752547057</v>
      </c>
      <c r="K248" s="110">
        <v>5.283131177942388</v>
      </c>
      <c r="L248" s="110">
        <v>5.3020158589495088</v>
      </c>
      <c r="M248" s="110">
        <v>5.2100633320919494</v>
      </c>
      <c r="N248" s="110">
        <v>5.3475766088650616</v>
      </c>
      <c r="O248" s="110">
        <v>5.1792270758967831</v>
      </c>
      <c r="P248" s="110">
        <v>5.3833759826866183</v>
      </c>
      <c r="Q248" s="110">
        <v>5.1887433826359981</v>
      </c>
      <c r="R248" s="110">
        <v>5.2701677451269964</v>
      </c>
      <c r="S248" s="110">
        <v>5.2222723629402177</v>
      </c>
      <c r="T248" s="110">
        <v>5.0937529405380184</v>
      </c>
      <c r="U248" s="110">
        <v>5.1653534986020642</v>
      </c>
      <c r="V248" s="110">
        <v>5.0144048363929512</v>
      </c>
      <c r="W248" s="110">
        <v>4.6150919758688911</v>
      </c>
      <c r="X248" s="110">
        <v>4.7349621923690766</v>
      </c>
      <c r="Y248" s="110">
        <v>4.7522261284621941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124.69176106386178</v>
      </c>
      <c r="C250" s="118">
        <f t="shared" si="115"/>
        <v>124.2534687083873</v>
      </c>
      <c r="D250" s="118">
        <f t="shared" si="115"/>
        <v>120.47906690178567</v>
      </c>
      <c r="E250" s="118">
        <f t="shared" si="115"/>
        <v>120.91516767666127</v>
      </c>
      <c r="F250" s="118">
        <f t="shared" si="115"/>
        <v>120.23429743553122</v>
      </c>
      <c r="G250" s="118">
        <f t="shared" si="115"/>
        <v>117.59181787292634</v>
      </c>
      <c r="H250" s="118">
        <f t="shared" si="115"/>
        <v>118.96937164721119</v>
      </c>
      <c r="I250" s="118">
        <f t="shared" si="115"/>
        <v>110.27798252274586</v>
      </c>
      <c r="J250" s="118">
        <f t="shared" si="115"/>
        <v>116.65908276819465</v>
      </c>
      <c r="K250" s="118">
        <f t="shared" si="115"/>
        <v>117.82999361084052</v>
      </c>
      <c r="L250" s="118">
        <f t="shared" si="115"/>
        <v>134.09051608508057</v>
      </c>
      <c r="M250" s="118">
        <f t="shared" si="115"/>
        <v>124.21829557179369</v>
      </c>
      <c r="N250" s="118">
        <f t="shared" si="115"/>
        <v>121.57942108323826</v>
      </c>
      <c r="O250" s="118">
        <f t="shared" si="115"/>
        <v>133.72393934640044</v>
      </c>
      <c r="P250" s="118">
        <f t="shared" si="115"/>
        <v>120.18009311358632</v>
      </c>
      <c r="Q250" s="118">
        <f t="shared" si="115"/>
        <v>127.79384252326697</v>
      </c>
      <c r="R250" s="118">
        <f t="shared" ref="R250:V250" si="116">R251+R254+R256+R265</f>
        <v>131.34497597732167</v>
      </c>
      <c r="S250" s="118">
        <f t="shared" si="116"/>
        <v>135.88468695074349</v>
      </c>
      <c r="T250" s="118">
        <f t="shared" si="116"/>
        <v>125.71864167015255</v>
      </c>
      <c r="U250" s="118">
        <f t="shared" si="116"/>
        <v>131.08978758710134</v>
      </c>
      <c r="V250" s="118">
        <f t="shared" si="116"/>
        <v>139.00898621150449</v>
      </c>
      <c r="W250" s="118">
        <f t="shared" ref="W250:Y250" si="117">W251+W254+W256+W265</f>
        <v>152.34557798664503</v>
      </c>
      <c r="X250" s="118">
        <f t="shared" si="117"/>
        <v>139.49879740425845</v>
      </c>
      <c r="Y250" s="118">
        <f t="shared" si="117"/>
        <v>123.99754226532052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101.92821404877778</v>
      </c>
      <c r="C251" s="123">
        <f t="shared" si="118"/>
        <v>100.8799298887368</v>
      </c>
      <c r="D251" s="123">
        <f t="shared" si="118"/>
        <v>95.881693577053369</v>
      </c>
      <c r="E251" s="123">
        <f t="shared" si="118"/>
        <v>96.166874969754019</v>
      </c>
      <c r="F251" s="123">
        <f t="shared" si="118"/>
        <v>95.327561273185594</v>
      </c>
      <c r="G251" s="123">
        <f t="shared" si="118"/>
        <v>95.203654454918109</v>
      </c>
      <c r="H251" s="123">
        <f t="shared" si="118"/>
        <v>95.01133210140668</v>
      </c>
      <c r="I251" s="123">
        <f t="shared" si="118"/>
        <v>87.305792708740327</v>
      </c>
      <c r="J251" s="123">
        <f t="shared" si="118"/>
        <v>92.998840085283774</v>
      </c>
      <c r="K251" s="123">
        <f t="shared" si="118"/>
        <v>91.950679122372179</v>
      </c>
      <c r="L251" s="123">
        <f t="shared" si="118"/>
        <v>107.30904177436629</v>
      </c>
      <c r="M251" s="123">
        <f t="shared" si="118"/>
        <v>97.337024346327993</v>
      </c>
      <c r="N251" s="123">
        <f t="shared" si="118"/>
        <v>95.636900440282261</v>
      </c>
      <c r="O251" s="123">
        <f t="shared" si="118"/>
        <v>106.43131652134429</v>
      </c>
      <c r="P251" s="123">
        <f t="shared" si="118"/>
        <v>92.840168415246694</v>
      </c>
      <c r="Q251" s="123">
        <f t="shared" si="118"/>
        <v>101.0145068585954</v>
      </c>
      <c r="R251" s="123">
        <f t="shared" ref="R251:V251" si="119">SUM(R252:R253)</f>
        <v>104.67959815388429</v>
      </c>
      <c r="S251" s="123">
        <f t="shared" si="119"/>
        <v>109.30806790205136</v>
      </c>
      <c r="T251" s="123">
        <f t="shared" si="119"/>
        <v>100.70450708676771</v>
      </c>
      <c r="U251" s="123">
        <f t="shared" si="119"/>
        <v>105.37881309764244</v>
      </c>
      <c r="V251" s="123">
        <f t="shared" si="119"/>
        <v>113.251787630202</v>
      </c>
      <c r="W251" s="123">
        <f t="shared" ref="W251:Y251" si="120">SUM(W252:W253)</f>
        <v>124.45224753030747</v>
      </c>
      <c r="X251" s="123">
        <f t="shared" si="120"/>
        <v>112.86051278431279</v>
      </c>
      <c r="Y251" s="123">
        <f t="shared" si="120"/>
        <v>99.559100782772219</v>
      </c>
      <c r="DA251" s="130" t="s">
        <v>2955</v>
      </c>
    </row>
    <row r="252" spans="1:105" ht="12" customHeight="1" x14ac:dyDescent="0.25">
      <c r="A252" s="97" t="s">
        <v>211</v>
      </c>
      <c r="B252" s="99">
        <v>99.160857844296871</v>
      </c>
      <c r="C252" s="99">
        <v>98.204401564336351</v>
      </c>
      <c r="D252" s="99">
        <v>93.396810352364199</v>
      </c>
      <c r="E252" s="99">
        <v>93.724295865164194</v>
      </c>
      <c r="F252" s="99">
        <v>92.966323095031981</v>
      </c>
      <c r="G252" s="99">
        <v>93.097804300995975</v>
      </c>
      <c r="H252" s="99">
        <v>92.900780655399785</v>
      </c>
      <c r="I252" s="99">
        <v>85.4308816424426</v>
      </c>
      <c r="J252" s="99">
        <v>91.026930721608622</v>
      </c>
      <c r="K252" s="99">
        <v>90.018865434451271</v>
      </c>
      <c r="L252" s="99">
        <v>105.07381368885919</v>
      </c>
      <c r="M252" s="99">
        <v>95.33821166698786</v>
      </c>
      <c r="N252" s="99">
        <v>93.691840353716088</v>
      </c>
      <c r="O252" s="99">
        <v>104.28636409627784</v>
      </c>
      <c r="P252" s="99">
        <v>90.983264610482095</v>
      </c>
      <c r="Q252" s="99">
        <v>99.008954731232322</v>
      </c>
      <c r="R252" s="99">
        <v>102.61285155600655</v>
      </c>
      <c r="S252" s="99">
        <v>107.16252481025158</v>
      </c>
      <c r="T252" s="99">
        <v>98.732679850562576</v>
      </c>
      <c r="U252" s="99">
        <v>103.329341183544</v>
      </c>
      <c r="V252" s="99">
        <v>111.05495059597804</v>
      </c>
      <c r="W252" s="99">
        <v>122.01061982550144</v>
      </c>
      <c r="X252" s="99">
        <v>110.66600255203002</v>
      </c>
      <c r="Y252" s="99">
        <v>97.621151128993603</v>
      </c>
      <c r="DA252" s="63" t="s">
        <v>2956</v>
      </c>
    </row>
    <row r="253" spans="1:105" ht="12" customHeight="1" x14ac:dyDescent="0.25">
      <c r="A253" s="97" t="s">
        <v>53</v>
      </c>
      <c r="B253" s="99">
        <v>2.7673562044809081</v>
      </c>
      <c r="C253" s="99">
        <v>2.6755283244004477</v>
      </c>
      <c r="D253" s="99">
        <v>2.4848832246891743</v>
      </c>
      <c r="E253" s="99">
        <v>2.44257910458983</v>
      </c>
      <c r="F253" s="99">
        <v>2.3612381781536147</v>
      </c>
      <c r="G253" s="99">
        <v>2.1058501539221286</v>
      </c>
      <c r="H253" s="99">
        <v>2.1105514460068995</v>
      </c>
      <c r="I253" s="99">
        <v>1.8749110662977255</v>
      </c>
      <c r="J253" s="99">
        <v>1.9719093636751504</v>
      </c>
      <c r="K253" s="99">
        <v>1.9318136879209051</v>
      </c>
      <c r="L253" s="99">
        <v>2.2352280855070985</v>
      </c>
      <c r="M253" s="99">
        <v>1.9988126793401302</v>
      </c>
      <c r="N253" s="99">
        <v>1.9450600865661709</v>
      </c>
      <c r="O253" s="99">
        <v>2.1449524250664505</v>
      </c>
      <c r="P253" s="99">
        <v>1.8569038047646036</v>
      </c>
      <c r="Q253" s="99">
        <v>2.0055521273630683</v>
      </c>
      <c r="R253" s="99">
        <v>2.0667465978777422</v>
      </c>
      <c r="S253" s="99">
        <v>2.1455430917997775</v>
      </c>
      <c r="T253" s="99">
        <v>1.9718272362051272</v>
      </c>
      <c r="U253" s="99">
        <v>2.0494719140984352</v>
      </c>
      <c r="V253" s="99">
        <v>2.1968370342239574</v>
      </c>
      <c r="W253" s="99">
        <v>2.4416277048060406</v>
      </c>
      <c r="X253" s="99">
        <v>2.1945102322827617</v>
      </c>
      <c r="Y253" s="99">
        <v>1.9379496537786218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8.5536390075587453E-3</v>
      </c>
      <c r="C254" s="123">
        <f t="shared" si="121"/>
        <v>1.1642722295395688E-2</v>
      </c>
      <c r="D254" s="123">
        <f t="shared" si="121"/>
        <v>1.3692934275404304E-2</v>
      </c>
      <c r="E254" s="123">
        <f t="shared" si="121"/>
        <v>2.6200911328679098E-2</v>
      </c>
      <c r="F254" s="123">
        <f t="shared" si="121"/>
        <v>1.7792389902183552E-2</v>
      </c>
      <c r="G254" s="123">
        <f t="shared" si="121"/>
        <v>2.0676475535986127E-2</v>
      </c>
      <c r="H254" s="123">
        <f t="shared" si="121"/>
        <v>2.6951444965680058E-2</v>
      </c>
      <c r="I254" s="123">
        <f t="shared" si="121"/>
        <v>2.8584394327658441E-2</v>
      </c>
      <c r="J254" s="123">
        <f t="shared" si="121"/>
        <v>2.6364637638108389E-2</v>
      </c>
      <c r="K254" s="123">
        <f t="shared" si="121"/>
        <v>2.7935984399744842E-2</v>
      </c>
      <c r="L254" s="123">
        <f t="shared" si="121"/>
        <v>3.3186805512652032E-2</v>
      </c>
      <c r="M254" s="123">
        <f t="shared" si="121"/>
        <v>3.301352445025886E-2</v>
      </c>
      <c r="N254" s="123">
        <f t="shared" si="121"/>
        <v>4.1523553998431946E-2</v>
      </c>
      <c r="O254" s="123">
        <f t="shared" si="121"/>
        <v>5.6179339964599805E-2</v>
      </c>
      <c r="P254" s="123">
        <f t="shared" si="121"/>
        <v>3.8448999669497622E-2</v>
      </c>
      <c r="Q254" s="123">
        <f t="shared" si="121"/>
        <v>6.9724752266537265E-2</v>
      </c>
      <c r="R254" s="123">
        <f t="shared" si="121"/>
        <v>4.2445944594581626E-2</v>
      </c>
      <c r="S254" s="123">
        <f t="shared" si="121"/>
        <v>4.1743869080590794E-2</v>
      </c>
      <c r="T254" s="123">
        <f t="shared" si="121"/>
        <v>3.7883819491796339E-2</v>
      </c>
      <c r="U254" s="123">
        <f t="shared" si="121"/>
        <v>4.1065195299744305E-2</v>
      </c>
      <c r="V254" s="123">
        <f t="shared" si="121"/>
        <v>4.1578616935295992E-2</v>
      </c>
      <c r="W254" s="123">
        <f t="shared" si="121"/>
        <v>4.1402385090785421E-2</v>
      </c>
      <c r="X254" s="123">
        <f t="shared" si="121"/>
        <v>3.9275338713927292E-2</v>
      </c>
      <c r="Y254" s="123">
        <f t="shared" si="121"/>
        <v>3.9444261055133351E-2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8.5536390075587453E-3</v>
      </c>
      <c r="C255" s="99">
        <f>RES_hhdet_tess!C48</f>
        <v>1.1642722295395688E-2</v>
      </c>
      <c r="D255" s="99">
        <f>RES_hhdet_tess!D48</f>
        <v>1.3692934275404304E-2</v>
      </c>
      <c r="E255" s="99">
        <f>RES_hhdet_tess!E48</f>
        <v>2.6200911328679098E-2</v>
      </c>
      <c r="F255" s="99">
        <f>RES_hhdet_tess!F48</f>
        <v>1.7792389902183552E-2</v>
      </c>
      <c r="G255" s="99">
        <f>RES_hhdet_tess!G48</f>
        <v>2.0676475535986127E-2</v>
      </c>
      <c r="H255" s="99">
        <f>RES_hhdet_tess!H48</f>
        <v>2.6951444965680058E-2</v>
      </c>
      <c r="I255" s="99">
        <f>RES_hhdet_tess!I48</f>
        <v>2.8584394327658441E-2</v>
      </c>
      <c r="J255" s="99">
        <f>RES_hhdet_tess!J48</f>
        <v>2.6364637638108389E-2</v>
      </c>
      <c r="K255" s="99">
        <f>RES_hhdet_tess!K48</f>
        <v>2.7935984399744842E-2</v>
      </c>
      <c r="L255" s="99">
        <f>RES_hhdet_tess!L48</f>
        <v>3.3186805512652032E-2</v>
      </c>
      <c r="M255" s="99">
        <f>RES_hhdet_tess!M48</f>
        <v>3.301352445025886E-2</v>
      </c>
      <c r="N255" s="99">
        <f>RES_hhdet_tess!N48</f>
        <v>4.1523553998431946E-2</v>
      </c>
      <c r="O255" s="99">
        <f>RES_hhdet_tess!O48</f>
        <v>5.6179339964599805E-2</v>
      </c>
      <c r="P255" s="99">
        <f>RES_hhdet_tess!P48</f>
        <v>3.8448999669497622E-2</v>
      </c>
      <c r="Q255" s="99">
        <f>RES_hhdet_tess!Q48</f>
        <v>6.9724752266537265E-2</v>
      </c>
      <c r="R255" s="99">
        <f>RES_hhdet_tess!R48</f>
        <v>4.2445944594581626E-2</v>
      </c>
      <c r="S255" s="99">
        <f>RES_hhdet_tess!S48</f>
        <v>4.1743869080590794E-2</v>
      </c>
      <c r="T255" s="99">
        <f>RES_hhdet_tess!T48</f>
        <v>3.7883819491796339E-2</v>
      </c>
      <c r="U255" s="99">
        <f>RES_hhdet_tess!U48</f>
        <v>4.1065195299744305E-2</v>
      </c>
      <c r="V255" s="99">
        <f>RES_hhdet_tess!V48</f>
        <v>4.1578616935295992E-2</v>
      </c>
      <c r="W255" s="99">
        <f>RES_hhdet_tess!W48</f>
        <v>4.1402385090785421E-2</v>
      </c>
      <c r="X255" s="99">
        <f>RES_hhdet_tess!X48</f>
        <v>3.9275338713927292E-2</v>
      </c>
      <c r="Y255" s="99">
        <f>RES_hhdet_tess!Y48</f>
        <v>3.9444261055133351E-2</v>
      </c>
      <c r="DA255" s="63" t="s">
        <v>2959</v>
      </c>
    </row>
    <row r="256" spans="1:105" ht="12" customHeight="1" x14ac:dyDescent="0.25">
      <c r="A256" s="121" t="s">
        <v>55</v>
      </c>
      <c r="B256" s="123">
        <v>19.810970873092185</v>
      </c>
      <c r="C256" s="123">
        <v>19.996668992378044</v>
      </c>
      <c r="D256" s="123">
        <v>21.072011285624921</v>
      </c>
      <c r="E256" s="123">
        <v>21.255412655943616</v>
      </c>
      <c r="F256" s="123">
        <v>21.216878093983848</v>
      </c>
      <c r="G256" s="123">
        <v>19.402243633976795</v>
      </c>
      <c r="H256" s="123">
        <v>20.494492506991655</v>
      </c>
      <c r="I256" s="123">
        <v>19.953009917918621</v>
      </c>
      <c r="J256" s="123">
        <v>20.403115438397634</v>
      </c>
      <c r="K256" s="123">
        <v>21.775167797668036</v>
      </c>
      <c r="L256" s="123">
        <v>22.646700770956098</v>
      </c>
      <c r="M256" s="123">
        <v>22.808678254041293</v>
      </c>
      <c r="N256" s="123">
        <v>21.744161583426443</v>
      </c>
      <c r="O256" s="123">
        <v>23.193141955332369</v>
      </c>
      <c r="P256" s="123">
        <v>23.084958154563655</v>
      </c>
      <c r="Q256" s="123">
        <v>22.624653663610985</v>
      </c>
      <c r="R256" s="123">
        <v>22.441969531389358</v>
      </c>
      <c r="S256" s="123">
        <v>22.34517266859649</v>
      </c>
      <c r="T256" s="123">
        <v>20.834438581399709</v>
      </c>
      <c r="U256" s="123">
        <v>21.408413564013387</v>
      </c>
      <c r="V256" s="123">
        <v>21.51757244434113</v>
      </c>
      <c r="W256" s="123">
        <v>23.931128237807979</v>
      </c>
      <c r="X256" s="123">
        <v>22.537665252643563</v>
      </c>
      <c r="Y256" s="123">
        <v>20.272032606239691</v>
      </c>
      <c r="DA256" s="130" t="s">
        <v>2960</v>
      </c>
    </row>
    <row r="257" spans="1:105" ht="12" customHeight="1" x14ac:dyDescent="0.25">
      <c r="A257" s="97" t="s">
        <v>138</v>
      </c>
      <c r="B257" s="99">
        <v>19.922606119972578</v>
      </c>
      <c r="C257" s="99">
        <v>19.776401491351127</v>
      </c>
      <c r="D257" s="99">
        <v>21.122647097409494</v>
      </c>
      <c r="E257" s="99">
        <v>21.447108478968921</v>
      </c>
      <c r="F257" s="99">
        <v>21.358423661636067</v>
      </c>
      <c r="G257" s="99">
        <v>19.346313492687326</v>
      </c>
      <c r="H257" s="99">
        <v>20.689592278848483</v>
      </c>
      <c r="I257" s="99">
        <v>19.66759084173977</v>
      </c>
      <c r="J257" s="99">
        <v>20.51199618142709</v>
      </c>
      <c r="K257" s="99">
        <v>21.494601292336501</v>
      </c>
      <c r="L257" s="99">
        <v>22.677031248799622</v>
      </c>
      <c r="M257" s="99">
        <v>23.332699857120531</v>
      </c>
      <c r="N257" s="99">
        <v>20.94879022202614</v>
      </c>
      <c r="O257" s="99">
        <v>23.317310974079994</v>
      </c>
      <c r="P257" s="99">
        <v>23.398156219509506</v>
      </c>
      <c r="Q257" s="99">
        <v>22.508625007856267</v>
      </c>
      <c r="R257" s="99">
        <v>22.227385073447529</v>
      </c>
      <c r="S257" s="99">
        <v>22.563818668089581</v>
      </c>
      <c r="T257" s="99">
        <v>20.653486300734883</v>
      </c>
      <c r="U257" s="99">
        <v>21.195105076694155</v>
      </c>
      <c r="V257" s="99">
        <v>21.762078680714126</v>
      </c>
      <c r="W257" s="99">
        <v>24.43931525003207</v>
      </c>
      <c r="X257" s="99">
        <v>22.646416031833542</v>
      </c>
      <c r="Y257" s="99">
        <v>19.802883403956038</v>
      </c>
      <c r="DA257" s="63" t="s">
        <v>2961</v>
      </c>
    </row>
    <row r="258" spans="1:105" ht="12" customHeight="1" x14ac:dyDescent="0.25">
      <c r="A258" s="97" t="s">
        <v>137</v>
      </c>
      <c r="B258" s="99">
        <v>19.922606119972574</v>
      </c>
      <c r="C258" s="99">
        <v>19.776400885455562</v>
      </c>
      <c r="D258" s="99">
        <v>21.122553484036413</v>
      </c>
      <c r="E258" s="99">
        <v>21.446766114675352</v>
      </c>
      <c r="F258" s="99">
        <v>21.357906374020349</v>
      </c>
      <c r="G258" s="99">
        <v>19.345485002159425</v>
      </c>
      <c r="H258" s="99">
        <v>20.688718524221027</v>
      </c>
      <c r="I258" s="99">
        <v>19.667499207899223</v>
      </c>
      <c r="J258" s="99">
        <v>20.511738717604473</v>
      </c>
      <c r="K258" s="99">
        <v>21.490649304883547</v>
      </c>
      <c r="L258" s="99">
        <v>22.673522250184394</v>
      </c>
      <c r="M258" s="99">
        <v>23.329807600545259</v>
      </c>
      <c r="N258" s="99">
        <v>20.951865699506115</v>
      </c>
      <c r="O258" s="99">
        <v>23.318821491340167</v>
      </c>
      <c r="P258" s="99">
        <v>23.401081232227565</v>
      </c>
      <c r="Q258" s="99">
        <v>22.511511272316802</v>
      </c>
      <c r="R258" s="99">
        <v>22.230475276967908</v>
      </c>
      <c r="S258" s="99">
        <v>22.565891656377545</v>
      </c>
      <c r="T258" s="99">
        <v>20.65738830283297</v>
      </c>
      <c r="U258" s="99">
        <v>21.196705394944797</v>
      </c>
      <c r="V258" s="99">
        <v>21.760960970129229</v>
      </c>
      <c r="W258" s="99">
        <v>24.439771708211076</v>
      </c>
      <c r="X258" s="99">
        <v>22.653938109735442</v>
      </c>
      <c r="Y258" s="99">
        <v>19.815791479447103</v>
      </c>
      <c r="DA258" s="63" t="s">
        <v>2962</v>
      </c>
    </row>
    <row r="259" spans="1:105" ht="12" customHeight="1" x14ac:dyDescent="0.25">
      <c r="A259" s="100" t="s">
        <v>211</v>
      </c>
      <c r="B259" s="102">
        <v>7.4297434384046106</v>
      </c>
      <c r="C259" s="102">
        <v>7.338713346948329</v>
      </c>
      <c r="D259" s="102">
        <v>7.8669078543431743</v>
      </c>
      <c r="E259" s="102">
        <v>7.9228283385082268</v>
      </c>
      <c r="F259" s="102">
        <v>7.8804230212853588</v>
      </c>
      <c r="G259" s="102">
        <v>7.1303392803177976</v>
      </c>
      <c r="H259" s="102">
        <v>6.343610173916475</v>
      </c>
      <c r="I259" s="102">
        <v>6.3620597499059839</v>
      </c>
      <c r="J259" s="102">
        <v>7.219664423715467</v>
      </c>
      <c r="K259" s="102">
        <v>7.7289702486157763</v>
      </c>
      <c r="L259" s="102">
        <v>7.193609152061212</v>
      </c>
      <c r="M259" s="102">
        <v>8.2943938611358163</v>
      </c>
      <c r="N259" s="102">
        <v>7.138936577156751</v>
      </c>
      <c r="O259" s="102">
        <v>6.8063416415291611</v>
      </c>
      <c r="P259" s="102">
        <v>6.9404792299208795</v>
      </c>
      <c r="Q259" s="102">
        <v>5.354063739848546</v>
      </c>
      <c r="R259" s="102">
        <v>4.9018376509753345</v>
      </c>
      <c r="S259" s="102">
        <v>5.6285901785061085</v>
      </c>
      <c r="T259" s="102">
        <v>5.951218329730227</v>
      </c>
      <c r="U259" s="102">
        <v>6.244754085235785</v>
      </c>
      <c r="V259" s="102">
        <v>6.4385548917722053</v>
      </c>
      <c r="W259" s="102">
        <v>7.0751744156712029</v>
      </c>
      <c r="X259" s="102">
        <v>7.6828388074909002</v>
      </c>
      <c r="Y259" s="102">
        <v>6.6778344629610045</v>
      </c>
      <c r="DA259" s="131" t="s">
        <v>2963</v>
      </c>
    </row>
    <row r="260" spans="1:105" ht="12" customHeight="1" x14ac:dyDescent="0.25">
      <c r="A260" s="103" t="s">
        <v>52</v>
      </c>
      <c r="B260" s="105">
        <v>12.492862681567967</v>
      </c>
      <c r="C260" s="105">
        <v>12.437687538507229</v>
      </c>
      <c r="D260" s="105">
        <v>13.255645629693241</v>
      </c>
      <c r="E260" s="105">
        <v>13.523937776167129</v>
      </c>
      <c r="F260" s="105">
        <v>13.477483352734994</v>
      </c>
      <c r="G260" s="105">
        <v>12.215145721841628</v>
      </c>
      <c r="H260" s="105">
        <v>14.345108350304553</v>
      </c>
      <c r="I260" s="105">
        <v>13.305439457993234</v>
      </c>
      <c r="J260" s="105">
        <v>13.292074293889005</v>
      </c>
      <c r="K260" s="105">
        <v>13.761679056267772</v>
      </c>
      <c r="L260" s="105">
        <v>15.479913098123182</v>
      </c>
      <c r="M260" s="105">
        <v>15.035413739409444</v>
      </c>
      <c r="N260" s="105">
        <v>13.812929122349365</v>
      </c>
      <c r="O260" s="105">
        <v>16.512479849811005</v>
      </c>
      <c r="P260" s="105">
        <v>16.46060200230669</v>
      </c>
      <c r="Q260" s="105">
        <v>17.157447532468261</v>
      </c>
      <c r="R260" s="105">
        <v>17.328637625992574</v>
      </c>
      <c r="S260" s="105">
        <v>16.93730147787144</v>
      </c>
      <c r="T260" s="105">
        <v>14.706169973102748</v>
      </c>
      <c r="U260" s="105">
        <v>14.951951309709012</v>
      </c>
      <c r="V260" s="105">
        <v>15.322406078357028</v>
      </c>
      <c r="W260" s="105">
        <v>17.36459729253988</v>
      </c>
      <c r="X260" s="105">
        <v>14.971099302244536</v>
      </c>
      <c r="Y260" s="105">
        <v>13.137957016486098</v>
      </c>
      <c r="DA260" s="132" t="s">
        <v>2964</v>
      </c>
    </row>
    <row r="261" spans="1:105" ht="12" customHeight="1" x14ac:dyDescent="0.25">
      <c r="A261" s="106" t="s">
        <v>122</v>
      </c>
      <c r="B261" s="102">
        <v>19.660900638568862</v>
      </c>
      <c r="C261" s="102">
        <v>20.282320185375269</v>
      </c>
      <c r="D261" s="102">
        <v>21.007004673649831</v>
      </c>
      <c r="E261" s="102">
        <v>21.015822950138059</v>
      </c>
      <c r="F261" s="102">
        <v>21.029518253061077</v>
      </c>
      <c r="G261" s="102">
        <v>19.473200139264325</v>
      </c>
      <c r="H261" s="102">
        <v>20.237979285670381</v>
      </c>
      <c r="I261" s="102">
        <v>20.326764381976616</v>
      </c>
      <c r="J261" s="102">
        <v>20.259917855004339</v>
      </c>
      <c r="K261" s="102">
        <v>22.15066538807654</v>
      </c>
      <c r="L261" s="102">
        <v>22.604313266300174</v>
      </c>
      <c r="M261" s="102">
        <v>22.072675319599096</v>
      </c>
      <c r="N261" s="102">
        <v>22.833444305020468</v>
      </c>
      <c r="O261" s="102">
        <v>23.020818848814226</v>
      </c>
      <c r="P261" s="102">
        <v>22.668582325885268</v>
      </c>
      <c r="Q261" s="102">
        <v>22.781602631341833</v>
      </c>
      <c r="R261" s="102">
        <v>22.727300458740906</v>
      </c>
      <c r="S261" s="102">
        <v>22.047637699782044</v>
      </c>
      <c r="T261" s="102">
        <v>21.082128901933022</v>
      </c>
      <c r="U261" s="102">
        <v>21.717163115907699</v>
      </c>
      <c r="V261" s="102">
        <v>21.126550756315147</v>
      </c>
      <c r="W261" s="102">
        <v>23.018375896437444</v>
      </c>
      <c r="X261" s="102">
        <v>22.314060288106827</v>
      </c>
      <c r="Y261" s="102">
        <v>21.296750474160167</v>
      </c>
      <c r="DA261" s="131" t="s">
        <v>2965</v>
      </c>
    </row>
    <row r="262" spans="1:105" ht="12" customHeight="1" x14ac:dyDescent="0.25">
      <c r="A262" s="107" t="s">
        <v>121</v>
      </c>
      <c r="B262" s="105">
        <v>19.660900638568865</v>
      </c>
      <c r="C262" s="105">
        <v>20.28292882532908</v>
      </c>
      <c r="D262" s="105">
        <v>21.007381298326706</v>
      </c>
      <c r="E262" s="105">
        <v>21.017310762401586</v>
      </c>
      <c r="F262" s="105">
        <v>21.033692557323832</v>
      </c>
      <c r="G262" s="105">
        <v>19.478950199669207</v>
      </c>
      <c r="H262" s="105">
        <v>20.243026878699833</v>
      </c>
      <c r="I262" s="105">
        <v>20.327394991329818</v>
      </c>
      <c r="J262" s="105">
        <v>20.259369230980365</v>
      </c>
      <c r="K262" s="105">
        <v>22.150860667917197</v>
      </c>
      <c r="L262" s="105">
        <v>22.606846686229414</v>
      </c>
      <c r="M262" s="105">
        <v>22.074767180742413</v>
      </c>
      <c r="N262" s="105">
        <v>22.835023464310478</v>
      </c>
      <c r="O262" s="105">
        <v>23.021823268706257</v>
      </c>
      <c r="P262" s="105">
        <v>22.66828672243679</v>
      </c>
      <c r="Q262" s="105">
        <v>22.773146177951826</v>
      </c>
      <c r="R262" s="105">
        <v>22.723499749737009</v>
      </c>
      <c r="S262" s="105">
        <v>22.054535950061695</v>
      </c>
      <c r="T262" s="105">
        <v>21.083599373842073</v>
      </c>
      <c r="U262" s="105">
        <v>21.718920495071934</v>
      </c>
      <c r="V262" s="105">
        <v>21.122464874003356</v>
      </c>
      <c r="W262" s="105">
        <v>22.998558909846025</v>
      </c>
      <c r="X262" s="105">
        <v>22.306999385229904</v>
      </c>
      <c r="Y262" s="105">
        <v>21.289877225642204</v>
      </c>
      <c r="DA262" s="132" t="s">
        <v>2966</v>
      </c>
    </row>
    <row r="263" spans="1:105" ht="12" customHeight="1" x14ac:dyDescent="0.25">
      <c r="A263" s="108" t="s">
        <v>53</v>
      </c>
      <c r="B263" s="99">
        <v>7.3316839944817707</v>
      </c>
      <c r="C263" s="99">
        <v>7.5297165336317713</v>
      </c>
      <c r="D263" s="99">
        <v>7.8242447855683848</v>
      </c>
      <c r="E263" s="99">
        <v>7.761078273853224</v>
      </c>
      <c r="F263" s="99">
        <v>7.7571750514970415</v>
      </c>
      <c r="G263" s="99">
        <v>7.1790450546908549</v>
      </c>
      <c r="H263" s="99">
        <v>6.1999089624260204</v>
      </c>
      <c r="I263" s="99">
        <v>6.5736757621591266</v>
      </c>
      <c r="J263" s="99">
        <v>7.125636284430378</v>
      </c>
      <c r="K263" s="99">
        <v>7.9823265679413042</v>
      </c>
      <c r="L263" s="99">
        <v>7.1807309615414727</v>
      </c>
      <c r="M263" s="99">
        <v>7.8117542514095124</v>
      </c>
      <c r="N263" s="99">
        <v>7.7861160879108375</v>
      </c>
      <c r="O263" s="99">
        <v>6.7314563763148767</v>
      </c>
      <c r="P263" s="99">
        <v>6.691500285312955</v>
      </c>
      <c r="Q263" s="99">
        <v>5.4216887598007766</v>
      </c>
      <c r="R263" s="99">
        <v>5.0291792077472097</v>
      </c>
      <c r="S263" s="99">
        <v>5.4892856395107392</v>
      </c>
      <c r="T263" s="99">
        <v>6.0838909196621831</v>
      </c>
      <c r="U263" s="99">
        <v>6.420351847012058</v>
      </c>
      <c r="V263" s="99">
        <v>6.2286667934143498</v>
      </c>
      <c r="W263" s="99">
        <v>6.5894247789423392</v>
      </c>
      <c r="X263" s="99">
        <v>7.542666774256829</v>
      </c>
      <c r="Y263" s="99">
        <v>7.1521032420568975</v>
      </c>
      <c r="DA263" s="63" t="s">
        <v>2967</v>
      </c>
    </row>
    <row r="264" spans="1:105" ht="12" customHeight="1" x14ac:dyDescent="0.25">
      <c r="A264" s="108" t="s">
        <v>52</v>
      </c>
      <c r="B264" s="99">
        <v>12.329216644087092</v>
      </c>
      <c r="C264" s="99">
        <v>12.753212291697306</v>
      </c>
      <c r="D264" s="99">
        <v>13.183136512758322</v>
      </c>
      <c r="E264" s="99">
        <v>13.256232488548365</v>
      </c>
      <c r="F264" s="99">
        <v>13.276517505826789</v>
      </c>
      <c r="G264" s="99">
        <v>12.299905144978355</v>
      </c>
      <c r="H264" s="99">
        <v>14.043117916273811</v>
      </c>
      <c r="I264" s="99">
        <v>13.753719229170692</v>
      </c>
      <c r="J264" s="99">
        <v>13.133732946549985</v>
      </c>
      <c r="K264" s="99">
        <v>14.168534099975892</v>
      </c>
      <c r="L264" s="99">
        <v>15.426115724687941</v>
      </c>
      <c r="M264" s="99">
        <v>14.263012929332902</v>
      </c>
      <c r="N264" s="99">
        <v>15.048907376399638</v>
      </c>
      <c r="O264" s="99">
        <v>16.290366892391379</v>
      </c>
      <c r="P264" s="99">
        <v>15.976786437123831</v>
      </c>
      <c r="Q264" s="99">
        <v>17.35145741815105</v>
      </c>
      <c r="R264" s="99">
        <v>17.6943205419898</v>
      </c>
      <c r="S264" s="99">
        <v>16.565250310550955</v>
      </c>
      <c r="T264" s="99">
        <v>14.999708454179888</v>
      </c>
      <c r="U264" s="99">
        <v>15.298568648059875</v>
      </c>
      <c r="V264" s="99">
        <v>14.893798080589002</v>
      </c>
      <c r="W264" s="99">
        <v>16.409134130903688</v>
      </c>
      <c r="X264" s="99">
        <v>14.764332610973073</v>
      </c>
      <c r="Y264" s="99">
        <v>14.13777398358531</v>
      </c>
      <c r="DA264" s="63" t="s">
        <v>2968</v>
      </c>
    </row>
    <row r="265" spans="1:105" ht="12" customHeight="1" x14ac:dyDescent="0.25">
      <c r="A265" s="121" t="s">
        <v>54</v>
      </c>
      <c r="B265" s="123">
        <v>2.9440225029842582</v>
      </c>
      <c r="C265" s="123">
        <v>3.3652271049770723</v>
      </c>
      <c r="D265" s="123">
        <v>3.5116691048319852</v>
      </c>
      <c r="E265" s="123">
        <v>3.4666791396349574</v>
      </c>
      <c r="F265" s="123">
        <v>3.6720656784595822</v>
      </c>
      <c r="G265" s="123">
        <v>2.9652433084954417</v>
      </c>
      <c r="H265" s="123">
        <v>3.4365955938471759</v>
      </c>
      <c r="I265" s="123">
        <v>2.9905955017592589</v>
      </c>
      <c r="J265" s="123">
        <v>3.2307626068751389</v>
      </c>
      <c r="K265" s="123">
        <v>4.0762107064005564</v>
      </c>
      <c r="L265" s="123">
        <v>4.1015867342455357</v>
      </c>
      <c r="M265" s="123">
        <v>4.0395794469741446</v>
      </c>
      <c r="N265" s="123">
        <v>4.1568355055311157</v>
      </c>
      <c r="O265" s="123">
        <v>4.0433015297591801</v>
      </c>
      <c r="P265" s="123">
        <v>4.2165175441064768</v>
      </c>
      <c r="Q265" s="123">
        <v>4.0849572487940495</v>
      </c>
      <c r="R265" s="123">
        <v>4.1809623474534483</v>
      </c>
      <c r="S265" s="123">
        <v>4.1897025110150397</v>
      </c>
      <c r="T265" s="123">
        <v>4.1418121824933376</v>
      </c>
      <c r="U265" s="123">
        <v>4.2614957301457608</v>
      </c>
      <c r="V265" s="123">
        <v>4.1980475200260443</v>
      </c>
      <c r="W265" s="123">
        <v>3.9207998334388039</v>
      </c>
      <c r="X265" s="123">
        <v>4.061344028588203</v>
      </c>
      <c r="Y265" s="123">
        <v>4.1269646152534696</v>
      </c>
      <c r="DA265" s="130" t="s">
        <v>2969</v>
      </c>
    </row>
    <row r="266" spans="1:105" ht="12" customHeight="1" x14ac:dyDescent="0.25">
      <c r="A266" s="97" t="s">
        <v>50</v>
      </c>
      <c r="B266" s="99">
        <v>2.956724398908432</v>
      </c>
      <c r="C266" s="99">
        <v>3.3850993943663754</v>
      </c>
      <c r="D266" s="99">
        <v>3.5561074878144958</v>
      </c>
      <c r="E266" s="99">
        <v>3.3681729612488938</v>
      </c>
      <c r="F266" s="99">
        <v>3.6433054406164387</v>
      </c>
      <c r="G266" s="99">
        <v>3.0335155925174009</v>
      </c>
      <c r="H266" s="99">
        <v>3.4527405790556656</v>
      </c>
      <c r="I266" s="99">
        <v>3.0027017500702335</v>
      </c>
      <c r="J266" s="99">
        <v>3.2035488911921681</v>
      </c>
      <c r="K266" s="99">
        <v>4.1492753174459027</v>
      </c>
      <c r="L266" s="99">
        <v>4.4366207643877456</v>
      </c>
      <c r="M266" s="99">
        <v>4.0933272688964122</v>
      </c>
      <c r="N266" s="99">
        <v>3.4811166793369841</v>
      </c>
      <c r="O266" s="99">
        <v>3.4646758627562502</v>
      </c>
      <c r="P266" s="99">
        <v>3.8769095058131087</v>
      </c>
      <c r="Q266" s="99">
        <v>4.3050743303466668</v>
      </c>
      <c r="R266" s="99">
        <v>4.5451318542765264</v>
      </c>
      <c r="S266" s="99">
        <v>4.3607190905194537</v>
      </c>
      <c r="T266" s="99">
        <v>4.0396207789411376</v>
      </c>
      <c r="U266" s="99">
        <v>4.06769164305675</v>
      </c>
      <c r="V266" s="99">
        <v>4.0702710638585611</v>
      </c>
      <c r="W266" s="99">
        <v>5.5366923782697217</v>
      </c>
      <c r="X266" s="99">
        <v>2.8530030297133977</v>
      </c>
      <c r="Y266" s="99">
        <v>4.0637287688734558</v>
      </c>
      <c r="DA266" s="63" t="s">
        <v>2970</v>
      </c>
    </row>
    <row r="267" spans="1:105" ht="12" customHeight="1" x14ac:dyDescent="0.25">
      <c r="A267" s="109" t="s">
        <v>120</v>
      </c>
      <c r="B267" s="110">
        <v>2.9439402547871807</v>
      </c>
      <c r="C267" s="110">
        <v>3.3651020066413952</v>
      </c>
      <c r="D267" s="110">
        <v>3.5114066920945346</v>
      </c>
      <c r="E267" s="110">
        <v>3.4672290408590025</v>
      </c>
      <c r="F267" s="110">
        <v>3.6722226757668923</v>
      </c>
      <c r="G267" s="110">
        <v>2.9648759920754517</v>
      </c>
      <c r="H267" s="110">
        <v>3.4365124403262386</v>
      </c>
      <c r="I267" s="110">
        <v>2.9905359223238643</v>
      </c>
      <c r="J267" s="110">
        <v>3.2308883594366606</v>
      </c>
      <c r="K267" s="110">
        <v>4.0758986277340901</v>
      </c>
      <c r="L267" s="110">
        <v>4.1003287249204083</v>
      </c>
      <c r="M267" s="110">
        <v>4.039415287839959</v>
      </c>
      <c r="N267" s="110">
        <v>4.1584134397784247</v>
      </c>
      <c r="O267" s="110">
        <v>4.0444171554822423</v>
      </c>
      <c r="P267" s="110">
        <v>4.2171792604752394</v>
      </c>
      <c r="Q267" s="110">
        <v>4.0844726334566248</v>
      </c>
      <c r="R267" s="110">
        <v>4.1800955521771916</v>
      </c>
      <c r="S267" s="110">
        <v>4.1892905236253251</v>
      </c>
      <c r="T267" s="110">
        <v>4.1420475895255517</v>
      </c>
      <c r="U267" s="110">
        <v>4.2619460780603449</v>
      </c>
      <c r="V267" s="110">
        <v>4.1983374829700812</v>
      </c>
      <c r="W267" s="110">
        <v>3.9172432216082269</v>
      </c>
      <c r="X267" s="110">
        <v>4.0634398731746701</v>
      </c>
      <c r="Y267" s="110">
        <v>4.1270465269715775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62.226986560673957</v>
      </c>
      <c r="C269" s="118">
        <f t="shared" si="122"/>
        <v>61.049812554323857</v>
      </c>
      <c r="D269" s="118">
        <f t="shared" si="122"/>
        <v>58.068843602447849</v>
      </c>
      <c r="E269" s="118">
        <f t="shared" si="122"/>
        <v>57.755860260305639</v>
      </c>
      <c r="F269" s="118">
        <f t="shared" si="122"/>
        <v>57.113242324314058</v>
      </c>
      <c r="G269" s="118">
        <f t="shared" si="122"/>
        <v>56.06021383970949</v>
      </c>
      <c r="H269" s="118">
        <f t="shared" si="122"/>
        <v>55.865789757142451</v>
      </c>
      <c r="I269" s="118">
        <f t="shared" si="122"/>
        <v>51.131633920757622</v>
      </c>
      <c r="J269" s="118">
        <f t="shared" si="122"/>
        <v>53.733137837822198</v>
      </c>
      <c r="K269" s="118">
        <f t="shared" si="122"/>
        <v>52.741791946902566</v>
      </c>
      <c r="L269" s="118">
        <f t="shared" si="122"/>
        <v>59.884972821060693</v>
      </c>
      <c r="M269" s="118">
        <f t="shared" si="122"/>
        <v>54.062836734076768</v>
      </c>
      <c r="N269" s="118">
        <f t="shared" si="122"/>
        <v>51.186035169217433</v>
      </c>
      <c r="O269" s="118">
        <f t="shared" si="122"/>
        <v>55.178807739890829</v>
      </c>
      <c r="P269" s="118">
        <f t="shared" si="122"/>
        <v>48.367507278650862</v>
      </c>
      <c r="Q269" s="118">
        <f t="shared" si="122"/>
        <v>51.224025454143671</v>
      </c>
      <c r="R269" s="118">
        <f t="shared" ref="R269:V269" si="123">R270+R273+R275+R284</f>
        <v>51.971350736299385</v>
      </c>
      <c r="S269" s="118">
        <f t="shared" si="123"/>
        <v>52.880836618124647</v>
      </c>
      <c r="T269" s="118">
        <f t="shared" si="123"/>
        <v>47.6839147976088</v>
      </c>
      <c r="U269" s="118">
        <f t="shared" si="123"/>
        <v>49.001094211990967</v>
      </c>
      <c r="V269" s="118">
        <f t="shared" si="123"/>
        <v>51.895720535059283</v>
      </c>
      <c r="W269" s="118">
        <f t="shared" ref="W269:Y269" si="124">W270+W273+W275+W284</f>
        <v>56.674524614117146</v>
      </c>
      <c r="X269" s="118">
        <f t="shared" si="124"/>
        <v>51.121290463041205</v>
      </c>
      <c r="Y269" s="118">
        <f t="shared" si="124"/>
        <v>44.529259955723518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56.596727054286575</v>
      </c>
      <c r="C270" s="123">
        <f t="shared" si="125"/>
        <v>55.558179623071148</v>
      </c>
      <c r="D270" s="123">
        <f t="shared" si="125"/>
        <v>52.260707117224527</v>
      </c>
      <c r="E270" s="123">
        <f t="shared" si="125"/>
        <v>51.945558096117502</v>
      </c>
      <c r="F270" s="123">
        <f t="shared" si="125"/>
        <v>51.211907403556175</v>
      </c>
      <c r="G270" s="123">
        <f t="shared" si="125"/>
        <v>50.769840325975956</v>
      </c>
      <c r="H270" s="123">
        <f t="shared" si="125"/>
        <v>50.227246270247484</v>
      </c>
      <c r="I270" s="123">
        <f t="shared" si="125"/>
        <v>45.786578736392435</v>
      </c>
      <c r="J270" s="123">
        <f t="shared" si="125"/>
        <v>48.192503344692568</v>
      </c>
      <c r="K270" s="123">
        <f t="shared" si="125"/>
        <v>46.958215325363263</v>
      </c>
      <c r="L270" s="123">
        <f t="shared" si="125"/>
        <v>53.822600484940544</v>
      </c>
      <c r="M270" s="123">
        <f t="shared" si="125"/>
        <v>47.825526123761705</v>
      </c>
      <c r="N270" s="123">
        <f t="shared" si="125"/>
        <v>45.736725822020766</v>
      </c>
      <c r="O270" s="123">
        <f t="shared" si="125"/>
        <v>49.2342286329052</v>
      </c>
      <c r="P270" s="123">
        <f t="shared" si="125"/>
        <v>42.536720879708831</v>
      </c>
      <c r="Q270" s="123">
        <f t="shared" si="125"/>
        <v>45.692081465617036</v>
      </c>
      <c r="R270" s="123">
        <f t="shared" ref="R270:V270" si="126">SUM(R271:R272)</f>
        <v>46.57918944382935</v>
      </c>
      <c r="S270" s="123">
        <f t="shared" si="126"/>
        <v>47.487009844448437</v>
      </c>
      <c r="T270" s="123">
        <f t="shared" si="126"/>
        <v>42.818294564444123</v>
      </c>
      <c r="U270" s="123">
        <f t="shared" si="126"/>
        <v>44.00933767182056</v>
      </c>
      <c r="V270" s="123">
        <f t="shared" si="126"/>
        <v>46.668335894163363</v>
      </c>
      <c r="W270" s="123">
        <f t="shared" ref="W270:Y270" si="127">SUM(W271:W272)</f>
        <v>50.648606583674784</v>
      </c>
      <c r="X270" s="123">
        <f t="shared" si="127"/>
        <v>45.370729873974312</v>
      </c>
      <c r="Y270" s="123">
        <f t="shared" si="127"/>
        <v>39.514670355120771</v>
      </c>
      <c r="DA270" s="130" t="s">
        <v>3123</v>
      </c>
    </row>
    <row r="271" spans="1:105" ht="12" customHeight="1" x14ac:dyDescent="0.25">
      <c r="A271" s="97" t="s">
        <v>211</v>
      </c>
      <c r="B271" s="99">
        <v>56.596727054286575</v>
      </c>
      <c r="C271" s="99">
        <v>55.558179623071148</v>
      </c>
      <c r="D271" s="99">
        <v>52.260707117224527</v>
      </c>
      <c r="E271" s="99">
        <v>51.945558096117502</v>
      </c>
      <c r="F271" s="99">
        <v>51.211907403556175</v>
      </c>
      <c r="G271" s="99">
        <v>50.769840325975956</v>
      </c>
      <c r="H271" s="99">
        <v>50.227246270247484</v>
      </c>
      <c r="I271" s="99">
        <v>45.786578736392435</v>
      </c>
      <c r="J271" s="99">
        <v>48.192503344692568</v>
      </c>
      <c r="K271" s="99">
        <v>46.958215325363263</v>
      </c>
      <c r="L271" s="99">
        <v>53.822600484940544</v>
      </c>
      <c r="M271" s="99">
        <v>47.825526123761705</v>
      </c>
      <c r="N271" s="99">
        <v>45.736725822020766</v>
      </c>
      <c r="O271" s="99">
        <v>49.2342286329052</v>
      </c>
      <c r="P271" s="99">
        <v>42.536720879708831</v>
      </c>
      <c r="Q271" s="99">
        <v>45.692081465617036</v>
      </c>
      <c r="R271" s="99">
        <v>46.57918944382935</v>
      </c>
      <c r="S271" s="99">
        <v>47.487009844448437</v>
      </c>
      <c r="T271" s="99">
        <v>42.818294564444123</v>
      </c>
      <c r="U271" s="99">
        <v>44.00933767182056</v>
      </c>
      <c r="V271" s="99">
        <v>46.668335894163363</v>
      </c>
      <c r="W271" s="99">
        <v>50.648606583674784</v>
      </c>
      <c r="X271" s="99">
        <v>45.370729873974312</v>
      </c>
      <c r="Y271" s="99">
        <v>39.514670355120771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5.6230750519762109</v>
      </c>
      <c r="C275" s="123">
        <v>5.4836462050656589</v>
      </c>
      <c r="D275" s="123">
        <v>5.8002735461460153</v>
      </c>
      <c r="E275" s="123">
        <v>5.8032702709537416</v>
      </c>
      <c r="F275" s="123">
        <v>5.8939087406696897</v>
      </c>
      <c r="G275" s="123">
        <v>5.284291567539845</v>
      </c>
      <c r="H275" s="123">
        <v>5.6319307952927851</v>
      </c>
      <c r="I275" s="123">
        <v>5.3395650933381775</v>
      </c>
      <c r="J275" s="123">
        <v>5.5351341360662305</v>
      </c>
      <c r="K275" s="123">
        <v>5.7769914345242555</v>
      </c>
      <c r="L275" s="123">
        <v>6.0561810520649768</v>
      </c>
      <c r="M275" s="123">
        <v>6.2326622517376435</v>
      </c>
      <c r="N275" s="123">
        <v>5.4462857767446629</v>
      </c>
      <c r="O275" s="123">
        <v>5.942094913521303</v>
      </c>
      <c r="P275" s="123">
        <v>5.827978213299061</v>
      </c>
      <c r="Q275" s="123">
        <v>5.5284233783495784</v>
      </c>
      <c r="R275" s="123">
        <v>5.3881474193785746</v>
      </c>
      <c r="S275" s="123">
        <v>5.3899341539679426</v>
      </c>
      <c r="T275" s="123">
        <v>4.862175140222627</v>
      </c>
      <c r="U275" s="123">
        <v>4.9882635622915314</v>
      </c>
      <c r="V275" s="123">
        <v>5.2239779876748909</v>
      </c>
      <c r="W275" s="123">
        <v>6.0214359600156033</v>
      </c>
      <c r="X275" s="123">
        <v>5.7487429691200118</v>
      </c>
      <c r="Y275" s="123">
        <v>5.0126598997453167</v>
      </c>
      <c r="DA275" s="130" t="s">
        <v>3128</v>
      </c>
    </row>
    <row r="276" spans="1:105" ht="12" customHeight="1" x14ac:dyDescent="0.25">
      <c r="A276" s="97" t="s">
        <v>138</v>
      </c>
      <c r="B276" s="99">
        <v>9.8240879123966387</v>
      </c>
      <c r="C276" s="99">
        <v>9.7274219953202099</v>
      </c>
      <c r="D276" s="99">
        <v>10.343861977493146</v>
      </c>
      <c r="E276" s="99">
        <v>10.475232736822484</v>
      </c>
      <c r="F276" s="99">
        <v>10.39805090484459</v>
      </c>
      <c r="G276" s="99">
        <v>9.3682901211760559</v>
      </c>
      <c r="H276" s="99">
        <v>9.9828914865520506</v>
      </c>
      <c r="I276" s="99">
        <v>9.4481939693186394</v>
      </c>
      <c r="J276" s="99">
        <v>9.7725817932180714</v>
      </c>
      <c r="K276" s="99">
        <v>10.139306852662235</v>
      </c>
      <c r="L276" s="99">
        <v>10.579034599245233</v>
      </c>
      <c r="M276" s="99">
        <v>10.734323975776688</v>
      </c>
      <c r="N276" s="99">
        <v>9.4673281365725188</v>
      </c>
      <c r="O276" s="99">
        <v>10.296996825648483</v>
      </c>
      <c r="P276" s="99">
        <v>10.268523349428232</v>
      </c>
      <c r="Q276" s="99">
        <v>9.786630139152372</v>
      </c>
      <c r="R276" s="99">
        <v>9.5231838829676008</v>
      </c>
      <c r="S276" s="99">
        <v>9.4488258492443631</v>
      </c>
      <c r="T276" s="99">
        <v>8.4452388108528336</v>
      </c>
      <c r="U276" s="99">
        <v>8.4660522811373138</v>
      </c>
      <c r="V276" s="99">
        <v>8.5170251040581704</v>
      </c>
      <c r="W276" s="99">
        <v>9.3868992823508268</v>
      </c>
      <c r="X276" s="99">
        <v>8.5417632809897235</v>
      </c>
      <c r="Y276" s="99">
        <v>7.3438347404666082</v>
      </c>
      <c r="DA276" s="63" t="s">
        <v>3129</v>
      </c>
    </row>
    <row r="277" spans="1:105" ht="12" customHeight="1" x14ac:dyDescent="0.25">
      <c r="A277" s="97" t="s">
        <v>137</v>
      </c>
      <c r="B277" s="99">
        <v>3.663700033313686</v>
      </c>
      <c r="C277" s="99">
        <v>3.6126997296753931</v>
      </c>
      <c r="D277" s="99">
        <v>3.8517986560107755</v>
      </c>
      <c r="E277" s="99">
        <v>3.8575656916561512</v>
      </c>
      <c r="F277" s="99">
        <v>3.8117105261840591</v>
      </c>
      <c r="G277" s="99">
        <v>3.413169980795919</v>
      </c>
      <c r="H277" s="99">
        <v>3.0118685069944315</v>
      </c>
      <c r="I277" s="99">
        <v>3.013306985553724</v>
      </c>
      <c r="J277" s="99">
        <v>3.3972336120300244</v>
      </c>
      <c r="K277" s="99">
        <v>3.5880631902325519</v>
      </c>
      <c r="L277" s="99">
        <v>3.3108714213441153</v>
      </c>
      <c r="M277" s="99">
        <v>3.7812071998904622</v>
      </c>
      <c r="N277" s="99">
        <v>3.2390940839399649</v>
      </c>
      <c r="O277" s="99">
        <v>3.0150789196779302</v>
      </c>
      <c r="P277" s="99">
        <v>3.0674866876396814</v>
      </c>
      <c r="Q277" s="99">
        <v>2.353238723770116</v>
      </c>
      <c r="R277" s="99">
        <v>2.1320369539702444</v>
      </c>
      <c r="S277" s="99">
        <v>2.3805618489726466</v>
      </c>
      <c r="T277" s="99">
        <v>2.4748121693443683</v>
      </c>
      <c r="U277" s="99">
        <v>2.5201158697675918</v>
      </c>
      <c r="V277" s="99">
        <v>2.5277432030860085</v>
      </c>
      <c r="W277" s="99">
        <v>2.7301070977249742</v>
      </c>
      <c r="X277" s="99">
        <v>2.9309716691036587</v>
      </c>
      <c r="Y277" s="99">
        <v>2.5175299565507316</v>
      </c>
      <c r="DA277" s="63" t="s">
        <v>3130</v>
      </c>
    </row>
    <row r="278" spans="1:105" ht="12" customHeight="1" x14ac:dyDescent="0.25">
      <c r="A278" s="100" t="s">
        <v>211</v>
      </c>
      <c r="B278" s="102">
        <v>3.663700033313686</v>
      </c>
      <c r="C278" s="102">
        <v>3.6126997296753931</v>
      </c>
      <c r="D278" s="102">
        <v>3.8517986560107755</v>
      </c>
      <c r="E278" s="102">
        <v>3.8575656916561512</v>
      </c>
      <c r="F278" s="102">
        <v>3.8117105261840591</v>
      </c>
      <c r="G278" s="102">
        <v>3.413169980795919</v>
      </c>
      <c r="H278" s="102">
        <v>3.0118685069944315</v>
      </c>
      <c r="I278" s="102">
        <v>3.013306985553724</v>
      </c>
      <c r="J278" s="102">
        <v>3.3972336120300244</v>
      </c>
      <c r="K278" s="102">
        <v>3.5880631902325519</v>
      </c>
      <c r="L278" s="102">
        <v>3.3108714213441153</v>
      </c>
      <c r="M278" s="102">
        <v>3.7812071998904622</v>
      </c>
      <c r="N278" s="102">
        <v>3.2390940839399649</v>
      </c>
      <c r="O278" s="102">
        <v>3.0150789196779302</v>
      </c>
      <c r="P278" s="102">
        <v>3.0674866876396814</v>
      </c>
      <c r="Q278" s="102">
        <v>2.353238723770116</v>
      </c>
      <c r="R278" s="102">
        <v>2.1320369539702444</v>
      </c>
      <c r="S278" s="102">
        <v>2.3805618489726466</v>
      </c>
      <c r="T278" s="102">
        <v>2.4748121693443683</v>
      </c>
      <c r="U278" s="102">
        <v>2.5201158697675918</v>
      </c>
      <c r="V278" s="102">
        <v>2.5277432030860085</v>
      </c>
      <c r="W278" s="102">
        <v>2.7301070977249742</v>
      </c>
      <c r="X278" s="102">
        <v>2.9309716691036587</v>
      </c>
      <c r="Y278" s="102">
        <v>2.5175299565507316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7.1844544111748804E-3</v>
      </c>
      <c r="C284" s="123">
        <v>7.986726187046992E-3</v>
      </c>
      <c r="D284" s="123">
        <v>7.8629390773029169E-3</v>
      </c>
      <c r="E284" s="123">
        <v>7.0318932343957042E-3</v>
      </c>
      <c r="F284" s="123">
        <v>7.4261800881991443E-3</v>
      </c>
      <c r="G284" s="123">
        <v>6.0819461936854231E-3</v>
      </c>
      <c r="H284" s="123">
        <v>6.612691602182765E-3</v>
      </c>
      <c r="I284" s="123">
        <v>5.4900910270092125E-3</v>
      </c>
      <c r="J284" s="123">
        <v>5.5003570633948909E-3</v>
      </c>
      <c r="K284" s="123">
        <v>6.5851870150517066E-3</v>
      </c>
      <c r="L284" s="123">
        <v>6.1912840551714265E-3</v>
      </c>
      <c r="M284" s="123">
        <v>4.6483585774220338E-3</v>
      </c>
      <c r="N284" s="123">
        <v>3.0235704520023029E-3</v>
      </c>
      <c r="O284" s="123">
        <v>2.4841934643279346E-3</v>
      </c>
      <c r="P284" s="123">
        <v>2.8081856429722318E-3</v>
      </c>
      <c r="Q284" s="123">
        <v>3.5206101770522309E-3</v>
      </c>
      <c r="R284" s="123">
        <v>4.0138730914615591E-3</v>
      </c>
      <c r="S284" s="123">
        <v>3.8926197082683241E-3</v>
      </c>
      <c r="T284" s="123">
        <v>3.4450929420508131E-3</v>
      </c>
      <c r="U284" s="123">
        <v>3.4929778788795099E-3</v>
      </c>
      <c r="V284" s="123">
        <v>3.4066532210302587E-3</v>
      </c>
      <c r="W284" s="123">
        <v>4.4820704267612005E-3</v>
      </c>
      <c r="X284" s="123">
        <v>1.8176199468856371E-3</v>
      </c>
      <c r="Y284" s="123">
        <v>1.9297008574322083E-3</v>
      </c>
      <c r="DA284" s="130" t="s">
        <v>3137</v>
      </c>
    </row>
    <row r="285" spans="1:105" ht="12" customHeight="1" x14ac:dyDescent="0.25">
      <c r="A285" s="97" t="s">
        <v>50</v>
      </c>
      <c r="B285" s="99">
        <v>1.1167065527181181</v>
      </c>
      <c r="C285" s="99">
        <v>1.2767049165865916</v>
      </c>
      <c r="D285" s="99">
        <v>1.3394152923666676</v>
      </c>
      <c r="E285" s="99">
        <v>1.2666852619687878</v>
      </c>
      <c r="F285" s="99">
        <v>1.3678234331484624</v>
      </c>
      <c r="G285" s="99">
        <v>1.1365197250249097</v>
      </c>
      <c r="H285" s="99">
        <v>1.2905247485111433</v>
      </c>
      <c r="I285" s="99">
        <v>1.1210495920779491</v>
      </c>
      <c r="J285" s="99">
        <v>1.1958153014851702</v>
      </c>
      <c r="K285" s="99">
        <v>1.548325073832189</v>
      </c>
      <c r="L285" s="99">
        <v>1.6550589095374888</v>
      </c>
      <c r="M285" s="99">
        <v>1.5265810264768758</v>
      </c>
      <c r="N285" s="99">
        <v>1.2978072284069004</v>
      </c>
      <c r="O285" s="99">
        <v>1.2909253530272011</v>
      </c>
      <c r="P285" s="99">
        <v>1.4440335540845675</v>
      </c>
      <c r="Q285" s="99">
        <v>1.6026165892166171</v>
      </c>
      <c r="R285" s="99">
        <v>1.6903753752907129</v>
      </c>
      <c r="S285" s="99">
        <v>1.6197248622437976</v>
      </c>
      <c r="T285" s="99">
        <v>1.4989776596854054</v>
      </c>
      <c r="U285" s="99">
        <v>1.5066716695411253</v>
      </c>
      <c r="V285" s="99">
        <v>1.5045987362998228</v>
      </c>
      <c r="W285" s="99">
        <v>2.0408426666955535</v>
      </c>
      <c r="X285" s="99">
        <v>1.049750618593722</v>
      </c>
      <c r="Y285" s="99">
        <v>1.491658762795097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59.825768667957945</v>
      </c>
      <c r="D290" s="117">
        <f t="shared" si="129"/>
        <v>62.769994346112334</v>
      </c>
      <c r="E290" s="117">
        <f t="shared" si="129"/>
        <v>62.326949204896628</v>
      </c>
      <c r="F290" s="117">
        <f t="shared" si="129"/>
        <v>20.188263672879856</v>
      </c>
      <c r="G290" s="117">
        <f t="shared" si="129"/>
        <v>24.866009752118416</v>
      </c>
      <c r="H290" s="117">
        <f t="shared" si="129"/>
        <v>24.322621209029681</v>
      </c>
      <c r="I290" s="117">
        <f t="shared" si="129"/>
        <v>14.49164807663924</v>
      </c>
      <c r="J290" s="117">
        <f t="shared" si="129"/>
        <v>26.971298486552392</v>
      </c>
      <c r="K290" s="117">
        <f t="shared" si="129"/>
        <v>23.613386590870761</v>
      </c>
      <c r="L290" s="117">
        <f t="shared" si="129"/>
        <v>34.314442075007221</v>
      </c>
      <c r="M290" s="117">
        <f t="shared" si="129"/>
        <v>23.300517280864703</v>
      </c>
      <c r="N290" s="117">
        <f t="shared" si="129"/>
        <v>23.579933390537484</v>
      </c>
      <c r="O290" s="117">
        <f t="shared" si="129"/>
        <v>39.525203313878059</v>
      </c>
      <c r="P290" s="117">
        <f t="shared" si="129"/>
        <v>20.793031528405212</v>
      </c>
      <c r="Q290" s="117">
        <f t="shared" si="129"/>
        <v>17.473347137313493</v>
      </c>
      <c r="R290" s="117">
        <f t="shared" ref="R290:V290" si="130">R291+R294+R296+R305</f>
        <v>18.048065151566533</v>
      </c>
      <c r="S290" s="117">
        <f t="shared" si="130"/>
        <v>20.230044181785608</v>
      </c>
      <c r="T290" s="117">
        <f t="shared" si="130"/>
        <v>16.917016483034679</v>
      </c>
      <c r="U290" s="117">
        <f t="shared" si="130"/>
        <v>11.516401215561416</v>
      </c>
      <c r="V290" s="117">
        <f t="shared" si="130"/>
        <v>8.9638438840036976</v>
      </c>
      <c r="W290" s="117">
        <f t="shared" ref="W290:Y290" si="131">W291+W294+W296+W305</f>
        <v>9.2527798605579008</v>
      </c>
      <c r="X290" s="117">
        <f t="shared" si="131"/>
        <v>3.9329924984629034</v>
      </c>
      <c r="Y290" s="117">
        <f t="shared" si="131"/>
        <v>3.4301425059491066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52.240636355169691</v>
      </c>
      <c r="D291" s="122">
        <f t="shared" si="132"/>
        <v>53.176996297886774</v>
      </c>
      <c r="E291" s="122">
        <f t="shared" si="132"/>
        <v>53.835881859912909</v>
      </c>
      <c r="F291" s="122">
        <f t="shared" si="132"/>
        <v>17.223533808748204</v>
      </c>
      <c r="G291" s="122">
        <f t="shared" si="132"/>
        <v>21.446027947945563</v>
      </c>
      <c r="H291" s="122">
        <f t="shared" si="132"/>
        <v>20.8220669137058</v>
      </c>
      <c r="I291" s="122">
        <f t="shared" si="132"/>
        <v>12.000822723672092</v>
      </c>
      <c r="J291" s="122">
        <f t="shared" si="132"/>
        <v>22.064282074821158</v>
      </c>
      <c r="K291" s="122">
        <f t="shared" si="132"/>
        <v>19.099976036585467</v>
      </c>
      <c r="L291" s="122">
        <f t="shared" si="132"/>
        <v>28.490442427834335</v>
      </c>
      <c r="M291" s="122">
        <f t="shared" si="132"/>
        <v>18.503924215430175</v>
      </c>
      <c r="N291" s="122">
        <f t="shared" si="132"/>
        <v>18.450396865900881</v>
      </c>
      <c r="O291" s="122">
        <f t="shared" si="132"/>
        <v>31.790622138928324</v>
      </c>
      <c r="P291" s="122">
        <f t="shared" si="132"/>
        <v>15.893685616925827</v>
      </c>
      <c r="Q291" s="122">
        <f t="shared" si="132"/>
        <v>12.950598643878603</v>
      </c>
      <c r="R291" s="122">
        <f t="shared" ref="R291:V291" si="133">SUM(R292:R293)</f>
        <v>13.98710703387736</v>
      </c>
      <c r="S291" s="122">
        <f t="shared" si="133"/>
        <v>15.920208033935001</v>
      </c>
      <c r="T291" s="122">
        <f t="shared" si="133"/>
        <v>13.188600637134263</v>
      </c>
      <c r="U291" s="122">
        <f t="shared" si="133"/>
        <v>8.6555416921032826</v>
      </c>
      <c r="V291" s="122">
        <f t="shared" si="133"/>
        <v>6.8068478769952767</v>
      </c>
      <c r="W291" s="122">
        <f t="shared" ref="W291:Y291" si="134">SUM(W292:W293)</f>
        <v>7.4113310365197345</v>
      </c>
      <c r="X291" s="122">
        <f t="shared" si="134"/>
        <v>2.9648317562758102</v>
      </c>
      <c r="Y291" s="122">
        <f t="shared" si="134"/>
        <v>2.3978077743245492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51.505887269171481</v>
      </c>
      <c r="D292" s="98">
        <v>52.439940936012142</v>
      </c>
      <c r="E292" s="98">
        <v>53.098032013106007</v>
      </c>
      <c r="F292" s="98">
        <v>16.991311177639854</v>
      </c>
      <c r="G292" s="98">
        <v>21.185710000674323</v>
      </c>
      <c r="H292" s="98">
        <v>20.565787893844274</v>
      </c>
      <c r="I292" s="98">
        <v>11.856648777405068</v>
      </c>
      <c r="J292" s="98">
        <v>21.799780172721693</v>
      </c>
      <c r="K292" s="98">
        <v>18.8704406498635</v>
      </c>
      <c r="L292" s="98">
        <v>28.14660098411423</v>
      </c>
      <c r="M292" s="98">
        <v>18.278693206625903</v>
      </c>
      <c r="N292" s="98">
        <v>18.220109819229297</v>
      </c>
      <c r="O292" s="98">
        <v>31.378651727970503</v>
      </c>
      <c r="P292" s="98">
        <v>15.678548053741743</v>
      </c>
      <c r="Q292" s="98">
        <v>12.769666116391521</v>
      </c>
      <c r="R292" s="98">
        <v>13.78995473171992</v>
      </c>
      <c r="S292" s="98">
        <v>15.6956155656367</v>
      </c>
      <c r="T292" s="98">
        <v>13.002588464761237</v>
      </c>
      <c r="U292" s="98">
        <v>8.5342105182937384</v>
      </c>
      <c r="V292" s="98">
        <v>6.7115037388839571</v>
      </c>
      <c r="W292" s="98">
        <v>7.3060582514155694</v>
      </c>
      <c r="X292" s="98">
        <v>2.9230289022487868</v>
      </c>
      <c r="Y292" s="98">
        <v>2.3639288735784976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0.73474908599821209</v>
      </c>
      <c r="D293" s="98">
        <v>0.73705536187463483</v>
      </c>
      <c r="E293" s="98">
        <v>0.73784984680690424</v>
      </c>
      <c r="F293" s="98">
        <v>0.23222263110834818</v>
      </c>
      <c r="G293" s="98">
        <v>0.26031794727124019</v>
      </c>
      <c r="H293" s="98">
        <v>0.25627901986152768</v>
      </c>
      <c r="I293" s="98">
        <v>0.14417394626702451</v>
      </c>
      <c r="J293" s="98">
        <v>0.26450190209946489</v>
      </c>
      <c r="K293" s="98">
        <v>0.22953538672196777</v>
      </c>
      <c r="L293" s="98">
        <v>0.34384144372010667</v>
      </c>
      <c r="M293" s="98">
        <v>0.22523100880427352</v>
      </c>
      <c r="N293" s="98">
        <v>0.23028704667158303</v>
      </c>
      <c r="O293" s="98">
        <v>0.41197041095782155</v>
      </c>
      <c r="P293" s="98">
        <v>0.21513756318408378</v>
      </c>
      <c r="Q293" s="98">
        <v>0.18093252748708233</v>
      </c>
      <c r="R293" s="98">
        <v>0.1971523021574399</v>
      </c>
      <c r="S293" s="98">
        <v>0.22459246829830096</v>
      </c>
      <c r="T293" s="98">
        <v>0.18601217237302675</v>
      </c>
      <c r="U293" s="98">
        <v>0.12133117380954454</v>
      </c>
      <c r="V293" s="98">
        <v>9.5344138111319587E-2</v>
      </c>
      <c r="W293" s="98">
        <v>0.10527278510416527</v>
      </c>
      <c r="X293" s="98">
        <v>4.180285402702337E-2</v>
      </c>
      <c r="Y293" s="98">
        <v>3.3878900746051467E-2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4.5982553231488392E-3</v>
      </c>
      <c r="D294" s="122">
        <f t="shared" si="135"/>
        <v>3.175274265416435E-3</v>
      </c>
      <c r="E294" s="122">
        <f t="shared" si="135"/>
        <v>7.6300601741354779E-3</v>
      </c>
      <c r="F294" s="122">
        <f t="shared" si="135"/>
        <v>1.9337025337228192E-3</v>
      </c>
      <c r="G294" s="122">
        <f t="shared" si="135"/>
        <v>2.1978786242001849E-3</v>
      </c>
      <c r="H294" s="122">
        <f t="shared" si="135"/>
        <v>2.6617110066694725E-3</v>
      </c>
      <c r="I294" s="122">
        <f t="shared" si="135"/>
        <v>1.8419309065234003E-3</v>
      </c>
      <c r="J294" s="122">
        <f t="shared" si="135"/>
        <v>2.2557215650493997E-3</v>
      </c>
      <c r="K294" s="122">
        <f t="shared" si="135"/>
        <v>1.3680947109014523E-3</v>
      </c>
      <c r="L294" s="122">
        <f t="shared" si="135"/>
        <v>2.6058391854002889E-3</v>
      </c>
      <c r="M294" s="122">
        <f t="shared" si="135"/>
        <v>1.8003516682825642E-3</v>
      </c>
      <c r="N294" s="122">
        <f t="shared" si="135"/>
        <v>1.3286360383970698E-3</v>
      </c>
      <c r="O294" s="122">
        <f t="shared" si="135"/>
        <v>4.0145895461926803E-3</v>
      </c>
      <c r="P294" s="122">
        <f t="shared" si="135"/>
        <v>7.0908465168223196E-4</v>
      </c>
      <c r="Q294" s="122">
        <f t="shared" si="135"/>
        <v>1.0241686727366541E-3</v>
      </c>
      <c r="R294" s="122">
        <f t="shared" si="135"/>
        <v>1.1990965687073143E-3</v>
      </c>
      <c r="S294" s="122">
        <f t="shared" si="135"/>
        <v>2.4404087637136846E-3</v>
      </c>
      <c r="T294" s="122">
        <f t="shared" si="135"/>
        <v>1.4036169416795417E-3</v>
      </c>
      <c r="U294" s="122">
        <f t="shared" si="135"/>
        <v>1.8661080533648839E-3</v>
      </c>
      <c r="V294" s="122">
        <f t="shared" si="135"/>
        <v>2.0536214017549208E-3</v>
      </c>
      <c r="W294" s="122">
        <f t="shared" si="135"/>
        <v>7.220801776939192E-4</v>
      </c>
      <c r="X294" s="122">
        <f t="shared" si="135"/>
        <v>1.4137441203002858E-4</v>
      </c>
      <c r="Y294" s="122">
        <f t="shared" si="135"/>
        <v>4.8908823967186879E-5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4.5982553231488392E-3</v>
      </c>
      <c r="D295" s="98">
        <v>3.175274265416435E-3</v>
      </c>
      <c r="E295" s="98">
        <v>7.6300601741354779E-3</v>
      </c>
      <c r="F295" s="98">
        <v>1.9337025337228192E-3</v>
      </c>
      <c r="G295" s="98">
        <v>2.1978786242001849E-3</v>
      </c>
      <c r="H295" s="98">
        <v>2.6617110066694725E-3</v>
      </c>
      <c r="I295" s="98">
        <v>1.8419309065234003E-3</v>
      </c>
      <c r="J295" s="98">
        <v>2.2557215650493997E-3</v>
      </c>
      <c r="K295" s="98">
        <v>1.3680947109014523E-3</v>
      </c>
      <c r="L295" s="98">
        <v>2.6058391854002889E-3</v>
      </c>
      <c r="M295" s="98">
        <v>1.8003516682825642E-3</v>
      </c>
      <c r="N295" s="98">
        <v>1.3286360383970698E-3</v>
      </c>
      <c r="O295" s="98">
        <v>4.0145895461926803E-3</v>
      </c>
      <c r="P295" s="98">
        <v>7.0908465168223196E-4</v>
      </c>
      <c r="Q295" s="98">
        <v>1.0241686727366541E-3</v>
      </c>
      <c r="R295" s="98">
        <v>1.1990965687073143E-3</v>
      </c>
      <c r="S295" s="98">
        <v>2.4404087637136846E-3</v>
      </c>
      <c r="T295" s="98">
        <v>1.4036169416795417E-3</v>
      </c>
      <c r="U295" s="98">
        <v>1.8661080533648839E-3</v>
      </c>
      <c r="V295" s="98">
        <v>2.0536214017549208E-3</v>
      </c>
      <c r="W295" s="98">
        <v>7.220801776939192E-4</v>
      </c>
      <c r="X295" s="98">
        <v>1.4137441203002858E-4</v>
      </c>
      <c r="Y295" s="98">
        <v>4.8908823967186879E-5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6.5448328706354175</v>
      </c>
      <c r="D296" s="122">
        <v>8.3152865863228858</v>
      </c>
      <c r="E296" s="122">
        <v>7.3331998937625897</v>
      </c>
      <c r="F296" s="122">
        <v>2.5397456065880855</v>
      </c>
      <c r="G296" s="122">
        <v>2.9608497639092324</v>
      </c>
      <c r="H296" s="122">
        <v>2.9869281953471782</v>
      </c>
      <c r="I296" s="122">
        <v>2.1904110427339418</v>
      </c>
      <c r="J296" s="122">
        <v>4.305755131288036</v>
      </c>
      <c r="K296" s="122">
        <v>3.8268631849963599</v>
      </c>
      <c r="L296" s="122">
        <v>4.9978614469162963</v>
      </c>
      <c r="M296" s="122">
        <v>4.135400207064075</v>
      </c>
      <c r="N296" s="122">
        <v>4.3638016540454636</v>
      </c>
      <c r="O296" s="122">
        <v>6.635646393709961</v>
      </c>
      <c r="P296" s="122">
        <v>4.1153386776011098</v>
      </c>
      <c r="Q296" s="122">
        <v>3.808194892645627</v>
      </c>
      <c r="R296" s="122">
        <v>3.4026522963213774</v>
      </c>
      <c r="S296" s="122">
        <v>3.6090235189132858</v>
      </c>
      <c r="T296" s="122">
        <v>3.1054648143767638</v>
      </c>
      <c r="U296" s="122">
        <v>2.3826703833069152</v>
      </c>
      <c r="V296" s="122">
        <v>1.80229194020357</v>
      </c>
      <c r="W296" s="122">
        <v>1.5810367131167982</v>
      </c>
      <c r="X296" s="122">
        <v>0.82004109860332908</v>
      </c>
      <c r="Y296" s="122">
        <v>0.85807951708899499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0.47183454124965579</v>
      </c>
      <c r="D297" s="98">
        <v>1.7964022082122362</v>
      </c>
      <c r="E297" s="98">
        <v>1.0136511988251857</v>
      </c>
      <c r="F297" s="98">
        <v>0.49077964130183549</v>
      </c>
      <c r="G297" s="98">
        <v>0.19534700680316133</v>
      </c>
      <c r="H297" s="98">
        <v>0.20101978096842407</v>
      </c>
      <c r="I297" s="98">
        <v>0.76046683560536932</v>
      </c>
      <c r="J297" s="98">
        <v>2.4915393281952438</v>
      </c>
      <c r="K297" s="98">
        <v>1.7796035308939031</v>
      </c>
      <c r="L297" s="98">
        <v>2.4475122895830284</v>
      </c>
      <c r="M297" s="98">
        <v>2.4758501396588488</v>
      </c>
      <c r="N297" s="98">
        <v>2.3663802219950432</v>
      </c>
      <c r="O297" s="98">
        <v>3.7588307284688942</v>
      </c>
      <c r="P297" s="98">
        <v>0.66305386180847281</v>
      </c>
      <c r="Q297" s="98">
        <v>0.84627038222436823</v>
      </c>
      <c r="R297" s="98">
        <v>0.95498134413726499</v>
      </c>
      <c r="S297" s="98">
        <v>1.3581072622649899</v>
      </c>
      <c r="T297" s="98">
        <v>1.1147090585437753</v>
      </c>
      <c r="U297" s="98">
        <v>1.0234242514730565</v>
      </c>
      <c r="V297" s="98">
        <v>0.9121545818842578</v>
      </c>
      <c r="W297" s="98">
        <v>0.89439610249041901</v>
      </c>
      <c r="X297" s="98">
        <v>0.52101016354851104</v>
      </c>
      <c r="Y297" s="98">
        <v>0.32929298615719921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6.1715102858628636E-4</v>
      </c>
      <c r="D298" s="98">
        <v>5.0604006158830039E-3</v>
      </c>
      <c r="E298" s="98">
        <v>4.9396968942271233E-3</v>
      </c>
      <c r="F298" s="98">
        <v>3.1325170376470613E-3</v>
      </c>
      <c r="G298" s="98">
        <v>2.8354777863604979E-3</v>
      </c>
      <c r="H298" s="98">
        <v>3.1339759883606483E-3</v>
      </c>
      <c r="I298" s="98">
        <v>0</v>
      </c>
      <c r="J298" s="98">
        <v>1.0569759936357052E-2</v>
      </c>
      <c r="K298" s="98">
        <v>2.2363086551512229E-2</v>
      </c>
      <c r="L298" s="98">
        <v>1.7310187145070381E-2</v>
      </c>
      <c r="M298" s="98">
        <v>1.4931544635909923E-2</v>
      </c>
      <c r="N298" s="98">
        <v>0</v>
      </c>
      <c r="O298" s="98">
        <v>2.9586386001616158E-2</v>
      </c>
      <c r="P298" s="98">
        <v>8.7462170986836061E-4</v>
      </c>
      <c r="Q298" s="98">
        <v>2.8072358193972037E-3</v>
      </c>
      <c r="R298" s="98">
        <v>3.8901773850388613E-3</v>
      </c>
      <c r="S298" s="98">
        <v>1.0277748294555217E-2</v>
      </c>
      <c r="T298" s="98">
        <v>3.0860724298396513E-3</v>
      </c>
      <c r="U298" s="98">
        <v>7.5583702898116651E-3</v>
      </c>
      <c r="V298" s="98">
        <v>7.8630720932639873E-3</v>
      </c>
      <c r="W298" s="98">
        <v>4.2220764212720918E-3</v>
      </c>
      <c r="X298" s="98">
        <v>3.9374644806551632E-4</v>
      </c>
      <c r="Y298" s="98">
        <v>0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3.1509896239735813E-4</v>
      </c>
      <c r="D299" s="101">
        <v>2.58628011763093E-3</v>
      </c>
      <c r="E299" s="101">
        <v>2.5033307668297453E-3</v>
      </c>
      <c r="F299" s="101">
        <v>1.5826016563035138E-3</v>
      </c>
      <c r="G299" s="101">
        <v>1.4279578446832429E-3</v>
      </c>
      <c r="H299" s="101">
        <v>1.3579503066491873E-3</v>
      </c>
      <c r="I299" s="101">
        <v>0</v>
      </c>
      <c r="J299" s="101">
        <v>5.0867421561902994E-3</v>
      </c>
      <c r="K299" s="101">
        <v>1.0905822646592921E-2</v>
      </c>
      <c r="L299" s="101">
        <v>7.5882324179211147E-3</v>
      </c>
      <c r="M299" s="101">
        <v>7.1136059333007096E-3</v>
      </c>
      <c r="N299" s="101">
        <v>0</v>
      </c>
      <c r="O299" s="101">
        <v>1.1475638305960588E-2</v>
      </c>
      <c r="P299" s="101">
        <v>3.3403122736700466E-4</v>
      </c>
      <c r="Q299" s="101">
        <v>8.5621883054098923E-4</v>
      </c>
      <c r="R299" s="101">
        <v>1.0867992803899424E-3</v>
      </c>
      <c r="S299" s="101">
        <v>3.1644957301442851E-3</v>
      </c>
      <c r="T299" s="101">
        <v>1.069953396758966E-3</v>
      </c>
      <c r="U299" s="101">
        <v>2.645171910648704E-3</v>
      </c>
      <c r="V299" s="101">
        <v>2.7388564788779382E-3</v>
      </c>
      <c r="W299" s="101">
        <v>1.433534454048957E-3</v>
      </c>
      <c r="X299" s="101">
        <v>1.5433972382142985E-4</v>
      </c>
      <c r="Y299" s="101">
        <v>0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3.0205206618892828E-4</v>
      </c>
      <c r="D300" s="104">
        <v>2.4741204982520744E-3</v>
      </c>
      <c r="E300" s="104">
        <v>2.4363661273973784E-3</v>
      </c>
      <c r="F300" s="104">
        <v>1.5499153813435475E-3</v>
      </c>
      <c r="G300" s="104">
        <v>1.4075199416772549E-3</v>
      </c>
      <c r="H300" s="104">
        <v>1.7760256817114612E-3</v>
      </c>
      <c r="I300" s="104">
        <v>0</v>
      </c>
      <c r="J300" s="104">
        <v>5.4830177801667539E-3</v>
      </c>
      <c r="K300" s="104">
        <v>1.1457263904919307E-2</v>
      </c>
      <c r="L300" s="104">
        <v>9.7219547271492658E-3</v>
      </c>
      <c r="M300" s="104">
        <v>7.8179387026092138E-3</v>
      </c>
      <c r="N300" s="104">
        <v>0</v>
      </c>
      <c r="O300" s="104">
        <v>1.8110747695655571E-2</v>
      </c>
      <c r="P300" s="104">
        <v>5.4059048250135601E-4</v>
      </c>
      <c r="Q300" s="104">
        <v>1.9510169888562144E-3</v>
      </c>
      <c r="R300" s="104">
        <v>2.8033781046489189E-3</v>
      </c>
      <c r="S300" s="104">
        <v>7.1132525644109316E-3</v>
      </c>
      <c r="T300" s="104">
        <v>2.0161190330806856E-3</v>
      </c>
      <c r="U300" s="104">
        <v>4.9131983791629611E-3</v>
      </c>
      <c r="V300" s="104">
        <v>5.1242156143860487E-3</v>
      </c>
      <c r="W300" s="104">
        <v>2.7885419672231343E-3</v>
      </c>
      <c r="X300" s="104">
        <v>2.3940672424408647E-4</v>
      </c>
      <c r="Y300" s="104">
        <v>0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4.7077889946225318</v>
      </c>
      <c r="D301" s="101">
        <v>5.1834034679001073</v>
      </c>
      <c r="E301" s="101">
        <v>4.4733470916246691</v>
      </c>
      <c r="F301" s="101">
        <v>1.2848654228573682</v>
      </c>
      <c r="G301" s="101">
        <v>1.4155891625865173</v>
      </c>
      <c r="H301" s="101">
        <v>1.6533052375642119</v>
      </c>
      <c r="I301" s="101">
        <v>1.0231064244554795</v>
      </c>
      <c r="J301" s="101">
        <v>1.0755180451396986</v>
      </c>
      <c r="K301" s="101">
        <v>0.27671585167872287</v>
      </c>
      <c r="L301" s="101">
        <v>1.5867798098769634</v>
      </c>
      <c r="M301" s="101">
        <v>0.90716569889060805</v>
      </c>
      <c r="N301" s="101">
        <v>1.2003850741636499</v>
      </c>
      <c r="O301" s="101">
        <v>1.582665273541116</v>
      </c>
      <c r="P301" s="101">
        <v>2.1695626887141204</v>
      </c>
      <c r="Q301" s="101">
        <v>1.7340943639614315</v>
      </c>
      <c r="R301" s="101">
        <v>1.3129670246963405</v>
      </c>
      <c r="S301" s="101">
        <v>1.1805546101340982</v>
      </c>
      <c r="T301" s="101">
        <v>1.2086071292873768</v>
      </c>
      <c r="U301" s="101">
        <v>0.75991148548861986</v>
      </c>
      <c r="V301" s="101">
        <v>0.54583028225656438</v>
      </c>
      <c r="W301" s="101">
        <v>0.45339747654159679</v>
      </c>
      <c r="X301" s="101">
        <v>0.17034154770581125</v>
      </c>
      <c r="Y301" s="101">
        <v>0.35340314712396392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1.3645921837346431</v>
      </c>
      <c r="D302" s="104">
        <v>1.3304205095946595</v>
      </c>
      <c r="E302" s="104">
        <v>1.8412619064185081</v>
      </c>
      <c r="F302" s="104">
        <v>0.76096802539123487</v>
      </c>
      <c r="G302" s="104">
        <v>1.3470781167331931</v>
      </c>
      <c r="H302" s="104">
        <v>1.1294692008261817</v>
      </c>
      <c r="I302" s="104">
        <v>0.40683778267309301</v>
      </c>
      <c r="J302" s="104">
        <v>0.72812799801673678</v>
      </c>
      <c r="K302" s="104">
        <v>1.7481807158722216</v>
      </c>
      <c r="L302" s="104">
        <v>0.94625916031123358</v>
      </c>
      <c r="M302" s="104">
        <v>0.73745282387870859</v>
      </c>
      <c r="N302" s="104">
        <v>0.79703635788676985</v>
      </c>
      <c r="O302" s="104">
        <v>1.2645640056983354</v>
      </c>
      <c r="P302" s="104">
        <v>1.281847505368648</v>
      </c>
      <c r="Q302" s="104">
        <v>1.2250229106404302</v>
      </c>
      <c r="R302" s="104">
        <v>1.1308137501027331</v>
      </c>
      <c r="S302" s="104">
        <v>1.0600838982196423</v>
      </c>
      <c r="T302" s="104">
        <v>0.77906255411577208</v>
      </c>
      <c r="U302" s="104">
        <v>0.59177627605542749</v>
      </c>
      <c r="V302" s="104">
        <v>0.33644400396948376</v>
      </c>
      <c r="W302" s="104">
        <v>0.22902105766351044</v>
      </c>
      <c r="X302" s="104">
        <v>0.12829564090094131</v>
      </c>
      <c r="Y302" s="104">
        <v>0.17538338380783175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0.62333907432915403</v>
      </c>
      <c r="D303" s="98">
        <v>0.60899347784544589</v>
      </c>
      <c r="E303" s="98">
        <v>0.83590868047710976</v>
      </c>
      <c r="F303" s="98">
        <v>0.34479731201564834</v>
      </c>
      <c r="G303" s="98">
        <v>0.60946557292616199</v>
      </c>
      <c r="H303" s="98">
        <v>0.43394003704460193</v>
      </c>
      <c r="I303" s="98">
        <v>0.16382693545652247</v>
      </c>
      <c r="J303" s="98">
        <v>0.31527010231677099</v>
      </c>
      <c r="K303" s="98">
        <v>0.77209484277579166</v>
      </c>
      <c r="L303" s="98">
        <v>0.37336783227948894</v>
      </c>
      <c r="M303" s="98">
        <v>0.31909395534578033</v>
      </c>
      <c r="N303" s="98">
        <v>0.3320883027313381</v>
      </c>
      <c r="O303" s="98">
        <v>0.45548393442456253</v>
      </c>
      <c r="P303" s="98">
        <v>0.4607141433753606</v>
      </c>
      <c r="Q303" s="98">
        <v>0.35740701127050617</v>
      </c>
      <c r="R303" s="98">
        <v>0.30584363492996613</v>
      </c>
      <c r="S303" s="98">
        <v>0.31763832757232585</v>
      </c>
      <c r="T303" s="98">
        <v>0.26598760026885976</v>
      </c>
      <c r="U303" s="98">
        <v>0.20526583163818829</v>
      </c>
      <c r="V303" s="98">
        <v>0.11569582072646632</v>
      </c>
      <c r="W303" s="98">
        <v>7.6224043380594228E-2</v>
      </c>
      <c r="X303" s="98">
        <v>4.9349611833472098E-2</v>
      </c>
      <c r="Y303" s="98">
        <v>6.6480164757517515E-2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0.74125310940548894</v>
      </c>
      <c r="D304" s="98">
        <v>0.72142703174921363</v>
      </c>
      <c r="E304" s="98">
        <v>1.0053532259413982</v>
      </c>
      <c r="F304" s="98">
        <v>0.41617071337558653</v>
      </c>
      <c r="G304" s="98">
        <v>0.73761254380703101</v>
      </c>
      <c r="H304" s="98">
        <v>0.6955291637815797</v>
      </c>
      <c r="I304" s="98">
        <v>0.24301084721657051</v>
      </c>
      <c r="J304" s="98">
        <v>0.41285789569996573</v>
      </c>
      <c r="K304" s="98">
        <v>0.97608587309643002</v>
      </c>
      <c r="L304" s="98">
        <v>0.57289132803174458</v>
      </c>
      <c r="M304" s="98">
        <v>0.41835886853292825</v>
      </c>
      <c r="N304" s="98">
        <v>0.46494805515543169</v>
      </c>
      <c r="O304" s="98">
        <v>0.80908007127377279</v>
      </c>
      <c r="P304" s="98">
        <v>0.82113336199328735</v>
      </c>
      <c r="Q304" s="98">
        <v>0.86761589936992412</v>
      </c>
      <c r="R304" s="98">
        <v>0.82497011517276708</v>
      </c>
      <c r="S304" s="98">
        <v>0.74244557064731642</v>
      </c>
      <c r="T304" s="98">
        <v>0.51307495384691226</v>
      </c>
      <c r="U304" s="98">
        <v>0.38651044441723925</v>
      </c>
      <c r="V304" s="98">
        <v>0.22074818324301743</v>
      </c>
      <c r="W304" s="98">
        <v>0.15279701428291623</v>
      </c>
      <c r="X304" s="98">
        <v>7.8946029067469226E-2</v>
      </c>
      <c r="Y304" s="98">
        <v>0.10890321905031423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1.035701186829691</v>
      </c>
      <c r="D305" s="122">
        <v>1.2745361876372572</v>
      </c>
      <c r="E305" s="122">
        <v>1.1502373910469912</v>
      </c>
      <c r="F305" s="122">
        <v>0.42305055500984562</v>
      </c>
      <c r="G305" s="122">
        <v>0.45693416163941641</v>
      </c>
      <c r="H305" s="122">
        <v>0.51096438897003171</v>
      </c>
      <c r="I305" s="122">
        <v>0.29857237932668157</v>
      </c>
      <c r="J305" s="122">
        <v>0.5990055588781481</v>
      </c>
      <c r="K305" s="122">
        <v>0.68517927457803429</v>
      </c>
      <c r="L305" s="122">
        <v>0.82353236107118466</v>
      </c>
      <c r="M305" s="122">
        <v>0.65939250670216798</v>
      </c>
      <c r="N305" s="122">
        <v>0.7644062345527407</v>
      </c>
      <c r="O305" s="122">
        <v>1.0949201916935836</v>
      </c>
      <c r="P305" s="122">
        <v>0.78329814922659124</v>
      </c>
      <c r="Q305" s="122">
        <v>0.71352943211652686</v>
      </c>
      <c r="R305" s="122">
        <v>0.65710672479908983</v>
      </c>
      <c r="S305" s="122">
        <v>0.69837222017360567</v>
      </c>
      <c r="T305" s="122">
        <v>0.6215474145819716</v>
      </c>
      <c r="U305" s="122">
        <v>0.47632303209785226</v>
      </c>
      <c r="V305" s="122">
        <v>0.35265044540309587</v>
      </c>
      <c r="W305" s="122">
        <v>0.25969003074367486</v>
      </c>
      <c r="X305" s="122">
        <v>0.1479782691717339</v>
      </c>
      <c r="Y305" s="122">
        <v>0.17420630571159551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6.9574397535137637E-3</v>
      </c>
      <c r="D306" s="98">
        <v>6.6726779528200773E-3</v>
      </c>
      <c r="E306" s="98">
        <v>6.2073613627133262E-3</v>
      </c>
      <c r="F306" s="98">
        <v>3.0276593514997315E-3</v>
      </c>
      <c r="G306" s="98">
        <v>3.52808677557319E-3</v>
      </c>
      <c r="H306" s="98">
        <v>3.2299609485259518E-3</v>
      </c>
      <c r="I306" s="98">
        <v>1.2848857069587948E-3</v>
      </c>
      <c r="J306" s="98">
        <v>1.8605966956002935E-3</v>
      </c>
      <c r="K306" s="98">
        <v>2.3561927553605515E-3</v>
      </c>
      <c r="L306" s="98">
        <v>1.8534943985238014E-3</v>
      </c>
      <c r="M306" s="98">
        <v>6.2835841996347012E-4</v>
      </c>
      <c r="N306" s="98">
        <v>7.2915579064975172E-4</v>
      </c>
      <c r="O306" s="98">
        <v>2.7731671335532327E-3</v>
      </c>
      <c r="P306" s="98">
        <v>3.1595385489846194E-3</v>
      </c>
      <c r="Q306" s="98">
        <v>4.3873848055836105E-3</v>
      </c>
      <c r="R306" s="98">
        <v>3.1678366484239372E-3</v>
      </c>
      <c r="S306" s="98">
        <v>2.125764808023004E-3</v>
      </c>
      <c r="T306" s="98">
        <v>8.4387761884961276E-4</v>
      </c>
      <c r="U306" s="98">
        <v>1.1277124140761765E-3</v>
      </c>
      <c r="V306" s="98">
        <v>8.4353985859070583E-4</v>
      </c>
      <c r="W306" s="98">
        <v>1.3192762877250856E-3</v>
      </c>
      <c r="X306" s="98">
        <v>0</v>
      </c>
      <c r="Y306" s="98">
        <v>0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1.0287437470761773</v>
      </c>
      <c r="D307" s="33">
        <v>1.2678635096844371</v>
      </c>
      <c r="E307" s="33">
        <v>1.1440300296842778</v>
      </c>
      <c r="F307" s="33">
        <v>0.42002289565834589</v>
      </c>
      <c r="G307" s="33">
        <v>0.45340607486384321</v>
      </c>
      <c r="H307" s="33">
        <v>0.50773442802150581</v>
      </c>
      <c r="I307" s="33">
        <v>0.29728749361972279</v>
      </c>
      <c r="J307" s="33">
        <v>0.59714496218254776</v>
      </c>
      <c r="K307" s="33">
        <v>0.68282308182267371</v>
      </c>
      <c r="L307" s="33">
        <v>0.82167886667266088</v>
      </c>
      <c r="M307" s="33">
        <v>0.65876414828220453</v>
      </c>
      <c r="N307" s="33">
        <v>0.7636770787620909</v>
      </c>
      <c r="O307" s="33">
        <v>1.0921470245600304</v>
      </c>
      <c r="P307" s="33">
        <v>0.78013861067760659</v>
      </c>
      <c r="Q307" s="33">
        <v>0.70914204731094321</v>
      </c>
      <c r="R307" s="33">
        <v>0.65393888815066592</v>
      </c>
      <c r="S307" s="33">
        <v>0.69624645536558272</v>
      </c>
      <c r="T307" s="33">
        <v>0.62070353696312197</v>
      </c>
      <c r="U307" s="33">
        <v>0.4751953196837761</v>
      </c>
      <c r="V307" s="33">
        <v>0.35180690554450517</v>
      </c>
      <c r="W307" s="33">
        <v>0.25837075445594976</v>
      </c>
      <c r="X307" s="33">
        <v>0.1479782691717339</v>
      </c>
      <c r="Y307" s="33">
        <v>0.17420630571159551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33.256917595631457</v>
      </c>
      <c r="D309" s="117">
        <f t="shared" si="136"/>
        <v>35.240904457734594</v>
      </c>
      <c r="E309" s="117">
        <f t="shared" si="136"/>
        <v>35.276826240480204</v>
      </c>
      <c r="F309" s="117">
        <f t="shared" si="136"/>
        <v>11.554093386147256</v>
      </c>
      <c r="G309" s="117">
        <f t="shared" si="136"/>
        <v>14.408901718585774</v>
      </c>
      <c r="H309" s="117">
        <f t="shared" si="136"/>
        <v>14.229752229636063</v>
      </c>
      <c r="I309" s="117">
        <f t="shared" si="136"/>
        <v>8.4764673034774525</v>
      </c>
      <c r="J309" s="117">
        <f t="shared" si="136"/>
        <v>15.813333931092965</v>
      </c>
      <c r="K309" s="117">
        <f t="shared" si="136"/>
        <v>14.252521368112669</v>
      </c>
      <c r="L309" s="117">
        <f t="shared" si="136"/>
        <v>20.600989978006403</v>
      </c>
      <c r="M309" s="117">
        <f t="shared" si="136"/>
        <v>14.301537997426976</v>
      </c>
      <c r="N309" s="117">
        <f t="shared" si="136"/>
        <v>14.980054275153075</v>
      </c>
      <c r="O309" s="117">
        <f t="shared" si="136"/>
        <v>26.097665529204424</v>
      </c>
      <c r="P309" s="117">
        <f t="shared" si="136"/>
        <v>14.620881203832113</v>
      </c>
      <c r="Q309" s="117">
        <f t="shared" si="136"/>
        <v>12.750196052071473</v>
      </c>
      <c r="R309" s="117">
        <f t="shared" ref="R309:V309" si="137">R310+R313+R315+R324</f>
        <v>13.294398352640675</v>
      </c>
      <c r="S309" s="117">
        <f t="shared" si="137"/>
        <v>14.961199965999521</v>
      </c>
      <c r="T309" s="117">
        <f t="shared" si="137"/>
        <v>12.553907286610761</v>
      </c>
      <c r="U309" s="117">
        <f t="shared" si="137"/>
        <v>8.6088648307663078</v>
      </c>
      <c r="V309" s="117">
        <f t="shared" si="137"/>
        <v>6.7067360387801029</v>
      </c>
      <c r="W309" s="117">
        <f t="shared" ref="W309:Y309" si="138">W310+W313+W315+W324</f>
        <v>6.8914918698095597</v>
      </c>
      <c r="X309" s="117">
        <f t="shared" si="138"/>
        <v>2.9567748713115023</v>
      </c>
      <c r="Y309" s="117">
        <f t="shared" si="138"/>
        <v>2.6176290251411602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27.703476582675599</v>
      </c>
      <c r="D310" s="122">
        <f t="shared" si="139"/>
        <v>28.440015069693199</v>
      </c>
      <c r="E310" s="122">
        <f t="shared" si="139"/>
        <v>29.049914424878832</v>
      </c>
      <c r="F310" s="122">
        <f t="shared" si="139"/>
        <v>9.3752579899888691</v>
      </c>
      <c r="G310" s="122">
        <f t="shared" si="139"/>
        <v>11.768748053733164</v>
      </c>
      <c r="H310" s="122">
        <f t="shared" si="139"/>
        <v>11.536990066153074</v>
      </c>
      <c r="I310" s="122">
        <f t="shared" si="139"/>
        <v>6.7135027858388687</v>
      </c>
      <c r="J310" s="122">
        <f t="shared" si="139"/>
        <v>12.474391850219858</v>
      </c>
      <c r="K310" s="122">
        <f t="shared" si="139"/>
        <v>10.925450432239302</v>
      </c>
      <c r="L310" s="122">
        <f t="shared" si="139"/>
        <v>16.507172617933794</v>
      </c>
      <c r="M310" s="122">
        <f t="shared" si="139"/>
        <v>10.968169460865715</v>
      </c>
      <c r="N310" s="122">
        <f t="shared" si="139"/>
        <v>11.32301233639425</v>
      </c>
      <c r="O310" s="122">
        <f t="shared" si="139"/>
        <v>20.441736932567075</v>
      </c>
      <c r="P310" s="122">
        <f t="shared" si="139"/>
        <v>10.756296339749335</v>
      </c>
      <c r="Q310" s="122">
        <f t="shared" si="139"/>
        <v>9.1131064555362649</v>
      </c>
      <c r="R310" s="122">
        <f t="shared" ref="R310:V310" si="140">SUM(R311:R312)</f>
        <v>9.985657548025543</v>
      </c>
      <c r="S310" s="122">
        <f t="shared" si="140"/>
        <v>11.442216597219</v>
      </c>
      <c r="T310" s="122">
        <f t="shared" si="140"/>
        <v>9.4999520176096404</v>
      </c>
      <c r="U310" s="122">
        <f t="shared" si="140"/>
        <v>6.2385510139659646</v>
      </c>
      <c r="V310" s="122">
        <f t="shared" si="140"/>
        <v>4.915200314338394</v>
      </c>
      <c r="W310" s="122">
        <f t="shared" ref="W310:Y310" si="141">SUM(W311:W312)</f>
        <v>5.365860931295912</v>
      </c>
      <c r="X310" s="122">
        <f t="shared" si="141"/>
        <v>2.1498608080902009</v>
      </c>
      <c r="Y310" s="122">
        <f t="shared" si="141"/>
        <v>1.7404749845843936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26.968727496677385</v>
      </c>
      <c r="D311" s="98">
        <v>27.702959707818565</v>
      </c>
      <c r="E311" s="98">
        <v>28.312064578071929</v>
      </c>
      <c r="F311" s="98">
        <v>9.1430353588805211</v>
      </c>
      <c r="G311" s="98">
        <v>11.508430106461924</v>
      </c>
      <c r="H311" s="98">
        <v>11.280711046291547</v>
      </c>
      <c r="I311" s="98">
        <v>6.5693288395718445</v>
      </c>
      <c r="J311" s="98">
        <v>12.209889948120393</v>
      </c>
      <c r="K311" s="98">
        <v>10.695915045517333</v>
      </c>
      <c r="L311" s="98">
        <v>16.163331174213688</v>
      </c>
      <c r="M311" s="98">
        <v>10.742938452061441</v>
      </c>
      <c r="N311" s="98">
        <v>11.092725289722667</v>
      </c>
      <c r="O311" s="98">
        <v>20.029766521609254</v>
      </c>
      <c r="P311" s="98">
        <v>10.541158776565251</v>
      </c>
      <c r="Q311" s="98">
        <v>8.932173928049183</v>
      </c>
      <c r="R311" s="98">
        <v>9.7885052458681034</v>
      </c>
      <c r="S311" s="98">
        <v>11.217624128920699</v>
      </c>
      <c r="T311" s="98">
        <v>9.3139398452366144</v>
      </c>
      <c r="U311" s="98">
        <v>6.1172198401564204</v>
      </c>
      <c r="V311" s="98">
        <v>4.8198561762270744</v>
      </c>
      <c r="W311" s="98">
        <v>5.260588146191747</v>
      </c>
      <c r="X311" s="98">
        <v>2.1080579540631774</v>
      </c>
      <c r="Y311" s="98">
        <v>1.7065960838383423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0.73474908599821209</v>
      </c>
      <c r="D312" s="98">
        <v>0.73705536187463483</v>
      </c>
      <c r="E312" s="98">
        <v>0.73784984680690424</v>
      </c>
      <c r="F312" s="98">
        <v>0.23222263110834818</v>
      </c>
      <c r="G312" s="98">
        <v>0.26031794727124019</v>
      </c>
      <c r="H312" s="98">
        <v>0.25627901986152768</v>
      </c>
      <c r="I312" s="98">
        <v>0.14417394626702451</v>
      </c>
      <c r="J312" s="98">
        <v>0.26450190209946489</v>
      </c>
      <c r="K312" s="98">
        <v>0.22953538672196777</v>
      </c>
      <c r="L312" s="98">
        <v>0.34384144372010667</v>
      </c>
      <c r="M312" s="98">
        <v>0.22523100880427352</v>
      </c>
      <c r="N312" s="98">
        <v>0.23028704667158303</v>
      </c>
      <c r="O312" s="98">
        <v>0.41197041095782155</v>
      </c>
      <c r="P312" s="98">
        <v>0.21513756318408378</v>
      </c>
      <c r="Q312" s="98">
        <v>0.18093252748708233</v>
      </c>
      <c r="R312" s="98">
        <v>0.1971523021574399</v>
      </c>
      <c r="S312" s="98">
        <v>0.22459246829830096</v>
      </c>
      <c r="T312" s="98">
        <v>0.18601217237302675</v>
      </c>
      <c r="U312" s="98">
        <v>0.12133117380954454</v>
      </c>
      <c r="V312" s="98">
        <v>9.5344138111319587E-2</v>
      </c>
      <c r="W312" s="98">
        <v>0.10527278510416527</v>
      </c>
      <c r="X312" s="98">
        <v>4.180285402702337E-2</v>
      </c>
      <c r="Y312" s="98">
        <v>3.3878900746051467E-2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1.0843890794135856E-2</v>
      </c>
      <c r="D313" s="122">
        <f t="shared" si="142"/>
        <v>7.8098286789973215E-3</v>
      </c>
      <c r="E313" s="122">
        <f t="shared" si="142"/>
        <v>1.9551335499503924E-2</v>
      </c>
      <c r="F313" s="122">
        <f t="shared" si="142"/>
        <v>5.1553824107328505E-3</v>
      </c>
      <c r="G313" s="122">
        <f t="shared" si="142"/>
        <v>6.0906586419192726E-3</v>
      </c>
      <c r="H313" s="122">
        <f t="shared" si="142"/>
        <v>7.6592616396442721E-3</v>
      </c>
      <c r="I313" s="122">
        <f t="shared" si="142"/>
        <v>5.4989853481476562E-3</v>
      </c>
      <c r="J313" s="122">
        <f t="shared" si="142"/>
        <v>6.9822331344997065E-3</v>
      </c>
      <c r="K313" s="122">
        <f t="shared" si="142"/>
        <v>4.3884511149321999E-3</v>
      </c>
      <c r="L313" s="122">
        <f t="shared" si="142"/>
        <v>8.6581738122916523E-3</v>
      </c>
      <c r="M313" s="122">
        <f t="shared" si="142"/>
        <v>6.218893140004832E-3</v>
      </c>
      <c r="N313" s="122">
        <f t="shared" si="142"/>
        <v>4.7922831971931919E-3</v>
      </c>
      <c r="O313" s="122">
        <f t="shared" si="142"/>
        <v>1.5176327160086723E-2</v>
      </c>
      <c r="P313" s="122">
        <f t="shared" si="142"/>
        <v>2.8062134137214647E-3</v>
      </c>
      <c r="Q313" s="122">
        <f t="shared" si="142"/>
        <v>4.1924655739489338E-3</v>
      </c>
      <c r="R313" s="122">
        <f t="shared" si="142"/>
        <v>4.9438773736469269E-3</v>
      </c>
      <c r="S313" s="122">
        <f t="shared" si="142"/>
        <v>1.0069801235373004E-2</v>
      </c>
      <c r="T313" s="122">
        <f t="shared" si="142"/>
        <v>5.7968185409405957E-3</v>
      </c>
      <c r="U313" s="122">
        <f t="shared" si="142"/>
        <v>7.7144116446409162E-3</v>
      </c>
      <c r="V313" s="122">
        <f t="shared" si="142"/>
        <v>8.5133078064164678E-3</v>
      </c>
      <c r="W313" s="122">
        <f t="shared" si="142"/>
        <v>3.0207693953457188E-3</v>
      </c>
      <c r="X313" s="122">
        <f t="shared" si="142"/>
        <v>5.9785736323976285E-4</v>
      </c>
      <c r="Y313" s="122">
        <f t="shared" si="142"/>
        <v>2.0933677470344594E-4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1.0843890794135856E-2</v>
      </c>
      <c r="D314" s="98">
        <v>7.8098286789973215E-3</v>
      </c>
      <c r="E314" s="98">
        <v>1.9551335499503924E-2</v>
      </c>
      <c r="F314" s="98">
        <v>5.1553824107328505E-3</v>
      </c>
      <c r="G314" s="98">
        <v>6.0906586419192726E-3</v>
      </c>
      <c r="H314" s="98">
        <v>7.6592616396442721E-3</v>
      </c>
      <c r="I314" s="98">
        <v>5.4989853481476562E-3</v>
      </c>
      <c r="J314" s="98">
        <v>6.9822331344997065E-3</v>
      </c>
      <c r="K314" s="98">
        <v>4.3884511149321999E-3</v>
      </c>
      <c r="L314" s="98">
        <v>8.6581738122916523E-3</v>
      </c>
      <c r="M314" s="98">
        <v>6.218893140004832E-3</v>
      </c>
      <c r="N314" s="98">
        <v>4.7922831971931919E-3</v>
      </c>
      <c r="O314" s="98">
        <v>1.5176327160086723E-2</v>
      </c>
      <c r="P314" s="98">
        <v>2.8062134137214647E-3</v>
      </c>
      <c r="Q314" s="98">
        <v>4.1924655739489338E-3</v>
      </c>
      <c r="R314" s="98">
        <v>4.9438773736469269E-3</v>
      </c>
      <c r="S314" s="98">
        <v>1.0069801235373004E-2</v>
      </c>
      <c r="T314" s="98">
        <v>5.7968185409405957E-3</v>
      </c>
      <c r="U314" s="98">
        <v>7.7144116446409162E-3</v>
      </c>
      <c r="V314" s="98">
        <v>8.5133078064164678E-3</v>
      </c>
      <c r="W314" s="98">
        <v>3.0207693953457188E-3</v>
      </c>
      <c r="X314" s="98">
        <v>5.9785736323976285E-4</v>
      </c>
      <c r="Y314" s="98">
        <v>2.0933677470344594E-4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4.751610848121226</v>
      </c>
      <c r="D315" s="122">
        <v>5.817762762388238</v>
      </c>
      <c r="E315" s="122">
        <v>5.3256497213422298</v>
      </c>
      <c r="F315" s="122">
        <v>1.8489411869669605</v>
      </c>
      <c r="G315" s="122">
        <v>2.2827161199142871</v>
      </c>
      <c r="H315" s="122">
        <v>2.2913536187970474</v>
      </c>
      <c r="I315" s="122">
        <v>1.5268349868386308</v>
      </c>
      <c r="J315" s="122">
        <v>2.8681694075891859</v>
      </c>
      <c r="K315" s="122">
        <v>2.7909913095282937</v>
      </c>
      <c r="L315" s="122">
        <v>3.4443474296255321</v>
      </c>
      <c r="M315" s="122">
        <v>2.8120849480698071</v>
      </c>
      <c r="N315" s="122">
        <v>3.0522512228735117</v>
      </c>
      <c r="O315" s="122">
        <v>4.7758557365400467</v>
      </c>
      <c r="P315" s="122">
        <v>3.2377955331901864</v>
      </c>
      <c r="Q315" s="122">
        <v>3.0583570758890444</v>
      </c>
      <c r="R315" s="122">
        <v>2.7664633472595144</v>
      </c>
      <c r="S315" s="122">
        <v>2.9268509485123961</v>
      </c>
      <c r="T315" s="122">
        <v>2.5196015455722298</v>
      </c>
      <c r="U315" s="122">
        <v>1.9501186097161518</v>
      </c>
      <c r="V315" s="122">
        <v>1.4729960492733829</v>
      </c>
      <c r="W315" s="122">
        <v>1.2919339257786961</v>
      </c>
      <c r="X315" s="122">
        <v>0.67358908537054418</v>
      </c>
      <c r="Y315" s="122">
        <v>0.7195640865303542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0.2668731308992725</v>
      </c>
      <c r="D316" s="98">
        <v>1.0198869728248616</v>
      </c>
      <c r="E316" s="98">
        <v>0.57794955892127908</v>
      </c>
      <c r="F316" s="98">
        <v>0.28103708887744627</v>
      </c>
      <c r="G316" s="98">
        <v>0.11239771286754434</v>
      </c>
      <c r="H316" s="98">
        <v>0.11626173868756605</v>
      </c>
      <c r="I316" s="98">
        <v>0.44232279682461012</v>
      </c>
      <c r="J316" s="98">
        <v>1.4587199699931863</v>
      </c>
      <c r="K316" s="98">
        <v>1.0500160922473356</v>
      </c>
      <c r="L316" s="98">
        <v>1.4571899612282133</v>
      </c>
      <c r="M316" s="98">
        <v>1.5010531915542951</v>
      </c>
      <c r="N316" s="98">
        <v>1.4772093073603452</v>
      </c>
      <c r="O316" s="98">
        <v>2.4451963639145968</v>
      </c>
      <c r="P316" s="98">
        <v>0.45245342431700136</v>
      </c>
      <c r="Q316" s="98">
        <v>0.60175024470889804</v>
      </c>
      <c r="R316" s="98">
        <v>0.69682179479418604</v>
      </c>
      <c r="S316" s="98">
        <v>1.0145026768321148</v>
      </c>
      <c r="T316" s="98">
        <v>0.85000041988985531</v>
      </c>
      <c r="U316" s="98">
        <v>0.79393247797718425</v>
      </c>
      <c r="V316" s="98">
        <v>0.71711366640265906</v>
      </c>
      <c r="W316" s="98">
        <v>0.70887781047967791</v>
      </c>
      <c r="X316" s="98">
        <v>0.4147370662721595</v>
      </c>
      <c r="Y316" s="98">
        <v>0.26270033665445991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4.8027438627464849E-4</v>
      </c>
      <c r="D317" s="98">
        <v>3.9424516926747115E-3</v>
      </c>
      <c r="E317" s="98">
        <v>3.8636804878007872E-3</v>
      </c>
      <c r="F317" s="98">
        <v>2.4561668329326435E-3</v>
      </c>
      <c r="G317" s="98">
        <v>2.2291306663063219E-3</v>
      </c>
      <c r="H317" s="98">
        <v>2.5614094033619551E-3</v>
      </c>
      <c r="I317" s="98">
        <v>0</v>
      </c>
      <c r="J317" s="98">
        <v>8.46114952445505E-3</v>
      </c>
      <c r="K317" s="98">
        <v>1.7892005733266859E-2</v>
      </c>
      <c r="L317" s="98">
        <v>1.4239805832503658E-2</v>
      </c>
      <c r="M317" s="98">
        <v>1.2130760677816455E-2</v>
      </c>
      <c r="N317" s="98">
        <v>0</v>
      </c>
      <c r="O317" s="98">
        <v>2.5575885417024526E-2</v>
      </c>
      <c r="P317" s="98">
        <v>7.6852607168380457E-4</v>
      </c>
      <c r="Q317" s="98">
        <v>2.5598411916460577E-3</v>
      </c>
      <c r="R317" s="98">
        <v>3.5963835699300267E-3</v>
      </c>
      <c r="S317" s="98">
        <v>9.4771228405340652E-3</v>
      </c>
      <c r="T317" s="98">
        <v>2.8319918651322994E-3</v>
      </c>
      <c r="U317" s="98">
        <v>6.9652192167327428E-3</v>
      </c>
      <c r="V317" s="98">
        <v>7.2774377220485567E-3</v>
      </c>
      <c r="W317" s="98">
        <v>3.9247284535056937E-3</v>
      </c>
      <c r="X317" s="98">
        <v>3.6226498833435148E-4</v>
      </c>
      <c r="Y317" s="98">
        <v>0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1.7822232008572018E-4</v>
      </c>
      <c r="D318" s="101">
        <v>1.4683311944226373E-3</v>
      </c>
      <c r="E318" s="101">
        <v>1.427314360403409E-3</v>
      </c>
      <c r="F318" s="101">
        <v>9.0625145158909615E-4</v>
      </c>
      <c r="G318" s="101">
        <v>8.2161072462906678E-4</v>
      </c>
      <c r="H318" s="101">
        <v>7.8538372165049377E-4</v>
      </c>
      <c r="I318" s="101">
        <v>0</v>
      </c>
      <c r="J318" s="101">
        <v>2.9781317442882957E-3</v>
      </c>
      <c r="K318" s="101">
        <v>6.4347418283475519E-3</v>
      </c>
      <c r="L318" s="101">
        <v>4.5178511053543908E-3</v>
      </c>
      <c r="M318" s="101">
        <v>4.312821975207241E-3</v>
      </c>
      <c r="N318" s="101">
        <v>0</v>
      </c>
      <c r="O318" s="101">
        <v>7.4651377213689561E-3</v>
      </c>
      <c r="P318" s="101">
        <v>2.2793558918244862E-4</v>
      </c>
      <c r="Q318" s="101">
        <v>6.0882420278984307E-4</v>
      </c>
      <c r="R318" s="101">
        <v>7.9300546528110775E-4</v>
      </c>
      <c r="S318" s="101">
        <v>2.3638702761231336E-3</v>
      </c>
      <c r="T318" s="101">
        <v>8.1587283205161374E-4</v>
      </c>
      <c r="U318" s="101">
        <v>2.0520208375697821E-3</v>
      </c>
      <c r="V318" s="101">
        <v>2.153222107662508E-3</v>
      </c>
      <c r="W318" s="101">
        <v>1.1361864862825593E-3</v>
      </c>
      <c r="X318" s="101">
        <v>1.2285826409026503E-4</v>
      </c>
      <c r="Y318" s="101">
        <v>0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3.0205206618892828E-4</v>
      </c>
      <c r="D319" s="104">
        <v>2.4741204982520744E-3</v>
      </c>
      <c r="E319" s="104">
        <v>2.4363661273973784E-3</v>
      </c>
      <c r="F319" s="104">
        <v>1.5499153813435475E-3</v>
      </c>
      <c r="G319" s="104">
        <v>1.4075199416772549E-3</v>
      </c>
      <c r="H319" s="104">
        <v>1.7760256817114612E-3</v>
      </c>
      <c r="I319" s="104">
        <v>0</v>
      </c>
      <c r="J319" s="104">
        <v>5.4830177801667539E-3</v>
      </c>
      <c r="K319" s="104">
        <v>1.1457263904919307E-2</v>
      </c>
      <c r="L319" s="104">
        <v>9.7219547271492658E-3</v>
      </c>
      <c r="M319" s="104">
        <v>7.8179387026092138E-3</v>
      </c>
      <c r="N319" s="104">
        <v>0</v>
      </c>
      <c r="O319" s="104">
        <v>1.8110747695655571E-2</v>
      </c>
      <c r="P319" s="104">
        <v>5.4059048250135601E-4</v>
      </c>
      <c r="Q319" s="104">
        <v>1.9510169888562144E-3</v>
      </c>
      <c r="R319" s="104">
        <v>2.8033781046489189E-3</v>
      </c>
      <c r="S319" s="104">
        <v>7.1132525644109316E-3</v>
      </c>
      <c r="T319" s="104">
        <v>2.0161190330806856E-3</v>
      </c>
      <c r="U319" s="104">
        <v>4.9131983791629611E-3</v>
      </c>
      <c r="V319" s="104">
        <v>5.1242156143860487E-3</v>
      </c>
      <c r="W319" s="104">
        <v>2.7885419672231343E-3</v>
      </c>
      <c r="X319" s="104">
        <v>2.3940672424408647E-4</v>
      </c>
      <c r="Y319" s="104">
        <v>0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3.3053557108059017</v>
      </c>
      <c r="D320" s="101">
        <v>3.6443364479189944</v>
      </c>
      <c r="E320" s="101">
        <v>3.1498827553485653</v>
      </c>
      <c r="F320" s="101">
        <v>0.90611788987619368</v>
      </c>
      <c r="G320" s="101">
        <v>0.99995685274671209</v>
      </c>
      <c r="H320" s="101">
        <v>1.1699315007840601</v>
      </c>
      <c r="I320" s="101">
        <v>0.72535279492676297</v>
      </c>
      <c r="J320" s="101">
        <v>0.7641365580302133</v>
      </c>
      <c r="K320" s="101">
        <v>0.19708609552154463</v>
      </c>
      <c r="L320" s="101">
        <v>1.1333500972860961</v>
      </c>
      <c r="M320" s="101">
        <v>0.6514098474653609</v>
      </c>
      <c r="N320" s="101">
        <v>0.86953556321745085</v>
      </c>
      <c r="O320" s="101">
        <v>1.1616777840626726</v>
      </c>
      <c r="P320" s="101">
        <v>1.6195278734984491</v>
      </c>
      <c r="Q320" s="101">
        <v>1.3153332078253042</v>
      </c>
      <c r="R320" s="101">
        <v>1.0065974121317023</v>
      </c>
      <c r="S320" s="101">
        <v>0.91439876104999118</v>
      </c>
      <c r="T320" s="101">
        <v>0.94559066500197886</v>
      </c>
      <c r="U320" s="101">
        <v>0.6005035909264318</v>
      </c>
      <c r="V320" s="101">
        <v>0.43553867949091662</v>
      </c>
      <c r="W320" s="101">
        <v>0.36497559372441019</v>
      </c>
      <c r="X320" s="101">
        <v>0.1392125020813646</v>
      </c>
      <c r="Y320" s="101">
        <v>0.29286790684216418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1.1789017320297772</v>
      </c>
      <c r="D321" s="104">
        <v>1.1495968899517082</v>
      </c>
      <c r="E321" s="104">
        <v>1.5939537265845845</v>
      </c>
      <c r="F321" s="104">
        <v>0.65933004138038809</v>
      </c>
      <c r="G321" s="104">
        <v>1.1681324236337243</v>
      </c>
      <c r="H321" s="104">
        <v>1.002598969922059</v>
      </c>
      <c r="I321" s="104">
        <v>0.3591593950872578</v>
      </c>
      <c r="J321" s="104">
        <v>0.63685173004133089</v>
      </c>
      <c r="K321" s="104">
        <v>1.5259971160261467</v>
      </c>
      <c r="L321" s="104">
        <v>0.83956756527871867</v>
      </c>
      <c r="M321" s="104">
        <v>0.64749114837233457</v>
      </c>
      <c r="N321" s="104">
        <v>0.7055063522957159</v>
      </c>
      <c r="O321" s="104">
        <v>1.1434057031457527</v>
      </c>
      <c r="P321" s="104">
        <v>1.165045709303052</v>
      </c>
      <c r="Q321" s="104">
        <v>1.1387137821631961</v>
      </c>
      <c r="R321" s="104">
        <v>1.0594477567636962</v>
      </c>
      <c r="S321" s="104">
        <v>0.9884723877897561</v>
      </c>
      <c r="T321" s="104">
        <v>0.72117846881526348</v>
      </c>
      <c r="U321" s="104">
        <v>0.548717321595803</v>
      </c>
      <c r="V321" s="104">
        <v>0.31306626565775864</v>
      </c>
      <c r="W321" s="104">
        <v>0.2141557931211025</v>
      </c>
      <c r="X321" s="104">
        <v>0.11927725202868572</v>
      </c>
      <c r="Y321" s="104">
        <v>0.16399584303373016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0.43764862262428827</v>
      </c>
      <c r="D322" s="98">
        <v>0.42816985820249448</v>
      </c>
      <c r="E322" s="98">
        <v>0.58860050064318636</v>
      </c>
      <c r="F322" s="98">
        <v>0.24315932800480153</v>
      </c>
      <c r="G322" s="98">
        <v>0.43051987982669321</v>
      </c>
      <c r="H322" s="98">
        <v>0.30706980614047935</v>
      </c>
      <c r="I322" s="98">
        <v>0.11614854787068729</v>
      </c>
      <c r="J322" s="98">
        <v>0.22399383434136516</v>
      </c>
      <c r="K322" s="98">
        <v>0.54991124292971683</v>
      </c>
      <c r="L322" s="98">
        <v>0.26667623724697415</v>
      </c>
      <c r="M322" s="98">
        <v>0.22913227983940634</v>
      </c>
      <c r="N322" s="98">
        <v>0.24055829714028421</v>
      </c>
      <c r="O322" s="98">
        <v>0.33432563187197989</v>
      </c>
      <c r="P322" s="98">
        <v>0.34391234730976467</v>
      </c>
      <c r="Q322" s="98">
        <v>0.2710978827932719</v>
      </c>
      <c r="R322" s="98">
        <v>0.23447764159092901</v>
      </c>
      <c r="S322" s="98">
        <v>0.24602681714243971</v>
      </c>
      <c r="T322" s="98">
        <v>0.20810351496835125</v>
      </c>
      <c r="U322" s="98">
        <v>0.16220687717856369</v>
      </c>
      <c r="V322" s="98">
        <v>9.2318082414741209E-2</v>
      </c>
      <c r="W322" s="98">
        <v>6.1358778838186259E-2</v>
      </c>
      <c r="X322" s="98">
        <v>4.0331222961216495E-2</v>
      </c>
      <c r="Y322" s="98">
        <v>5.5092623983415939E-2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0.74125310940548894</v>
      </c>
      <c r="D323" s="98">
        <v>0.72142703174921363</v>
      </c>
      <c r="E323" s="98">
        <v>1.0053532259413982</v>
      </c>
      <c r="F323" s="98">
        <v>0.41617071337558653</v>
      </c>
      <c r="G323" s="98">
        <v>0.73761254380703101</v>
      </c>
      <c r="H323" s="98">
        <v>0.6955291637815797</v>
      </c>
      <c r="I323" s="98">
        <v>0.24301084721657051</v>
      </c>
      <c r="J323" s="98">
        <v>0.41285789569996573</v>
      </c>
      <c r="K323" s="98">
        <v>0.97608587309643002</v>
      </c>
      <c r="L323" s="98">
        <v>0.57289132803174458</v>
      </c>
      <c r="M323" s="98">
        <v>0.41835886853292825</v>
      </c>
      <c r="N323" s="98">
        <v>0.46494805515543169</v>
      </c>
      <c r="O323" s="98">
        <v>0.80908007127377279</v>
      </c>
      <c r="P323" s="98">
        <v>0.82113336199328735</v>
      </c>
      <c r="Q323" s="98">
        <v>0.86761589936992412</v>
      </c>
      <c r="R323" s="98">
        <v>0.82497011517276708</v>
      </c>
      <c r="S323" s="98">
        <v>0.74244557064731642</v>
      </c>
      <c r="T323" s="98">
        <v>0.51307495384691226</v>
      </c>
      <c r="U323" s="98">
        <v>0.38651044441723925</v>
      </c>
      <c r="V323" s="98">
        <v>0.22074818324301743</v>
      </c>
      <c r="W323" s="98">
        <v>0.15279701428291623</v>
      </c>
      <c r="X323" s="98">
        <v>7.8946029067469226E-2</v>
      </c>
      <c r="Y323" s="98">
        <v>0.10890321905031423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0.79098627404050226</v>
      </c>
      <c r="D324" s="122">
        <v>0.97531679697415952</v>
      </c>
      <c r="E324" s="122">
        <v>0.881710758759638</v>
      </c>
      <c r="F324" s="122">
        <v>0.32473882678069405</v>
      </c>
      <c r="G324" s="122">
        <v>0.35134688629640348</v>
      </c>
      <c r="H324" s="122">
        <v>0.39374928304629714</v>
      </c>
      <c r="I324" s="122">
        <v>0.23063054545180639</v>
      </c>
      <c r="J324" s="122">
        <v>0.46379044014942278</v>
      </c>
      <c r="K324" s="122">
        <v>0.53169117523014187</v>
      </c>
      <c r="L324" s="122">
        <v>0.64081175663478096</v>
      </c>
      <c r="M324" s="122">
        <v>0.51506469535144728</v>
      </c>
      <c r="N324" s="122">
        <v>0.5999984326881187</v>
      </c>
      <c r="O324" s="122">
        <v>0.8648965329372128</v>
      </c>
      <c r="P324" s="122">
        <v>0.62398311747886748</v>
      </c>
      <c r="Q324" s="122">
        <v>0.57454005507221528</v>
      </c>
      <c r="R324" s="122">
        <v>0.53733357998197018</v>
      </c>
      <c r="S324" s="122">
        <v>0.58206261903275214</v>
      </c>
      <c r="T324" s="122">
        <v>0.52855690488795082</v>
      </c>
      <c r="U324" s="122">
        <v>0.41248079543955102</v>
      </c>
      <c r="V324" s="122">
        <v>0.3100263673619098</v>
      </c>
      <c r="W324" s="122">
        <v>0.23067624333960488</v>
      </c>
      <c r="X324" s="122">
        <v>0.13272712048751739</v>
      </c>
      <c r="Y324" s="122">
        <v>0.15738061725170899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4.2284454890754173E-3</v>
      </c>
      <c r="D325" s="98">
        <v>4.0568992417689808E-3</v>
      </c>
      <c r="E325" s="98">
        <v>3.7754073245854771E-3</v>
      </c>
      <c r="F325" s="98">
        <v>1.842156255494708E-3</v>
      </c>
      <c r="G325" s="98">
        <v>2.1474414694223481E-3</v>
      </c>
      <c r="H325" s="98">
        <v>1.9667172282693893E-3</v>
      </c>
      <c r="I325" s="98">
        <v>7.8265736448479713E-4</v>
      </c>
      <c r="J325" s="98">
        <v>1.1337620515963582E-3</v>
      </c>
      <c r="K325" s="98">
        <v>1.4362927100710935E-3</v>
      </c>
      <c r="L325" s="98">
        <v>1.1302795359120271E-3</v>
      </c>
      <c r="M325" s="98">
        <v>3.8328811623279928E-4</v>
      </c>
      <c r="N325" s="98">
        <v>4.4484341284273645E-4</v>
      </c>
      <c r="O325" s="98">
        <v>1.6920144418705511E-3</v>
      </c>
      <c r="P325" s="98">
        <v>1.9282643952401276E-3</v>
      </c>
      <c r="Q325" s="98">
        <v>2.6805012730824495E-3</v>
      </c>
      <c r="R325" s="98">
        <v>1.9408784443370821E-3</v>
      </c>
      <c r="S325" s="98">
        <v>1.3075951276831095E-3</v>
      </c>
      <c r="T325" s="98">
        <v>5.213383430130252E-4</v>
      </c>
      <c r="U325" s="98">
        <v>6.9943558472943554E-4</v>
      </c>
      <c r="V325" s="98">
        <v>5.2464271975660324E-4</v>
      </c>
      <c r="W325" s="98">
        <v>8.2162473415229697E-4</v>
      </c>
      <c r="X325" s="98">
        <v>0</v>
      </c>
      <c r="Y325" s="98">
        <v>0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0.78675782855142684</v>
      </c>
      <c r="D326" s="33">
        <v>0.97125989773239052</v>
      </c>
      <c r="E326" s="33">
        <v>0.87793535143505252</v>
      </c>
      <c r="F326" s="33">
        <v>0.32289667052519933</v>
      </c>
      <c r="G326" s="33">
        <v>0.34919944482698112</v>
      </c>
      <c r="H326" s="33">
        <v>0.39178256581802773</v>
      </c>
      <c r="I326" s="33">
        <v>0.22984788808732159</v>
      </c>
      <c r="J326" s="33">
        <v>0.4626566780978264</v>
      </c>
      <c r="K326" s="33">
        <v>0.5302548825200708</v>
      </c>
      <c r="L326" s="33">
        <v>0.63968147709886891</v>
      </c>
      <c r="M326" s="33">
        <v>0.51468140723521449</v>
      </c>
      <c r="N326" s="33">
        <v>0.59955358927527591</v>
      </c>
      <c r="O326" s="33">
        <v>0.8632045184953423</v>
      </c>
      <c r="P326" s="33">
        <v>0.6220548530836274</v>
      </c>
      <c r="Q326" s="33">
        <v>0.57185955379913278</v>
      </c>
      <c r="R326" s="33">
        <v>0.53539270153763308</v>
      </c>
      <c r="S326" s="33">
        <v>0.58075502390506906</v>
      </c>
      <c r="T326" s="33">
        <v>0.52803556654493777</v>
      </c>
      <c r="U326" s="33">
        <v>0.41178135985482156</v>
      </c>
      <c r="V326" s="33">
        <v>0.3095017246421532</v>
      </c>
      <c r="W326" s="33">
        <v>0.22985461860545259</v>
      </c>
      <c r="X326" s="33">
        <v>0.13272712048751739</v>
      </c>
      <c r="Y326" s="33">
        <v>0.15738061725170899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0.55589620219026981</v>
      </c>
      <c r="D328" s="119">
        <f t="shared" si="143"/>
        <v>0.56142914819168277</v>
      </c>
      <c r="E328" s="119">
        <f t="shared" si="143"/>
        <v>0.56599635776346857</v>
      </c>
      <c r="F328" s="119">
        <f t="shared" si="143"/>
        <v>0.57231734107319909</v>
      </c>
      <c r="G328" s="119">
        <f t="shared" si="143"/>
        <v>0.57946175772565334</v>
      </c>
      <c r="H328" s="119">
        <f t="shared" si="143"/>
        <v>0.58504188785184552</v>
      </c>
      <c r="I328" s="119">
        <f t="shared" si="143"/>
        <v>0.58492086328963844</v>
      </c>
      <c r="J328" s="119">
        <f t="shared" si="143"/>
        <v>0.58630228496330383</v>
      </c>
      <c r="K328" s="119">
        <f t="shared" si="143"/>
        <v>0.60357803033737134</v>
      </c>
      <c r="L328" s="119">
        <f t="shared" si="143"/>
        <v>0.60035917043252895</v>
      </c>
      <c r="M328" s="119">
        <f t="shared" si="143"/>
        <v>0.61378628744744479</v>
      </c>
      <c r="N328" s="119">
        <f t="shared" si="143"/>
        <v>0.63528823542667423</v>
      </c>
      <c r="O328" s="119">
        <f t="shared" si="143"/>
        <v>0.66027909640229554</v>
      </c>
      <c r="P328" s="119">
        <f t="shared" si="143"/>
        <v>0.70316255635252756</v>
      </c>
      <c r="Q328" s="119">
        <f t="shared" si="143"/>
        <v>0.72969397058701146</v>
      </c>
      <c r="R328" s="119">
        <f t="shared" ref="R328:V328" si="144">IF(R309=0,"",R309/R290)</f>
        <v>0.73661072480596346</v>
      </c>
      <c r="S328" s="119">
        <f t="shared" si="144"/>
        <v>0.7395534993181101</v>
      </c>
      <c r="T328" s="119">
        <f t="shared" si="144"/>
        <v>0.74208754830974566</v>
      </c>
      <c r="U328" s="119">
        <f t="shared" si="144"/>
        <v>0.74753081884066963</v>
      </c>
      <c r="V328" s="119">
        <f t="shared" si="144"/>
        <v>0.74819866628294529</v>
      </c>
      <c r="W328" s="119">
        <f t="shared" ref="W328:Y328" si="145">IF(W309=0,"",W309/W290)</f>
        <v>0.7448023160246281</v>
      </c>
      <c r="X328" s="119">
        <f t="shared" si="145"/>
        <v>0.75178756950771519</v>
      </c>
      <c r="Y328" s="119">
        <f t="shared" si="145"/>
        <v>0.7631254446721224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0.53030511332839236</v>
      </c>
      <c r="D329" s="124">
        <f t="shared" si="146"/>
        <v>0.53481800495797072</v>
      </c>
      <c r="E329" s="124">
        <f t="shared" si="146"/>
        <v>0.53960134804645743</v>
      </c>
      <c r="F329" s="124">
        <f t="shared" si="146"/>
        <v>0.54432836455588307</v>
      </c>
      <c r="G329" s="124">
        <f t="shared" si="146"/>
        <v>0.54876120101580672</v>
      </c>
      <c r="H329" s="124">
        <f t="shared" si="146"/>
        <v>0.55407516045196403</v>
      </c>
      <c r="I329" s="124">
        <f t="shared" si="146"/>
        <v>0.55942021146568743</v>
      </c>
      <c r="J329" s="124">
        <f t="shared" si="146"/>
        <v>0.5653658617995605</v>
      </c>
      <c r="K329" s="124">
        <f t="shared" si="146"/>
        <v>0.57201382930072309</v>
      </c>
      <c r="L329" s="124">
        <f t="shared" si="146"/>
        <v>0.57939334075790849</v>
      </c>
      <c r="M329" s="124">
        <f t="shared" si="146"/>
        <v>0.59274829129053097</v>
      </c>
      <c r="N329" s="124">
        <f t="shared" si="146"/>
        <v>0.61370020486230759</v>
      </c>
      <c r="O329" s="124">
        <f t="shared" si="146"/>
        <v>0.64301154105240721</v>
      </c>
      <c r="P329" s="124">
        <f t="shared" si="146"/>
        <v>0.67676538966484412</v>
      </c>
      <c r="Q329" s="124">
        <f t="shared" si="146"/>
        <v>0.7036822548619236</v>
      </c>
      <c r="R329" s="124">
        <f t="shared" ref="R329:V329" si="147">IF(R310=0,"",R310/R291)</f>
        <v>0.71391871984963451</v>
      </c>
      <c r="S329" s="124">
        <f t="shared" si="147"/>
        <v>0.71872280643752517</v>
      </c>
      <c r="T329" s="124">
        <f t="shared" si="147"/>
        <v>0.72031539046388737</v>
      </c>
      <c r="U329" s="124">
        <f t="shared" si="147"/>
        <v>0.72075801098128689</v>
      </c>
      <c r="V329" s="124">
        <f t="shared" si="147"/>
        <v>0.72209639515377178</v>
      </c>
      <c r="W329" s="124">
        <f t="shared" ref="W329:Y329" si="148">IF(W310=0,"",W310/W291)</f>
        <v>0.72400772612305975</v>
      </c>
      <c r="X329" s="124">
        <f t="shared" si="148"/>
        <v>0.72512067625405086</v>
      </c>
      <c r="Y329" s="124">
        <f t="shared" si="148"/>
        <v>0.72586093148133068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0.5236047552338613</v>
      </c>
      <c r="D330" s="111">
        <f t="shared" si="149"/>
        <v>0.52827976563936363</v>
      </c>
      <c r="E330" s="111">
        <f t="shared" si="149"/>
        <v>0.53320365189963648</v>
      </c>
      <c r="F330" s="111">
        <f t="shared" si="149"/>
        <v>0.53810063645426787</v>
      </c>
      <c r="G330" s="111">
        <f t="shared" si="149"/>
        <v>0.54321663546303711</v>
      </c>
      <c r="H330" s="111">
        <f t="shared" si="149"/>
        <v>0.54851830158513282</v>
      </c>
      <c r="I330" s="111">
        <f t="shared" si="149"/>
        <v>0.55406286910436764</v>
      </c>
      <c r="J330" s="111">
        <f t="shared" si="149"/>
        <v>0.56009234273833475</v>
      </c>
      <c r="K330" s="111">
        <f t="shared" si="149"/>
        <v>0.5668079110592843</v>
      </c>
      <c r="L330" s="111">
        <f t="shared" si="149"/>
        <v>0.5742551714623082</v>
      </c>
      <c r="M330" s="111">
        <f t="shared" si="149"/>
        <v>0.5877301145449062</v>
      </c>
      <c r="N330" s="111">
        <f t="shared" si="149"/>
        <v>0.60881769647818096</v>
      </c>
      <c r="O330" s="111">
        <f t="shared" si="149"/>
        <v>0.63832463852342614</v>
      </c>
      <c r="P330" s="111">
        <f t="shared" si="149"/>
        <v>0.67233003594676388</v>
      </c>
      <c r="Q330" s="111">
        <f t="shared" si="149"/>
        <v>0.69948374895907262</v>
      </c>
      <c r="R330" s="111">
        <f t="shared" ref="R330:V330" si="150">IF(R311=0,"",R311/R292)</f>
        <v>0.70982867139892747</v>
      </c>
      <c r="S330" s="111">
        <f t="shared" si="150"/>
        <v>0.71469794109127383</v>
      </c>
      <c r="T330" s="111">
        <f t="shared" si="150"/>
        <v>0.71631428391959373</v>
      </c>
      <c r="U330" s="111">
        <f t="shared" si="150"/>
        <v>0.71678801771337697</v>
      </c>
      <c r="V330" s="111">
        <f t="shared" si="150"/>
        <v>0.71814847517742109</v>
      </c>
      <c r="W330" s="111">
        <f t="shared" ref="W330:Y330" si="151">IF(W311=0,"",W311/W292)</f>
        <v>0.72003096131521993</v>
      </c>
      <c r="X330" s="111">
        <f t="shared" si="151"/>
        <v>0.72118956895752073</v>
      </c>
      <c r="Y330" s="111">
        <f t="shared" si="151"/>
        <v>0.72193207795415182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2.3582619998382492</v>
      </c>
      <c r="D332" s="124">
        <f t="shared" si="155"/>
        <v>2.4595760952237202</v>
      </c>
      <c r="E332" s="124">
        <f t="shared" si="155"/>
        <v>2.5624090837159335</v>
      </c>
      <c r="F332" s="124">
        <f t="shared" si="155"/>
        <v>2.6660679814115782</v>
      </c>
      <c r="G332" s="124">
        <f t="shared" si="155"/>
        <v>2.7711533179570744</v>
      </c>
      <c r="H332" s="124">
        <f t="shared" si="155"/>
        <v>2.8775707131436858</v>
      </c>
      <c r="I332" s="124">
        <f t="shared" si="155"/>
        <v>2.9854460493997883</v>
      </c>
      <c r="J332" s="124">
        <f t="shared" si="155"/>
        <v>3.0953435223051553</v>
      </c>
      <c r="K332" s="124">
        <f t="shared" si="155"/>
        <v>3.2077100218014891</v>
      </c>
      <c r="L332" s="124">
        <f t="shared" si="155"/>
        <v>3.3226048103047656</v>
      </c>
      <c r="M332" s="124">
        <f t="shared" si="155"/>
        <v>3.4542657690523937</v>
      </c>
      <c r="N332" s="124">
        <f t="shared" si="155"/>
        <v>3.606919471321004</v>
      </c>
      <c r="O332" s="124">
        <f t="shared" si="155"/>
        <v>3.780293598004187</v>
      </c>
      <c r="P332" s="124">
        <f t="shared" si="155"/>
        <v>3.9575153785433175</v>
      </c>
      <c r="Q332" s="124">
        <f t="shared" si="155"/>
        <v>4.0935303779077294</v>
      </c>
      <c r="R332" s="124">
        <f t="shared" ref="R332:V332" si="156">IF(R313=0,"",R313/R294)</f>
        <v>4.1230018521166087</v>
      </c>
      <c r="S332" s="124">
        <f t="shared" si="156"/>
        <v>4.1262764603620399</v>
      </c>
      <c r="T332" s="124">
        <f t="shared" si="156"/>
        <v>4.129914913968074</v>
      </c>
      <c r="U332" s="124">
        <f t="shared" si="156"/>
        <v>4.1339576401970017</v>
      </c>
      <c r="V332" s="124">
        <f t="shared" si="156"/>
        <v>4.1455098778876316</v>
      </c>
      <c r="W332" s="124">
        <f t="shared" ref="W332:Y332" si="157">IF(W313=0,"",W313/W294)</f>
        <v>4.1834265621208973</v>
      </c>
      <c r="X332" s="124">
        <f t="shared" si="157"/>
        <v>4.2288937202637147</v>
      </c>
      <c r="Y332" s="124">
        <f t="shared" si="157"/>
        <v>4.280143289560403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2.3582619998382492</v>
      </c>
      <c r="D333" s="111">
        <f t="shared" si="158"/>
        <v>2.4595760952237202</v>
      </c>
      <c r="E333" s="111">
        <f t="shared" si="158"/>
        <v>2.5624090837159335</v>
      </c>
      <c r="F333" s="111">
        <f t="shared" si="158"/>
        <v>2.6660679814115782</v>
      </c>
      <c r="G333" s="111">
        <f t="shared" si="158"/>
        <v>2.7711533179570744</v>
      </c>
      <c r="H333" s="111">
        <f t="shared" si="158"/>
        <v>2.8775707131436858</v>
      </c>
      <c r="I333" s="111">
        <f t="shared" si="158"/>
        <v>2.9854460493997883</v>
      </c>
      <c r="J333" s="111">
        <f t="shared" si="158"/>
        <v>3.0953435223051553</v>
      </c>
      <c r="K333" s="111">
        <f t="shared" si="158"/>
        <v>3.2077100218014891</v>
      </c>
      <c r="L333" s="111">
        <f t="shared" si="158"/>
        <v>3.3226048103047656</v>
      </c>
      <c r="M333" s="111">
        <f t="shared" si="158"/>
        <v>3.4542657690523937</v>
      </c>
      <c r="N333" s="111">
        <f t="shared" si="158"/>
        <v>3.606919471321004</v>
      </c>
      <c r="O333" s="111">
        <f t="shared" si="158"/>
        <v>3.780293598004187</v>
      </c>
      <c r="P333" s="111">
        <f t="shared" si="158"/>
        <v>3.9575153785433175</v>
      </c>
      <c r="Q333" s="111">
        <f t="shared" si="158"/>
        <v>4.0935303779077294</v>
      </c>
      <c r="R333" s="111">
        <f t="shared" ref="R333:V333" si="159">IF(R314=0,"",R314/R295)</f>
        <v>4.1230018521166087</v>
      </c>
      <c r="S333" s="111">
        <f t="shared" si="159"/>
        <v>4.1262764603620399</v>
      </c>
      <c r="T333" s="111">
        <f t="shared" si="159"/>
        <v>4.129914913968074</v>
      </c>
      <c r="U333" s="111">
        <f t="shared" si="159"/>
        <v>4.1339576401970017</v>
      </c>
      <c r="V333" s="111">
        <f t="shared" si="159"/>
        <v>4.1455098778876316</v>
      </c>
      <c r="W333" s="111">
        <f t="shared" ref="W333:Y333" si="160">IF(W314=0,"",W314/W295)</f>
        <v>4.1834265621208973</v>
      </c>
      <c r="X333" s="111">
        <f t="shared" si="160"/>
        <v>4.2288937202637147</v>
      </c>
      <c r="Y333" s="111">
        <f t="shared" si="160"/>
        <v>4.280143289560403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0.72600950124184105</v>
      </c>
      <c r="D334" s="124">
        <f t="shared" si="161"/>
        <v>0.6996466931106603</v>
      </c>
      <c r="E334" s="124">
        <f t="shared" si="161"/>
        <v>0.72623817685265546</v>
      </c>
      <c r="F334" s="124">
        <f t="shared" si="161"/>
        <v>0.72800251417733242</v>
      </c>
      <c r="G334" s="124">
        <f t="shared" si="161"/>
        <v>0.7709665474213051</v>
      </c>
      <c r="H334" s="124">
        <f t="shared" si="161"/>
        <v>0.76712711821005708</v>
      </c>
      <c r="I334" s="124">
        <f t="shared" si="161"/>
        <v>0.69705409489395442</v>
      </c>
      <c r="J334" s="124">
        <f t="shared" si="161"/>
        <v>0.66612459838866722</v>
      </c>
      <c r="K334" s="124">
        <f t="shared" si="161"/>
        <v>0.72931567568725308</v>
      </c>
      <c r="L334" s="124">
        <f t="shared" si="161"/>
        <v>0.68916424879099247</v>
      </c>
      <c r="M334" s="124">
        <f t="shared" si="161"/>
        <v>0.68000309698350703</v>
      </c>
      <c r="N334" s="124">
        <f t="shared" si="161"/>
        <v>0.69944774415764777</v>
      </c>
      <c r="O334" s="124">
        <f t="shared" si="161"/>
        <v>0.71972728098760042</v>
      </c>
      <c r="P334" s="124">
        <f t="shared" si="161"/>
        <v>0.78676283699633298</v>
      </c>
      <c r="Q334" s="124">
        <f t="shared" si="161"/>
        <v>0.80309888598278756</v>
      </c>
      <c r="R334" s="124">
        <f t="shared" ref="R334:V334" si="162">IF(R315=0,"",R315/R296)</f>
        <v>0.81303145497715124</v>
      </c>
      <c r="S334" s="124">
        <f t="shared" si="162"/>
        <v>0.81098140069580404</v>
      </c>
      <c r="T334" s="124">
        <f t="shared" si="162"/>
        <v>0.81134441900862075</v>
      </c>
      <c r="U334" s="124">
        <f t="shared" si="162"/>
        <v>0.81845924781655133</v>
      </c>
      <c r="V334" s="124">
        <f t="shared" si="162"/>
        <v>0.81729048242151436</v>
      </c>
      <c r="W334" s="124">
        <f t="shared" ref="W334:Y334" si="163">IF(W315=0,"",W315/W296)</f>
        <v>0.81714353313897736</v>
      </c>
      <c r="X334" s="124">
        <f t="shared" si="163"/>
        <v>0.82140893489092459</v>
      </c>
      <c r="Y334" s="124">
        <f t="shared" si="163"/>
        <v>0.838575064664695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0.56560744830689569</v>
      </c>
      <c r="D335" s="111">
        <f t="shared" si="164"/>
        <v>0.56773865460778083</v>
      </c>
      <c r="E335" s="111">
        <f t="shared" si="164"/>
        <v>0.5701661080173519</v>
      </c>
      <c r="F335" s="111">
        <f t="shared" si="164"/>
        <v>0.57263395875992551</v>
      </c>
      <c r="G335" s="111">
        <f t="shared" si="164"/>
        <v>0.57537463566462688</v>
      </c>
      <c r="H335" s="111">
        <f t="shared" si="164"/>
        <v>0.57835969240175567</v>
      </c>
      <c r="I335" s="111">
        <f t="shared" si="164"/>
        <v>0.5816463994415999</v>
      </c>
      <c r="J335" s="111">
        <f t="shared" si="164"/>
        <v>0.58546937368627283</v>
      </c>
      <c r="K335" s="111">
        <f t="shared" si="164"/>
        <v>0.59002810121415505</v>
      </c>
      <c r="L335" s="111">
        <f t="shared" si="164"/>
        <v>0.59537595272972799</v>
      </c>
      <c r="M335" s="111">
        <f t="shared" si="164"/>
        <v>0.60627788714268771</v>
      </c>
      <c r="N335" s="111">
        <f t="shared" si="164"/>
        <v>0.62424850141577948</v>
      </c>
      <c r="O335" s="111">
        <f t="shared" si="164"/>
        <v>0.65052047845490835</v>
      </c>
      <c r="P335" s="111">
        <f t="shared" si="164"/>
        <v>0.68237808476514883</v>
      </c>
      <c r="Q335" s="111">
        <f t="shared" si="164"/>
        <v>0.71106144956560524</v>
      </c>
      <c r="R335" s="111">
        <f t="shared" ref="R335:V335" si="165">IF(R316=0,"",R316/R297)</f>
        <v>0.72967058369469862</v>
      </c>
      <c r="S335" s="111">
        <f t="shared" si="165"/>
        <v>0.74699746111376586</v>
      </c>
      <c r="T335" s="111">
        <f t="shared" si="165"/>
        <v>0.76253118549181975</v>
      </c>
      <c r="U335" s="111">
        <f t="shared" si="165"/>
        <v>0.77576086049792614</v>
      </c>
      <c r="V335" s="111">
        <f t="shared" si="165"/>
        <v>0.78617558980112956</v>
      </c>
      <c r="W335" s="111">
        <f t="shared" ref="W335:Y335" si="166">IF(W316=0,"",W316/W297)</f>
        <v>0.79257703438759297</v>
      </c>
      <c r="X335" s="111">
        <f t="shared" si="166"/>
        <v>0.79602490563227468</v>
      </c>
      <c r="Y335" s="111">
        <f t="shared" si="166"/>
        <v>0.79777082324204429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0.77821208104411255</v>
      </c>
      <c r="D336" s="111">
        <f t="shared" si="167"/>
        <v>0.77907896862959769</v>
      </c>
      <c r="E336" s="111">
        <f t="shared" si="167"/>
        <v>0.7821695481591503</v>
      </c>
      <c r="F336" s="111">
        <f t="shared" si="167"/>
        <v>0.78408730213245792</v>
      </c>
      <c r="G336" s="111">
        <f t="shared" si="167"/>
        <v>0.78615698455798588</v>
      </c>
      <c r="H336" s="111">
        <f t="shared" si="167"/>
        <v>0.81730345505991031</v>
      </c>
      <c r="I336" s="111" t="str">
        <f t="shared" si="167"/>
        <v/>
      </c>
      <c r="J336" s="111">
        <f t="shared" si="167"/>
        <v>0.80050536392515736</v>
      </c>
      <c r="K336" s="111">
        <f t="shared" si="167"/>
        <v>0.80006870661854024</v>
      </c>
      <c r="L336" s="111">
        <f t="shared" si="167"/>
        <v>0.82262575864518539</v>
      </c>
      <c r="M336" s="111">
        <f t="shared" si="167"/>
        <v>0.81242503529355792</v>
      </c>
      <c r="N336" s="111" t="str">
        <f t="shared" si="167"/>
        <v/>
      </c>
      <c r="O336" s="111">
        <f t="shared" si="167"/>
        <v>0.86444777052619548</v>
      </c>
      <c r="P336" s="111">
        <f t="shared" si="167"/>
        <v>0.87869539826478293</v>
      </c>
      <c r="Q336" s="111">
        <f t="shared" si="167"/>
        <v>0.91187251671494096</v>
      </c>
      <c r="R336" s="111">
        <f t="shared" ref="R336:V336" si="168">IF(R317=0,"",R317/R298)</f>
        <v>0.92447804147987467</v>
      </c>
      <c r="S336" s="111">
        <f t="shared" si="168"/>
        <v>0.92210108371253907</v>
      </c>
      <c r="T336" s="111">
        <f t="shared" si="168"/>
        <v>0.91766863206105842</v>
      </c>
      <c r="U336" s="111">
        <f t="shared" si="168"/>
        <v>0.92152394625618395</v>
      </c>
      <c r="V336" s="111">
        <f t="shared" si="168"/>
        <v>0.92552092054235102</v>
      </c>
      <c r="W336" s="111">
        <f t="shared" ref="W336:Y336" si="169">IF(W317=0,"",W317/W298)</f>
        <v>0.92957304934883001</v>
      </c>
      <c r="X336" s="111">
        <f t="shared" si="169"/>
        <v>0.92004636515241256</v>
      </c>
      <c r="Y336" s="111" t="str">
        <f t="shared" si="169"/>
        <v/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>
        <f t="shared" ref="C337:Q337" si="170">IF(C318=0,"",C318/C299)</f>
        <v>0.56560744830689558</v>
      </c>
      <c r="D337" s="112">
        <f t="shared" si="170"/>
        <v>0.56773865460778083</v>
      </c>
      <c r="E337" s="112">
        <f t="shared" si="170"/>
        <v>0.5701661080173519</v>
      </c>
      <c r="F337" s="112">
        <f t="shared" si="170"/>
        <v>0.57263395875992551</v>
      </c>
      <c r="G337" s="112">
        <f t="shared" si="170"/>
        <v>0.57537463566462688</v>
      </c>
      <c r="H337" s="112">
        <f t="shared" si="170"/>
        <v>0.57835969240175567</v>
      </c>
      <c r="I337" s="112" t="str">
        <f t="shared" si="170"/>
        <v/>
      </c>
      <c r="J337" s="112">
        <f t="shared" si="170"/>
        <v>0.58546937368627283</v>
      </c>
      <c r="K337" s="112">
        <f t="shared" si="170"/>
        <v>0.59002810121415505</v>
      </c>
      <c r="L337" s="112">
        <f t="shared" si="170"/>
        <v>0.59537595272972799</v>
      </c>
      <c r="M337" s="112">
        <f t="shared" si="170"/>
        <v>0.60627788714268771</v>
      </c>
      <c r="N337" s="112" t="str">
        <f t="shared" si="170"/>
        <v/>
      </c>
      <c r="O337" s="112">
        <f t="shared" si="170"/>
        <v>0.65052047845490835</v>
      </c>
      <c r="P337" s="112">
        <f t="shared" si="170"/>
        <v>0.68237808476514883</v>
      </c>
      <c r="Q337" s="112">
        <f t="shared" si="170"/>
        <v>0.71106144956560524</v>
      </c>
      <c r="R337" s="112">
        <f t="shared" ref="R337:V337" si="171">IF(R318=0,"",R318/R299)</f>
        <v>0.72967058369469862</v>
      </c>
      <c r="S337" s="112">
        <f t="shared" si="171"/>
        <v>0.74699746111376586</v>
      </c>
      <c r="T337" s="112">
        <f t="shared" si="171"/>
        <v>0.76253118549181975</v>
      </c>
      <c r="U337" s="112">
        <f t="shared" si="171"/>
        <v>0.77576086049792614</v>
      </c>
      <c r="V337" s="112">
        <f t="shared" si="171"/>
        <v>0.78617558980112956</v>
      </c>
      <c r="W337" s="112">
        <f t="shared" ref="W337:Y337" si="172">IF(W318=0,"",W318/W299)</f>
        <v>0.79257703438759286</v>
      </c>
      <c r="X337" s="112">
        <f t="shared" si="172"/>
        <v>0.79602490563227468</v>
      </c>
      <c r="Y337" s="112" t="str">
        <f t="shared" si="172"/>
        <v/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 t="str">
        <f t="shared" si="173"/>
        <v/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 t="str">
        <f t="shared" si="175"/>
        <v/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0.70210362328928544</v>
      </c>
      <c r="D339" s="112">
        <f t="shared" si="176"/>
        <v>0.70307790440927853</v>
      </c>
      <c r="E339" s="112">
        <f t="shared" si="176"/>
        <v>0.70414450093667191</v>
      </c>
      <c r="F339" s="112">
        <f t="shared" si="176"/>
        <v>0.70522396646110153</v>
      </c>
      <c r="G339" s="112">
        <f t="shared" si="176"/>
        <v>0.70638916938274965</v>
      </c>
      <c r="H339" s="112">
        <f t="shared" si="176"/>
        <v>0.70763188442304903</v>
      </c>
      <c r="I339" s="112">
        <f t="shared" si="176"/>
        <v>0.7089710098466171</v>
      </c>
      <c r="J339" s="112">
        <f t="shared" si="176"/>
        <v>0.71048232196881445</v>
      </c>
      <c r="K339" s="112">
        <f t="shared" si="176"/>
        <v>0.71223276269105362</v>
      </c>
      <c r="L339" s="112">
        <f t="shared" si="176"/>
        <v>0.71424534786207949</v>
      </c>
      <c r="M339" s="112">
        <f t="shared" si="176"/>
        <v>0.71807151467695884</v>
      </c>
      <c r="N339" s="112">
        <f t="shared" si="176"/>
        <v>0.72438051916239177</v>
      </c>
      <c r="O339" s="112">
        <f t="shared" si="176"/>
        <v>0.73400093088760976</v>
      </c>
      <c r="P339" s="112">
        <f t="shared" si="176"/>
        <v>0.74647664339135933</v>
      </c>
      <c r="Q339" s="112">
        <f t="shared" si="176"/>
        <v>0.75851305163146177</v>
      </c>
      <c r="R339" s="112">
        <f t="shared" ref="R339:V339" si="177">IF(R320=0,"",R320/R301)</f>
        <v>0.76665856278036038</v>
      </c>
      <c r="S339" s="112">
        <f t="shared" si="177"/>
        <v>0.77455015905289237</v>
      </c>
      <c r="T339" s="112">
        <f t="shared" si="177"/>
        <v>0.7823805123171178</v>
      </c>
      <c r="U339" s="112">
        <f t="shared" si="177"/>
        <v>0.79022833894964828</v>
      </c>
      <c r="V339" s="112">
        <f t="shared" si="177"/>
        <v>0.79793791888994936</v>
      </c>
      <c r="W339" s="112">
        <f t="shared" ref="W339:Y339" si="178">IF(W320=0,"",W320/W301)</f>
        <v>0.80497932301774866</v>
      </c>
      <c r="X339" s="112">
        <f t="shared" si="178"/>
        <v>0.81725512041132709</v>
      </c>
      <c r="Y339" s="112">
        <f t="shared" si="178"/>
        <v>0.82870769325501881</v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0.86392238361158968</v>
      </c>
      <c r="D340" s="113">
        <f t="shared" si="179"/>
        <v>0.86408536373357392</v>
      </c>
      <c r="E340" s="113">
        <f t="shared" si="179"/>
        <v>0.86568549592438482</v>
      </c>
      <c r="F340" s="113">
        <f t="shared" si="179"/>
        <v>0.86643593341705538</v>
      </c>
      <c r="G340" s="113">
        <f t="shared" si="179"/>
        <v>0.86716012169106338</v>
      </c>
      <c r="H340" s="113">
        <f t="shared" si="179"/>
        <v>0.88767269544727734</v>
      </c>
      <c r="I340" s="113">
        <f t="shared" si="179"/>
        <v>0.88280737528218634</v>
      </c>
      <c r="J340" s="113">
        <f t="shared" si="179"/>
        <v>0.8746425515513444</v>
      </c>
      <c r="K340" s="113">
        <f t="shared" si="179"/>
        <v>0.8729058169851619</v>
      </c>
      <c r="L340" s="113">
        <f t="shared" si="179"/>
        <v>0.88724907561537047</v>
      </c>
      <c r="M340" s="113">
        <f t="shared" si="179"/>
        <v>0.87801026371665192</v>
      </c>
      <c r="N340" s="113">
        <f t="shared" si="179"/>
        <v>0.88516206985371038</v>
      </c>
      <c r="O340" s="113">
        <f t="shared" si="179"/>
        <v>0.90418966378402099</v>
      </c>
      <c r="P340" s="113">
        <f t="shared" si="179"/>
        <v>0.9088801159448332</v>
      </c>
      <c r="Q340" s="113">
        <f t="shared" si="179"/>
        <v>0.92954488628125942</v>
      </c>
      <c r="R340" s="113">
        <f t="shared" ref="R340:V340" si="180">IF(R321=0,"",R321/R302)</f>
        <v>0.93688970148041317</v>
      </c>
      <c r="S340" s="113">
        <f t="shared" si="180"/>
        <v>0.93244731803760617</v>
      </c>
      <c r="T340" s="113">
        <f t="shared" si="180"/>
        <v>0.92570033690528686</v>
      </c>
      <c r="U340" s="113">
        <f t="shared" si="180"/>
        <v>0.92723778190866257</v>
      </c>
      <c r="V340" s="113">
        <f t="shared" si="180"/>
        <v>0.93051521787903357</v>
      </c>
      <c r="W340" s="113">
        <f t="shared" ref="W340:Y340" si="181">IF(W321=0,"",W321/W302)</f>
        <v>0.93509214962997522</v>
      </c>
      <c r="X340" s="113">
        <f t="shared" si="181"/>
        <v>0.92970619415496114</v>
      </c>
      <c r="Y340" s="113">
        <f t="shared" si="181"/>
        <v>0.93507058350191852</v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0.70210362328928544</v>
      </c>
      <c r="D341" s="111">
        <f t="shared" si="182"/>
        <v>0.70307790440927853</v>
      </c>
      <c r="E341" s="111">
        <f t="shared" si="182"/>
        <v>0.70414450093667191</v>
      </c>
      <c r="F341" s="111">
        <f t="shared" si="182"/>
        <v>0.70522396646110153</v>
      </c>
      <c r="G341" s="111">
        <f t="shared" si="182"/>
        <v>0.70638916938274965</v>
      </c>
      <c r="H341" s="111">
        <f t="shared" si="182"/>
        <v>0.70763188442304903</v>
      </c>
      <c r="I341" s="111">
        <f t="shared" si="182"/>
        <v>0.7089710098466171</v>
      </c>
      <c r="J341" s="111">
        <f t="shared" si="182"/>
        <v>0.71048232196881445</v>
      </c>
      <c r="K341" s="111">
        <f t="shared" si="182"/>
        <v>0.71223276269105373</v>
      </c>
      <c r="L341" s="111">
        <f t="shared" si="182"/>
        <v>0.71424534786207949</v>
      </c>
      <c r="M341" s="111">
        <f t="shared" si="182"/>
        <v>0.71807151467695884</v>
      </c>
      <c r="N341" s="111">
        <f t="shared" si="182"/>
        <v>0.72438051916239177</v>
      </c>
      <c r="O341" s="111">
        <f t="shared" si="182"/>
        <v>0.73400093088760976</v>
      </c>
      <c r="P341" s="111">
        <f t="shared" si="182"/>
        <v>0.74647664339135933</v>
      </c>
      <c r="Q341" s="111">
        <f t="shared" si="182"/>
        <v>0.75851305163146188</v>
      </c>
      <c r="R341" s="111">
        <f t="shared" ref="R341:V341" si="183">IF(R322=0,"",R322/R303)</f>
        <v>0.76665856278036026</v>
      </c>
      <c r="S341" s="111">
        <f t="shared" si="183"/>
        <v>0.77455015905289237</v>
      </c>
      <c r="T341" s="111">
        <f t="shared" si="183"/>
        <v>0.7823805123171178</v>
      </c>
      <c r="U341" s="111">
        <f t="shared" si="183"/>
        <v>0.79022833894964828</v>
      </c>
      <c r="V341" s="111">
        <f t="shared" si="183"/>
        <v>0.79793791888994936</v>
      </c>
      <c r="W341" s="111">
        <f t="shared" ref="W341:Y341" si="184">IF(W322=0,"",W322/W303)</f>
        <v>0.80497932301774877</v>
      </c>
      <c r="X341" s="111">
        <f t="shared" si="184"/>
        <v>0.8172551204113272</v>
      </c>
      <c r="Y341" s="111">
        <f t="shared" si="184"/>
        <v>0.82870769325501881</v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0.76372054420612601</v>
      </c>
      <c r="D343" s="124">
        <f t="shared" si="188"/>
        <v>0.76523272264415465</v>
      </c>
      <c r="E343" s="124">
        <f t="shared" si="188"/>
        <v>0.76654677166864682</v>
      </c>
      <c r="F343" s="124">
        <f t="shared" si="188"/>
        <v>0.76761234073581686</v>
      </c>
      <c r="G343" s="124">
        <f t="shared" si="188"/>
        <v>0.76892234328862519</v>
      </c>
      <c r="H343" s="124">
        <f t="shared" si="188"/>
        <v>0.77060024445145958</v>
      </c>
      <c r="I343" s="124">
        <f t="shared" si="188"/>
        <v>0.77244434321723732</v>
      </c>
      <c r="J343" s="124">
        <f t="shared" si="188"/>
        <v>0.77426733905113676</v>
      </c>
      <c r="K343" s="124">
        <f t="shared" si="188"/>
        <v>0.77598840910297873</v>
      </c>
      <c r="L343" s="124">
        <f t="shared" si="188"/>
        <v>0.77812577492554702</v>
      </c>
      <c r="M343" s="124">
        <f t="shared" si="188"/>
        <v>0.78112003111386563</v>
      </c>
      <c r="N343" s="124">
        <f t="shared" si="188"/>
        <v>0.78492090405199522</v>
      </c>
      <c r="O343" s="124">
        <f t="shared" si="188"/>
        <v>0.78991742000795662</v>
      </c>
      <c r="P343" s="124">
        <f t="shared" si="188"/>
        <v>0.79660997296492098</v>
      </c>
      <c r="Q343" s="124">
        <f t="shared" si="188"/>
        <v>0.80520862800006665</v>
      </c>
      <c r="R343" s="124">
        <f t="shared" ref="R343:V343" si="189">IF(R324=0,"",R324/R305)</f>
        <v>0.8177264966299953</v>
      </c>
      <c r="S343" s="124">
        <f t="shared" si="189"/>
        <v>0.83345614590462869</v>
      </c>
      <c r="T343" s="124">
        <f t="shared" si="189"/>
        <v>0.85038871128349469</v>
      </c>
      <c r="U343" s="124">
        <f t="shared" si="189"/>
        <v>0.86596861298702443</v>
      </c>
      <c r="V343" s="124">
        <f t="shared" si="189"/>
        <v>0.87913221549326337</v>
      </c>
      <c r="W343" s="124">
        <f t="shared" ref="W343:Y343" si="190">IF(W324=0,"",W324/W305)</f>
        <v>0.8882753129914801</v>
      </c>
      <c r="X343" s="124">
        <f t="shared" si="190"/>
        <v>0.89693656528366994</v>
      </c>
      <c r="Y343" s="124">
        <f t="shared" si="190"/>
        <v>0.90341515830235197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0.60775883642253548</v>
      </c>
      <c r="D344" s="111">
        <f t="shared" si="191"/>
        <v>0.60798666898863463</v>
      </c>
      <c r="E344" s="111">
        <f t="shared" si="191"/>
        <v>0.60821452207757287</v>
      </c>
      <c r="F344" s="111">
        <f t="shared" si="191"/>
        <v>0.60844237796507983</v>
      </c>
      <c r="G344" s="111">
        <f t="shared" si="191"/>
        <v>0.60867025275291431</v>
      </c>
      <c r="H344" s="111">
        <f t="shared" si="191"/>
        <v>0.60889814447042601</v>
      </c>
      <c r="I344" s="111">
        <f t="shared" si="191"/>
        <v>0.60912605708508849</v>
      </c>
      <c r="J344" s="111">
        <f t="shared" si="191"/>
        <v>0.60935400685024166</v>
      </c>
      <c r="K344" s="111">
        <f t="shared" si="191"/>
        <v>0.60958200758549907</v>
      </c>
      <c r="L344" s="111">
        <f t="shared" si="191"/>
        <v>0.60981006298817397</v>
      </c>
      <c r="M344" s="111">
        <f t="shared" si="191"/>
        <v>0.60998325805052778</v>
      </c>
      <c r="N344" s="111">
        <f t="shared" si="191"/>
        <v>0.61008006594357</v>
      </c>
      <c r="O344" s="111">
        <f t="shared" si="191"/>
        <v>0.61013792547821999</v>
      </c>
      <c r="P344" s="111">
        <f t="shared" si="191"/>
        <v>0.61029937294476555</v>
      </c>
      <c r="Q344" s="111">
        <f t="shared" si="191"/>
        <v>0.61095650184846029</v>
      </c>
      <c r="R344" s="111">
        <f t="shared" ref="R344:V344" si="192">IF(R325=0,"",R325/R306)</f>
        <v>0.61268261584848716</v>
      </c>
      <c r="S344" s="111">
        <f t="shared" si="192"/>
        <v>0.61511749688771744</v>
      </c>
      <c r="T344" s="111">
        <f t="shared" si="192"/>
        <v>0.61778903879892189</v>
      </c>
      <c r="U344" s="111">
        <f t="shared" si="192"/>
        <v>0.620225135414878</v>
      </c>
      <c r="V344" s="111">
        <f t="shared" si="192"/>
        <v>0.62195368056835976</v>
      </c>
      <c r="W344" s="111">
        <f t="shared" ref="W344:Y344" si="193">IF(W325=0,"",W325/W306)</f>
        <v>0.622784432492968</v>
      </c>
      <c r="X344" s="111" t="str">
        <f t="shared" si="193"/>
        <v/>
      </c>
      <c r="Y344" s="111" t="str">
        <f t="shared" si="193"/>
        <v/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0.76477532017812433</v>
      </c>
      <c r="D345" s="45">
        <f t="shared" si="194"/>
        <v>0.7660602977477684</v>
      </c>
      <c r="E345" s="45">
        <f t="shared" si="194"/>
        <v>0.76740586230707564</v>
      </c>
      <c r="F345" s="45">
        <f t="shared" si="194"/>
        <v>0.76875968872860978</v>
      </c>
      <c r="G345" s="45">
        <f t="shared" si="194"/>
        <v>0.77016931220395513</v>
      </c>
      <c r="H345" s="45">
        <f t="shared" si="194"/>
        <v>0.77162891503081843</v>
      </c>
      <c r="I345" s="45">
        <f t="shared" si="194"/>
        <v>0.77315020988179539</v>
      </c>
      <c r="J345" s="45">
        <f t="shared" si="194"/>
        <v>0.7747811794423074</v>
      </c>
      <c r="K345" s="45">
        <f t="shared" si="194"/>
        <v>0.77656262161591039</v>
      </c>
      <c r="L345" s="45">
        <f t="shared" si="194"/>
        <v>0.77850545151443473</v>
      </c>
      <c r="M345" s="45">
        <f t="shared" si="194"/>
        <v>0.78128326894731503</v>
      </c>
      <c r="N345" s="45">
        <f t="shared" si="194"/>
        <v>0.7850878413781166</v>
      </c>
      <c r="O345" s="45">
        <f t="shared" si="194"/>
        <v>0.79037391402781398</v>
      </c>
      <c r="P345" s="45">
        <f t="shared" si="194"/>
        <v>0.79736452544417447</v>
      </c>
      <c r="Q345" s="45">
        <f t="shared" si="194"/>
        <v>0.80641044480103286</v>
      </c>
      <c r="R345" s="45">
        <f t="shared" ref="R345:V345" si="195">IF(R326=0,"",R326/R307)</f>
        <v>0.81871977831402487</v>
      </c>
      <c r="S345" s="45">
        <f t="shared" si="195"/>
        <v>0.83412277280482261</v>
      </c>
      <c r="T345" s="45">
        <f t="shared" si="195"/>
        <v>0.85070494221512727</v>
      </c>
      <c r="U345" s="45">
        <f t="shared" si="195"/>
        <v>0.86655180048668401</v>
      </c>
      <c r="V345" s="45">
        <f t="shared" si="195"/>
        <v>0.87974886156121745</v>
      </c>
      <c r="W345" s="45">
        <f t="shared" ref="W345:Y345" si="196">IF(W326=0,"",W326/W307)</f>
        <v>0.88963094561323908</v>
      </c>
      <c r="X345" s="45">
        <f t="shared" si="196"/>
        <v>0.89693656528366994</v>
      </c>
      <c r="Y345" s="45">
        <f t="shared" si="196"/>
        <v>0.90341515830235197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162.26248779497647</v>
      </c>
      <c r="D347" s="117">
        <f t="shared" si="197"/>
        <v>169.17717878897227</v>
      </c>
      <c r="E347" s="117">
        <f t="shared" si="197"/>
        <v>168.90024318188009</v>
      </c>
      <c r="F347" s="117">
        <f t="shared" si="197"/>
        <v>54.570810674522605</v>
      </c>
      <c r="G347" s="117">
        <f t="shared" si="197"/>
        <v>66.565554697712969</v>
      </c>
      <c r="H347" s="117">
        <f t="shared" si="197"/>
        <v>64.640037904237445</v>
      </c>
      <c r="I347" s="117">
        <f t="shared" si="197"/>
        <v>39.244944036160902</v>
      </c>
      <c r="J347" s="117">
        <f t="shared" si="197"/>
        <v>75.572318586737154</v>
      </c>
      <c r="K347" s="117">
        <f t="shared" si="197"/>
        <v>64.20067318174911</v>
      </c>
      <c r="L347" s="117">
        <f t="shared" si="197"/>
        <v>95.040144246530446</v>
      </c>
      <c r="M347" s="117">
        <f t="shared" si="197"/>
        <v>64.444201439560374</v>
      </c>
      <c r="N347" s="117">
        <f t="shared" si="197"/>
        <v>63.887476703867627</v>
      </c>
      <c r="O347" s="117">
        <f t="shared" si="197"/>
        <v>109.07335055077959</v>
      </c>
      <c r="P347" s="117">
        <f t="shared" si="197"/>
        <v>50.707876402312614</v>
      </c>
      <c r="Q347" s="117">
        <f t="shared" si="197"/>
        <v>42.256584626115128</v>
      </c>
      <c r="R347" s="117">
        <f t="shared" ref="R347:V347" si="198">R348+R351+R353+R362</f>
        <v>45.756707608197516</v>
      </c>
      <c r="S347" s="117">
        <f t="shared" si="198"/>
        <v>52.923223898291077</v>
      </c>
      <c r="T347" s="117">
        <f t="shared" si="198"/>
        <v>43.803318100668143</v>
      </c>
      <c r="U347" s="117">
        <f t="shared" si="198"/>
        <v>29.66297149482055</v>
      </c>
      <c r="V347" s="117">
        <f t="shared" si="198"/>
        <v>23.662506502279363</v>
      </c>
      <c r="W347" s="117">
        <f t="shared" ref="W347:Y347" si="199">W348+W351+W353+W362</f>
        <v>25.449176537842156</v>
      </c>
      <c r="X347" s="117">
        <f t="shared" si="199"/>
        <v>10.685330372124746</v>
      </c>
      <c r="Y347" s="117">
        <f t="shared" si="199"/>
        <v>8.3555021302149868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160.77034049801009</v>
      </c>
      <c r="D348" s="122">
        <f t="shared" si="200"/>
        <v>163.54889242414649</v>
      </c>
      <c r="E348" s="122">
        <f t="shared" si="200"/>
        <v>165.71254850720243</v>
      </c>
      <c r="F348" s="122">
        <f t="shared" si="200"/>
        <v>53.026254548522914</v>
      </c>
      <c r="G348" s="122">
        <f t="shared" si="200"/>
        <v>65.943741966946163</v>
      </c>
      <c r="H348" s="122">
        <f t="shared" si="200"/>
        <v>64.001695780179332</v>
      </c>
      <c r="I348" s="122">
        <f t="shared" si="200"/>
        <v>36.876357844224671</v>
      </c>
      <c r="J348" s="122">
        <f t="shared" si="200"/>
        <v>67.80232269706184</v>
      </c>
      <c r="K348" s="122">
        <f t="shared" si="200"/>
        <v>58.631259881728504</v>
      </c>
      <c r="L348" s="122">
        <f t="shared" si="200"/>
        <v>87.41079942201327</v>
      </c>
      <c r="M348" s="122">
        <f t="shared" si="200"/>
        <v>56.735618278280512</v>
      </c>
      <c r="N348" s="122">
        <f t="shared" si="200"/>
        <v>56.54202057974058</v>
      </c>
      <c r="O348" s="122">
        <f t="shared" si="200"/>
        <v>97.366891489312323</v>
      </c>
      <c r="P348" s="122">
        <f t="shared" si="200"/>
        <v>48.641422238631797</v>
      </c>
      <c r="Q348" s="122">
        <f t="shared" si="200"/>
        <v>39.616852229216043</v>
      </c>
      <c r="R348" s="122">
        <f t="shared" ref="R348:V348" si="201">SUM(R349:R350)</f>
        <v>42.782214810836841</v>
      </c>
      <c r="S348" s="122">
        <f t="shared" si="201"/>
        <v>48.694372808403941</v>
      </c>
      <c r="T348" s="122">
        <f t="shared" si="201"/>
        <v>40.339474901738399</v>
      </c>
      <c r="U348" s="122">
        <f t="shared" si="201"/>
        <v>26.476695155112239</v>
      </c>
      <c r="V348" s="122">
        <f t="shared" si="201"/>
        <v>20.821895375783882</v>
      </c>
      <c r="W348" s="122">
        <f t="shared" ref="W348:Y348" si="202">SUM(W349:W350)</f>
        <v>22.666452473086789</v>
      </c>
      <c r="X348" s="122">
        <f t="shared" si="202"/>
        <v>9.0684598192799992</v>
      </c>
      <c r="Y348" s="122">
        <f t="shared" si="202"/>
        <v>7.3338973792527531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160.77034049801009</v>
      </c>
      <c r="D349" s="98">
        <v>163.54889242414649</v>
      </c>
      <c r="E349" s="98">
        <v>165.71254850720243</v>
      </c>
      <c r="F349" s="98">
        <v>53.026254548522914</v>
      </c>
      <c r="G349" s="98">
        <v>65.943741966946163</v>
      </c>
      <c r="H349" s="98">
        <v>64.001695780179332</v>
      </c>
      <c r="I349" s="98">
        <v>36.876357844224671</v>
      </c>
      <c r="J349" s="98">
        <v>67.80232269706184</v>
      </c>
      <c r="K349" s="98">
        <v>58.631259881728504</v>
      </c>
      <c r="L349" s="98">
        <v>87.41079942201327</v>
      </c>
      <c r="M349" s="98">
        <v>56.735618278280512</v>
      </c>
      <c r="N349" s="98">
        <v>56.54202057974058</v>
      </c>
      <c r="O349" s="98">
        <v>97.366891489312323</v>
      </c>
      <c r="P349" s="98">
        <v>48.641422238631797</v>
      </c>
      <c r="Q349" s="98">
        <v>39.616852229216043</v>
      </c>
      <c r="R349" s="98">
        <v>42.782214810836841</v>
      </c>
      <c r="S349" s="98">
        <v>48.694372808403941</v>
      </c>
      <c r="T349" s="98">
        <v>40.339474901738399</v>
      </c>
      <c r="U349" s="98">
        <v>26.476695155112239</v>
      </c>
      <c r="V349" s="98">
        <v>20.821895375783882</v>
      </c>
      <c r="W349" s="98">
        <v>22.666452473086789</v>
      </c>
      <c r="X349" s="98">
        <v>9.0684598192799992</v>
      </c>
      <c r="Y349" s="98">
        <v>7.3338973792527531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1.4737666400388132</v>
      </c>
      <c r="D353" s="122">
        <v>5.61065801178444</v>
      </c>
      <c r="E353" s="122">
        <v>3.1712956279484574</v>
      </c>
      <c r="F353" s="122">
        <v>1.5365574411666127</v>
      </c>
      <c r="G353" s="122">
        <v>0.61249198133455984</v>
      </c>
      <c r="H353" s="122">
        <v>0.629808984543065</v>
      </c>
      <c r="I353" s="122">
        <v>2.3651916899056773</v>
      </c>
      <c r="J353" s="122">
        <v>7.7650804335946289</v>
      </c>
      <c r="K353" s="122">
        <v>5.5631885431810462</v>
      </c>
      <c r="L353" s="122">
        <v>7.6244481317877542</v>
      </c>
      <c r="M353" s="122">
        <v>7.70692311951822</v>
      </c>
      <c r="N353" s="122">
        <v>7.3435297887350766</v>
      </c>
      <c r="O353" s="122">
        <v>11.699132712193622</v>
      </c>
      <c r="P353" s="122">
        <v>2.0581070710467788</v>
      </c>
      <c r="Q353" s="122">
        <v>2.6281414930928504</v>
      </c>
      <c r="R353" s="122">
        <v>2.9661237822200293</v>
      </c>
      <c r="S353" s="122">
        <v>4.2232350939131553</v>
      </c>
      <c r="T353" s="122">
        <v>3.4616137832897382</v>
      </c>
      <c r="U353" s="122">
        <v>3.1832970692107669</v>
      </c>
      <c r="V353" s="122">
        <v>2.8383826031744337</v>
      </c>
      <c r="W353" s="122">
        <v>2.7792387072536919</v>
      </c>
      <c r="X353" s="122">
        <v>1.616870552844746</v>
      </c>
      <c r="Y353" s="122">
        <v>1.0216047509622346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1.4727830909697437</v>
      </c>
      <c r="D354" s="98">
        <v>5.6025919605802015</v>
      </c>
      <c r="E354" s="98">
        <v>3.1634830347995164</v>
      </c>
      <c r="F354" s="98">
        <v>1.5316184792819938</v>
      </c>
      <c r="G354" s="98">
        <v>0.60804724553639822</v>
      </c>
      <c r="H354" s="98">
        <v>0.62558297954586395</v>
      </c>
      <c r="I354" s="98">
        <v>2.3651916899056773</v>
      </c>
      <c r="J354" s="98">
        <v>7.7492594973091187</v>
      </c>
      <c r="K354" s="98">
        <v>5.5293036894205665</v>
      </c>
      <c r="L354" s="98">
        <v>7.6008824635131056</v>
      </c>
      <c r="M354" s="98">
        <v>7.6848430492280988</v>
      </c>
      <c r="N354" s="98">
        <v>7.3435297887350766</v>
      </c>
      <c r="O354" s="98">
        <v>11.663524195951636</v>
      </c>
      <c r="P354" s="98">
        <v>2.0570707662872083</v>
      </c>
      <c r="Q354" s="98">
        <v>2.625485143696066</v>
      </c>
      <c r="R354" s="98">
        <v>2.9627520757007209</v>
      </c>
      <c r="S354" s="98">
        <v>4.2134175028674363</v>
      </c>
      <c r="T354" s="98">
        <v>3.4582943397565096</v>
      </c>
      <c r="U354" s="98">
        <v>3.1750906381459383</v>
      </c>
      <c r="V354" s="98">
        <v>2.8298855233438611</v>
      </c>
      <c r="W354" s="98">
        <v>2.7747912830130028</v>
      </c>
      <c r="X354" s="98">
        <v>1.6163917263839755</v>
      </c>
      <c r="Y354" s="98">
        <v>1.0216047509622346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9.8354906906951401E-4</v>
      </c>
      <c r="D355" s="98">
        <v>8.0660512042387555E-3</v>
      </c>
      <c r="E355" s="98">
        <v>7.8125931489410848E-3</v>
      </c>
      <c r="F355" s="98">
        <v>4.9389618846190043E-3</v>
      </c>
      <c r="G355" s="98">
        <v>4.4447357981616462E-3</v>
      </c>
      <c r="H355" s="98">
        <v>4.2260049972010381E-3</v>
      </c>
      <c r="I355" s="98">
        <v>0</v>
      </c>
      <c r="J355" s="98">
        <v>1.5820936285510401E-2</v>
      </c>
      <c r="K355" s="98">
        <v>3.3884853760479353E-2</v>
      </c>
      <c r="L355" s="98">
        <v>2.356566827464816E-2</v>
      </c>
      <c r="M355" s="98">
        <v>2.2080070290121181E-2</v>
      </c>
      <c r="N355" s="98">
        <v>0</v>
      </c>
      <c r="O355" s="98">
        <v>3.5608516241986021E-2</v>
      </c>
      <c r="P355" s="98">
        <v>1.0363047595704697E-3</v>
      </c>
      <c r="Q355" s="98">
        <v>2.6563493967843793E-3</v>
      </c>
      <c r="R355" s="98">
        <v>3.3717065193082287E-3</v>
      </c>
      <c r="S355" s="98">
        <v>9.8175910457193594E-3</v>
      </c>
      <c r="T355" s="98">
        <v>3.3194435332288752E-3</v>
      </c>
      <c r="U355" s="98">
        <v>8.2064310648284605E-3</v>
      </c>
      <c r="V355" s="98">
        <v>8.4970798305727194E-3</v>
      </c>
      <c r="W355" s="98">
        <v>4.4474242406892205E-3</v>
      </c>
      <c r="X355" s="98">
        <v>4.7882646077041186E-4</v>
      </c>
      <c r="Y355" s="98">
        <v>0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9.8354906906951401E-4</v>
      </c>
      <c r="D356" s="101">
        <v>8.0660512042387555E-3</v>
      </c>
      <c r="E356" s="101">
        <v>7.8125931489410848E-3</v>
      </c>
      <c r="F356" s="101">
        <v>4.9389618846190043E-3</v>
      </c>
      <c r="G356" s="101">
        <v>4.4447357981616462E-3</v>
      </c>
      <c r="H356" s="101">
        <v>4.2260049972010381E-3</v>
      </c>
      <c r="I356" s="101">
        <v>0</v>
      </c>
      <c r="J356" s="101">
        <v>1.5820936285510401E-2</v>
      </c>
      <c r="K356" s="101">
        <v>3.3884853760479353E-2</v>
      </c>
      <c r="L356" s="101">
        <v>2.356566827464816E-2</v>
      </c>
      <c r="M356" s="101">
        <v>2.2080070290121181E-2</v>
      </c>
      <c r="N356" s="101">
        <v>0</v>
      </c>
      <c r="O356" s="101">
        <v>3.5608516241986021E-2</v>
      </c>
      <c r="P356" s="101">
        <v>1.0363047595704697E-3</v>
      </c>
      <c r="Q356" s="101">
        <v>2.6563493967843793E-3</v>
      </c>
      <c r="R356" s="101">
        <v>3.3717065193082287E-3</v>
      </c>
      <c r="S356" s="101">
        <v>9.8175910457193594E-3</v>
      </c>
      <c r="T356" s="101">
        <v>3.3194435332288752E-3</v>
      </c>
      <c r="U356" s="101">
        <v>8.2064310648284605E-3</v>
      </c>
      <c r="V356" s="101">
        <v>8.4970798305727194E-3</v>
      </c>
      <c r="W356" s="101">
        <v>4.4474242406892205E-3</v>
      </c>
      <c r="X356" s="101">
        <v>4.7882646077041186E-4</v>
      </c>
      <c r="Y356" s="101">
        <v>0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1.8380656927567213E-2</v>
      </c>
      <c r="D362" s="122">
        <v>1.7628353041359141E-2</v>
      </c>
      <c r="E362" s="122">
        <v>1.6399046729200548E-2</v>
      </c>
      <c r="F362" s="122">
        <v>7.9986848330740774E-3</v>
      </c>
      <c r="G362" s="122">
        <v>9.3207494322529658E-3</v>
      </c>
      <c r="H362" s="122">
        <v>8.5331395150510161E-3</v>
      </c>
      <c r="I362" s="122">
        <v>3.3945020305517974E-3</v>
      </c>
      <c r="J362" s="122">
        <v>4.9154560806829034E-3</v>
      </c>
      <c r="K362" s="122">
        <v>6.2247568395585855E-3</v>
      </c>
      <c r="L362" s="122">
        <v>4.8966927294235947E-3</v>
      </c>
      <c r="M362" s="122">
        <v>1.660041761635629E-3</v>
      </c>
      <c r="N362" s="122">
        <v>1.9263353919684923E-3</v>
      </c>
      <c r="O362" s="122">
        <v>7.3263492736539869E-3</v>
      </c>
      <c r="P362" s="122">
        <v>8.3470926340368373E-3</v>
      </c>
      <c r="Q362" s="122">
        <v>1.1590903806235018E-2</v>
      </c>
      <c r="R362" s="122">
        <v>8.369015140641067E-3</v>
      </c>
      <c r="S362" s="122">
        <v>5.6159959739835808E-3</v>
      </c>
      <c r="T362" s="122">
        <v>2.229415640012322E-3</v>
      </c>
      <c r="U362" s="122">
        <v>2.97927049754536E-3</v>
      </c>
      <c r="V362" s="122">
        <v>2.2285233210469152E-3</v>
      </c>
      <c r="W362" s="122">
        <v>3.4853575016733024E-3</v>
      </c>
      <c r="X362" s="122">
        <v>0</v>
      </c>
      <c r="Y362" s="122">
        <v>0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1.8380656927567213E-2</v>
      </c>
      <c r="D363" s="98">
        <v>1.7628353041359141E-2</v>
      </c>
      <c r="E363" s="98">
        <v>1.6399046729200548E-2</v>
      </c>
      <c r="F363" s="98">
        <v>7.9986848330740774E-3</v>
      </c>
      <c r="G363" s="98">
        <v>9.3207494322529658E-3</v>
      </c>
      <c r="H363" s="98">
        <v>8.5331395150510161E-3</v>
      </c>
      <c r="I363" s="98">
        <v>3.3945020305517974E-3</v>
      </c>
      <c r="J363" s="98">
        <v>4.9154560806829034E-3</v>
      </c>
      <c r="K363" s="98">
        <v>6.2247568395585855E-3</v>
      </c>
      <c r="L363" s="98">
        <v>4.8966927294235947E-3</v>
      </c>
      <c r="M363" s="98">
        <v>1.660041761635629E-3</v>
      </c>
      <c r="N363" s="98">
        <v>1.9263353919684923E-3</v>
      </c>
      <c r="O363" s="98">
        <v>7.3263492736539869E-3</v>
      </c>
      <c r="P363" s="98">
        <v>8.3470926340368373E-3</v>
      </c>
      <c r="Q363" s="98">
        <v>1.1590903806235018E-2</v>
      </c>
      <c r="R363" s="98">
        <v>8.369015140641067E-3</v>
      </c>
      <c r="S363" s="98">
        <v>5.6159959739835808E-3</v>
      </c>
      <c r="T363" s="98">
        <v>2.229415640012322E-3</v>
      </c>
      <c r="U363" s="98">
        <v>2.97927049754536E-3</v>
      </c>
      <c r="V363" s="98">
        <v>2.2285233210469152E-3</v>
      </c>
      <c r="W363" s="98">
        <v>3.4853575016733024E-3</v>
      </c>
      <c r="X363" s="98">
        <v>0</v>
      </c>
      <c r="Y363" s="98">
        <v>0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24010.410987933981</v>
      </c>
      <c r="D366" s="117">
        <f t="shared" si="204"/>
        <v>21418.115075850445</v>
      </c>
      <c r="E366" s="117">
        <f t="shared" si="204"/>
        <v>23490.259227848459</v>
      </c>
      <c r="F366" s="117">
        <f t="shared" si="204"/>
        <v>22006.702269715319</v>
      </c>
      <c r="G366" s="117">
        <f t="shared" si="204"/>
        <v>20326.962354476498</v>
      </c>
      <c r="H366" s="117">
        <f t="shared" si="204"/>
        <v>20680.807476313435</v>
      </c>
      <c r="I366" s="117">
        <f t="shared" si="204"/>
        <v>18375.258082350014</v>
      </c>
      <c r="J366" s="117">
        <f t="shared" si="204"/>
        <v>18412.549976438386</v>
      </c>
      <c r="K366" s="117">
        <f t="shared" si="204"/>
        <v>17774.995860959676</v>
      </c>
      <c r="L366" s="117">
        <f t="shared" si="204"/>
        <v>21687.786605746096</v>
      </c>
      <c r="M366" s="117">
        <f t="shared" si="204"/>
        <v>18090.99512493868</v>
      </c>
      <c r="N366" s="117">
        <f t="shared" si="204"/>
        <v>16189.540429302255</v>
      </c>
      <c r="O366" s="117">
        <f t="shared" si="204"/>
        <v>18410.690265155477</v>
      </c>
      <c r="P366" s="117">
        <f t="shared" si="204"/>
        <v>14011.41182428603</v>
      </c>
      <c r="Q366" s="117">
        <f t="shared" si="204"/>
        <v>12325.025910174427</v>
      </c>
      <c r="R366" s="117">
        <f t="shared" ref="R366:V366" si="205">R367+R370+R372+R381</f>
        <v>13949.557899429705</v>
      </c>
      <c r="S366" s="117">
        <f t="shared" si="205"/>
        <v>14508.843971026556</v>
      </c>
      <c r="T366" s="117">
        <f t="shared" si="205"/>
        <v>13264.893588032184</v>
      </c>
      <c r="U366" s="117">
        <f t="shared" si="205"/>
        <v>11896.93961067501</v>
      </c>
      <c r="V366" s="117">
        <f t="shared" si="205"/>
        <v>12130.498530482082</v>
      </c>
      <c r="W366" s="117">
        <f t="shared" ref="W366:Y366" si="206">W367+W370+W372+W381</f>
        <v>15968.219287474167</v>
      </c>
      <c r="X366" s="117">
        <f t="shared" si="206"/>
        <v>12276.087696490486</v>
      </c>
      <c r="Y366" s="117">
        <f t="shared" si="206"/>
        <v>9158.0710156538353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20966.20197427785</v>
      </c>
      <c r="D367" s="122">
        <f t="shared" si="207"/>
        <v>18144.832383066052</v>
      </c>
      <c r="E367" s="122">
        <f t="shared" si="207"/>
        <v>20290.080563574669</v>
      </c>
      <c r="F367" s="122">
        <f t="shared" si="207"/>
        <v>18774.927190527847</v>
      </c>
      <c r="G367" s="122">
        <f t="shared" si="207"/>
        <v>17531.264850959928</v>
      </c>
      <c r="H367" s="122">
        <f t="shared" si="207"/>
        <v>17704.389399502739</v>
      </c>
      <c r="I367" s="122">
        <f t="shared" si="207"/>
        <v>15216.91760535395</v>
      </c>
      <c r="J367" s="122">
        <f t="shared" si="207"/>
        <v>15062.667323912308</v>
      </c>
      <c r="K367" s="122">
        <f t="shared" si="207"/>
        <v>14377.522414594758</v>
      </c>
      <c r="L367" s="122">
        <f t="shared" si="207"/>
        <v>18006.839054166259</v>
      </c>
      <c r="M367" s="122">
        <f t="shared" si="207"/>
        <v>14366.822793607915</v>
      </c>
      <c r="N367" s="122">
        <f t="shared" si="207"/>
        <v>12667.696767839141</v>
      </c>
      <c r="O367" s="122">
        <f t="shared" si="207"/>
        <v>14807.951597073712</v>
      </c>
      <c r="P367" s="122">
        <f t="shared" si="207"/>
        <v>10709.981095361687</v>
      </c>
      <c r="Q367" s="122">
        <f t="shared" si="207"/>
        <v>9134.8533617363028</v>
      </c>
      <c r="R367" s="122">
        <f t="shared" ref="R367:V367" si="208">SUM(R368:R369)</f>
        <v>10810.796491260297</v>
      </c>
      <c r="S367" s="122">
        <f t="shared" si="208"/>
        <v>11417.860103272327</v>
      </c>
      <c r="T367" s="122">
        <f t="shared" si="208"/>
        <v>10341.385208324669</v>
      </c>
      <c r="U367" s="122">
        <f t="shared" si="208"/>
        <v>8941.5482216344972</v>
      </c>
      <c r="V367" s="122">
        <f t="shared" si="208"/>
        <v>9211.5011414306573</v>
      </c>
      <c r="W367" s="122">
        <f t="shared" ref="W367:Y367" si="209">SUM(W368:W369)</f>
        <v>12790.292321520184</v>
      </c>
      <c r="X367" s="122">
        <f t="shared" si="209"/>
        <v>9254.1581657240113</v>
      </c>
      <c r="Y367" s="122">
        <f t="shared" si="209"/>
        <v>6401.8605177673335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20671.318549950458</v>
      </c>
      <c r="D368" s="98">
        <v>17893.337433570628</v>
      </c>
      <c r="E368" s="98">
        <v>20011.994047327204</v>
      </c>
      <c r="F368" s="98">
        <v>18521.787327392587</v>
      </c>
      <c r="G368" s="98">
        <v>17318.46540436089</v>
      </c>
      <c r="H368" s="98">
        <v>17486.482907253172</v>
      </c>
      <c r="I368" s="98">
        <v>15034.10655050381</v>
      </c>
      <c r="J368" s="98">
        <v>14882.099284383265</v>
      </c>
      <c r="K368" s="98">
        <v>14204.739466531555</v>
      </c>
      <c r="L368" s="98">
        <v>17789.520648076108</v>
      </c>
      <c r="M368" s="98">
        <v>14191.948861276403</v>
      </c>
      <c r="N368" s="98">
        <v>12509.585996672573</v>
      </c>
      <c r="O368" s="98">
        <v>14616.05733724355</v>
      </c>
      <c r="P368" s="98">
        <v>10565.010363579377</v>
      </c>
      <c r="Q368" s="98">
        <v>9007.2305272703416</v>
      </c>
      <c r="R368" s="98">
        <v>10658.415201030282</v>
      </c>
      <c r="S368" s="98">
        <v>11256.783980534954</v>
      </c>
      <c r="T368" s="98">
        <v>10195.530194523542</v>
      </c>
      <c r="U368" s="98">
        <v>8816.2078813071748</v>
      </c>
      <c r="V368" s="98">
        <v>9082.4748060531092</v>
      </c>
      <c r="W368" s="98">
        <v>12608.615145268301</v>
      </c>
      <c r="X368" s="98">
        <v>9123.6785113133083</v>
      </c>
      <c r="Y368" s="98">
        <v>6311.4078970885967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294.88342432739341</v>
      </c>
      <c r="D369" s="98">
        <v>251.49494949542313</v>
      </c>
      <c r="E369" s="98">
        <v>278.08651624746568</v>
      </c>
      <c r="F369" s="98">
        <v>253.13986313526004</v>
      </c>
      <c r="G369" s="98">
        <v>212.7994465990387</v>
      </c>
      <c r="H369" s="98">
        <v>217.90649224956624</v>
      </c>
      <c r="I369" s="98">
        <v>182.8110548501412</v>
      </c>
      <c r="J369" s="98">
        <v>180.56803952904303</v>
      </c>
      <c r="K369" s="98">
        <v>172.78294806320292</v>
      </c>
      <c r="L369" s="98">
        <v>217.31840609014947</v>
      </c>
      <c r="M369" s="98">
        <v>174.87393233151084</v>
      </c>
      <c r="N369" s="98">
        <v>158.1107711665689</v>
      </c>
      <c r="O369" s="98">
        <v>191.89425983016119</v>
      </c>
      <c r="P369" s="98">
        <v>144.97073178231037</v>
      </c>
      <c r="Q369" s="98">
        <v>127.62283446596116</v>
      </c>
      <c r="R369" s="98">
        <v>152.38129023001434</v>
      </c>
      <c r="S369" s="98">
        <v>161.07612273737297</v>
      </c>
      <c r="T369" s="98">
        <v>145.85501380112603</v>
      </c>
      <c r="U369" s="98">
        <v>125.34034032732306</v>
      </c>
      <c r="V369" s="98">
        <v>129.02633537754792</v>
      </c>
      <c r="W369" s="98">
        <v>181.6771762518834</v>
      </c>
      <c r="X369" s="98">
        <v>130.47965441070366</v>
      </c>
      <c r="Y369" s="98">
        <v>90.452620678737034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1.8454589484512736</v>
      </c>
      <c r="D370" s="122">
        <f t="shared" si="210"/>
        <v>1.0834538113717036</v>
      </c>
      <c r="E370" s="122">
        <f t="shared" si="210"/>
        <v>2.8756756700108759</v>
      </c>
      <c r="F370" s="122">
        <f t="shared" si="210"/>
        <v>2.1078789452803814</v>
      </c>
      <c r="G370" s="122">
        <f t="shared" si="210"/>
        <v>1.7966773317950484</v>
      </c>
      <c r="H370" s="122">
        <f t="shared" si="210"/>
        <v>2.2631743681507501</v>
      </c>
      <c r="I370" s="122">
        <f t="shared" si="210"/>
        <v>2.3355491106484023</v>
      </c>
      <c r="J370" s="122">
        <f t="shared" si="210"/>
        <v>1.5399179268328549</v>
      </c>
      <c r="K370" s="122">
        <f t="shared" si="210"/>
        <v>1.0298344005038116</v>
      </c>
      <c r="L370" s="122">
        <f t="shared" si="210"/>
        <v>1.6469708019240996</v>
      </c>
      <c r="M370" s="122">
        <f t="shared" si="210"/>
        <v>1.397829621612005</v>
      </c>
      <c r="N370" s="122">
        <f t="shared" si="210"/>
        <v>0.91221660821523842</v>
      </c>
      <c r="O370" s="122">
        <f t="shared" si="210"/>
        <v>1.8699806320979202</v>
      </c>
      <c r="P370" s="122">
        <f t="shared" si="210"/>
        <v>0.47781763132651706</v>
      </c>
      <c r="Q370" s="122">
        <f t="shared" si="210"/>
        <v>0.72240912566274185</v>
      </c>
      <c r="R370" s="122">
        <f t="shared" si="210"/>
        <v>0.92679558012002827</v>
      </c>
      <c r="S370" s="122">
        <f t="shared" si="210"/>
        <v>1.7502438284404385</v>
      </c>
      <c r="T370" s="122">
        <f t="shared" si="210"/>
        <v>1.1005976963142576</v>
      </c>
      <c r="U370" s="122">
        <f t="shared" si="210"/>
        <v>1.9277701777077276</v>
      </c>
      <c r="V370" s="122">
        <f t="shared" si="210"/>
        <v>2.7791036656283143</v>
      </c>
      <c r="W370" s="122">
        <f t="shared" si="210"/>
        <v>1.2461481624247337</v>
      </c>
      <c r="X370" s="122">
        <f t="shared" si="210"/>
        <v>0.44127332579421158</v>
      </c>
      <c r="Y370" s="122">
        <f t="shared" si="210"/>
        <v>0.13058072147345809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1.8454589484512736</v>
      </c>
      <c r="D371" s="98">
        <f>RES_hhdet_in_fech!D48</f>
        <v>1.0834538113717036</v>
      </c>
      <c r="E371" s="98">
        <f>RES_hhdet_in_fech!E48</f>
        <v>2.8756756700108759</v>
      </c>
      <c r="F371" s="98">
        <f>RES_hhdet_in_fech!F48</f>
        <v>2.1078789452803814</v>
      </c>
      <c r="G371" s="98">
        <f>RES_hhdet_in_fech!G48</f>
        <v>1.7966773317950484</v>
      </c>
      <c r="H371" s="98">
        <f>RES_hhdet_in_fech!H48</f>
        <v>2.2631743681507501</v>
      </c>
      <c r="I371" s="98">
        <f>RES_hhdet_in_fech!I48</f>
        <v>2.3355491106484023</v>
      </c>
      <c r="J371" s="98">
        <f>RES_hhdet_in_fech!J48</f>
        <v>1.5399179268328549</v>
      </c>
      <c r="K371" s="98">
        <f>RES_hhdet_in_fech!K48</f>
        <v>1.0298344005038116</v>
      </c>
      <c r="L371" s="98">
        <f>RES_hhdet_in_fech!L48</f>
        <v>1.6469708019240996</v>
      </c>
      <c r="M371" s="98">
        <f>RES_hhdet_in_fech!M48</f>
        <v>1.397829621612005</v>
      </c>
      <c r="N371" s="98">
        <f>RES_hhdet_in_fech!N48</f>
        <v>0.91221660821523842</v>
      </c>
      <c r="O371" s="98">
        <f>RES_hhdet_in_fech!O48</f>
        <v>1.8699806320979202</v>
      </c>
      <c r="P371" s="98">
        <f>RES_hhdet_in_fech!P48</f>
        <v>0.47781763132651706</v>
      </c>
      <c r="Q371" s="98">
        <f>RES_hhdet_in_fech!Q48</f>
        <v>0.72240912566274185</v>
      </c>
      <c r="R371" s="98">
        <f>RES_hhdet_in_fech!R48</f>
        <v>0.92679558012002827</v>
      </c>
      <c r="S371" s="98">
        <f>RES_hhdet_in_fech!S48</f>
        <v>1.7502438284404385</v>
      </c>
      <c r="T371" s="98">
        <f>RES_hhdet_in_fech!T48</f>
        <v>1.1005976963142576</v>
      </c>
      <c r="U371" s="98">
        <f>RES_hhdet_in_fech!U48</f>
        <v>1.9277701777077276</v>
      </c>
      <c r="V371" s="98">
        <f>RES_hhdet_in_fech!V48</f>
        <v>2.7791036656283143</v>
      </c>
      <c r="W371" s="98">
        <f>RES_hhdet_in_fech!W48</f>
        <v>1.2461481624247337</v>
      </c>
      <c r="X371" s="98">
        <f>RES_hhdet_in_fech!X48</f>
        <v>0.44127332579421158</v>
      </c>
      <c r="Y371" s="98">
        <f>RES_hhdet_in_fech!Y48</f>
        <v>0.13058072147345809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2626.6963311991826</v>
      </c>
      <c r="D372" s="122">
        <v>2837.3073289207596</v>
      </c>
      <c r="E372" s="122">
        <v>2763.7926879402075</v>
      </c>
      <c r="F372" s="122">
        <v>2768.510769952145</v>
      </c>
      <c r="G372" s="122">
        <v>2420.3755362525035</v>
      </c>
      <c r="H372" s="122">
        <v>2539.6969521777805</v>
      </c>
      <c r="I372" s="122">
        <v>2777.418275948075</v>
      </c>
      <c r="J372" s="122">
        <v>2939.4184184597243</v>
      </c>
      <c r="K372" s="122">
        <v>2880.6743586736352</v>
      </c>
      <c r="L372" s="122">
        <v>3158.8027078765572</v>
      </c>
      <c r="M372" s="122">
        <v>3210.8087594736094</v>
      </c>
      <c r="N372" s="122">
        <v>2996.1044475204408</v>
      </c>
      <c r="O372" s="122">
        <v>3090.8590018762757</v>
      </c>
      <c r="P372" s="122">
        <v>2773.1264163915002</v>
      </c>
      <c r="Q372" s="122">
        <v>2686.1539666101794</v>
      </c>
      <c r="R372" s="122">
        <v>2629.9492394641866</v>
      </c>
      <c r="S372" s="122">
        <v>2588.3660289196791</v>
      </c>
      <c r="T372" s="122">
        <v>2435.0428661813485</v>
      </c>
      <c r="U372" s="122">
        <v>2461.4013641729812</v>
      </c>
      <c r="V372" s="122">
        <v>2438.9871147972444</v>
      </c>
      <c r="W372" s="122">
        <v>2728.5141673168664</v>
      </c>
      <c r="X372" s="122">
        <v>2559.6022481902082</v>
      </c>
      <c r="Y372" s="122">
        <v>2290.9698768927942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3291.8030682264525</v>
      </c>
      <c r="D373" s="98">
        <v>3511.2870052955136</v>
      </c>
      <c r="E373" s="98">
        <v>3582.1219818708328</v>
      </c>
      <c r="F373" s="98">
        <v>3562.9008915982195</v>
      </c>
      <c r="G373" s="98">
        <v>3217.9683981880544</v>
      </c>
      <c r="H373" s="98">
        <v>3432.9809877573748</v>
      </c>
      <c r="I373" s="98">
        <v>3246.7802122211624</v>
      </c>
      <c r="J373" s="98">
        <v>3361.1648749461419</v>
      </c>
      <c r="K373" s="98">
        <v>3490.1836533382957</v>
      </c>
      <c r="L373" s="98">
        <v>3658.2146160969828</v>
      </c>
      <c r="M373" s="98">
        <v>3692.5028371675317</v>
      </c>
      <c r="N373" s="98">
        <v>3211.3187843409978</v>
      </c>
      <c r="O373" s="98">
        <v>3438.6219910401351</v>
      </c>
      <c r="P373" s="98">
        <v>3275.8353495465331</v>
      </c>
      <c r="Q373" s="98">
        <v>2992.4367726571609</v>
      </c>
      <c r="R373" s="98">
        <v>2868.3969608255147</v>
      </c>
      <c r="S373" s="98">
        <v>2838.7468476171521</v>
      </c>
      <c r="T373" s="98">
        <v>2542.4723182710545</v>
      </c>
      <c r="U373" s="98">
        <v>2547.6078862653353</v>
      </c>
      <c r="V373" s="98">
        <v>2563.0243506436136</v>
      </c>
      <c r="W373" s="98">
        <v>2879.7969745192622</v>
      </c>
      <c r="X373" s="98">
        <v>2648.3165218833847</v>
      </c>
      <c r="Y373" s="98">
        <v>2289.1078475841164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2392.4888208195034</v>
      </c>
      <c r="D374" s="98">
        <v>2558.8025722921452</v>
      </c>
      <c r="E374" s="98">
        <v>2611.3034036300655</v>
      </c>
      <c r="F374" s="98">
        <v>2602.2266534168089</v>
      </c>
      <c r="G374" s="98">
        <v>2355.4719039551851</v>
      </c>
      <c r="H374" s="98">
        <v>2429.8760496422892</v>
      </c>
      <c r="I374" s="98">
        <v>0</v>
      </c>
      <c r="J374" s="98">
        <v>2458.5261611966503</v>
      </c>
      <c r="K374" s="98">
        <v>2575.0762039018537</v>
      </c>
      <c r="L374" s="98">
        <v>2648.9141644364277</v>
      </c>
      <c r="M374" s="98">
        <v>2756.4105415179752</v>
      </c>
      <c r="N374" s="98">
        <v>0</v>
      </c>
      <c r="O374" s="98">
        <v>2587.1403699157586</v>
      </c>
      <c r="P374" s="98">
        <v>2542.9626214422583</v>
      </c>
      <c r="Q374" s="98">
        <v>2332.0108985421057</v>
      </c>
      <c r="R374" s="98">
        <v>2262.138149400098</v>
      </c>
      <c r="S374" s="98">
        <v>2298.657935878407</v>
      </c>
      <c r="T374" s="98">
        <v>2111.2366093550086</v>
      </c>
      <c r="U374" s="98">
        <v>2143.9962553782843</v>
      </c>
      <c r="V374" s="98">
        <v>2177.322105825242</v>
      </c>
      <c r="W374" s="98">
        <v>2455.1374389697212</v>
      </c>
      <c r="X374" s="98">
        <v>2289.6355955009776</v>
      </c>
      <c r="Y374" s="98">
        <v>0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1221.5336442270916</v>
      </c>
      <c r="D375" s="101">
        <v>1307.7581638281615</v>
      </c>
      <c r="E375" s="101">
        <v>1323.3516735559062</v>
      </c>
      <c r="F375" s="101">
        <v>1314.689804486419</v>
      </c>
      <c r="G375" s="101">
        <v>1186.2249809761511</v>
      </c>
      <c r="H375" s="101">
        <v>1052.8641377553365</v>
      </c>
      <c r="I375" s="101">
        <v>0</v>
      </c>
      <c r="J375" s="101">
        <v>1183.1762255298636</v>
      </c>
      <c r="K375" s="101">
        <v>1255.7892809888681</v>
      </c>
      <c r="L375" s="101">
        <v>1161.1992502687178</v>
      </c>
      <c r="M375" s="101">
        <v>1313.1942381632896</v>
      </c>
      <c r="N375" s="101">
        <v>0</v>
      </c>
      <c r="O375" s="101">
        <v>1003.4712293106891</v>
      </c>
      <c r="P375" s="101">
        <v>971.19579356956604</v>
      </c>
      <c r="Q375" s="101">
        <v>711.27321422797888</v>
      </c>
      <c r="R375" s="101">
        <v>631.97378154675152</v>
      </c>
      <c r="S375" s="101">
        <v>707.75164118419286</v>
      </c>
      <c r="T375" s="101">
        <v>731.97400025333968</v>
      </c>
      <c r="U375" s="101">
        <v>750.32559319132747</v>
      </c>
      <c r="V375" s="101">
        <v>758.40240117501003</v>
      </c>
      <c r="W375" s="101">
        <v>833.60028502946841</v>
      </c>
      <c r="X375" s="101">
        <v>897.48549402161461</v>
      </c>
      <c r="Y375" s="101">
        <v>0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1170.955176592412</v>
      </c>
      <c r="D376" s="104">
        <v>1251.0444084639837</v>
      </c>
      <c r="E376" s="104">
        <v>1287.9517300741595</v>
      </c>
      <c r="F376" s="104">
        <v>1287.5368489303896</v>
      </c>
      <c r="G376" s="104">
        <v>1169.246922979034</v>
      </c>
      <c r="H376" s="104">
        <v>1377.0119118869529</v>
      </c>
      <c r="I376" s="104">
        <v>0</v>
      </c>
      <c r="J376" s="104">
        <v>1275.3499356667869</v>
      </c>
      <c r="K376" s="104">
        <v>1319.2869229129856</v>
      </c>
      <c r="L376" s="104">
        <v>1487.71491416771</v>
      </c>
      <c r="M376" s="104">
        <v>1443.2163033546849</v>
      </c>
      <c r="N376" s="104">
        <v>0</v>
      </c>
      <c r="O376" s="104">
        <v>1583.6691406050697</v>
      </c>
      <c r="P376" s="104">
        <v>1571.7668278726926</v>
      </c>
      <c r="Q376" s="104">
        <v>1620.7376843141267</v>
      </c>
      <c r="R376" s="104">
        <v>1630.1643678533462</v>
      </c>
      <c r="S376" s="104">
        <v>1590.906294694214</v>
      </c>
      <c r="T376" s="104">
        <v>1379.2626091016691</v>
      </c>
      <c r="U376" s="104">
        <v>1393.6706621869571</v>
      </c>
      <c r="V376" s="104">
        <v>1418.919704650232</v>
      </c>
      <c r="W376" s="104">
        <v>1621.5371539402527</v>
      </c>
      <c r="X376" s="104">
        <v>1392.150101479363</v>
      </c>
      <c r="Y376" s="104">
        <v>0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2720.0350741447683</v>
      </c>
      <c r="D377" s="101">
        <v>2820.91634682631</v>
      </c>
      <c r="E377" s="101">
        <v>2844.2964668741406</v>
      </c>
      <c r="F377" s="101">
        <v>2851.1705529157016</v>
      </c>
      <c r="G377" s="101">
        <v>2641.7365149039147</v>
      </c>
      <c r="H377" s="101">
        <v>2749.5981571388224</v>
      </c>
      <c r="I377" s="101">
        <v>2758.8054060786521</v>
      </c>
      <c r="J377" s="101">
        <v>2741.2392866479718</v>
      </c>
      <c r="K377" s="101">
        <v>2985.3481957546819</v>
      </c>
      <c r="L377" s="101">
        <v>3046.2610083970098</v>
      </c>
      <c r="M377" s="101">
        <v>2955.276492464362</v>
      </c>
      <c r="N377" s="101">
        <v>3021.7485741392316</v>
      </c>
      <c r="O377" s="101">
        <v>3013.490034591221</v>
      </c>
      <c r="P377" s="101">
        <v>2912.9547529144793</v>
      </c>
      <c r="Q377" s="101">
        <v>2856.1843156594605</v>
      </c>
      <c r="R377" s="101">
        <v>2811.0836703274003</v>
      </c>
      <c r="S377" s="101">
        <v>2694.7694044866657</v>
      </c>
      <c r="T377" s="101">
        <v>2550.0908769252887</v>
      </c>
      <c r="U377" s="101">
        <v>2584.1434433428799</v>
      </c>
      <c r="V377" s="101">
        <v>2472.9280025881744</v>
      </c>
      <c r="W377" s="101">
        <v>2694.4367154720339</v>
      </c>
      <c r="X377" s="101">
        <v>2562.835963542801</v>
      </c>
      <c r="Y377" s="101">
        <v>2390.9706812400818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2210.6431392720297</v>
      </c>
      <c r="D378" s="104">
        <v>2295.3256974611913</v>
      </c>
      <c r="E378" s="104">
        <v>2314.0129643016262</v>
      </c>
      <c r="F378" s="104">
        <v>2321.6312002361124</v>
      </c>
      <c r="G378" s="104">
        <v>2153.4733330044037</v>
      </c>
      <c r="H378" s="104">
        <v>2193.3088671912665</v>
      </c>
      <c r="I378" s="104">
        <v>2216.1702166220475</v>
      </c>
      <c r="J378" s="104">
        <v>2227.2826451695555</v>
      </c>
      <c r="K378" s="104">
        <v>2437.5184900604172</v>
      </c>
      <c r="L378" s="104">
        <v>2453.1863652295242</v>
      </c>
      <c r="M378" s="104">
        <v>2417.2988561751354</v>
      </c>
      <c r="N378" s="104">
        <v>2472.5347671974218</v>
      </c>
      <c r="O378" s="104">
        <v>2445.4405364601998</v>
      </c>
      <c r="P378" s="104">
        <v>2389.4673004387523</v>
      </c>
      <c r="Q378" s="104">
        <v>2326.4233263795236</v>
      </c>
      <c r="R378" s="104">
        <v>2297.9842589017621</v>
      </c>
      <c r="S378" s="104">
        <v>2239.5596251216057</v>
      </c>
      <c r="T378" s="104">
        <v>2155.2087308197979</v>
      </c>
      <c r="U378" s="104">
        <v>2202.354588967879</v>
      </c>
      <c r="V378" s="104">
        <v>2119.6336761457724</v>
      </c>
      <c r="W378" s="104">
        <v>2316.0999135883708</v>
      </c>
      <c r="X378" s="104">
        <v>2250.4951790014288</v>
      </c>
      <c r="Y378" s="104">
        <v>2115.8804498807917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1009.811036975632</v>
      </c>
      <c r="D379" s="98">
        <v>1050.6741058214709</v>
      </c>
      <c r="E379" s="98">
        <v>1050.5314408848915</v>
      </c>
      <c r="F379" s="98">
        <v>1051.9393333530929</v>
      </c>
      <c r="G379" s="98">
        <v>974.30716331701217</v>
      </c>
      <c r="H379" s="98">
        <v>842.66532490043755</v>
      </c>
      <c r="I379" s="98">
        <v>892.41557815426518</v>
      </c>
      <c r="J379" s="98">
        <v>964.38487373594069</v>
      </c>
      <c r="K379" s="98">
        <v>1076.5451410481305</v>
      </c>
      <c r="L379" s="98">
        <v>967.95985051503715</v>
      </c>
      <c r="M379" s="98">
        <v>1045.9590475398604</v>
      </c>
      <c r="N379" s="98">
        <v>1030.1912405349324</v>
      </c>
      <c r="O379" s="98">
        <v>880.82443587589989</v>
      </c>
      <c r="P379" s="98">
        <v>858.80838074297856</v>
      </c>
      <c r="Q379" s="98">
        <v>678.74649593010884</v>
      </c>
      <c r="R379" s="98">
        <v>621.52043932124866</v>
      </c>
      <c r="S379" s="98">
        <v>671.05063572500444</v>
      </c>
      <c r="T379" s="98">
        <v>735.83153927850594</v>
      </c>
      <c r="U379" s="98">
        <v>763.91731902468143</v>
      </c>
      <c r="V379" s="98">
        <v>728.89620533521315</v>
      </c>
      <c r="W379" s="98">
        <v>770.85706479679209</v>
      </c>
      <c r="X379" s="98">
        <v>865.66513668669756</v>
      </c>
      <c r="Y379" s="98">
        <v>802.03767233395092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1200.8321022963974</v>
      </c>
      <c r="D380" s="98">
        <v>1244.6515916397204</v>
      </c>
      <c r="E380" s="98">
        <v>1263.4815234167345</v>
      </c>
      <c r="F380" s="98">
        <v>1269.6918668830199</v>
      </c>
      <c r="G380" s="98">
        <v>1179.1661696873912</v>
      </c>
      <c r="H380" s="98">
        <v>1350.6435422908285</v>
      </c>
      <c r="I380" s="98">
        <v>1323.7546384677823</v>
      </c>
      <c r="J380" s="98">
        <v>1262.8977714336143</v>
      </c>
      <c r="K380" s="98">
        <v>1360.9733490122865</v>
      </c>
      <c r="L380" s="98">
        <v>1485.2265147144869</v>
      </c>
      <c r="M380" s="98">
        <v>1371.3398086352749</v>
      </c>
      <c r="N380" s="98">
        <v>1442.3435266624888</v>
      </c>
      <c r="O380" s="98">
        <v>1564.6161005842996</v>
      </c>
      <c r="P380" s="98">
        <v>1530.6589196957734</v>
      </c>
      <c r="Q380" s="98">
        <v>1647.6768304494151</v>
      </c>
      <c r="R380" s="98">
        <v>1676.4638195805139</v>
      </c>
      <c r="S380" s="98">
        <v>1568.5089893966012</v>
      </c>
      <c r="T380" s="98">
        <v>1419.3771915412915</v>
      </c>
      <c r="U380" s="98">
        <v>1438.4372699431976</v>
      </c>
      <c r="V380" s="98">
        <v>1390.7374708105594</v>
      </c>
      <c r="W380" s="98">
        <v>1545.2428487915788</v>
      </c>
      <c r="X380" s="98">
        <v>1384.8300423147316</v>
      </c>
      <c r="Y380" s="98">
        <v>1313.8427775468408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415.66722350849977</v>
      </c>
      <c r="D381" s="122">
        <v>434.89191005226206</v>
      </c>
      <c r="E381" s="122">
        <v>433.51030066357202</v>
      </c>
      <c r="F381" s="122">
        <v>461.15643029004627</v>
      </c>
      <c r="G381" s="122">
        <v>373.5252899322706</v>
      </c>
      <c r="H381" s="122">
        <v>434.457950264766</v>
      </c>
      <c r="I381" s="122">
        <v>378.58665193734259</v>
      </c>
      <c r="J381" s="122">
        <v>408.92431613951993</v>
      </c>
      <c r="K381" s="122">
        <v>515.76925329077926</v>
      </c>
      <c r="L381" s="122">
        <v>520.49787290135748</v>
      </c>
      <c r="M381" s="122">
        <v>511.96574223554398</v>
      </c>
      <c r="N381" s="122">
        <v>524.82699733445736</v>
      </c>
      <c r="O381" s="122">
        <v>510.00968557338899</v>
      </c>
      <c r="P381" s="122">
        <v>527.8264949015155</v>
      </c>
      <c r="Q381" s="122">
        <v>503.29617270228096</v>
      </c>
      <c r="R381" s="122">
        <v>507.88537312510232</v>
      </c>
      <c r="S381" s="122">
        <v>500.86759500610714</v>
      </c>
      <c r="T381" s="122">
        <v>487.36491582984962</v>
      </c>
      <c r="U381" s="122">
        <v>492.06225468982257</v>
      </c>
      <c r="V381" s="122">
        <v>477.2311705885507</v>
      </c>
      <c r="W381" s="122">
        <v>448.16665047469041</v>
      </c>
      <c r="X381" s="122">
        <v>461.88600925047376</v>
      </c>
      <c r="Y381" s="122">
        <v>465.11004027223504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525.42223593094207</v>
      </c>
      <c r="D382" s="98">
        <v>554.30888993783924</v>
      </c>
      <c r="E382" s="98">
        <v>530.82068123791157</v>
      </c>
      <c r="F382" s="98">
        <v>577.24062717937511</v>
      </c>
      <c r="G382" s="98">
        <v>482.72528470489652</v>
      </c>
      <c r="H382" s="98">
        <v>552.41832104936498</v>
      </c>
      <c r="I382" s="98">
        <v>482.03937973970272</v>
      </c>
      <c r="J382" s="98">
        <v>515.20808499598593</v>
      </c>
      <c r="K382" s="98">
        <v>668.35418889861489</v>
      </c>
      <c r="L382" s="98">
        <v>718.53799516106051</v>
      </c>
      <c r="M382" s="98">
        <v>664.34622037955978</v>
      </c>
      <c r="N382" s="98">
        <v>565.33878968377417</v>
      </c>
      <c r="O382" s="98">
        <v>565.82339935480866</v>
      </c>
      <c r="P382" s="98">
        <v>633.54195387398477</v>
      </c>
      <c r="Q382" s="98">
        <v>698.97651080736148</v>
      </c>
      <c r="R382" s="98">
        <v>736.83880442340785</v>
      </c>
      <c r="S382" s="98">
        <v>706.36127763735817</v>
      </c>
      <c r="T382" s="98">
        <v>654.28644714806649</v>
      </c>
      <c r="U382" s="98">
        <v>655.76476878529661</v>
      </c>
      <c r="V382" s="98">
        <v>654.0245703606605</v>
      </c>
      <c r="W382" s="98">
        <v>902.540189778985</v>
      </c>
      <c r="X382" s="98">
        <v>0</v>
      </c>
      <c r="Y382" s="98">
        <v>0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415.08082773022284</v>
      </c>
      <c r="D383" s="33">
        <v>434.39938185334677</v>
      </c>
      <c r="E383" s="33">
        <v>433.07952754469602</v>
      </c>
      <c r="F383" s="33">
        <v>460.48890238561114</v>
      </c>
      <c r="G383" s="33">
        <v>372.86894715503439</v>
      </c>
      <c r="H383" s="33">
        <v>433.86858177003029</v>
      </c>
      <c r="I383" s="33">
        <v>378.23581126762673</v>
      </c>
      <c r="J383" s="33">
        <v>408.66164000135518</v>
      </c>
      <c r="K383" s="33">
        <v>515.36325794001527</v>
      </c>
      <c r="L383" s="33">
        <v>520.17447168924093</v>
      </c>
      <c r="M383" s="33">
        <v>511.85375765112497</v>
      </c>
      <c r="N383" s="33">
        <v>524.79109111339619</v>
      </c>
      <c r="O383" s="33">
        <v>509.88197565867108</v>
      </c>
      <c r="P383" s="33">
        <v>527.47003326437789</v>
      </c>
      <c r="Q383" s="33">
        <v>502.42595249626982</v>
      </c>
      <c r="R383" s="33">
        <v>507.12204235462059</v>
      </c>
      <c r="S383" s="33">
        <v>500.4231058588299</v>
      </c>
      <c r="T383" s="33">
        <v>487.19593270440089</v>
      </c>
      <c r="U383" s="33">
        <v>491.77091723814874</v>
      </c>
      <c r="V383" s="33">
        <v>476.92205519088418</v>
      </c>
      <c r="W383" s="33">
        <v>447.0175356029003</v>
      </c>
      <c r="X383" s="33">
        <v>461.88600925047376</v>
      </c>
      <c r="Y383" s="33">
        <v>465.11004027223504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13347.296281220028</v>
      </c>
      <c r="D385" s="117">
        <f t="shared" si="211"/>
        <v>12024.754102906154</v>
      </c>
      <c r="E385" s="117">
        <f t="shared" si="211"/>
        <v>13295.401165881938</v>
      </c>
      <c r="F385" s="117">
        <f t="shared" si="211"/>
        <v>12594.817328793009</v>
      </c>
      <c r="G385" s="117">
        <f t="shared" si="211"/>
        <v>11778.697335148139</v>
      </c>
      <c r="H385" s="117">
        <f t="shared" si="211"/>
        <v>12099.138648242975</v>
      </c>
      <c r="I385" s="117">
        <f t="shared" si="211"/>
        <v>10748.07182069808</v>
      </c>
      <c r="J385" s="117">
        <f t="shared" si="211"/>
        <v>10795.320123186852</v>
      </c>
      <c r="K385" s="117">
        <f t="shared" si="211"/>
        <v>10728.596991012966</v>
      </c>
      <c r="L385" s="117">
        <f t="shared" si="211"/>
        <v>13020.461575143439</v>
      </c>
      <c r="M385" s="117">
        <f t="shared" si="211"/>
        <v>11104.004733965936</v>
      </c>
      <c r="N385" s="117">
        <f t="shared" si="211"/>
        <v>10285.024571700234</v>
      </c>
      <c r="O385" s="117">
        <f t="shared" si="211"/>
        <v>12156.193932419394</v>
      </c>
      <c r="P385" s="117">
        <f t="shared" si="211"/>
        <v>9852.3001564729966</v>
      </c>
      <c r="Q385" s="117">
        <f t="shared" si="211"/>
        <v>8993.4970939829727</v>
      </c>
      <c r="R385" s="117">
        <f t="shared" ref="R385:V385" si="212">R386+R389+R391+R400</f>
        <v>10275.393955021667</v>
      </c>
      <c r="S385" s="117">
        <f t="shared" si="212"/>
        <v>10730.066329833153</v>
      </c>
      <c r="T385" s="117">
        <f t="shared" si="212"/>
        <v>9843.7123613324693</v>
      </c>
      <c r="U385" s="117">
        <f t="shared" si="212"/>
        <v>8893.3290088658887</v>
      </c>
      <c r="V385" s="117">
        <f t="shared" si="212"/>
        <v>9076.0228218539214</v>
      </c>
      <c r="W385" s="117">
        <f t="shared" ref="W385:Y385" si="213">W386+W389+W391+W400</f>
        <v>11893.166708099892</v>
      </c>
      <c r="X385" s="117">
        <f t="shared" si="213"/>
        <v>9229.0101324081515</v>
      </c>
      <c r="Y385" s="117">
        <f t="shared" si="213"/>
        <v>6988.7570161597096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11118.48411403538</v>
      </c>
      <c r="D386" s="122">
        <f t="shared" si="214"/>
        <v>9704.1830554081662</v>
      </c>
      <c r="E386" s="122">
        <f t="shared" si="214"/>
        <v>10948.554824076118</v>
      </c>
      <c r="F386" s="122">
        <f t="shared" si="214"/>
        <v>10219.725412275804</v>
      </c>
      <c r="G386" s="122">
        <f t="shared" si="214"/>
        <v>9620.4779549389696</v>
      </c>
      <c r="H386" s="122">
        <f t="shared" si="214"/>
        <v>9809.5623972335325</v>
      </c>
      <c r="I386" s="122">
        <f t="shared" si="214"/>
        <v>8512.6512646430492</v>
      </c>
      <c r="J386" s="122">
        <f t="shared" si="214"/>
        <v>8515.9178925837605</v>
      </c>
      <c r="K386" s="122">
        <f t="shared" si="214"/>
        <v>8224.1416522293257</v>
      </c>
      <c r="L386" s="122">
        <f t="shared" si="214"/>
        <v>10433.042636083366</v>
      </c>
      <c r="M386" s="122">
        <f t="shared" si="214"/>
        <v>8515.909662184944</v>
      </c>
      <c r="N386" s="122">
        <f t="shared" si="214"/>
        <v>7774.1681015564754</v>
      </c>
      <c r="O386" s="122">
        <f t="shared" si="214"/>
        <v>9521.6837762638224</v>
      </c>
      <c r="P386" s="122">
        <f t="shared" si="214"/>
        <v>7248.1445293055658</v>
      </c>
      <c r="Q386" s="122">
        <f t="shared" si="214"/>
        <v>6428.0342114196237</v>
      </c>
      <c r="R386" s="122">
        <f t="shared" ref="R386:V386" si="215">SUM(R387:R388)</f>
        <v>7718.029991595472</v>
      </c>
      <c r="S386" s="122">
        <f t="shared" si="215"/>
        <v>8206.2764569349383</v>
      </c>
      <c r="T386" s="122">
        <f t="shared" si="215"/>
        <v>7449.0589242718534</v>
      </c>
      <c r="U386" s="122">
        <f t="shared" si="215"/>
        <v>6444.6925113185453</v>
      </c>
      <c r="V386" s="122">
        <f t="shared" si="215"/>
        <v>6651.5917681819319</v>
      </c>
      <c r="W386" s="122">
        <f t="shared" ref="W386:Y386" si="216">SUM(W387:W388)</f>
        <v>9260.2704601530586</v>
      </c>
      <c r="X386" s="122">
        <f t="shared" si="216"/>
        <v>6710.3814272917434</v>
      </c>
      <c r="Y386" s="122">
        <f t="shared" si="216"/>
        <v>4646.8604386401512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10823.600689707986</v>
      </c>
      <c r="D387" s="98">
        <v>9452.6881059127427</v>
      </c>
      <c r="E387" s="98">
        <v>10670.468307828653</v>
      </c>
      <c r="F387" s="98">
        <v>9966.5855491405437</v>
      </c>
      <c r="G387" s="98">
        <v>9407.67850833993</v>
      </c>
      <c r="H387" s="98">
        <v>9591.655904983967</v>
      </c>
      <c r="I387" s="98">
        <v>8329.8402097929084</v>
      </c>
      <c r="J387" s="98">
        <v>8335.3498530547167</v>
      </c>
      <c r="K387" s="98">
        <v>8051.3587041661222</v>
      </c>
      <c r="L387" s="98">
        <v>10215.724229993217</v>
      </c>
      <c r="M387" s="98">
        <v>8341.0357298534327</v>
      </c>
      <c r="N387" s="98">
        <v>7616.0573303899064</v>
      </c>
      <c r="O387" s="98">
        <v>9329.7895164336605</v>
      </c>
      <c r="P387" s="98">
        <v>7103.1737975232554</v>
      </c>
      <c r="Q387" s="98">
        <v>6300.4113769536625</v>
      </c>
      <c r="R387" s="98">
        <v>7565.6487013654578</v>
      </c>
      <c r="S387" s="98">
        <v>8045.2003341975651</v>
      </c>
      <c r="T387" s="98">
        <v>7303.2039104707274</v>
      </c>
      <c r="U387" s="98">
        <v>6319.352170991222</v>
      </c>
      <c r="V387" s="98">
        <v>6522.5654328043838</v>
      </c>
      <c r="W387" s="98">
        <v>9078.5932839011748</v>
      </c>
      <c r="X387" s="98">
        <v>6579.9017728810395</v>
      </c>
      <c r="Y387" s="98">
        <v>4556.4078179614144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294.88342432739341</v>
      </c>
      <c r="D388" s="98">
        <v>251.49494949542313</v>
      </c>
      <c r="E388" s="98">
        <v>278.08651624746568</v>
      </c>
      <c r="F388" s="98">
        <v>253.13986313526004</v>
      </c>
      <c r="G388" s="98">
        <v>212.7994465990387</v>
      </c>
      <c r="H388" s="98">
        <v>217.90649224956624</v>
      </c>
      <c r="I388" s="98">
        <v>182.8110548501412</v>
      </c>
      <c r="J388" s="98">
        <v>180.56803952904303</v>
      </c>
      <c r="K388" s="98">
        <v>172.78294806320292</v>
      </c>
      <c r="L388" s="98">
        <v>217.31840609014947</v>
      </c>
      <c r="M388" s="98">
        <v>174.87393233151084</v>
      </c>
      <c r="N388" s="98">
        <v>158.1107711665689</v>
      </c>
      <c r="O388" s="98">
        <v>191.89425983016119</v>
      </c>
      <c r="P388" s="98">
        <v>144.97073178231037</v>
      </c>
      <c r="Q388" s="98">
        <v>127.62283446596116</v>
      </c>
      <c r="R388" s="98">
        <v>152.38129023001434</v>
      </c>
      <c r="S388" s="98">
        <v>161.07612273737297</v>
      </c>
      <c r="T388" s="98">
        <v>145.85501380112603</v>
      </c>
      <c r="U388" s="98">
        <v>125.34034032732306</v>
      </c>
      <c r="V388" s="98">
        <v>129.02633537754792</v>
      </c>
      <c r="W388" s="98">
        <v>181.6771762518834</v>
      </c>
      <c r="X388" s="98">
        <v>130.47965441070366</v>
      </c>
      <c r="Y388" s="98">
        <v>90.452620678737034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4.3520757103940921</v>
      </c>
      <c r="D389" s="122">
        <f t="shared" si="217"/>
        <v>2.6648370947288713</v>
      </c>
      <c r="E389" s="122">
        <f t="shared" si="217"/>
        <v>7.368657458656771</v>
      </c>
      <c r="F389" s="122">
        <f t="shared" si="217"/>
        <v>5.6197485647036327</v>
      </c>
      <c r="G389" s="122">
        <f t="shared" si="217"/>
        <v>4.978868349302112</v>
      </c>
      <c r="H389" s="122">
        <f t="shared" si="217"/>
        <v>6.512444280528066</v>
      </c>
      <c r="I389" s="122">
        <f t="shared" si="217"/>
        <v>6.9726558655644615</v>
      </c>
      <c r="J389" s="122">
        <f t="shared" si="217"/>
        <v>4.7665749797036616</v>
      </c>
      <c r="K389" s="122">
        <f t="shared" si="217"/>
        <v>3.3034101272920049</v>
      </c>
      <c r="L389" s="122">
        <f t="shared" si="217"/>
        <v>5.4722331089045113</v>
      </c>
      <c r="M389" s="122">
        <f t="shared" si="217"/>
        <v>4.8284750129018095</v>
      </c>
      <c r="N389" s="122">
        <f t="shared" si="217"/>
        <v>3.2902918462339463</v>
      </c>
      <c r="O389" s="122">
        <f t="shared" si="217"/>
        <v>7.0690758119115911</v>
      </c>
      <c r="P389" s="122">
        <f t="shared" si="217"/>
        <v>1.8909706241138324</v>
      </c>
      <c r="Q389" s="122">
        <f t="shared" si="217"/>
        <v>2.9572037011781966</v>
      </c>
      <c r="R389" s="122">
        <f t="shared" si="217"/>
        <v>3.8211798933683636</v>
      </c>
      <c r="S389" s="122">
        <f t="shared" si="217"/>
        <v>7.2219899091877187</v>
      </c>
      <c r="T389" s="122">
        <f t="shared" si="217"/>
        <v>4.5453748402871579</v>
      </c>
      <c r="U389" s="122">
        <f t="shared" si="217"/>
        <v>7.9693202546787925</v>
      </c>
      <c r="V389" s="122">
        <f t="shared" si="217"/>
        <v>11.520801697535898</v>
      </c>
      <c r="W389" s="122">
        <f t="shared" si="217"/>
        <v>5.2131693230257765</v>
      </c>
      <c r="X389" s="122">
        <f t="shared" si="217"/>
        <v>1.8660979963710256</v>
      </c>
      <c r="Y389" s="122">
        <f t="shared" si="217"/>
        <v>0.55890419876057762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4.3520757103940921</v>
      </c>
      <c r="D390" s="98">
        <f>RES_hhdet_in_tesh!D48</f>
        <v>2.6648370947288713</v>
      </c>
      <c r="E390" s="98">
        <f>RES_hhdet_in_tesh!E48</f>
        <v>7.368657458656771</v>
      </c>
      <c r="F390" s="98">
        <f>RES_hhdet_in_tesh!F48</f>
        <v>5.6197485647036327</v>
      </c>
      <c r="G390" s="98">
        <f>RES_hhdet_in_tesh!G48</f>
        <v>4.978868349302112</v>
      </c>
      <c r="H390" s="98">
        <f>RES_hhdet_in_tesh!H48</f>
        <v>6.512444280528066</v>
      </c>
      <c r="I390" s="98">
        <f>RES_hhdet_in_tesh!I48</f>
        <v>6.9726558655644615</v>
      </c>
      <c r="J390" s="98">
        <f>RES_hhdet_in_tesh!J48</f>
        <v>4.7665749797036616</v>
      </c>
      <c r="K390" s="98">
        <f>RES_hhdet_in_tesh!K48</f>
        <v>3.3034101272920049</v>
      </c>
      <c r="L390" s="98">
        <f>RES_hhdet_in_tesh!L48</f>
        <v>5.4722331089045113</v>
      </c>
      <c r="M390" s="98">
        <f>RES_hhdet_in_tesh!M48</f>
        <v>4.8284750129018095</v>
      </c>
      <c r="N390" s="98">
        <f>RES_hhdet_in_tesh!N48</f>
        <v>3.2902918462339463</v>
      </c>
      <c r="O390" s="98">
        <f>RES_hhdet_in_tesh!O48</f>
        <v>7.0690758119115911</v>
      </c>
      <c r="P390" s="98">
        <f>RES_hhdet_in_tesh!P48</f>
        <v>1.8909706241138324</v>
      </c>
      <c r="Q390" s="98">
        <f>RES_hhdet_in_tesh!Q48</f>
        <v>2.9572037011781966</v>
      </c>
      <c r="R390" s="98">
        <f>RES_hhdet_in_tesh!R48</f>
        <v>3.8211798933683636</v>
      </c>
      <c r="S390" s="98">
        <f>RES_hhdet_in_tesh!S48</f>
        <v>7.2219899091877187</v>
      </c>
      <c r="T390" s="98">
        <f>RES_hhdet_in_tesh!T48</f>
        <v>4.5453748402871579</v>
      </c>
      <c r="U390" s="98">
        <f>RES_hhdet_in_tesh!U48</f>
        <v>7.9693202546787925</v>
      </c>
      <c r="V390" s="98">
        <f>RES_hhdet_in_tesh!V48</f>
        <v>11.520801697535898</v>
      </c>
      <c r="W390" s="98">
        <f>RES_hhdet_in_tesh!W48</f>
        <v>5.2131693230257765</v>
      </c>
      <c r="X390" s="98">
        <f>RES_hhdet_in_tesh!X48</f>
        <v>1.8660979963710256</v>
      </c>
      <c r="Y390" s="98">
        <f>RES_hhdet_in_tesh!Y48</f>
        <v>0.55890419876057762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1907.0064933276919</v>
      </c>
      <c r="D391" s="122">
        <v>1985.1126900180495</v>
      </c>
      <c r="E391" s="122">
        <v>2007.1717628883962</v>
      </c>
      <c r="F391" s="122">
        <v>2015.4828010521842</v>
      </c>
      <c r="G391" s="122">
        <v>1866.0285706475829</v>
      </c>
      <c r="H391" s="122">
        <v>1948.2704040510062</v>
      </c>
      <c r="I391" s="122">
        <v>1936.0107824829129</v>
      </c>
      <c r="J391" s="122">
        <v>1958.0189134927346</v>
      </c>
      <c r="K391" s="122">
        <v>2100.9209663310066</v>
      </c>
      <c r="L391" s="122">
        <v>2176.9338952527</v>
      </c>
      <c r="M391" s="122">
        <v>2183.3599002638266</v>
      </c>
      <c r="N391" s="122">
        <v>2095.6184970788677</v>
      </c>
      <c r="O391" s="122">
        <v>2224.5755453364604</v>
      </c>
      <c r="P391" s="122">
        <v>2181.7928067096514</v>
      </c>
      <c r="Q391" s="122">
        <v>2157.2472581628813</v>
      </c>
      <c r="R391" s="122">
        <v>2138.2314566776204</v>
      </c>
      <c r="S391" s="122">
        <v>2099.1167076467173</v>
      </c>
      <c r="T391" s="122">
        <v>1975.6584395229931</v>
      </c>
      <c r="U391" s="122">
        <v>2014.5567090956513</v>
      </c>
      <c r="V391" s="122">
        <v>1993.3609556724973</v>
      </c>
      <c r="W391" s="122">
        <v>2229.5877069010589</v>
      </c>
      <c r="X391" s="122">
        <v>2102.4801564303352</v>
      </c>
      <c r="Y391" s="122">
        <v>1921.1502126602434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1861.868333748374</v>
      </c>
      <c r="D392" s="98">
        <v>1993.4933603282589</v>
      </c>
      <c r="E392" s="98">
        <v>2042.4045488466957</v>
      </c>
      <c r="F392" s="98">
        <v>2040.2380422251563</v>
      </c>
      <c r="G392" s="98">
        <v>1851.5373946877348</v>
      </c>
      <c r="H392" s="98">
        <v>1985.4978281004305</v>
      </c>
      <c r="I392" s="98">
        <v>1888.4780202166723</v>
      </c>
      <c r="J392" s="98">
        <v>1967.8590941910168</v>
      </c>
      <c r="K392" s="98">
        <v>2059.3064338678773</v>
      </c>
      <c r="L392" s="98">
        <v>2178.0130123485565</v>
      </c>
      <c r="M392" s="98">
        <v>2238.6828183863104</v>
      </c>
      <c r="N392" s="98">
        <v>2004.6609386932105</v>
      </c>
      <c r="O392" s="98">
        <v>2236.8940228369984</v>
      </c>
      <c r="P392" s="98">
        <v>2235.3582518295352</v>
      </c>
      <c r="Q392" s="98">
        <v>2127.8064292990225</v>
      </c>
      <c r="R392" s="98">
        <v>2092.9848846736527</v>
      </c>
      <c r="S392" s="98">
        <v>2120.5366879147186</v>
      </c>
      <c r="T392" s="98">
        <v>1938.7144309313628</v>
      </c>
      <c r="U392" s="98">
        <v>1976.3344860604991</v>
      </c>
      <c r="V392" s="98">
        <v>2014.9871805419002</v>
      </c>
      <c r="W392" s="98">
        <v>2282.4609457028387</v>
      </c>
      <c r="X392" s="98">
        <v>2108.1259094166148</v>
      </c>
      <c r="Y392" s="98">
        <v>1826.1834520570044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1861.8637041247205</v>
      </c>
      <c r="D393" s="98">
        <v>1993.509268948126</v>
      </c>
      <c r="E393" s="98">
        <v>2042.4820033237797</v>
      </c>
      <c r="F393" s="98">
        <v>2040.3728762147603</v>
      </c>
      <c r="G393" s="98">
        <v>1851.770689224466</v>
      </c>
      <c r="H393" s="98">
        <v>1985.9460907399691</v>
      </c>
      <c r="I393" s="98">
        <v>0</v>
      </c>
      <c r="J393" s="98">
        <v>1968.0633793882446</v>
      </c>
      <c r="K393" s="98">
        <v>2060.2378878999361</v>
      </c>
      <c r="L393" s="98">
        <v>2179.0650241054936</v>
      </c>
      <c r="M393" s="98">
        <v>2239.3769314762753</v>
      </c>
      <c r="N393" s="98">
        <v>0</v>
      </c>
      <c r="O393" s="98">
        <v>2236.4477248119947</v>
      </c>
      <c r="P393" s="98">
        <v>2234.4895534206617</v>
      </c>
      <c r="Q393" s="98">
        <v>2126.4966470602608</v>
      </c>
      <c r="R393" s="98">
        <v>2091.2970459143103</v>
      </c>
      <c r="S393" s="98">
        <v>2119.5949737579072</v>
      </c>
      <c r="T393" s="98">
        <v>1937.4156112640378</v>
      </c>
      <c r="U393" s="98">
        <v>1975.7438900146781</v>
      </c>
      <c r="V393" s="98">
        <v>2015.1571597005884</v>
      </c>
      <c r="W393" s="98">
        <v>2282.2295957135607</v>
      </c>
      <c r="X393" s="98">
        <v>2106.5709071642541</v>
      </c>
      <c r="Y393" s="98">
        <v>0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690.90852753230854</v>
      </c>
      <c r="D394" s="101">
        <v>742.46486048414226</v>
      </c>
      <c r="E394" s="101">
        <v>754.53027324962022</v>
      </c>
      <c r="F394" s="101">
        <v>752.83602728437052</v>
      </c>
      <c r="G394" s="101">
        <v>682.52376624543194</v>
      </c>
      <c r="H394" s="101">
        <v>608.93417885301619</v>
      </c>
      <c r="I394" s="101">
        <v>0</v>
      </c>
      <c r="J394" s="101">
        <v>692.71344372145757</v>
      </c>
      <c r="K394" s="101">
        <v>740.95096498695079</v>
      </c>
      <c r="L394" s="101">
        <v>691.35010993778383</v>
      </c>
      <c r="M394" s="101">
        <v>796.16062812159078</v>
      </c>
      <c r="N394" s="101">
        <v>0</v>
      </c>
      <c r="O394" s="101">
        <v>652.77858420692451</v>
      </c>
      <c r="P394" s="101">
        <v>662.72272554796939</v>
      </c>
      <c r="Q394" s="101">
        <v>505.75896274613393</v>
      </c>
      <c r="R394" s="101">
        <v>461.13267806096417</v>
      </c>
      <c r="S394" s="101">
        <v>528.68867906369314</v>
      </c>
      <c r="T394" s="101">
        <v>558.15300216236858</v>
      </c>
      <c r="U394" s="101">
        <v>582.07322782772121</v>
      </c>
      <c r="V394" s="101">
        <v>596.2374550503564</v>
      </c>
      <c r="W394" s="101">
        <v>660.69244177330825</v>
      </c>
      <c r="X394" s="101">
        <v>714.42080568489121</v>
      </c>
      <c r="Y394" s="101">
        <v>0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1170.955176592412</v>
      </c>
      <c r="D395" s="104">
        <v>1251.0444084639837</v>
      </c>
      <c r="E395" s="104">
        <v>1287.9517300741595</v>
      </c>
      <c r="F395" s="104">
        <v>1287.5368489303896</v>
      </c>
      <c r="G395" s="104">
        <v>1169.246922979034</v>
      </c>
      <c r="H395" s="104">
        <v>1377.0119118869529</v>
      </c>
      <c r="I395" s="104">
        <v>0</v>
      </c>
      <c r="J395" s="104">
        <v>1275.3499356667869</v>
      </c>
      <c r="K395" s="104">
        <v>1319.2869229129856</v>
      </c>
      <c r="L395" s="104">
        <v>1487.71491416771</v>
      </c>
      <c r="M395" s="104">
        <v>1443.2163033546849</v>
      </c>
      <c r="N395" s="104">
        <v>0</v>
      </c>
      <c r="O395" s="104">
        <v>1583.6691406050697</v>
      </c>
      <c r="P395" s="104">
        <v>1571.7668278726926</v>
      </c>
      <c r="Q395" s="104">
        <v>1620.7376843141267</v>
      </c>
      <c r="R395" s="104">
        <v>1630.1643678533462</v>
      </c>
      <c r="S395" s="104">
        <v>1590.906294694214</v>
      </c>
      <c r="T395" s="104">
        <v>1379.2626091016691</v>
      </c>
      <c r="U395" s="104">
        <v>1393.6706621869571</v>
      </c>
      <c r="V395" s="104">
        <v>1418.919704650232</v>
      </c>
      <c r="W395" s="104">
        <v>1621.5371539402527</v>
      </c>
      <c r="X395" s="104">
        <v>1392.150101479363</v>
      </c>
      <c r="Y395" s="104">
        <v>0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1909.7464810309821</v>
      </c>
      <c r="D396" s="101">
        <v>1983.3239536405199</v>
      </c>
      <c r="E396" s="101">
        <v>2002.7957161830309</v>
      </c>
      <c r="F396" s="101">
        <v>2010.7138063843029</v>
      </c>
      <c r="G396" s="101">
        <v>1866.0940624910561</v>
      </c>
      <c r="H396" s="101">
        <v>1945.7033253422876</v>
      </c>
      <c r="I396" s="101">
        <v>1955.9130547178886</v>
      </c>
      <c r="J396" s="101">
        <v>1947.6020534497877</v>
      </c>
      <c r="K396" s="101">
        <v>2126.2627930571098</v>
      </c>
      <c r="L396" s="101">
        <v>2175.7777536212111</v>
      </c>
      <c r="M396" s="101">
        <v>2122.0998672330943</v>
      </c>
      <c r="N396" s="101">
        <v>2188.8958009131934</v>
      </c>
      <c r="O396" s="101">
        <v>2211.9044906104914</v>
      </c>
      <c r="P396" s="101">
        <v>2174.4526863065066</v>
      </c>
      <c r="Q396" s="101">
        <v>2166.4530812927756</v>
      </c>
      <c r="R396" s="101">
        <v>2155.1413665485456</v>
      </c>
      <c r="S396" s="101">
        <v>2087.234070856015</v>
      </c>
      <c r="T396" s="101">
        <v>1995.1414067440157</v>
      </c>
      <c r="U396" s="101">
        <v>2042.0633808404684</v>
      </c>
      <c r="V396" s="101">
        <v>1973.2430239498874</v>
      </c>
      <c r="W396" s="101">
        <v>2168.9658431348444</v>
      </c>
      <c r="X396" s="101">
        <v>2094.4908139796512</v>
      </c>
      <c r="Y396" s="101">
        <v>1981.415797890849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1909.8240901944991</v>
      </c>
      <c r="D397" s="104">
        <v>1983.3573401777726</v>
      </c>
      <c r="E397" s="104">
        <v>2003.2074605769092</v>
      </c>
      <c r="F397" s="104">
        <v>2011.5446960267348</v>
      </c>
      <c r="G397" s="104">
        <v>1867.4061975065586</v>
      </c>
      <c r="H397" s="104">
        <v>1946.9403940880857</v>
      </c>
      <c r="I397" s="104">
        <v>1956.4514121146642</v>
      </c>
      <c r="J397" s="104">
        <v>1948.0761757971275</v>
      </c>
      <c r="K397" s="104">
        <v>2127.7240689826267</v>
      </c>
      <c r="L397" s="104">
        <v>2176.5873348621262</v>
      </c>
      <c r="M397" s="104">
        <v>2122.4132061922919</v>
      </c>
      <c r="N397" s="104">
        <v>2188.593992317732</v>
      </c>
      <c r="O397" s="104">
        <v>2211.1420564657642</v>
      </c>
      <c r="P397" s="104">
        <v>2171.7393170691607</v>
      </c>
      <c r="Q397" s="104">
        <v>2162.5149063615236</v>
      </c>
      <c r="R397" s="104">
        <v>2152.9577863291606</v>
      </c>
      <c r="S397" s="104">
        <v>2088.2713660299482</v>
      </c>
      <c r="T397" s="104">
        <v>1995.0774482211023</v>
      </c>
      <c r="U397" s="104">
        <v>2042.1063840509403</v>
      </c>
      <c r="V397" s="104">
        <v>1972.3513919825207</v>
      </c>
      <c r="W397" s="104">
        <v>2165.7668469551495</v>
      </c>
      <c r="X397" s="104">
        <v>2092.2993078335066</v>
      </c>
      <c r="Y397" s="104">
        <v>1978.4975668903337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708.9919878981018</v>
      </c>
      <c r="D398" s="98">
        <v>738.70574853805238</v>
      </c>
      <c r="E398" s="98">
        <v>739.72593716017479</v>
      </c>
      <c r="F398" s="98">
        <v>741.8528291437151</v>
      </c>
      <c r="G398" s="98">
        <v>688.24002781916727</v>
      </c>
      <c r="H398" s="98">
        <v>596.29685179725743</v>
      </c>
      <c r="I398" s="98">
        <v>632.69677364688209</v>
      </c>
      <c r="J398" s="98">
        <v>685.1784043635131</v>
      </c>
      <c r="K398" s="98">
        <v>766.75071997034013</v>
      </c>
      <c r="L398" s="98">
        <v>691.36082014763929</v>
      </c>
      <c r="M398" s="98">
        <v>751.07339755701685</v>
      </c>
      <c r="N398" s="98">
        <v>746.25046565524292</v>
      </c>
      <c r="O398" s="98">
        <v>646.52595588146426</v>
      </c>
      <c r="P398" s="98">
        <v>641.08039737338731</v>
      </c>
      <c r="Q398" s="98">
        <v>514.83807591210848</v>
      </c>
      <c r="R398" s="98">
        <v>476.49396674864659</v>
      </c>
      <c r="S398" s="98">
        <v>519.76237663334678</v>
      </c>
      <c r="T398" s="98">
        <v>575.70025667981088</v>
      </c>
      <c r="U398" s="98">
        <v>603.66911410774264</v>
      </c>
      <c r="V398" s="98">
        <v>581.61392117196124</v>
      </c>
      <c r="W398" s="98">
        <v>620.52399816357058</v>
      </c>
      <c r="X398" s="98">
        <v>707.46926551877505</v>
      </c>
      <c r="Y398" s="98">
        <v>664.65478934349323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1200.8321022963974</v>
      </c>
      <c r="D399" s="98">
        <v>1244.6515916397204</v>
      </c>
      <c r="E399" s="98">
        <v>1263.4815234167345</v>
      </c>
      <c r="F399" s="98">
        <v>1269.6918668830199</v>
      </c>
      <c r="G399" s="98">
        <v>1179.1661696873912</v>
      </c>
      <c r="H399" s="98">
        <v>1350.6435422908285</v>
      </c>
      <c r="I399" s="98">
        <v>1323.7546384677823</v>
      </c>
      <c r="J399" s="98">
        <v>1262.8977714336143</v>
      </c>
      <c r="K399" s="98">
        <v>1360.9733490122865</v>
      </c>
      <c r="L399" s="98">
        <v>1485.2265147144869</v>
      </c>
      <c r="M399" s="98">
        <v>1371.3398086352749</v>
      </c>
      <c r="N399" s="98">
        <v>1442.3435266624888</v>
      </c>
      <c r="O399" s="98">
        <v>1564.6161005842996</v>
      </c>
      <c r="P399" s="98">
        <v>1530.6589196957734</v>
      </c>
      <c r="Q399" s="98">
        <v>1647.6768304494151</v>
      </c>
      <c r="R399" s="98">
        <v>1676.4638195805139</v>
      </c>
      <c r="S399" s="98">
        <v>1568.5089893966012</v>
      </c>
      <c r="T399" s="98">
        <v>1419.3771915412915</v>
      </c>
      <c r="U399" s="98">
        <v>1438.4372699431976</v>
      </c>
      <c r="V399" s="98">
        <v>1390.7374708105594</v>
      </c>
      <c r="W399" s="98">
        <v>1545.2428487915788</v>
      </c>
      <c r="X399" s="98">
        <v>1384.8300423147316</v>
      </c>
      <c r="Y399" s="98">
        <v>1313.8427775468408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317.45359814656086</v>
      </c>
      <c r="D400" s="122">
        <v>332.79352038520932</v>
      </c>
      <c r="E400" s="122">
        <v>332.30592145876568</v>
      </c>
      <c r="F400" s="122">
        <v>353.98936690031604</v>
      </c>
      <c r="G400" s="122">
        <v>287.21194121228456</v>
      </c>
      <c r="H400" s="122">
        <v>334.79340267790877</v>
      </c>
      <c r="I400" s="122">
        <v>292.43711770655352</v>
      </c>
      <c r="J400" s="122">
        <v>316.61674213065197</v>
      </c>
      <c r="K400" s="122">
        <v>400.23096232534306</v>
      </c>
      <c r="L400" s="122">
        <v>405.01281069846766</v>
      </c>
      <c r="M400" s="122">
        <v>399.90669650426145</v>
      </c>
      <c r="N400" s="122">
        <v>411.94768121865638</v>
      </c>
      <c r="O400" s="122">
        <v>402.86553500720061</v>
      </c>
      <c r="P400" s="122">
        <v>420.47184983366526</v>
      </c>
      <c r="Q400" s="122">
        <v>405.25842069928825</v>
      </c>
      <c r="R400" s="122">
        <v>415.31132685520788</v>
      </c>
      <c r="S400" s="122">
        <v>417.45117534231048</v>
      </c>
      <c r="T400" s="122">
        <v>414.44962269733469</v>
      </c>
      <c r="U400" s="122">
        <v>426.11046819701352</v>
      </c>
      <c r="V400" s="122">
        <v>419.54929630195613</v>
      </c>
      <c r="W400" s="122">
        <v>398.09537172274889</v>
      </c>
      <c r="X400" s="122">
        <v>414.28245068970136</v>
      </c>
      <c r="Y400" s="122">
        <v>420.18746066055456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319.3300067399162</v>
      </c>
      <c r="D401" s="98">
        <v>337.01241558409464</v>
      </c>
      <c r="E401" s="98">
        <v>322.85284694800811</v>
      </c>
      <c r="F401" s="98">
        <v>351.21765985907297</v>
      </c>
      <c r="G401" s="98">
        <v>293.82052105155191</v>
      </c>
      <c r="H401" s="98">
        <v>336.36649065842641</v>
      </c>
      <c r="I401" s="98">
        <v>293.62274674058676</v>
      </c>
      <c r="J401" s="98">
        <v>313.94411095394395</v>
      </c>
      <c r="K401" s="98">
        <v>407.41668824699559</v>
      </c>
      <c r="L401" s="98">
        <v>438.17170008856255</v>
      </c>
      <c r="M401" s="98">
        <v>405.24007198067778</v>
      </c>
      <c r="N401" s="98">
        <v>344.901926090735</v>
      </c>
      <c r="O401" s="98">
        <v>345.23031506937735</v>
      </c>
      <c r="P401" s="98">
        <v>386.65025718349455</v>
      </c>
      <c r="Q401" s="98">
        <v>427.04424391710802</v>
      </c>
      <c r="R401" s="98">
        <v>451.44832615280529</v>
      </c>
      <c r="S401" s="98">
        <v>434.49518099870181</v>
      </c>
      <c r="T401" s="98">
        <v>404.21099528276557</v>
      </c>
      <c r="U401" s="98">
        <v>406.72179252016679</v>
      </c>
      <c r="V401" s="98">
        <v>406.77298871795301</v>
      </c>
      <c r="W401" s="98">
        <v>562.08797989360085</v>
      </c>
      <c r="X401" s="98">
        <v>0</v>
      </c>
      <c r="Y401" s="98">
        <v>0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317.443572927182</v>
      </c>
      <c r="D402" s="33">
        <v>332.77611980402139</v>
      </c>
      <c r="E402" s="33">
        <v>332.34776828297834</v>
      </c>
      <c r="F402" s="33">
        <v>354.00530526094155</v>
      </c>
      <c r="G402" s="33">
        <v>287.17222057260574</v>
      </c>
      <c r="H402" s="33">
        <v>334.78554301716838</v>
      </c>
      <c r="I402" s="33">
        <v>292.43309686637679</v>
      </c>
      <c r="J402" s="33">
        <v>316.62334743307764</v>
      </c>
      <c r="K402" s="33">
        <v>400.21184267041491</v>
      </c>
      <c r="L402" s="33">
        <v>404.95866194871513</v>
      </c>
      <c r="M402" s="33">
        <v>399.90277700063763</v>
      </c>
      <c r="N402" s="33">
        <v>412.00710489668273</v>
      </c>
      <c r="O402" s="33">
        <v>402.99741279357829</v>
      </c>
      <c r="P402" s="33">
        <v>420.58589275987367</v>
      </c>
      <c r="Q402" s="33">
        <v>405.16153583209956</v>
      </c>
      <c r="R402" s="33">
        <v>415.19084609473049</v>
      </c>
      <c r="S402" s="33">
        <v>417.4143086345685</v>
      </c>
      <c r="T402" s="33">
        <v>414.4599877787424</v>
      </c>
      <c r="U402" s="33">
        <v>426.14497375970592</v>
      </c>
      <c r="V402" s="33">
        <v>419.57163510761643</v>
      </c>
      <c r="W402" s="33">
        <v>397.68063290410794</v>
      </c>
      <c r="X402" s="33">
        <v>414.28245068970136</v>
      </c>
      <c r="Y402" s="33">
        <v>420.18746066055456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5599.5061010068503</v>
      </c>
      <c r="D404" s="117">
        <f t="shared" si="218"/>
        <v>4963.5365212114857</v>
      </c>
      <c r="E404" s="117">
        <f t="shared" si="218"/>
        <v>5473.466951256727</v>
      </c>
      <c r="F404" s="117">
        <f t="shared" si="218"/>
        <v>5114.8946175389074</v>
      </c>
      <c r="G404" s="117">
        <f t="shared" si="218"/>
        <v>4678.8187740010526</v>
      </c>
      <c r="H404" s="117">
        <f t="shared" si="218"/>
        <v>4725.8398818714322</v>
      </c>
      <c r="I404" s="117">
        <f t="shared" si="218"/>
        <v>4278.7771517837873</v>
      </c>
      <c r="J404" s="117">
        <f t="shared" si="218"/>
        <v>4436.0365453590721</v>
      </c>
      <c r="K404" s="117">
        <f t="shared" si="218"/>
        <v>4155.3833774594896</v>
      </c>
      <c r="L404" s="117">
        <f t="shared" si="218"/>
        <v>5164.9445272827807</v>
      </c>
      <c r="M404" s="117">
        <f t="shared" si="218"/>
        <v>4302.3033206195578</v>
      </c>
      <c r="N404" s="117">
        <f t="shared" si="218"/>
        <v>3771.6203261035253</v>
      </c>
      <c r="O404" s="117">
        <f t="shared" si="218"/>
        <v>4368.5257349719477</v>
      </c>
      <c r="P404" s="117">
        <f t="shared" si="218"/>
        <v>2938.0541400030484</v>
      </c>
      <c r="Q404" s="117">
        <f t="shared" si="218"/>
        <v>2562.8690336071768</v>
      </c>
      <c r="R404" s="117">
        <f t="shared" ref="R404:V404" si="219">R405+R408+R410+R419</f>
        <v>3040.9189611349452</v>
      </c>
      <c r="S404" s="117">
        <f t="shared" si="219"/>
        <v>3263.6423222922472</v>
      </c>
      <c r="T404" s="117">
        <f t="shared" si="219"/>
        <v>2953.2981459458028</v>
      </c>
      <c r="U404" s="117">
        <f t="shared" si="219"/>
        <v>2634.8349169320086</v>
      </c>
      <c r="V404" s="117">
        <f t="shared" si="219"/>
        <v>2753.3752038956668</v>
      </c>
      <c r="W404" s="117">
        <f t="shared" ref="W404:Y404" si="220">W405+W408+W410+W419</f>
        <v>3776.4025134058693</v>
      </c>
      <c r="X404" s="117">
        <f t="shared" si="220"/>
        <v>2867.7751938069632</v>
      </c>
      <c r="Y404" s="117">
        <f t="shared" si="220"/>
        <v>1918.1593503707502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5548.0136827251745</v>
      </c>
      <c r="D405" s="122">
        <f t="shared" si="221"/>
        <v>4798.4066548570145</v>
      </c>
      <c r="E405" s="122">
        <f t="shared" si="221"/>
        <v>5370.164900745428</v>
      </c>
      <c r="F405" s="122">
        <f t="shared" si="221"/>
        <v>4970.1241492663712</v>
      </c>
      <c r="G405" s="122">
        <f t="shared" si="221"/>
        <v>4635.1122490297439</v>
      </c>
      <c r="H405" s="122">
        <f t="shared" si="221"/>
        <v>4679.1706229111951</v>
      </c>
      <c r="I405" s="122">
        <f t="shared" si="221"/>
        <v>4020.5361801378835</v>
      </c>
      <c r="J405" s="122">
        <f t="shared" si="221"/>
        <v>3979.9438070592764</v>
      </c>
      <c r="K405" s="122">
        <f t="shared" si="221"/>
        <v>3794.9035522154368</v>
      </c>
      <c r="L405" s="122">
        <f t="shared" si="221"/>
        <v>4750.3287550683808</v>
      </c>
      <c r="M405" s="122">
        <f t="shared" si="221"/>
        <v>3787.6773001055153</v>
      </c>
      <c r="N405" s="122">
        <f t="shared" si="221"/>
        <v>3337.978663424085</v>
      </c>
      <c r="O405" s="122">
        <f t="shared" si="221"/>
        <v>3899.6672336315414</v>
      </c>
      <c r="P405" s="122">
        <f t="shared" si="221"/>
        <v>2818.322164588435</v>
      </c>
      <c r="Q405" s="122">
        <f t="shared" si="221"/>
        <v>2402.7688154546363</v>
      </c>
      <c r="R405" s="122">
        <f t="shared" ref="R405:V405" si="222">SUM(R406:R407)</f>
        <v>2843.2388390268388</v>
      </c>
      <c r="S405" s="122">
        <f t="shared" si="222"/>
        <v>3002.859694647505</v>
      </c>
      <c r="T405" s="122">
        <f t="shared" si="222"/>
        <v>2719.7596346911</v>
      </c>
      <c r="U405" s="122">
        <f t="shared" si="222"/>
        <v>2351.8116144175024</v>
      </c>
      <c r="V405" s="122">
        <f t="shared" si="222"/>
        <v>2422.8409792627276</v>
      </c>
      <c r="W405" s="122">
        <f t="shared" ref="W405:Y405" si="223">SUM(W406:W407)</f>
        <v>3363.4741761517716</v>
      </c>
      <c r="X405" s="122">
        <f t="shared" si="223"/>
        <v>2433.8324796779384</v>
      </c>
      <c r="Y405" s="122">
        <f t="shared" si="223"/>
        <v>1683.6311706273539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5548.0136827251745</v>
      </c>
      <c r="D406" s="98">
        <v>4798.4066548570145</v>
      </c>
      <c r="E406" s="98">
        <v>5370.164900745428</v>
      </c>
      <c r="F406" s="98">
        <v>4970.1241492663712</v>
      </c>
      <c r="G406" s="98">
        <v>4635.1122490297439</v>
      </c>
      <c r="H406" s="98">
        <v>4679.1706229111951</v>
      </c>
      <c r="I406" s="98">
        <v>4020.5361801378835</v>
      </c>
      <c r="J406" s="98">
        <v>3979.9438070592764</v>
      </c>
      <c r="K406" s="98">
        <v>3794.9035522154368</v>
      </c>
      <c r="L406" s="98">
        <v>4750.3287550683808</v>
      </c>
      <c r="M406" s="98">
        <v>3787.6773001055153</v>
      </c>
      <c r="N406" s="98">
        <v>3337.978663424085</v>
      </c>
      <c r="O406" s="98">
        <v>3899.6672336315414</v>
      </c>
      <c r="P406" s="98">
        <v>2818.322164588435</v>
      </c>
      <c r="Q406" s="98">
        <v>2402.7688154546363</v>
      </c>
      <c r="R406" s="98">
        <v>2843.2388390268388</v>
      </c>
      <c r="S406" s="98">
        <v>3002.859694647505</v>
      </c>
      <c r="T406" s="98">
        <v>2719.7596346911</v>
      </c>
      <c r="U406" s="98">
        <v>2351.8116144175024</v>
      </c>
      <c r="V406" s="98">
        <v>2422.8409792627276</v>
      </c>
      <c r="W406" s="98">
        <v>3363.4741761517716</v>
      </c>
      <c r="X406" s="98">
        <v>2433.8324796779384</v>
      </c>
      <c r="Y406" s="98">
        <v>1683.6311706273539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50.85812133476476</v>
      </c>
      <c r="D410" s="122">
        <v>164.61266317874779</v>
      </c>
      <c r="E410" s="122">
        <v>102.77061468495876</v>
      </c>
      <c r="F410" s="122">
        <v>144.0207555690892</v>
      </c>
      <c r="G410" s="122">
        <v>43.051379864662955</v>
      </c>
      <c r="H410" s="122">
        <v>46.045400244411823</v>
      </c>
      <c r="I410" s="122">
        <v>257.87087766088939</v>
      </c>
      <c r="J410" s="122">
        <v>455.8042048365009</v>
      </c>
      <c r="K410" s="122">
        <v>360.07692836123272</v>
      </c>
      <c r="L410" s="122">
        <v>414.34966207204798</v>
      </c>
      <c r="M410" s="122">
        <v>514.51519590882026</v>
      </c>
      <c r="N410" s="122">
        <v>433.52794077189191</v>
      </c>
      <c r="O410" s="122">
        <v>468.56507177962277</v>
      </c>
      <c r="P410" s="122">
        <v>119.2483383189512</v>
      </c>
      <c r="Q410" s="122">
        <v>159.39722786831939</v>
      </c>
      <c r="R410" s="122">
        <v>197.12393049910474</v>
      </c>
      <c r="S410" s="122">
        <v>260.43630327535493</v>
      </c>
      <c r="T410" s="122">
        <v>233.38820005998775</v>
      </c>
      <c r="U410" s="122">
        <v>282.75866665577962</v>
      </c>
      <c r="V410" s="122">
        <v>330.2749130991894</v>
      </c>
      <c r="W410" s="122">
        <v>412.41114516303486</v>
      </c>
      <c r="X410" s="122">
        <v>433.94271412902469</v>
      </c>
      <c r="Y410" s="122">
        <v>234.52817974339638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883.49315595065605</v>
      </c>
      <c r="D411" s="98">
        <v>941.61209421515991</v>
      </c>
      <c r="E411" s="98">
        <v>961.25282126998366</v>
      </c>
      <c r="F411" s="98">
        <v>956.06646646816091</v>
      </c>
      <c r="G411" s="98">
        <v>861.25672172294367</v>
      </c>
      <c r="H411" s="98">
        <v>918.62405219656966</v>
      </c>
      <c r="I411" s="98">
        <v>868.27888763057172</v>
      </c>
      <c r="J411" s="98">
        <v>898.88174194514772</v>
      </c>
      <c r="K411" s="98">
        <v>932.4289526847499</v>
      </c>
      <c r="L411" s="98">
        <v>976.85162106581481</v>
      </c>
      <c r="M411" s="98">
        <v>985.48897784407529</v>
      </c>
      <c r="N411" s="98">
        <v>856.88795667853867</v>
      </c>
      <c r="O411" s="98">
        <v>917.44861133891584</v>
      </c>
      <c r="P411" s="98">
        <v>873.86183784503328</v>
      </c>
      <c r="Q411" s="98">
        <v>798.26243347402431</v>
      </c>
      <c r="R411" s="98">
        <v>765.17357326981426</v>
      </c>
      <c r="S411" s="98">
        <v>757.26410907035154</v>
      </c>
      <c r="T411" s="98">
        <v>678.22991562198661</v>
      </c>
      <c r="U411" s="98">
        <v>679.59987974014086</v>
      </c>
      <c r="V411" s="98">
        <v>683.71237577769057</v>
      </c>
      <c r="W411" s="98">
        <v>768.21464092275824</v>
      </c>
      <c r="X411" s="98">
        <v>706.46491537761165</v>
      </c>
      <c r="Y411" s="98">
        <v>610.6424094215389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327.84968968983799</v>
      </c>
      <c r="D412" s="98">
        <v>350.69787844516327</v>
      </c>
      <c r="E412" s="98">
        <v>355.11787040641298</v>
      </c>
      <c r="F412" s="98">
        <v>352.78299175850032</v>
      </c>
      <c r="G412" s="98">
        <v>317.48112844011757</v>
      </c>
      <c r="H412" s="98">
        <v>281.73366648006925</v>
      </c>
      <c r="I412" s="98">
        <v>0</v>
      </c>
      <c r="J412" s="98">
        <v>316.41872571020804</v>
      </c>
      <c r="K412" s="98">
        <v>335.49360158890448</v>
      </c>
      <c r="L412" s="98">
        <v>310.07458256116001</v>
      </c>
      <c r="M412" s="98">
        <v>350.47730619239968</v>
      </c>
      <c r="N412" s="98">
        <v>0</v>
      </c>
      <c r="O412" s="98">
        <v>267.73320482696255</v>
      </c>
      <c r="P412" s="98">
        <v>259.07618989261744</v>
      </c>
      <c r="Q412" s="98">
        <v>189.73924262745567</v>
      </c>
      <c r="R412" s="98">
        <v>168.58532596541141</v>
      </c>
      <c r="S412" s="98">
        <v>188.79982780229537</v>
      </c>
      <c r="T412" s="98">
        <v>195.2613843075809</v>
      </c>
      <c r="U412" s="98">
        <v>200.15685523971857</v>
      </c>
      <c r="V412" s="98">
        <v>202.31142453744567</v>
      </c>
      <c r="W412" s="98">
        <v>222.37121203446105</v>
      </c>
      <c r="X412" s="98">
        <v>239.41323038520594</v>
      </c>
      <c r="Y412" s="98">
        <v>0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327.84968968983799</v>
      </c>
      <c r="D413" s="101">
        <v>350.69787844516327</v>
      </c>
      <c r="E413" s="101">
        <v>355.11787040641298</v>
      </c>
      <c r="F413" s="101">
        <v>352.78299175850032</v>
      </c>
      <c r="G413" s="101">
        <v>317.48112844011757</v>
      </c>
      <c r="H413" s="101">
        <v>281.73366648006925</v>
      </c>
      <c r="I413" s="101">
        <v>0</v>
      </c>
      <c r="J413" s="101">
        <v>316.41872571020804</v>
      </c>
      <c r="K413" s="101">
        <v>335.49360158890448</v>
      </c>
      <c r="L413" s="101">
        <v>310.07458256116001</v>
      </c>
      <c r="M413" s="101">
        <v>350.47730619239968</v>
      </c>
      <c r="N413" s="101">
        <v>0</v>
      </c>
      <c r="O413" s="101">
        <v>267.73320482696255</v>
      </c>
      <c r="P413" s="101">
        <v>259.07618989261744</v>
      </c>
      <c r="Q413" s="101">
        <v>189.73924262745567</v>
      </c>
      <c r="R413" s="101">
        <v>168.58532596541141</v>
      </c>
      <c r="S413" s="101">
        <v>188.79982780229537</v>
      </c>
      <c r="T413" s="101">
        <v>195.2613843075809</v>
      </c>
      <c r="U413" s="101">
        <v>200.15685523971857</v>
      </c>
      <c r="V413" s="101">
        <v>202.31142453744567</v>
      </c>
      <c r="W413" s="101">
        <v>222.37121203446105</v>
      </c>
      <c r="X413" s="101">
        <v>239.41323038520594</v>
      </c>
      <c r="Y413" s="101">
        <v>0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0.63429694691031857</v>
      </c>
      <c r="D419" s="122">
        <v>0.5172031757234814</v>
      </c>
      <c r="E419" s="122">
        <v>0.53143582634002684</v>
      </c>
      <c r="F419" s="122">
        <v>0.74971270344681584</v>
      </c>
      <c r="G419" s="122">
        <v>0.65514510664602277</v>
      </c>
      <c r="H419" s="122">
        <v>0.62385871582475627</v>
      </c>
      <c r="I419" s="122">
        <v>0.37009398501436952</v>
      </c>
      <c r="J419" s="122">
        <v>0.28853346329437091</v>
      </c>
      <c r="K419" s="122">
        <v>0.40289688281932595</v>
      </c>
      <c r="L419" s="122">
        <v>0.26611014235224145</v>
      </c>
      <c r="M419" s="122">
        <v>0.11082460522302083</v>
      </c>
      <c r="N419" s="122">
        <v>0.11372190754876275</v>
      </c>
      <c r="O419" s="122">
        <v>0.29342956078396293</v>
      </c>
      <c r="P419" s="122">
        <v>0.48363709566236962</v>
      </c>
      <c r="Q419" s="122">
        <v>0.70299028422094967</v>
      </c>
      <c r="R419" s="122">
        <v>0.55619160900120079</v>
      </c>
      <c r="S419" s="122">
        <v>0.34632436938724598</v>
      </c>
      <c r="T419" s="122">
        <v>0.15031119471496238</v>
      </c>
      <c r="U419" s="122">
        <v>0.26463585872671519</v>
      </c>
      <c r="V419" s="122">
        <v>0.25931153374993193</v>
      </c>
      <c r="W419" s="122">
        <v>0.51719209106296227</v>
      </c>
      <c r="X419" s="122">
        <v>0</v>
      </c>
      <c r="Y419" s="122">
        <v>0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119.35491511407281</v>
      </c>
      <c r="D420" s="98">
        <v>125.91680743827958</v>
      </c>
      <c r="E420" s="98">
        <v>120.58122595000404</v>
      </c>
      <c r="F420" s="98">
        <v>131.12598087006685</v>
      </c>
      <c r="G420" s="98">
        <v>109.6558756735643</v>
      </c>
      <c r="H420" s="98">
        <v>125.48734580957377</v>
      </c>
      <c r="I420" s="98">
        <v>109.50006550167089</v>
      </c>
      <c r="J420" s="98">
        <v>117.03466858768817</v>
      </c>
      <c r="K420" s="98">
        <v>151.8233375502094</v>
      </c>
      <c r="L420" s="98">
        <v>163.22309098078648</v>
      </c>
      <c r="M420" s="98">
        <v>150.91288742142081</v>
      </c>
      <c r="N420" s="98">
        <v>128.42235946456614</v>
      </c>
      <c r="O420" s="98">
        <v>128.53244339743836</v>
      </c>
      <c r="P420" s="98">
        <v>143.91539024201444</v>
      </c>
      <c r="Q420" s="98">
        <v>158.77950419500024</v>
      </c>
      <c r="R420" s="98">
        <v>167.38030281282136</v>
      </c>
      <c r="S420" s="98">
        <v>160.4570278281023</v>
      </c>
      <c r="T420" s="98">
        <v>148.62770933415479</v>
      </c>
      <c r="U420" s="98">
        <v>148.96352487726799</v>
      </c>
      <c r="V420" s="98">
        <v>148.56822140312767</v>
      </c>
      <c r="W420" s="98">
        <v>205.02102951019427</v>
      </c>
      <c r="X420" s="98">
        <v>0</v>
      </c>
      <c r="Y420" s="98">
        <v>0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209.1553186137437</v>
      </c>
      <c r="D423" s="118">
        <f t="shared" si="225"/>
        <v>204.21694699185082</v>
      </c>
      <c r="E423" s="118">
        <f t="shared" si="225"/>
        <v>192.94584459072831</v>
      </c>
      <c r="F423" s="118">
        <f t="shared" si="225"/>
        <v>191.77910924630712</v>
      </c>
      <c r="G423" s="118">
        <f t="shared" si="225"/>
        <v>187.35409204967277</v>
      </c>
      <c r="H423" s="118">
        <f t="shared" si="225"/>
        <v>182.99080318173804</v>
      </c>
      <c r="I423" s="118">
        <f t="shared" si="225"/>
        <v>170.82858639883759</v>
      </c>
      <c r="J423" s="118">
        <f t="shared" si="225"/>
        <v>180.72237307603859</v>
      </c>
      <c r="K423" s="118">
        <f t="shared" si="225"/>
        <v>175.40637820189826</v>
      </c>
      <c r="L423" s="118">
        <f t="shared" si="225"/>
        <v>189.49467990141318</v>
      </c>
      <c r="M423" s="118">
        <f t="shared" si="225"/>
        <v>174.5722630355684</v>
      </c>
      <c r="N423" s="118">
        <f t="shared" si="225"/>
        <v>165.78922266463186</v>
      </c>
      <c r="O423" s="118">
        <f t="shared" si="225"/>
        <v>163.77069903602467</v>
      </c>
      <c r="P423" s="118">
        <f t="shared" si="225"/>
        <v>142.04517261845959</v>
      </c>
      <c r="Q423" s="118">
        <f t="shared" si="225"/>
        <v>153.77616066655006</v>
      </c>
      <c r="R423" s="118">
        <f t="shared" ref="R423:V423" si="226">R424+R427+R429+R438</f>
        <v>140.14982731521388</v>
      </c>
      <c r="S423" s="118">
        <f t="shared" si="226"/>
        <v>136.84128286954007</v>
      </c>
      <c r="T423" s="118">
        <f t="shared" si="226"/>
        <v>121.57453157052939</v>
      </c>
      <c r="U423" s="118">
        <f t="shared" si="226"/>
        <v>129.11739864198168</v>
      </c>
      <c r="V423" s="118">
        <f t="shared" si="226"/>
        <v>128.89900776526457</v>
      </c>
      <c r="W423" s="118">
        <f t="shared" ref="W423:Y423" si="227">W424+W427+W429+W438</f>
        <v>119.91872226705486</v>
      </c>
      <c r="X423" s="118">
        <f t="shared" si="227"/>
        <v>109.86500285878904</v>
      </c>
      <c r="Y423" s="118">
        <f t="shared" si="227"/>
        <v>98.271034684063167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182.637134210401</v>
      </c>
      <c r="D424" s="123">
        <f t="shared" si="228"/>
        <v>173.00692707205866</v>
      </c>
      <c r="E424" s="123">
        <f t="shared" si="228"/>
        <v>166.66000545926758</v>
      </c>
      <c r="F424" s="123">
        <f t="shared" si="228"/>
        <v>163.61555532646739</v>
      </c>
      <c r="G424" s="123">
        <f t="shared" si="228"/>
        <v>161.58608213836729</v>
      </c>
      <c r="H424" s="123">
        <f t="shared" si="228"/>
        <v>156.65444590439037</v>
      </c>
      <c r="I424" s="123">
        <f t="shared" si="228"/>
        <v>141.46655857677897</v>
      </c>
      <c r="J424" s="123">
        <f t="shared" si="228"/>
        <v>147.84269354954901</v>
      </c>
      <c r="K424" s="123">
        <f t="shared" si="228"/>
        <v>141.87959052073273</v>
      </c>
      <c r="L424" s="123">
        <f t="shared" si="228"/>
        <v>157.33280046666684</v>
      </c>
      <c r="M424" s="123">
        <f t="shared" si="228"/>
        <v>138.63520223128808</v>
      </c>
      <c r="N424" s="123">
        <f t="shared" si="228"/>
        <v>129.72373176758762</v>
      </c>
      <c r="O424" s="123">
        <f t="shared" si="228"/>
        <v>131.72284957366318</v>
      </c>
      <c r="P424" s="123">
        <f t="shared" si="228"/>
        <v>108.5758617696336</v>
      </c>
      <c r="Q424" s="123">
        <f t="shared" si="228"/>
        <v>113.97320285226539</v>
      </c>
      <c r="R424" s="123">
        <f t="shared" ref="R424:V424" si="229">SUM(R425:R426)</f>
        <v>108.61500216089236</v>
      </c>
      <c r="S424" s="123">
        <f t="shared" si="229"/>
        <v>107.68842971065298</v>
      </c>
      <c r="T424" s="123">
        <f t="shared" si="229"/>
        <v>94.780184563771044</v>
      </c>
      <c r="U424" s="123">
        <f t="shared" si="229"/>
        <v>97.042557497169568</v>
      </c>
      <c r="V424" s="123">
        <f t="shared" si="229"/>
        <v>97.881662008810039</v>
      </c>
      <c r="W424" s="123">
        <f t="shared" ref="W424:Y424" si="230">SUM(W425:W426)</f>
        <v>96.053009105527963</v>
      </c>
      <c r="X424" s="123">
        <f t="shared" si="230"/>
        <v>82.820206116938465</v>
      </c>
      <c r="Y424" s="123">
        <f t="shared" si="230"/>
        <v>68.695411501909248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180.0683969822002</v>
      </c>
      <c r="D425" s="99">
        <v>170.60897885915853</v>
      </c>
      <c r="E425" s="99">
        <v>164.37584004303199</v>
      </c>
      <c r="F425" s="99">
        <v>161.40954840767427</v>
      </c>
      <c r="G425" s="99">
        <v>159.62470461372916</v>
      </c>
      <c r="H425" s="99">
        <v>154.72633530808346</v>
      </c>
      <c r="I425" s="99">
        <v>139.76702576269966</v>
      </c>
      <c r="J425" s="99">
        <v>146.07038690831055</v>
      </c>
      <c r="K425" s="99">
        <v>140.17454195859051</v>
      </c>
      <c r="L425" s="99">
        <v>155.43400449696529</v>
      </c>
      <c r="M425" s="99">
        <v>136.94772523501399</v>
      </c>
      <c r="N425" s="99">
        <v>128.10459613115123</v>
      </c>
      <c r="O425" s="99">
        <v>130.0158708226891</v>
      </c>
      <c r="P425" s="99">
        <v>107.10617456902261</v>
      </c>
      <c r="Q425" s="99">
        <v>112.38088575365732</v>
      </c>
      <c r="R425" s="99">
        <v>107.08404242254258</v>
      </c>
      <c r="S425" s="99">
        <v>106.16922781427515</v>
      </c>
      <c r="T425" s="99">
        <v>93.443403769985906</v>
      </c>
      <c r="U425" s="99">
        <v>95.682239699687997</v>
      </c>
      <c r="V425" s="99">
        <v>96.510624654989655</v>
      </c>
      <c r="W425" s="99">
        <v>94.688643145304567</v>
      </c>
      <c r="X425" s="99">
        <v>81.652476791500035</v>
      </c>
      <c r="Y425" s="99">
        <v>67.724806162772779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2.5687372282008072</v>
      </c>
      <c r="D426" s="99">
        <v>2.3979482129001357</v>
      </c>
      <c r="E426" s="99">
        <v>2.2841654162355969</v>
      </c>
      <c r="F426" s="99">
        <v>2.2060069187931211</v>
      </c>
      <c r="G426" s="99">
        <v>1.9613775246381375</v>
      </c>
      <c r="H426" s="99">
        <v>1.9281105963069201</v>
      </c>
      <c r="I426" s="99">
        <v>1.6995328140793138</v>
      </c>
      <c r="J426" s="99">
        <v>1.7723066412384492</v>
      </c>
      <c r="K426" s="99">
        <v>1.7050485621422149</v>
      </c>
      <c r="L426" s="99">
        <v>1.8987959697015613</v>
      </c>
      <c r="M426" s="99">
        <v>1.6874769962740885</v>
      </c>
      <c r="N426" s="99">
        <v>1.6191356364363882</v>
      </c>
      <c r="O426" s="99">
        <v>1.7069787509740963</v>
      </c>
      <c r="P426" s="99">
        <v>1.4696872006109918</v>
      </c>
      <c r="Q426" s="99">
        <v>1.592317098608065</v>
      </c>
      <c r="R426" s="99">
        <v>1.5309597383497791</v>
      </c>
      <c r="S426" s="99">
        <v>1.5192018963778313</v>
      </c>
      <c r="T426" s="99">
        <v>1.3367807937851344</v>
      </c>
      <c r="U426" s="99">
        <v>1.3603177974815654</v>
      </c>
      <c r="V426" s="99">
        <v>1.3710373538203817</v>
      </c>
      <c r="W426" s="99">
        <v>1.364365960223392</v>
      </c>
      <c r="X426" s="99">
        <v>1.1677293254384231</v>
      </c>
      <c r="Y426" s="99">
        <v>0.97060533913647107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1.6075841206794915E-2</v>
      </c>
      <c r="D427" s="123">
        <f t="shared" si="231"/>
        <v>1.0330490278039952E-2</v>
      </c>
      <c r="E427" s="123">
        <f t="shared" si="231"/>
        <v>2.3620414978710185E-2</v>
      </c>
      <c r="F427" s="123">
        <f t="shared" si="231"/>
        <v>1.8369274122512418E-2</v>
      </c>
      <c r="G427" s="123">
        <f t="shared" si="231"/>
        <v>1.6560017396330697E-2</v>
      </c>
      <c r="H427" s="123">
        <f t="shared" si="231"/>
        <v>2.0025334883203169E-2</v>
      </c>
      <c r="I427" s="123">
        <f t="shared" si="231"/>
        <v>2.1712813569696721E-2</v>
      </c>
      <c r="J427" s="123">
        <f t="shared" si="231"/>
        <v>1.5114561667758708E-2</v>
      </c>
      <c r="K427" s="123">
        <f t="shared" si="231"/>
        <v>1.0162563398219773E-2</v>
      </c>
      <c r="L427" s="123">
        <f t="shared" si="231"/>
        <v>1.4390228500076322E-2</v>
      </c>
      <c r="M427" s="123">
        <f t="shared" si="231"/>
        <v>1.3488604617806347E-2</v>
      </c>
      <c r="N427" s="123">
        <f t="shared" si="231"/>
        <v>9.3415673556762873E-3</v>
      </c>
      <c r="O427" s="123">
        <f t="shared" si="231"/>
        <v>1.6634250584407269E-2</v>
      </c>
      <c r="P427" s="123">
        <f t="shared" si="231"/>
        <v>4.8440291937088291E-3</v>
      </c>
      <c r="Q427" s="123">
        <f t="shared" si="231"/>
        <v>9.0133118246177868E-3</v>
      </c>
      <c r="R427" s="123">
        <f t="shared" si="231"/>
        <v>9.3114234477377714E-3</v>
      </c>
      <c r="S427" s="123">
        <f t="shared" si="231"/>
        <v>1.6507559892198556E-2</v>
      </c>
      <c r="T427" s="123">
        <f t="shared" si="231"/>
        <v>1.0087125726943678E-2</v>
      </c>
      <c r="U427" s="123">
        <f t="shared" si="231"/>
        <v>2.0922075648923118E-2</v>
      </c>
      <c r="V427" s="123">
        <f t="shared" si="231"/>
        <v>2.9530831241283133E-2</v>
      </c>
      <c r="W427" s="123">
        <f t="shared" si="231"/>
        <v>9.35836944014376E-3</v>
      </c>
      <c r="X427" s="123">
        <f t="shared" si="231"/>
        <v>3.9491812374188315E-3</v>
      </c>
      <c r="Y427" s="123">
        <f t="shared" si="231"/>
        <v>1.4012014743120047E-3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1.6075841206794915E-2</v>
      </c>
      <c r="D428" s="99">
        <f>RES_hhdet_in_fecs!D48</f>
        <v>1.0330490278039952E-2</v>
      </c>
      <c r="E428" s="99">
        <f>RES_hhdet_in_fecs!E48</f>
        <v>2.3620414978710185E-2</v>
      </c>
      <c r="F428" s="99">
        <f>RES_hhdet_in_fecs!F48</f>
        <v>1.8369274122512418E-2</v>
      </c>
      <c r="G428" s="99">
        <f>RES_hhdet_in_fecs!G48</f>
        <v>1.6560017396330697E-2</v>
      </c>
      <c r="H428" s="99">
        <f>RES_hhdet_in_fecs!H48</f>
        <v>2.0025334883203169E-2</v>
      </c>
      <c r="I428" s="99">
        <f>RES_hhdet_in_fecs!I48</f>
        <v>2.1712813569696721E-2</v>
      </c>
      <c r="J428" s="99">
        <f>RES_hhdet_in_fecs!J48</f>
        <v>1.5114561667758708E-2</v>
      </c>
      <c r="K428" s="99">
        <f>RES_hhdet_in_fecs!K48</f>
        <v>1.0162563398219773E-2</v>
      </c>
      <c r="L428" s="99">
        <f>RES_hhdet_in_fecs!L48</f>
        <v>1.4390228500076322E-2</v>
      </c>
      <c r="M428" s="99">
        <f>RES_hhdet_in_fecs!M48</f>
        <v>1.3488604617806347E-2</v>
      </c>
      <c r="N428" s="99">
        <f>RES_hhdet_in_fecs!N48</f>
        <v>9.3415673556762873E-3</v>
      </c>
      <c r="O428" s="99">
        <f>RES_hhdet_in_fecs!O48</f>
        <v>1.6634250584407269E-2</v>
      </c>
      <c r="P428" s="99">
        <f>RES_hhdet_in_fecs!P48</f>
        <v>4.8440291937088291E-3</v>
      </c>
      <c r="Q428" s="99">
        <f>RES_hhdet_in_fecs!Q48</f>
        <v>9.0133118246177868E-3</v>
      </c>
      <c r="R428" s="99">
        <f>RES_hhdet_in_fecs!R48</f>
        <v>9.3114234477377714E-3</v>
      </c>
      <c r="S428" s="99">
        <f>RES_hhdet_in_fecs!S48</f>
        <v>1.6507559892198556E-2</v>
      </c>
      <c r="T428" s="99">
        <f>RES_hhdet_in_fecs!T48</f>
        <v>1.0087125726943678E-2</v>
      </c>
      <c r="U428" s="99">
        <f>RES_hhdet_in_fecs!U48</f>
        <v>2.0922075648923118E-2</v>
      </c>
      <c r="V428" s="99">
        <f>RES_hhdet_in_fecs!V48</f>
        <v>2.9530831241283133E-2</v>
      </c>
      <c r="W428" s="99">
        <f>RES_hhdet_in_fecs!W48</f>
        <v>9.35836944014376E-3</v>
      </c>
      <c r="X428" s="99">
        <f>RES_hhdet_in_fecs!X48</f>
        <v>3.9491812374188315E-3</v>
      </c>
      <c r="Y428" s="99">
        <f>RES_hhdet_in_fecs!Y48</f>
        <v>1.4012014743120047E-3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22.881220497625044</v>
      </c>
      <c r="D429" s="123">
        <v>27.053092129620723</v>
      </c>
      <c r="E429" s="123">
        <v>22.701423142070006</v>
      </c>
      <c r="F429" s="123">
        <v>24.126401261441639</v>
      </c>
      <c r="G429" s="123">
        <v>22.308658475670516</v>
      </c>
      <c r="H429" s="123">
        <v>22.472100552626447</v>
      </c>
      <c r="I429" s="123">
        <v>25.820722397049842</v>
      </c>
      <c r="J429" s="123">
        <v>28.850901842886046</v>
      </c>
      <c r="K429" s="123">
        <v>28.426935228931061</v>
      </c>
      <c r="L429" s="123">
        <v>27.599695574383549</v>
      </c>
      <c r="M429" s="123">
        <v>30.983268053787281</v>
      </c>
      <c r="N429" s="123">
        <v>30.68165088104778</v>
      </c>
      <c r="O429" s="123">
        <v>27.494468271898466</v>
      </c>
      <c r="P429" s="123">
        <v>28.113456762892138</v>
      </c>
      <c r="Q429" s="123">
        <v>33.514448322867011</v>
      </c>
      <c r="R429" s="123">
        <v>26.422839663883011</v>
      </c>
      <c r="S429" s="123">
        <v>24.41237417954294</v>
      </c>
      <c r="T429" s="123">
        <v>22.317494961078957</v>
      </c>
      <c r="U429" s="123">
        <v>26.713571015412455</v>
      </c>
      <c r="V429" s="123">
        <v>25.916743508903117</v>
      </c>
      <c r="W429" s="123">
        <v>20.490696347642146</v>
      </c>
      <c r="X429" s="123">
        <v>22.907192850632139</v>
      </c>
      <c r="Y429" s="123">
        <v>24.583340732721133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28.674982693740461</v>
      </c>
      <c r="D430" s="99">
        <v>33.479337919989028</v>
      </c>
      <c r="E430" s="99">
        <v>29.423070410380749</v>
      </c>
      <c r="F430" s="99">
        <v>31.049175426156165</v>
      </c>
      <c r="G430" s="99">
        <v>29.660090719570277</v>
      </c>
      <c r="H430" s="99">
        <v>30.376180861258241</v>
      </c>
      <c r="I430" s="99">
        <v>30.184222257765729</v>
      </c>
      <c r="J430" s="99">
        <v>32.990416497302157</v>
      </c>
      <c r="K430" s="99">
        <v>34.441666185484401</v>
      </c>
      <c r="L430" s="99">
        <v>31.96325288004747</v>
      </c>
      <c r="M430" s="99">
        <v>35.631460408774934</v>
      </c>
      <c r="N430" s="99">
        <v>32.885556406567517</v>
      </c>
      <c r="O430" s="99">
        <v>30.587963790750038</v>
      </c>
      <c r="P430" s="99">
        <v>33.209829496942938</v>
      </c>
      <c r="Q430" s="99">
        <v>37.335859680160929</v>
      </c>
      <c r="R430" s="99">
        <v>28.818500315885654</v>
      </c>
      <c r="S430" s="99">
        <v>26.773860215570917</v>
      </c>
      <c r="T430" s="99">
        <v>23.302100320180234</v>
      </c>
      <c r="U430" s="99">
        <v>27.649169769612215</v>
      </c>
      <c r="V430" s="99">
        <v>27.234766555224503</v>
      </c>
      <c r="W430" s="99">
        <v>21.626805553940134</v>
      </c>
      <c r="X430" s="99">
        <v>23.701142370535177</v>
      </c>
      <c r="Y430" s="99">
        <v>24.563360155319728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20.84103274407887</v>
      </c>
      <c r="D431" s="99">
        <v>24.397611433957977</v>
      </c>
      <c r="E431" s="99">
        <v>21.44889657491424</v>
      </c>
      <c r="F431" s="99">
        <v>22.677305465074127</v>
      </c>
      <c r="G431" s="99">
        <v>21.710440164063716</v>
      </c>
      <c r="H431" s="99">
        <v>21.500367936086693</v>
      </c>
      <c r="I431" s="99">
        <v>0</v>
      </c>
      <c r="J431" s="99">
        <v>24.13086089050914</v>
      </c>
      <c r="K431" s="99">
        <v>25.411245890210321</v>
      </c>
      <c r="L431" s="99">
        <v>23.144599806381766</v>
      </c>
      <c r="M431" s="99">
        <v>26.598471933948993</v>
      </c>
      <c r="N431" s="99">
        <v>0</v>
      </c>
      <c r="O431" s="99">
        <v>23.01368285399511</v>
      </c>
      <c r="P431" s="99">
        <v>25.780097612930046</v>
      </c>
      <c r="Q431" s="99">
        <v>29.095896854409254</v>
      </c>
      <c r="R431" s="99">
        <v>22.72747805251538</v>
      </c>
      <c r="S431" s="99">
        <v>21.679969917106668</v>
      </c>
      <c r="T431" s="99">
        <v>19.349767121272833</v>
      </c>
      <c r="U431" s="99">
        <v>23.268775689522659</v>
      </c>
      <c r="V431" s="99">
        <v>23.136283996985618</v>
      </c>
      <c r="W431" s="99">
        <v>18.437681708329599</v>
      </c>
      <c r="X431" s="99">
        <v>20.491122861334222</v>
      </c>
      <c r="Y431" s="99">
        <v>0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10.64081154979467</v>
      </c>
      <c r="D432" s="102">
        <v>12.469182216775977</v>
      </c>
      <c r="E432" s="102">
        <v>10.869833485791846</v>
      </c>
      <c r="F432" s="102">
        <v>11.456965998334866</v>
      </c>
      <c r="G432" s="102">
        <v>10.933463662783019</v>
      </c>
      <c r="H432" s="102">
        <v>9.3160992108148353</v>
      </c>
      <c r="I432" s="102">
        <v>0</v>
      </c>
      <c r="J432" s="102">
        <v>11.613079965487133</v>
      </c>
      <c r="K432" s="102">
        <v>12.392320723225794</v>
      </c>
      <c r="L432" s="102">
        <v>10.145852328385258</v>
      </c>
      <c r="M432" s="102">
        <v>12.671900488515096</v>
      </c>
      <c r="N432" s="102">
        <v>0</v>
      </c>
      <c r="O432" s="102">
        <v>8.9262913187879196</v>
      </c>
      <c r="P432" s="102">
        <v>9.8458082507285436</v>
      </c>
      <c r="Q432" s="102">
        <v>8.8743719377209196</v>
      </c>
      <c r="R432" s="102">
        <v>6.349378022592453</v>
      </c>
      <c r="S432" s="102">
        <v>6.6752142848921192</v>
      </c>
      <c r="T432" s="102">
        <v>6.7086400363508485</v>
      </c>
      <c r="U432" s="102">
        <v>8.143278178905474</v>
      </c>
      <c r="V432" s="102">
        <v>8.0588045703648366</v>
      </c>
      <c r="W432" s="102">
        <v>6.2602021717350063</v>
      </c>
      <c r="X432" s="102">
        <v>8.0320578350539957</v>
      </c>
      <c r="Y432" s="102">
        <v>0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10.2002211942842</v>
      </c>
      <c r="D433" s="105">
        <v>11.928429217182002</v>
      </c>
      <c r="E433" s="105">
        <v>10.579063089122396</v>
      </c>
      <c r="F433" s="105">
        <v>11.22033946673926</v>
      </c>
      <c r="G433" s="105">
        <v>10.776976501280698</v>
      </c>
      <c r="H433" s="105">
        <v>12.18426872527186</v>
      </c>
      <c r="I433" s="105">
        <v>0</v>
      </c>
      <c r="J433" s="105">
        <v>12.517780925022011</v>
      </c>
      <c r="K433" s="105">
        <v>13.018925166984529</v>
      </c>
      <c r="L433" s="105">
        <v>12.998747477996512</v>
      </c>
      <c r="M433" s="105">
        <v>13.926571445433892</v>
      </c>
      <c r="N433" s="105">
        <v>0</v>
      </c>
      <c r="O433" s="105">
        <v>14.087391535207194</v>
      </c>
      <c r="P433" s="105">
        <v>15.934289362201508</v>
      </c>
      <c r="Q433" s="105">
        <v>20.221524916688335</v>
      </c>
      <c r="R433" s="105">
        <v>16.378100029922926</v>
      </c>
      <c r="S433" s="105">
        <v>15.004755632214549</v>
      </c>
      <c r="T433" s="105">
        <v>12.641127084921989</v>
      </c>
      <c r="U433" s="105">
        <v>15.125497510617189</v>
      </c>
      <c r="V433" s="105">
        <v>15.07747942662078</v>
      </c>
      <c r="W433" s="105">
        <v>12.177479536594593</v>
      </c>
      <c r="X433" s="105">
        <v>12.459065026280228</v>
      </c>
      <c r="Y433" s="105">
        <v>0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23.69429673066416</v>
      </c>
      <c r="D434" s="102">
        <v>26.896807773613094</v>
      </c>
      <c r="E434" s="102">
        <v>23.362670404966885</v>
      </c>
      <c r="F434" s="102">
        <v>24.846746334181564</v>
      </c>
      <c r="G434" s="102">
        <v>24.348947843419001</v>
      </c>
      <c r="H434" s="102">
        <v>24.32937765017828</v>
      </c>
      <c r="I434" s="102">
        <v>25.647684813883966</v>
      </c>
      <c r="J434" s="102">
        <v>26.905739274909305</v>
      </c>
      <c r="K434" s="102">
        <v>29.459872665232137</v>
      </c>
      <c r="L434" s="102">
        <v>26.61637469862449</v>
      </c>
      <c r="M434" s="102">
        <v>28.517464165038259</v>
      </c>
      <c r="N434" s="102">
        <v>30.944259930180991</v>
      </c>
      <c r="O434" s="102">
        <v>26.806239331349197</v>
      </c>
      <c r="P434" s="102">
        <v>29.531011285408692</v>
      </c>
      <c r="Q434" s="102">
        <v>35.635873013098902</v>
      </c>
      <c r="R434" s="102">
        <v>28.242679359831854</v>
      </c>
      <c r="S434" s="102">
        <v>25.415925836953569</v>
      </c>
      <c r="T434" s="102">
        <v>23.371925433626057</v>
      </c>
      <c r="U434" s="102">
        <v>28.045689903542737</v>
      </c>
      <c r="V434" s="102">
        <v>26.277400306967063</v>
      </c>
      <c r="W434" s="102">
        <v>20.234780242672635</v>
      </c>
      <c r="X434" s="102">
        <v>22.936133027278046</v>
      </c>
      <c r="Y434" s="102">
        <v>25.656403225428271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19.256970252116169</v>
      </c>
      <c r="D435" s="105">
        <v>21.885418237199978</v>
      </c>
      <c r="E435" s="105">
        <v>19.006992705374515</v>
      </c>
      <c r="F435" s="105">
        <v>20.232034683017329</v>
      </c>
      <c r="G435" s="105">
        <v>19.848614565342096</v>
      </c>
      <c r="H435" s="105">
        <v>19.407141219831306</v>
      </c>
      <c r="I435" s="105">
        <v>20.60298819358583</v>
      </c>
      <c r="J435" s="105">
        <v>21.861165653926417</v>
      </c>
      <c r="K435" s="105">
        <v>24.05380532778215</v>
      </c>
      <c r="L435" s="105">
        <v>21.434449419311214</v>
      </c>
      <c r="M435" s="105">
        <v>23.326153638395542</v>
      </c>
      <c r="N435" s="105">
        <v>25.320028005427698</v>
      </c>
      <c r="O435" s="105">
        <v>21.753204270950025</v>
      </c>
      <c r="P435" s="105">
        <v>24.223989660248421</v>
      </c>
      <c r="Q435" s="105">
        <v>29.026182161647444</v>
      </c>
      <c r="R435" s="105">
        <v>23.087620366185828</v>
      </c>
      <c r="S435" s="105">
        <v>21.12257963325408</v>
      </c>
      <c r="T435" s="105">
        <v>19.752777521150247</v>
      </c>
      <c r="U435" s="105">
        <v>23.902138257439564</v>
      </c>
      <c r="V435" s="105">
        <v>22.523285172037539</v>
      </c>
      <c r="W435" s="105">
        <v>17.393532571175427</v>
      </c>
      <c r="X435" s="105">
        <v>20.14083520642879</v>
      </c>
      <c r="Y435" s="105">
        <v>22.704536874867358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8.7964903759644848</v>
      </c>
      <c r="D436" s="99">
        <v>10.017943101640277</v>
      </c>
      <c r="E436" s="99">
        <v>8.6289246178410774</v>
      </c>
      <c r="F436" s="99">
        <v>9.1672066927190734</v>
      </c>
      <c r="G436" s="99">
        <v>8.9802121329039188</v>
      </c>
      <c r="H436" s="99">
        <v>7.4561887776162914</v>
      </c>
      <c r="I436" s="99">
        <v>8.2964871031023684</v>
      </c>
      <c r="J436" s="99">
        <v>9.4656048816280194</v>
      </c>
      <c r="K436" s="99">
        <v>10.623512131265789</v>
      </c>
      <c r="L436" s="99">
        <v>8.4574440612657735</v>
      </c>
      <c r="M436" s="99">
        <v>10.093167164687964</v>
      </c>
      <c r="N436" s="99">
        <v>10.549688282384444</v>
      </c>
      <c r="O436" s="99">
        <v>7.8352974013378214</v>
      </c>
      <c r="P436" s="99">
        <v>8.7064448764093267</v>
      </c>
      <c r="Q436" s="99">
        <v>8.4685444858857224</v>
      </c>
      <c r="R436" s="99">
        <v>6.2443543280543663</v>
      </c>
      <c r="S436" s="99">
        <v>6.3290659163752023</v>
      </c>
      <c r="T436" s="99">
        <v>6.7439948996889711</v>
      </c>
      <c r="U436" s="99">
        <v>8.2907890800352906</v>
      </c>
      <c r="V436" s="99">
        <v>7.7452709297547466</v>
      </c>
      <c r="W436" s="99">
        <v>5.7890108218563734</v>
      </c>
      <c r="X436" s="99">
        <v>7.7472811426744048</v>
      </c>
      <c r="Y436" s="99">
        <v>8.6062962146868536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10.460479876151682</v>
      </c>
      <c r="D437" s="99">
        <v>11.867475135559701</v>
      </c>
      <c r="E437" s="99">
        <v>10.378068087533434</v>
      </c>
      <c r="F437" s="99">
        <v>11.06482799029826</v>
      </c>
      <c r="G437" s="99">
        <v>10.868402432438174</v>
      </c>
      <c r="H437" s="99">
        <v>11.95095244221501</v>
      </c>
      <c r="I437" s="99">
        <v>12.306501090483462</v>
      </c>
      <c r="J437" s="99">
        <v>12.395560772298394</v>
      </c>
      <c r="K437" s="99">
        <v>13.430293196516361</v>
      </c>
      <c r="L437" s="99">
        <v>12.977005358045441</v>
      </c>
      <c r="M437" s="99">
        <v>13.232986473707577</v>
      </c>
      <c r="N437" s="99">
        <v>14.770339723043248</v>
      </c>
      <c r="O437" s="99">
        <v>13.917906869612201</v>
      </c>
      <c r="P437" s="99">
        <v>15.517544783839091</v>
      </c>
      <c r="Q437" s="99">
        <v>20.557637675761725</v>
      </c>
      <c r="R437" s="99">
        <v>16.843266038131468</v>
      </c>
      <c r="S437" s="99">
        <v>14.793513716878875</v>
      </c>
      <c r="T437" s="99">
        <v>13.008782621461274</v>
      </c>
      <c r="U437" s="99">
        <v>15.611349177404273</v>
      </c>
      <c r="V437" s="99">
        <v>14.778014242282797</v>
      </c>
      <c r="W437" s="99">
        <v>11.604521749319055</v>
      </c>
      <c r="X437" s="99">
        <v>12.393554063754387</v>
      </c>
      <c r="Y437" s="99">
        <v>14.098240660180506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3.6208880645108565</v>
      </c>
      <c r="D438" s="123">
        <v>4.1465972998933989</v>
      </c>
      <c r="E438" s="123">
        <v>3.5607955744120008</v>
      </c>
      <c r="F438" s="123">
        <v>4.0187833842755882</v>
      </c>
      <c r="G438" s="123">
        <v>3.4427914182386274</v>
      </c>
      <c r="H438" s="123">
        <v>3.8442313898380314</v>
      </c>
      <c r="I438" s="123">
        <v>3.5195926114390592</v>
      </c>
      <c r="J438" s="123">
        <v>4.0136631219357808</v>
      </c>
      <c r="K438" s="123">
        <v>5.0896898888362747</v>
      </c>
      <c r="L438" s="123">
        <v>4.5477936318626959</v>
      </c>
      <c r="M438" s="123">
        <v>4.9403041458752446</v>
      </c>
      <c r="N438" s="123">
        <v>5.374498448640801</v>
      </c>
      <c r="O438" s="123">
        <v>4.5367469398786131</v>
      </c>
      <c r="P438" s="123">
        <v>5.3510100567401402</v>
      </c>
      <c r="Q438" s="123">
        <v>6.2794961795930524</v>
      </c>
      <c r="R438" s="123">
        <v>5.1026740669907591</v>
      </c>
      <c r="S438" s="123">
        <v>4.7239714194519333</v>
      </c>
      <c r="T438" s="123">
        <v>4.4667649199524595</v>
      </c>
      <c r="U438" s="123">
        <v>5.3403480537507191</v>
      </c>
      <c r="V438" s="123">
        <v>5.0710714163101454</v>
      </c>
      <c r="W438" s="123">
        <v>3.3656584444446054</v>
      </c>
      <c r="X438" s="123">
        <v>4.1336547099810197</v>
      </c>
      <c r="Y438" s="123">
        <v>4.990881247958483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4.5769668506760484</v>
      </c>
      <c r="D439" s="99">
        <v>5.2852115507205815</v>
      </c>
      <c r="E439" s="99">
        <v>4.3600900132363298</v>
      </c>
      <c r="F439" s="99">
        <v>5.0304080976996053</v>
      </c>
      <c r="G439" s="99">
        <v>4.4492903488547286</v>
      </c>
      <c r="H439" s="99">
        <v>4.8879847838103085</v>
      </c>
      <c r="I439" s="99">
        <v>4.4813577834099521</v>
      </c>
      <c r="J439" s="99">
        <v>5.0568567562658995</v>
      </c>
      <c r="K439" s="99">
        <v>6.59542137437347</v>
      </c>
      <c r="L439" s="99">
        <v>6.27814769045973</v>
      </c>
      <c r="M439" s="99">
        <v>6.4107265703096203</v>
      </c>
      <c r="N439" s="99">
        <v>5.7893600434880419</v>
      </c>
      <c r="O439" s="99">
        <v>5.0332329917394452</v>
      </c>
      <c r="P439" s="99">
        <v>6.4227343630770752</v>
      </c>
      <c r="Q439" s="99">
        <v>8.7209491494315436</v>
      </c>
      <c r="R439" s="99">
        <v>7.4029465265928689</v>
      </c>
      <c r="S439" s="99">
        <v>6.6621009636803228</v>
      </c>
      <c r="T439" s="99">
        <v>5.9966231765883613</v>
      </c>
      <c r="U439" s="99">
        <v>7.1170102427555335</v>
      </c>
      <c r="V439" s="99">
        <v>6.9496828973476905</v>
      </c>
      <c r="W439" s="99">
        <v>6.7779296115917136</v>
      </c>
      <c r="X439" s="99">
        <v>0</v>
      </c>
      <c r="Y439" s="99">
        <v>0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3.6157799555367576</v>
      </c>
      <c r="D440" s="110">
        <v>4.1419011534428982</v>
      </c>
      <c r="E440" s="110">
        <v>3.5572572616823579</v>
      </c>
      <c r="F440" s="110">
        <v>4.0129661607161191</v>
      </c>
      <c r="G440" s="110">
        <v>3.436741891361073</v>
      </c>
      <c r="H440" s="110">
        <v>3.839016457377332</v>
      </c>
      <c r="I440" s="110">
        <v>3.5163309638806854</v>
      </c>
      <c r="J440" s="110">
        <v>4.0110849100585373</v>
      </c>
      <c r="K440" s="110">
        <v>5.0856834646097164</v>
      </c>
      <c r="L440" s="110">
        <v>4.5449679488972654</v>
      </c>
      <c r="M440" s="110">
        <v>4.9392235307851342</v>
      </c>
      <c r="N440" s="110">
        <v>5.3741307504652696</v>
      </c>
      <c r="O440" s="110">
        <v>4.5356109074047639</v>
      </c>
      <c r="P440" s="110">
        <v>5.3473963127852802</v>
      </c>
      <c r="Q440" s="110">
        <v>6.2686386671472265</v>
      </c>
      <c r="R440" s="110">
        <v>5.0950049583036821</v>
      </c>
      <c r="S440" s="110">
        <v>4.7197791857180489</v>
      </c>
      <c r="T440" s="110">
        <v>4.4652161669086894</v>
      </c>
      <c r="U440" s="110">
        <v>5.3371861705170387</v>
      </c>
      <c r="V440" s="110">
        <v>5.0677867476756244</v>
      </c>
      <c r="W440" s="110">
        <v>3.3570287791899935</v>
      </c>
      <c r="X440" s="110">
        <v>4.1336547099810197</v>
      </c>
      <c r="Y440" s="110">
        <v>4.990881247958483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116.26864728527597</v>
      </c>
      <c r="D442" s="118">
        <f t="shared" si="232"/>
        <v>114.65334659594082</v>
      </c>
      <c r="E442" s="118">
        <f t="shared" si="232"/>
        <v>109.20664528394846</v>
      </c>
      <c r="F442" s="118">
        <f t="shared" si="232"/>
        <v>109.75850987723307</v>
      </c>
      <c r="G442" s="118">
        <f t="shared" si="232"/>
        <v>108.56453149619726</v>
      </c>
      <c r="H442" s="118">
        <f t="shared" si="232"/>
        <v>107.05728495296957</v>
      </c>
      <c r="I442" s="118">
        <f t="shared" si="232"/>
        <v>99.92120423095669</v>
      </c>
      <c r="J442" s="118">
        <f t="shared" si="232"/>
        <v>105.95794027847207</v>
      </c>
      <c r="K442" s="118">
        <f t="shared" si="232"/>
        <v>105.87143626371375</v>
      </c>
      <c r="L442" s="118">
        <f t="shared" si="232"/>
        <v>113.76486882699004</v>
      </c>
      <c r="M442" s="118">
        <f t="shared" si="232"/>
        <v>107.15006121990032</v>
      </c>
      <c r="N442" s="118">
        <f t="shared" si="232"/>
        <v>105.32394271937397</v>
      </c>
      <c r="O442" s="118">
        <f t="shared" si="232"/>
        <v>108.13436917667866</v>
      </c>
      <c r="P442" s="118">
        <f t="shared" si="232"/>
        <v>99.880846695932092</v>
      </c>
      <c r="Q442" s="118">
        <f t="shared" si="232"/>
        <v>112.20953725840113</v>
      </c>
      <c r="R442" s="118">
        <f t="shared" ref="R442:V442" si="233">R443+R446+R448+R457</f>
        <v>103.23586588009032</v>
      </c>
      <c r="S442" s="118">
        <f t="shared" si="233"/>
        <v>101.2014495973477</v>
      </c>
      <c r="T442" s="118">
        <f t="shared" si="233"/>
        <v>90.218946070079966</v>
      </c>
      <c r="U442" s="118">
        <f t="shared" si="233"/>
        <v>96.519234733417733</v>
      </c>
      <c r="V442" s="118">
        <f t="shared" si="233"/>
        <v>96.442065695165994</v>
      </c>
      <c r="W442" s="118">
        <f t="shared" ref="W442:Y442" si="234">W443+W446+W448+W457</f>
        <v>89.315742079216577</v>
      </c>
      <c r="X442" s="118">
        <f t="shared" si="234"/>
        <v>82.595143473167198</v>
      </c>
      <c r="Y442" s="118">
        <f t="shared" si="234"/>
        <v>74.993127041665289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96.853406155419506</v>
      </c>
      <c r="D443" s="123">
        <f t="shared" si="235"/>
        <v>92.527219580587527</v>
      </c>
      <c r="E443" s="123">
        <f t="shared" si="235"/>
        <v>89.929963611250756</v>
      </c>
      <c r="F443" s="123">
        <f t="shared" si="235"/>
        <v>89.060587646758592</v>
      </c>
      <c r="G443" s="123">
        <f t="shared" si="235"/>
        <v>88.672172501689232</v>
      </c>
      <c r="H443" s="123">
        <f t="shared" si="235"/>
        <v>86.798337249988649</v>
      </c>
      <c r="I443" s="123">
        <f t="shared" si="235"/>
        <v>79.139252114344757</v>
      </c>
      <c r="J443" s="123">
        <f t="shared" si="235"/>
        <v>83.585211849409077</v>
      </c>
      <c r="K443" s="123">
        <f t="shared" si="235"/>
        <v>81.157087873382878</v>
      </c>
      <c r="L443" s="123">
        <f t="shared" si="235"/>
        <v>91.157576873179551</v>
      </c>
      <c r="M443" s="123">
        <f t="shared" si="235"/>
        <v>82.175779235313215</v>
      </c>
      <c r="N443" s="123">
        <f t="shared" si="235"/>
        <v>79.611480761271565</v>
      </c>
      <c r="O443" s="123">
        <f t="shared" si="235"/>
        <v>84.699312496175594</v>
      </c>
      <c r="P443" s="123">
        <f t="shared" si="235"/>
        <v>73.480385398722333</v>
      </c>
      <c r="Q443" s="123">
        <f t="shared" si="235"/>
        <v>80.200920376917523</v>
      </c>
      <c r="R443" s="123">
        <f t="shared" ref="R443:V443" si="236">SUM(R444:R445)</f>
        <v>77.542283299169569</v>
      </c>
      <c r="S443" s="123">
        <f t="shared" si="236"/>
        <v>77.398130422490681</v>
      </c>
      <c r="T443" s="123">
        <f t="shared" si="236"/>
        <v>68.271625652292059</v>
      </c>
      <c r="U443" s="123">
        <f t="shared" si="236"/>
        <v>69.944200722197124</v>
      </c>
      <c r="V443" s="123">
        <f t="shared" si="236"/>
        <v>70.679995288221633</v>
      </c>
      <c r="W443" s="123">
        <f t="shared" ref="W443:Y443" si="237">SUM(W444:W445)</f>
        <v>69.543120709770847</v>
      </c>
      <c r="X443" s="123">
        <f t="shared" si="237"/>
        <v>60.054643867014299</v>
      </c>
      <c r="Y443" s="123">
        <f t="shared" si="237"/>
        <v>49.863315381269175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94.284668927218704</v>
      </c>
      <c r="D444" s="99">
        <v>90.129271367687394</v>
      </c>
      <c r="E444" s="99">
        <v>87.645798195015161</v>
      </c>
      <c r="F444" s="99">
        <v>86.85458072796547</v>
      </c>
      <c r="G444" s="99">
        <v>86.710794977051094</v>
      </c>
      <c r="H444" s="99">
        <v>84.870226653681726</v>
      </c>
      <c r="I444" s="99">
        <v>77.439719300265438</v>
      </c>
      <c r="J444" s="99">
        <v>81.812905208170633</v>
      </c>
      <c r="K444" s="99">
        <v>79.452039311240668</v>
      </c>
      <c r="L444" s="99">
        <v>89.258780903477984</v>
      </c>
      <c r="M444" s="99">
        <v>80.488302239039129</v>
      </c>
      <c r="N444" s="99">
        <v>77.992345124835182</v>
      </c>
      <c r="O444" s="99">
        <v>82.992333745201492</v>
      </c>
      <c r="P444" s="99">
        <v>72.010698198111342</v>
      </c>
      <c r="Q444" s="99">
        <v>78.608603278309459</v>
      </c>
      <c r="R444" s="99">
        <v>76.01132356081979</v>
      </c>
      <c r="S444" s="99">
        <v>75.878928526112844</v>
      </c>
      <c r="T444" s="99">
        <v>66.934844858506921</v>
      </c>
      <c r="U444" s="99">
        <v>68.583882924715553</v>
      </c>
      <c r="V444" s="99">
        <v>69.308957934401249</v>
      </c>
      <c r="W444" s="99">
        <v>68.178754749547451</v>
      </c>
      <c r="X444" s="99">
        <v>58.886914541575877</v>
      </c>
      <c r="Y444" s="99">
        <v>48.892710042132705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2.5687372282008072</v>
      </c>
      <c r="D445" s="99">
        <v>2.3979482129001357</v>
      </c>
      <c r="E445" s="99">
        <v>2.2841654162355969</v>
      </c>
      <c r="F445" s="99">
        <v>2.2060069187931211</v>
      </c>
      <c r="G445" s="99">
        <v>1.9613775246381375</v>
      </c>
      <c r="H445" s="99">
        <v>1.9281105963069201</v>
      </c>
      <c r="I445" s="99">
        <v>1.6995328140793138</v>
      </c>
      <c r="J445" s="99">
        <v>1.7723066412384492</v>
      </c>
      <c r="K445" s="99">
        <v>1.7050485621422149</v>
      </c>
      <c r="L445" s="99">
        <v>1.8987959697015613</v>
      </c>
      <c r="M445" s="99">
        <v>1.6874769962740885</v>
      </c>
      <c r="N445" s="99">
        <v>1.6191356364363882</v>
      </c>
      <c r="O445" s="99">
        <v>1.7069787509740963</v>
      </c>
      <c r="P445" s="99">
        <v>1.4696872006109918</v>
      </c>
      <c r="Q445" s="99">
        <v>1.592317098608065</v>
      </c>
      <c r="R445" s="99">
        <v>1.5309597383497791</v>
      </c>
      <c r="S445" s="99">
        <v>1.5192018963778313</v>
      </c>
      <c r="T445" s="99">
        <v>1.3367807937851344</v>
      </c>
      <c r="U445" s="99">
        <v>1.3603177974815654</v>
      </c>
      <c r="V445" s="99">
        <v>1.3710373538203817</v>
      </c>
      <c r="W445" s="99">
        <v>1.364365960223392</v>
      </c>
      <c r="X445" s="99">
        <v>1.1677293254384231</v>
      </c>
      <c r="Y445" s="99">
        <v>0.97060533913647107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3.7911045433418306E-2</v>
      </c>
      <c r="D446" s="123">
        <f t="shared" si="238"/>
        <v>2.5408626939808103E-2</v>
      </c>
      <c r="E446" s="123">
        <f t="shared" si="238"/>
        <v>6.0525165902586872E-2</v>
      </c>
      <c r="F446" s="123">
        <f t="shared" si="238"/>
        <v>4.8973733579802621E-2</v>
      </c>
      <c r="G446" s="123">
        <f t="shared" si="238"/>
        <v>4.589034715326868E-2</v>
      </c>
      <c r="H446" s="123">
        <f t="shared" si="238"/>
        <v>5.7624317180800085E-2</v>
      </c>
      <c r="I446" s="123">
        <f t="shared" si="238"/>
        <v>6.4822433493005191E-2</v>
      </c>
      <c r="J446" s="123">
        <f t="shared" si="238"/>
        <v>4.6784760550778723E-2</v>
      </c>
      <c r="K446" s="123">
        <f t="shared" si="238"/>
        <v>3.2598556459662559E-2</v>
      </c>
      <c r="L446" s="123">
        <f t="shared" si="238"/>
        <v>4.7813042435738327E-2</v>
      </c>
      <c r="M446" s="123">
        <f t="shared" si="238"/>
        <v>4.6593225203570517E-2</v>
      </c>
      <c r="N446" s="123">
        <f t="shared" si="238"/>
        <v>3.3694281187845454E-2</v>
      </c>
      <c r="O446" s="123">
        <f t="shared" si="238"/>
        <v>6.2882350991832203E-2</v>
      </c>
      <c r="P446" s="123">
        <f t="shared" si="238"/>
        <v>1.9170320028215476E-2</v>
      </c>
      <c r="Q446" s="123">
        <f t="shared" si="238"/>
        <v>3.6896265759627865E-2</v>
      </c>
      <c r="R446" s="123">
        <f t="shared" si="238"/>
        <v>3.8391016120864853E-2</v>
      </c>
      <c r="S446" s="123">
        <f t="shared" si="238"/>
        <v>6.8114755801195442E-2</v>
      </c>
      <c r="T446" s="123">
        <f t="shared" si="238"/>
        <v>4.1658970978775745E-2</v>
      </c>
      <c r="U446" s="123">
        <f t="shared" si="238"/>
        <v>8.6490974477645366E-2</v>
      </c>
      <c r="V446" s="123">
        <f t="shared" si="238"/>
        <v>0.12242035261297185</v>
      </c>
      <c r="W446" s="123">
        <f t="shared" si="238"/>
        <v>3.9150051294037876E-2</v>
      </c>
      <c r="X446" s="123">
        <f t="shared" si="238"/>
        <v>1.6700667735103782E-2</v>
      </c>
      <c r="Y446" s="123">
        <f t="shared" si="238"/>
        <v>5.9973430875986701E-3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3.7911045433418306E-2</v>
      </c>
      <c r="D447" s="99">
        <f>RES_hhdet_in_tess!D48</f>
        <v>2.5408626939808103E-2</v>
      </c>
      <c r="E447" s="99">
        <f>RES_hhdet_in_tess!E48</f>
        <v>6.0525165902586872E-2</v>
      </c>
      <c r="F447" s="99">
        <f>RES_hhdet_in_tess!F48</f>
        <v>4.8973733579802621E-2</v>
      </c>
      <c r="G447" s="99">
        <f>RES_hhdet_in_tess!G48</f>
        <v>4.589034715326868E-2</v>
      </c>
      <c r="H447" s="99">
        <f>RES_hhdet_in_tess!H48</f>
        <v>5.7624317180800085E-2</v>
      </c>
      <c r="I447" s="99">
        <f>RES_hhdet_in_tess!I48</f>
        <v>6.4822433493005191E-2</v>
      </c>
      <c r="J447" s="99">
        <f>RES_hhdet_in_tess!J48</f>
        <v>4.6784760550778723E-2</v>
      </c>
      <c r="K447" s="99">
        <f>RES_hhdet_in_tess!K48</f>
        <v>3.2598556459662559E-2</v>
      </c>
      <c r="L447" s="99">
        <f>RES_hhdet_in_tess!L48</f>
        <v>4.7813042435738327E-2</v>
      </c>
      <c r="M447" s="99">
        <f>RES_hhdet_in_tess!M48</f>
        <v>4.6593225203570517E-2</v>
      </c>
      <c r="N447" s="99">
        <f>RES_hhdet_in_tess!N48</f>
        <v>3.3694281187845454E-2</v>
      </c>
      <c r="O447" s="99">
        <f>RES_hhdet_in_tess!O48</f>
        <v>6.2882350991832203E-2</v>
      </c>
      <c r="P447" s="99">
        <f>RES_hhdet_in_tess!P48</f>
        <v>1.9170320028215476E-2</v>
      </c>
      <c r="Q447" s="99">
        <f>RES_hhdet_in_tess!Q48</f>
        <v>3.6896265759627865E-2</v>
      </c>
      <c r="R447" s="99">
        <f>RES_hhdet_in_tess!R48</f>
        <v>3.8391016120864853E-2</v>
      </c>
      <c r="S447" s="99">
        <f>RES_hhdet_in_tess!S48</f>
        <v>6.8114755801195442E-2</v>
      </c>
      <c r="T447" s="99">
        <f>RES_hhdet_in_tess!T48</f>
        <v>4.1658970978775745E-2</v>
      </c>
      <c r="U447" s="99">
        <f>RES_hhdet_in_tess!U48</f>
        <v>8.6490974477645366E-2</v>
      </c>
      <c r="V447" s="99">
        <f>RES_hhdet_in_tess!V48</f>
        <v>0.12242035261297185</v>
      </c>
      <c r="W447" s="99">
        <f>RES_hhdet_in_tess!W48</f>
        <v>3.9150051294037876E-2</v>
      </c>
      <c r="X447" s="99">
        <f>RES_hhdet_in_tess!X48</f>
        <v>1.6700667735103782E-2</v>
      </c>
      <c r="Y447" s="99">
        <f>RES_hhdet_in_tess!Y48</f>
        <v>5.9973430875986701E-3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16.611983481285346</v>
      </c>
      <c r="D448" s="123">
        <v>18.927606446907166</v>
      </c>
      <c r="E448" s="123">
        <v>16.4866401546576</v>
      </c>
      <c r="F448" s="123">
        <v>17.564080776380681</v>
      </c>
      <c r="G448" s="123">
        <v>17.199229402588738</v>
      </c>
      <c r="H448" s="123">
        <v>17.238957737062957</v>
      </c>
      <c r="I448" s="123">
        <v>17.998440279983637</v>
      </c>
      <c r="J448" s="123">
        <v>19.218295403243321</v>
      </c>
      <c r="K448" s="123">
        <v>20.732209474205636</v>
      </c>
      <c r="L448" s="123">
        <v>19.020723467380115</v>
      </c>
      <c r="M448" s="123">
        <v>21.068718231245509</v>
      </c>
      <c r="N448" s="123">
        <v>21.460211495781373</v>
      </c>
      <c r="O448" s="123">
        <v>19.788518891533332</v>
      </c>
      <c r="P448" s="123">
        <v>22.118623000546766</v>
      </c>
      <c r="Q448" s="123">
        <v>26.9154161124222</v>
      </c>
      <c r="R448" s="123">
        <v>21.482599776554789</v>
      </c>
      <c r="S448" s="123">
        <v>19.797981406435813</v>
      </c>
      <c r="T448" s="123">
        <v>18.10717498292443</v>
      </c>
      <c r="U448" s="123">
        <v>21.863969239768505</v>
      </c>
      <c r="V448" s="123">
        <v>21.181507805186079</v>
      </c>
      <c r="W448" s="123">
        <v>16.74384000999024</v>
      </c>
      <c r="X448" s="123">
        <v>18.816172880778751</v>
      </c>
      <c r="Y448" s="123">
        <v>20.614976544615853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16.218783791650935</v>
      </c>
      <c r="D449" s="99">
        <v>19.007514267853832</v>
      </c>
      <c r="E449" s="99">
        <v>16.776037541807298</v>
      </c>
      <c r="F449" s="99">
        <v>17.779812240511198</v>
      </c>
      <c r="G449" s="99">
        <v>17.065663891552532</v>
      </c>
      <c r="H449" s="99">
        <v>17.568358619257413</v>
      </c>
      <c r="I449" s="99">
        <v>17.556544196174432</v>
      </c>
      <c r="J449" s="99">
        <v>19.314878484324769</v>
      </c>
      <c r="K449" s="99">
        <v>20.321550902073131</v>
      </c>
      <c r="L449" s="99">
        <v>19.030152135799476</v>
      </c>
      <c r="M449" s="99">
        <v>21.602566532440392</v>
      </c>
      <c r="N449" s="99">
        <v>20.528759305023858</v>
      </c>
      <c r="O449" s="99">
        <v>19.898096840120129</v>
      </c>
      <c r="P449" s="99">
        <v>22.66165984750107</v>
      </c>
      <c r="Q449" s="99">
        <v>26.548090504953269</v>
      </c>
      <c r="R449" s="99">
        <v>21.02801194669814</v>
      </c>
      <c r="S449" s="99">
        <v>20.000005605246336</v>
      </c>
      <c r="T449" s="99">
        <v>17.76857818159635</v>
      </c>
      <c r="U449" s="99">
        <v>21.449143732527617</v>
      </c>
      <c r="V449" s="99">
        <v>21.411308659649706</v>
      </c>
      <c r="W449" s="99">
        <v>17.140909409218992</v>
      </c>
      <c r="X449" s="99">
        <v>18.866699618882368</v>
      </c>
      <c r="Y449" s="99">
        <v>19.595932052700245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16.218743462878106</v>
      </c>
      <c r="D450" s="99">
        <v>19.007665952993662</v>
      </c>
      <c r="E450" s="99">
        <v>16.776673742513019</v>
      </c>
      <c r="F450" s="99">
        <v>17.780987261743615</v>
      </c>
      <c r="G450" s="99">
        <v>17.067814172806916</v>
      </c>
      <c r="H450" s="99">
        <v>17.572324999222968</v>
      </c>
      <c r="I450" s="99">
        <v>0</v>
      </c>
      <c r="J450" s="99">
        <v>19.316883578984367</v>
      </c>
      <c r="K450" s="99">
        <v>20.330742632946265</v>
      </c>
      <c r="L450" s="99">
        <v>19.03934397426401</v>
      </c>
      <c r="M450" s="99">
        <v>21.609264499693214</v>
      </c>
      <c r="N450" s="99">
        <v>0</v>
      </c>
      <c r="O450" s="99">
        <v>19.894126834733012</v>
      </c>
      <c r="P450" s="99">
        <v>22.65285313929855</v>
      </c>
      <c r="Q450" s="99">
        <v>26.531748690708501</v>
      </c>
      <c r="R450" s="99">
        <v>21.011054397766252</v>
      </c>
      <c r="S450" s="99">
        <v>19.991123755419306</v>
      </c>
      <c r="T450" s="99">
        <v>17.756674324878485</v>
      </c>
      <c r="U450" s="99">
        <v>21.442733997958882</v>
      </c>
      <c r="V450" s="99">
        <v>21.413114862819395</v>
      </c>
      <c r="W450" s="99">
        <v>17.139172008535091</v>
      </c>
      <c r="X450" s="99">
        <v>18.852783106462056</v>
      </c>
      <c r="Y450" s="99">
        <v>0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6.018522268593907</v>
      </c>
      <c r="D451" s="102">
        <v>7.0792367358116595</v>
      </c>
      <c r="E451" s="102">
        <v>6.1976106533906217</v>
      </c>
      <c r="F451" s="102">
        <v>6.5606477950043551</v>
      </c>
      <c r="G451" s="102">
        <v>6.2908376715262166</v>
      </c>
      <c r="H451" s="102">
        <v>5.3880562739511078</v>
      </c>
      <c r="I451" s="102">
        <v>0</v>
      </c>
      <c r="J451" s="102">
        <v>6.7991026539623549</v>
      </c>
      <c r="K451" s="102">
        <v>7.311817465961739</v>
      </c>
      <c r="L451" s="102">
        <v>6.0405964962675034</v>
      </c>
      <c r="M451" s="102">
        <v>7.6826930542593255</v>
      </c>
      <c r="N451" s="102">
        <v>0</v>
      </c>
      <c r="O451" s="102">
        <v>5.8067352995258119</v>
      </c>
      <c r="P451" s="102">
        <v>6.7185637770970441</v>
      </c>
      <c r="Q451" s="102">
        <v>6.3102237740201668</v>
      </c>
      <c r="R451" s="102">
        <v>4.6329543678433271</v>
      </c>
      <c r="S451" s="102">
        <v>4.9863681232047554</v>
      </c>
      <c r="T451" s="102">
        <v>5.1155472399564959</v>
      </c>
      <c r="U451" s="102">
        <v>6.3172364873416971</v>
      </c>
      <c r="V451" s="102">
        <v>6.335635436198614</v>
      </c>
      <c r="W451" s="102">
        <v>4.9616924719405002</v>
      </c>
      <c r="X451" s="102">
        <v>6.393718080181829</v>
      </c>
      <c r="Y451" s="102">
        <v>0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10.2002211942842</v>
      </c>
      <c r="D452" s="105">
        <v>11.928429217182002</v>
      </c>
      <c r="E452" s="105">
        <v>10.579063089122396</v>
      </c>
      <c r="F452" s="105">
        <v>11.22033946673926</v>
      </c>
      <c r="G452" s="105">
        <v>10.776976501280698</v>
      </c>
      <c r="H452" s="105">
        <v>12.18426872527186</v>
      </c>
      <c r="I452" s="105">
        <v>0</v>
      </c>
      <c r="J452" s="105">
        <v>12.517780925022011</v>
      </c>
      <c r="K452" s="105">
        <v>13.018925166984529</v>
      </c>
      <c r="L452" s="105">
        <v>12.998747477996512</v>
      </c>
      <c r="M452" s="105">
        <v>13.926571445433892</v>
      </c>
      <c r="N452" s="105">
        <v>0</v>
      </c>
      <c r="O452" s="105">
        <v>14.087391535207194</v>
      </c>
      <c r="P452" s="105">
        <v>15.934289362201508</v>
      </c>
      <c r="Q452" s="105">
        <v>20.221524916688335</v>
      </c>
      <c r="R452" s="105">
        <v>16.378100029922926</v>
      </c>
      <c r="S452" s="105">
        <v>15.004755632214549</v>
      </c>
      <c r="T452" s="105">
        <v>12.641127084921989</v>
      </c>
      <c r="U452" s="105">
        <v>15.125497510617189</v>
      </c>
      <c r="V452" s="105">
        <v>15.07747942662078</v>
      </c>
      <c r="W452" s="105">
        <v>12.177479536594593</v>
      </c>
      <c r="X452" s="105">
        <v>12.459065026280228</v>
      </c>
      <c r="Y452" s="105">
        <v>0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16.635851585890777</v>
      </c>
      <c r="D453" s="102">
        <v>18.910551244771089</v>
      </c>
      <c r="E453" s="102">
        <v>16.450695892853361</v>
      </c>
      <c r="F453" s="102">
        <v>17.522521003444357</v>
      </c>
      <c r="G453" s="102">
        <v>17.199833042456643</v>
      </c>
      <c r="H453" s="102">
        <v>17.216243353435669</v>
      </c>
      <c r="I453" s="102">
        <v>18.183465002727061</v>
      </c>
      <c r="J453" s="102">
        <v>19.11605211432509</v>
      </c>
      <c r="K453" s="102">
        <v>20.982286496884942</v>
      </c>
      <c r="L453" s="102">
        <v>19.010621805446497</v>
      </c>
      <c r="M453" s="102">
        <v>20.477578687734916</v>
      </c>
      <c r="N453" s="102">
        <v>22.4154190733205</v>
      </c>
      <c r="O453" s="102">
        <v>19.675804622806368</v>
      </c>
      <c r="P453" s="102">
        <v>22.044210180284228</v>
      </c>
      <c r="Q453" s="102">
        <v>27.030274786716902</v>
      </c>
      <c r="R453" s="102">
        <v>21.652491967075242</v>
      </c>
      <c r="S453" s="102">
        <v>19.685909399488903</v>
      </c>
      <c r="T453" s="102">
        <v>18.285738994597832</v>
      </c>
      <c r="U453" s="102">
        <v>22.162498947173496</v>
      </c>
      <c r="V453" s="102">
        <v>20.967734114779418</v>
      </c>
      <c r="W453" s="102">
        <v>16.288579701159534</v>
      </c>
      <c r="X453" s="102">
        <v>18.744672158978336</v>
      </c>
      <c r="Y453" s="102">
        <v>21.261658734165287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16.636527641345676</v>
      </c>
      <c r="D454" s="105">
        <v>18.910869577952333</v>
      </c>
      <c r="E454" s="105">
        <v>16.454077906183301</v>
      </c>
      <c r="F454" s="105">
        <v>17.529761855506361</v>
      </c>
      <c r="G454" s="105">
        <v>17.211927021881063</v>
      </c>
      <c r="H454" s="105">
        <v>17.227189357533614</v>
      </c>
      <c r="I454" s="105">
        <v>18.188469930149381</v>
      </c>
      <c r="J454" s="105">
        <v>19.120705707436816</v>
      </c>
      <c r="K454" s="105">
        <v>20.996706591249719</v>
      </c>
      <c r="L454" s="105">
        <v>19.017695433608292</v>
      </c>
      <c r="M454" s="105">
        <v>20.48060230754281</v>
      </c>
      <c r="N454" s="105">
        <v>22.412328398038298</v>
      </c>
      <c r="O454" s="105">
        <v>19.669022455975433</v>
      </c>
      <c r="P454" s="105">
        <v>22.016702531053024</v>
      </c>
      <c r="Q454" s="105">
        <v>26.981139196627694</v>
      </c>
      <c r="R454" s="105">
        <v>21.63055375276895</v>
      </c>
      <c r="S454" s="105">
        <v>19.695692729063531</v>
      </c>
      <c r="T454" s="105">
        <v>18.285152806143959</v>
      </c>
      <c r="U454" s="105">
        <v>22.162965660702444</v>
      </c>
      <c r="V454" s="105">
        <v>20.958259609210124</v>
      </c>
      <c r="W454" s="105">
        <v>16.264555761639421</v>
      </c>
      <c r="X454" s="105">
        <v>18.725059246871162</v>
      </c>
      <c r="Y454" s="105">
        <v>21.230344543723046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6.176047765193994</v>
      </c>
      <c r="D455" s="99">
        <v>7.0433944423926347</v>
      </c>
      <c r="E455" s="99">
        <v>6.0760098186498688</v>
      </c>
      <c r="F455" s="99">
        <v>6.464933865208101</v>
      </c>
      <c r="G455" s="99">
        <v>6.3435245894428904</v>
      </c>
      <c r="H455" s="99">
        <v>5.2762369153186066</v>
      </c>
      <c r="I455" s="99">
        <v>5.8819688396659213</v>
      </c>
      <c r="J455" s="99">
        <v>6.7251449351384203</v>
      </c>
      <c r="K455" s="99">
        <v>7.5664133947333569</v>
      </c>
      <c r="L455" s="99">
        <v>6.0406900755628516</v>
      </c>
      <c r="M455" s="99">
        <v>7.2476158338352334</v>
      </c>
      <c r="N455" s="99">
        <v>7.641988674995047</v>
      </c>
      <c r="O455" s="99">
        <v>5.7511155863632304</v>
      </c>
      <c r="P455" s="99">
        <v>6.4991577472139346</v>
      </c>
      <c r="Q455" s="99">
        <v>6.4235015208659689</v>
      </c>
      <c r="R455" s="99">
        <v>4.7872877146374826</v>
      </c>
      <c r="S455" s="99">
        <v>4.9021790121846536</v>
      </c>
      <c r="T455" s="99">
        <v>5.2763701846826869</v>
      </c>
      <c r="U455" s="99">
        <v>6.5516164832981714</v>
      </c>
      <c r="V455" s="99">
        <v>6.1802453669273261</v>
      </c>
      <c r="W455" s="99">
        <v>4.6600340123203647</v>
      </c>
      <c r="X455" s="99">
        <v>6.331505183116775</v>
      </c>
      <c r="Y455" s="99">
        <v>7.1321038835425439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10.460479876151682</v>
      </c>
      <c r="D456" s="99">
        <v>11.867475135559701</v>
      </c>
      <c r="E456" s="99">
        <v>10.378068087533434</v>
      </c>
      <c r="F456" s="99">
        <v>11.06482799029826</v>
      </c>
      <c r="G456" s="99">
        <v>10.868402432438174</v>
      </c>
      <c r="H456" s="99">
        <v>11.95095244221501</v>
      </c>
      <c r="I456" s="99">
        <v>12.306501090483462</v>
      </c>
      <c r="J456" s="99">
        <v>12.395560772298394</v>
      </c>
      <c r="K456" s="99">
        <v>13.430293196516361</v>
      </c>
      <c r="L456" s="99">
        <v>12.977005358045441</v>
      </c>
      <c r="M456" s="99">
        <v>13.232986473707577</v>
      </c>
      <c r="N456" s="99">
        <v>14.770339723043248</v>
      </c>
      <c r="O456" s="99">
        <v>13.917906869612201</v>
      </c>
      <c r="P456" s="99">
        <v>15.517544783839091</v>
      </c>
      <c r="Q456" s="99">
        <v>20.557637675761725</v>
      </c>
      <c r="R456" s="99">
        <v>16.843266038131468</v>
      </c>
      <c r="S456" s="99">
        <v>14.793513716878875</v>
      </c>
      <c r="T456" s="99">
        <v>13.008782621461274</v>
      </c>
      <c r="U456" s="99">
        <v>15.611349177404273</v>
      </c>
      <c r="V456" s="99">
        <v>14.778014242282797</v>
      </c>
      <c r="W456" s="99">
        <v>11.604521749319055</v>
      </c>
      <c r="X456" s="99">
        <v>12.393554063754387</v>
      </c>
      <c r="Y456" s="99">
        <v>14.098240660180506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2.7653466031376976</v>
      </c>
      <c r="D457" s="123">
        <v>3.1731119415063263</v>
      </c>
      <c r="E457" s="123">
        <v>2.7295163521375252</v>
      </c>
      <c r="F457" s="123">
        <v>3.0848677205139929</v>
      </c>
      <c r="G457" s="123">
        <v>2.647239244766014</v>
      </c>
      <c r="H457" s="123">
        <v>2.9623656487371615</v>
      </c>
      <c r="I457" s="123">
        <v>2.718689403135286</v>
      </c>
      <c r="J457" s="123">
        <v>3.1076482652688955</v>
      </c>
      <c r="K457" s="123">
        <v>3.9495403596655771</v>
      </c>
      <c r="L457" s="123">
        <v>3.5387554439946283</v>
      </c>
      <c r="M457" s="123">
        <v>3.8589705281380309</v>
      </c>
      <c r="N457" s="123">
        <v>4.2185561811331835</v>
      </c>
      <c r="O457" s="123">
        <v>3.5836554379779062</v>
      </c>
      <c r="P457" s="123">
        <v>4.2626679766347833</v>
      </c>
      <c r="Q457" s="123">
        <v>5.0563045033017815</v>
      </c>
      <c r="R457" s="123">
        <v>4.172591788245084</v>
      </c>
      <c r="S457" s="123">
        <v>3.9372230126200263</v>
      </c>
      <c r="T457" s="123">
        <v>3.7984864638846942</v>
      </c>
      <c r="U457" s="123">
        <v>4.6245737969744649</v>
      </c>
      <c r="V457" s="123">
        <v>4.4581422491452996</v>
      </c>
      <c r="W457" s="123">
        <v>2.9896313081614503</v>
      </c>
      <c r="X457" s="123">
        <v>3.7076260576390414</v>
      </c>
      <c r="Y457" s="123">
        <v>4.5088377726926536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2.7816920475113918</v>
      </c>
      <c r="D458" s="99">
        <v>3.2133381656228632</v>
      </c>
      <c r="E458" s="99">
        <v>2.6518700636157333</v>
      </c>
      <c r="F458" s="99">
        <v>3.0607134650991403</v>
      </c>
      <c r="G458" s="99">
        <v>2.7081506812085103</v>
      </c>
      <c r="H458" s="99">
        <v>2.9762848650617735</v>
      </c>
      <c r="I458" s="99">
        <v>2.7297117969960754</v>
      </c>
      <c r="J458" s="99">
        <v>3.0814159264983423</v>
      </c>
      <c r="K458" s="99">
        <v>4.0204502022628912</v>
      </c>
      <c r="L458" s="99">
        <v>3.828477638568307</v>
      </c>
      <c r="M458" s="99">
        <v>3.9104358798285479</v>
      </c>
      <c r="N458" s="99">
        <v>3.5319731571022541</v>
      </c>
      <c r="O458" s="99">
        <v>3.07096633602844</v>
      </c>
      <c r="P458" s="99">
        <v>3.9197907543767379</v>
      </c>
      <c r="Q458" s="99">
        <v>5.3281205851350002</v>
      </c>
      <c r="R458" s="99">
        <v>4.5356566428993901</v>
      </c>
      <c r="S458" s="99">
        <v>4.0979748687922903</v>
      </c>
      <c r="T458" s="99">
        <v>3.7046480683038614</v>
      </c>
      <c r="U458" s="99">
        <v>4.4141486415621252</v>
      </c>
      <c r="V458" s="99">
        <v>4.3223808567883788</v>
      </c>
      <c r="W458" s="99">
        <v>4.2211890466324284</v>
      </c>
      <c r="X458" s="99">
        <v>0</v>
      </c>
      <c r="Y458" s="99">
        <v>0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2.7652592731892676</v>
      </c>
      <c r="D459" s="110">
        <v>3.172946030848292</v>
      </c>
      <c r="E459" s="110">
        <v>2.729860076349456</v>
      </c>
      <c r="F459" s="110">
        <v>3.0850066165905674</v>
      </c>
      <c r="G459" s="110">
        <v>2.6468731386920776</v>
      </c>
      <c r="H459" s="110">
        <v>2.9622961037915267</v>
      </c>
      <c r="I459" s="110">
        <v>2.7186520227382083</v>
      </c>
      <c r="J459" s="110">
        <v>3.1077130974583955</v>
      </c>
      <c r="K459" s="110">
        <v>3.9493516839860074</v>
      </c>
      <c r="L459" s="110">
        <v>3.5382823251749005</v>
      </c>
      <c r="M459" s="110">
        <v>3.8589327061933085</v>
      </c>
      <c r="N459" s="110">
        <v>4.2191647101665364</v>
      </c>
      <c r="O459" s="110">
        <v>3.5848285453927473</v>
      </c>
      <c r="P459" s="110">
        <v>4.2638241233059633</v>
      </c>
      <c r="Q459" s="110">
        <v>5.0550956958711488</v>
      </c>
      <c r="R459" s="110">
        <v>4.1713813299712479</v>
      </c>
      <c r="S459" s="110">
        <v>3.936875301417627</v>
      </c>
      <c r="T459" s="110">
        <v>3.7985814612481086</v>
      </c>
      <c r="U459" s="110">
        <v>4.6249482855941704</v>
      </c>
      <c r="V459" s="110">
        <v>4.4583796219026546</v>
      </c>
      <c r="W459" s="110">
        <v>2.9865166872816515</v>
      </c>
      <c r="X459" s="110">
        <v>3.7076260576390414</v>
      </c>
      <c r="Y459" s="110">
        <v>4.5088377726926536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48.777444218853176</v>
      </c>
      <c r="D461" s="118">
        <f t="shared" si="239"/>
        <v>47.326212930253071</v>
      </c>
      <c r="E461" s="118">
        <f t="shared" si="239"/>
        <v>44.958324789266165</v>
      </c>
      <c r="F461" s="118">
        <f t="shared" si="239"/>
        <v>44.574144804524217</v>
      </c>
      <c r="G461" s="118">
        <f t="shared" si="239"/>
        <v>43.124783131941122</v>
      </c>
      <c r="H461" s="118">
        <f t="shared" si="239"/>
        <v>41.815835125510304</v>
      </c>
      <c r="I461" s="118">
        <f t="shared" si="239"/>
        <v>39.778350272911602</v>
      </c>
      <c r="J461" s="118">
        <f t="shared" si="239"/>
        <v>43.540468460653592</v>
      </c>
      <c r="K461" s="118">
        <f t="shared" si="239"/>
        <v>41.005958818894939</v>
      </c>
      <c r="L461" s="118">
        <f t="shared" si="239"/>
        <v>45.128141829221782</v>
      </c>
      <c r="M461" s="118">
        <f t="shared" si="239"/>
        <v>41.515838225540556</v>
      </c>
      <c r="N461" s="118">
        <f t="shared" si="239"/>
        <v>38.623332439942402</v>
      </c>
      <c r="O461" s="118">
        <f t="shared" si="239"/>
        <v>38.85984192169439</v>
      </c>
      <c r="P461" s="118">
        <f t="shared" si="239"/>
        <v>29.785464356685473</v>
      </c>
      <c r="Q461" s="118">
        <f t="shared" si="239"/>
        <v>31.976254098903198</v>
      </c>
      <c r="R461" s="118">
        <f t="shared" ref="R461:V461" si="240">R462+R465+R467+R476</f>
        <v>30.551811774625889</v>
      </c>
      <c r="S461" s="118">
        <f t="shared" si="240"/>
        <v>30.781294712496472</v>
      </c>
      <c r="T461" s="118">
        <f t="shared" si="240"/>
        <v>27.067374215908629</v>
      </c>
      <c r="U461" s="118">
        <f t="shared" si="240"/>
        <v>28.595844095910337</v>
      </c>
      <c r="V461" s="118">
        <f t="shared" si="240"/>
        <v>29.257439906184143</v>
      </c>
      <c r="W461" s="118">
        <f t="shared" ref="W461:Y461" si="241">W462+W465+W467+W476</f>
        <v>28.360166905333088</v>
      </c>
      <c r="X461" s="118">
        <f t="shared" si="241"/>
        <v>25.665190544055708</v>
      </c>
      <c r="Y461" s="118">
        <f t="shared" si="241"/>
        <v>20.582882981322488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48.328892415333108</v>
      </c>
      <c r="D462" s="123">
        <f t="shared" si="242"/>
        <v>45.751736509491593</v>
      </c>
      <c r="E462" s="123">
        <f t="shared" si="242"/>
        <v>44.109815575701298</v>
      </c>
      <c r="F462" s="123">
        <f t="shared" si="242"/>
        <v>43.312531360119813</v>
      </c>
      <c r="G462" s="123">
        <f t="shared" si="242"/>
        <v>42.721939059135401</v>
      </c>
      <c r="H462" s="123">
        <f t="shared" si="242"/>
        <v>41.402889683664696</v>
      </c>
      <c r="I462" s="123">
        <f t="shared" si="242"/>
        <v>37.377570923918086</v>
      </c>
      <c r="J462" s="123">
        <f t="shared" si="242"/>
        <v>39.063839090264146</v>
      </c>
      <c r="K462" s="123">
        <f t="shared" si="242"/>
        <v>37.448688760689784</v>
      </c>
      <c r="L462" s="123">
        <f t="shared" si="242"/>
        <v>41.505481551984047</v>
      </c>
      <c r="M462" s="123">
        <f t="shared" si="242"/>
        <v>36.549863253037216</v>
      </c>
      <c r="N462" s="123">
        <f t="shared" si="242"/>
        <v>34.182618728236292</v>
      </c>
      <c r="O462" s="123">
        <f t="shared" si="242"/>
        <v>34.689151773328412</v>
      </c>
      <c r="P462" s="123">
        <f t="shared" si="242"/>
        <v>28.571643128032481</v>
      </c>
      <c r="Q462" s="123">
        <f t="shared" si="242"/>
        <v>29.978725083645628</v>
      </c>
      <c r="R462" s="123">
        <f t="shared" ref="R462:V462" si="243">SUM(R463:R464)</f>
        <v>28.565739156637466</v>
      </c>
      <c r="S462" s="123">
        <f t="shared" si="243"/>
        <v>28.321703211736043</v>
      </c>
      <c r="T462" s="123">
        <f t="shared" si="243"/>
        <v>24.926962389681439</v>
      </c>
      <c r="U462" s="123">
        <f t="shared" si="243"/>
        <v>25.524194262288773</v>
      </c>
      <c r="V462" s="123">
        <f t="shared" si="243"/>
        <v>25.745174232965041</v>
      </c>
      <c r="W462" s="123">
        <f t="shared" ref="W462:Y462" si="244">SUM(W463:W464)</f>
        <v>25.259142445441444</v>
      </c>
      <c r="X462" s="123">
        <f t="shared" si="244"/>
        <v>21.781614708900552</v>
      </c>
      <c r="Y462" s="123">
        <f t="shared" si="244"/>
        <v>18.066269291981268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48.328892415333108</v>
      </c>
      <c r="D463" s="99">
        <v>45.751736509491593</v>
      </c>
      <c r="E463" s="99">
        <v>44.109815575701298</v>
      </c>
      <c r="F463" s="99">
        <v>43.312531360119813</v>
      </c>
      <c r="G463" s="99">
        <v>42.721939059135401</v>
      </c>
      <c r="H463" s="99">
        <v>41.402889683664696</v>
      </c>
      <c r="I463" s="99">
        <v>37.377570923918086</v>
      </c>
      <c r="J463" s="99">
        <v>39.063839090264146</v>
      </c>
      <c r="K463" s="99">
        <v>37.448688760689784</v>
      </c>
      <c r="L463" s="99">
        <v>41.505481551984047</v>
      </c>
      <c r="M463" s="99">
        <v>36.549863253037216</v>
      </c>
      <c r="N463" s="99">
        <v>34.182618728236292</v>
      </c>
      <c r="O463" s="99">
        <v>34.689151773328412</v>
      </c>
      <c r="P463" s="99">
        <v>28.571643128032481</v>
      </c>
      <c r="Q463" s="99">
        <v>29.978725083645628</v>
      </c>
      <c r="R463" s="99">
        <v>28.565739156637466</v>
      </c>
      <c r="S463" s="99">
        <v>28.321703211736043</v>
      </c>
      <c r="T463" s="99">
        <v>24.926962389681439</v>
      </c>
      <c r="U463" s="99">
        <v>25.524194262288773</v>
      </c>
      <c r="V463" s="99">
        <v>25.745174232965041</v>
      </c>
      <c r="W463" s="99">
        <v>25.259142445441444</v>
      </c>
      <c r="X463" s="99">
        <v>21.781614708900552</v>
      </c>
      <c r="Y463" s="99">
        <v>18.066269291981268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0.44302642621214289</v>
      </c>
      <c r="D467" s="123">
        <v>1.5695450039142589</v>
      </c>
      <c r="E467" s="123">
        <v>0.84414407083211573</v>
      </c>
      <c r="F467" s="123">
        <v>1.2550800150565835</v>
      </c>
      <c r="G467" s="123">
        <v>0.39680558488628248</v>
      </c>
      <c r="H467" s="123">
        <v>0.40742532820345745</v>
      </c>
      <c r="I467" s="123">
        <v>2.3973387098464922</v>
      </c>
      <c r="J467" s="123">
        <v>4.4737973643791396</v>
      </c>
      <c r="K467" s="123">
        <v>3.5532942101342466</v>
      </c>
      <c r="L467" s="123">
        <v>3.6203351687718404</v>
      </c>
      <c r="M467" s="123">
        <v>4.9649055508380187</v>
      </c>
      <c r="N467" s="123">
        <v>4.439549140868861</v>
      </c>
      <c r="O467" s="123">
        <v>4.1680799711485381</v>
      </c>
      <c r="P467" s="123">
        <v>1.2089182027766874</v>
      </c>
      <c r="Q467" s="123">
        <v>1.9887579872953374</v>
      </c>
      <c r="R467" s="123">
        <v>1.9804846159515357</v>
      </c>
      <c r="S467" s="123">
        <v>2.4563251157134482</v>
      </c>
      <c r="T467" s="123">
        <v>2.1390342039367423</v>
      </c>
      <c r="U467" s="123">
        <v>3.0687777425809806</v>
      </c>
      <c r="V467" s="123">
        <v>3.5095102217989909</v>
      </c>
      <c r="W467" s="123">
        <v>3.097140431647146</v>
      </c>
      <c r="X467" s="123">
        <v>3.8835758351551548</v>
      </c>
      <c r="Y467" s="123">
        <v>2.5166136893412214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7.6961320078520554</v>
      </c>
      <c r="D468" s="99">
        <v>8.9780611622560169</v>
      </c>
      <c r="E468" s="99">
        <v>7.8956019883031781</v>
      </c>
      <c r="F468" s="99">
        <v>8.3317151780551697</v>
      </c>
      <c r="G468" s="99">
        <v>7.9382235430049075</v>
      </c>
      <c r="H468" s="99">
        <v>8.1282973755277492</v>
      </c>
      <c r="I468" s="99">
        <v>8.0720964194978055</v>
      </c>
      <c r="J468" s="99">
        <v>8.8226802766008525</v>
      </c>
      <c r="K468" s="99">
        <v>9.2013515390034435</v>
      </c>
      <c r="L468" s="99">
        <v>8.5351349406951211</v>
      </c>
      <c r="M468" s="99">
        <v>9.5096505123530353</v>
      </c>
      <c r="N468" s="99">
        <v>8.7749735002540987</v>
      </c>
      <c r="O468" s="99">
        <v>8.1610845788315434</v>
      </c>
      <c r="P468" s="99">
        <v>8.8590541166044989</v>
      </c>
      <c r="Q468" s="99">
        <v>9.9597139282797311</v>
      </c>
      <c r="R468" s="99">
        <v>7.6876231442656557</v>
      </c>
      <c r="S468" s="99">
        <v>7.1421949511056981</v>
      </c>
      <c r="T468" s="99">
        <v>6.21606828141128</v>
      </c>
      <c r="U468" s="99">
        <v>7.3756925277417542</v>
      </c>
      <c r="V468" s="99">
        <v>7.2651463262716911</v>
      </c>
      <c r="W468" s="99">
        <v>5.769166649569069</v>
      </c>
      <c r="X468" s="99">
        <v>6.3225167387639631</v>
      </c>
      <c r="Y468" s="99">
        <v>6.5525219550330904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2.8559072286998539</v>
      </c>
      <c r="D469" s="99">
        <v>3.343825999578383</v>
      </c>
      <c r="E469" s="99">
        <v>2.9168906468939788</v>
      </c>
      <c r="F469" s="99">
        <v>3.0743546710221255</v>
      </c>
      <c r="G469" s="99">
        <v>2.9262310582625988</v>
      </c>
      <c r="H469" s="99">
        <v>2.4928750954996044</v>
      </c>
      <c r="I469" s="99">
        <v>0</v>
      </c>
      <c r="J469" s="99">
        <v>3.1057046997412288</v>
      </c>
      <c r="K469" s="99">
        <v>3.3107021810267332</v>
      </c>
      <c r="L469" s="99">
        <v>2.7092429871300814</v>
      </c>
      <c r="M469" s="99">
        <v>3.3819928678370275</v>
      </c>
      <c r="N469" s="99">
        <v>0</v>
      </c>
      <c r="O469" s="99">
        <v>2.3815975109120417</v>
      </c>
      <c r="P469" s="99">
        <v>2.6264678089643461</v>
      </c>
      <c r="Q469" s="99">
        <v>2.3673274581064327</v>
      </c>
      <c r="R469" s="99">
        <v>1.6937600813067626</v>
      </c>
      <c r="S469" s="99">
        <v>1.7806801626378224</v>
      </c>
      <c r="T469" s="99">
        <v>1.7895968160969522</v>
      </c>
      <c r="U469" s="99">
        <v>2.1723008870048246</v>
      </c>
      <c r="V469" s="99">
        <v>2.1497667071905235</v>
      </c>
      <c r="W469" s="99">
        <v>1.6699715313320307</v>
      </c>
      <c r="X469" s="99">
        <v>2.1426317480790038</v>
      </c>
      <c r="Y469" s="99">
        <v>0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2.8559072286998539</v>
      </c>
      <c r="D470" s="102">
        <v>3.343825999578383</v>
      </c>
      <c r="E470" s="102">
        <v>2.9168906468939788</v>
      </c>
      <c r="F470" s="102">
        <v>3.0743546710221255</v>
      </c>
      <c r="G470" s="102">
        <v>2.9262310582625988</v>
      </c>
      <c r="H470" s="102">
        <v>2.4928750954996044</v>
      </c>
      <c r="I470" s="102">
        <v>0</v>
      </c>
      <c r="J470" s="102">
        <v>3.1057046997412288</v>
      </c>
      <c r="K470" s="102">
        <v>3.3107021810267332</v>
      </c>
      <c r="L470" s="102">
        <v>2.7092429871300814</v>
      </c>
      <c r="M470" s="102">
        <v>3.3819928678370275</v>
      </c>
      <c r="N470" s="102">
        <v>0</v>
      </c>
      <c r="O470" s="102">
        <v>2.3815975109120417</v>
      </c>
      <c r="P470" s="102">
        <v>2.6264678089643461</v>
      </c>
      <c r="Q470" s="102">
        <v>2.3673274581064327</v>
      </c>
      <c r="R470" s="102">
        <v>1.6937600813067626</v>
      </c>
      <c r="S470" s="102">
        <v>1.7806801626378224</v>
      </c>
      <c r="T470" s="102">
        <v>1.7895968160969522</v>
      </c>
      <c r="U470" s="102">
        <v>2.1723008870048246</v>
      </c>
      <c r="V470" s="102">
        <v>2.1497667071905235</v>
      </c>
      <c r="W470" s="102">
        <v>1.6699715313320307</v>
      </c>
      <c r="X470" s="102">
        <v>2.1426317480790038</v>
      </c>
      <c r="Y470" s="102">
        <v>0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5.5253773079278756E-3</v>
      </c>
      <c r="D476" s="123">
        <v>4.931416847219699E-3</v>
      </c>
      <c r="E476" s="123">
        <v>4.365142732753906E-3</v>
      </c>
      <c r="F476" s="123">
        <v>6.5334293478189129E-3</v>
      </c>
      <c r="G476" s="123">
        <v>6.0384879194416551E-3</v>
      </c>
      <c r="H476" s="123">
        <v>5.5201136421511761E-3</v>
      </c>
      <c r="I476" s="123">
        <v>3.4406391470193577E-3</v>
      </c>
      <c r="J476" s="123">
        <v>2.8320060103100017E-3</v>
      </c>
      <c r="K476" s="123">
        <v>3.9758480709067828E-3</v>
      </c>
      <c r="L476" s="123">
        <v>2.3251084658956018E-3</v>
      </c>
      <c r="M476" s="123">
        <v>1.0694216653199058E-3</v>
      </c>
      <c r="N476" s="123">
        <v>1.164570837250201E-3</v>
      </c>
      <c r="O476" s="123">
        <v>2.6101772174383754E-3</v>
      </c>
      <c r="P476" s="123">
        <v>4.9030258763058205E-3</v>
      </c>
      <c r="Q476" s="123">
        <v>8.7710279622328653E-3</v>
      </c>
      <c r="R476" s="123">
        <v>5.5880020368872085E-3</v>
      </c>
      <c r="S476" s="123">
        <v>3.2663850469805615E-3</v>
      </c>
      <c r="T476" s="123">
        <v>1.3776222904468168E-3</v>
      </c>
      <c r="U476" s="123">
        <v>2.8720910405833134E-3</v>
      </c>
      <c r="V476" s="123">
        <v>2.7554514201096727E-3</v>
      </c>
      <c r="W476" s="123">
        <v>3.884028244498584E-3</v>
      </c>
      <c r="X476" s="123">
        <v>0</v>
      </c>
      <c r="Y476" s="123">
        <v>0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1.0397037897995713</v>
      </c>
      <c r="D477" s="99">
        <v>1.2005886558616874</v>
      </c>
      <c r="E477" s="99">
        <v>0.990438047406765</v>
      </c>
      <c r="F477" s="99">
        <v>1.1427075034734424</v>
      </c>
      <c r="G477" s="99">
        <v>1.0107007956458403</v>
      </c>
      <c r="H477" s="99">
        <v>1.1103546234903499</v>
      </c>
      <c r="I477" s="99">
        <v>1.0179852340794049</v>
      </c>
      <c r="J477" s="99">
        <v>1.1487155807533618</v>
      </c>
      <c r="K477" s="99">
        <v>1.4982159194026778</v>
      </c>
      <c r="L477" s="99">
        <v>1.4261440293648322</v>
      </c>
      <c r="M477" s="99">
        <v>1.4562606477115334</v>
      </c>
      <c r="N477" s="99">
        <v>1.3151110274787436</v>
      </c>
      <c r="O477" s="99">
        <v>1.1433492064035327</v>
      </c>
      <c r="P477" s="99">
        <v>1.4589883379165891</v>
      </c>
      <c r="Q477" s="99">
        <v>1.9810508087848695</v>
      </c>
      <c r="R477" s="99">
        <v>1.6816533329808363</v>
      </c>
      <c r="S477" s="99">
        <v>1.5133628549096223</v>
      </c>
      <c r="T477" s="99">
        <v>1.3621929207938122</v>
      </c>
      <c r="U477" s="99">
        <v>1.6167000467443471</v>
      </c>
      <c r="V477" s="99">
        <v>1.5786899669615018</v>
      </c>
      <c r="W477" s="99">
        <v>1.5396744905691739</v>
      </c>
      <c r="X477" s="99">
        <v>0</v>
      </c>
      <c r="Y477" s="99">
        <v>0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695101</v>
      </c>
      <c r="C5" s="120">
        <v>714816</v>
      </c>
      <c r="D5" s="120">
        <v>733266</v>
      </c>
      <c r="E5" s="120">
        <v>774681</v>
      </c>
      <c r="F5" s="120">
        <v>825402</v>
      </c>
      <c r="G5" s="120">
        <v>910099</v>
      </c>
      <c r="H5" s="120">
        <v>941364</v>
      </c>
      <c r="I5" s="120">
        <v>936806</v>
      </c>
      <c r="J5" s="120">
        <v>927593</v>
      </c>
      <c r="K5" s="120">
        <v>918515</v>
      </c>
      <c r="L5" s="120">
        <v>904899</v>
      </c>
      <c r="M5" s="120">
        <v>882187</v>
      </c>
      <c r="N5" s="120">
        <v>867770</v>
      </c>
      <c r="O5" s="120">
        <v>859971</v>
      </c>
      <c r="P5" s="120">
        <v>870435</v>
      </c>
      <c r="Q5" s="120">
        <v>893868</v>
      </c>
      <c r="R5" s="120">
        <v>927193</v>
      </c>
      <c r="S5" s="120">
        <v>946670</v>
      </c>
      <c r="T5" s="120">
        <v>962047</v>
      </c>
      <c r="U5" s="120">
        <v>975988</v>
      </c>
      <c r="V5" s="120">
        <v>978279</v>
      </c>
      <c r="W5" s="120">
        <v>978193</v>
      </c>
      <c r="X5" s="120">
        <v>970208</v>
      </c>
      <c r="Y5" s="120">
        <v>970455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695101</v>
      </c>
      <c r="C7" s="52">
        <v>714816</v>
      </c>
      <c r="D7" s="52">
        <v>733266</v>
      </c>
      <c r="E7" s="52">
        <v>774681</v>
      </c>
      <c r="F7" s="52">
        <v>825402</v>
      </c>
      <c r="G7" s="52">
        <v>910099</v>
      </c>
      <c r="H7" s="52">
        <v>941364</v>
      </c>
      <c r="I7" s="52">
        <v>936806</v>
      </c>
      <c r="J7" s="52">
        <v>927593</v>
      </c>
      <c r="K7" s="52">
        <v>918515</v>
      </c>
      <c r="L7" s="52">
        <v>904899</v>
      </c>
      <c r="M7" s="52">
        <v>882187</v>
      </c>
      <c r="N7" s="52">
        <v>867770</v>
      </c>
      <c r="O7" s="52">
        <v>859971</v>
      </c>
      <c r="P7" s="52">
        <v>870435</v>
      </c>
      <c r="Q7" s="52">
        <v>893868</v>
      </c>
      <c r="R7" s="52">
        <v>927193</v>
      </c>
      <c r="S7" s="52">
        <v>946670</v>
      </c>
      <c r="T7" s="52">
        <v>962047</v>
      </c>
      <c r="U7" s="52">
        <v>975988</v>
      </c>
      <c r="V7" s="52">
        <v>978279</v>
      </c>
      <c r="W7" s="52">
        <v>978193</v>
      </c>
      <c r="X7" s="52">
        <v>970208</v>
      </c>
      <c r="Y7" s="52">
        <v>970455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4735</v>
      </c>
      <c r="C9" s="52">
        <v>6308</v>
      </c>
      <c r="D9" s="52">
        <v>7300</v>
      </c>
      <c r="E9" s="52">
        <v>9084</v>
      </c>
      <c r="F9" s="52">
        <v>11079</v>
      </c>
      <c r="G9" s="52">
        <v>14143</v>
      </c>
      <c r="H9" s="52">
        <v>17577</v>
      </c>
      <c r="I9" s="52">
        <v>20691</v>
      </c>
      <c r="J9" s="52">
        <v>21944</v>
      </c>
      <c r="K9" s="52">
        <v>22003</v>
      </c>
      <c r="L9" s="52">
        <v>21871</v>
      </c>
      <c r="M9" s="52">
        <v>21248</v>
      </c>
      <c r="N9" s="52">
        <v>20004</v>
      </c>
      <c r="O9" s="52">
        <v>19431</v>
      </c>
      <c r="P9" s="52">
        <v>18944</v>
      </c>
      <c r="Q9" s="52">
        <v>19200</v>
      </c>
      <c r="R9" s="52">
        <v>21351</v>
      </c>
      <c r="S9" s="52">
        <v>25888</v>
      </c>
      <c r="T9" s="52">
        <v>30013</v>
      </c>
      <c r="U9" s="52">
        <v>36685</v>
      </c>
      <c r="V9" s="52">
        <v>51337</v>
      </c>
      <c r="W9" s="52">
        <v>54876</v>
      </c>
      <c r="X9" s="52">
        <v>54471</v>
      </c>
      <c r="Y9" s="52">
        <v>52617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444868</v>
      </c>
      <c r="C11" s="52">
        <v>457351</v>
      </c>
      <c r="D11" s="52">
        <v>469100</v>
      </c>
      <c r="E11" s="52">
        <v>495486</v>
      </c>
      <c r="F11" s="52">
        <v>527917</v>
      </c>
      <c r="G11" s="52">
        <v>580380</v>
      </c>
      <c r="H11" s="52">
        <v>598919</v>
      </c>
      <c r="I11" s="52">
        <v>598347</v>
      </c>
      <c r="J11" s="52">
        <v>592271</v>
      </c>
      <c r="K11" s="52">
        <v>591642</v>
      </c>
      <c r="L11" s="52">
        <v>595090</v>
      </c>
      <c r="M11" s="52">
        <v>604170</v>
      </c>
      <c r="N11" s="52">
        <v>607788</v>
      </c>
      <c r="O11" s="52">
        <v>607565</v>
      </c>
      <c r="P11" s="52">
        <v>613046</v>
      </c>
      <c r="Q11" s="52">
        <v>619360</v>
      </c>
      <c r="R11" s="52">
        <v>635649</v>
      </c>
      <c r="S11" s="52">
        <v>648639</v>
      </c>
      <c r="T11" s="52">
        <v>657161</v>
      </c>
      <c r="U11" s="52">
        <v>665839</v>
      </c>
      <c r="V11" s="52">
        <v>670222</v>
      </c>
      <c r="W11" s="52">
        <v>659640</v>
      </c>
      <c r="X11" s="52">
        <v>612494</v>
      </c>
      <c r="Y11" s="52">
        <v>572165</v>
      </c>
      <c r="DA11" s="63" t="s">
        <v>1087</v>
      </c>
    </row>
    <row r="12" spans="1:105" ht="12" customHeight="1" x14ac:dyDescent="0.25">
      <c r="A12" s="97" t="s">
        <v>133</v>
      </c>
      <c r="B12" s="52">
        <v>1258</v>
      </c>
      <c r="C12" s="52">
        <v>1370</v>
      </c>
      <c r="D12" s="52">
        <v>1359</v>
      </c>
      <c r="E12" s="52">
        <v>1542</v>
      </c>
      <c r="F12" s="52">
        <v>1734</v>
      </c>
      <c r="G12" s="52">
        <v>2727</v>
      </c>
      <c r="H12" s="52">
        <v>3217</v>
      </c>
      <c r="I12" s="52">
        <v>3094</v>
      </c>
      <c r="J12" s="52">
        <v>3247</v>
      </c>
      <c r="K12" s="52">
        <v>4334</v>
      </c>
      <c r="L12" s="52">
        <v>4523</v>
      </c>
      <c r="M12" s="52">
        <v>4961</v>
      </c>
      <c r="N12" s="52">
        <v>4819</v>
      </c>
      <c r="O12" s="52">
        <v>4794</v>
      </c>
      <c r="P12" s="52">
        <v>4961</v>
      </c>
      <c r="Q12" s="52">
        <v>4871</v>
      </c>
      <c r="R12" s="52">
        <v>5010</v>
      </c>
      <c r="S12" s="52">
        <v>4951</v>
      </c>
      <c r="T12" s="52">
        <v>4685</v>
      </c>
      <c r="U12" s="52">
        <v>4573</v>
      </c>
      <c r="V12" s="52">
        <v>4833</v>
      </c>
      <c r="W12" s="52">
        <v>4938</v>
      </c>
      <c r="X12" s="52">
        <v>4475</v>
      </c>
      <c r="Y12" s="52">
        <v>4038</v>
      </c>
      <c r="DA12" s="63" t="s">
        <v>1088</v>
      </c>
    </row>
    <row r="13" spans="1:105" ht="12" customHeight="1" x14ac:dyDescent="0.25">
      <c r="A13" s="97" t="s">
        <v>122</v>
      </c>
      <c r="B13" s="52">
        <v>187836</v>
      </c>
      <c r="C13" s="52">
        <v>192410</v>
      </c>
      <c r="D13" s="52">
        <v>197739</v>
      </c>
      <c r="E13" s="52">
        <v>204027</v>
      </c>
      <c r="F13" s="52">
        <v>207286</v>
      </c>
      <c r="G13" s="52">
        <v>208711</v>
      </c>
      <c r="H13" s="52">
        <v>204814</v>
      </c>
      <c r="I13" s="52">
        <v>200291</v>
      </c>
      <c r="J13" s="52">
        <v>193885</v>
      </c>
      <c r="K13" s="52">
        <v>164238</v>
      </c>
      <c r="L13" s="52">
        <v>151471</v>
      </c>
      <c r="M13" s="52">
        <v>131393</v>
      </c>
      <c r="N13" s="52">
        <v>123234</v>
      </c>
      <c r="O13" s="52">
        <v>119986</v>
      </c>
      <c r="P13" s="52">
        <v>125679</v>
      </c>
      <c r="Q13" s="52">
        <v>136413</v>
      </c>
      <c r="R13" s="52">
        <v>146904</v>
      </c>
      <c r="S13" s="52">
        <v>153072</v>
      </c>
      <c r="T13" s="52">
        <v>158034</v>
      </c>
      <c r="U13" s="52">
        <v>160582</v>
      </c>
      <c r="V13" s="52">
        <v>161373</v>
      </c>
      <c r="W13" s="52">
        <v>172852</v>
      </c>
      <c r="X13" s="52">
        <v>194303</v>
      </c>
      <c r="Y13" s="52">
        <v>226598</v>
      </c>
      <c r="DA13" s="63" t="s">
        <v>1089</v>
      </c>
    </row>
    <row r="14" spans="1:105" ht="12" customHeight="1" x14ac:dyDescent="0.25">
      <c r="A14" s="97" t="s">
        <v>121</v>
      </c>
      <c r="B14" s="52">
        <v>61139</v>
      </c>
      <c r="C14" s="52">
        <v>63685</v>
      </c>
      <c r="D14" s="52">
        <v>65068</v>
      </c>
      <c r="E14" s="52">
        <v>73626</v>
      </c>
      <c r="F14" s="52">
        <v>88465</v>
      </c>
      <c r="G14" s="52">
        <v>118281</v>
      </c>
      <c r="H14" s="52">
        <v>134414</v>
      </c>
      <c r="I14" s="52">
        <v>135074</v>
      </c>
      <c r="J14" s="52">
        <v>138190</v>
      </c>
      <c r="K14" s="52">
        <v>158301</v>
      </c>
      <c r="L14" s="52">
        <v>153815</v>
      </c>
      <c r="M14" s="52">
        <v>141663</v>
      </c>
      <c r="N14" s="52">
        <v>131929</v>
      </c>
      <c r="O14" s="52">
        <v>127626</v>
      </c>
      <c r="P14" s="52">
        <v>126749</v>
      </c>
      <c r="Q14" s="52">
        <v>133224</v>
      </c>
      <c r="R14" s="52">
        <v>139630</v>
      </c>
      <c r="S14" s="52">
        <v>140008</v>
      </c>
      <c r="T14" s="52">
        <v>142167</v>
      </c>
      <c r="U14" s="52">
        <v>144994</v>
      </c>
      <c r="V14" s="52">
        <v>141851</v>
      </c>
      <c r="W14" s="52">
        <v>140763</v>
      </c>
      <c r="X14" s="52">
        <v>158936</v>
      </c>
      <c r="Y14" s="52">
        <v>167654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143120</v>
      </c>
      <c r="C16" s="52">
        <v>147943</v>
      </c>
      <c r="D16" s="52">
        <v>153574</v>
      </c>
      <c r="E16" s="52">
        <v>164504</v>
      </c>
      <c r="F16" s="52">
        <v>177673</v>
      </c>
      <c r="G16" s="52">
        <v>197494</v>
      </c>
      <c r="H16" s="52">
        <v>205011</v>
      </c>
      <c r="I16" s="52">
        <v>205460</v>
      </c>
      <c r="J16" s="52">
        <v>203948</v>
      </c>
      <c r="K16" s="52">
        <v>203574</v>
      </c>
      <c r="L16" s="52">
        <v>201781</v>
      </c>
      <c r="M16" s="52">
        <v>198847</v>
      </c>
      <c r="N16" s="52">
        <v>191355</v>
      </c>
      <c r="O16" s="52">
        <v>185473</v>
      </c>
      <c r="P16" s="52">
        <v>177333</v>
      </c>
      <c r="Q16" s="52">
        <v>170733</v>
      </c>
      <c r="R16" s="52">
        <v>163529</v>
      </c>
      <c r="S16" s="52">
        <v>159494</v>
      </c>
      <c r="T16" s="52">
        <v>157023</v>
      </c>
      <c r="U16" s="52">
        <v>161300</v>
      </c>
      <c r="V16" s="52">
        <v>161092</v>
      </c>
      <c r="W16" s="52">
        <v>155308</v>
      </c>
      <c r="X16" s="52">
        <v>122282</v>
      </c>
      <c r="Y16" s="52">
        <v>95318</v>
      </c>
      <c r="DA16" s="63" t="s">
        <v>1091</v>
      </c>
    </row>
    <row r="17" spans="1:105" ht="12" customHeight="1" x14ac:dyDescent="0.25">
      <c r="A17" s="109" t="s">
        <v>120</v>
      </c>
      <c r="B17" s="36">
        <v>551981</v>
      </c>
      <c r="C17" s="36">
        <v>566873</v>
      </c>
      <c r="D17" s="36">
        <v>579692</v>
      </c>
      <c r="E17" s="36">
        <v>610177</v>
      </c>
      <c r="F17" s="36">
        <v>647729</v>
      </c>
      <c r="G17" s="36">
        <v>712605</v>
      </c>
      <c r="H17" s="36">
        <v>736353</v>
      </c>
      <c r="I17" s="36">
        <v>731346</v>
      </c>
      <c r="J17" s="36">
        <v>723645</v>
      </c>
      <c r="K17" s="36">
        <v>714941</v>
      </c>
      <c r="L17" s="36">
        <v>703118</v>
      </c>
      <c r="M17" s="36">
        <v>683340</v>
      </c>
      <c r="N17" s="36">
        <v>676415</v>
      </c>
      <c r="O17" s="36">
        <v>674498</v>
      </c>
      <c r="P17" s="36">
        <v>693102</v>
      </c>
      <c r="Q17" s="36">
        <v>723135</v>
      </c>
      <c r="R17" s="36">
        <v>763664</v>
      </c>
      <c r="S17" s="36">
        <v>787176</v>
      </c>
      <c r="T17" s="36">
        <v>805024</v>
      </c>
      <c r="U17" s="36">
        <v>814688</v>
      </c>
      <c r="V17" s="36">
        <v>817187</v>
      </c>
      <c r="W17" s="36">
        <v>822885</v>
      </c>
      <c r="X17" s="36">
        <v>847926</v>
      </c>
      <c r="Y17" s="36">
        <v>875137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54305</v>
      </c>
      <c r="D21" s="52">
        <v>54323</v>
      </c>
      <c r="E21" s="52">
        <v>54447</v>
      </c>
      <c r="F21" s="52">
        <v>54799</v>
      </c>
      <c r="G21" s="52">
        <v>55499</v>
      </c>
      <c r="H21" s="52">
        <v>56723</v>
      </c>
      <c r="I21" s="52">
        <v>58648</v>
      </c>
      <c r="J21" s="52">
        <v>61411</v>
      </c>
      <c r="K21" s="52">
        <v>65099</v>
      </c>
      <c r="L21" s="52">
        <v>69782</v>
      </c>
      <c r="M21" s="52">
        <v>75545</v>
      </c>
      <c r="N21" s="52">
        <v>82480</v>
      </c>
      <c r="O21" s="52">
        <v>79797</v>
      </c>
      <c r="P21" s="52">
        <v>45876</v>
      </c>
      <c r="Q21" s="52">
        <v>56829</v>
      </c>
      <c r="R21" s="52">
        <v>69336</v>
      </c>
      <c r="S21" s="52">
        <v>83485</v>
      </c>
      <c r="T21" s="52">
        <v>84660</v>
      </c>
      <c r="U21" s="52">
        <v>86199</v>
      </c>
      <c r="V21" s="52">
        <v>83307</v>
      </c>
      <c r="W21" s="52">
        <v>78118</v>
      </c>
      <c r="X21" s="52">
        <v>65401</v>
      </c>
      <c r="Y21" s="52">
        <v>61561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740</v>
      </c>
      <c r="D23" s="52">
        <v>745</v>
      </c>
      <c r="E23" s="52">
        <v>774</v>
      </c>
      <c r="F23" s="52">
        <v>853</v>
      </c>
      <c r="G23" s="52">
        <v>1012</v>
      </c>
      <c r="H23" s="52">
        <v>1284</v>
      </c>
      <c r="I23" s="52">
        <v>1264</v>
      </c>
      <c r="J23" s="52">
        <v>1615</v>
      </c>
      <c r="K23" s="52">
        <v>2524</v>
      </c>
      <c r="L23" s="52">
        <v>2753</v>
      </c>
      <c r="M23" s="52">
        <v>3301</v>
      </c>
      <c r="N23" s="52">
        <v>3651</v>
      </c>
      <c r="O23" s="52">
        <v>4398</v>
      </c>
      <c r="P23" s="52">
        <v>3662</v>
      </c>
      <c r="Q23" s="52">
        <v>3177</v>
      </c>
      <c r="R23" s="52">
        <v>2652</v>
      </c>
      <c r="S23" s="52">
        <v>2753</v>
      </c>
      <c r="T23" s="52">
        <v>2878</v>
      </c>
      <c r="U23" s="52">
        <v>3155</v>
      </c>
      <c r="V23" s="52">
        <v>3537</v>
      </c>
      <c r="W23" s="52">
        <v>4366</v>
      </c>
      <c r="X23" s="52">
        <v>4842</v>
      </c>
      <c r="Y23" s="52">
        <v>5957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34755</v>
      </c>
      <c r="D25" s="52">
        <v>34768</v>
      </c>
      <c r="E25" s="52">
        <v>34848</v>
      </c>
      <c r="F25" s="52">
        <v>35068</v>
      </c>
      <c r="G25" s="52">
        <v>35517</v>
      </c>
      <c r="H25" s="52">
        <v>36298</v>
      </c>
      <c r="I25" s="52">
        <v>40379</v>
      </c>
      <c r="J25" s="52">
        <v>57028</v>
      </c>
      <c r="K25" s="52">
        <v>58603</v>
      </c>
      <c r="L25" s="52">
        <v>62361</v>
      </c>
      <c r="M25" s="52">
        <v>66937</v>
      </c>
      <c r="N25" s="52">
        <v>72977</v>
      </c>
      <c r="O25" s="52">
        <v>69571</v>
      </c>
      <c r="P25" s="52">
        <v>35835</v>
      </c>
      <c r="Q25" s="52">
        <v>45812</v>
      </c>
      <c r="R25" s="52">
        <v>56783</v>
      </c>
      <c r="S25" s="52">
        <v>70177</v>
      </c>
      <c r="T25" s="52">
        <v>72059</v>
      </c>
      <c r="U25" s="52">
        <v>73688</v>
      </c>
      <c r="V25" s="52">
        <v>69932</v>
      </c>
      <c r="W25" s="52">
        <v>64838</v>
      </c>
      <c r="X25" s="52">
        <v>93770</v>
      </c>
      <c r="Y25" s="52">
        <v>83693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98</v>
      </c>
      <c r="D26" s="52">
        <v>99</v>
      </c>
      <c r="E26" s="52">
        <v>98</v>
      </c>
      <c r="F26" s="52">
        <v>99</v>
      </c>
      <c r="G26" s="52">
        <v>100</v>
      </c>
      <c r="H26" s="52">
        <v>106</v>
      </c>
      <c r="I26" s="52">
        <v>123</v>
      </c>
      <c r="J26" s="52">
        <v>194</v>
      </c>
      <c r="K26" s="52">
        <v>231</v>
      </c>
      <c r="L26" s="52">
        <v>266</v>
      </c>
      <c r="M26" s="52">
        <v>311</v>
      </c>
      <c r="N26" s="52">
        <v>368</v>
      </c>
      <c r="O26" s="52">
        <v>421</v>
      </c>
      <c r="P26" s="52">
        <v>274</v>
      </c>
      <c r="Q26" s="52">
        <v>353</v>
      </c>
      <c r="R26" s="52">
        <v>441</v>
      </c>
      <c r="S26" s="52">
        <v>556</v>
      </c>
      <c r="T26" s="52">
        <v>586</v>
      </c>
      <c r="U26" s="52">
        <v>612</v>
      </c>
      <c r="V26" s="52">
        <v>572</v>
      </c>
      <c r="W26" s="52">
        <v>521</v>
      </c>
      <c r="X26" s="52">
        <v>463</v>
      </c>
      <c r="Y26" s="52">
        <v>437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29349</v>
      </c>
      <c r="D27" s="52">
        <v>29416</v>
      </c>
      <c r="E27" s="52">
        <v>29881</v>
      </c>
      <c r="F27" s="52">
        <v>31153</v>
      </c>
      <c r="G27" s="52">
        <v>33652</v>
      </c>
      <c r="H27" s="52">
        <v>37781</v>
      </c>
      <c r="I27" s="52">
        <v>26347</v>
      </c>
      <c r="J27" s="52">
        <v>23193</v>
      </c>
      <c r="K27" s="52">
        <v>34464</v>
      </c>
      <c r="L27" s="52">
        <v>34371</v>
      </c>
      <c r="M27" s="52">
        <v>33320</v>
      </c>
      <c r="N27" s="52">
        <v>30756</v>
      </c>
      <c r="O27" s="52">
        <v>27670</v>
      </c>
      <c r="P27" s="52">
        <v>23008</v>
      </c>
      <c r="Q27" s="52">
        <v>17509</v>
      </c>
      <c r="R27" s="52">
        <v>15662</v>
      </c>
      <c r="S27" s="52">
        <v>15703</v>
      </c>
      <c r="T27" s="52">
        <v>20770</v>
      </c>
      <c r="U27" s="52">
        <v>20970</v>
      </c>
      <c r="V27" s="52">
        <v>24516</v>
      </c>
      <c r="W27" s="52">
        <v>25638</v>
      </c>
      <c r="X27" s="52">
        <v>25656</v>
      </c>
      <c r="Y27" s="52">
        <v>25750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9553</v>
      </c>
      <c r="D28" s="52">
        <v>9576</v>
      </c>
      <c r="E28" s="52">
        <v>9741</v>
      </c>
      <c r="F28" s="52">
        <v>10188</v>
      </c>
      <c r="G28" s="52">
        <v>11132</v>
      </c>
      <c r="H28" s="52">
        <v>12887</v>
      </c>
      <c r="I28" s="52">
        <v>10144</v>
      </c>
      <c r="J28" s="52">
        <v>10872</v>
      </c>
      <c r="K28" s="52">
        <v>17160</v>
      </c>
      <c r="L28" s="52">
        <v>20487</v>
      </c>
      <c r="M28" s="52">
        <v>25311</v>
      </c>
      <c r="N28" s="52">
        <v>28067</v>
      </c>
      <c r="O28" s="52">
        <v>28343</v>
      </c>
      <c r="P28" s="52">
        <v>21545</v>
      </c>
      <c r="Q28" s="52">
        <v>18020</v>
      </c>
      <c r="R28" s="52">
        <v>21156</v>
      </c>
      <c r="S28" s="52">
        <v>23256</v>
      </c>
      <c r="T28" s="52">
        <v>17466</v>
      </c>
      <c r="U28" s="52">
        <v>18655</v>
      </c>
      <c r="V28" s="52">
        <v>21339</v>
      </c>
      <c r="W28" s="52">
        <v>22904</v>
      </c>
      <c r="X28" s="52">
        <v>22165</v>
      </c>
      <c r="Y28" s="52">
        <v>23850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22362</v>
      </c>
      <c r="D30" s="52">
        <v>22416</v>
      </c>
      <c r="E30" s="52">
        <v>22788</v>
      </c>
      <c r="F30" s="52">
        <v>23823</v>
      </c>
      <c r="G30" s="52">
        <v>25900</v>
      </c>
      <c r="H30" s="52">
        <v>29474</v>
      </c>
      <c r="I30" s="52">
        <v>21624</v>
      </c>
      <c r="J30" s="52">
        <v>27358</v>
      </c>
      <c r="K30" s="52">
        <v>30846</v>
      </c>
      <c r="L30" s="52">
        <v>33881</v>
      </c>
      <c r="M30" s="52">
        <v>36930</v>
      </c>
      <c r="N30" s="52">
        <v>38732</v>
      </c>
      <c r="O30" s="52">
        <v>36768</v>
      </c>
      <c r="P30" s="52">
        <v>22562</v>
      </c>
      <c r="Q30" s="52">
        <v>24424</v>
      </c>
      <c r="R30" s="52">
        <v>29071</v>
      </c>
      <c r="S30" s="52">
        <v>32415</v>
      </c>
      <c r="T30" s="52">
        <v>32009</v>
      </c>
      <c r="U30" s="52">
        <v>31425</v>
      </c>
      <c r="V30" s="52">
        <v>28792</v>
      </c>
      <c r="W30" s="52">
        <v>27112</v>
      </c>
      <c r="X30" s="52">
        <v>36106</v>
      </c>
      <c r="Y30" s="52">
        <v>28490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86247</v>
      </c>
      <c r="D31" s="36">
        <v>86444</v>
      </c>
      <c r="E31" s="36">
        <v>87825</v>
      </c>
      <c r="F31" s="36">
        <v>91588</v>
      </c>
      <c r="G31" s="36">
        <v>99108</v>
      </c>
      <c r="H31" s="36">
        <v>111945</v>
      </c>
      <c r="I31" s="36">
        <v>80147</v>
      </c>
      <c r="J31" s="36">
        <v>84800</v>
      </c>
      <c r="K31" s="36">
        <v>112167</v>
      </c>
      <c r="L31" s="36">
        <v>119388</v>
      </c>
      <c r="M31" s="36">
        <v>129196</v>
      </c>
      <c r="N31" s="36">
        <v>133223</v>
      </c>
      <c r="O31" s="36">
        <v>127005</v>
      </c>
      <c r="P31" s="36">
        <v>86501</v>
      </c>
      <c r="Q31" s="36">
        <v>88145</v>
      </c>
      <c r="R31" s="36">
        <v>97866</v>
      </c>
      <c r="S31" s="36">
        <v>112471</v>
      </c>
      <c r="T31" s="36">
        <v>117098</v>
      </c>
      <c r="U31" s="36">
        <v>121525</v>
      </c>
      <c r="V31" s="36">
        <v>125453</v>
      </c>
      <c r="W31" s="36">
        <v>124685</v>
      </c>
      <c r="X31" s="36">
        <v>118756</v>
      </c>
      <c r="Y31" s="36">
        <v>128655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74020</v>
      </c>
      <c r="D35" s="52">
        <v>72773</v>
      </c>
      <c r="E35" s="52">
        <v>95862</v>
      </c>
      <c r="F35" s="52">
        <v>105520</v>
      </c>
      <c r="G35" s="52">
        <v>140196</v>
      </c>
      <c r="H35" s="52">
        <v>87988</v>
      </c>
      <c r="I35" s="52">
        <v>54090</v>
      </c>
      <c r="J35" s="52">
        <v>52198</v>
      </c>
      <c r="K35" s="52">
        <v>56021</v>
      </c>
      <c r="L35" s="52">
        <v>56166</v>
      </c>
      <c r="M35" s="52">
        <v>52833</v>
      </c>
      <c r="N35" s="52">
        <v>68063</v>
      </c>
      <c r="O35" s="52">
        <v>71998</v>
      </c>
      <c r="P35" s="52">
        <v>56340</v>
      </c>
      <c r="Q35" s="52">
        <v>80262</v>
      </c>
      <c r="R35" s="52">
        <v>102661</v>
      </c>
      <c r="S35" s="52">
        <v>102962</v>
      </c>
      <c r="T35" s="52">
        <v>100037</v>
      </c>
      <c r="U35" s="52">
        <v>100140</v>
      </c>
      <c r="V35" s="52">
        <v>85598</v>
      </c>
      <c r="W35" s="52">
        <v>78032</v>
      </c>
      <c r="X35" s="52">
        <v>57416</v>
      </c>
      <c r="Y35" s="52">
        <v>61808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2313</v>
      </c>
      <c r="D37" s="52">
        <v>1737</v>
      </c>
      <c r="E37" s="52">
        <v>2558</v>
      </c>
      <c r="F37" s="52">
        <v>2848</v>
      </c>
      <c r="G37" s="52">
        <v>4076</v>
      </c>
      <c r="H37" s="52">
        <v>4718</v>
      </c>
      <c r="I37" s="52">
        <v>4378</v>
      </c>
      <c r="J37" s="52">
        <v>2868</v>
      </c>
      <c r="K37" s="52">
        <v>2583</v>
      </c>
      <c r="L37" s="52">
        <v>2621</v>
      </c>
      <c r="M37" s="52">
        <v>2678</v>
      </c>
      <c r="N37" s="52">
        <v>2407</v>
      </c>
      <c r="O37" s="52">
        <v>3825</v>
      </c>
      <c r="P37" s="52">
        <v>3175</v>
      </c>
      <c r="Q37" s="52">
        <v>3433</v>
      </c>
      <c r="R37" s="52">
        <v>4803</v>
      </c>
      <c r="S37" s="52">
        <v>7290</v>
      </c>
      <c r="T37" s="52">
        <v>7003</v>
      </c>
      <c r="U37" s="52">
        <v>9827</v>
      </c>
      <c r="V37" s="52">
        <v>18189</v>
      </c>
      <c r="W37" s="52">
        <v>7905</v>
      </c>
      <c r="X37" s="52">
        <v>4437</v>
      </c>
      <c r="Y37" s="52">
        <v>4103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47238</v>
      </c>
      <c r="D39" s="52">
        <v>46517</v>
      </c>
      <c r="E39" s="52">
        <v>61234</v>
      </c>
      <c r="F39" s="52">
        <v>67499</v>
      </c>
      <c r="G39" s="52">
        <v>87980</v>
      </c>
      <c r="H39" s="52">
        <v>54837</v>
      </c>
      <c r="I39" s="52">
        <v>39807</v>
      </c>
      <c r="J39" s="52">
        <v>50952</v>
      </c>
      <c r="K39" s="52">
        <v>57974</v>
      </c>
      <c r="L39" s="52">
        <v>65809</v>
      </c>
      <c r="M39" s="52">
        <v>76017</v>
      </c>
      <c r="N39" s="52">
        <v>76595</v>
      </c>
      <c r="O39" s="52">
        <v>69348</v>
      </c>
      <c r="P39" s="52">
        <v>41316</v>
      </c>
      <c r="Q39" s="52">
        <v>52126</v>
      </c>
      <c r="R39" s="52">
        <v>73072</v>
      </c>
      <c r="S39" s="52">
        <v>83167</v>
      </c>
      <c r="T39" s="52">
        <v>80581</v>
      </c>
      <c r="U39" s="52">
        <v>82366</v>
      </c>
      <c r="V39" s="52">
        <v>74315</v>
      </c>
      <c r="W39" s="52">
        <v>54256</v>
      </c>
      <c r="X39" s="52">
        <v>46624</v>
      </c>
      <c r="Y39" s="52">
        <v>43364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210</v>
      </c>
      <c r="D40" s="52">
        <v>88</v>
      </c>
      <c r="E40" s="52">
        <v>281</v>
      </c>
      <c r="F40" s="52">
        <v>291</v>
      </c>
      <c r="G40" s="52">
        <v>1093</v>
      </c>
      <c r="H40" s="52">
        <v>596</v>
      </c>
      <c r="I40" s="52">
        <v>0</v>
      </c>
      <c r="J40" s="52">
        <v>347</v>
      </c>
      <c r="K40" s="52">
        <v>1318</v>
      </c>
      <c r="L40" s="52">
        <v>455</v>
      </c>
      <c r="M40" s="52">
        <v>749</v>
      </c>
      <c r="N40" s="52">
        <v>226</v>
      </c>
      <c r="O40" s="52">
        <v>396</v>
      </c>
      <c r="P40" s="52">
        <v>441</v>
      </c>
      <c r="Q40" s="52">
        <v>263</v>
      </c>
      <c r="R40" s="52">
        <v>580</v>
      </c>
      <c r="S40" s="52">
        <v>497</v>
      </c>
      <c r="T40" s="52">
        <v>320</v>
      </c>
      <c r="U40" s="52">
        <v>500</v>
      </c>
      <c r="V40" s="52">
        <v>832</v>
      </c>
      <c r="W40" s="52">
        <v>626</v>
      </c>
      <c r="X40" s="52">
        <v>0</v>
      </c>
      <c r="Y40" s="52">
        <v>0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33923</v>
      </c>
      <c r="D41" s="52">
        <v>34745</v>
      </c>
      <c r="E41" s="52">
        <v>36169</v>
      </c>
      <c r="F41" s="52">
        <v>34412</v>
      </c>
      <c r="G41" s="52">
        <v>35077</v>
      </c>
      <c r="H41" s="52">
        <v>33884</v>
      </c>
      <c r="I41" s="52">
        <v>21824</v>
      </c>
      <c r="J41" s="52">
        <v>16787</v>
      </c>
      <c r="K41" s="52">
        <v>4817</v>
      </c>
      <c r="L41" s="52">
        <v>21604</v>
      </c>
      <c r="M41" s="52">
        <v>13242</v>
      </c>
      <c r="N41" s="52">
        <v>22597</v>
      </c>
      <c r="O41" s="52">
        <v>24422</v>
      </c>
      <c r="P41" s="52">
        <v>28701</v>
      </c>
      <c r="Q41" s="52">
        <v>28243</v>
      </c>
      <c r="R41" s="52">
        <v>26153</v>
      </c>
      <c r="S41" s="52">
        <v>21871</v>
      </c>
      <c r="T41" s="52">
        <v>25732</v>
      </c>
      <c r="U41" s="52">
        <v>23518</v>
      </c>
      <c r="V41" s="52">
        <v>25307</v>
      </c>
      <c r="W41" s="52">
        <v>37117</v>
      </c>
      <c r="X41" s="52">
        <v>47107</v>
      </c>
      <c r="Y41" s="52">
        <v>58045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12099</v>
      </c>
      <c r="D42" s="52">
        <v>10959</v>
      </c>
      <c r="E42" s="52">
        <v>18299</v>
      </c>
      <c r="F42" s="52">
        <v>25027</v>
      </c>
      <c r="G42" s="52">
        <v>40948</v>
      </c>
      <c r="H42" s="52">
        <v>29020</v>
      </c>
      <c r="I42" s="52">
        <v>10804</v>
      </c>
      <c r="J42" s="52">
        <v>13988</v>
      </c>
      <c r="K42" s="52">
        <v>37271</v>
      </c>
      <c r="L42" s="52">
        <v>16001</v>
      </c>
      <c r="M42" s="52">
        <v>13159</v>
      </c>
      <c r="N42" s="52">
        <v>18333</v>
      </c>
      <c r="O42" s="52">
        <v>24040</v>
      </c>
      <c r="P42" s="52">
        <v>20668</v>
      </c>
      <c r="Q42" s="52">
        <v>24495</v>
      </c>
      <c r="R42" s="52">
        <v>27562</v>
      </c>
      <c r="S42" s="52">
        <v>23634</v>
      </c>
      <c r="T42" s="52">
        <v>19625</v>
      </c>
      <c r="U42" s="52">
        <v>21482</v>
      </c>
      <c r="V42" s="52">
        <v>18196</v>
      </c>
      <c r="W42" s="52">
        <v>21816</v>
      </c>
      <c r="X42" s="52">
        <v>40338</v>
      </c>
      <c r="Y42" s="52">
        <v>32568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27185</v>
      </c>
      <c r="D44" s="52">
        <v>28047</v>
      </c>
      <c r="E44" s="52">
        <v>33718</v>
      </c>
      <c r="F44" s="52">
        <v>36992</v>
      </c>
      <c r="G44" s="52">
        <v>45721</v>
      </c>
      <c r="H44" s="52">
        <v>36991</v>
      </c>
      <c r="I44" s="52">
        <v>22073</v>
      </c>
      <c r="J44" s="52">
        <v>25846</v>
      </c>
      <c r="K44" s="52">
        <v>30472</v>
      </c>
      <c r="L44" s="52">
        <v>32088</v>
      </c>
      <c r="M44" s="52">
        <v>33996</v>
      </c>
      <c r="N44" s="52">
        <v>31240</v>
      </c>
      <c r="O44" s="52">
        <v>30886</v>
      </c>
      <c r="P44" s="52">
        <v>14422</v>
      </c>
      <c r="Q44" s="52">
        <v>17824</v>
      </c>
      <c r="R44" s="52">
        <v>21867</v>
      </c>
      <c r="S44" s="52">
        <v>28380</v>
      </c>
      <c r="T44" s="52">
        <v>29538</v>
      </c>
      <c r="U44" s="52">
        <v>35702</v>
      </c>
      <c r="V44" s="52">
        <v>28584</v>
      </c>
      <c r="W44" s="52">
        <v>21328</v>
      </c>
      <c r="X44" s="52">
        <v>3080</v>
      </c>
      <c r="Y44" s="52">
        <v>1526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101139</v>
      </c>
      <c r="D45" s="36">
        <v>99263</v>
      </c>
      <c r="E45" s="36">
        <v>118310</v>
      </c>
      <c r="F45" s="36">
        <v>129140</v>
      </c>
      <c r="G45" s="36">
        <v>163984</v>
      </c>
      <c r="H45" s="36">
        <v>135693</v>
      </c>
      <c r="I45" s="36">
        <v>75140</v>
      </c>
      <c r="J45" s="36">
        <v>77099</v>
      </c>
      <c r="K45" s="36">
        <v>103463</v>
      </c>
      <c r="L45" s="36">
        <v>107565</v>
      </c>
      <c r="M45" s="36">
        <v>109418</v>
      </c>
      <c r="N45" s="36">
        <v>126298</v>
      </c>
      <c r="O45" s="36">
        <v>125088</v>
      </c>
      <c r="P45" s="36">
        <v>105105</v>
      </c>
      <c r="Q45" s="36">
        <v>118178</v>
      </c>
      <c r="R45" s="36">
        <v>138395</v>
      </c>
      <c r="S45" s="36">
        <v>135983</v>
      </c>
      <c r="T45" s="36">
        <v>134946</v>
      </c>
      <c r="U45" s="36">
        <v>131189</v>
      </c>
      <c r="V45" s="36">
        <v>127952</v>
      </c>
      <c r="W45" s="36">
        <v>130383</v>
      </c>
      <c r="X45" s="36">
        <v>143797</v>
      </c>
      <c r="Y45" s="36">
        <v>155866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29262</v>
      </c>
      <c r="D49" s="52">
        <v>29996</v>
      </c>
      <c r="E49" s="52">
        <v>39882</v>
      </c>
      <c r="F49" s="52">
        <v>34829</v>
      </c>
      <c r="G49" s="52">
        <v>52877</v>
      </c>
      <c r="H49" s="52">
        <v>32281</v>
      </c>
      <c r="I49" s="52">
        <v>18479</v>
      </c>
      <c r="J49" s="52">
        <v>18417</v>
      </c>
      <c r="K49" s="52">
        <v>18376</v>
      </c>
      <c r="L49" s="52">
        <v>17674</v>
      </c>
      <c r="M49" s="52">
        <v>14537</v>
      </c>
      <c r="N49" s="52">
        <v>18373</v>
      </c>
      <c r="O49" s="52">
        <v>23787</v>
      </c>
      <c r="P49" s="52">
        <v>35094</v>
      </c>
      <c r="Q49" s="52">
        <v>40410</v>
      </c>
      <c r="R49" s="52">
        <v>44903</v>
      </c>
      <c r="S49" s="52">
        <v>34013</v>
      </c>
      <c r="T49" s="52">
        <v>35241</v>
      </c>
      <c r="U49" s="52">
        <v>32187</v>
      </c>
      <c r="V49" s="52">
        <v>31209</v>
      </c>
      <c r="W49" s="52">
        <v>38646</v>
      </c>
      <c r="X49" s="52">
        <v>18117</v>
      </c>
      <c r="Y49" s="52">
        <v>24258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876</v>
      </c>
      <c r="D51" s="52">
        <v>575</v>
      </c>
      <c r="E51" s="52">
        <v>1155</v>
      </c>
      <c r="F51" s="52">
        <v>1358</v>
      </c>
      <c r="G51" s="52">
        <v>1844</v>
      </c>
      <c r="H51" s="52">
        <v>1173</v>
      </c>
      <c r="I51" s="52">
        <v>783</v>
      </c>
      <c r="J51" s="52">
        <v>641</v>
      </c>
      <c r="K51" s="52">
        <v>427</v>
      </c>
      <c r="L51" s="52">
        <v>545</v>
      </c>
      <c r="M51" s="52">
        <v>467</v>
      </c>
      <c r="N51" s="52">
        <v>367</v>
      </c>
      <c r="O51" s="52">
        <v>730</v>
      </c>
      <c r="P51" s="52">
        <v>511</v>
      </c>
      <c r="Q51" s="52">
        <v>639</v>
      </c>
      <c r="R51" s="52">
        <v>1295</v>
      </c>
      <c r="S51" s="52">
        <v>1885</v>
      </c>
      <c r="T51" s="52">
        <v>1385</v>
      </c>
      <c r="U51" s="52">
        <v>2658</v>
      </c>
      <c r="V51" s="52">
        <v>4641</v>
      </c>
      <c r="W51" s="52">
        <v>2037</v>
      </c>
      <c r="X51" s="52">
        <v>428</v>
      </c>
      <c r="Y51" s="52">
        <v>207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11019</v>
      </c>
      <c r="D53" s="52">
        <v>11136</v>
      </c>
      <c r="E53" s="52">
        <v>17142</v>
      </c>
      <c r="F53" s="52">
        <v>15144</v>
      </c>
      <c r="G53" s="52">
        <v>23906</v>
      </c>
      <c r="H53" s="52">
        <v>9262</v>
      </c>
      <c r="I53" s="52">
        <v>8485</v>
      </c>
      <c r="J53" s="52">
        <v>9348</v>
      </c>
      <c r="K53" s="52">
        <v>7858</v>
      </c>
      <c r="L53" s="52">
        <v>8576</v>
      </c>
      <c r="M53" s="52">
        <v>8768</v>
      </c>
      <c r="N53" s="52">
        <v>9640</v>
      </c>
      <c r="O53" s="52">
        <v>11379</v>
      </c>
      <c r="P53" s="52">
        <v>12798</v>
      </c>
      <c r="Q53" s="52">
        <v>16959</v>
      </c>
      <c r="R53" s="52">
        <v>22817</v>
      </c>
      <c r="S53" s="52">
        <v>19845</v>
      </c>
      <c r="T53" s="52">
        <v>19954</v>
      </c>
      <c r="U53" s="52">
        <v>18192</v>
      </c>
      <c r="V53" s="52">
        <v>16831</v>
      </c>
      <c r="W53" s="52">
        <v>14281</v>
      </c>
      <c r="X53" s="52">
        <v>2223</v>
      </c>
      <c r="Y53" s="52">
        <v>3563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49</v>
      </c>
      <c r="D54" s="52">
        <v>21</v>
      </c>
      <c r="E54" s="52">
        <v>79</v>
      </c>
      <c r="F54" s="52">
        <v>66</v>
      </c>
      <c r="G54" s="52">
        <v>297</v>
      </c>
      <c r="H54" s="52">
        <v>100</v>
      </c>
      <c r="I54" s="52">
        <v>0</v>
      </c>
      <c r="J54" s="52">
        <v>64</v>
      </c>
      <c r="K54" s="52">
        <v>179</v>
      </c>
      <c r="L54" s="52">
        <v>59</v>
      </c>
      <c r="M54" s="52">
        <v>87</v>
      </c>
      <c r="N54" s="52">
        <v>29</v>
      </c>
      <c r="O54" s="52">
        <v>66</v>
      </c>
      <c r="P54" s="52">
        <v>138</v>
      </c>
      <c r="Q54" s="52">
        <v>87</v>
      </c>
      <c r="R54" s="52">
        <v>184</v>
      </c>
      <c r="S54" s="52">
        <v>120</v>
      </c>
      <c r="T54" s="52">
        <v>81</v>
      </c>
      <c r="U54" s="52">
        <v>113</v>
      </c>
      <c r="V54" s="52">
        <v>190</v>
      </c>
      <c r="W54" s="52">
        <v>166</v>
      </c>
      <c r="X54" s="52">
        <v>0</v>
      </c>
      <c r="Y54" s="52">
        <v>0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13411</v>
      </c>
      <c r="D55" s="52">
        <v>14322</v>
      </c>
      <c r="E55" s="52">
        <v>15048</v>
      </c>
      <c r="F55" s="52">
        <v>11359</v>
      </c>
      <c r="G55" s="52">
        <v>13230</v>
      </c>
      <c r="H55" s="52">
        <v>12346</v>
      </c>
      <c r="I55" s="52">
        <v>6685</v>
      </c>
      <c r="J55" s="52">
        <v>4912</v>
      </c>
      <c r="K55" s="52">
        <v>1183</v>
      </c>
      <c r="L55" s="52">
        <v>5193</v>
      </c>
      <c r="M55" s="52">
        <v>2850</v>
      </c>
      <c r="N55" s="52">
        <v>4805</v>
      </c>
      <c r="O55" s="52">
        <v>6219</v>
      </c>
      <c r="P55" s="52">
        <v>12881</v>
      </c>
      <c r="Q55" s="52">
        <v>12512</v>
      </c>
      <c r="R55" s="52">
        <v>10666</v>
      </c>
      <c r="S55" s="52">
        <v>6752</v>
      </c>
      <c r="T55" s="52">
        <v>8626</v>
      </c>
      <c r="U55" s="52">
        <v>7255</v>
      </c>
      <c r="V55" s="52">
        <v>8253</v>
      </c>
      <c r="W55" s="52">
        <v>15240</v>
      </c>
      <c r="X55" s="52">
        <v>8561</v>
      </c>
      <c r="Y55" s="52">
        <v>13257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4783</v>
      </c>
      <c r="D56" s="52">
        <v>4517</v>
      </c>
      <c r="E56" s="52">
        <v>7613</v>
      </c>
      <c r="F56" s="52">
        <v>8260</v>
      </c>
      <c r="G56" s="52">
        <v>15444</v>
      </c>
      <c r="H56" s="52">
        <v>10573</v>
      </c>
      <c r="I56" s="52">
        <v>3309</v>
      </c>
      <c r="J56" s="52">
        <v>4093</v>
      </c>
      <c r="K56" s="52">
        <v>9156</v>
      </c>
      <c r="L56" s="52">
        <v>3846</v>
      </c>
      <c r="M56" s="52">
        <v>2832</v>
      </c>
      <c r="N56" s="52">
        <v>3899</v>
      </c>
      <c r="O56" s="52">
        <v>6123</v>
      </c>
      <c r="P56" s="52">
        <v>9277</v>
      </c>
      <c r="Q56" s="52">
        <v>10852</v>
      </c>
      <c r="R56" s="52">
        <v>11236</v>
      </c>
      <c r="S56" s="52">
        <v>7296</v>
      </c>
      <c r="T56" s="52">
        <v>6580</v>
      </c>
      <c r="U56" s="52">
        <v>6627</v>
      </c>
      <c r="V56" s="52">
        <v>5935</v>
      </c>
      <c r="W56" s="52">
        <v>8959</v>
      </c>
      <c r="X56" s="52">
        <v>7333</v>
      </c>
      <c r="Y56" s="52">
        <v>7438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1113</v>
      </c>
      <c r="D58" s="52">
        <v>1912</v>
      </c>
      <c r="E58" s="52">
        <v>3392</v>
      </c>
      <c r="F58" s="52">
        <v>3365</v>
      </c>
      <c r="G58" s="52">
        <v>5555</v>
      </c>
      <c r="H58" s="52">
        <v>3151</v>
      </c>
      <c r="I58" s="52">
        <v>1248</v>
      </c>
      <c r="J58" s="52">
        <v>2582</v>
      </c>
      <c r="K58" s="52">
        <v>2129</v>
      </c>
      <c r="L58" s="52">
        <v>2184</v>
      </c>
      <c r="M58" s="52">
        <v>1949</v>
      </c>
      <c r="N58" s="52">
        <v>2142</v>
      </c>
      <c r="O58" s="52">
        <v>2832</v>
      </c>
      <c r="P58" s="52">
        <v>2354</v>
      </c>
      <c r="Q58" s="52">
        <v>2892</v>
      </c>
      <c r="R58" s="52">
        <v>3343</v>
      </c>
      <c r="S58" s="52">
        <v>3197</v>
      </c>
      <c r="T58" s="52">
        <v>3343</v>
      </c>
      <c r="U58" s="52">
        <v>3788</v>
      </c>
      <c r="V58" s="52">
        <v>2908</v>
      </c>
      <c r="W58" s="52">
        <v>2493</v>
      </c>
      <c r="X58" s="52">
        <v>85</v>
      </c>
      <c r="Y58" s="52">
        <v>51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28149</v>
      </c>
      <c r="D59" s="36">
        <v>28084</v>
      </c>
      <c r="E59" s="36">
        <v>36490</v>
      </c>
      <c r="F59" s="36">
        <v>31464</v>
      </c>
      <c r="G59" s="36">
        <v>47322</v>
      </c>
      <c r="H59" s="36">
        <v>29130</v>
      </c>
      <c r="I59" s="36">
        <v>17231</v>
      </c>
      <c r="J59" s="36">
        <v>15835</v>
      </c>
      <c r="K59" s="36">
        <v>16247</v>
      </c>
      <c r="L59" s="36">
        <v>15490</v>
      </c>
      <c r="M59" s="36">
        <v>12588</v>
      </c>
      <c r="N59" s="36">
        <v>16231</v>
      </c>
      <c r="O59" s="36">
        <v>20955</v>
      </c>
      <c r="P59" s="36">
        <v>32740</v>
      </c>
      <c r="Q59" s="36">
        <v>37518</v>
      </c>
      <c r="R59" s="36">
        <v>41560</v>
      </c>
      <c r="S59" s="36">
        <v>30816</v>
      </c>
      <c r="T59" s="36">
        <v>31898</v>
      </c>
      <c r="U59" s="36">
        <v>28399</v>
      </c>
      <c r="V59" s="36">
        <v>28301</v>
      </c>
      <c r="W59" s="36">
        <v>36153</v>
      </c>
      <c r="X59" s="36">
        <v>18032</v>
      </c>
      <c r="Y59" s="36">
        <v>24207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44758</v>
      </c>
      <c r="D63" s="52">
        <v>42777</v>
      </c>
      <c r="E63" s="52">
        <v>55980</v>
      </c>
      <c r="F63" s="52">
        <v>70691</v>
      </c>
      <c r="G63" s="52">
        <v>87319</v>
      </c>
      <c r="H63" s="52">
        <v>55707</v>
      </c>
      <c r="I63" s="52">
        <v>35611</v>
      </c>
      <c r="J63" s="52">
        <v>33781</v>
      </c>
      <c r="K63" s="52">
        <v>37645</v>
      </c>
      <c r="L63" s="52">
        <v>38492</v>
      </c>
      <c r="M63" s="52">
        <v>38296</v>
      </c>
      <c r="N63" s="52">
        <v>49690</v>
      </c>
      <c r="O63" s="52">
        <v>48211</v>
      </c>
      <c r="P63" s="52">
        <v>21246</v>
      </c>
      <c r="Q63" s="52">
        <v>39852</v>
      </c>
      <c r="R63" s="52">
        <v>57758</v>
      </c>
      <c r="S63" s="52">
        <v>68949</v>
      </c>
      <c r="T63" s="52">
        <v>64796</v>
      </c>
      <c r="U63" s="52">
        <v>67953</v>
      </c>
      <c r="V63" s="52">
        <v>54389</v>
      </c>
      <c r="W63" s="52">
        <v>39386</v>
      </c>
      <c r="X63" s="52">
        <v>39299</v>
      </c>
      <c r="Y63" s="52">
        <v>37550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1437</v>
      </c>
      <c r="D65" s="52">
        <v>1162</v>
      </c>
      <c r="E65" s="52">
        <v>1403</v>
      </c>
      <c r="F65" s="52">
        <v>1490</v>
      </c>
      <c r="G65" s="52">
        <v>2232</v>
      </c>
      <c r="H65" s="52">
        <v>3545</v>
      </c>
      <c r="I65" s="52">
        <v>3595</v>
      </c>
      <c r="J65" s="52">
        <v>2227</v>
      </c>
      <c r="K65" s="52">
        <v>2156</v>
      </c>
      <c r="L65" s="52">
        <v>2076</v>
      </c>
      <c r="M65" s="52">
        <v>2211</v>
      </c>
      <c r="N65" s="52">
        <v>2040</v>
      </c>
      <c r="O65" s="52">
        <v>3095</v>
      </c>
      <c r="P65" s="52">
        <v>2664</v>
      </c>
      <c r="Q65" s="52">
        <v>2794</v>
      </c>
      <c r="R65" s="52">
        <v>3508</v>
      </c>
      <c r="S65" s="52">
        <v>5405</v>
      </c>
      <c r="T65" s="52">
        <v>5618</v>
      </c>
      <c r="U65" s="52">
        <v>7169</v>
      </c>
      <c r="V65" s="52">
        <v>13548</v>
      </c>
      <c r="W65" s="52">
        <v>5868</v>
      </c>
      <c r="X65" s="52">
        <v>4009</v>
      </c>
      <c r="Y65" s="52">
        <v>3896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36219</v>
      </c>
      <c r="D67" s="52">
        <f t="shared" si="0"/>
        <v>35381</v>
      </c>
      <c r="E67" s="52">
        <f t="shared" si="0"/>
        <v>44092</v>
      </c>
      <c r="F67" s="52">
        <f t="shared" si="0"/>
        <v>52355</v>
      </c>
      <c r="G67" s="52">
        <f t="shared" si="0"/>
        <v>64074</v>
      </c>
      <c r="H67" s="52">
        <f t="shared" si="0"/>
        <v>45575</v>
      </c>
      <c r="I67" s="52">
        <f t="shared" si="0"/>
        <v>31322</v>
      </c>
      <c r="J67" s="52">
        <f t="shared" si="0"/>
        <v>41604</v>
      </c>
      <c r="K67" s="52">
        <f t="shared" si="0"/>
        <v>50116</v>
      </c>
      <c r="L67" s="52">
        <f t="shared" si="0"/>
        <v>57233</v>
      </c>
      <c r="M67" s="52">
        <f t="shared" si="0"/>
        <v>67249</v>
      </c>
      <c r="N67" s="52">
        <f t="shared" si="0"/>
        <v>66955</v>
      </c>
      <c r="O67" s="52">
        <f t="shared" si="0"/>
        <v>57969</v>
      </c>
      <c r="P67" s="52">
        <f t="shared" si="0"/>
        <v>28518</v>
      </c>
      <c r="Q67" s="52">
        <f t="shared" si="0"/>
        <v>35167</v>
      </c>
      <c r="R67" s="52">
        <f t="shared" ref="R67:V67" si="1">R39-R53</f>
        <v>50255</v>
      </c>
      <c r="S67" s="52">
        <f t="shared" si="1"/>
        <v>63322</v>
      </c>
      <c r="T67" s="52">
        <f t="shared" si="1"/>
        <v>60627</v>
      </c>
      <c r="U67" s="52">
        <f t="shared" si="1"/>
        <v>64174</v>
      </c>
      <c r="V67" s="52">
        <f t="shared" si="1"/>
        <v>57484</v>
      </c>
      <c r="W67" s="52">
        <f t="shared" ref="W67:Y67" si="2">W39-W53</f>
        <v>39975</v>
      </c>
      <c r="X67" s="52">
        <f t="shared" si="2"/>
        <v>44401</v>
      </c>
      <c r="Y67" s="52">
        <f t="shared" si="2"/>
        <v>39801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161</v>
      </c>
      <c r="D68" s="52">
        <f t="shared" si="3"/>
        <v>67</v>
      </c>
      <c r="E68" s="52">
        <f t="shared" si="3"/>
        <v>202</v>
      </c>
      <c r="F68" s="52">
        <f t="shared" si="3"/>
        <v>225</v>
      </c>
      <c r="G68" s="52">
        <f t="shared" si="3"/>
        <v>796</v>
      </c>
      <c r="H68" s="52">
        <f t="shared" si="3"/>
        <v>496</v>
      </c>
      <c r="I68" s="52">
        <f t="shared" si="3"/>
        <v>0</v>
      </c>
      <c r="J68" s="52">
        <f t="shared" si="3"/>
        <v>283</v>
      </c>
      <c r="K68" s="52">
        <f t="shared" si="3"/>
        <v>1139</v>
      </c>
      <c r="L68" s="52">
        <f t="shared" si="3"/>
        <v>396</v>
      </c>
      <c r="M68" s="52">
        <f t="shared" si="3"/>
        <v>662</v>
      </c>
      <c r="N68" s="52">
        <f t="shared" si="3"/>
        <v>197</v>
      </c>
      <c r="O68" s="52">
        <f t="shared" si="3"/>
        <v>330</v>
      </c>
      <c r="P68" s="52">
        <f t="shared" si="3"/>
        <v>303</v>
      </c>
      <c r="Q68" s="52">
        <f t="shared" si="3"/>
        <v>176</v>
      </c>
      <c r="R68" s="52">
        <f t="shared" ref="R68:V68" si="4">R40-R54</f>
        <v>396</v>
      </c>
      <c r="S68" s="52">
        <f t="shared" si="4"/>
        <v>377</v>
      </c>
      <c r="T68" s="52">
        <f t="shared" si="4"/>
        <v>239</v>
      </c>
      <c r="U68" s="52">
        <f t="shared" si="4"/>
        <v>387</v>
      </c>
      <c r="V68" s="52">
        <f t="shared" si="4"/>
        <v>642</v>
      </c>
      <c r="W68" s="52">
        <f t="shared" ref="W68:Y68" si="5">W40-W54</f>
        <v>460</v>
      </c>
      <c r="X68" s="52">
        <f t="shared" si="5"/>
        <v>0</v>
      </c>
      <c r="Y68" s="52">
        <f t="shared" si="5"/>
        <v>0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20512</v>
      </c>
      <c r="D69" s="52">
        <f t="shared" si="6"/>
        <v>20423</v>
      </c>
      <c r="E69" s="52">
        <f t="shared" si="6"/>
        <v>21121</v>
      </c>
      <c r="F69" s="52">
        <f t="shared" si="6"/>
        <v>23053</v>
      </c>
      <c r="G69" s="52">
        <f t="shared" si="6"/>
        <v>21847</v>
      </c>
      <c r="H69" s="52">
        <f t="shared" si="6"/>
        <v>21538</v>
      </c>
      <c r="I69" s="52">
        <f t="shared" si="6"/>
        <v>15139</v>
      </c>
      <c r="J69" s="52">
        <f t="shared" si="6"/>
        <v>11875</v>
      </c>
      <c r="K69" s="52">
        <f t="shared" si="6"/>
        <v>3634</v>
      </c>
      <c r="L69" s="52">
        <f t="shared" si="6"/>
        <v>16411</v>
      </c>
      <c r="M69" s="52">
        <f t="shared" si="6"/>
        <v>10392</v>
      </c>
      <c r="N69" s="52">
        <f t="shared" si="6"/>
        <v>17792</v>
      </c>
      <c r="O69" s="52">
        <f t="shared" si="6"/>
        <v>18203</v>
      </c>
      <c r="P69" s="52">
        <f t="shared" si="6"/>
        <v>15820</v>
      </c>
      <c r="Q69" s="52">
        <f t="shared" si="6"/>
        <v>15731</v>
      </c>
      <c r="R69" s="52">
        <f t="shared" ref="R69:V69" si="7">R41-R55</f>
        <v>15487</v>
      </c>
      <c r="S69" s="52">
        <f t="shared" si="7"/>
        <v>15119</v>
      </c>
      <c r="T69" s="52">
        <f t="shared" si="7"/>
        <v>17106</v>
      </c>
      <c r="U69" s="52">
        <f t="shared" si="7"/>
        <v>16263</v>
      </c>
      <c r="V69" s="52">
        <f t="shared" si="7"/>
        <v>17054</v>
      </c>
      <c r="W69" s="52">
        <f t="shared" ref="W69:Y69" si="8">W41-W55</f>
        <v>21877</v>
      </c>
      <c r="X69" s="52">
        <f t="shared" si="8"/>
        <v>38546</v>
      </c>
      <c r="Y69" s="52">
        <f t="shared" si="8"/>
        <v>44788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7316</v>
      </c>
      <c r="D70" s="52">
        <f t="shared" si="9"/>
        <v>6442</v>
      </c>
      <c r="E70" s="52">
        <f t="shared" si="9"/>
        <v>10686</v>
      </c>
      <c r="F70" s="52">
        <f t="shared" si="9"/>
        <v>16767</v>
      </c>
      <c r="G70" s="52">
        <f t="shared" si="9"/>
        <v>25504</v>
      </c>
      <c r="H70" s="52">
        <f t="shared" si="9"/>
        <v>18447</v>
      </c>
      <c r="I70" s="52">
        <f t="shared" si="9"/>
        <v>7495</v>
      </c>
      <c r="J70" s="52">
        <f t="shared" si="9"/>
        <v>9895</v>
      </c>
      <c r="K70" s="52">
        <f t="shared" si="9"/>
        <v>28115</v>
      </c>
      <c r="L70" s="52">
        <f t="shared" si="9"/>
        <v>12155</v>
      </c>
      <c r="M70" s="52">
        <f t="shared" si="9"/>
        <v>10327</v>
      </c>
      <c r="N70" s="52">
        <f t="shared" si="9"/>
        <v>14434</v>
      </c>
      <c r="O70" s="52">
        <f t="shared" si="9"/>
        <v>17917</v>
      </c>
      <c r="P70" s="52">
        <f t="shared" si="9"/>
        <v>11391</v>
      </c>
      <c r="Q70" s="52">
        <f t="shared" si="9"/>
        <v>13643</v>
      </c>
      <c r="R70" s="52">
        <f t="shared" ref="R70:V70" si="10">R42-R56</f>
        <v>16326</v>
      </c>
      <c r="S70" s="52">
        <f t="shared" si="10"/>
        <v>16338</v>
      </c>
      <c r="T70" s="52">
        <f t="shared" si="10"/>
        <v>13045</v>
      </c>
      <c r="U70" s="52">
        <f t="shared" si="10"/>
        <v>14855</v>
      </c>
      <c r="V70" s="52">
        <f t="shared" si="10"/>
        <v>12261</v>
      </c>
      <c r="W70" s="52">
        <f t="shared" ref="W70:Y70" si="11">W42-W56</f>
        <v>12857</v>
      </c>
      <c r="X70" s="52">
        <f t="shared" si="11"/>
        <v>33005</v>
      </c>
      <c r="Y70" s="52">
        <f t="shared" si="11"/>
        <v>25130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26072</v>
      </c>
      <c r="D72" s="52">
        <v>26135</v>
      </c>
      <c r="E72" s="52">
        <v>30326</v>
      </c>
      <c r="F72" s="52">
        <v>33627</v>
      </c>
      <c r="G72" s="52">
        <v>40166</v>
      </c>
      <c r="H72" s="52">
        <v>33840</v>
      </c>
      <c r="I72" s="52">
        <v>20825</v>
      </c>
      <c r="J72" s="52">
        <v>23264</v>
      </c>
      <c r="K72" s="52">
        <v>28343</v>
      </c>
      <c r="L72" s="52">
        <v>29904</v>
      </c>
      <c r="M72" s="52">
        <v>32047</v>
      </c>
      <c r="N72" s="52">
        <v>29098</v>
      </c>
      <c r="O72" s="52">
        <v>28054</v>
      </c>
      <c r="P72" s="52">
        <v>12068</v>
      </c>
      <c r="Q72" s="52">
        <v>14932</v>
      </c>
      <c r="R72" s="52">
        <v>18524</v>
      </c>
      <c r="S72" s="52">
        <v>25183</v>
      </c>
      <c r="T72" s="52">
        <v>26195</v>
      </c>
      <c r="U72" s="52">
        <v>31914</v>
      </c>
      <c r="V72" s="52">
        <v>25676</v>
      </c>
      <c r="W72" s="52">
        <v>18835</v>
      </c>
      <c r="X72" s="52">
        <v>2995</v>
      </c>
      <c r="Y72" s="52">
        <v>1475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72990</v>
      </c>
      <c r="D73" s="36">
        <v>71179</v>
      </c>
      <c r="E73" s="36">
        <v>81820</v>
      </c>
      <c r="F73" s="36">
        <v>97676</v>
      </c>
      <c r="G73" s="36">
        <v>116662</v>
      </c>
      <c r="H73" s="36">
        <v>106563</v>
      </c>
      <c r="I73" s="36">
        <v>57909</v>
      </c>
      <c r="J73" s="36">
        <v>61264</v>
      </c>
      <c r="K73" s="36">
        <v>87216</v>
      </c>
      <c r="L73" s="36">
        <v>92075</v>
      </c>
      <c r="M73" s="36">
        <v>96830</v>
      </c>
      <c r="N73" s="36">
        <v>110067</v>
      </c>
      <c r="O73" s="36">
        <v>104133</v>
      </c>
      <c r="P73" s="36">
        <v>72365</v>
      </c>
      <c r="Q73" s="36">
        <v>80660</v>
      </c>
      <c r="R73" s="36">
        <v>96835</v>
      </c>
      <c r="S73" s="36">
        <v>105167</v>
      </c>
      <c r="T73" s="36">
        <v>103048</v>
      </c>
      <c r="U73" s="36">
        <v>102790</v>
      </c>
      <c r="V73" s="36">
        <v>99651</v>
      </c>
      <c r="W73" s="36">
        <v>94230</v>
      </c>
      <c r="X73" s="36">
        <v>125765</v>
      </c>
      <c r="Y73" s="36">
        <v>131659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9189</v>
      </c>
      <c r="K79" s="52">
        <f>RES_hhdet_numvin!K64</f>
        <v>18493</v>
      </c>
      <c r="L79" s="52">
        <f>RES_hhdet_numvin!L64</f>
        <v>26040</v>
      </c>
      <c r="M79" s="52">
        <f>RES_hhdet_numvin!M64</f>
        <v>30543</v>
      </c>
      <c r="N79" s="52">
        <f>RES_hhdet_numvin!N64</f>
        <v>45946</v>
      </c>
      <c r="O79" s="52">
        <f>RES_hhdet_numvin!O64</f>
        <v>54419</v>
      </c>
      <c r="P79" s="52">
        <f>RES_hhdet_numvin!P64</f>
        <v>46313</v>
      </c>
      <c r="Q79" s="52">
        <f>RES_hhdet_numvin!Q64</f>
        <v>70229</v>
      </c>
      <c r="R79" s="52">
        <f>RES_hhdet_numvin!R64</f>
        <v>94064</v>
      </c>
      <c r="S79" s="52">
        <f>RES_hhdet_numvin!S64</f>
        <v>97531</v>
      </c>
      <c r="T79" s="52">
        <f>RES_hhdet_numvin!T64</f>
        <v>96986</v>
      </c>
      <c r="U79" s="52">
        <f>RES_hhdet_numvin!U64</f>
        <v>98575</v>
      </c>
      <c r="V79" s="52">
        <f>RES_hhdet_numvin!V64</f>
        <v>85034</v>
      </c>
      <c r="W79" s="52">
        <f>RES_hhdet_numvin!W64</f>
        <v>77881</v>
      </c>
      <c r="X79" s="52">
        <f>RES_hhdet_numvin!X64</f>
        <v>57404</v>
      </c>
      <c r="Y79" s="52">
        <f>RES_hhdet_numvin!Y64</f>
        <v>61808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1521</v>
      </c>
      <c r="S82" s="138">
        <f>RES_hhdet_numvin!S67</f>
        <v>4104</v>
      </c>
      <c r="T82" s="138">
        <f>RES_hhdet_numvin!T67</f>
        <v>5210</v>
      </c>
      <c r="U82" s="138">
        <f>RES_hhdet_numvin!U67</f>
        <v>8462</v>
      </c>
      <c r="V82" s="138">
        <f>RES_hhdet_numvin!V67</f>
        <v>17020</v>
      </c>
      <c r="W82" s="138">
        <f>RES_hhdet_numvin!W67</f>
        <v>7769</v>
      </c>
      <c r="X82" s="138">
        <f>RES_hhdet_numvin!X67</f>
        <v>4428</v>
      </c>
      <c r="Y82" s="138">
        <f>RES_hhdet_numvin!Y67</f>
        <v>4103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2995</v>
      </c>
      <c r="K84" s="138">
        <f>RES_hhdet_numvin!K69</f>
        <v>6117</v>
      </c>
      <c r="L84" s="138">
        <f>RES_hhdet_numvin!L69</f>
        <v>10627</v>
      </c>
      <c r="M84" s="138">
        <f>RES_hhdet_numvin!M69</f>
        <v>16746</v>
      </c>
      <c r="N84" s="138">
        <f>RES_hhdet_numvin!N69</f>
        <v>22831</v>
      </c>
      <c r="O84" s="138">
        <f>RES_hhdet_numvin!O69</f>
        <v>25764</v>
      </c>
      <c r="P84" s="138">
        <f>RES_hhdet_numvin!P69</f>
        <v>18891</v>
      </c>
      <c r="Q84" s="138">
        <f>RES_hhdet_numvin!Q69</f>
        <v>32338</v>
      </c>
      <c r="R84" s="138">
        <f>RES_hhdet_numvin!R69</f>
        <v>52009</v>
      </c>
      <c r="S84" s="138">
        <f>RES_hhdet_numvin!S69</f>
        <v>62847</v>
      </c>
      <c r="T84" s="138">
        <f>RES_hhdet_numvin!T69</f>
        <v>63598</v>
      </c>
      <c r="U84" s="138">
        <f>RES_hhdet_numvin!U69</f>
        <v>66774</v>
      </c>
      <c r="V84" s="138">
        <f>RES_hhdet_numvin!V69</f>
        <v>60763</v>
      </c>
      <c r="W84" s="138">
        <f>RES_hhdet_numvin!W69</f>
        <v>44564</v>
      </c>
      <c r="X84" s="138">
        <f>RES_hhdet_numvin!X69</f>
        <v>41937</v>
      </c>
      <c r="Y84" s="138">
        <f>RES_hhdet_numvin!Y69</f>
        <v>43364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21</v>
      </c>
      <c r="K85" s="138">
        <f>RES_hhdet_numvin!K70</f>
        <v>148</v>
      </c>
      <c r="L85" s="138">
        <f>RES_hhdet_numvin!L70</f>
        <v>75</v>
      </c>
      <c r="M85" s="138">
        <f>RES_hhdet_numvin!M70</f>
        <v>176</v>
      </c>
      <c r="N85" s="138">
        <f>RES_hhdet_numvin!N70</f>
        <v>75</v>
      </c>
      <c r="O85" s="138">
        <f>RES_hhdet_numvin!O70</f>
        <v>163</v>
      </c>
      <c r="P85" s="138">
        <f>RES_hhdet_numvin!P70</f>
        <v>219</v>
      </c>
      <c r="Q85" s="138">
        <f>RES_hhdet_numvin!Q70</f>
        <v>187</v>
      </c>
      <c r="R85" s="138">
        <f>RES_hhdet_numvin!R70</f>
        <v>463</v>
      </c>
      <c r="S85" s="138">
        <f>RES_hhdet_numvin!S70</f>
        <v>422</v>
      </c>
      <c r="T85" s="138">
        <f>RES_hhdet_numvin!T70</f>
        <v>289</v>
      </c>
      <c r="U85" s="138">
        <f>RES_hhdet_numvin!U70</f>
        <v>455</v>
      </c>
      <c r="V85" s="138">
        <f>RES_hhdet_numvin!V70</f>
        <v>765</v>
      </c>
      <c r="W85" s="138">
        <f>RES_hhdet_numvin!W70</f>
        <v>580</v>
      </c>
      <c r="X85" s="138">
        <f>RES_hhdet_numvin!X70</f>
        <v>0</v>
      </c>
      <c r="Y85" s="138">
        <f>RES_hhdet_numvin!Y70</f>
        <v>0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8507</v>
      </c>
      <c r="S88" s="138">
        <f>RES_hhdet_numvin!S73</f>
        <v>12546</v>
      </c>
      <c r="T88" s="138">
        <f>RES_hhdet_numvin!T73</f>
        <v>19390</v>
      </c>
      <c r="U88" s="138">
        <f>RES_hhdet_numvin!U73</f>
        <v>20579</v>
      </c>
      <c r="V88" s="138">
        <f>RES_hhdet_numvin!V73</f>
        <v>23973</v>
      </c>
      <c r="W88" s="138">
        <f>RES_hhdet_numvin!W73</f>
        <v>36537</v>
      </c>
      <c r="X88" s="138">
        <f>RES_hhdet_numvin!X73</f>
        <v>47021</v>
      </c>
      <c r="Y88" s="138">
        <f>RES_hhdet_numvin!Y73</f>
        <v>58045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8960</v>
      </c>
      <c r="S89" s="138">
        <f>RES_hhdet_numvin!S74</f>
        <v>13557</v>
      </c>
      <c r="T89" s="138">
        <f>RES_hhdet_numvin!T74</f>
        <v>14787</v>
      </c>
      <c r="U89" s="138">
        <f>RES_hhdet_numvin!U74</f>
        <v>18797</v>
      </c>
      <c r="V89" s="138">
        <f>RES_hhdet_numvin!V74</f>
        <v>17239</v>
      </c>
      <c r="W89" s="138">
        <f>RES_hhdet_numvin!W74</f>
        <v>21479</v>
      </c>
      <c r="X89" s="138">
        <f>RES_hhdet_numvin!X74</f>
        <v>40267</v>
      </c>
      <c r="Y89" s="138">
        <f>RES_hhdet_numvin!Y74</f>
        <v>32568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5250</v>
      </c>
      <c r="S93" s="138">
        <f>RES_hhdet_numvin!S78</f>
        <v>11752</v>
      </c>
      <c r="T93" s="138">
        <f>RES_hhdet_numvin!T78</f>
        <v>16090</v>
      </c>
      <c r="U93" s="138">
        <f>RES_hhdet_numvin!U78</f>
        <v>22478</v>
      </c>
      <c r="V93" s="138">
        <f>RES_hhdet_numvin!V78</f>
        <v>19874</v>
      </c>
      <c r="W93" s="138">
        <f>RES_hhdet_numvin!W78</f>
        <v>15733</v>
      </c>
      <c r="X93" s="138">
        <f>RES_hhdet_numvin!X78</f>
        <v>2615</v>
      </c>
      <c r="Y93" s="138">
        <f>RES_hhdet_numvin!Y78</f>
        <v>1526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44378</v>
      </c>
      <c r="S94" s="39">
        <f>RES_hhdet_numvin!S79</f>
        <v>76333</v>
      </c>
      <c r="T94" s="39">
        <f>RES_hhdet_numvin!T79</f>
        <v>98370</v>
      </c>
      <c r="U94" s="39">
        <f>RES_hhdet_numvin!U79</f>
        <v>111444</v>
      </c>
      <c r="V94" s="39">
        <f>RES_hhdet_numvin!V79</f>
        <v>118495</v>
      </c>
      <c r="W94" s="39">
        <f>RES_hhdet_numvin!W79</f>
        <v>127073</v>
      </c>
      <c r="X94" s="39">
        <f>RES_hhdet_numvin!X79</f>
        <v>143178</v>
      </c>
      <c r="Y94" s="39">
        <f>RES_hhdet_numvin!Y79</f>
        <v>155866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1221.3735923245163</v>
      </c>
      <c r="C98" s="117">
        <f t="shared" si="12"/>
        <v>1363.6875714162684</v>
      </c>
      <c r="D98" s="117">
        <f t="shared" si="12"/>
        <v>1284.8718542923668</v>
      </c>
      <c r="E98" s="117">
        <f t="shared" si="12"/>
        <v>1357.2880739837294</v>
      </c>
      <c r="F98" s="117">
        <f t="shared" si="12"/>
        <v>1333.406487253417</v>
      </c>
      <c r="G98" s="117">
        <f t="shared" si="12"/>
        <v>1680.7550863778861</v>
      </c>
      <c r="H98" s="117">
        <f t="shared" si="12"/>
        <v>1636.3869271400656</v>
      </c>
      <c r="I98" s="117">
        <f t="shared" si="12"/>
        <v>1489.468386080601</v>
      </c>
      <c r="J98" s="117">
        <f t="shared" si="12"/>
        <v>1528.2015263554167</v>
      </c>
      <c r="K98" s="117">
        <f t="shared" si="12"/>
        <v>1567.7579002830664</v>
      </c>
      <c r="L98" s="117">
        <f t="shared" si="12"/>
        <v>1687.5611842986714</v>
      </c>
      <c r="M98" s="117">
        <f t="shared" si="12"/>
        <v>1501.0167255431779</v>
      </c>
      <c r="N98" s="117">
        <f t="shared" si="12"/>
        <v>1524.5230732601717</v>
      </c>
      <c r="O98" s="117">
        <f t="shared" si="12"/>
        <v>1537.3468976691461</v>
      </c>
      <c r="P98" s="117">
        <f t="shared" si="12"/>
        <v>1360.1340305545948</v>
      </c>
      <c r="Q98" s="117">
        <f t="shared" si="12"/>
        <v>1471.7376653360122</v>
      </c>
      <c r="R98" s="117">
        <f t="shared" ref="R98:V98" si="13">R99+R102+R104+R113</f>
        <v>1623.6398964071602</v>
      </c>
      <c r="S98" s="117">
        <f t="shared" si="13"/>
        <v>1594.8915259200619</v>
      </c>
      <c r="T98" s="117">
        <f t="shared" si="13"/>
        <v>1468.4417386110483</v>
      </c>
      <c r="U98" s="117">
        <f t="shared" si="13"/>
        <v>1549.2882357033932</v>
      </c>
      <c r="V98" s="117">
        <f t="shared" si="13"/>
        <v>1558.92820381807</v>
      </c>
      <c r="W98" s="117">
        <f t="shared" ref="W98:Y98" si="14">W99+W102+W104+W113</f>
        <v>1687.5480882421255</v>
      </c>
      <c r="X98" s="117">
        <f t="shared" si="14"/>
        <v>1433.6968664130268</v>
      </c>
      <c r="Y98" s="117">
        <f t="shared" si="14"/>
        <v>1319.1069349593974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1021.7526606629525</v>
      </c>
      <c r="C99" s="122">
        <f t="shared" si="15"/>
        <v>1143.3383117607013</v>
      </c>
      <c r="D99" s="122">
        <f t="shared" si="15"/>
        <v>1055.2062796920845</v>
      </c>
      <c r="E99" s="122">
        <f t="shared" si="15"/>
        <v>1114.8775231757777</v>
      </c>
      <c r="F99" s="122">
        <f t="shared" si="15"/>
        <v>1084.096628868494</v>
      </c>
      <c r="G99" s="122">
        <f t="shared" si="15"/>
        <v>1407.6670279425941</v>
      </c>
      <c r="H99" s="122">
        <f t="shared" si="15"/>
        <v>1348.6518678262314</v>
      </c>
      <c r="I99" s="122">
        <f t="shared" si="15"/>
        <v>1219.4113977863524</v>
      </c>
      <c r="J99" s="122">
        <f t="shared" si="15"/>
        <v>1255.8706450856296</v>
      </c>
      <c r="K99" s="122">
        <f t="shared" si="15"/>
        <v>1271.021963063997</v>
      </c>
      <c r="L99" s="122">
        <f t="shared" si="15"/>
        <v>1395.9079738833177</v>
      </c>
      <c r="M99" s="122">
        <f t="shared" si="15"/>
        <v>1211.578666666559</v>
      </c>
      <c r="N99" s="122">
        <f t="shared" si="15"/>
        <v>1239.8735859349167</v>
      </c>
      <c r="O99" s="122">
        <f t="shared" si="15"/>
        <v>1263.8227404148174</v>
      </c>
      <c r="P99" s="122">
        <f t="shared" si="15"/>
        <v>1076.4079029466734</v>
      </c>
      <c r="Q99" s="122">
        <f t="shared" si="15"/>
        <v>1195.5876489554469</v>
      </c>
      <c r="R99" s="122">
        <f t="shared" ref="R99:V99" si="16">SUM(R100:R101)</f>
        <v>1338.8222815368902</v>
      </c>
      <c r="S99" s="122">
        <f t="shared" si="16"/>
        <v>1310.6485963073435</v>
      </c>
      <c r="T99" s="122">
        <f t="shared" si="16"/>
        <v>1198.8806714558746</v>
      </c>
      <c r="U99" s="122">
        <f t="shared" si="16"/>
        <v>1278.5077604183414</v>
      </c>
      <c r="V99" s="122">
        <f t="shared" si="16"/>
        <v>1287.520000550006</v>
      </c>
      <c r="W99" s="122">
        <f t="shared" ref="W99:Y99" si="17">SUM(W100:W101)</f>
        <v>1381.1475535913489</v>
      </c>
      <c r="X99" s="122">
        <f t="shared" si="17"/>
        <v>1172.8150088496031</v>
      </c>
      <c r="Y99" s="122">
        <f t="shared" si="17"/>
        <v>1065.3129656912479</v>
      </c>
      <c r="DA99" s="130" t="s">
        <v>1629</v>
      </c>
    </row>
    <row r="100" spans="1:105" ht="12" customHeight="1" x14ac:dyDescent="0.25">
      <c r="A100" s="97" t="s">
        <v>212</v>
      </c>
      <c r="B100" s="98">
        <v>1007.1774513246327</v>
      </c>
      <c r="C100" s="98">
        <v>1127.2502593900672</v>
      </c>
      <c r="D100" s="98">
        <v>1040.5587709406593</v>
      </c>
      <c r="E100" s="98">
        <v>1099.515553728706</v>
      </c>
      <c r="F100" s="98">
        <v>1069.3418788793842</v>
      </c>
      <c r="G100" s="98">
        <v>1390.3206441723742</v>
      </c>
      <c r="H100" s="98">
        <v>1331.7863472748952</v>
      </c>
      <c r="I100" s="98">
        <v>1204.5526525628393</v>
      </c>
      <c r="J100" s="98">
        <v>1240.6324758358126</v>
      </c>
      <c r="K100" s="98">
        <v>1255.5945644588712</v>
      </c>
      <c r="L100" s="98">
        <v>1378.9292395146642</v>
      </c>
      <c r="M100" s="98">
        <v>1196.8752173497655</v>
      </c>
      <c r="N100" s="98">
        <v>1224.723368682525</v>
      </c>
      <c r="O100" s="98">
        <v>1248.2154963217731</v>
      </c>
      <c r="P100" s="98">
        <v>1063.0574328843029</v>
      </c>
      <c r="Q100" s="98">
        <v>1180.5939954141572</v>
      </c>
      <c r="R100" s="98">
        <v>1321.6859510843603</v>
      </c>
      <c r="S100" s="98">
        <v>1293.4770134709067</v>
      </c>
      <c r="T100" s="98">
        <v>1182.752827935416</v>
      </c>
      <c r="U100" s="98">
        <v>1260.9203544473105</v>
      </c>
      <c r="V100" s="98">
        <v>1269.3847950702195</v>
      </c>
      <c r="W100" s="98">
        <v>1360.9874191282152</v>
      </c>
      <c r="X100" s="98">
        <v>1155.5384303047672</v>
      </c>
      <c r="Y100" s="98">
        <v>1049.3563580777673</v>
      </c>
      <c r="DA100" s="63" t="s">
        <v>1630</v>
      </c>
    </row>
    <row r="101" spans="1:105" ht="12" customHeight="1" x14ac:dyDescent="0.25">
      <c r="A101" s="97" t="s">
        <v>53</v>
      </c>
      <c r="B101" s="98">
        <v>14.575209338319839</v>
      </c>
      <c r="C101" s="98">
        <v>16.088052370634198</v>
      </c>
      <c r="D101" s="98">
        <v>14.647508751425335</v>
      </c>
      <c r="E101" s="98">
        <v>15.361969447071617</v>
      </c>
      <c r="F101" s="98">
        <v>14.754749989109865</v>
      </c>
      <c r="G101" s="98">
        <v>17.346383770219994</v>
      </c>
      <c r="H101" s="98">
        <v>16.865520551336285</v>
      </c>
      <c r="I101" s="98">
        <v>14.858745223513207</v>
      </c>
      <c r="J101" s="98">
        <v>15.238169249816989</v>
      </c>
      <c r="K101" s="98">
        <v>15.427398605125758</v>
      </c>
      <c r="L101" s="98">
        <v>16.978734368653367</v>
      </c>
      <c r="M101" s="98">
        <v>14.703449316793561</v>
      </c>
      <c r="N101" s="98">
        <v>15.150217252391776</v>
      </c>
      <c r="O101" s="98">
        <v>15.607244093044381</v>
      </c>
      <c r="P101" s="98">
        <v>13.350470062370546</v>
      </c>
      <c r="Q101" s="98">
        <v>14.993653541289632</v>
      </c>
      <c r="R101" s="98">
        <v>17.136330452529723</v>
      </c>
      <c r="S101" s="98">
        <v>17.171582836436656</v>
      </c>
      <c r="T101" s="98">
        <v>16.127843520458594</v>
      </c>
      <c r="U101" s="98">
        <v>17.587405971030933</v>
      </c>
      <c r="V101" s="98">
        <v>18.135205479786482</v>
      </c>
      <c r="W101" s="98">
        <v>20.160134463133712</v>
      </c>
      <c r="X101" s="98">
        <v>17.276578544836021</v>
      </c>
      <c r="Y101" s="98">
        <v>15.956607613480681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2.6262183337795356E-2</v>
      </c>
      <c r="C102" s="122">
        <f t="shared" si="18"/>
        <v>3.4423785164053526E-2</v>
      </c>
      <c r="D102" s="122">
        <f t="shared" si="18"/>
        <v>3.9370160262708495E-2</v>
      </c>
      <c r="E102" s="122">
        <f t="shared" si="18"/>
        <v>7.7424005999966433E-2</v>
      </c>
      <c r="F102" s="122">
        <f t="shared" si="18"/>
        <v>5.4855376621361543E-2</v>
      </c>
      <c r="G102" s="122">
        <f t="shared" si="18"/>
        <v>7.0486816522307177E-2</v>
      </c>
      <c r="H102" s="122">
        <f t="shared" si="18"/>
        <v>0.1026996540077429</v>
      </c>
      <c r="I102" s="122">
        <f t="shared" si="18"/>
        <v>0.11329018227821784</v>
      </c>
      <c r="J102" s="122">
        <f t="shared" si="18"/>
        <v>0.10345691541268294</v>
      </c>
      <c r="K102" s="122">
        <f t="shared" si="18"/>
        <v>0.10600412387074071</v>
      </c>
      <c r="L102" s="122">
        <f t="shared" si="18"/>
        <v>0.11647851871055413</v>
      </c>
      <c r="M102" s="122">
        <f t="shared" si="18"/>
        <v>0.10113699618488323</v>
      </c>
      <c r="N102" s="122">
        <f t="shared" si="18"/>
        <v>0.10680304954758875</v>
      </c>
      <c r="O102" s="122">
        <f t="shared" si="18"/>
        <v>0.12184074571362506</v>
      </c>
      <c r="P102" s="122">
        <f t="shared" si="18"/>
        <v>7.0912364720250878E-2</v>
      </c>
      <c r="Q102" s="122">
        <f t="shared" si="18"/>
        <v>0.11756296104734096</v>
      </c>
      <c r="R102" s="122">
        <f t="shared" si="18"/>
        <v>7.3044807157801969E-2</v>
      </c>
      <c r="S102" s="122">
        <f t="shared" si="18"/>
        <v>7.8700786436408737E-2</v>
      </c>
      <c r="T102" s="122">
        <f t="shared" si="18"/>
        <v>7.8349913501801483E-2</v>
      </c>
      <c r="U102" s="122">
        <f t="shared" si="18"/>
        <v>9.185960212310916E-2</v>
      </c>
      <c r="V102" s="122">
        <f t="shared" si="18"/>
        <v>0.10125655949354447</v>
      </c>
      <c r="W102" s="122">
        <f t="shared" si="18"/>
        <v>0.10599184269596137</v>
      </c>
      <c r="X102" s="122">
        <f t="shared" si="18"/>
        <v>0.10187897962218363</v>
      </c>
      <c r="Y102" s="122">
        <f t="shared" si="18"/>
        <v>0.10076345569932812</v>
      </c>
      <c r="DA102" s="130" t="s">
        <v>1632</v>
      </c>
    </row>
    <row r="103" spans="1:105" ht="12" customHeight="1" x14ac:dyDescent="0.25">
      <c r="A103" s="97" t="s">
        <v>53</v>
      </c>
      <c r="B103" s="98">
        <v>2.6262183337795356E-2</v>
      </c>
      <c r="C103" s="98">
        <v>3.4423785164053526E-2</v>
      </c>
      <c r="D103" s="98">
        <v>3.9370160262708495E-2</v>
      </c>
      <c r="E103" s="98">
        <v>7.7424005999966433E-2</v>
      </c>
      <c r="F103" s="98">
        <v>5.4855376621361543E-2</v>
      </c>
      <c r="G103" s="98">
        <v>7.0486816522307177E-2</v>
      </c>
      <c r="H103" s="98">
        <v>0.1026996540077429</v>
      </c>
      <c r="I103" s="98">
        <v>0.11329018227821784</v>
      </c>
      <c r="J103" s="98">
        <v>0.10345691541268294</v>
      </c>
      <c r="K103" s="98">
        <v>0.10600412387074071</v>
      </c>
      <c r="L103" s="98">
        <v>0.11647851871055413</v>
      </c>
      <c r="M103" s="98">
        <v>0.10113699618488323</v>
      </c>
      <c r="N103" s="98">
        <v>0.10680304954758875</v>
      </c>
      <c r="O103" s="98">
        <v>0.12184074571362506</v>
      </c>
      <c r="P103" s="98">
        <v>7.0912364720250878E-2</v>
      </c>
      <c r="Q103" s="98">
        <v>0.11756296104734096</v>
      </c>
      <c r="R103" s="98">
        <v>7.3044807157801969E-2</v>
      </c>
      <c r="S103" s="98">
        <v>7.8700786436408737E-2</v>
      </c>
      <c r="T103" s="98">
        <v>7.8349913501801483E-2</v>
      </c>
      <c r="U103" s="98">
        <v>9.185960212310916E-2</v>
      </c>
      <c r="V103" s="98">
        <v>0.10125655949354447</v>
      </c>
      <c r="W103" s="98">
        <v>0.10599184269596137</v>
      </c>
      <c r="X103" s="98">
        <v>0.10187897962218363</v>
      </c>
      <c r="Y103" s="98">
        <v>0.10076345569932812</v>
      </c>
      <c r="DA103" s="63" t="s">
        <v>1633</v>
      </c>
    </row>
    <row r="104" spans="1:105" ht="12" customHeight="1" x14ac:dyDescent="0.25">
      <c r="A104" s="121" t="s">
        <v>55</v>
      </c>
      <c r="B104" s="122">
        <v>176.71225920988385</v>
      </c>
      <c r="C104" s="122">
        <v>192.97775366081248</v>
      </c>
      <c r="D104" s="122">
        <v>200.49794258492517</v>
      </c>
      <c r="E104" s="122">
        <v>211.72474509532412</v>
      </c>
      <c r="F104" s="122">
        <v>215.12285950748884</v>
      </c>
      <c r="G104" s="122">
        <v>241.27118323324828</v>
      </c>
      <c r="H104" s="122">
        <v>249.9061732502411</v>
      </c>
      <c r="I104" s="122">
        <v>237.74300929633191</v>
      </c>
      <c r="J104" s="122">
        <v>237.55934142679314</v>
      </c>
      <c r="K104" s="122">
        <v>253.1470797792681</v>
      </c>
      <c r="L104" s="122">
        <v>248.31836897083753</v>
      </c>
      <c r="M104" s="122">
        <v>247.48997805568652</v>
      </c>
      <c r="N104" s="122">
        <v>242.81265125401706</v>
      </c>
      <c r="O104" s="122">
        <v>232.82352964057074</v>
      </c>
      <c r="P104" s="122">
        <v>241.21622633522418</v>
      </c>
      <c r="Q104" s="122">
        <v>234.32160985904179</v>
      </c>
      <c r="R104" s="122">
        <v>241.10524847512445</v>
      </c>
      <c r="S104" s="122">
        <v>239.65154698774805</v>
      </c>
      <c r="T104" s="122">
        <v>225.38127054889046</v>
      </c>
      <c r="U104" s="122">
        <v>225.30077310286646</v>
      </c>
      <c r="V104" s="122">
        <v>226.59923688867497</v>
      </c>
      <c r="W104" s="122">
        <v>262.46443846774417</v>
      </c>
      <c r="X104" s="122">
        <v>220.03222210091948</v>
      </c>
      <c r="Y104" s="122">
        <v>212.28246522358091</v>
      </c>
      <c r="DA104" s="130" t="s">
        <v>1634</v>
      </c>
    </row>
    <row r="105" spans="1:105" ht="12" customHeight="1" x14ac:dyDescent="0.25">
      <c r="A105" s="97" t="s">
        <v>134</v>
      </c>
      <c r="B105" s="98">
        <v>121.50553564454961</v>
      </c>
      <c r="C105" s="98">
        <v>134.20366888195531</v>
      </c>
      <c r="D105" s="98">
        <v>138.03220634553267</v>
      </c>
      <c r="E105" s="98">
        <v>145.51426790957342</v>
      </c>
      <c r="F105" s="98">
        <v>144.98919508405774</v>
      </c>
      <c r="G105" s="98">
        <v>170.16650797938047</v>
      </c>
      <c r="H105" s="98">
        <v>174.24471005682159</v>
      </c>
      <c r="I105" s="98">
        <v>162.49638222537425</v>
      </c>
      <c r="J105" s="98">
        <v>163.06217928219655</v>
      </c>
      <c r="K105" s="98">
        <v>174.80759043677219</v>
      </c>
      <c r="L105" s="98">
        <v>172.97379533001612</v>
      </c>
      <c r="M105" s="98">
        <v>181.15795002390414</v>
      </c>
      <c r="N105" s="98">
        <v>178.959178152276</v>
      </c>
      <c r="O105" s="98">
        <v>170.82358697609232</v>
      </c>
      <c r="P105" s="98">
        <v>179.15398692517795</v>
      </c>
      <c r="Q105" s="98">
        <v>169.26791775110192</v>
      </c>
      <c r="R105" s="98">
        <v>172.68335192718197</v>
      </c>
      <c r="S105" s="98">
        <v>171.56764902190025</v>
      </c>
      <c r="T105" s="98">
        <v>158.63022824531205</v>
      </c>
      <c r="U105" s="98">
        <v>155.90196080106497</v>
      </c>
      <c r="V105" s="98">
        <v>160.03746458754441</v>
      </c>
      <c r="W105" s="98">
        <v>186.95503617050727</v>
      </c>
      <c r="X105" s="98">
        <v>138.12826826404248</v>
      </c>
      <c r="Y105" s="98">
        <v>126.00163989372693</v>
      </c>
      <c r="DA105" s="63" t="s">
        <v>1635</v>
      </c>
    </row>
    <row r="106" spans="1:105" ht="12" customHeight="1" x14ac:dyDescent="0.25">
      <c r="A106" s="97" t="s">
        <v>133</v>
      </c>
      <c r="B106" s="98">
        <v>0.2495375566372538</v>
      </c>
      <c r="C106" s="98">
        <v>0.29239409996310639</v>
      </c>
      <c r="D106" s="98">
        <v>0.29291766120610158</v>
      </c>
      <c r="E106" s="98">
        <v>0.33236384516318984</v>
      </c>
      <c r="F106" s="98">
        <v>0.35129186625725606</v>
      </c>
      <c r="G106" s="98">
        <v>0.58966548098188876</v>
      </c>
      <c r="H106" s="98">
        <v>0.67216398312374914</v>
      </c>
      <c r="I106" s="98">
        <v>0.6135632910424107</v>
      </c>
      <c r="J106" s="98">
        <v>0.66750916898150781</v>
      </c>
      <c r="K106" s="98">
        <v>0.96347601442480235</v>
      </c>
      <c r="L106" s="98">
        <v>0.9812522679056237</v>
      </c>
      <c r="M106" s="98">
        <v>1.1435714426495904</v>
      </c>
      <c r="N106" s="98">
        <v>1.1031503297295933</v>
      </c>
      <c r="O106" s="98">
        <v>1.0412227046337823</v>
      </c>
      <c r="P106" s="98">
        <v>1.128889926704614</v>
      </c>
      <c r="Q106" s="98">
        <v>1.0241287768209217</v>
      </c>
      <c r="R106" s="98">
        <v>1.0563828175947767</v>
      </c>
      <c r="S106" s="98">
        <v>1.0476619322628795</v>
      </c>
      <c r="T106" s="98">
        <v>0.93513442470180563</v>
      </c>
      <c r="U106" s="98">
        <v>0.90215927881384594</v>
      </c>
      <c r="V106" s="98">
        <v>0.98393741873612328</v>
      </c>
      <c r="W106" s="98">
        <v>1.2032975479942039</v>
      </c>
      <c r="X106" s="98">
        <v>0.88625347821273082</v>
      </c>
      <c r="Y106" s="98">
        <v>0.78639973583429057</v>
      </c>
      <c r="DA106" s="63" t="s">
        <v>1636</v>
      </c>
    </row>
    <row r="107" spans="1:105" ht="12" customHeight="1" x14ac:dyDescent="0.25">
      <c r="A107" s="100" t="s">
        <v>212</v>
      </c>
      <c r="B107" s="101">
        <v>0.12805917098273953</v>
      </c>
      <c r="C107" s="101">
        <v>0.14857507138430598</v>
      </c>
      <c r="D107" s="101">
        <v>0.14866460621181132</v>
      </c>
      <c r="E107" s="101">
        <v>0.16606869740921223</v>
      </c>
      <c r="F107" s="101">
        <v>0.17376184637637787</v>
      </c>
      <c r="G107" s="101">
        <v>0.28740495476664613</v>
      </c>
      <c r="H107" s="101">
        <v>0.27887394907042828</v>
      </c>
      <c r="I107" s="101">
        <v>0.2653874851963437</v>
      </c>
      <c r="J107" s="101">
        <v>0.3080596121612435</v>
      </c>
      <c r="K107" s="101">
        <v>0.44789380984233906</v>
      </c>
      <c r="L107" s="101">
        <v>0.40704445215641544</v>
      </c>
      <c r="M107" s="101">
        <v>0.51932140057259546</v>
      </c>
      <c r="N107" s="101">
        <v>0.48197021879438184</v>
      </c>
      <c r="O107" s="101">
        <v>0.39333286722460137</v>
      </c>
      <c r="P107" s="101">
        <v>0.43025402256282258</v>
      </c>
      <c r="Q107" s="101">
        <v>0.31816231004269047</v>
      </c>
      <c r="R107" s="101">
        <v>0.30250839573784027</v>
      </c>
      <c r="S107" s="101">
        <v>0.33024435729180607</v>
      </c>
      <c r="T107" s="101">
        <v>0.33217741055899008</v>
      </c>
      <c r="U107" s="101">
        <v>0.32109738179562552</v>
      </c>
      <c r="V107" s="101">
        <v>0.34423503985624793</v>
      </c>
      <c r="W107" s="101">
        <v>0.40750834895454224</v>
      </c>
      <c r="X107" s="101">
        <v>0.34605580207035591</v>
      </c>
      <c r="Y107" s="101">
        <v>0.30382012346975262</v>
      </c>
      <c r="DA107" s="131" t="s">
        <v>1637</v>
      </c>
    </row>
    <row r="108" spans="1:105" ht="12" customHeight="1" x14ac:dyDescent="0.25">
      <c r="A108" s="103" t="s">
        <v>52</v>
      </c>
      <c r="B108" s="104">
        <v>0.12147838565451426</v>
      </c>
      <c r="C108" s="104">
        <v>0.14381902857880038</v>
      </c>
      <c r="D108" s="104">
        <v>0.14425305499429025</v>
      </c>
      <c r="E108" s="104">
        <v>0.16629514775397761</v>
      </c>
      <c r="F108" s="104">
        <v>0.17753001988087821</v>
      </c>
      <c r="G108" s="104">
        <v>0.30226052621524263</v>
      </c>
      <c r="H108" s="104">
        <v>0.3932900340533208</v>
      </c>
      <c r="I108" s="104">
        <v>0.34817580584606705</v>
      </c>
      <c r="J108" s="104">
        <v>0.35944955682026436</v>
      </c>
      <c r="K108" s="104">
        <v>0.51558220458246329</v>
      </c>
      <c r="L108" s="104">
        <v>0.57420781574920821</v>
      </c>
      <c r="M108" s="104">
        <v>0.62425004207699508</v>
      </c>
      <c r="N108" s="104">
        <v>0.62118011093521153</v>
      </c>
      <c r="O108" s="104">
        <v>0.64788983740918082</v>
      </c>
      <c r="P108" s="104">
        <v>0.69863590414179144</v>
      </c>
      <c r="Q108" s="104">
        <v>0.70596646677823127</v>
      </c>
      <c r="R108" s="104">
        <v>0.75387442185693643</v>
      </c>
      <c r="S108" s="104">
        <v>0.7174175749710735</v>
      </c>
      <c r="T108" s="104">
        <v>0.60295701414281555</v>
      </c>
      <c r="U108" s="104">
        <v>0.58106189701822042</v>
      </c>
      <c r="V108" s="104">
        <v>0.63970237887987536</v>
      </c>
      <c r="W108" s="104">
        <v>0.79578919903966161</v>
      </c>
      <c r="X108" s="104">
        <v>0.54019767614237491</v>
      </c>
      <c r="Y108" s="104">
        <v>0.48257961236453795</v>
      </c>
      <c r="DA108" s="132" t="s">
        <v>1638</v>
      </c>
    </row>
    <row r="109" spans="1:105" ht="12" customHeight="1" x14ac:dyDescent="0.25">
      <c r="A109" s="106" t="s">
        <v>122</v>
      </c>
      <c r="B109" s="101">
        <v>43.601332306152877</v>
      </c>
      <c r="C109" s="101">
        <v>46.217125845058249</v>
      </c>
      <c r="D109" s="101">
        <v>49.159086952614999</v>
      </c>
      <c r="E109" s="101">
        <v>51.043541489009606</v>
      </c>
      <c r="F109" s="101">
        <v>51.905536240275573</v>
      </c>
      <c r="G109" s="101">
        <v>48.349660636259479</v>
      </c>
      <c r="H109" s="101">
        <v>49.306479785689078</v>
      </c>
      <c r="I109" s="101">
        <v>48.470611079753766</v>
      </c>
      <c r="J109" s="101">
        <v>46.824101860443619</v>
      </c>
      <c r="K109" s="101">
        <v>43.408414465398678</v>
      </c>
      <c r="L109" s="101">
        <v>41.014391801951028</v>
      </c>
      <c r="M109" s="101">
        <v>34.7503645674512</v>
      </c>
      <c r="N109" s="101">
        <v>33.58354537375893</v>
      </c>
      <c r="O109" s="101">
        <v>32.911657952032705</v>
      </c>
      <c r="P109" s="101">
        <v>33.56517014301162</v>
      </c>
      <c r="Q109" s="101">
        <v>35.968893193815006</v>
      </c>
      <c r="R109" s="101">
        <v>38.277373808700496</v>
      </c>
      <c r="S109" s="101">
        <v>38.486508035076845</v>
      </c>
      <c r="T109" s="101">
        <v>37.737632946997884</v>
      </c>
      <c r="U109" s="101">
        <v>39.068409038351739</v>
      </c>
      <c r="V109" s="101">
        <v>37.714738037445969</v>
      </c>
      <c r="W109" s="101">
        <v>43.987146181818503</v>
      </c>
      <c r="X109" s="101">
        <v>47.447407232182073</v>
      </c>
      <c r="Y109" s="101">
        <v>51.957906080741722</v>
      </c>
      <c r="DA109" s="131" t="s">
        <v>1639</v>
      </c>
    </row>
    <row r="110" spans="1:105" ht="12" customHeight="1" x14ac:dyDescent="0.25">
      <c r="A110" s="107" t="s">
        <v>121</v>
      </c>
      <c r="B110" s="104">
        <v>11.355853702544115</v>
      </c>
      <c r="C110" s="104">
        <v>12.264564833835824</v>
      </c>
      <c r="D110" s="104">
        <v>13.013731625571385</v>
      </c>
      <c r="E110" s="104">
        <v>14.834571851577895</v>
      </c>
      <c r="F110" s="104">
        <v>17.876836316898235</v>
      </c>
      <c r="G110" s="104">
        <v>22.165349136626435</v>
      </c>
      <c r="H110" s="104">
        <v>25.682819424606681</v>
      </c>
      <c r="I110" s="104">
        <v>26.162452700161488</v>
      </c>
      <c r="J110" s="104">
        <v>27.005551115171457</v>
      </c>
      <c r="K110" s="104">
        <v>33.967598862672453</v>
      </c>
      <c r="L110" s="104">
        <v>33.348929570964735</v>
      </c>
      <c r="M110" s="104">
        <v>30.438092021681562</v>
      </c>
      <c r="N110" s="104">
        <v>29.166777398252513</v>
      </c>
      <c r="O110" s="104">
        <v>28.047062007811949</v>
      </c>
      <c r="P110" s="104">
        <v>27.368179340330009</v>
      </c>
      <c r="Q110" s="104">
        <v>28.060670137303934</v>
      </c>
      <c r="R110" s="104">
        <v>29.088139921647219</v>
      </c>
      <c r="S110" s="104">
        <v>28.549727998508079</v>
      </c>
      <c r="T110" s="104">
        <v>28.078274931878735</v>
      </c>
      <c r="U110" s="104">
        <v>29.428243984635898</v>
      </c>
      <c r="V110" s="104">
        <v>27.86309684494848</v>
      </c>
      <c r="W110" s="104">
        <v>30.318958567424183</v>
      </c>
      <c r="X110" s="104">
        <v>33.570293126482191</v>
      </c>
      <c r="Y110" s="104">
        <v>33.536519513277966</v>
      </c>
      <c r="DA110" s="132" t="s">
        <v>1640</v>
      </c>
    </row>
    <row r="111" spans="1:105" ht="12" customHeight="1" x14ac:dyDescent="0.25">
      <c r="A111" s="108" t="s">
        <v>53</v>
      </c>
      <c r="B111" s="98">
        <v>5.2922407121836681</v>
      </c>
      <c r="C111" s="98">
        <v>5.67671111480227</v>
      </c>
      <c r="D111" s="98">
        <v>6.0237868612890866</v>
      </c>
      <c r="E111" s="98">
        <v>6.7912288436649311</v>
      </c>
      <c r="F111" s="98">
        <v>8.1457712863394551</v>
      </c>
      <c r="G111" s="98">
        <v>10.061054641562237</v>
      </c>
      <c r="H111" s="98">
        <v>9.8909639618419298</v>
      </c>
      <c r="I111" s="98">
        <v>10.56199018814922</v>
      </c>
      <c r="J111" s="98">
        <v>11.729702422298816</v>
      </c>
      <c r="K111" s="98">
        <v>15.050345516283167</v>
      </c>
      <c r="L111" s="98">
        <v>13.215768498087327</v>
      </c>
      <c r="M111" s="98">
        <v>13.24973308148236</v>
      </c>
      <c r="N111" s="98">
        <v>12.263439582304903</v>
      </c>
      <c r="O111" s="98">
        <v>10.244192071670881</v>
      </c>
      <c r="P111" s="98">
        <v>10.030756258070939</v>
      </c>
      <c r="Q111" s="98">
        <v>8.3991251608531741</v>
      </c>
      <c r="R111" s="98">
        <v>8.0670485542693822</v>
      </c>
      <c r="S111" s="98">
        <v>8.7481300862752818</v>
      </c>
      <c r="T111" s="98">
        <v>9.7927226309764386</v>
      </c>
      <c r="U111" s="98">
        <v>10.423974439966951</v>
      </c>
      <c r="V111" s="98">
        <v>9.783760963226344</v>
      </c>
      <c r="W111" s="98">
        <v>10.293638133381867</v>
      </c>
      <c r="X111" s="98">
        <v>13.154121698119637</v>
      </c>
      <c r="Y111" s="98">
        <v>12.961176417676814</v>
      </c>
      <c r="DA111" s="63" t="s">
        <v>1641</v>
      </c>
    </row>
    <row r="112" spans="1:105" ht="12" customHeight="1" x14ac:dyDescent="0.25">
      <c r="A112" s="108" t="s">
        <v>52</v>
      </c>
      <c r="B112" s="98">
        <v>6.063612990360447</v>
      </c>
      <c r="C112" s="98">
        <v>6.5878537190335527</v>
      </c>
      <c r="D112" s="98">
        <v>6.9899447642822974</v>
      </c>
      <c r="E112" s="98">
        <v>8.0433430079129646</v>
      </c>
      <c r="F112" s="98">
        <v>9.7310650305587796</v>
      </c>
      <c r="G112" s="98">
        <v>12.104294495064199</v>
      </c>
      <c r="H112" s="98">
        <v>15.791855462764751</v>
      </c>
      <c r="I112" s="98">
        <v>15.600462512012269</v>
      </c>
      <c r="J112" s="98">
        <v>15.275848692872643</v>
      </c>
      <c r="K112" s="98">
        <v>18.917253346389284</v>
      </c>
      <c r="L112" s="98">
        <v>20.133161072877407</v>
      </c>
      <c r="M112" s="98">
        <v>17.188358940199205</v>
      </c>
      <c r="N112" s="98">
        <v>16.903337815947612</v>
      </c>
      <c r="O112" s="98">
        <v>17.802869936141068</v>
      </c>
      <c r="P112" s="98">
        <v>17.337423082259072</v>
      </c>
      <c r="Q112" s="98">
        <v>19.661544976450759</v>
      </c>
      <c r="R112" s="98">
        <v>21.021091367377839</v>
      </c>
      <c r="S112" s="98">
        <v>19.801597912232797</v>
      </c>
      <c r="T112" s="98">
        <v>18.285552300902296</v>
      </c>
      <c r="U112" s="98">
        <v>19.004269544668947</v>
      </c>
      <c r="V112" s="98">
        <v>18.079335881722137</v>
      </c>
      <c r="W112" s="98">
        <v>20.025320434042314</v>
      </c>
      <c r="X112" s="98">
        <v>20.416171428362553</v>
      </c>
      <c r="Y112" s="98">
        <v>20.575343095601156</v>
      </c>
      <c r="DA112" s="63" t="s">
        <v>1642</v>
      </c>
    </row>
    <row r="113" spans="1:105" ht="12" customHeight="1" x14ac:dyDescent="0.25">
      <c r="A113" s="121" t="s">
        <v>54</v>
      </c>
      <c r="B113" s="122">
        <v>22.882410268342007</v>
      </c>
      <c r="C113" s="122">
        <v>27.337082209590342</v>
      </c>
      <c r="D113" s="122">
        <v>29.128261855094586</v>
      </c>
      <c r="E113" s="122">
        <v>30.608381706627597</v>
      </c>
      <c r="F113" s="122">
        <v>34.132143500812901</v>
      </c>
      <c r="G113" s="122">
        <v>31.7463883855213</v>
      </c>
      <c r="H113" s="122">
        <v>37.726186409585296</v>
      </c>
      <c r="I113" s="122">
        <v>32.200688815638713</v>
      </c>
      <c r="J113" s="122">
        <v>34.668082927581558</v>
      </c>
      <c r="K113" s="122">
        <v>43.482853315930669</v>
      </c>
      <c r="L113" s="122">
        <v>43.218362925805501</v>
      </c>
      <c r="M113" s="122">
        <v>41.846943824747569</v>
      </c>
      <c r="N113" s="122">
        <v>41.730033021690339</v>
      </c>
      <c r="O113" s="122">
        <v>40.57878686804434</v>
      </c>
      <c r="P113" s="122">
        <v>42.438988907976956</v>
      </c>
      <c r="Q113" s="122">
        <v>41.710843560476462</v>
      </c>
      <c r="R113" s="122">
        <v>43.639321587987759</v>
      </c>
      <c r="S113" s="122">
        <v>44.512681838533709</v>
      </c>
      <c r="T113" s="122">
        <v>44.1014466927816</v>
      </c>
      <c r="U113" s="122">
        <v>45.387842580062106</v>
      </c>
      <c r="V113" s="122">
        <v>44.707709819895477</v>
      </c>
      <c r="W113" s="122">
        <v>43.830104340336419</v>
      </c>
      <c r="X113" s="122">
        <v>40.747756482882153</v>
      </c>
      <c r="Y113" s="122">
        <v>41.41074058886943</v>
      </c>
      <c r="DA113" s="130" t="s">
        <v>1643</v>
      </c>
    </row>
    <row r="114" spans="1:105" ht="12" customHeight="1" x14ac:dyDescent="0.25">
      <c r="A114" s="97" t="s">
        <v>175</v>
      </c>
      <c r="B114" s="98">
        <v>5.4967784514089715</v>
      </c>
      <c r="C114" s="98">
        <v>6.8196806634722176</v>
      </c>
      <c r="D114" s="98">
        <v>7.2018886321008537</v>
      </c>
      <c r="E114" s="98">
        <v>7.6415989162466769</v>
      </c>
      <c r="F114" s="98">
        <v>8.2595665977486927</v>
      </c>
      <c r="G114" s="98">
        <v>8.7481428074938385</v>
      </c>
      <c r="H114" s="98">
        <v>10.12059322480177</v>
      </c>
      <c r="I114" s="98">
        <v>8.2952079931419007</v>
      </c>
      <c r="J114" s="98">
        <v>9.0858493282976163</v>
      </c>
      <c r="K114" s="98">
        <v>11.593803401134558</v>
      </c>
      <c r="L114" s="98">
        <v>11.55010986911244</v>
      </c>
      <c r="M114" s="98">
        <v>11.531002197382275</v>
      </c>
      <c r="N114" s="98">
        <v>10.920177701347116</v>
      </c>
      <c r="O114" s="98">
        <v>10.657781599312155</v>
      </c>
      <c r="P114" s="98">
        <v>10.48265978790487</v>
      </c>
      <c r="Q114" s="98">
        <v>9.773406897869533</v>
      </c>
      <c r="R114" s="98">
        <v>9.3616365720837038</v>
      </c>
      <c r="S114" s="98">
        <v>9.3616365720837198</v>
      </c>
      <c r="T114" s="98">
        <v>8.8556176554886878</v>
      </c>
      <c r="U114" s="98">
        <v>9.2283844463552356</v>
      </c>
      <c r="V114" s="98">
        <v>9.5310977357409143</v>
      </c>
      <c r="W114" s="98">
        <v>10.756657160576619</v>
      </c>
      <c r="X114" s="98">
        <v>5.757666953281726</v>
      </c>
      <c r="Y114" s="98">
        <v>5.2938998758001166</v>
      </c>
      <c r="DA114" s="63" t="s">
        <v>1644</v>
      </c>
    </row>
    <row r="115" spans="1:105" ht="12" customHeight="1" x14ac:dyDescent="0.25">
      <c r="A115" s="109" t="s">
        <v>120</v>
      </c>
      <c r="B115" s="33">
        <v>17.385631816933035</v>
      </c>
      <c r="C115" s="33">
        <v>20.517401546118123</v>
      </c>
      <c r="D115" s="33">
        <v>21.926373222993732</v>
      </c>
      <c r="E115" s="33">
        <v>22.966782790380918</v>
      </c>
      <c r="F115" s="33">
        <v>25.872576903064211</v>
      </c>
      <c r="G115" s="33">
        <v>22.998245578027461</v>
      </c>
      <c r="H115" s="33">
        <v>27.605593184783523</v>
      </c>
      <c r="I115" s="33">
        <v>23.905480822496816</v>
      </c>
      <c r="J115" s="33">
        <v>25.582233599283942</v>
      </c>
      <c r="K115" s="33">
        <v>31.889049914796111</v>
      </c>
      <c r="L115" s="33">
        <v>31.668253056693061</v>
      </c>
      <c r="M115" s="33">
        <v>30.315941627365294</v>
      </c>
      <c r="N115" s="33">
        <v>30.809855320343221</v>
      </c>
      <c r="O115" s="33">
        <v>29.921005268732184</v>
      </c>
      <c r="P115" s="33">
        <v>31.956329120072084</v>
      </c>
      <c r="Q115" s="33">
        <v>31.937436662606931</v>
      </c>
      <c r="R115" s="33">
        <v>34.277685015904055</v>
      </c>
      <c r="S115" s="33">
        <v>35.151045266449991</v>
      </c>
      <c r="T115" s="33">
        <v>35.245829037292914</v>
      </c>
      <c r="U115" s="33">
        <v>36.15945813370687</v>
      </c>
      <c r="V115" s="33">
        <v>35.176612084154563</v>
      </c>
      <c r="W115" s="33">
        <v>33.073447179759796</v>
      </c>
      <c r="X115" s="33">
        <v>34.990089529600425</v>
      </c>
      <c r="Y115" s="33">
        <v>36.116840713069315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661.31185119335873</v>
      </c>
      <c r="C117" s="117">
        <f t="shared" si="19"/>
        <v>744.96889019488788</v>
      </c>
      <c r="D117" s="117">
        <f t="shared" si="19"/>
        <v>710.74887336929442</v>
      </c>
      <c r="E117" s="117">
        <f t="shared" si="19"/>
        <v>760.1123581326533</v>
      </c>
      <c r="F117" s="117">
        <f t="shared" si="19"/>
        <v>757.91514577807834</v>
      </c>
      <c r="G117" s="117">
        <f t="shared" si="19"/>
        <v>962.81938769600254</v>
      </c>
      <c r="H117" s="117">
        <f t="shared" si="19"/>
        <v>950.54169483597946</v>
      </c>
      <c r="I117" s="117">
        <f t="shared" si="19"/>
        <v>872.92516297879092</v>
      </c>
      <c r="J117" s="117">
        <f t="shared" si="19"/>
        <v>902.53194489075179</v>
      </c>
      <c r="K117" s="117">
        <f t="shared" si="19"/>
        <v>937.3501239008026</v>
      </c>
      <c r="L117" s="117">
        <f t="shared" si="19"/>
        <v>1016.9425334171976</v>
      </c>
      <c r="M117" s="117">
        <f t="shared" si="19"/>
        <v>917.02638779569088</v>
      </c>
      <c r="N117" s="117">
        <f t="shared" si="19"/>
        <v>945.36952471563939</v>
      </c>
      <c r="O117" s="117">
        <f t="shared" si="19"/>
        <v>970.236965454033</v>
      </c>
      <c r="P117" s="117">
        <f t="shared" si="19"/>
        <v>871.91667084726214</v>
      </c>
      <c r="Q117" s="117">
        <f t="shared" si="19"/>
        <v>957.67808053503541</v>
      </c>
      <c r="R117" s="117">
        <f t="shared" ref="R117:V117" si="20">R118+R121+R123+R132</f>
        <v>1080.3405778435006</v>
      </c>
      <c r="S117" s="117">
        <f t="shared" si="20"/>
        <v>1090.4767860538477</v>
      </c>
      <c r="T117" s="117">
        <f t="shared" si="20"/>
        <v>1032.0659980133746</v>
      </c>
      <c r="U117" s="117">
        <f t="shared" si="20"/>
        <v>1117.8121374593452</v>
      </c>
      <c r="V117" s="117">
        <f t="shared" si="20"/>
        <v>1152.4696741370303</v>
      </c>
      <c r="W117" s="117">
        <f t="shared" ref="W117:Y117" si="21">W118+W121+W123+W132</f>
        <v>1276.5154903842272</v>
      </c>
      <c r="X117" s="117">
        <f t="shared" si="21"/>
        <v>1104.3349684292314</v>
      </c>
      <c r="Y117" s="117">
        <f t="shared" si="21"/>
        <v>1032.1265246479143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536.83911555602504</v>
      </c>
      <c r="C118" s="122">
        <f t="shared" si="22"/>
        <v>606.59480985296204</v>
      </c>
      <c r="D118" s="122">
        <f t="shared" si="22"/>
        <v>565.18871060713411</v>
      </c>
      <c r="E118" s="122">
        <f t="shared" si="22"/>
        <v>604.81668427020929</v>
      </c>
      <c r="F118" s="122">
        <f t="shared" si="22"/>
        <v>595.67660165365191</v>
      </c>
      <c r="G118" s="122">
        <f t="shared" si="22"/>
        <v>784.21492784120073</v>
      </c>
      <c r="H118" s="122">
        <f t="shared" si="22"/>
        <v>759.2402342041147</v>
      </c>
      <c r="I118" s="122">
        <f t="shared" si="22"/>
        <v>691.90190068995571</v>
      </c>
      <c r="J118" s="122">
        <f t="shared" si="22"/>
        <v>718.65983871339608</v>
      </c>
      <c r="K118" s="122">
        <f t="shared" si="22"/>
        <v>734.31500548045108</v>
      </c>
      <c r="L118" s="122">
        <f t="shared" si="22"/>
        <v>815.11668874201212</v>
      </c>
      <c r="M118" s="122">
        <f t="shared" si="22"/>
        <v>716.0200747756985</v>
      </c>
      <c r="N118" s="122">
        <f t="shared" si="22"/>
        <v>744.92290959174227</v>
      </c>
      <c r="O118" s="122">
        <f t="shared" si="22"/>
        <v>774.42255440291456</v>
      </c>
      <c r="P118" s="122">
        <f t="shared" si="22"/>
        <v>667.48739801861507</v>
      </c>
      <c r="Q118" s="122">
        <f t="shared" si="22"/>
        <v>755.19179871599431</v>
      </c>
      <c r="R118" s="122">
        <f t="shared" ref="R118:V118" si="23">SUM(R119:R120)</f>
        <v>867.94587563128846</v>
      </c>
      <c r="S118" s="122">
        <f t="shared" si="23"/>
        <v>874.83329971080195</v>
      </c>
      <c r="T118" s="122">
        <f t="shared" si="23"/>
        <v>823.67587904204481</v>
      </c>
      <c r="U118" s="122">
        <f t="shared" si="23"/>
        <v>904.30122703531492</v>
      </c>
      <c r="V118" s="122">
        <f t="shared" si="23"/>
        <v>934.90978512768288</v>
      </c>
      <c r="W118" s="122">
        <f t="shared" ref="W118:Y118" si="24">SUM(W119:W120)</f>
        <v>1027.5825587625818</v>
      </c>
      <c r="X118" s="122">
        <f t="shared" si="24"/>
        <v>888.50964786816985</v>
      </c>
      <c r="Y118" s="122">
        <f t="shared" si="24"/>
        <v>819.74549877710535</v>
      </c>
      <c r="DA118" s="130" t="s">
        <v>1797</v>
      </c>
    </row>
    <row r="119" spans="1:105" ht="12" customHeight="1" x14ac:dyDescent="0.25">
      <c r="A119" s="97" t="s">
        <v>212</v>
      </c>
      <c r="B119" s="98">
        <v>522.2639062177052</v>
      </c>
      <c r="C119" s="98">
        <v>590.50675748232788</v>
      </c>
      <c r="D119" s="98">
        <v>550.54120185570878</v>
      </c>
      <c r="E119" s="98">
        <v>589.45471482313769</v>
      </c>
      <c r="F119" s="98">
        <v>580.92185166454203</v>
      </c>
      <c r="G119" s="98">
        <v>766.86854407098076</v>
      </c>
      <c r="H119" s="98">
        <v>742.37471365277838</v>
      </c>
      <c r="I119" s="98">
        <v>677.0431554664425</v>
      </c>
      <c r="J119" s="98">
        <v>703.42166946357906</v>
      </c>
      <c r="K119" s="98">
        <v>718.88760687532533</v>
      </c>
      <c r="L119" s="98">
        <v>798.13795437335875</v>
      </c>
      <c r="M119" s="98">
        <v>701.31662545890492</v>
      </c>
      <c r="N119" s="98">
        <v>729.77269233935044</v>
      </c>
      <c r="O119" s="98">
        <v>758.81531030987014</v>
      </c>
      <c r="P119" s="98">
        <v>654.13692795624456</v>
      </c>
      <c r="Q119" s="98">
        <v>740.19814517470468</v>
      </c>
      <c r="R119" s="98">
        <v>850.80954517875875</v>
      </c>
      <c r="S119" s="98">
        <v>857.66171687436531</v>
      </c>
      <c r="T119" s="98">
        <v>807.54803552158626</v>
      </c>
      <c r="U119" s="98">
        <v>886.71382106428393</v>
      </c>
      <c r="V119" s="98">
        <v>916.77457964789642</v>
      </c>
      <c r="W119" s="98">
        <v>1007.4224242994482</v>
      </c>
      <c r="X119" s="98">
        <v>871.23306932333378</v>
      </c>
      <c r="Y119" s="98">
        <v>803.78889116362473</v>
      </c>
      <c r="DA119" s="63" t="s">
        <v>1798</v>
      </c>
    </row>
    <row r="120" spans="1:105" ht="12" customHeight="1" x14ac:dyDescent="0.25">
      <c r="A120" s="97" t="s">
        <v>53</v>
      </c>
      <c r="B120" s="98">
        <v>14.575209338319839</v>
      </c>
      <c r="C120" s="98">
        <v>16.088052370634198</v>
      </c>
      <c r="D120" s="98">
        <v>14.647508751425335</v>
      </c>
      <c r="E120" s="98">
        <v>15.361969447071617</v>
      </c>
      <c r="F120" s="98">
        <v>14.754749989109865</v>
      </c>
      <c r="G120" s="98">
        <v>17.346383770219994</v>
      </c>
      <c r="H120" s="98">
        <v>16.865520551336285</v>
      </c>
      <c r="I120" s="98">
        <v>14.858745223513207</v>
      </c>
      <c r="J120" s="98">
        <v>15.238169249816989</v>
      </c>
      <c r="K120" s="98">
        <v>15.427398605125758</v>
      </c>
      <c r="L120" s="98">
        <v>16.978734368653367</v>
      </c>
      <c r="M120" s="98">
        <v>14.703449316793561</v>
      </c>
      <c r="N120" s="98">
        <v>15.150217252391776</v>
      </c>
      <c r="O120" s="98">
        <v>15.607244093044381</v>
      </c>
      <c r="P120" s="98">
        <v>13.350470062370546</v>
      </c>
      <c r="Q120" s="98">
        <v>14.993653541289632</v>
      </c>
      <c r="R120" s="98">
        <v>17.136330452529723</v>
      </c>
      <c r="S120" s="98">
        <v>17.171582836436656</v>
      </c>
      <c r="T120" s="98">
        <v>16.127843520458594</v>
      </c>
      <c r="U120" s="98">
        <v>17.587405971030933</v>
      </c>
      <c r="V120" s="98">
        <v>18.135205479786482</v>
      </c>
      <c r="W120" s="98">
        <v>20.160134463133712</v>
      </c>
      <c r="X120" s="98">
        <v>17.276578544836021</v>
      </c>
      <c r="Y120" s="98">
        <v>15.956607613480681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4.7829895713430173E-2</v>
      </c>
      <c r="C121" s="122">
        <f t="shared" si="25"/>
        <v>6.8665607370018603E-2</v>
      </c>
      <c r="D121" s="122">
        <f t="shared" si="25"/>
        <v>8.3048222284376638E-2</v>
      </c>
      <c r="E121" s="122">
        <f t="shared" si="25"/>
        <v>0.17479406321615668</v>
      </c>
      <c r="F121" s="122">
        <f t="shared" si="25"/>
        <v>0.13109910220159243</v>
      </c>
      <c r="G121" s="122">
        <f t="shared" si="25"/>
        <v>0.17823965692025132</v>
      </c>
      <c r="H121" s="122">
        <f t="shared" si="25"/>
        <v>0.27278768927010338</v>
      </c>
      <c r="I121" s="122">
        <f t="shared" si="25"/>
        <v>0.31086954555827118</v>
      </c>
      <c r="J121" s="122">
        <f t="shared" si="25"/>
        <v>0.28997332092087502</v>
      </c>
      <c r="K121" s="122">
        <f t="shared" si="25"/>
        <v>0.30485235170047842</v>
      </c>
      <c r="L121" s="122">
        <f t="shared" si="25"/>
        <v>0.34371777335389875</v>
      </c>
      <c r="M121" s="122">
        <f t="shared" si="25"/>
        <v>0.3077591391802032</v>
      </c>
      <c r="N121" s="122">
        <f t="shared" si="25"/>
        <v>0.3360882210951413</v>
      </c>
      <c r="O121" s="122">
        <f t="shared" si="25"/>
        <v>0.40318822410836774</v>
      </c>
      <c r="P121" s="122">
        <f t="shared" si="25"/>
        <v>0.24645083485010619</v>
      </c>
      <c r="Q121" s="122">
        <f t="shared" si="25"/>
        <v>0.42807389749034175</v>
      </c>
      <c r="R121" s="122">
        <f t="shared" si="25"/>
        <v>0.27668646529796326</v>
      </c>
      <c r="S121" s="122">
        <f t="shared" si="25"/>
        <v>0.30859118516972178</v>
      </c>
      <c r="T121" s="122">
        <f t="shared" si="25"/>
        <v>0.31427347417998502</v>
      </c>
      <c r="U121" s="122">
        <f t="shared" si="25"/>
        <v>0.37424066854257987</v>
      </c>
      <c r="V121" s="122">
        <f t="shared" si="25"/>
        <v>0.41669434338123257</v>
      </c>
      <c r="W121" s="122">
        <f t="shared" si="25"/>
        <v>0.43844346623512287</v>
      </c>
      <c r="X121" s="122">
        <f t="shared" si="25"/>
        <v>0.42269849825079792</v>
      </c>
      <c r="Y121" s="122">
        <f t="shared" si="25"/>
        <v>0.41938148330777325</v>
      </c>
      <c r="DA121" s="130" t="s">
        <v>1800</v>
      </c>
    </row>
    <row r="122" spans="1:105" ht="12" customHeight="1" x14ac:dyDescent="0.25">
      <c r="A122" s="97" t="s">
        <v>53</v>
      </c>
      <c r="B122" s="98">
        <v>4.7829895713430173E-2</v>
      </c>
      <c r="C122" s="98">
        <v>6.8665607370018603E-2</v>
      </c>
      <c r="D122" s="98">
        <v>8.3048222284376638E-2</v>
      </c>
      <c r="E122" s="98">
        <v>0.17479406321615668</v>
      </c>
      <c r="F122" s="98">
        <v>0.13109910220159243</v>
      </c>
      <c r="G122" s="98">
        <v>0.17823965692025132</v>
      </c>
      <c r="H122" s="98">
        <v>0.27278768927010338</v>
      </c>
      <c r="I122" s="98">
        <v>0.31086954555827118</v>
      </c>
      <c r="J122" s="98">
        <v>0.28997332092087502</v>
      </c>
      <c r="K122" s="98">
        <v>0.30485235170047842</v>
      </c>
      <c r="L122" s="98">
        <v>0.34371777335389875</v>
      </c>
      <c r="M122" s="98">
        <v>0.3077591391802032</v>
      </c>
      <c r="N122" s="98">
        <v>0.3360882210951413</v>
      </c>
      <c r="O122" s="98">
        <v>0.40318822410836774</v>
      </c>
      <c r="P122" s="98">
        <v>0.24645083485010619</v>
      </c>
      <c r="Q122" s="98">
        <v>0.42807389749034175</v>
      </c>
      <c r="R122" s="98">
        <v>0.27668646529796326</v>
      </c>
      <c r="S122" s="98">
        <v>0.30859118516972178</v>
      </c>
      <c r="T122" s="98">
        <v>0.31427347417998502</v>
      </c>
      <c r="U122" s="98">
        <v>0.37424066854257987</v>
      </c>
      <c r="V122" s="98">
        <v>0.41669434338123257</v>
      </c>
      <c r="W122" s="98">
        <v>0.43844346623512287</v>
      </c>
      <c r="X122" s="98">
        <v>0.42269849825079792</v>
      </c>
      <c r="Y122" s="98">
        <v>0.41938148330777325</v>
      </c>
      <c r="DA122" s="63" t="s">
        <v>1801</v>
      </c>
    </row>
    <row r="123" spans="1:105" ht="12" customHeight="1" x14ac:dyDescent="0.25">
      <c r="A123" s="121" t="s">
        <v>55</v>
      </c>
      <c r="B123" s="122">
        <v>108.0523216380757</v>
      </c>
      <c r="C123" s="122">
        <v>118.72912408886754</v>
      </c>
      <c r="D123" s="122">
        <v>124.54810745476567</v>
      </c>
      <c r="E123" s="122">
        <v>133.06703688251756</v>
      </c>
      <c r="F123" s="122">
        <v>137.3905522965421</v>
      </c>
      <c r="G123" s="122">
        <v>155.52302801700031</v>
      </c>
      <c r="H123" s="122">
        <v>163.68116744339028</v>
      </c>
      <c r="I123" s="122">
        <v>157.27752247303115</v>
      </c>
      <c r="J123" s="122">
        <v>158.35255982270351</v>
      </c>
      <c r="K123" s="122">
        <v>171.0690356682646</v>
      </c>
      <c r="L123" s="122">
        <v>169.96292346760839</v>
      </c>
      <c r="M123" s="122">
        <v>170.17195734590888</v>
      </c>
      <c r="N123" s="122">
        <v>169.48614888858171</v>
      </c>
      <c r="O123" s="122">
        <v>165.53362466250391</v>
      </c>
      <c r="P123" s="122">
        <v>172.71751888521061</v>
      </c>
      <c r="Q123" s="122">
        <v>170.89626961313729</v>
      </c>
      <c r="R123" s="122">
        <v>179.13059843003762</v>
      </c>
      <c r="S123" s="122">
        <v>181.34295027570829</v>
      </c>
      <c r="T123" s="122">
        <v>173.93661473919232</v>
      </c>
      <c r="U123" s="122">
        <v>177.57332205419556</v>
      </c>
      <c r="V123" s="122">
        <v>181.73289287784667</v>
      </c>
      <c r="W123" s="122">
        <v>213.63817934241635</v>
      </c>
      <c r="X123" s="122">
        <v>181.59500853222207</v>
      </c>
      <c r="Y123" s="122">
        <v>177.02498996563017</v>
      </c>
      <c r="DA123" s="130" t="s">
        <v>1802</v>
      </c>
    </row>
    <row r="124" spans="1:105" ht="12" customHeight="1" x14ac:dyDescent="0.25">
      <c r="A124" s="97" t="s">
        <v>134</v>
      </c>
      <c r="B124" s="98">
        <v>68.482194708110015</v>
      </c>
      <c r="C124" s="98">
        <v>76.368636959525503</v>
      </c>
      <c r="D124" s="98">
        <v>79.330926285041642</v>
      </c>
      <c r="E124" s="98">
        <v>84.713990808506495</v>
      </c>
      <c r="F124" s="98">
        <v>85.571463961671355</v>
      </c>
      <c r="G124" s="98">
        <v>102.04832560034269</v>
      </c>
      <c r="H124" s="98">
        <v>105.66245103519429</v>
      </c>
      <c r="I124" s="98">
        <v>99.511539138370651</v>
      </c>
      <c r="J124" s="98">
        <v>101.16959825938295</v>
      </c>
      <c r="K124" s="98">
        <v>110.0054076195086</v>
      </c>
      <c r="L124" s="98">
        <v>110.56371576135102</v>
      </c>
      <c r="M124" s="98">
        <v>117.92742044259585</v>
      </c>
      <c r="N124" s="98">
        <v>118.93427635114935</v>
      </c>
      <c r="O124" s="98">
        <v>115.80337339756791</v>
      </c>
      <c r="P124" s="98">
        <v>122.73690898266929</v>
      </c>
      <c r="Q124" s="98">
        <v>117.73698506067795</v>
      </c>
      <c r="R124" s="98">
        <v>122.75992531772106</v>
      </c>
      <c r="S124" s="98">
        <v>125.21054291255166</v>
      </c>
      <c r="T124" s="98">
        <v>118.8193778327326</v>
      </c>
      <c r="U124" s="98">
        <v>119.8932656225318</v>
      </c>
      <c r="V124" s="98">
        <v>126.01402716699489</v>
      </c>
      <c r="W124" s="98">
        <v>149.98954573017861</v>
      </c>
      <c r="X124" s="98">
        <v>112.23055906867781</v>
      </c>
      <c r="Y124" s="98">
        <v>103.43698893710683</v>
      </c>
      <c r="DA124" s="63" t="s">
        <v>1803</v>
      </c>
    </row>
    <row r="125" spans="1:105" ht="12" customHeight="1" x14ac:dyDescent="0.25">
      <c r="A125" s="97" t="s">
        <v>133</v>
      </c>
      <c r="B125" s="98">
        <v>0.19365429957381153</v>
      </c>
      <c r="C125" s="98">
        <v>0.22876237270520683</v>
      </c>
      <c r="D125" s="98">
        <v>0.22982586094316093</v>
      </c>
      <c r="E125" s="98">
        <v>0.26363130514126409</v>
      </c>
      <c r="F125" s="98">
        <v>0.28105641202105563</v>
      </c>
      <c r="G125" s="98">
        <v>0.47937620510962031</v>
      </c>
      <c r="H125" s="98">
        <v>0.56745284414603325</v>
      </c>
      <c r="I125" s="98">
        <v>0.51450016420953726</v>
      </c>
      <c r="J125" s="98">
        <v>0.55455995448069451</v>
      </c>
      <c r="K125" s="98">
        <v>0.8056209166930286</v>
      </c>
      <c r="L125" s="98">
        <v>0.84020350910699382</v>
      </c>
      <c r="M125" s="98">
        <v>0.96816963076398599</v>
      </c>
      <c r="N125" s="98">
        <v>0.94295719620178786</v>
      </c>
      <c r="O125" s="98">
        <v>0.91377238248281045</v>
      </c>
      <c r="P125" s="98">
        <v>0.99318126762404568</v>
      </c>
      <c r="Q125" s="98">
        <v>0.92599497805416098</v>
      </c>
      <c r="R125" s="98">
        <v>0.96759186482192905</v>
      </c>
      <c r="S125" s="98">
        <v>0.95581501172077132</v>
      </c>
      <c r="T125" s="98">
        <v>0.84731916192226864</v>
      </c>
      <c r="U125" s="98">
        <v>0.82365313676908902</v>
      </c>
      <c r="V125" s="98">
        <v>0.90866121001093791</v>
      </c>
      <c r="W125" s="98">
        <v>1.1224192645689715</v>
      </c>
      <c r="X125" s="98">
        <v>0.81978944199571779</v>
      </c>
      <c r="Y125" s="98">
        <v>0.73000764145097607</v>
      </c>
      <c r="DA125" s="63" t="s">
        <v>1804</v>
      </c>
    </row>
    <row r="126" spans="1:105" ht="12" customHeight="1" x14ac:dyDescent="0.25">
      <c r="A126" s="100" t="s">
        <v>212</v>
      </c>
      <c r="B126" s="101">
        <v>7.2175913919297285E-2</v>
      </c>
      <c r="C126" s="101">
        <v>8.4943344126406431E-2</v>
      </c>
      <c r="D126" s="101">
        <v>8.5572805948870678E-2</v>
      </c>
      <c r="E126" s="101">
        <v>9.7336157387286487E-2</v>
      </c>
      <c r="F126" s="101">
        <v>0.10352639214017742</v>
      </c>
      <c r="G126" s="101">
        <v>0.17711567889437771</v>
      </c>
      <c r="H126" s="101">
        <v>0.17416281009271242</v>
      </c>
      <c r="I126" s="101">
        <v>0.16632435836347015</v>
      </c>
      <c r="J126" s="101">
        <v>0.1951103976604302</v>
      </c>
      <c r="K126" s="101">
        <v>0.29003871211056537</v>
      </c>
      <c r="L126" s="101">
        <v>0.26599569335778561</v>
      </c>
      <c r="M126" s="101">
        <v>0.34391958868699091</v>
      </c>
      <c r="N126" s="101">
        <v>0.32177708526657633</v>
      </c>
      <c r="O126" s="101">
        <v>0.26588254507362963</v>
      </c>
      <c r="P126" s="101">
        <v>0.29454536348225419</v>
      </c>
      <c r="Q126" s="101">
        <v>0.22002851127592965</v>
      </c>
      <c r="R126" s="101">
        <v>0.21371744296499268</v>
      </c>
      <c r="S126" s="101">
        <v>0.23839743674969788</v>
      </c>
      <c r="T126" s="101">
        <v>0.24436214777945303</v>
      </c>
      <c r="U126" s="101">
        <v>0.24259123975086858</v>
      </c>
      <c r="V126" s="101">
        <v>0.2689588311310625</v>
      </c>
      <c r="W126" s="101">
        <v>0.3266300655293099</v>
      </c>
      <c r="X126" s="101">
        <v>0.27959176585334289</v>
      </c>
      <c r="Y126" s="101">
        <v>0.24742802908643813</v>
      </c>
      <c r="DA126" s="131" t="s">
        <v>1805</v>
      </c>
    </row>
    <row r="127" spans="1:105" ht="12" customHeight="1" x14ac:dyDescent="0.25">
      <c r="A127" s="103" t="s">
        <v>52</v>
      </c>
      <c r="B127" s="104">
        <v>0.12147838565451426</v>
      </c>
      <c r="C127" s="104">
        <v>0.14381902857880038</v>
      </c>
      <c r="D127" s="104">
        <v>0.14425305499429025</v>
      </c>
      <c r="E127" s="104">
        <v>0.16629514775397761</v>
      </c>
      <c r="F127" s="104">
        <v>0.17753001988087821</v>
      </c>
      <c r="G127" s="104">
        <v>0.30226052621524263</v>
      </c>
      <c r="H127" s="104">
        <v>0.3932900340533208</v>
      </c>
      <c r="I127" s="104">
        <v>0.34817580584606705</v>
      </c>
      <c r="J127" s="104">
        <v>0.35944955682026436</v>
      </c>
      <c r="K127" s="104">
        <v>0.51558220458246329</v>
      </c>
      <c r="L127" s="104">
        <v>0.57420781574920821</v>
      </c>
      <c r="M127" s="104">
        <v>0.62425004207699508</v>
      </c>
      <c r="N127" s="104">
        <v>0.62118011093521153</v>
      </c>
      <c r="O127" s="104">
        <v>0.64788983740918082</v>
      </c>
      <c r="P127" s="104">
        <v>0.69863590414179144</v>
      </c>
      <c r="Q127" s="104">
        <v>0.70596646677823127</v>
      </c>
      <c r="R127" s="104">
        <v>0.75387442185693643</v>
      </c>
      <c r="S127" s="104">
        <v>0.7174175749710735</v>
      </c>
      <c r="T127" s="104">
        <v>0.60295701414281555</v>
      </c>
      <c r="U127" s="104">
        <v>0.58106189701822042</v>
      </c>
      <c r="V127" s="104">
        <v>0.63970237887987536</v>
      </c>
      <c r="W127" s="104">
        <v>0.79578919903966161</v>
      </c>
      <c r="X127" s="104">
        <v>0.54019767614237491</v>
      </c>
      <c r="Y127" s="104">
        <v>0.48257961236453795</v>
      </c>
      <c r="DA127" s="132" t="s">
        <v>1806</v>
      </c>
    </row>
    <row r="128" spans="1:105" ht="12" customHeight="1" x14ac:dyDescent="0.25">
      <c r="A128" s="106" t="s">
        <v>122</v>
      </c>
      <c r="B128" s="101">
        <v>29.707075461400898</v>
      </c>
      <c r="C128" s="101">
        <v>31.654288559497076</v>
      </c>
      <c r="D128" s="101">
        <v>33.848850084670367</v>
      </c>
      <c r="E128" s="101">
        <v>35.336964952382871</v>
      </c>
      <c r="F128" s="101">
        <v>36.121321176355465</v>
      </c>
      <c r="G128" s="101">
        <v>33.826158084446917</v>
      </c>
      <c r="H128" s="101">
        <v>34.687447401341835</v>
      </c>
      <c r="I128" s="101">
        <v>34.194682442941271</v>
      </c>
      <c r="J128" s="101">
        <v>33.064723236135436</v>
      </c>
      <c r="K128" s="101">
        <v>30.683074387519394</v>
      </c>
      <c r="L128" s="101">
        <v>29.054020972158487</v>
      </c>
      <c r="M128" s="101">
        <v>24.674062156243156</v>
      </c>
      <c r="N128" s="101">
        <v>23.960002367146242</v>
      </c>
      <c r="O128" s="101">
        <v>23.65716061461044</v>
      </c>
      <c r="P128" s="101">
        <v>24.388634690745789</v>
      </c>
      <c r="Q128" s="101">
        <v>26.428238906747804</v>
      </c>
      <c r="R128" s="101">
        <v>28.40725717545639</v>
      </c>
      <c r="S128" s="101">
        <v>28.81326883764347</v>
      </c>
      <c r="T128" s="101">
        <v>28.567734250815718</v>
      </c>
      <c r="U128" s="101">
        <v>29.876610034305813</v>
      </c>
      <c r="V128" s="101">
        <v>29.16999271331256</v>
      </c>
      <c r="W128" s="101">
        <v>34.459315264706504</v>
      </c>
      <c r="X128" s="101">
        <v>37.698462262311246</v>
      </c>
      <c r="Y128" s="101">
        <v>41.873870363928205</v>
      </c>
      <c r="DA128" s="131" t="s">
        <v>1807</v>
      </c>
    </row>
    <row r="129" spans="1:105" ht="12" customHeight="1" x14ac:dyDescent="0.25">
      <c r="A129" s="107" t="s">
        <v>121</v>
      </c>
      <c r="B129" s="104">
        <v>9.6693971689909777</v>
      </c>
      <c r="C129" s="104">
        <v>10.477436197139756</v>
      </c>
      <c r="D129" s="104">
        <v>11.13850522411051</v>
      </c>
      <c r="E129" s="104">
        <v>12.752449816486935</v>
      </c>
      <c r="F129" s="104">
        <v>15.416710746494209</v>
      </c>
      <c r="G129" s="104">
        <v>19.169168127101077</v>
      </c>
      <c r="H129" s="104">
        <v>22.76381616270811</v>
      </c>
      <c r="I129" s="104">
        <v>23.056800727509692</v>
      </c>
      <c r="J129" s="104">
        <v>23.56367837270443</v>
      </c>
      <c r="K129" s="104">
        <v>29.574932744543581</v>
      </c>
      <c r="L129" s="104">
        <v>29.504983224991904</v>
      </c>
      <c r="M129" s="104">
        <v>26.602305116305903</v>
      </c>
      <c r="N129" s="104">
        <v>25.648912974084343</v>
      </c>
      <c r="O129" s="104">
        <v>25.159318267842764</v>
      </c>
      <c r="P129" s="104">
        <v>24.598793944171465</v>
      </c>
      <c r="Q129" s="104">
        <v>25.805050667657394</v>
      </c>
      <c r="R129" s="104">
        <v>26.99582407203825</v>
      </c>
      <c r="S129" s="104">
        <v>26.363323513792384</v>
      </c>
      <c r="T129" s="104">
        <v>25.702183493721716</v>
      </c>
      <c r="U129" s="104">
        <v>26.979793260588856</v>
      </c>
      <c r="V129" s="104">
        <v>25.640211787528287</v>
      </c>
      <c r="W129" s="104">
        <v>28.066899082962266</v>
      </c>
      <c r="X129" s="104">
        <v>30.846197759237306</v>
      </c>
      <c r="Y129" s="104">
        <v>30.984123023144143</v>
      </c>
      <c r="DA129" s="132" t="s">
        <v>1808</v>
      </c>
    </row>
    <row r="130" spans="1:105" ht="12" customHeight="1" x14ac:dyDescent="0.25">
      <c r="A130" s="108" t="s">
        <v>53</v>
      </c>
      <c r="B130" s="98">
        <v>3.6057841786305302</v>
      </c>
      <c r="C130" s="98">
        <v>3.8895824781062025</v>
      </c>
      <c r="D130" s="98">
        <v>4.1485604598282118</v>
      </c>
      <c r="E130" s="98">
        <v>4.7091068085739707</v>
      </c>
      <c r="F130" s="98">
        <v>5.6856457159354292</v>
      </c>
      <c r="G130" s="98">
        <v>7.0648736320368792</v>
      </c>
      <c r="H130" s="98">
        <v>6.9719606999433594</v>
      </c>
      <c r="I130" s="98">
        <v>7.4563382154974223</v>
      </c>
      <c r="J130" s="98">
        <v>8.2878296798317894</v>
      </c>
      <c r="K130" s="98">
        <v>10.657679398154299</v>
      </c>
      <c r="L130" s="98">
        <v>9.3718221521144986</v>
      </c>
      <c r="M130" s="98">
        <v>9.4139461761066983</v>
      </c>
      <c r="N130" s="98">
        <v>8.7455751581367309</v>
      </c>
      <c r="O130" s="98">
        <v>7.3564483317016958</v>
      </c>
      <c r="P130" s="98">
        <v>7.2613708619123933</v>
      </c>
      <c r="Q130" s="98">
        <v>6.1435056912066353</v>
      </c>
      <c r="R130" s="98">
        <v>5.9747327046604113</v>
      </c>
      <c r="S130" s="98">
        <v>6.5617256015595871</v>
      </c>
      <c r="T130" s="98">
        <v>7.4166311928194188</v>
      </c>
      <c r="U130" s="98">
        <v>7.9755237159199108</v>
      </c>
      <c r="V130" s="98">
        <v>7.5608759058061494</v>
      </c>
      <c r="W130" s="98">
        <v>8.0415786489199501</v>
      </c>
      <c r="X130" s="98">
        <v>10.430026330874755</v>
      </c>
      <c r="Y130" s="98">
        <v>10.408779927542987</v>
      </c>
      <c r="DA130" s="63" t="s">
        <v>1809</v>
      </c>
    </row>
    <row r="131" spans="1:105" ht="12" customHeight="1" x14ac:dyDescent="0.25">
      <c r="A131" s="108" t="s">
        <v>52</v>
      </c>
      <c r="B131" s="98">
        <v>6.063612990360447</v>
      </c>
      <c r="C131" s="98">
        <v>6.5878537190335527</v>
      </c>
      <c r="D131" s="98">
        <v>6.9899447642822974</v>
      </c>
      <c r="E131" s="98">
        <v>8.0433430079129646</v>
      </c>
      <c r="F131" s="98">
        <v>9.7310650305587796</v>
      </c>
      <c r="G131" s="98">
        <v>12.104294495064199</v>
      </c>
      <c r="H131" s="98">
        <v>15.791855462764751</v>
      </c>
      <c r="I131" s="98">
        <v>15.600462512012269</v>
      </c>
      <c r="J131" s="98">
        <v>15.275848692872643</v>
      </c>
      <c r="K131" s="98">
        <v>18.917253346389284</v>
      </c>
      <c r="L131" s="98">
        <v>20.133161072877407</v>
      </c>
      <c r="M131" s="98">
        <v>17.188358940199205</v>
      </c>
      <c r="N131" s="98">
        <v>16.903337815947612</v>
      </c>
      <c r="O131" s="98">
        <v>17.802869936141068</v>
      </c>
      <c r="P131" s="98">
        <v>17.337423082259072</v>
      </c>
      <c r="Q131" s="98">
        <v>19.661544976450759</v>
      </c>
      <c r="R131" s="98">
        <v>21.021091367377839</v>
      </c>
      <c r="S131" s="98">
        <v>19.801597912232797</v>
      </c>
      <c r="T131" s="98">
        <v>18.285552300902296</v>
      </c>
      <c r="U131" s="98">
        <v>19.004269544668947</v>
      </c>
      <c r="V131" s="98">
        <v>18.079335881722137</v>
      </c>
      <c r="W131" s="98">
        <v>20.025320434042314</v>
      </c>
      <c r="X131" s="98">
        <v>20.416171428362553</v>
      </c>
      <c r="Y131" s="98">
        <v>20.575343095601156</v>
      </c>
      <c r="DA131" s="63" t="s">
        <v>1810</v>
      </c>
    </row>
    <row r="132" spans="1:105" ht="12" customHeight="1" x14ac:dyDescent="0.25">
      <c r="A132" s="121" t="s">
        <v>54</v>
      </c>
      <c r="B132" s="122">
        <v>16.372584103544536</v>
      </c>
      <c r="C132" s="122">
        <v>19.576290645688381</v>
      </c>
      <c r="D132" s="122">
        <v>20.929007085110229</v>
      </c>
      <c r="E132" s="122">
        <v>22.053842916710284</v>
      </c>
      <c r="F132" s="122">
        <v>24.716892725682772</v>
      </c>
      <c r="G132" s="122">
        <v>22.903192180881202</v>
      </c>
      <c r="H132" s="122">
        <v>27.347505499204445</v>
      </c>
      <c r="I132" s="122">
        <v>23.434870270245774</v>
      </c>
      <c r="J132" s="122">
        <v>25.229573033731263</v>
      </c>
      <c r="K132" s="122">
        <v>31.661230400386497</v>
      </c>
      <c r="L132" s="122">
        <v>31.519203434223314</v>
      </c>
      <c r="M132" s="122">
        <v>30.526596534903348</v>
      </c>
      <c r="N132" s="122">
        <v>30.624378014220223</v>
      </c>
      <c r="O132" s="122">
        <v>29.877598164506143</v>
      </c>
      <c r="P132" s="122">
        <v>31.465303108586333</v>
      </c>
      <c r="Q132" s="122">
        <v>31.161938308413532</v>
      </c>
      <c r="R132" s="122">
        <v>32.987417316876403</v>
      </c>
      <c r="S132" s="122">
        <v>33.99194488216785</v>
      </c>
      <c r="T132" s="122">
        <v>34.139230757957463</v>
      </c>
      <c r="U132" s="122">
        <v>35.563347701291967</v>
      </c>
      <c r="V132" s="122">
        <v>35.410301788119483</v>
      </c>
      <c r="W132" s="122">
        <v>34.85630881299371</v>
      </c>
      <c r="X132" s="122">
        <v>33.807613530588625</v>
      </c>
      <c r="Y132" s="122">
        <v>34.936654421870919</v>
      </c>
      <c r="DA132" s="130" t="s">
        <v>1811</v>
      </c>
    </row>
    <row r="133" spans="1:105" ht="12" customHeight="1" x14ac:dyDescent="0.25">
      <c r="A133" s="97" t="s">
        <v>175</v>
      </c>
      <c r="B133" s="98">
        <v>3.3009229720189261</v>
      </c>
      <c r="C133" s="98">
        <v>4.1033593889428586</v>
      </c>
      <c r="D133" s="98">
        <v>4.3419344762166121</v>
      </c>
      <c r="E133" s="98">
        <v>4.6169586340273208</v>
      </c>
      <c r="F133" s="98">
        <v>5.0006844392369869</v>
      </c>
      <c r="G133" s="98">
        <v>5.307288462812271</v>
      </c>
      <c r="H133" s="98">
        <v>6.1505717969412625</v>
      </c>
      <c r="I133" s="98">
        <v>5.0453796717215029</v>
      </c>
      <c r="J133" s="98">
        <v>5.5285496241689795</v>
      </c>
      <c r="K133" s="98">
        <v>7.0586633315447846</v>
      </c>
      <c r="L133" s="98">
        <v>7.0365100144419994</v>
      </c>
      <c r="M133" s="98">
        <v>7.0296435137841851</v>
      </c>
      <c r="N133" s="98">
        <v>6.6615417409021234</v>
      </c>
      <c r="O133" s="98">
        <v>6.5052035871679621</v>
      </c>
      <c r="P133" s="98">
        <v>6.4000474384526864</v>
      </c>
      <c r="Q133" s="98">
        <v>5.9696350226057024</v>
      </c>
      <c r="R133" s="98">
        <v>5.724622622801907</v>
      </c>
      <c r="S133" s="98">
        <v>5.7392771423807067</v>
      </c>
      <c r="T133" s="98">
        <v>5.4504743347766178</v>
      </c>
      <c r="U133" s="98">
        <v>5.7116541172551987</v>
      </c>
      <c r="V133" s="98">
        <v>5.9289186601153716</v>
      </c>
      <c r="W133" s="98">
        <v>6.7182668863129091</v>
      </c>
      <c r="X133" s="98">
        <v>3.6028963093060287</v>
      </c>
      <c r="Y133" s="98">
        <v>3.3182886643391436</v>
      </c>
      <c r="DA133" s="63" t="s">
        <v>1812</v>
      </c>
    </row>
    <row r="134" spans="1:105" ht="12" customHeight="1" x14ac:dyDescent="0.25">
      <c r="A134" s="109" t="s">
        <v>120</v>
      </c>
      <c r="B134" s="33">
        <v>13.071661131525611</v>
      </c>
      <c r="C134" s="33">
        <v>15.472931256745523</v>
      </c>
      <c r="D134" s="33">
        <v>16.587072608893617</v>
      </c>
      <c r="E134" s="33">
        <v>17.436884282682964</v>
      </c>
      <c r="F134" s="33">
        <v>19.716208286445784</v>
      </c>
      <c r="G134" s="33">
        <v>17.595903718068932</v>
      </c>
      <c r="H134" s="33">
        <v>21.196933702263184</v>
      </c>
      <c r="I134" s="33">
        <v>18.389490598524272</v>
      </c>
      <c r="J134" s="33">
        <v>19.701023409562286</v>
      </c>
      <c r="K134" s="33">
        <v>24.602567068841712</v>
      </c>
      <c r="L134" s="33">
        <v>24.482693419781313</v>
      </c>
      <c r="M134" s="33">
        <v>23.496953021119165</v>
      </c>
      <c r="N134" s="33">
        <v>23.9628362733181</v>
      </c>
      <c r="O134" s="33">
        <v>23.372394577338181</v>
      </c>
      <c r="P134" s="33">
        <v>25.065255670133645</v>
      </c>
      <c r="Q134" s="33">
        <v>25.192303285807828</v>
      </c>
      <c r="R134" s="33">
        <v>27.262794694074493</v>
      </c>
      <c r="S134" s="33">
        <v>28.252667739787146</v>
      </c>
      <c r="T134" s="33">
        <v>28.688756423180848</v>
      </c>
      <c r="U134" s="33">
        <v>29.851693584036767</v>
      </c>
      <c r="V134" s="33">
        <v>29.481383128004111</v>
      </c>
      <c r="W134" s="33">
        <v>28.138041926680799</v>
      </c>
      <c r="X134" s="33">
        <v>30.204717221282596</v>
      </c>
      <c r="Y134" s="33">
        <v>31.618365757531773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0.54144927919618036</v>
      </c>
      <c r="C136" s="119">
        <f t="shared" si="26"/>
        <v>0.54629000499080194</v>
      </c>
      <c r="D136" s="119">
        <f t="shared" si="26"/>
        <v>0.55316712790843547</v>
      </c>
      <c r="E136" s="119">
        <f t="shared" si="26"/>
        <v>0.56002286670188861</v>
      </c>
      <c r="F136" s="119">
        <f t="shared" si="26"/>
        <v>0.56840517353357889</v>
      </c>
      <c r="G136" s="119">
        <f t="shared" si="26"/>
        <v>0.57284930773044873</v>
      </c>
      <c r="H136" s="119">
        <f t="shared" si="26"/>
        <v>0.58087832350094204</v>
      </c>
      <c r="I136" s="119">
        <f t="shared" si="26"/>
        <v>0.58606491492969059</v>
      </c>
      <c r="J136" s="119">
        <f t="shared" si="26"/>
        <v>0.59058437603002911</v>
      </c>
      <c r="K136" s="119">
        <f t="shared" si="26"/>
        <v>0.59789213865964852</v>
      </c>
      <c r="L136" s="119">
        <f t="shared" si="26"/>
        <v>0.6026107633186798</v>
      </c>
      <c r="M136" s="119">
        <f t="shared" si="26"/>
        <v>0.61093682181578857</v>
      </c>
      <c r="N136" s="119">
        <f t="shared" si="26"/>
        <v>0.6201083744137631</v>
      </c>
      <c r="O136" s="119">
        <f t="shared" si="26"/>
        <v>0.63111127808893441</v>
      </c>
      <c r="P136" s="119">
        <f t="shared" si="26"/>
        <v>0.6410520222714654</v>
      </c>
      <c r="Q136" s="119">
        <f t="shared" si="26"/>
        <v>0.65071248979442819</v>
      </c>
      <c r="R136" s="119">
        <f t="shared" ref="R136:V136" si="27">IF(R117=0,"",R117/R98)</f>
        <v>0.66538188685441335</v>
      </c>
      <c r="S136" s="119">
        <f t="shared" si="27"/>
        <v>0.68373100510692908</v>
      </c>
      <c r="T136" s="119">
        <f t="shared" si="27"/>
        <v>0.70283074287276293</v>
      </c>
      <c r="U136" s="119">
        <f t="shared" si="27"/>
        <v>0.72150043594169988</v>
      </c>
      <c r="V136" s="119">
        <f t="shared" si="27"/>
        <v>0.73927052658002068</v>
      </c>
      <c r="W136" s="119">
        <f t="shared" ref="W136:Y136" si="28">IF(W117=0,"",W117/W98)</f>
        <v>0.75643206808639141</v>
      </c>
      <c r="X136" s="119">
        <f t="shared" si="28"/>
        <v>0.7702708949850553</v>
      </c>
      <c r="Y136" s="119">
        <f t="shared" si="28"/>
        <v>0.78244340719782768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0.52541004905013222</v>
      </c>
      <c r="C137" s="124">
        <f t="shared" si="29"/>
        <v>0.53054708620655511</v>
      </c>
      <c r="D137" s="124">
        <f t="shared" si="29"/>
        <v>0.53561916895723893</v>
      </c>
      <c r="E137" s="124">
        <f t="shared" si="29"/>
        <v>0.54249607844578507</v>
      </c>
      <c r="F137" s="124">
        <f t="shared" si="29"/>
        <v>0.549468180041643</v>
      </c>
      <c r="G137" s="124">
        <f t="shared" si="29"/>
        <v>0.55710257630129112</v>
      </c>
      <c r="H137" s="124">
        <f t="shared" si="29"/>
        <v>0.56296235694083496</v>
      </c>
      <c r="I137" s="124">
        <f t="shared" si="29"/>
        <v>0.56740645687418834</v>
      </c>
      <c r="J137" s="124">
        <f t="shared" si="29"/>
        <v>0.57224033504214555</v>
      </c>
      <c r="K137" s="124">
        <f t="shared" si="29"/>
        <v>0.57773589034627704</v>
      </c>
      <c r="L137" s="124">
        <f t="shared" si="29"/>
        <v>0.58393296978912934</v>
      </c>
      <c r="M137" s="124">
        <f t="shared" si="29"/>
        <v>0.59098108482357081</v>
      </c>
      <c r="N137" s="124">
        <f t="shared" si="29"/>
        <v>0.60080553214627852</v>
      </c>
      <c r="O137" s="124">
        <f t="shared" si="29"/>
        <v>0.61276200343469855</v>
      </c>
      <c r="P137" s="124">
        <f t="shared" si="29"/>
        <v>0.62010637063455598</v>
      </c>
      <c r="Q137" s="124">
        <f t="shared" si="29"/>
        <v>0.63164904670584821</v>
      </c>
      <c r="R137" s="124">
        <f t="shared" ref="R137:V137" si="30">IF(R118=0,"",R118/R99)</f>
        <v>0.64829058165579456</v>
      </c>
      <c r="S137" s="124">
        <f t="shared" si="30"/>
        <v>0.66748120142621048</v>
      </c>
      <c r="T137" s="124">
        <f t="shared" si="30"/>
        <v>0.68703741636088311</v>
      </c>
      <c r="U137" s="124">
        <f t="shared" si="30"/>
        <v>0.70730992414110805</v>
      </c>
      <c r="V137" s="124">
        <f t="shared" si="30"/>
        <v>0.7261322423949188</v>
      </c>
      <c r="W137" s="124">
        <f t="shared" ref="W137:Y137" si="31">IF(W118=0,"",W118/W99)</f>
        <v>0.74400635622935096</v>
      </c>
      <c r="X137" s="124">
        <f t="shared" si="31"/>
        <v>0.75758720784081357</v>
      </c>
      <c r="Y137" s="124">
        <f t="shared" si="31"/>
        <v>0.76948795816560667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0.51854209556700004</v>
      </c>
      <c r="C138" s="111">
        <f t="shared" si="32"/>
        <v>0.52384708059578489</v>
      </c>
      <c r="D138" s="111">
        <f t="shared" si="32"/>
        <v>0.52908227505306848</v>
      </c>
      <c r="E138" s="111">
        <f t="shared" si="32"/>
        <v>0.53610402583589056</v>
      </c>
      <c r="F138" s="111">
        <f t="shared" si="32"/>
        <v>0.54325175431576522</v>
      </c>
      <c r="G138" s="111">
        <f t="shared" si="32"/>
        <v>0.55157675122308203</v>
      </c>
      <c r="H138" s="111">
        <f t="shared" si="32"/>
        <v>0.55742778499856793</v>
      </c>
      <c r="I138" s="111">
        <f t="shared" si="32"/>
        <v>0.56207020425877352</v>
      </c>
      <c r="J138" s="111">
        <f t="shared" si="32"/>
        <v>0.56698634217976984</v>
      </c>
      <c r="K138" s="111">
        <f t="shared" si="32"/>
        <v>0.5725475621066799</v>
      </c>
      <c r="L138" s="111">
        <f t="shared" si="32"/>
        <v>0.57880994289038057</v>
      </c>
      <c r="M138" s="111">
        <f t="shared" si="32"/>
        <v>0.585956343061248</v>
      </c>
      <c r="N138" s="111">
        <f t="shared" si="32"/>
        <v>0.59586736972643117</v>
      </c>
      <c r="O138" s="111">
        <f t="shared" si="32"/>
        <v>0.60792011679548785</v>
      </c>
      <c r="P138" s="111">
        <f t="shared" si="32"/>
        <v>0.61533545387235644</v>
      </c>
      <c r="Q138" s="111">
        <f t="shared" si="32"/>
        <v>0.62697095534103586</v>
      </c>
      <c r="R138" s="111">
        <f t="shared" ref="R138:V138" si="33">IF(R119=0,"",R119/R100)</f>
        <v>0.64373049019755635</v>
      </c>
      <c r="S138" s="111">
        <f t="shared" si="33"/>
        <v>0.66306684072639388</v>
      </c>
      <c r="T138" s="111">
        <f t="shared" si="33"/>
        <v>0.68276990462261</v>
      </c>
      <c r="U138" s="111">
        <f t="shared" si="33"/>
        <v>0.70322746233480415</v>
      </c>
      <c r="V138" s="111">
        <f t="shared" si="33"/>
        <v>0.72221960055633283</v>
      </c>
      <c r="W138" s="111">
        <f t="shared" ref="W138:Y138" si="34">IF(W119=0,"",W119/W100)</f>
        <v>0.74021435476953623</v>
      </c>
      <c r="X138" s="111">
        <f t="shared" si="34"/>
        <v>0.75396286828258119</v>
      </c>
      <c r="Y138" s="111">
        <f t="shared" si="34"/>
        <v>0.76598277122561287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1.8212459755619608</v>
      </c>
      <c r="C140" s="124">
        <f t="shared" si="38"/>
        <v>1.9947140339965153</v>
      </c>
      <c r="D140" s="124">
        <f t="shared" si="38"/>
        <v>2.1094204781035679</v>
      </c>
      <c r="E140" s="124">
        <f t="shared" si="38"/>
        <v>2.2576210176496478</v>
      </c>
      <c r="F140" s="124">
        <f t="shared" si="38"/>
        <v>2.3899043316483288</v>
      </c>
      <c r="G140" s="124">
        <f t="shared" si="38"/>
        <v>2.528694949130569</v>
      </c>
      <c r="H140" s="124">
        <f t="shared" si="38"/>
        <v>2.6561695061751318</v>
      </c>
      <c r="I140" s="124">
        <f t="shared" si="38"/>
        <v>2.7440113459685169</v>
      </c>
      <c r="J140" s="124">
        <f t="shared" si="38"/>
        <v>2.802841354434261</v>
      </c>
      <c r="K140" s="124">
        <f t="shared" si="38"/>
        <v>2.8758536985995868</v>
      </c>
      <c r="L140" s="124">
        <f t="shared" si="38"/>
        <v>2.9509112680942295</v>
      </c>
      <c r="M140" s="124">
        <f t="shared" si="38"/>
        <v>3.0429926811115182</v>
      </c>
      <c r="N140" s="124">
        <f t="shared" si="38"/>
        <v>3.1468036026947792</v>
      </c>
      <c r="O140" s="124">
        <f t="shared" si="38"/>
        <v>3.3091411395004329</v>
      </c>
      <c r="P140" s="124">
        <f t="shared" si="38"/>
        <v>3.4754282390998266</v>
      </c>
      <c r="Q140" s="124">
        <f t="shared" si="38"/>
        <v>3.641230993815836</v>
      </c>
      <c r="R140" s="124">
        <f t="shared" ref="R140:V140" si="39">IF(R121=0,"",R121/R102)</f>
        <v>3.7879005512359707</v>
      </c>
      <c r="S140" s="124">
        <f t="shared" si="39"/>
        <v>3.9210686340354108</v>
      </c>
      <c r="T140" s="124">
        <f t="shared" si="39"/>
        <v>4.0111527905229787</v>
      </c>
      <c r="U140" s="124">
        <f t="shared" si="39"/>
        <v>4.0740506152097948</v>
      </c>
      <c r="V140" s="124">
        <f t="shared" si="39"/>
        <v>4.1152330818409704</v>
      </c>
      <c r="W140" s="124">
        <f t="shared" ref="W140:Y140" si="40">IF(W121=0,"",W121/W102)</f>
        <v>4.1365774486325533</v>
      </c>
      <c r="X140" s="124">
        <f t="shared" si="40"/>
        <v>4.1490256362830458</v>
      </c>
      <c r="Y140" s="124">
        <f t="shared" si="40"/>
        <v>4.1620395052664874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1.8212459755619608</v>
      </c>
      <c r="C141" s="111">
        <f t="shared" si="41"/>
        <v>1.9947140339965153</v>
      </c>
      <c r="D141" s="111">
        <f t="shared" si="41"/>
        <v>2.1094204781035679</v>
      </c>
      <c r="E141" s="111">
        <f t="shared" si="41"/>
        <v>2.2576210176496478</v>
      </c>
      <c r="F141" s="111">
        <f t="shared" si="41"/>
        <v>2.3899043316483288</v>
      </c>
      <c r="G141" s="111">
        <f t="shared" si="41"/>
        <v>2.528694949130569</v>
      </c>
      <c r="H141" s="111">
        <f t="shared" si="41"/>
        <v>2.6561695061751318</v>
      </c>
      <c r="I141" s="111">
        <f t="shared" si="41"/>
        <v>2.7440113459685169</v>
      </c>
      <c r="J141" s="111">
        <f t="shared" si="41"/>
        <v>2.802841354434261</v>
      </c>
      <c r="K141" s="111">
        <f t="shared" si="41"/>
        <v>2.8758536985995868</v>
      </c>
      <c r="L141" s="111">
        <f t="shared" si="41"/>
        <v>2.9509112680942295</v>
      </c>
      <c r="M141" s="111">
        <f t="shared" si="41"/>
        <v>3.0429926811115182</v>
      </c>
      <c r="N141" s="111">
        <f t="shared" si="41"/>
        <v>3.1468036026947792</v>
      </c>
      <c r="O141" s="111">
        <f t="shared" si="41"/>
        <v>3.3091411395004329</v>
      </c>
      <c r="P141" s="111">
        <f t="shared" si="41"/>
        <v>3.4754282390998266</v>
      </c>
      <c r="Q141" s="111">
        <f t="shared" si="41"/>
        <v>3.641230993815836</v>
      </c>
      <c r="R141" s="111">
        <f t="shared" ref="R141:V141" si="42">IF(R122=0,"",R122/R103)</f>
        <v>3.7879005512359707</v>
      </c>
      <c r="S141" s="111">
        <f t="shared" si="42"/>
        <v>3.9210686340354108</v>
      </c>
      <c r="T141" s="111">
        <f t="shared" si="42"/>
        <v>4.0111527905229787</v>
      </c>
      <c r="U141" s="111">
        <f t="shared" si="42"/>
        <v>4.0740506152097948</v>
      </c>
      <c r="V141" s="111">
        <f t="shared" si="42"/>
        <v>4.1152330818409704</v>
      </c>
      <c r="W141" s="111">
        <f t="shared" ref="W141:Y141" si="43">IF(W122=0,"",W122/W103)</f>
        <v>4.1365774486325533</v>
      </c>
      <c r="X141" s="111">
        <f t="shared" si="43"/>
        <v>4.1490256362830458</v>
      </c>
      <c r="Y141" s="111">
        <f t="shared" si="43"/>
        <v>4.1620395052664874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0.61145911506762129</v>
      </c>
      <c r="C142" s="124">
        <f t="shared" si="44"/>
        <v>0.61524772589876797</v>
      </c>
      <c r="D142" s="124">
        <f t="shared" si="44"/>
        <v>0.62119394268602368</v>
      </c>
      <c r="E142" s="124">
        <f t="shared" si="44"/>
        <v>0.62849071714601534</v>
      </c>
      <c r="F142" s="124">
        <f t="shared" si="44"/>
        <v>0.63866086854316506</v>
      </c>
      <c r="G142" s="124">
        <f t="shared" si="44"/>
        <v>0.64459843870641131</v>
      </c>
      <c r="H142" s="124">
        <f t="shared" si="44"/>
        <v>0.654970484780661</v>
      </c>
      <c r="I142" s="124">
        <f t="shared" si="44"/>
        <v>0.66154425713100351</v>
      </c>
      <c r="J142" s="124">
        <f t="shared" si="44"/>
        <v>0.66658106926728378</v>
      </c>
      <c r="K142" s="124">
        <f t="shared" si="44"/>
        <v>0.67576934253963528</v>
      </c>
      <c r="L142" s="124">
        <f t="shared" si="44"/>
        <v>0.6844557016543904</v>
      </c>
      <c r="M142" s="124">
        <f t="shared" si="44"/>
        <v>0.68759130645532363</v>
      </c>
      <c r="N142" s="124">
        <f t="shared" si="44"/>
        <v>0.69801201878593533</v>
      </c>
      <c r="O142" s="124">
        <f t="shared" si="44"/>
        <v>0.71098322801845715</v>
      </c>
      <c r="P142" s="124">
        <f t="shared" si="44"/>
        <v>0.71602777934673756</v>
      </c>
      <c r="Q142" s="124">
        <f t="shared" si="44"/>
        <v>0.72932355541574434</v>
      </c>
      <c r="R142" s="124">
        <f t="shared" ref="R142:V142" si="45">IF(R123=0,"",R123/R104)</f>
        <v>0.74295603087428874</v>
      </c>
      <c r="S142" s="124">
        <f t="shared" si="45"/>
        <v>0.75669426112646487</v>
      </c>
      <c r="T142" s="124">
        <f t="shared" si="45"/>
        <v>0.77174387346202045</v>
      </c>
      <c r="U142" s="124">
        <f t="shared" si="45"/>
        <v>0.78816117498682625</v>
      </c>
      <c r="V142" s="124">
        <f t="shared" si="45"/>
        <v>0.80200134551701729</v>
      </c>
      <c r="W142" s="124">
        <f t="shared" ref="W142:Y142" si="46">IF(W123=0,"",W123/W104)</f>
        <v>0.81397000138238396</v>
      </c>
      <c r="X142" s="124">
        <f t="shared" si="46"/>
        <v>0.82531097853900737</v>
      </c>
      <c r="Y142" s="124">
        <f t="shared" si="46"/>
        <v>0.83391244669776787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0.56361378388921102</v>
      </c>
      <c r="C143" s="111">
        <f t="shared" si="47"/>
        <v>0.56905029196108547</v>
      </c>
      <c r="D143" s="111">
        <f t="shared" si="47"/>
        <v>0.57472765512748858</v>
      </c>
      <c r="E143" s="111">
        <f t="shared" si="47"/>
        <v>0.58216965267729004</v>
      </c>
      <c r="F143" s="111">
        <f t="shared" si="47"/>
        <v>0.59019200645993752</v>
      </c>
      <c r="G143" s="111">
        <f t="shared" si="47"/>
        <v>0.59969688989979253</v>
      </c>
      <c r="H143" s="111">
        <f t="shared" si="47"/>
        <v>0.60640263340412193</v>
      </c>
      <c r="I143" s="111">
        <f t="shared" si="47"/>
        <v>0.61239233622046541</v>
      </c>
      <c r="J143" s="111">
        <f t="shared" si="47"/>
        <v>0.6204357055985259</v>
      </c>
      <c r="K143" s="111">
        <f t="shared" si="47"/>
        <v>0.62929422769715193</v>
      </c>
      <c r="L143" s="111">
        <f t="shared" si="47"/>
        <v>0.63919344285882662</v>
      </c>
      <c r="M143" s="111">
        <f t="shared" si="47"/>
        <v>0.65096464398628429</v>
      </c>
      <c r="N143" s="111">
        <f t="shared" si="47"/>
        <v>0.66458886087389391</v>
      </c>
      <c r="O143" s="111">
        <f t="shared" si="47"/>
        <v>0.67791208139058234</v>
      </c>
      <c r="P143" s="111">
        <f t="shared" si="47"/>
        <v>0.68509169731137076</v>
      </c>
      <c r="Q143" s="111">
        <f t="shared" si="47"/>
        <v>0.69556586165254874</v>
      </c>
      <c r="R143" s="111">
        <f t="shared" ref="R143:V143" si="48">IF(R124=0,"",R124/R105)</f>
        <v>0.71089612257171786</v>
      </c>
      <c r="S143" s="111">
        <f t="shared" si="48"/>
        <v>0.72980275492711799</v>
      </c>
      <c r="T143" s="111">
        <f t="shared" si="48"/>
        <v>0.74903364350573598</v>
      </c>
      <c r="U143" s="111">
        <f t="shared" si="48"/>
        <v>0.76902987625356922</v>
      </c>
      <c r="V143" s="111">
        <f t="shared" si="48"/>
        <v>0.78740329642039619</v>
      </c>
      <c r="W143" s="111">
        <f t="shared" ref="W143:Y143" si="49">IF(W124=0,"",W124/W105)</f>
        <v>0.80227603814526138</v>
      </c>
      <c r="X143" s="111">
        <f t="shared" si="49"/>
        <v>0.81250970912152998</v>
      </c>
      <c r="Y143" s="111">
        <f t="shared" si="49"/>
        <v>0.8209177993583916</v>
      </c>
      <c r="DA143" s="63" t="s">
        <v>1971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0.77605272001329129</v>
      </c>
      <c r="C144" s="111">
        <f t="shared" si="50"/>
        <v>0.78237684253571305</v>
      </c>
      <c r="D144" s="111">
        <f t="shared" si="50"/>
        <v>0.78460909457231998</v>
      </c>
      <c r="E144" s="111">
        <f t="shared" si="50"/>
        <v>0.79320091212635291</v>
      </c>
      <c r="F144" s="111">
        <f t="shared" si="50"/>
        <v>0.8000652420891351</v>
      </c>
      <c r="G144" s="111">
        <f t="shared" si="50"/>
        <v>0.81296297743490276</v>
      </c>
      <c r="H144" s="111">
        <f t="shared" si="50"/>
        <v>0.84421786705813728</v>
      </c>
      <c r="I144" s="111">
        <f t="shared" si="50"/>
        <v>0.83854456699231372</v>
      </c>
      <c r="J144" s="111">
        <f t="shared" si="50"/>
        <v>0.83079001795113561</v>
      </c>
      <c r="K144" s="111">
        <f t="shared" si="50"/>
        <v>0.83616084327121143</v>
      </c>
      <c r="L144" s="111">
        <f t="shared" si="50"/>
        <v>0.85625637421487633</v>
      </c>
      <c r="M144" s="111">
        <f t="shared" si="50"/>
        <v>0.84661927943984994</v>
      </c>
      <c r="N144" s="111">
        <f t="shared" si="50"/>
        <v>0.85478576290951003</v>
      </c>
      <c r="O144" s="111">
        <f t="shared" si="50"/>
        <v>0.87759552151160736</v>
      </c>
      <c r="P144" s="111">
        <f t="shared" si="50"/>
        <v>0.87978574715719127</v>
      </c>
      <c r="Q144" s="111">
        <f t="shared" si="50"/>
        <v>0.90417826255074529</v>
      </c>
      <c r="R144" s="111">
        <f t="shared" ref="R144:V144" si="51">IF(R125=0,"",R125/R106)</f>
        <v>0.91594812856289054</v>
      </c>
      <c r="S144" s="111">
        <f t="shared" si="51"/>
        <v>0.91233152822139385</v>
      </c>
      <c r="T144" s="111">
        <f t="shared" si="51"/>
        <v>0.9060934337782085</v>
      </c>
      <c r="U144" s="111">
        <f t="shared" si="51"/>
        <v>0.91297973219543183</v>
      </c>
      <c r="V144" s="111">
        <f t="shared" si="51"/>
        <v>0.92349492224629659</v>
      </c>
      <c r="W144" s="111">
        <f t="shared" ref="W144:Y144" si="52">IF(W125=0,"",W125/W106)</f>
        <v>0.93278613127729737</v>
      </c>
      <c r="X144" s="111">
        <f t="shared" si="52"/>
        <v>0.92500561312205154</v>
      </c>
      <c r="Y144" s="111">
        <f t="shared" si="52"/>
        <v>0.92829080197555236</v>
      </c>
      <c r="DA144" s="63" t="s">
        <v>1972</v>
      </c>
    </row>
    <row r="145" spans="1:105" ht="12" customHeight="1" x14ac:dyDescent="0.25">
      <c r="A145" s="100" t="s">
        <v>212</v>
      </c>
      <c r="B145" s="112">
        <f t="shared" ref="B145:Q145" si="53">IF(B126=0,"",B126/B107)</f>
        <v>0.56361378388921102</v>
      </c>
      <c r="C145" s="112">
        <f t="shared" si="53"/>
        <v>0.57172002903966979</v>
      </c>
      <c r="D145" s="112">
        <f t="shared" si="53"/>
        <v>0.57560981143655676</v>
      </c>
      <c r="E145" s="112">
        <f t="shared" si="53"/>
        <v>0.58611983417584756</v>
      </c>
      <c r="F145" s="112">
        <f t="shared" si="53"/>
        <v>0.59579472881482554</v>
      </c>
      <c r="G145" s="112">
        <f t="shared" si="53"/>
        <v>0.61625826540876427</v>
      </c>
      <c r="H145" s="112">
        <f t="shared" si="53"/>
        <v>0.62452161872146916</v>
      </c>
      <c r="I145" s="112">
        <f t="shared" si="53"/>
        <v>0.62672268905377015</v>
      </c>
      <c r="J145" s="112">
        <f t="shared" si="53"/>
        <v>0.63335273420491811</v>
      </c>
      <c r="K145" s="112">
        <f t="shared" si="53"/>
        <v>0.64756133203238619</v>
      </c>
      <c r="L145" s="112">
        <f t="shared" si="53"/>
        <v>0.65348069958602739</v>
      </c>
      <c r="M145" s="112">
        <f t="shared" si="53"/>
        <v>0.66224805738371395</v>
      </c>
      <c r="N145" s="112">
        <f t="shared" si="53"/>
        <v>0.66762856441935658</v>
      </c>
      <c r="O145" s="112">
        <f t="shared" si="53"/>
        <v>0.6759733732645461</v>
      </c>
      <c r="P145" s="112">
        <f t="shared" si="53"/>
        <v>0.6845847988306647</v>
      </c>
      <c r="Q145" s="112">
        <f t="shared" si="53"/>
        <v>0.69156057877002031</v>
      </c>
      <c r="R145" s="112">
        <f t="shared" ref="R145:V145" si="54">IF(R126=0,"",R126/R107)</f>
        <v>0.70648433556272072</v>
      </c>
      <c r="S145" s="112">
        <f t="shared" si="54"/>
        <v>0.72188193828562031</v>
      </c>
      <c r="T145" s="112">
        <f t="shared" si="54"/>
        <v>0.73563746363197602</v>
      </c>
      <c r="U145" s="112">
        <f t="shared" si="54"/>
        <v>0.75550675123621802</v>
      </c>
      <c r="V145" s="112">
        <f t="shared" si="54"/>
        <v>0.78132322393263431</v>
      </c>
      <c r="W145" s="112">
        <f t="shared" ref="W145:Y145" si="55">IF(W126=0,"",W126/W107)</f>
        <v>0.80152975115056024</v>
      </c>
      <c r="X145" s="112">
        <f t="shared" si="55"/>
        <v>0.80793838502525572</v>
      </c>
      <c r="Y145" s="112">
        <f t="shared" si="55"/>
        <v>0.81438986417590364</v>
      </c>
      <c r="DA145" s="131" t="s">
        <v>1973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0.68133412192105725</v>
      </c>
      <c r="C147" s="112">
        <f t="shared" si="59"/>
        <v>0.68490387449919066</v>
      </c>
      <c r="D147" s="112">
        <f t="shared" si="59"/>
        <v>0.68855733869300006</v>
      </c>
      <c r="E147" s="112">
        <f t="shared" si="59"/>
        <v>0.69229061937231406</v>
      </c>
      <c r="F147" s="112">
        <f t="shared" si="59"/>
        <v>0.69590498033093229</v>
      </c>
      <c r="G147" s="112">
        <f t="shared" si="59"/>
        <v>0.69961521217129774</v>
      </c>
      <c r="H147" s="112">
        <f t="shared" si="59"/>
        <v>0.70350687277029389</v>
      </c>
      <c r="I147" s="112">
        <f t="shared" si="59"/>
        <v>0.70547248489764625</v>
      </c>
      <c r="J147" s="112">
        <f t="shared" si="59"/>
        <v>0.70614751639407469</v>
      </c>
      <c r="K147" s="112">
        <f t="shared" si="59"/>
        <v>0.70684623627470222</v>
      </c>
      <c r="L147" s="112">
        <f t="shared" si="59"/>
        <v>0.70838600051546796</v>
      </c>
      <c r="M147" s="112">
        <f t="shared" si="59"/>
        <v>0.71003750502675378</v>
      </c>
      <c r="N147" s="112">
        <f t="shared" si="59"/>
        <v>0.71344469741029171</v>
      </c>
      <c r="O147" s="112">
        <f t="shared" si="59"/>
        <v>0.71880792663468096</v>
      </c>
      <c r="P147" s="112">
        <f t="shared" si="59"/>
        <v>0.72660542421899754</v>
      </c>
      <c r="Q147" s="112">
        <f t="shared" si="59"/>
        <v>0.73475263095646892</v>
      </c>
      <c r="R147" s="112">
        <f t="shared" ref="R147:V147" si="60">IF(R128=0,"",R128/R109)</f>
        <v>0.74214227228408713</v>
      </c>
      <c r="S147" s="112">
        <f t="shared" si="60"/>
        <v>0.7486589537139321</v>
      </c>
      <c r="T147" s="112">
        <f t="shared" si="60"/>
        <v>0.75700917147980129</v>
      </c>
      <c r="U147" s="112">
        <f t="shared" si="60"/>
        <v>0.76472553578972868</v>
      </c>
      <c r="V147" s="112">
        <f t="shared" si="60"/>
        <v>0.77343750033078429</v>
      </c>
      <c r="W147" s="112">
        <f t="shared" ref="W147:Y147" si="61">IF(W128=0,"",W128/W109)</f>
        <v>0.78339511097789294</v>
      </c>
      <c r="X147" s="112">
        <f t="shared" si="61"/>
        <v>0.79453155528257347</v>
      </c>
      <c r="Y147" s="112">
        <f t="shared" si="61"/>
        <v>0.80591912805063592</v>
      </c>
      <c r="DA147" s="131" t="s">
        <v>1975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0.85149011446182055</v>
      </c>
      <c r="C148" s="113">
        <f t="shared" si="62"/>
        <v>0.85428519797411095</v>
      </c>
      <c r="D148" s="113">
        <f t="shared" si="62"/>
        <v>0.8559040208132046</v>
      </c>
      <c r="E148" s="113">
        <f t="shared" si="62"/>
        <v>0.85964394146842249</v>
      </c>
      <c r="F148" s="113">
        <f t="shared" si="62"/>
        <v>0.86238473481582578</v>
      </c>
      <c r="G148" s="113">
        <f t="shared" si="62"/>
        <v>0.86482590501701539</v>
      </c>
      <c r="H148" s="113">
        <f t="shared" si="62"/>
        <v>0.88634412703529442</v>
      </c>
      <c r="I148" s="113">
        <f t="shared" si="62"/>
        <v>0.88129354658584336</v>
      </c>
      <c r="J148" s="113">
        <f t="shared" si="62"/>
        <v>0.87254943519618022</v>
      </c>
      <c r="K148" s="113">
        <f t="shared" si="62"/>
        <v>0.87068069969007889</v>
      </c>
      <c r="L148" s="113">
        <f t="shared" si="62"/>
        <v>0.8847355403778967</v>
      </c>
      <c r="M148" s="113">
        <f t="shared" si="62"/>
        <v>0.87398070474839995</v>
      </c>
      <c r="N148" s="113">
        <f t="shared" si="62"/>
        <v>0.87938796336207725</v>
      </c>
      <c r="O148" s="113">
        <f t="shared" si="62"/>
        <v>0.89703934981978284</v>
      </c>
      <c r="P148" s="113">
        <f t="shared" si="62"/>
        <v>0.89881002452810033</v>
      </c>
      <c r="Q148" s="113">
        <f t="shared" si="62"/>
        <v>0.91961633636653917</v>
      </c>
      <c r="R148" s="113">
        <f t="shared" ref="R148:V148" si="63">IF(R129=0,"",R129/R110)</f>
        <v>0.9280697956196271</v>
      </c>
      <c r="S148" s="113">
        <f t="shared" si="63"/>
        <v>0.92341767722515777</v>
      </c>
      <c r="T148" s="113">
        <f t="shared" si="63"/>
        <v>0.9153761602547984</v>
      </c>
      <c r="U148" s="113">
        <f t="shared" si="63"/>
        <v>0.91679929236262458</v>
      </c>
      <c r="V148" s="113">
        <f t="shared" si="63"/>
        <v>0.92022117750262933</v>
      </c>
      <c r="W148" s="113">
        <f t="shared" ref="W148:Y148" si="64">IF(W129=0,"",W129/W110)</f>
        <v>0.92572108044365309</v>
      </c>
      <c r="X148" s="113">
        <f t="shared" si="64"/>
        <v>0.91885398924038708</v>
      </c>
      <c r="Y148" s="113">
        <f t="shared" si="64"/>
        <v>0.92389202793917646</v>
      </c>
      <c r="DA148" s="132" t="s">
        <v>1976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0.68133412192105725</v>
      </c>
      <c r="C149" s="111">
        <f t="shared" si="65"/>
        <v>0.68518238808452803</v>
      </c>
      <c r="D149" s="111">
        <f t="shared" si="65"/>
        <v>0.68869642226026939</v>
      </c>
      <c r="E149" s="111">
        <f t="shared" si="65"/>
        <v>0.69341012016798276</v>
      </c>
      <c r="F149" s="111">
        <f t="shared" si="65"/>
        <v>0.69798739936024445</v>
      </c>
      <c r="G149" s="111">
        <f t="shared" si="65"/>
        <v>0.70220010562827795</v>
      </c>
      <c r="H149" s="111">
        <f t="shared" si="65"/>
        <v>0.70488182211969319</v>
      </c>
      <c r="I149" s="111">
        <f t="shared" si="65"/>
        <v>0.70595958552050098</v>
      </c>
      <c r="J149" s="111">
        <f t="shared" si="65"/>
        <v>0.70656776970540747</v>
      </c>
      <c r="K149" s="111">
        <f t="shared" si="65"/>
        <v>0.70813519773506961</v>
      </c>
      <c r="L149" s="111">
        <f t="shared" si="65"/>
        <v>0.70913940066904557</v>
      </c>
      <c r="M149" s="111">
        <f t="shared" si="65"/>
        <v>0.71050081674954624</v>
      </c>
      <c r="N149" s="111">
        <f t="shared" si="65"/>
        <v>0.71314210825124869</v>
      </c>
      <c r="O149" s="111">
        <f t="shared" si="65"/>
        <v>0.71810917642252103</v>
      </c>
      <c r="P149" s="111">
        <f t="shared" si="65"/>
        <v>0.72391060804311291</v>
      </c>
      <c r="Q149" s="111">
        <f t="shared" si="65"/>
        <v>0.73144590341865845</v>
      </c>
      <c r="R149" s="111">
        <f t="shared" ref="R149:V149" si="66">IF(R130=0,"",R130/R111)</f>
        <v>0.74063428086079397</v>
      </c>
      <c r="S149" s="111">
        <f t="shared" si="66"/>
        <v>0.75007179098240784</v>
      </c>
      <c r="T149" s="111">
        <f t="shared" si="66"/>
        <v>0.75736150938851843</v>
      </c>
      <c r="U149" s="111">
        <f t="shared" si="66"/>
        <v>0.76511351422166352</v>
      </c>
      <c r="V149" s="111">
        <f t="shared" si="66"/>
        <v>0.77279851114768405</v>
      </c>
      <c r="W149" s="111">
        <f t="shared" ref="W149:Y149" si="67">IF(W130=0,"",W130/W111)</f>
        <v>0.78121831608218517</v>
      </c>
      <c r="X149" s="111">
        <f t="shared" si="67"/>
        <v>0.79290936865558359</v>
      </c>
      <c r="Y149" s="111">
        <f t="shared" si="67"/>
        <v>0.80307370196328809</v>
      </c>
      <c r="DA149" s="63" t="s">
        <v>1977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0.71550959499210331</v>
      </c>
      <c r="C151" s="124">
        <f t="shared" si="71"/>
        <v>0.71610753831001994</v>
      </c>
      <c r="D151" s="124">
        <f t="shared" si="71"/>
        <v>0.71851204816911196</v>
      </c>
      <c r="E151" s="124">
        <f t="shared" si="71"/>
        <v>0.72051646271566827</v>
      </c>
      <c r="F151" s="124">
        <f t="shared" si="71"/>
        <v>0.72415295936787871</v>
      </c>
      <c r="G151" s="124">
        <f t="shared" si="71"/>
        <v>0.72144244890945619</v>
      </c>
      <c r="H151" s="124">
        <f t="shared" si="71"/>
        <v>0.72489451232357049</v>
      </c>
      <c r="I151" s="124">
        <f t="shared" si="71"/>
        <v>0.72777543376228349</v>
      </c>
      <c r="J151" s="124">
        <f t="shared" si="71"/>
        <v>0.72774641408449159</v>
      </c>
      <c r="K151" s="124">
        <f t="shared" si="71"/>
        <v>0.72813138940877364</v>
      </c>
      <c r="L151" s="124">
        <f t="shared" si="71"/>
        <v>0.72930118820866607</v>
      </c>
      <c r="M151" s="124">
        <f t="shared" si="71"/>
        <v>0.72948210179330797</v>
      </c>
      <c r="N151" s="124">
        <f t="shared" si="71"/>
        <v>0.73386900984004388</v>
      </c>
      <c r="O151" s="124">
        <f t="shared" si="71"/>
        <v>0.73628613545454835</v>
      </c>
      <c r="P151" s="124">
        <f t="shared" si="71"/>
        <v>0.74142442876795356</v>
      </c>
      <c r="Q151" s="124">
        <f t="shared" si="71"/>
        <v>0.74709441594562587</v>
      </c>
      <c r="R151" s="124">
        <f t="shared" ref="R151:V151" si="72">IF(R132=0,"",R132/R113)</f>
        <v>0.75591040640642271</v>
      </c>
      <c r="S151" s="124">
        <f t="shared" si="72"/>
        <v>0.7636463020914126</v>
      </c>
      <c r="T151" s="124">
        <f t="shared" si="72"/>
        <v>0.77410682229490846</v>
      </c>
      <c r="U151" s="124">
        <f t="shared" si="72"/>
        <v>0.7835434706674993</v>
      </c>
      <c r="V151" s="124">
        <f t="shared" si="72"/>
        <v>0.79204016333579819</v>
      </c>
      <c r="W151" s="124">
        <f t="shared" ref="W151:Y151" si="73">IF(W132=0,"",W132/W113)</f>
        <v>0.79525954449795333</v>
      </c>
      <c r="X151" s="124">
        <f t="shared" si="73"/>
        <v>0.82968036644645615</v>
      </c>
      <c r="Y151" s="124">
        <f t="shared" si="73"/>
        <v>0.84366166663682784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0.60051955908334109</v>
      </c>
      <c r="C152" s="111">
        <f t="shared" si="74"/>
        <v>0.60169377298286086</v>
      </c>
      <c r="D152" s="111">
        <f t="shared" si="74"/>
        <v>0.60288831138867971</v>
      </c>
      <c r="E152" s="111">
        <f t="shared" si="74"/>
        <v>0.60418751162289885</v>
      </c>
      <c r="F152" s="111">
        <f t="shared" si="74"/>
        <v>0.60544150592599155</v>
      </c>
      <c r="G152" s="111">
        <f t="shared" si="74"/>
        <v>0.60667602022522293</v>
      </c>
      <c r="H152" s="111">
        <f t="shared" si="74"/>
        <v>0.60772838709380428</v>
      </c>
      <c r="I152" s="111">
        <f t="shared" si="74"/>
        <v>0.60822822958662304</v>
      </c>
      <c r="J152" s="111">
        <f t="shared" si="74"/>
        <v>0.60847912224897571</v>
      </c>
      <c r="K152" s="111">
        <f t="shared" si="74"/>
        <v>0.60883069061305894</v>
      </c>
      <c r="L152" s="111">
        <f t="shared" si="74"/>
        <v>0.60921585112009979</v>
      </c>
      <c r="M152" s="111">
        <f t="shared" si="74"/>
        <v>0.60962988242080363</v>
      </c>
      <c r="N152" s="111">
        <f t="shared" si="74"/>
        <v>0.61002136806623153</v>
      </c>
      <c r="O152" s="111">
        <f t="shared" si="74"/>
        <v>0.61037126033693567</v>
      </c>
      <c r="P152" s="111">
        <f t="shared" si="74"/>
        <v>0.61053659738506494</v>
      </c>
      <c r="Q152" s="111">
        <f t="shared" si="74"/>
        <v>0.6108038972476425</v>
      </c>
      <c r="R152" s="111">
        <f t="shared" ref="R152:V152" si="75">IF(R133=0,"",R133/R114)</f>
        <v>0.61149806219488034</v>
      </c>
      <c r="S152" s="111">
        <f t="shared" si="75"/>
        <v>0.61306344229332266</v>
      </c>
      <c r="T152" s="111">
        <f t="shared" si="75"/>
        <v>0.6154821207076876</v>
      </c>
      <c r="U152" s="111">
        <f t="shared" si="75"/>
        <v>0.61892242899687877</v>
      </c>
      <c r="V152" s="111">
        <f t="shared" si="75"/>
        <v>0.62206041995376493</v>
      </c>
      <c r="W152" s="111">
        <f t="shared" ref="W152:Y152" si="76">IF(W133=0,"",W133/W114)</f>
        <v>0.6245682823224582</v>
      </c>
      <c r="X152" s="111">
        <f t="shared" si="76"/>
        <v>0.62575628957705998</v>
      </c>
      <c r="Y152" s="111">
        <f t="shared" si="76"/>
        <v>0.62681364252995431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0.75186575151063773</v>
      </c>
      <c r="C153" s="45">
        <f t="shared" si="77"/>
        <v>0.75413698084360936</v>
      </c>
      <c r="D153" s="45">
        <f t="shared" si="77"/>
        <v>0.75648956807408074</v>
      </c>
      <c r="E153" s="45">
        <f t="shared" si="77"/>
        <v>0.75922189197461221</v>
      </c>
      <c r="F153" s="45">
        <f t="shared" si="77"/>
        <v>0.76205042738169237</v>
      </c>
      <c r="G153" s="45">
        <f t="shared" si="77"/>
        <v>0.76509765313924949</v>
      </c>
      <c r="H153" s="45">
        <f t="shared" si="77"/>
        <v>0.76784923839083252</v>
      </c>
      <c r="I153" s="45">
        <f t="shared" si="77"/>
        <v>0.76925834435500706</v>
      </c>
      <c r="J153" s="45">
        <f t="shared" si="77"/>
        <v>0.77010568029969539</v>
      </c>
      <c r="K153" s="45">
        <f t="shared" si="77"/>
        <v>0.77150517605814384</v>
      </c>
      <c r="L153" s="45">
        <f t="shared" si="77"/>
        <v>0.77309895736755563</v>
      </c>
      <c r="M153" s="45">
        <f t="shared" si="77"/>
        <v>0.77506921308718868</v>
      </c>
      <c r="N153" s="45">
        <f t="shared" si="77"/>
        <v>0.77776529698585917</v>
      </c>
      <c r="O153" s="45">
        <f t="shared" si="77"/>
        <v>0.78113667530290565</v>
      </c>
      <c r="P153" s="45">
        <f t="shared" si="77"/>
        <v>0.78435966709298632</v>
      </c>
      <c r="Q153" s="45">
        <f t="shared" si="77"/>
        <v>0.78880166720779887</v>
      </c>
      <c r="R153" s="45">
        <f t="shared" ref="R153:V153" si="78">IF(R134=0,"",R134/R115)</f>
        <v>0.79535110616207561</v>
      </c>
      <c r="S153" s="45">
        <f t="shared" si="78"/>
        <v>0.8037504297703767</v>
      </c>
      <c r="T153" s="45">
        <f t="shared" si="78"/>
        <v>0.81396174261714327</v>
      </c>
      <c r="U153" s="45">
        <f t="shared" si="78"/>
        <v>0.82555699462237864</v>
      </c>
      <c r="V153" s="45">
        <f t="shared" si="78"/>
        <v>0.83809614915371888</v>
      </c>
      <c r="W153" s="45">
        <f t="shared" ref="W153:Y153" si="79">IF(W134=0,"",W134/W115)</f>
        <v>0.8507743923318839</v>
      </c>
      <c r="X153" s="45">
        <f t="shared" si="79"/>
        <v>0.86323635141689004</v>
      </c>
      <c r="Y153" s="45">
        <f t="shared" si="79"/>
        <v>0.87544660976092203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2664.2563200000018</v>
      </c>
      <c r="C155" s="117">
        <f t="shared" si="80"/>
        <v>2979.2634300000009</v>
      </c>
      <c r="D155" s="117">
        <f t="shared" si="80"/>
        <v>2785.5332999999978</v>
      </c>
      <c r="E155" s="117">
        <f t="shared" si="80"/>
        <v>2942.6581800000017</v>
      </c>
      <c r="F155" s="117">
        <f t="shared" si="80"/>
        <v>2872.0226700000012</v>
      </c>
      <c r="G155" s="117">
        <f t="shared" si="80"/>
        <v>3686.4867560399998</v>
      </c>
      <c r="H155" s="117">
        <f t="shared" si="80"/>
        <v>3561.7841305200004</v>
      </c>
      <c r="I155" s="117">
        <f t="shared" si="80"/>
        <v>3231.0247463999995</v>
      </c>
      <c r="J155" s="117">
        <f t="shared" si="80"/>
        <v>3318.8476582799972</v>
      </c>
      <c r="K155" s="117">
        <f t="shared" si="80"/>
        <v>3387.6047383199998</v>
      </c>
      <c r="L155" s="117">
        <f t="shared" si="80"/>
        <v>3672.8094189599983</v>
      </c>
      <c r="M155" s="117">
        <f t="shared" si="80"/>
        <v>3263.7921505199993</v>
      </c>
      <c r="N155" s="117">
        <f t="shared" si="80"/>
        <v>3322.2516940799969</v>
      </c>
      <c r="O155" s="117">
        <f t="shared" si="80"/>
        <v>3356.5194590400006</v>
      </c>
      <c r="P155" s="117">
        <f t="shared" si="80"/>
        <v>2939.6045448000009</v>
      </c>
      <c r="Q155" s="117">
        <f t="shared" si="80"/>
        <v>3188.6725226399967</v>
      </c>
      <c r="R155" s="117">
        <f t="shared" ref="R155:V155" si="81">R156+R159+R161+R170</f>
        <v>3524.1496923600007</v>
      </c>
      <c r="S155" s="117">
        <f t="shared" si="81"/>
        <v>3449.9388844799969</v>
      </c>
      <c r="T155" s="117">
        <f t="shared" si="81"/>
        <v>3157.3434776400009</v>
      </c>
      <c r="U155" s="117">
        <f t="shared" si="81"/>
        <v>3344.8208828241786</v>
      </c>
      <c r="V155" s="117">
        <f t="shared" si="81"/>
        <v>3375.3589714244704</v>
      </c>
      <c r="W155" s="117">
        <f t="shared" ref="W155:Y155" si="82">W156+W159+W161+W170</f>
        <v>3656.7632078376923</v>
      </c>
      <c r="X155" s="117">
        <f t="shared" si="82"/>
        <v>3047.9372759385278</v>
      </c>
      <c r="Y155" s="117">
        <f t="shared" si="82"/>
        <v>2768.6281330375491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2365.6531603485505</v>
      </c>
      <c r="C156" s="122">
        <f t="shared" si="83"/>
        <v>2647.6795475540412</v>
      </c>
      <c r="D156" s="122">
        <f t="shared" si="83"/>
        <v>2444.0590302798119</v>
      </c>
      <c r="E156" s="122">
        <f t="shared" si="83"/>
        <v>2582.5364151171057</v>
      </c>
      <c r="F156" s="122">
        <f t="shared" si="83"/>
        <v>2511.664644534128</v>
      </c>
      <c r="G156" s="122">
        <f t="shared" si="83"/>
        <v>3265.5778993647232</v>
      </c>
      <c r="H156" s="122">
        <f t="shared" si="83"/>
        <v>3128.0928471902685</v>
      </c>
      <c r="I156" s="122">
        <f t="shared" si="83"/>
        <v>2829.2470066658038</v>
      </c>
      <c r="J156" s="122">
        <f t="shared" si="83"/>
        <v>2913.8090081121322</v>
      </c>
      <c r="K156" s="122">
        <f t="shared" si="83"/>
        <v>2948.7859023127562</v>
      </c>
      <c r="L156" s="122">
        <f t="shared" si="83"/>
        <v>3238.4891782876516</v>
      </c>
      <c r="M156" s="122">
        <f t="shared" si="83"/>
        <v>2810.1563430608517</v>
      </c>
      <c r="N156" s="122">
        <f t="shared" si="83"/>
        <v>2875.3326931357287</v>
      </c>
      <c r="O156" s="122">
        <f t="shared" si="83"/>
        <v>2929.6471013008945</v>
      </c>
      <c r="P156" s="122">
        <f t="shared" si="83"/>
        <v>2493.7417439360561</v>
      </c>
      <c r="Q156" s="122">
        <f t="shared" si="83"/>
        <v>2768.1297061732193</v>
      </c>
      <c r="R156" s="122">
        <f t="shared" ref="R156:V156" si="84">SUM(R157:R158)</f>
        <v>3096.8853413254615</v>
      </c>
      <c r="S156" s="122">
        <f t="shared" si="84"/>
        <v>3025.9076882974159</v>
      </c>
      <c r="T156" s="122">
        <f t="shared" si="84"/>
        <v>2765.0211193990976</v>
      </c>
      <c r="U156" s="122">
        <f t="shared" si="84"/>
        <v>2956.8396835787644</v>
      </c>
      <c r="V156" s="122">
        <f t="shared" si="84"/>
        <v>2976.8891289439539</v>
      </c>
      <c r="W156" s="122">
        <f t="shared" ref="W156:Y156" si="85">SUM(W157:W158)</f>
        <v>3192.0900432184785</v>
      </c>
      <c r="X156" s="122">
        <f t="shared" si="85"/>
        <v>2709.7159603903683</v>
      </c>
      <c r="Y156" s="122">
        <f t="shared" si="85"/>
        <v>2460.1070898306571</v>
      </c>
      <c r="DA156" s="130" t="s">
        <v>2133</v>
      </c>
    </row>
    <row r="157" spans="1:105" ht="12" customHeight="1" x14ac:dyDescent="0.25">
      <c r="A157" s="97" t="s">
        <v>212</v>
      </c>
      <c r="B157" s="98">
        <v>2365.6531603485505</v>
      </c>
      <c r="C157" s="98">
        <v>2647.6795475540412</v>
      </c>
      <c r="D157" s="98">
        <v>2444.0590302798119</v>
      </c>
      <c r="E157" s="98">
        <v>2582.5364151171057</v>
      </c>
      <c r="F157" s="98">
        <v>2511.664644534128</v>
      </c>
      <c r="G157" s="98">
        <v>3265.5778993647232</v>
      </c>
      <c r="H157" s="98">
        <v>3128.0928471902685</v>
      </c>
      <c r="I157" s="98">
        <v>2829.2470066658038</v>
      </c>
      <c r="J157" s="98">
        <v>2913.8090081121322</v>
      </c>
      <c r="K157" s="98">
        <v>2948.7859023127562</v>
      </c>
      <c r="L157" s="98">
        <v>3238.4891782876516</v>
      </c>
      <c r="M157" s="98">
        <v>2810.1563430608517</v>
      </c>
      <c r="N157" s="98">
        <v>2875.3326931357287</v>
      </c>
      <c r="O157" s="98">
        <v>2929.6471013008945</v>
      </c>
      <c r="P157" s="98">
        <v>2493.7417439360561</v>
      </c>
      <c r="Q157" s="98">
        <v>2768.1297061732193</v>
      </c>
      <c r="R157" s="98">
        <v>3096.8853413254615</v>
      </c>
      <c r="S157" s="98">
        <v>3025.9076882974159</v>
      </c>
      <c r="T157" s="98">
        <v>2765.0211193990976</v>
      </c>
      <c r="U157" s="98">
        <v>2956.8396835787644</v>
      </c>
      <c r="V157" s="98">
        <v>2976.8891289439539</v>
      </c>
      <c r="W157" s="98">
        <v>3192.0900432184785</v>
      </c>
      <c r="X157" s="98">
        <v>2709.7159603903683</v>
      </c>
      <c r="Y157" s="98">
        <v>2460.1070898306571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285.69235500802938</v>
      </c>
      <c r="C161" s="122">
        <v>315.56585196593556</v>
      </c>
      <c r="D161" s="122">
        <v>324.5585111509285</v>
      </c>
      <c r="E161" s="122">
        <v>342.17321708473054</v>
      </c>
      <c r="F161" s="122">
        <v>340.9579983908277</v>
      </c>
      <c r="G161" s="122">
        <v>400.36126433937756</v>
      </c>
      <c r="H161" s="122">
        <v>409.92008659040238</v>
      </c>
      <c r="I161" s="122">
        <v>382.29399833498576</v>
      </c>
      <c r="J161" s="122">
        <v>383.69918813152952</v>
      </c>
      <c r="K161" s="122">
        <v>411.59058495298262</v>
      </c>
      <c r="L161" s="122">
        <v>407.1941889887089</v>
      </c>
      <c r="M161" s="122">
        <v>426.56204195953757</v>
      </c>
      <c r="N161" s="122">
        <v>421.28125713824272</v>
      </c>
      <c r="O161" s="122">
        <v>401.85781573034882</v>
      </c>
      <c r="P161" s="122">
        <v>421.27236436264303</v>
      </c>
      <c r="Q161" s="122">
        <v>397.62718410747476</v>
      </c>
      <c r="R161" s="122">
        <v>405.32879588460605</v>
      </c>
      <c r="S161" s="122">
        <v>402.13096310267446</v>
      </c>
      <c r="T161" s="122">
        <v>371.61983336468563</v>
      </c>
      <c r="U161" s="122">
        <v>366.3407734643074</v>
      </c>
      <c r="V161" s="122">
        <v>376.11805337242339</v>
      </c>
      <c r="W161" s="122">
        <v>439.44426261908711</v>
      </c>
      <c r="X161" s="122">
        <v>324.71969446074598</v>
      </c>
      <c r="Y161" s="122">
        <v>296.11004429593447</v>
      </c>
      <c r="DA161" s="130" t="s">
        <v>2138</v>
      </c>
    </row>
    <row r="162" spans="1:105" ht="12" customHeight="1" x14ac:dyDescent="0.25">
      <c r="A162" s="97" t="s">
        <v>134</v>
      </c>
      <c r="B162" s="98">
        <v>285.39157029313282</v>
      </c>
      <c r="C162" s="98">
        <v>315.21687961085848</v>
      </c>
      <c r="D162" s="98">
        <v>324.20932849691417</v>
      </c>
      <c r="E162" s="98">
        <v>341.78315579181299</v>
      </c>
      <c r="F162" s="98">
        <v>340.54986746962044</v>
      </c>
      <c r="G162" s="98">
        <v>399.6862090761274</v>
      </c>
      <c r="H162" s="98">
        <v>409.26506890897031</v>
      </c>
      <c r="I162" s="98">
        <v>381.67065758977151</v>
      </c>
      <c r="J162" s="98">
        <v>382.97566453333724</v>
      </c>
      <c r="K162" s="98">
        <v>410.53869846861778</v>
      </c>
      <c r="L162" s="98">
        <v>406.23822329038597</v>
      </c>
      <c r="M162" s="98">
        <v>425.34272159367868</v>
      </c>
      <c r="N162" s="98">
        <v>420.14971612036533</v>
      </c>
      <c r="O162" s="98">
        <v>400.93463660165941</v>
      </c>
      <c r="P162" s="98">
        <v>420.2630657270555</v>
      </c>
      <c r="Q162" s="98">
        <v>396.88119137395682</v>
      </c>
      <c r="R162" s="98">
        <v>404.6199786231229</v>
      </c>
      <c r="S162" s="98">
        <v>401.35840284119394</v>
      </c>
      <c r="T162" s="98">
        <v>370.84327419366576</v>
      </c>
      <c r="U162" s="98">
        <v>365.58780482720209</v>
      </c>
      <c r="V162" s="98">
        <v>375.31077290717019</v>
      </c>
      <c r="W162" s="98">
        <v>438.48848350978466</v>
      </c>
      <c r="X162" s="98">
        <v>323.90820009113992</v>
      </c>
      <c r="Y162" s="98">
        <v>295.39776954386616</v>
      </c>
      <c r="DA162" s="63" t="s">
        <v>2139</v>
      </c>
    </row>
    <row r="163" spans="1:105" ht="12" customHeight="1" x14ac:dyDescent="0.25">
      <c r="A163" s="97" t="s">
        <v>133</v>
      </c>
      <c r="B163" s="98">
        <v>0.30078471489656955</v>
      </c>
      <c r="C163" s="98">
        <v>0.34897235507708674</v>
      </c>
      <c r="D163" s="98">
        <v>0.34918265401435017</v>
      </c>
      <c r="E163" s="98">
        <v>0.39006129291753122</v>
      </c>
      <c r="F163" s="98">
        <v>0.40813092120723526</v>
      </c>
      <c r="G163" s="98">
        <v>0.67505526325013376</v>
      </c>
      <c r="H163" s="98">
        <v>0.65501768143208683</v>
      </c>
      <c r="I163" s="98">
        <v>0.62334074521424909</v>
      </c>
      <c r="J163" s="98">
        <v>0.72352359819230982</v>
      </c>
      <c r="K163" s="98">
        <v>1.0518864843648363</v>
      </c>
      <c r="L163" s="98">
        <v>0.95596569832295486</v>
      </c>
      <c r="M163" s="98">
        <v>1.2193203658588649</v>
      </c>
      <c r="N163" s="98">
        <v>1.131541017877403</v>
      </c>
      <c r="O163" s="98">
        <v>0.92317912868938512</v>
      </c>
      <c r="P163" s="98">
        <v>1.0092986355875369</v>
      </c>
      <c r="Q163" s="98">
        <v>0.74599273351793327</v>
      </c>
      <c r="R163" s="98">
        <v>0.70881726148317303</v>
      </c>
      <c r="S163" s="98">
        <v>0.77256026148051149</v>
      </c>
      <c r="T163" s="98">
        <v>0.77655917101985206</v>
      </c>
      <c r="U163" s="98">
        <v>0.75296863710531892</v>
      </c>
      <c r="V163" s="98">
        <v>0.80728046525322239</v>
      </c>
      <c r="W163" s="98">
        <v>0.95577910930244259</v>
      </c>
      <c r="X163" s="98">
        <v>0.81149436960605181</v>
      </c>
      <c r="Y163" s="98">
        <v>0.7122747520683268</v>
      </c>
      <c r="DA163" s="63" t="s">
        <v>2140</v>
      </c>
    </row>
    <row r="164" spans="1:105" ht="12" customHeight="1" x14ac:dyDescent="0.25">
      <c r="A164" s="100" t="s">
        <v>212</v>
      </c>
      <c r="B164" s="101">
        <v>0.30078471489656955</v>
      </c>
      <c r="C164" s="101">
        <v>0.34897235507708674</v>
      </c>
      <c r="D164" s="101">
        <v>0.34918265401435017</v>
      </c>
      <c r="E164" s="101">
        <v>0.39006129291753122</v>
      </c>
      <c r="F164" s="101">
        <v>0.40813092120723526</v>
      </c>
      <c r="G164" s="101">
        <v>0.67505526325013376</v>
      </c>
      <c r="H164" s="101">
        <v>0.65501768143208683</v>
      </c>
      <c r="I164" s="101">
        <v>0.62334074521424909</v>
      </c>
      <c r="J164" s="101">
        <v>0.72352359819230982</v>
      </c>
      <c r="K164" s="101">
        <v>1.0518864843648363</v>
      </c>
      <c r="L164" s="101">
        <v>0.95596569832295486</v>
      </c>
      <c r="M164" s="101">
        <v>1.2193203658588649</v>
      </c>
      <c r="N164" s="101">
        <v>1.131541017877403</v>
      </c>
      <c r="O164" s="101">
        <v>0.92317912868938512</v>
      </c>
      <c r="P164" s="101">
        <v>1.0092986355875369</v>
      </c>
      <c r="Q164" s="101">
        <v>0.74599273351793327</v>
      </c>
      <c r="R164" s="101">
        <v>0.70881726148317303</v>
      </c>
      <c r="S164" s="101">
        <v>0.77256026148051149</v>
      </c>
      <c r="T164" s="101">
        <v>0.77655917101985206</v>
      </c>
      <c r="U164" s="101">
        <v>0.75296863710531892</v>
      </c>
      <c r="V164" s="101">
        <v>0.80728046525322239</v>
      </c>
      <c r="W164" s="101">
        <v>0.95577910930244259</v>
      </c>
      <c r="X164" s="101">
        <v>0.81149436960605181</v>
      </c>
      <c r="Y164" s="101">
        <v>0.7122747520683268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12.910804643421447</v>
      </c>
      <c r="C170" s="122">
        <v>16.018030480024098</v>
      </c>
      <c r="D170" s="122">
        <v>16.915758569257601</v>
      </c>
      <c r="E170" s="122">
        <v>17.948547798165833</v>
      </c>
      <c r="F170" s="122">
        <v>19.400027075045823</v>
      </c>
      <c r="G170" s="122">
        <v>20.54759233589893</v>
      </c>
      <c r="H170" s="122">
        <v>23.771196739329632</v>
      </c>
      <c r="I170" s="122">
        <v>19.483741399210135</v>
      </c>
      <c r="J170" s="122">
        <v>21.339462036335433</v>
      </c>
      <c r="K170" s="122">
        <v>27.228251054260703</v>
      </c>
      <c r="L170" s="122">
        <v>27.126051683637723</v>
      </c>
      <c r="M170" s="122">
        <v>27.073765499610097</v>
      </c>
      <c r="N170" s="122">
        <v>25.637743806025536</v>
      </c>
      <c r="O170" s="122">
        <v>25.014542008757324</v>
      </c>
      <c r="P170" s="122">
        <v>24.590436501301713</v>
      </c>
      <c r="Q170" s="122">
        <v>22.915632359302517</v>
      </c>
      <c r="R170" s="122">
        <v>21.935555149932796</v>
      </c>
      <c r="S170" s="122">
        <v>21.900233079906638</v>
      </c>
      <c r="T170" s="122">
        <v>20.702524876217666</v>
      </c>
      <c r="U170" s="122">
        <v>21.640425781107041</v>
      </c>
      <c r="V170" s="122">
        <v>22.351789108093051</v>
      </c>
      <c r="W170" s="122">
        <v>25.228902000126901</v>
      </c>
      <c r="X170" s="122">
        <v>13.50162108741362</v>
      </c>
      <c r="Y170" s="122">
        <v>12.410998910957504</v>
      </c>
      <c r="DA170" s="130" t="s">
        <v>2147</v>
      </c>
    </row>
    <row r="171" spans="1:105" ht="12" customHeight="1" x14ac:dyDescent="0.25">
      <c r="A171" s="97" t="s">
        <v>175</v>
      </c>
      <c r="B171" s="98">
        <v>12.910804643421447</v>
      </c>
      <c r="C171" s="98">
        <v>16.018030480024098</v>
      </c>
      <c r="D171" s="98">
        <v>16.915758569257601</v>
      </c>
      <c r="E171" s="98">
        <v>17.948547798165833</v>
      </c>
      <c r="F171" s="98">
        <v>19.400027075045823</v>
      </c>
      <c r="G171" s="98">
        <v>20.54759233589893</v>
      </c>
      <c r="H171" s="98">
        <v>23.771196739329632</v>
      </c>
      <c r="I171" s="98">
        <v>19.483741399210135</v>
      </c>
      <c r="J171" s="98">
        <v>21.339462036335433</v>
      </c>
      <c r="K171" s="98">
        <v>27.228251054260703</v>
      </c>
      <c r="L171" s="98">
        <v>27.126051683637723</v>
      </c>
      <c r="M171" s="98">
        <v>27.073765499610097</v>
      </c>
      <c r="N171" s="98">
        <v>25.637743806025536</v>
      </c>
      <c r="O171" s="98">
        <v>25.014542008757324</v>
      </c>
      <c r="P171" s="98">
        <v>24.590436501301713</v>
      </c>
      <c r="Q171" s="98">
        <v>22.915632359302517</v>
      </c>
      <c r="R171" s="98">
        <v>21.935555149932796</v>
      </c>
      <c r="S171" s="98">
        <v>21.900233079906638</v>
      </c>
      <c r="T171" s="98">
        <v>20.702524876217666</v>
      </c>
      <c r="U171" s="98">
        <v>21.640425781107041</v>
      </c>
      <c r="V171" s="98">
        <v>22.351789108093051</v>
      </c>
      <c r="W171" s="98">
        <v>25.228902000126901</v>
      </c>
      <c r="X171" s="98">
        <v>13.50162108741362</v>
      </c>
      <c r="Y171" s="98">
        <v>12.410998910957504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20435.267506066204</v>
      </c>
      <c r="C174" s="117">
        <f t="shared" si="87"/>
        <v>22187.089342671683</v>
      </c>
      <c r="D174" s="117">
        <f t="shared" si="87"/>
        <v>20378.77068542688</v>
      </c>
      <c r="E174" s="117">
        <f t="shared" si="87"/>
        <v>20376.465022933015</v>
      </c>
      <c r="F174" s="117">
        <f t="shared" si="87"/>
        <v>18787.836044445303</v>
      </c>
      <c r="G174" s="117">
        <f t="shared" si="87"/>
        <v>21478.082774044156</v>
      </c>
      <c r="H174" s="117">
        <f t="shared" si="87"/>
        <v>20216.600552643788</v>
      </c>
      <c r="I174" s="117">
        <f t="shared" si="87"/>
        <v>18491.040119424295</v>
      </c>
      <c r="J174" s="117">
        <f t="shared" si="87"/>
        <v>19160.32543530783</v>
      </c>
      <c r="K174" s="117">
        <f t="shared" si="87"/>
        <v>19850.546131845495</v>
      </c>
      <c r="L174" s="117">
        <f t="shared" si="87"/>
        <v>21688.98028773769</v>
      </c>
      <c r="M174" s="117">
        <f t="shared" si="87"/>
        <v>19788.122606734356</v>
      </c>
      <c r="N174" s="117">
        <f t="shared" si="87"/>
        <v>20431.915532935913</v>
      </c>
      <c r="O174" s="117">
        <f t="shared" si="87"/>
        <v>20790.636451568913</v>
      </c>
      <c r="P174" s="117">
        <f t="shared" si="87"/>
        <v>18172.935113305342</v>
      </c>
      <c r="Q174" s="117">
        <f t="shared" si="87"/>
        <v>19148.586869490602</v>
      </c>
      <c r="R174" s="117">
        <f t="shared" ref="R174:V174" si="88">R175+R178+R180+R189</f>
        <v>20365.697319991927</v>
      </c>
      <c r="S174" s="117">
        <f t="shared" si="88"/>
        <v>19593.510353608242</v>
      </c>
      <c r="T174" s="117">
        <f t="shared" si="88"/>
        <v>17751.707993524738</v>
      </c>
      <c r="U174" s="117">
        <f t="shared" si="88"/>
        <v>18461.520204377986</v>
      </c>
      <c r="V174" s="117">
        <f t="shared" si="88"/>
        <v>18532.887867780206</v>
      </c>
      <c r="W174" s="117">
        <f t="shared" ref="W174:Y174" si="89">W175+W178+W180+W189</f>
        <v>20063.713670263354</v>
      </c>
      <c r="X174" s="117">
        <f t="shared" si="89"/>
        <v>17185.896793660228</v>
      </c>
      <c r="Y174" s="117">
        <f t="shared" si="89"/>
        <v>15808.268960001024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17095.33354650639</v>
      </c>
      <c r="C175" s="122">
        <f t="shared" si="90"/>
        <v>18602.024249285074</v>
      </c>
      <c r="D175" s="122">
        <f t="shared" si="90"/>
        <v>16736.149000252219</v>
      </c>
      <c r="E175" s="122">
        <f t="shared" si="90"/>
        <v>16737.244871804385</v>
      </c>
      <c r="F175" s="122">
        <f t="shared" si="90"/>
        <v>15275.034218163497</v>
      </c>
      <c r="G175" s="122">
        <f t="shared" si="90"/>
        <v>17988.337021546417</v>
      </c>
      <c r="H175" s="122">
        <f t="shared" si="90"/>
        <v>16661.802685060266</v>
      </c>
      <c r="I175" s="122">
        <f t="shared" si="90"/>
        <v>15138.411321293075</v>
      </c>
      <c r="J175" s="122">
        <f t="shared" si="90"/>
        <v>15745.888123720069</v>
      </c>
      <c r="K175" s="122">
        <f t="shared" si="90"/>
        <v>16093.352237507592</v>
      </c>
      <c r="L175" s="122">
        <f t="shared" si="90"/>
        <v>17940.576502198568</v>
      </c>
      <c r="M175" s="122">
        <f t="shared" si="90"/>
        <v>15972.418425268204</v>
      </c>
      <c r="N175" s="122">
        <f t="shared" si="90"/>
        <v>16616.995061390786</v>
      </c>
      <c r="O175" s="122">
        <f t="shared" si="90"/>
        <v>17091.574565914812</v>
      </c>
      <c r="P175" s="122">
        <f t="shared" si="90"/>
        <v>14382.031870581735</v>
      </c>
      <c r="Q175" s="122">
        <f t="shared" si="90"/>
        <v>15555.635012498318</v>
      </c>
      <c r="R175" s="122">
        <f t="shared" ref="R175:V175" si="91">SUM(R176:R177)</f>
        <v>16793.162949109876</v>
      </c>
      <c r="S175" s="122">
        <f t="shared" si="91"/>
        <v>16101.538207669413</v>
      </c>
      <c r="T175" s="122">
        <f t="shared" si="91"/>
        <v>14493.036420291131</v>
      </c>
      <c r="U175" s="122">
        <f t="shared" si="91"/>
        <v>15234.864827913163</v>
      </c>
      <c r="V175" s="122">
        <f t="shared" si="91"/>
        <v>15306.326320402022</v>
      </c>
      <c r="W175" s="122">
        <f t="shared" ref="W175:Y175" si="92">SUM(W176:W177)</f>
        <v>16420.835201506645</v>
      </c>
      <c r="X175" s="122">
        <f t="shared" si="92"/>
        <v>14058.674586192739</v>
      </c>
      <c r="Y175" s="122">
        <f t="shared" si="92"/>
        <v>12766.78443718587</v>
      </c>
      <c r="DA175" s="130" t="s">
        <v>2301</v>
      </c>
    </row>
    <row r="176" spans="1:105" ht="12" customHeight="1" x14ac:dyDescent="0.25">
      <c r="A176" s="97" t="s">
        <v>212</v>
      </c>
      <c r="B176" s="98">
        <v>16851.47015887688</v>
      </c>
      <c r="C176" s="98">
        <v>18340.272904784564</v>
      </c>
      <c r="D176" s="98">
        <v>16503.831496400853</v>
      </c>
      <c r="E176" s="98">
        <v>16506.621292977175</v>
      </c>
      <c r="F176" s="98">
        <v>15067.138256712777</v>
      </c>
      <c r="G176" s="98">
        <v>17766.670539935451</v>
      </c>
      <c r="H176" s="98">
        <v>16453.439072247325</v>
      </c>
      <c r="I176" s="98">
        <v>14953.947081152151</v>
      </c>
      <c r="J176" s="98">
        <v>15554.834603075378</v>
      </c>
      <c r="K176" s="98">
        <v>15898.014495851099</v>
      </c>
      <c r="L176" s="98">
        <v>17722.361341492855</v>
      </c>
      <c r="M176" s="98">
        <v>15778.580706559689</v>
      </c>
      <c r="N176" s="98">
        <v>16413.949292759331</v>
      </c>
      <c r="O176" s="98">
        <v>16880.506694088777</v>
      </c>
      <c r="P176" s="98">
        <v>14203.654430766735</v>
      </c>
      <c r="Q176" s="98">
        <v>15360.554541237239</v>
      </c>
      <c r="R176" s="98">
        <v>16578.217923464814</v>
      </c>
      <c r="S176" s="98">
        <v>15890.58242752664</v>
      </c>
      <c r="T176" s="98">
        <v>14298.070041161074</v>
      </c>
      <c r="U176" s="98">
        <v>15025.291009953218</v>
      </c>
      <c r="V176" s="98">
        <v>15090.730933268171</v>
      </c>
      <c r="W176" s="98">
        <v>16181.145933840402</v>
      </c>
      <c r="X176" s="98">
        <v>13851.578161017474</v>
      </c>
      <c r="Y176" s="98">
        <v>12575.559345301363</v>
      </c>
      <c r="DA176" s="63" t="s">
        <v>2302</v>
      </c>
    </row>
    <row r="177" spans="1:105" ht="12" customHeight="1" x14ac:dyDescent="0.25">
      <c r="A177" s="97" t="s">
        <v>53</v>
      </c>
      <c r="B177" s="98">
        <v>243.86338762950959</v>
      </c>
      <c r="C177" s="98">
        <v>261.75134450050882</v>
      </c>
      <c r="D177" s="98">
        <v>232.31750385136721</v>
      </c>
      <c r="E177" s="98">
        <v>230.62357882721133</v>
      </c>
      <c r="F177" s="98">
        <v>207.89596145072065</v>
      </c>
      <c r="G177" s="98">
        <v>221.66648161096597</v>
      </c>
      <c r="H177" s="98">
        <v>208.36361281294057</v>
      </c>
      <c r="I177" s="98">
        <v>184.46424014092415</v>
      </c>
      <c r="J177" s="98">
        <v>191.05352064469182</v>
      </c>
      <c r="K177" s="98">
        <v>195.3377416564918</v>
      </c>
      <c r="L177" s="98">
        <v>218.21516070571263</v>
      </c>
      <c r="M177" s="98">
        <v>193.83771870851547</v>
      </c>
      <c r="N177" s="98">
        <v>203.04576863145346</v>
      </c>
      <c r="O177" s="98">
        <v>211.06787182603387</v>
      </c>
      <c r="P177" s="98">
        <v>178.37743981499992</v>
      </c>
      <c r="Q177" s="98">
        <v>195.08047126107925</v>
      </c>
      <c r="R177" s="98">
        <v>214.94502564506058</v>
      </c>
      <c r="S177" s="98">
        <v>210.95578014277237</v>
      </c>
      <c r="T177" s="98">
        <v>194.96637913005648</v>
      </c>
      <c r="U177" s="98">
        <v>209.57381795994394</v>
      </c>
      <c r="V177" s="98">
        <v>215.59538713385118</v>
      </c>
      <c r="W177" s="98">
        <v>239.68926766624281</v>
      </c>
      <c r="X177" s="98">
        <v>207.09642517526441</v>
      </c>
      <c r="Y177" s="98">
        <v>191.22509188450815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0.43940260799302544</v>
      </c>
      <c r="C178" s="122">
        <f t="shared" si="93"/>
        <v>0.56007227238610013</v>
      </c>
      <c r="D178" s="122">
        <f t="shared" si="93"/>
        <v>0.62443228494884506</v>
      </c>
      <c r="E178" s="122">
        <f t="shared" si="93"/>
        <v>1.162338033047938</v>
      </c>
      <c r="F178" s="122">
        <f t="shared" si="93"/>
        <v>0.77291796010481528</v>
      </c>
      <c r="G178" s="122">
        <f t="shared" si="93"/>
        <v>0.90073901427694403</v>
      </c>
      <c r="H178" s="122">
        <f t="shared" si="93"/>
        <v>1.2687939799164298</v>
      </c>
      <c r="I178" s="122">
        <f t="shared" si="93"/>
        <v>1.406443617884251</v>
      </c>
      <c r="J178" s="122">
        <f t="shared" si="93"/>
        <v>1.2971248448937225</v>
      </c>
      <c r="K178" s="122">
        <f t="shared" si="93"/>
        <v>1.3421968727965408</v>
      </c>
      <c r="L178" s="122">
        <f t="shared" si="93"/>
        <v>1.4970125645002863</v>
      </c>
      <c r="M178" s="122">
        <f t="shared" si="93"/>
        <v>1.3333037843792663</v>
      </c>
      <c r="N178" s="122">
        <f t="shared" si="93"/>
        <v>1.4313924959821811</v>
      </c>
      <c r="O178" s="122">
        <f t="shared" si="93"/>
        <v>1.6477391361446603</v>
      </c>
      <c r="P178" s="122">
        <f t="shared" si="93"/>
        <v>0.94746971536819835</v>
      </c>
      <c r="Q178" s="122">
        <f t="shared" si="93"/>
        <v>1.5295963576060172</v>
      </c>
      <c r="R178" s="122">
        <f t="shared" si="93"/>
        <v>0.91621820618278704</v>
      </c>
      <c r="S178" s="122">
        <f t="shared" si="93"/>
        <v>0.96685238388819073</v>
      </c>
      <c r="T178" s="122">
        <f t="shared" si="93"/>
        <v>0.94715694142380913</v>
      </c>
      <c r="U178" s="122">
        <f t="shared" si="93"/>
        <v>1.0946109713354666</v>
      </c>
      <c r="V178" s="122">
        <f t="shared" si="93"/>
        <v>1.2037606724767906</v>
      </c>
      <c r="W178" s="122">
        <f t="shared" si="93"/>
        <v>1.2601655609414817</v>
      </c>
      <c r="X178" s="122">
        <f t="shared" si="93"/>
        <v>1.2212355835099233</v>
      </c>
      <c r="Y178" s="122">
        <f t="shared" si="93"/>
        <v>1.207556238860314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0.43940260799302544</v>
      </c>
      <c r="C179" s="98">
        <f>RES_hhdet_fech!C67</f>
        <v>0.56007227238610013</v>
      </c>
      <c r="D179" s="98">
        <f>RES_hhdet_fech!D67</f>
        <v>0.62443228494884506</v>
      </c>
      <c r="E179" s="98">
        <f>RES_hhdet_fech!E67</f>
        <v>1.162338033047938</v>
      </c>
      <c r="F179" s="98">
        <f>RES_hhdet_fech!F67</f>
        <v>0.77291796010481528</v>
      </c>
      <c r="G179" s="98">
        <f>RES_hhdet_fech!G67</f>
        <v>0.90073901427694403</v>
      </c>
      <c r="H179" s="98">
        <f>RES_hhdet_fech!H67</f>
        <v>1.2687939799164298</v>
      </c>
      <c r="I179" s="98">
        <f>RES_hhdet_fech!I67</f>
        <v>1.406443617884251</v>
      </c>
      <c r="J179" s="98">
        <f>RES_hhdet_fech!J67</f>
        <v>1.2971248448937225</v>
      </c>
      <c r="K179" s="98">
        <f>RES_hhdet_fech!K67</f>
        <v>1.3421968727965408</v>
      </c>
      <c r="L179" s="98">
        <f>RES_hhdet_fech!L67</f>
        <v>1.4970125645002863</v>
      </c>
      <c r="M179" s="98">
        <f>RES_hhdet_fech!M67</f>
        <v>1.3333037843792663</v>
      </c>
      <c r="N179" s="98">
        <f>RES_hhdet_fech!N67</f>
        <v>1.4313924959821811</v>
      </c>
      <c r="O179" s="98">
        <f>RES_hhdet_fech!O67</f>
        <v>1.6477391361446603</v>
      </c>
      <c r="P179" s="98">
        <f>RES_hhdet_fech!P67</f>
        <v>0.94746971536819835</v>
      </c>
      <c r="Q179" s="98">
        <f>RES_hhdet_fech!Q67</f>
        <v>1.5295963576060172</v>
      </c>
      <c r="R179" s="98">
        <f>RES_hhdet_fech!R67</f>
        <v>0.91621820618278704</v>
      </c>
      <c r="S179" s="98">
        <f>RES_hhdet_fech!S67</f>
        <v>0.96685238388819073</v>
      </c>
      <c r="T179" s="98">
        <f>RES_hhdet_fech!T67</f>
        <v>0.94715694142380913</v>
      </c>
      <c r="U179" s="98">
        <f>RES_hhdet_fech!U67</f>
        <v>1.0946109713354666</v>
      </c>
      <c r="V179" s="98">
        <f>RES_hhdet_fech!V67</f>
        <v>1.2037606724767906</v>
      </c>
      <c r="W179" s="98">
        <f>RES_hhdet_fech!W67</f>
        <v>1.2601655609414817</v>
      </c>
      <c r="X179" s="98">
        <f>RES_hhdet_fech!X67</f>
        <v>1.2212355835099233</v>
      </c>
      <c r="Y179" s="98">
        <f>RES_hhdet_fech!Y67</f>
        <v>1.207556238860314</v>
      </c>
      <c r="DA179" s="63" t="s">
        <v>2305</v>
      </c>
    </row>
    <row r="180" spans="1:105" ht="12" customHeight="1" x14ac:dyDescent="0.25">
      <c r="A180" s="121" t="s">
        <v>55</v>
      </c>
      <c r="B180" s="122">
        <v>2956.6402215087437</v>
      </c>
      <c r="C180" s="122">
        <v>3139.7328474394099</v>
      </c>
      <c r="D180" s="122">
        <v>3180.0070810083648</v>
      </c>
      <c r="E180" s="122">
        <v>3178.5454728573691</v>
      </c>
      <c r="F180" s="122">
        <v>3031.1034575541316</v>
      </c>
      <c r="G180" s="122">
        <v>3083.1633272893141</v>
      </c>
      <c r="H180" s="122">
        <v>3087.4441713304359</v>
      </c>
      <c r="I180" s="122">
        <v>2951.4661499994022</v>
      </c>
      <c r="J180" s="122">
        <v>2978.4777815201328</v>
      </c>
      <c r="K180" s="122">
        <v>3205.2830251361029</v>
      </c>
      <c r="L180" s="122">
        <v>3191.4530031869199</v>
      </c>
      <c r="M180" s="122">
        <v>3262.6965085493598</v>
      </c>
      <c r="N180" s="122">
        <v>3254.2161334042639</v>
      </c>
      <c r="O180" s="122">
        <v>3148.6383258503342</v>
      </c>
      <c r="P180" s="122">
        <v>3222.9226906990839</v>
      </c>
      <c r="Q180" s="122">
        <v>3048.72791358529</v>
      </c>
      <c r="R180" s="122">
        <v>3024.239872136327</v>
      </c>
      <c r="S180" s="122">
        <v>2944.1595185941351</v>
      </c>
      <c r="T180" s="122">
        <v>2724.5905620864637</v>
      </c>
      <c r="U180" s="122">
        <v>2684.7133276088816</v>
      </c>
      <c r="V180" s="122">
        <v>2693.8625126526172</v>
      </c>
      <c r="W180" s="122">
        <v>3120.510389442436</v>
      </c>
      <c r="X180" s="122">
        <v>2637.5527134734962</v>
      </c>
      <c r="Y180" s="122">
        <v>2544.007780422839</v>
      </c>
      <c r="DA180" s="130" t="s">
        <v>2306</v>
      </c>
    </row>
    <row r="181" spans="1:105" ht="12" customHeight="1" x14ac:dyDescent="0.25">
      <c r="A181" s="97" t="s">
        <v>134</v>
      </c>
      <c r="B181" s="98">
        <v>3176.4689290893293</v>
      </c>
      <c r="C181" s="98">
        <v>3412.6713817115087</v>
      </c>
      <c r="D181" s="98">
        <v>3422.115881045715</v>
      </c>
      <c r="E181" s="98">
        <v>3415.4969782967405</v>
      </c>
      <c r="F181" s="98">
        <v>3194.1088065502563</v>
      </c>
      <c r="G181" s="98">
        <v>3409.8978045421877</v>
      </c>
      <c r="H181" s="98">
        <v>3383.5393065854232</v>
      </c>
      <c r="I181" s="98">
        <v>3158.4229974932646</v>
      </c>
      <c r="J181" s="98">
        <v>3201.9348322844539</v>
      </c>
      <c r="K181" s="98">
        <v>3436.2203440250364</v>
      </c>
      <c r="L181" s="98">
        <v>3380.4722641753137</v>
      </c>
      <c r="M181" s="98">
        <v>3487.2088299286711</v>
      </c>
      <c r="N181" s="98">
        <v>3424.3769898566106</v>
      </c>
      <c r="O181" s="98">
        <v>3269.9025067802681</v>
      </c>
      <c r="P181" s="98">
        <v>3398.7023289277145</v>
      </c>
      <c r="Q181" s="98">
        <v>3178.4194708171585</v>
      </c>
      <c r="R181" s="98">
        <v>3159.4596749355801</v>
      </c>
      <c r="S181" s="98">
        <v>3076.1822186527479</v>
      </c>
      <c r="T181" s="98">
        <v>2807.3326848260608</v>
      </c>
      <c r="U181" s="98">
        <v>2723.090422934652</v>
      </c>
      <c r="V181" s="98">
        <v>2777.0435962310121</v>
      </c>
      <c r="W181" s="98">
        <v>3296.1722616321017</v>
      </c>
      <c r="X181" s="98">
        <v>2622.7714229213902</v>
      </c>
      <c r="Y181" s="98">
        <v>2561.147696842771</v>
      </c>
      <c r="DA181" s="63" t="s">
        <v>2307</v>
      </c>
    </row>
    <row r="182" spans="1:105" ht="12" customHeight="1" x14ac:dyDescent="0.25">
      <c r="A182" s="97" t="s">
        <v>133</v>
      </c>
      <c r="B182" s="98">
        <v>2306.9330553984591</v>
      </c>
      <c r="C182" s="98">
        <v>2482.1484544313339</v>
      </c>
      <c r="D182" s="98">
        <v>2506.7199410058579</v>
      </c>
      <c r="E182" s="98">
        <v>2506.7389878391036</v>
      </c>
      <c r="F182" s="98">
        <v>2356.1271075962441</v>
      </c>
      <c r="G182" s="98">
        <v>2514.7816442315238</v>
      </c>
      <c r="H182" s="98">
        <v>2429.9866719705324</v>
      </c>
      <c r="I182" s="98">
        <v>2306.3157966461654</v>
      </c>
      <c r="J182" s="98">
        <v>2390.8628380828259</v>
      </c>
      <c r="K182" s="98">
        <v>2585.4236381542341</v>
      </c>
      <c r="L182" s="98">
        <v>2523.0961476326343</v>
      </c>
      <c r="M182" s="98">
        <v>2680.8578669652766</v>
      </c>
      <c r="N182" s="98">
        <v>2662.3030368863188</v>
      </c>
      <c r="O182" s="98">
        <v>2525.9532863769059</v>
      </c>
      <c r="P182" s="98">
        <v>2646.440203099105</v>
      </c>
      <c r="Q182" s="98">
        <v>2445.209951637717</v>
      </c>
      <c r="R182" s="98">
        <v>2452.2419498257991</v>
      </c>
      <c r="S182" s="98">
        <v>2460.9792511042797</v>
      </c>
      <c r="T182" s="98">
        <v>2321.3689134006399</v>
      </c>
      <c r="U182" s="98">
        <v>2294.3609036967041</v>
      </c>
      <c r="V182" s="98">
        <v>2367.720293792906</v>
      </c>
      <c r="W182" s="98">
        <v>2834.0118434938422</v>
      </c>
      <c r="X182" s="98">
        <v>2303.2688160031416</v>
      </c>
      <c r="Y182" s="98">
        <v>2264.9402990967806</v>
      </c>
      <c r="DA182" s="63" t="s">
        <v>2308</v>
      </c>
    </row>
    <row r="183" spans="1:105" ht="12" customHeight="1" x14ac:dyDescent="0.25">
      <c r="A183" s="100" t="s">
        <v>212</v>
      </c>
      <c r="B183" s="101">
        <v>1183.8856586083152</v>
      </c>
      <c r="C183" s="101">
        <v>1261.2613724083785</v>
      </c>
      <c r="D183" s="101">
        <v>1272.2364755285989</v>
      </c>
      <c r="E183" s="101">
        <v>1252.5155323405565</v>
      </c>
      <c r="F183" s="101">
        <v>1165.4269165843566</v>
      </c>
      <c r="G183" s="101">
        <v>1225.7131000865766</v>
      </c>
      <c r="H183" s="101">
        <v>1008.1765706214117</v>
      </c>
      <c r="I183" s="101">
        <v>997.56187874385182</v>
      </c>
      <c r="J183" s="101">
        <v>1103.3979948984486</v>
      </c>
      <c r="K183" s="101">
        <v>1201.8931722349801</v>
      </c>
      <c r="L183" s="101">
        <v>1046.6343087727419</v>
      </c>
      <c r="M183" s="101">
        <v>1217.4375909411983</v>
      </c>
      <c r="N183" s="101">
        <v>1163.169463494223</v>
      </c>
      <c r="O183" s="101">
        <v>954.20551644182603</v>
      </c>
      <c r="P183" s="101">
        <v>1008.638234711878</v>
      </c>
      <c r="Q183" s="101">
        <v>759.64435758499087</v>
      </c>
      <c r="R183" s="101">
        <v>702.23006834951741</v>
      </c>
      <c r="S183" s="101">
        <v>775.75073223666027</v>
      </c>
      <c r="T183" s="101">
        <v>824.59408426916855</v>
      </c>
      <c r="U183" s="101">
        <v>816.61109780956156</v>
      </c>
      <c r="V183" s="101">
        <v>828.35785506479692</v>
      </c>
      <c r="W183" s="101">
        <v>959.76551201727955</v>
      </c>
      <c r="X183" s="101">
        <v>899.35843085547253</v>
      </c>
      <c r="Y183" s="101">
        <v>875.04409013205134</v>
      </c>
      <c r="DA183" s="131" t="s">
        <v>2309</v>
      </c>
    </row>
    <row r="184" spans="1:105" ht="12" customHeight="1" x14ac:dyDescent="0.25">
      <c r="A184" s="103" t="s">
        <v>52</v>
      </c>
      <c r="B184" s="104">
        <v>1123.0473967901437</v>
      </c>
      <c r="C184" s="104">
        <v>1220.8870820229549</v>
      </c>
      <c r="D184" s="104">
        <v>1234.4834654772594</v>
      </c>
      <c r="E184" s="104">
        <v>1254.2234554985471</v>
      </c>
      <c r="F184" s="104">
        <v>1190.7001910118879</v>
      </c>
      <c r="G184" s="104">
        <v>1289.0685441449475</v>
      </c>
      <c r="H184" s="104">
        <v>1421.8101013491207</v>
      </c>
      <c r="I184" s="104">
        <v>1308.753917902314</v>
      </c>
      <c r="J184" s="104">
        <v>1287.4648431843777</v>
      </c>
      <c r="K184" s="104">
        <v>1383.5304659192543</v>
      </c>
      <c r="L184" s="104">
        <v>1476.4618388598919</v>
      </c>
      <c r="M184" s="104">
        <v>1463.4202760240782</v>
      </c>
      <c r="N184" s="104">
        <v>1499.1335733920957</v>
      </c>
      <c r="O184" s="104">
        <v>1571.74776993508</v>
      </c>
      <c r="P184" s="104">
        <v>1637.8019683872274</v>
      </c>
      <c r="Q184" s="104">
        <v>1685.5655940527263</v>
      </c>
      <c r="R184" s="104">
        <v>1750.0118814762816</v>
      </c>
      <c r="S184" s="104">
        <v>1685.2285188676196</v>
      </c>
      <c r="T184" s="104">
        <v>1496.7748291314717</v>
      </c>
      <c r="U184" s="104">
        <v>1477.7498058871429</v>
      </c>
      <c r="V184" s="104">
        <v>1539.3624387281088</v>
      </c>
      <c r="W184" s="104">
        <v>1874.2463314765623</v>
      </c>
      <c r="X184" s="104">
        <v>1403.9103851476693</v>
      </c>
      <c r="Y184" s="104">
        <v>1389.8962089647291</v>
      </c>
      <c r="DA184" s="132" t="s">
        <v>2310</v>
      </c>
    </row>
    <row r="185" spans="1:105" ht="12" customHeight="1" x14ac:dyDescent="0.25">
      <c r="A185" s="106" t="s">
        <v>122</v>
      </c>
      <c r="B185" s="101">
        <v>2699.6076083421599</v>
      </c>
      <c r="C185" s="101">
        <v>2793.5407389326301</v>
      </c>
      <c r="D185" s="101">
        <v>2891.2869047527925</v>
      </c>
      <c r="E185" s="101">
        <v>2909.5971980040958</v>
      </c>
      <c r="F185" s="101">
        <v>2912.2149420337355</v>
      </c>
      <c r="G185" s="101">
        <v>2694.1874323811285</v>
      </c>
      <c r="H185" s="101">
        <v>2799.7810692021249</v>
      </c>
      <c r="I185" s="101">
        <v>2814.4709790132174</v>
      </c>
      <c r="J185" s="101">
        <v>2808.6974476465912</v>
      </c>
      <c r="K185" s="101">
        <v>3073.8310271227524</v>
      </c>
      <c r="L185" s="101">
        <v>3149.1003337714178</v>
      </c>
      <c r="M185" s="101">
        <v>3075.8620316109495</v>
      </c>
      <c r="N185" s="101">
        <v>3169.390206410701</v>
      </c>
      <c r="O185" s="101">
        <v>3190.0603568928072</v>
      </c>
      <c r="P185" s="101">
        <v>3106.0314671761007</v>
      </c>
      <c r="Q185" s="101">
        <v>3066.5569105882028</v>
      </c>
      <c r="R185" s="101">
        <v>3030.3181492347844</v>
      </c>
      <c r="S185" s="101">
        <v>2924.1016544367603</v>
      </c>
      <c r="T185" s="101">
        <v>2777.1787790828898</v>
      </c>
      <c r="U185" s="101">
        <v>2829.492702270682</v>
      </c>
      <c r="V185" s="101">
        <v>2718.0656204910156</v>
      </c>
      <c r="W185" s="101">
        <v>2959.5868725531041</v>
      </c>
      <c r="X185" s="101">
        <v>2839.9630788525005</v>
      </c>
      <c r="Y185" s="101">
        <v>2666.7068893768974</v>
      </c>
      <c r="DA185" s="131" t="s">
        <v>2311</v>
      </c>
    </row>
    <row r="186" spans="1:105" ht="12" customHeight="1" x14ac:dyDescent="0.25">
      <c r="A186" s="107" t="s">
        <v>121</v>
      </c>
      <c r="B186" s="104">
        <v>2160.1363869312231</v>
      </c>
      <c r="C186" s="104">
        <v>2239.7250375678827</v>
      </c>
      <c r="D186" s="104">
        <v>2326.023526240167</v>
      </c>
      <c r="E186" s="104">
        <v>2343.2764326983797</v>
      </c>
      <c r="F186" s="104">
        <v>2350.167934951975</v>
      </c>
      <c r="G186" s="104">
        <v>2179.4118282646027</v>
      </c>
      <c r="H186" s="104">
        <v>2222.1732104406956</v>
      </c>
      <c r="I186" s="104">
        <v>2252.6120859889993</v>
      </c>
      <c r="J186" s="104">
        <v>2272.7734240498157</v>
      </c>
      <c r="K186" s="104">
        <v>2495.5191361575771</v>
      </c>
      <c r="L186" s="104">
        <v>2521.52293931229</v>
      </c>
      <c r="M186" s="104">
        <v>2498.8529835747977</v>
      </c>
      <c r="N186" s="104">
        <v>2571.1528256992528</v>
      </c>
      <c r="O186" s="104">
        <v>2555.8062710643048</v>
      </c>
      <c r="P186" s="104">
        <v>2511.1987134260467</v>
      </c>
      <c r="Q186" s="104">
        <v>2449.6006252390316</v>
      </c>
      <c r="R186" s="104">
        <v>2422.7964426610129</v>
      </c>
      <c r="S186" s="104">
        <v>2371.5311740946872</v>
      </c>
      <c r="T186" s="104">
        <v>2296.9489224485974</v>
      </c>
      <c r="U186" s="104">
        <v>2360.4457945936761</v>
      </c>
      <c r="V186" s="104">
        <v>2284.4239117577658</v>
      </c>
      <c r="W186" s="104">
        <v>2504.987021725477</v>
      </c>
      <c r="X186" s="104">
        <v>2456.476248684929</v>
      </c>
      <c r="Y186" s="104">
        <v>2326.3967572466076</v>
      </c>
      <c r="DA186" s="132" t="s">
        <v>2312</v>
      </c>
    </row>
    <row r="187" spans="1:105" ht="12" customHeight="1" x14ac:dyDescent="0.25">
      <c r="A187" s="108" t="s">
        <v>53</v>
      </c>
      <c r="B187" s="98">
        <v>1006.7020965782244</v>
      </c>
      <c r="C187" s="98">
        <v>1036.6671942396231</v>
      </c>
      <c r="D187" s="98">
        <v>1076.6681194564467</v>
      </c>
      <c r="E187" s="98">
        <v>1072.7459246981114</v>
      </c>
      <c r="F187" s="98">
        <v>1070.8791054103642</v>
      </c>
      <c r="G187" s="98">
        <v>989.25495625982876</v>
      </c>
      <c r="H187" s="98">
        <v>855.80304786868658</v>
      </c>
      <c r="I187" s="98">
        <v>909.39741096121713</v>
      </c>
      <c r="J187" s="98">
        <v>987.16578023978013</v>
      </c>
      <c r="K187" s="98">
        <v>1105.7132826348111</v>
      </c>
      <c r="L187" s="98">
        <v>999.24836740731143</v>
      </c>
      <c r="M187" s="98">
        <v>1087.7532999981636</v>
      </c>
      <c r="N187" s="98">
        <v>1081.0648329192672</v>
      </c>
      <c r="O187" s="98">
        <v>933.50848411399204</v>
      </c>
      <c r="P187" s="98">
        <v>920.38355554177963</v>
      </c>
      <c r="Q187" s="98">
        <v>733.21492839670339</v>
      </c>
      <c r="R187" s="98">
        <v>671.91702847635122</v>
      </c>
      <c r="S187" s="98">
        <v>726.67813913048917</v>
      </c>
      <c r="T187" s="98">
        <v>801.09564243640204</v>
      </c>
      <c r="U187" s="98">
        <v>836.10923718785352</v>
      </c>
      <c r="V187" s="98">
        <v>802.14549070730823</v>
      </c>
      <c r="W187" s="98">
        <v>850.47215171054268</v>
      </c>
      <c r="X187" s="98">
        <v>962.54111937592097</v>
      </c>
      <c r="Y187" s="98">
        <v>899.10459480585814</v>
      </c>
      <c r="DA187" s="63" t="s">
        <v>2313</v>
      </c>
    </row>
    <row r="188" spans="1:105" ht="12" customHeight="1" x14ac:dyDescent="0.25">
      <c r="A188" s="108" t="s">
        <v>52</v>
      </c>
      <c r="B188" s="98">
        <v>1153.4342903529987</v>
      </c>
      <c r="C188" s="98">
        <v>1203.0578433282599</v>
      </c>
      <c r="D188" s="98">
        <v>1249.3554067837204</v>
      </c>
      <c r="E188" s="98">
        <v>1270.5305080002688</v>
      </c>
      <c r="F188" s="98">
        <v>1279.288829541611</v>
      </c>
      <c r="G188" s="98">
        <v>1190.1568720047737</v>
      </c>
      <c r="H188" s="98">
        <v>1366.3701625720093</v>
      </c>
      <c r="I188" s="98">
        <v>1343.2146750277823</v>
      </c>
      <c r="J188" s="98">
        <v>1285.6076438100358</v>
      </c>
      <c r="K188" s="98">
        <v>1389.805853522766</v>
      </c>
      <c r="L188" s="98">
        <v>1522.2745719049785</v>
      </c>
      <c r="M188" s="98">
        <v>1411.0996835766343</v>
      </c>
      <c r="N188" s="98">
        <v>1490.0879927799856</v>
      </c>
      <c r="O188" s="98">
        <v>1622.2977869503129</v>
      </c>
      <c r="P188" s="98">
        <v>1590.8151578842674</v>
      </c>
      <c r="Q188" s="98">
        <v>1716.3856968423283</v>
      </c>
      <c r="R188" s="98">
        <v>1750.8794141846613</v>
      </c>
      <c r="S188" s="98">
        <v>1644.8530349641981</v>
      </c>
      <c r="T188" s="98">
        <v>1495.8532800121948</v>
      </c>
      <c r="U188" s="98">
        <v>1524.3365574058225</v>
      </c>
      <c r="V188" s="98">
        <v>1482.2784210504576</v>
      </c>
      <c r="W188" s="98">
        <v>1654.5148700149336</v>
      </c>
      <c r="X188" s="98">
        <v>1493.9351293090081</v>
      </c>
      <c r="Y188" s="98">
        <v>1427.2921624407495</v>
      </c>
      <c r="DA188" s="63" t="s">
        <v>2314</v>
      </c>
    </row>
    <row r="189" spans="1:105" ht="12" customHeight="1" x14ac:dyDescent="0.25">
      <c r="A189" s="121" t="s">
        <v>54</v>
      </c>
      <c r="B189" s="122">
        <v>382.85433544307597</v>
      </c>
      <c r="C189" s="122">
        <v>444.77217367481376</v>
      </c>
      <c r="D189" s="122">
        <v>461.99017188135014</v>
      </c>
      <c r="E189" s="122">
        <v>459.5123402382128</v>
      </c>
      <c r="F189" s="122">
        <v>480.92545076757028</v>
      </c>
      <c r="G189" s="122">
        <v>405.68168619415331</v>
      </c>
      <c r="H189" s="122">
        <v>466.08490227316634</v>
      </c>
      <c r="I189" s="122">
        <v>399.75620451393161</v>
      </c>
      <c r="J189" s="122">
        <v>434.6624052227362</v>
      </c>
      <c r="K189" s="122">
        <v>550.56867232900254</v>
      </c>
      <c r="L189" s="122">
        <v>555.45376978769787</v>
      </c>
      <c r="M189" s="122">
        <v>551.6743691324109</v>
      </c>
      <c r="N189" s="122">
        <v>559.27294564488125</v>
      </c>
      <c r="O189" s="122">
        <v>548.77582066762216</v>
      </c>
      <c r="P189" s="122">
        <v>567.03308230915809</v>
      </c>
      <c r="Q189" s="122">
        <v>542.69434704938669</v>
      </c>
      <c r="R189" s="122">
        <v>547.3782805395399</v>
      </c>
      <c r="S189" s="122">
        <v>546.84577496080692</v>
      </c>
      <c r="T189" s="122">
        <v>533.13385420571967</v>
      </c>
      <c r="U189" s="122">
        <v>540.84743788460753</v>
      </c>
      <c r="V189" s="122">
        <v>531.49527405309152</v>
      </c>
      <c r="W189" s="122">
        <v>521.10791375333145</v>
      </c>
      <c r="X189" s="122">
        <v>488.44825841048458</v>
      </c>
      <c r="Y189" s="122">
        <v>496.26918615345534</v>
      </c>
      <c r="DA189" s="130" t="s">
        <v>2315</v>
      </c>
    </row>
    <row r="190" spans="1:105" ht="12" customHeight="1" x14ac:dyDescent="0.25">
      <c r="A190" s="97" t="s">
        <v>175</v>
      </c>
      <c r="B190" s="98">
        <v>446.67085934800406</v>
      </c>
      <c r="C190" s="98">
        <v>536.10435178536261</v>
      </c>
      <c r="D190" s="98">
        <v>545.39156882892246</v>
      </c>
      <c r="E190" s="98">
        <v>540.24093879752991</v>
      </c>
      <c r="F190" s="98">
        <v>540.64916746954964</v>
      </c>
      <c r="G190" s="98">
        <v>515.15945219172909</v>
      </c>
      <c r="H190" s="98">
        <v>574.1277258510255</v>
      </c>
      <c r="I190" s="98">
        <v>469.54769278808675</v>
      </c>
      <c r="J190" s="98">
        <v>518.11455708367464</v>
      </c>
      <c r="K190" s="98">
        <v>662.34358786090024</v>
      </c>
      <c r="L190" s="98">
        <v>665.71073479553411</v>
      </c>
      <c r="M190" s="98">
        <v>674.41578477701876</v>
      </c>
      <c r="N190" s="98">
        <v>663.69661972076494</v>
      </c>
      <c r="O190" s="98">
        <v>668.29134159689204</v>
      </c>
      <c r="P190" s="98">
        <v>687.48249526785003</v>
      </c>
      <c r="Q190" s="98">
        <v>665.74547522870603</v>
      </c>
      <c r="R190" s="98">
        <v>665.7891464714728</v>
      </c>
      <c r="S190" s="98">
        <v>682.63278451436202</v>
      </c>
      <c r="T190" s="98">
        <v>655.89648225631561</v>
      </c>
      <c r="U190" s="98">
        <v>665.38196597093236</v>
      </c>
      <c r="V190" s="98">
        <v>688.09541545617935</v>
      </c>
      <c r="W190" s="98">
        <v>805.49567812029056</v>
      </c>
      <c r="X190" s="98">
        <v>547.60035546250856</v>
      </c>
      <c r="Y190" s="98">
        <v>645.92265422643527</v>
      </c>
      <c r="DA190" s="63" t="s">
        <v>2316</v>
      </c>
    </row>
    <row r="191" spans="1:105" ht="12" customHeight="1" x14ac:dyDescent="0.25">
      <c r="A191" s="109" t="s">
        <v>120</v>
      </c>
      <c r="B191" s="33">
        <v>366.30771354617491</v>
      </c>
      <c r="C191" s="33">
        <v>420.9362237773783</v>
      </c>
      <c r="D191" s="33">
        <v>439.89518672573905</v>
      </c>
      <c r="E191" s="33">
        <v>437.74787291577701</v>
      </c>
      <c r="F191" s="33">
        <v>464.54314903707683</v>
      </c>
      <c r="G191" s="33">
        <v>375.34061095902973</v>
      </c>
      <c r="H191" s="33">
        <v>436.00426526276436</v>
      </c>
      <c r="I191" s="33">
        <v>380.14939845933105</v>
      </c>
      <c r="J191" s="33">
        <v>411.14272434642982</v>
      </c>
      <c r="K191" s="33">
        <v>518.74161715313392</v>
      </c>
      <c r="L191" s="33">
        <v>523.81219517824934</v>
      </c>
      <c r="M191" s="33">
        <v>515.95750450179764</v>
      </c>
      <c r="N191" s="33">
        <v>529.73192104786506</v>
      </c>
      <c r="O191" s="33">
        <v>515.91152423781148</v>
      </c>
      <c r="P191" s="33">
        <v>536.21560414836244</v>
      </c>
      <c r="Q191" s="33">
        <v>513.64183504617904</v>
      </c>
      <c r="R191" s="33">
        <v>522.02208921065312</v>
      </c>
      <c r="S191" s="33">
        <v>519.33323227437495</v>
      </c>
      <c r="T191" s="33">
        <v>509.18853562591499</v>
      </c>
      <c r="U191" s="33">
        <v>516.1908584574843</v>
      </c>
      <c r="V191" s="33">
        <v>500.62470222692917</v>
      </c>
      <c r="W191" s="33">
        <v>467.4337127309484</v>
      </c>
      <c r="X191" s="33">
        <v>479.91775370639999</v>
      </c>
      <c r="Y191" s="33">
        <v>479.96925909085797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11064.660861340672</v>
      </c>
      <c r="C193" s="117">
        <f t="shared" si="94"/>
        <v>12120.585147739486</v>
      </c>
      <c r="D193" s="117">
        <f t="shared" si="94"/>
        <v>11272.866050362207</v>
      </c>
      <c r="E193" s="117">
        <f t="shared" si="94"/>
        <v>11411.286355393715</v>
      </c>
      <c r="F193" s="117">
        <f t="shared" si="94"/>
        <v>10679.10320716336</v>
      </c>
      <c r="G193" s="117">
        <f t="shared" si="94"/>
        <v>12303.704848488474</v>
      </c>
      <c r="H193" s="117">
        <f t="shared" si="94"/>
        <v>11743.385035907939</v>
      </c>
      <c r="I193" s="117">
        <f t="shared" si="94"/>
        <v>10836.949854551889</v>
      </c>
      <c r="J193" s="117">
        <f t="shared" si="94"/>
        <v>11315.788841743568</v>
      </c>
      <c r="K193" s="117">
        <f t="shared" si="94"/>
        <v>11868.485480331115</v>
      </c>
      <c r="L193" s="117">
        <f t="shared" si="94"/>
        <v>13070.012966797409</v>
      </c>
      <c r="M193" s="117">
        <f t="shared" si="94"/>
        <v>12089.292735059442</v>
      </c>
      <c r="N193" s="117">
        <f t="shared" si="94"/>
        <v>12670.001927288205</v>
      </c>
      <c r="O193" s="117">
        <f t="shared" si="94"/>
        <v>13121.205143232042</v>
      </c>
      <c r="P193" s="117">
        <f t="shared" si="94"/>
        <v>11649.796804992513</v>
      </c>
      <c r="Q193" s="117">
        <f t="shared" si="94"/>
        <v>12460.224637891122</v>
      </c>
      <c r="R193" s="117">
        <f t="shared" ref="R193:V193" si="95">R194+R197+R199+R208</f>
        <v>13550.966109882096</v>
      </c>
      <c r="S193" s="117">
        <f t="shared" si="95"/>
        <v>13396.690527645591</v>
      </c>
      <c r="T193" s="117">
        <f t="shared" si="95"/>
        <v>12476.446116349352</v>
      </c>
      <c r="U193" s="117">
        <f t="shared" si="95"/>
        <v>13319.994875605218</v>
      </c>
      <c r="V193" s="117">
        <f t="shared" si="95"/>
        <v>13700.81777306235</v>
      </c>
      <c r="W193" s="117">
        <f t="shared" ref="W193:Y193" si="96">W194+W197+W199+W208</f>
        <v>15176.836425090511</v>
      </c>
      <c r="X193" s="117">
        <f t="shared" si="96"/>
        <v>13237.796104373458</v>
      </c>
      <c r="Y193" s="117">
        <f t="shared" si="96"/>
        <v>12369.07582696286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8982.0600371982946</v>
      </c>
      <c r="C194" s="122">
        <f t="shared" si="97"/>
        <v>9869.249763001877</v>
      </c>
      <c r="D194" s="122">
        <f t="shared" si="97"/>
        <v>8964.2022190596181</v>
      </c>
      <c r="E194" s="122">
        <f t="shared" si="97"/>
        <v>9079.8897069407067</v>
      </c>
      <c r="F194" s="122">
        <f t="shared" si="97"/>
        <v>8393.1452519281174</v>
      </c>
      <c r="G194" s="122">
        <f t="shared" si="97"/>
        <v>10021.348898079403</v>
      </c>
      <c r="H194" s="122">
        <f t="shared" si="97"/>
        <v>9379.9677104646598</v>
      </c>
      <c r="I194" s="122">
        <f t="shared" si="97"/>
        <v>8589.6323305190017</v>
      </c>
      <c r="J194" s="122">
        <f t="shared" si="97"/>
        <v>9010.4322954537129</v>
      </c>
      <c r="K194" s="122">
        <f t="shared" si="97"/>
        <v>9297.7071835926981</v>
      </c>
      <c r="L194" s="122">
        <f t="shared" si="97"/>
        <v>10476.094116657881</v>
      </c>
      <c r="M194" s="122">
        <f t="shared" si="97"/>
        <v>9439.3971682209922</v>
      </c>
      <c r="N194" s="122">
        <f t="shared" si="97"/>
        <v>9983.5825605309728</v>
      </c>
      <c r="O194" s="122">
        <f t="shared" si="97"/>
        <v>10473.067472863499</v>
      </c>
      <c r="P194" s="122">
        <f t="shared" si="97"/>
        <v>8918.3895856169547</v>
      </c>
      <c r="Q194" s="122">
        <f t="shared" si="97"/>
        <v>9825.7020265486772</v>
      </c>
      <c r="R194" s="122">
        <f t="shared" ref="R194:V194" si="98">SUM(R195:R196)</f>
        <v>10886.849376118978</v>
      </c>
      <c r="S194" s="122">
        <f t="shared" si="98"/>
        <v>10747.474067665213</v>
      </c>
      <c r="T194" s="122">
        <f t="shared" si="98"/>
        <v>9957.258297421</v>
      </c>
      <c r="U194" s="122">
        <f t="shared" si="98"/>
        <v>10775.771085731294</v>
      </c>
      <c r="V194" s="122">
        <f t="shared" si="98"/>
        <v>11114.417053861887</v>
      </c>
      <c r="W194" s="122">
        <f t="shared" ref="W194:Y194" si="99">SUM(W195:W196)</f>
        <v>12217.20576451562</v>
      </c>
      <c r="X194" s="122">
        <f t="shared" si="99"/>
        <v>10650.672025696364</v>
      </c>
      <c r="Y194" s="122">
        <f t="shared" si="99"/>
        <v>9823.8868889105997</v>
      </c>
      <c r="DA194" s="130" t="s">
        <v>2469</v>
      </c>
    </row>
    <row r="195" spans="1:105" ht="12" customHeight="1" x14ac:dyDescent="0.25">
      <c r="A195" s="97" t="s">
        <v>212</v>
      </c>
      <c r="B195" s="98">
        <v>8738.1966495687848</v>
      </c>
      <c r="C195" s="98">
        <v>9607.4984185013691</v>
      </c>
      <c r="D195" s="98">
        <v>8731.8847152082508</v>
      </c>
      <c r="E195" s="98">
        <v>8849.2661281134951</v>
      </c>
      <c r="F195" s="98">
        <v>8185.2492904773972</v>
      </c>
      <c r="G195" s="98">
        <v>9799.6824164684367</v>
      </c>
      <c r="H195" s="98">
        <v>9171.6040976517197</v>
      </c>
      <c r="I195" s="98">
        <v>8405.168090378078</v>
      </c>
      <c r="J195" s="98">
        <v>8819.3787748090217</v>
      </c>
      <c r="K195" s="98">
        <v>9102.3694419362055</v>
      </c>
      <c r="L195" s="98">
        <v>10257.878955952168</v>
      </c>
      <c r="M195" s="98">
        <v>9245.5594495124769</v>
      </c>
      <c r="N195" s="98">
        <v>9780.5367918995198</v>
      </c>
      <c r="O195" s="98">
        <v>10261.999601037465</v>
      </c>
      <c r="P195" s="98">
        <v>8740.0121458019548</v>
      </c>
      <c r="Q195" s="98">
        <v>9630.6215552875983</v>
      </c>
      <c r="R195" s="98">
        <v>10671.904350473918</v>
      </c>
      <c r="S195" s="98">
        <v>10536.51828752244</v>
      </c>
      <c r="T195" s="98">
        <v>9762.2919182909427</v>
      </c>
      <c r="U195" s="98">
        <v>10566.197267771349</v>
      </c>
      <c r="V195" s="98">
        <v>10898.821666728036</v>
      </c>
      <c r="W195" s="98">
        <v>11977.516496849377</v>
      </c>
      <c r="X195" s="98">
        <v>10443.575600521099</v>
      </c>
      <c r="Y195" s="98">
        <v>9632.6617970260922</v>
      </c>
      <c r="DA195" s="63" t="s">
        <v>2470</v>
      </c>
    </row>
    <row r="196" spans="1:105" ht="12" customHeight="1" x14ac:dyDescent="0.25">
      <c r="A196" s="97" t="s">
        <v>53</v>
      </c>
      <c r="B196" s="98">
        <v>243.86338762950959</v>
      </c>
      <c r="C196" s="98">
        <v>261.75134450050882</v>
      </c>
      <c r="D196" s="98">
        <v>232.31750385136721</v>
      </c>
      <c r="E196" s="98">
        <v>230.62357882721133</v>
      </c>
      <c r="F196" s="98">
        <v>207.89596145072065</v>
      </c>
      <c r="G196" s="98">
        <v>221.66648161096597</v>
      </c>
      <c r="H196" s="98">
        <v>208.36361281294057</v>
      </c>
      <c r="I196" s="98">
        <v>184.46424014092415</v>
      </c>
      <c r="J196" s="98">
        <v>191.05352064469182</v>
      </c>
      <c r="K196" s="98">
        <v>195.3377416564918</v>
      </c>
      <c r="L196" s="98">
        <v>218.21516070571263</v>
      </c>
      <c r="M196" s="98">
        <v>193.83771870851547</v>
      </c>
      <c r="N196" s="98">
        <v>203.04576863145346</v>
      </c>
      <c r="O196" s="98">
        <v>211.06787182603387</v>
      </c>
      <c r="P196" s="98">
        <v>178.37743981499992</v>
      </c>
      <c r="Q196" s="98">
        <v>195.08047126107925</v>
      </c>
      <c r="R196" s="98">
        <v>214.94502564506058</v>
      </c>
      <c r="S196" s="98">
        <v>210.95578014277237</v>
      </c>
      <c r="T196" s="98">
        <v>194.96637913005648</v>
      </c>
      <c r="U196" s="98">
        <v>209.57381795994394</v>
      </c>
      <c r="V196" s="98">
        <v>215.59538713385118</v>
      </c>
      <c r="W196" s="98">
        <v>239.68926766624281</v>
      </c>
      <c r="X196" s="98">
        <v>207.09642517526441</v>
      </c>
      <c r="Y196" s="98">
        <v>191.22509188450815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0.80026023145872738</v>
      </c>
      <c r="C197" s="122">
        <f t="shared" si="100"/>
        <v>1.1171840217808728</v>
      </c>
      <c r="D197" s="122">
        <f t="shared" si="100"/>
        <v>1.317190249060096</v>
      </c>
      <c r="E197" s="122">
        <f t="shared" si="100"/>
        <v>2.6241187730225759</v>
      </c>
      <c r="F197" s="122">
        <f t="shared" si="100"/>
        <v>1.8471999808632884</v>
      </c>
      <c r="G197" s="122">
        <f t="shared" si="100"/>
        <v>2.2776941958869559</v>
      </c>
      <c r="H197" s="122">
        <f t="shared" si="100"/>
        <v>3.3701318790726038</v>
      </c>
      <c r="I197" s="122">
        <f t="shared" si="100"/>
        <v>3.8592972449393934</v>
      </c>
      <c r="J197" s="122">
        <f t="shared" si="100"/>
        <v>3.6356351571322514</v>
      </c>
      <c r="K197" s="122">
        <f t="shared" si="100"/>
        <v>3.8599618408807306</v>
      </c>
      <c r="L197" s="122">
        <f t="shared" si="100"/>
        <v>4.4175512450625343</v>
      </c>
      <c r="M197" s="122">
        <f t="shared" si="100"/>
        <v>4.0572336575643977</v>
      </c>
      <c r="N197" s="122">
        <f t="shared" si="100"/>
        <v>4.5043110632269991</v>
      </c>
      <c r="O197" s="122">
        <f t="shared" si="100"/>
        <v>5.4526013625811993</v>
      </c>
      <c r="P197" s="122">
        <f t="shared" si="100"/>
        <v>3.2928630044825118</v>
      </c>
      <c r="Q197" s="122">
        <f t="shared" si="100"/>
        <v>5.5696136653428407</v>
      </c>
      <c r="R197" s="122">
        <f t="shared" si="100"/>
        <v>3.4705434482522115</v>
      </c>
      <c r="S197" s="122">
        <f t="shared" si="100"/>
        <v>3.7910945562063487</v>
      </c>
      <c r="T197" s="122">
        <f t="shared" si="100"/>
        <v>3.7991912086553215</v>
      </c>
      <c r="U197" s="122">
        <f t="shared" si="100"/>
        <v>4.4595005011846505</v>
      </c>
      <c r="V197" s="122">
        <f t="shared" si="100"/>
        <v>4.9537557419956215</v>
      </c>
      <c r="W197" s="122">
        <f t="shared" si="100"/>
        <v>5.2127724409339251</v>
      </c>
      <c r="X197" s="122">
        <f t="shared" si="100"/>
        <v>5.0669377439237566</v>
      </c>
      <c r="Y197" s="122">
        <f t="shared" si="100"/>
        <v>5.0258967709676421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0.80026023145872738</v>
      </c>
      <c r="C198" s="98">
        <f>RES_hhdet_tesh!C67</f>
        <v>1.1171840217808728</v>
      </c>
      <c r="D198" s="98">
        <f>RES_hhdet_tesh!D67</f>
        <v>1.317190249060096</v>
      </c>
      <c r="E198" s="98">
        <f>RES_hhdet_tesh!E67</f>
        <v>2.6241187730225759</v>
      </c>
      <c r="F198" s="98">
        <f>RES_hhdet_tesh!F67</f>
        <v>1.8471999808632884</v>
      </c>
      <c r="G198" s="98">
        <f>RES_hhdet_tesh!G67</f>
        <v>2.2776941958869559</v>
      </c>
      <c r="H198" s="98">
        <f>RES_hhdet_tesh!H67</f>
        <v>3.3701318790726038</v>
      </c>
      <c r="I198" s="98">
        <f>RES_hhdet_tesh!I67</f>
        <v>3.8592972449393934</v>
      </c>
      <c r="J198" s="98">
        <f>RES_hhdet_tesh!J67</f>
        <v>3.6356351571322514</v>
      </c>
      <c r="K198" s="98">
        <f>RES_hhdet_tesh!K67</f>
        <v>3.8599618408807306</v>
      </c>
      <c r="L198" s="98">
        <f>RES_hhdet_tesh!L67</f>
        <v>4.4175512450625343</v>
      </c>
      <c r="M198" s="98">
        <f>RES_hhdet_tesh!M67</f>
        <v>4.0572336575643977</v>
      </c>
      <c r="N198" s="98">
        <f>RES_hhdet_tesh!N67</f>
        <v>4.5043110632269991</v>
      </c>
      <c r="O198" s="98">
        <f>RES_hhdet_tesh!O67</f>
        <v>5.4526013625811993</v>
      </c>
      <c r="P198" s="98">
        <f>RES_hhdet_tesh!P67</f>
        <v>3.2928630044825118</v>
      </c>
      <c r="Q198" s="98">
        <f>RES_hhdet_tesh!Q67</f>
        <v>5.5696136653428407</v>
      </c>
      <c r="R198" s="98">
        <f>RES_hhdet_tesh!R67</f>
        <v>3.4705434482522115</v>
      </c>
      <c r="S198" s="98">
        <f>RES_hhdet_tesh!S67</f>
        <v>3.7910945562063487</v>
      </c>
      <c r="T198" s="98">
        <f>RES_hhdet_tesh!T67</f>
        <v>3.7991912086553215</v>
      </c>
      <c r="U198" s="98">
        <f>RES_hhdet_tesh!U67</f>
        <v>4.4595005011846505</v>
      </c>
      <c r="V198" s="98">
        <f>RES_hhdet_tesh!V67</f>
        <v>4.9537557419956215</v>
      </c>
      <c r="W198" s="98">
        <f>RES_hhdet_tesh!W67</f>
        <v>5.2127724409339251</v>
      </c>
      <c r="X198" s="98">
        <f>RES_hhdet_tesh!X67</f>
        <v>5.0669377439237566</v>
      </c>
      <c r="Y198" s="98">
        <f>RES_hhdet_tesh!Y67</f>
        <v>5.0258967709676421</v>
      </c>
      <c r="DA198" s="63" t="s">
        <v>2473</v>
      </c>
    </row>
    <row r="199" spans="1:105" ht="12" customHeight="1" x14ac:dyDescent="0.25">
      <c r="A199" s="121" t="s">
        <v>55</v>
      </c>
      <c r="B199" s="122">
        <v>1807.8646134170722</v>
      </c>
      <c r="C199" s="122">
        <v>1931.7134943167605</v>
      </c>
      <c r="D199" s="122">
        <v>1975.4011364210596</v>
      </c>
      <c r="E199" s="122">
        <v>1997.6863237173484</v>
      </c>
      <c r="F199" s="122">
        <v>1935.8471668457123</v>
      </c>
      <c r="G199" s="122">
        <v>1987.4022670475561</v>
      </c>
      <c r="H199" s="122">
        <v>2022.1848056295219</v>
      </c>
      <c r="I199" s="122">
        <v>1952.5254816486577</v>
      </c>
      <c r="J199" s="122">
        <v>1985.3969043945369</v>
      </c>
      <c r="K199" s="122">
        <v>2166.0320025496776</v>
      </c>
      <c r="L199" s="122">
        <v>2184.4082045933142</v>
      </c>
      <c r="M199" s="122">
        <v>2243.4017548806773</v>
      </c>
      <c r="N199" s="122">
        <v>2271.4819728432713</v>
      </c>
      <c r="O199" s="122">
        <v>2238.629040775701</v>
      </c>
      <c r="P199" s="122">
        <v>2307.7021772274775</v>
      </c>
      <c r="Q199" s="122">
        <v>2223.509081431248</v>
      </c>
      <c r="R199" s="122">
        <v>2246.8772518141718</v>
      </c>
      <c r="S199" s="122">
        <v>2227.8286115610372</v>
      </c>
      <c r="T199" s="122">
        <v>2102.6860739826711</v>
      </c>
      <c r="U199" s="122">
        <v>2115.9868107910083</v>
      </c>
      <c r="V199" s="122">
        <v>2160.4813597852522</v>
      </c>
      <c r="W199" s="122">
        <v>2540.0018460082028</v>
      </c>
      <c r="X199" s="122">
        <v>2176.8012109050251</v>
      </c>
      <c r="Y199" s="122">
        <v>2121.4797525905674</v>
      </c>
      <c r="DA199" s="130" t="s">
        <v>2474</v>
      </c>
    </row>
    <row r="200" spans="1:105" ht="12" customHeight="1" x14ac:dyDescent="0.25">
      <c r="A200" s="97" t="s">
        <v>134</v>
      </c>
      <c r="B200" s="98">
        <v>1790.301672530547</v>
      </c>
      <c r="C200" s="98">
        <v>1941.9816461301748</v>
      </c>
      <c r="D200" s="98">
        <v>1966.7846358879435</v>
      </c>
      <c r="E200" s="98">
        <v>1988.3986895753474</v>
      </c>
      <c r="F200" s="98">
        <v>1885.1374853892523</v>
      </c>
      <c r="G200" s="98">
        <v>2044.9051082600806</v>
      </c>
      <c r="H200" s="98">
        <v>2051.7871457397573</v>
      </c>
      <c r="I200" s="98">
        <v>1934.1940382073458</v>
      </c>
      <c r="J200" s="98">
        <v>1986.594696948903</v>
      </c>
      <c r="K200" s="98">
        <v>2162.3936275904771</v>
      </c>
      <c r="L200" s="98">
        <v>2160.7757050269915</v>
      </c>
      <c r="M200" s="98">
        <v>2270.0496544803441</v>
      </c>
      <c r="N200" s="98">
        <v>2275.8028028915787</v>
      </c>
      <c r="O200" s="98">
        <v>2216.7064143156945</v>
      </c>
      <c r="P200" s="98">
        <v>2328.4227471811964</v>
      </c>
      <c r="Q200" s="98">
        <v>2210.8000779121749</v>
      </c>
      <c r="R200" s="98">
        <v>2246.0476323334042</v>
      </c>
      <c r="S200" s="98">
        <v>2245.0062578305892</v>
      </c>
      <c r="T200" s="98">
        <v>2102.7866294480045</v>
      </c>
      <c r="U200" s="98">
        <v>2094.1378909767145</v>
      </c>
      <c r="V200" s="98">
        <v>2186.6532819754507</v>
      </c>
      <c r="W200" s="98">
        <v>2644.4400231065088</v>
      </c>
      <c r="X200" s="98">
        <v>2131.02724593012</v>
      </c>
      <c r="Y200" s="98">
        <v>2102.491731123981</v>
      </c>
      <c r="DA200" s="63" t="s">
        <v>2475</v>
      </c>
    </row>
    <row r="201" spans="1:105" ht="12" customHeight="1" x14ac:dyDescent="0.25">
      <c r="A201" s="97" t="s">
        <v>133</v>
      </c>
      <c r="B201" s="98">
        <v>1790.3016725305472</v>
      </c>
      <c r="C201" s="98">
        <v>1941.975470482887</v>
      </c>
      <c r="D201" s="98">
        <v>1966.7952632589861</v>
      </c>
      <c r="E201" s="98">
        <v>1988.3476516166675</v>
      </c>
      <c r="F201" s="98">
        <v>1885.055404731763</v>
      </c>
      <c r="G201" s="98">
        <v>2044.4243730931</v>
      </c>
      <c r="H201" s="98">
        <v>2051.4381651906642</v>
      </c>
      <c r="I201" s="98">
        <v>1933.9485810461922</v>
      </c>
      <c r="J201" s="98">
        <v>1986.304980169534</v>
      </c>
      <c r="K201" s="98">
        <v>2161.8300094923679</v>
      </c>
      <c r="L201" s="98">
        <v>2160.4171591674417</v>
      </c>
      <c r="M201" s="98">
        <v>2269.6659556107957</v>
      </c>
      <c r="N201" s="98">
        <v>2275.6987324811771</v>
      </c>
      <c r="O201" s="98">
        <v>2216.7652916718994</v>
      </c>
      <c r="P201" s="98">
        <v>2328.3003713903749</v>
      </c>
      <c r="Q201" s="98">
        <v>2210.9056856435827</v>
      </c>
      <c r="R201" s="98">
        <v>2246.1264247263543</v>
      </c>
      <c r="S201" s="98">
        <v>2245.228961081109</v>
      </c>
      <c r="T201" s="98">
        <v>2103.3771298091751</v>
      </c>
      <c r="U201" s="98">
        <v>2094.7050034166864</v>
      </c>
      <c r="V201" s="98">
        <v>2186.577668617258</v>
      </c>
      <c r="W201" s="98">
        <v>2643.5269434866623</v>
      </c>
      <c r="X201" s="98">
        <v>2130.5365833318879</v>
      </c>
      <c r="Y201" s="98">
        <v>2102.5232466752982</v>
      </c>
      <c r="DA201" s="63" t="s">
        <v>2476</v>
      </c>
    </row>
    <row r="202" spans="1:105" ht="12" customHeight="1" x14ac:dyDescent="0.25">
      <c r="A202" s="100" t="s">
        <v>212</v>
      </c>
      <c r="B202" s="101">
        <v>667.25427574040327</v>
      </c>
      <c r="C202" s="101">
        <v>721.08838845993193</v>
      </c>
      <c r="D202" s="101">
        <v>732.31179778172634</v>
      </c>
      <c r="E202" s="101">
        <v>734.12419611812061</v>
      </c>
      <c r="F202" s="101">
        <v>694.35521371987511</v>
      </c>
      <c r="G202" s="101">
        <v>755.35582894815286</v>
      </c>
      <c r="H202" s="101">
        <v>629.62806384154351</v>
      </c>
      <c r="I202" s="101">
        <v>625.19466314387785</v>
      </c>
      <c r="J202" s="101">
        <v>698.84013698515651</v>
      </c>
      <c r="K202" s="101">
        <v>778.29954357311385</v>
      </c>
      <c r="L202" s="101">
        <v>683.95532030754953</v>
      </c>
      <c r="M202" s="101">
        <v>806.2456795867173</v>
      </c>
      <c r="N202" s="101">
        <v>776.56515908908125</v>
      </c>
      <c r="O202" s="101">
        <v>645.0175217368195</v>
      </c>
      <c r="P202" s="101">
        <v>690.49840300314781</v>
      </c>
      <c r="Q202" s="101">
        <v>525.34009159085645</v>
      </c>
      <c r="R202" s="101">
        <v>496.11454325007281</v>
      </c>
      <c r="S202" s="101">
        <v>560.00044221348946</v>
      </c>
      <c r="T202" s="101">
        <v>606.60230067770306</v>
      </c>
      <c r="U202" s="101">
        <v>616.95519752954328</v>
      </c>
      <c r="V202" s="101">
        <v>647.21522988914887</v>
      </c>
      <c r="W202" s="101">
        <v>769.28061201010007</v>
      </c>
      <c r="X202" s="101">
        <v>726.62619818421854</v>
      </c>
      <c r="Y202" s="101">
        <v>712.6270377105684</v>
      </c>
      <c r="DA202" s="131" t="s">
        <v>2477</v>
      </c>
    </row>
    <row r="203" spans="1:105" ht="12" customHeight="1" x14ac:dyDescent="0.25">
      <c r="A203" s="103" t="s">
        <v>52</v>
      </c>
      <c r="B203" s="104">
        <v>1123.0473967901437</v>
      </c>
      <c r="C203" s="104">
        <v>1220.8870820229549</v>
      </c>
      <c r="D203" s="104">
        <v>1234.4834654772594</v>
      </c>
      <c r="E203" s="104">
        <v>1254.2234554985471</v>
      </c>
      <c r="F203" s="104">
        <v>1190.7001910118879</v>
      </c>
      <c r="G203" s="104">
        <v>1289.0685441449475</v>
      </c>
      <c r="H203" s="104">
        <v>1421.8101013491207</v>
      </c>
      <c r="I203" s="104">
        <v>1308.753917902314</v>
      </c>
      <c r="J203" s="104">
        <v>1287.4648431843777</v>
      </c>
      <c r="K203" s="104">
        <v>1383.5304659192543</v>
      </c>
      <c r="L203" s="104">
        <v>1476.4618388598919</v>
      </c>
      <c r="M203" s="104">
        <v>1463.4202760240782</v>
      </c>
      <c r="N203" s="104">
        <v>1499.1335733920957</v>
      </c>
      <c r="O203" s="104">
        <v>1571.74776993508</v>
      </c>
      <c r="P203" s="104">
        <v>1637.8019683872274</v>
      </c>
      <c r="Q203" s="104">
        <v>1685.5655940527263</v>
      </c>
      <c r="R203" s="104">
        <v>1750.0118814762816</v>
      </c>
      <c r="S203" s="104">
        <v>1685.2285188676196</v>
      </c>
      <c r="T203" s="104">
        <v>1496.7748291314717</v>
      </c>
      <c r="U203" s="104">
        <v>1477.7498058871429</v>
      </c>
      <c r="V203" s="104">
        <v>1539.3624387281088</v>
      </c>
      <c r="W203" s="104">
        <v>1874.2463314765623</v>
      </c>
      <c r="X203" s="104">
        <v>1403.9103851476693</v>
      </c>
      <c r="Y203" s="104">
        <v>1389.8962089647291</v>
      </c>
      <c r="DA203" s="132" t="s">
        <v>2478</v>
      </c>
    </row>
    <row r="204" spans="1:105" ht="12" customHeight="1" x14ac:dyDescent="0.25">
      <c r="A204" s="106" t="s">
        <v>122</v>
      </c>
      <c r="B204" s="101">
        <v>1839.3347793612111</v>
      </c>
      <c r="C204" s="101">
        <v>1913.3068756662906</v>
      </c>
      <c r="D204" s="101">
        <v>1990.8168165345044</v>
      </c>
      <c r="E204" s="101">
        <v>2014.2868463302054</v>
      </c>
      <c r="F204" s="101">
        <v>2026.6248819554337</v>
      </c>
      <c r="G204" s="101">
        <v>1884.8945121345673</v>
      </c>
      <c r="H204" s="101">
        <v>1969.6652244358565</v>
      </c>
      <c r="I204" s="101">
        <v>1985.5318352367656</v>
      </c>
      <c r="J204" s="101">
        <v>1983.354726958017</v>
      </c>
      <c r="K204" s="101">
        <v>2172.7258924661196</v>
      </c>
      <c r="L204" s="101">
        <v>2230.7785906622603</v>
      </c>
      <c r="M204" s="101">
        <v>2183.9774027315602</v>
      </c>
      <c r="N204" s="101">
        <v>2261.1846367878247</v>
      </c>
      <c r="O204" s="101">
        <v>2293.0406709776094</v>
      </c>
      <c r="P204" s="101">
        <v>2256.8593118450462</v>
      </c>
      <c r="Q204" s="101">
        <v>2253.1607580324235</v>
      </c>
      <c r="R204" s="101">
        <v>2248.9271970168124</v>
      </c>
      <c r="S204" s="101">
        <v>2189.1548851638022</v>
      </c>
      <c r="T204" s="101">
        <v>2102.3498066048242</v>
      </c>
      <c r="U204" s="101">
        <v>2163.7853227570749</v>
      </c>
      <c r="V204" s="101">
        <v>2102.253879247613</v>
      </c>
      <c r="W204" s="101">
        <v>2318.5258864724542</v>
      </c>
      <c r="X204" s="101">
        <v>2256.4402819857637</v>
      </c>
      <c r="Y204" s="101">
        <v>2149.1500910532532</v>
      </c>
      <c r="DA204" s="131" t="s">
        <v>2479</v>
      </c>
    </row>
    <row r="205" spans="1:105" ht="12" customHeight="1" x14ac:dyDescent="0.25">
      <c r="A205" s="107" t="s">
        <v>121</v>
      </c>
      <c r="B205" s="104">
        <v>1839.3347793612111</v>
      </c>
      <c r="C205" s="104">
        <v>1913.363947126252</v>
      </c>
      <c r="D205" s="104">
        <v>1990.8528886150677</v>
      </c>
      <c r="E205" s="104">
        <v>2014.3833885548997</v>
      </c>
      <c r="F205" s="104">
        <v>2026.7489513562161</v>
      </c>
      <c r="G205" s="104">
        <v>1884.8118067837229</v>
      </c>
      <c r="H205" s="104">
        <v>1969.6101743292763</v>
      </c>
      <c r="I205" s="104">
        <v>1985.2124943433803</v>
      </c>
      <c r="J205" s="104">
        <v>1983.1071674835553</v>
      </c>
      <c r="K205" s="104">
        <v>2172.8003475596606</v>
      </c>
      <c r="L205" s="104">
        <v>2230.8809602877213</v>
      </c>
      <c r="M205" s="104">
        <v>2183.9492916473441</v>
      </c>
      <c r="N205" s="104">
        <v>2261.0408468843157</v>
      </c>
      <c r="O205" s="104">
        <v>2292.6587956608478</v>
      </c>
      <c r="P205" s="104">
        <v>2257.0905772093988</v>
      </c>
      <c r="Q205" s="104">
        <v>2252.6927525435021</v>
      </c>
      <c r="R205" s="104">
        <v>2248.5241993683653</v>
      </c>
      <c r="S205" s="104">
        <v>2189.9138082495674</v>
      </c>
      <c r="T205" s="104">
        <v>2102.5722849323934</v>
      </c>
      <c r="U205" s="104">
        <v>2164.0550341438156</v>
      </c>
      <c r="V205" s="104">
        <v>2102.1752619928939</v>
      </c>
      <c r="W205" s="104">
        <v>2318.9192922490365</v>
      </c>
      <c r="X205" s="104">
        <v>2257.1430005784082</v>
      </c>
      <c r="Y205" s="104">
        <v>2149.3394178436924</v>
      </c>
      <c r="DA205" s="132" t="s">
        <v>2480</v>
      </c>
    </row>
    <row r="206" spans="1:105" ht="12" customHeight="1" x14ac:dyDescent="0.25">
      <c r="A206" s="108" t="s">
        <v>53</v>
      </c>
      <c r="B206" s="98">
        <v>685.90048900821182</v>
      </c>
      <c r="C206" s="98">
        <v>710.30610379799225</v>
      </c>
      <c r="D206" s="98">
        <v>741.49748183134716</v>
      </c>
      <c r="E206" s="98">
        <v>743.85288055463116</v>
      </c>
      <c r="F206" s="98">
        <v>747.46012181460503</v>
      </c>
      <c r="G206" s="98">
        <v>694.65493477894938</v>
      </c>
      <c r="H206" s="98">
        <v>603.24001175726687</v>
      </c>
      <c r="I206" s="98">
        <v>641.99781931559744</v>
      </c>
      <c r="J206" s="98">
        <v>697.49952367351989</v>
      </c>
      <c r="K206" s="98">
        <v>782.99449403689482</v>
      </c>
      <c r="L206" s="98">
        <v>708.60638838274303</v>
      </c>
      <c r="M206" s="98">
        <v>772.84960807070934</v>
      </c>
      <c r="N206" s="98">
        <v>770.95285410433019</v>
      </c>
      <c r="O206" s="98">
        <v>670.36100871053486</v>
      </c>
      <c r="P206" s="98">
        <v>666.27541932513191</v>
      </c>
      <c r="Q206" s="98">
        <v>536.30705570117368</v>
      </c>
      <c r="R206" s="98">
        <v>497.64478518370402</v>
      </c>
      <c r="S206" s="98">
        <v>545.06077328536946</v>
      </c>
      <c r="T206" s="98">
        <v>606.71900492019836</v>
      </c>
      <c r="U206" s="98">
        <v>639.718476737993</v>
      </c>
      <c r="V206" s="98">
        <v>619.89684094243626</v>
      </c>
      <c r="W206" s="98">
        <v>664.40442223410287</v>
      </c>
      <c r="X206" s="98">
        <v>763.20787126940024</v>
      </c>
      <c r="Y206" s="98">
        <v>722.0472554029426</v>
      </c>
      <c r="DA206" s="63" t="s">
        <v>2481</v>
      </c>
    </row>
    <row r="207" spans="1:105" ht="12" customHeight="1" x14ac:dyDescent="0.25">
      <c r="A207" s="108" t="s">
        <v>52</v>
      </c>
      <c r="B207" s="98">
        <v>1153.4342903529987</v>
      </c>
      <c r="C207" s="98">
        <v>1203.0578433282599</v>
      </c>
      <c r="D207" s="98">
        <v>1249.3554067837204</v>
      </c>
      <c r="E207" s="98">
        <v>1270.5305080002688</v>
      </c>
      <c r="F207" s="98">
        <v>1279.288829541611</v>
      </c>
      <c r="G207" s="98">
        <v>1190.1568720047737</v>
      </c>
      <c r="H207" s="98">
        <v>1366.3701625720093</v>
      </c>
      <c r="I207" s="98">
        <v>1343.2146750277823</v>
      </c>
      <c r="J207" s="98">
        <v>1285.6076438100358</v>
      </c>
      <c r="K207" s="98">
        <v>1389.805853522766</v>
      </c>
      <c r="L207" s="98">
        <v>1522.2745719049785</v>
      </c>
      <c r="M207" s="98">
        <v>1411.0996835766343</v>
      </c>
      <c r="N207" s="98">
        <v>1490.0879927799856</v>
      </c>
      <c r="O207" s="98">
        <v>1622.2977869503129</v>
      </c>
      <c r="P207" s="98">
        <v>1590.8151578842674</v>
      </c>
      <c r="Q207" s="98">
        <v>1716.3856968423283</v>
      </c>
      <c r="R207" s="98">
        <v>1750.8794141846613</v>
      </c>
      <c r="S207" s="98">
        <v>1644.8530349641981</v>
      </c>
      <c r="T207" s="98">
        <v>1495.8532800121948</v>
      </c>
      <c r="U207" s="98">
        <v>1524.3365574058225</v>
      </c>
      <c r="V207" s="98">
        <v>1482.2784210504576</v>
      </c>
      <c r="W207" s="98">
        <v>1654.5148700149336</v>
      </c>
      <c r="X207" s="98">
        <v>1493.9351293090081</v>
      </c>
      <c r="Y207" s="98">
        <v>1427.2921624407495</v>
      </c>
      <c r="DA207" s="63" t="s">
        <v>2482</v>
      </c>
    </row>
    <row r="208" spans="1:105" ht="12" customHeight="1" x14ac:dyDescent="0.25">
      <c r="A208" s="121" t="s">
        <v>54</v>
      </c>
      <c r="B208" s="122">
        <v>273.93595049384618</v>
      </c>
      <c r="C208" s="122">
        <v>318.50470639906757</v>
      </c>
      <c r="D208" s="122">
        <v>331.9455046324689</v>
      </c>
      <c r="E208" s="122">
        <v>331.08620596263574</v>
      </c>
      <c r="F208" s="122">
        <v>348.26358840866709</v>
      </c>
      <c r="G208" s="122">
        <v>292.67598916562747</v>
      </c>
      <c r="H208" s="122">
        <v>337.8623879346859</v>
      </c>
      <c r="I208" s="122">
        <v>290.93274513929072</v>
      </c>
      <c r="J208" s="122">
        <v>316.32400673818648</v>
      </c>
      <c r="K208" s="122">
        <v>400.88633234786033</v>
      </c>
      <c r="L208" s="122">
        <v>405.09309430115087</v>
      </c>
      <c r="M208" s="122">
        <v>402.4365783002084</v>
      </c>
      <c r="N208" s="122">
        <v>410.43308285073368</v>
      </c>
      <c r="O208" s="122">
        <v>404.0560282302618</v>
      </c>
      <c r="P208" s="122">
        <v>420.41217914359947</v>
      </c>
      <c r="Q208" s="122">
        <v>405.44391624585438</v>
      </c>
      <c r="R208" s="122">
        <v>413.76893850069246</v>
      </c>
      <c r="S208" s="122">
        <v>417.59675386313302</v>
      </c>
      <c r="T208" s="122">
        <v>412.70255373702662</v>
      </c>
      <c r="U208" s="122">
        <v>423.77747858173007</v>
      </c>
      <c r="V208" s="122">
        <v>420.96560367321553</v>
      </c>
      <c r="W208" s="122">
        <v>414.41604212575311</v>
      </c>
      <c r="X208" s="122">
        <v>405.25593002814412</v>
      </c>
      <c r="Y208" s="122">
        <v>418.68328869072627</v>
      </c>
      <c r="DA208" s="130" t="s">
        <v>2483</v>
      </c>
    </row>
    <row r="209" spans="1:105" ht="12" customHeight="1" x14ac:dyDescent="0.25">
      <c r="A209" s="97" t="s">
        <v>175</v>
      </c>
      <c r="B209" s="98">
        <v>268.2345875110405</v>
      </c>
      <c r="C209" s="98">
        <v>322.57065013826571</v>
      </c>
      <c r="D209" s="98">
        <v>328.8102019768919</v>
      </c>
      <c r="E209" s="98">
        <v>326.40682848889838</v>
      </c>
      <c r="F209" s="98">
        <v>327.33144613039775</v>
      </c>
      <c r="G209" s="98">
        <v>312.53488623708421</v>
      </c>
      <c r="H209" s="98">
        <v>348.91371681727753</v>
      </c>
      <c r="I209" s="98">
        <v>285.59216189098163</v>
      </c>
      <c r="J209" s="98">
        <v>315.26189091869117</v>
      </c>
      <c r="K209" s="98">
        <v>403.2551040204832</v>
      </c>
      <c r="L209" s="98">
        <v>405.56153189824835</v>
      </c>
      <c r="M209" s="98">
        <v>411.14401557634801</v>
      </c>
      <c r="N209" s="98">
        <v>404.86911994299442</v>
      </c>
      <c r="O209" s="98">
        <v>407.90582844275662</v>
      </c>
      <c r="P209" s="98">
        <v>419.73322342262713</v>
      </c>
      <c r="Q209" s="98">
        <v>406.63993084467745</v>
      </c>
      <c r="R209" s="98">
        <v>407.12877289768898</v>
      </c>
      <c r="S209" s="98">
        <v>418.49720469665078</v>
      </c>
      <c r="T209" s="98">
        <v>403.69255786382928</v>
      </c>
      <c r="U209" s="98">
        <v>411.81982258944799</v>
      </c>
      <c r="V209" s="98">
        <v>428.03692310693128</v>
      </c>
      <c r="W209" s="98">
        <v>503.08705210175344</v>
      </c>
      <c r="X209" s="98">
        <v>342.66436660529848</v>
      </c>
      <c r="Y209" s="98">
        <v>404.87313168828803</v>
      </c>
      <c r="DA209" s="63" t="s">
        <v>2484</v>
      </c>
    </row>
    <row r="210" spans="1:105" ht="12" customHeight="1" x14ac:dyDescent="0.25">
      <c r="A210" s="109" t="s">
        <v>120</v>
      </c>
      <c r="B210" s="33">
        <v>275.41422432953829</v>
      </c>
      <c r="C210" s="33">
        <v>317.443572927182</v>
      </c>
      <c r="D210" s="33">
        <v>332.77611980402139</v>
      </c>
      <c r="E210" s="33">
        <v>332.34776828297834</v>
      </c>
      <c r="F210" s="33">
        <v>354.00530526094167</v>
      </c>
      <c r="G210" s="33">
        <v>287.17222057260574</v>
      </c>
      <c r="H210" s="33">
        <v>334.78554301716815</v>
      </c>
      <c r="I210" s="33">
        <v>292.4330968663769</v>
      </c>
      <c r="J210" s="33">
        <v>316.62334743307753</v>
      </c>
      <c r="K210" s="33">
        <v>400.21184267041491</v>
      </c>
      <c r="L210" s="33">
        <v>404.95866194871513</v>
      </c>
      <c r="M210" s="33">
        <v>399.90277700063785</v>
      </c>
      <c r="N210" s="33">
        <v>412.00710489668251</v>
      </c>
      <c r="O210" s="33">
        <v>402.99741279357841</v>
      </c>
      <c r="P210" s="33">
        <v>420.58589275987418</v>
      </c>
      <c r="Q210" s="33">
        <v>405.16153583209916</v>
      </c>
      <c r="R210" s="33">
        <v>415.1908460947306</v>
      </c>
      <c r="S210" s="33">
        <v>417.41430863456776</v>
      </c>
      <c r="T210" s="33">
        <v>414.45998777874109</v>
      </c>
      <c r="U210" s="33">
        <v>426.14497375970626</v>
      </c>
      <c r="V210" s="33">
        <v>419.57163510761654</v>
      </c>
      <c r="W210" s="33">
        <v>397.6806329041089</v>
      </c>
      <c r="X210" s="33">
        <v>414.28245068970239</v>
      </c>
      <c r="Y210" s="33">
        <v>420.1874606605532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3832.9053187953996</v>
      </c>
      <c r="C212" s="117">
        <f t="shared" si="101"/>
        <v>4167.8745719178096</v>
      </c>
      <c r="D212" s="117">
        <f t="shared" si="101"/>
        <v>3798.8032992120161</v>
      </c>
      <c r="E212" s="117">
        <f t="shared" si="101"/>
        <v>3798.5418256030566</v>
      </c>
      <c r="F212" s="117">
        <f t="shared" si="101"/>
        <v>3479.54411305037</v>
      </c>
      <c r="G212" s="117">
        <f t="shared" si="101"/>
        <v>4050.6436728751482</v>
      </c>
      <c r="H212" s="117">
        <f t="shared" si="101"/>
        <v>3783.6417480591995</v>
      </c>
      <c r="I212" s="117">
        <f t="shared" si="101"/>
        <v>3448.9795607628471</v>
      </c>
      <c r="J212" s="117">
        <f t="shared" si="101"/>
        <v>3577.9136520866336</v>
      </c>
      <c r="K212" s="117">
        <f t="shared" si="101"/>
        <v>3688.1321898063716</v>
      </c>
      <c r="L212" s="117">
        <f t="shared" si="101"/>
        <v>4058.8059208375721</v>
      </c>
      <c r="M212" s="117">
        <f t="shared" si="101"/>
        <v>3699.6602200213774</v>
      </c>
      <c r="N212" s="117">
        <f t="shared" si="101"/>
        <v>3828.4933727600596</v>
      </c>
      <c r="O212" s="117">
        <f t="shared" si="101"/>
        <v>3903.0612183899234</v>
      </c>
      <c r="P212" s="117">
        <f t="shared" si="101"/>
        <v>3377.167215013184</v>
      </c>
      <c r="Q212" s="117">
        <f t="shared" si="101"/>
        <v>3567.274499859036</v>
      </c>
      <c r="R212" s="117">
        <f t="shared" ref="R212:V212" si="102">R213+R216+R218+R227</f>
        <v>3800.8803909865583</v>
      </c>
      <c r="S212" s="117">
        <f t="shared" si="102"/>
        <v>3644.2888065323682</v>
      </c>
      <c r="T212" s="117">
        <f t="shared" si="102"/>
        <v>3281.9014846883788</v>
      </c>
      <c r="U212" s="117">
        <f t="shared" si="102"/>
        <v>3427.1127132958386</v>
      </c>
      <c r="V212" s="117">
        <f t="shared" si="102"/>
        <v>3450.3030029515821</v>
      </c>
      <c r="W212" s="117">
        <f t="shared" ref="W212:Y212" si="103">W213+W216+W218+W227</f>
        <v>3738.2839662905917</v>
      </c>
      <c r="X212" s="117">
        <f t="shared" si="103"/>
        <v>3141.5297296440845</v>
      </c>
      <c r="Y212" s="117">
        <f t="shared" si="103"/>
        <v>2852.9175830281147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3403.3229132867746</v>
      </c>
      <c r="C213" s="122">
        <f t="shared" si="104"/>
        <v>3704.0015158502906</v>
      </c>
      <c r="D213" s="122">
        <f t="shared" si="104"/>
        <v>3333.1138090131167</v>
      </c>
      <c r="E213" s="122">
        <f t="shared" si="104"/>
        <v>3333.6772363296704</v>
      </c>
      <c r="F213" s="122">
        <f t="shared" si="104"/>
        <v>3042.9592423257131</v>
      </c>
      <c r="G213" s="122">
        <f t="shared" si="104"/>
        <v>3588.1567822453635</v>
      </c>
      <c r="H213" s="122">
        <f t="shared" si="104"/>
        <v>3322.9365550310704</v>
      </c>
      <c r="I213" s="122">
        <f t="shared" si="104"/>
        <v>3020.0991525094887</v>
      </c>
      <c r="J213" s="122">
        <f t="shared" si="104"/>
        <v>3141.2580820598387</v>
      </c>
      <c r="K213" s="122">
        <f t="shared" si="104"/>
        <v>3210.3840463277747</v>
      </c>
      <c r="L213" s="122">
        <f t="shared" si="104"/>
        <v>3578.840487488274</v>
      </c>
      <c r="M213" s="122">
        <f t="shared" si="104"/>
        <v>3185.4429311028744</v>
      </c>
      <c r="N213" s="122">
        <f t="shared" si="104"/>
        <v>3313.4732626568434</v>
      </c>
      <c r="O213" s="122">
        <f t="shared" si="104"/>
        <v>3406.6812733230477</v>
      </c>
      <c r="P213" s="122">
        <f t="shared" si="104"/>
        <v>2864.9373519401865</v>
      </c>
      <c r="Q213" s="122">
        <f t="shared" si="104"/>
        <v>3096.7991987331679</v>
      </c>
      <c r="R213" s="122">
        <f t="shared" ref="R213:V213" si="105">SUM(R214:R215)</f>
        <v>3340.0654894131658</v>
      </c>
      <c r="S213" s="122">
        <f t="shared" si="105"/>
        <v>3196.3701060532348</v>
      </c>
      <c r="T213" s="122">
        <f t="shared" si="105"/>
        <v>2874.1019091573462</v>
      </c>
      <c r="U213" s="122">
        <f t="shared" si="105"/>
        <v>3029.5861051352726</v>
      </c>
      <c r="V213" s="122">
        <f t="shared" si="105"/>
        <v>3042.985824027659</v>
      </c>
      <c r="W213" s="122">
        <f t="shared" ref="W213:Y213" si="106">SUM(W214:W215)</f>
        <v>3263.2517746686785</v>
      </c>
      <c r="X213" s="122">
        <f t="shared" si="106"/>
        <v>2792.9227138823517</v>
      </c>
      <c r="Y213" s="122">
        <f t="shared" si="106"/>
        <v>2535.0037764045287</v>
      </c>
      <c r="DA213" s="130" t="s">
        <v>2637</v>
      </c>
    </row>
    <row r="214" spans="1:105" ht="12" customHeight="1" x14ac:dyDescent="0.25">
      <c r="A214" s="97" t="s">
        <v>212</v>
      </c>
      <c r="B214" s="98">
        <v>3403.3229132867746</v>
      </c>
      <c r="C214" s="98">
        <v>3704.0015158502906</v>
      </c>
      <c r="D214" s="98">
        <v>3333.1138090131167</v>
      </c>
      <c r="E214" s="98">
        <v>3333.6772363296704</v>
      </c>
      <c r="F214" s="98">
        <v>3042.9592423257131</v>
      </c>
      <c r="G214" s="98">
        <v>3588.1567822453635</v>
      </c>
      <c r="H214" s="98">
        <v>3322.9365550310704</v>
      </c>
      <c r="I214" s="98">
        <v>3020.0991525094887</v>
      </c>
      <c r="J214" s="98">
        <v>3141.2580820598387</v>
      </c>
      <c r="K214" s="98">
        <v>3210.3840463277747</v>
      </c>
      <c r="L214" s="98">
        <v>3578.840487488274</v>
      </c>
      <c r="M214" s="98">
        <v>3185.4429311028744</v>
      </c>
      <c r="N214" s="98">
        <v>3313.4732626568434</v>
      </c>
      <c r="O214" s="98">
        <v>3406.6812733230477</v>
      </c>
      <c r="P214" s="98">
        <v>2864.9373519401865</v>
      </c>
      <c r="Q214" s="98">
        <v>3096.7991987331679</v>
      </c>
      <c r="R214" s="98">
        <v>3340.0654894131658</v>
      </c>
      <c r="S214" s="98">
        <v>3196.3701060532348</v>
      </c>
      <c r="T214" s="98">
        <v>2874.1019091573462</v>
      </c>
      <c r="U214" s="98">
        <v>3029.5861051352726</v>
      </c>
      <c r="V214" s="98">
        <v>3042.985824027659</v>
      </c>
      <c r="W214" s="98">
        <v>3263.2517746686785</v>
      </c>
      <c r="X214" s="98">
        <v>2792.9227138823517</v>
      </c>
      <c r="Y214" s="98">
        <v>2535.0037764045287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411.00840742284851</v>
      </c>
      <c r="C218" s="122">
        <v>441.46444954496764</v>
      </c>
      <c r="D218" s="122">
        <v>442.62042853606806</v>
      </c>
      <c r="E218" s="122">
        <v>441.69563611955186</v>
      </c>
      <c r="F218" s="122">
        <v>413.08113911866911</v>
      </c>
      <c r="G218" s="122">
        <v>439.90957504554734</v>
      </c>
      <c r="H218" s="122">
        <v>435.45332792671309</v>
      </c>
      <c r="I218" s="122">
        <v>408.08235465505743</v>
      </c>
      <c r="J218" s="122">
        <v>413.65037050897269</v>
      </c>
      <c r="K218" s="122">
        <v>448.10436950184004</v>
      </c>
      <c r="L218" s="122">
        <v>449.98855009090397</v>
      </c>
      <c r="M218" s="122">
        <v>483.52791637094805</v>
      </c>
      <c r="N218" s="122">
        <v>485.47571031292017</v>
      </c>
      <c r="O218" s="122">
        <v>467.29228744963359</v>
      </c>
      <c r="P218" s="122">
        <v>483.97911890335638</v>
      </c>
      <c r="Q218" s="122">
        <v>444.83881748476819</v>
      </c>
      <c r="R218" s="122">
        <v>437.15687659916119</v>
      </c>
      <c r="S218" s="122">
        <v>424.78473290869522</v>
      </c>
      <c r="T218" s="122">
        <v>386.28033075794184</v>
      </c>
      <c r="U218" s="122">
        <v>375.35376814500529</v>
      </c>
      <c r="V218" s="122">
        <v>384.46910684214157</v>
      </c>
      <c r="W218" s="122">
        <v>449.24085800970471</v>
      </c>
      <c r="X218" s="122">
        <v>334.69080285953731</v>
      </c>
      <c r="Y218" s="122">
        <v>305.12496127685932</v>
      </c>
      <c r="DA218" s="130" t="s">
        <v>2642</v>
      </c>
    </row>
    <row r="219" spans="1:105" ht="12" customHeight="1" x14ac:dyDescent="0.25">
      <c r="A219" s="97" t="s">
        <v>134</v>
      </c>
      <c r="B219" s="98">
        <v>641.51966491888118</v>
      </c>
      <c r="C219" s="98">
        <v>689.22311225045644</v>
      </c>
      <c r="D219" s="98">
        <v>691.13052333599262</v>
      </c>
      <c r="E219" s="98">
        <v>689.79376973680996</v>
      </c>
      <c r="F219" s="98">
        <v>645.08221457088985</v>
      </c>
      <c r="G219" s="98">
        <v>688.66296060534034</v>
      </c>
      <c r="H219" s="98">
        <v>683.33959835799214</v>
      </c>
      <c r="I219" s="98">
        <v>637.87510857373979</v>
      </c>
      <c r="J219" s="98">
        <v>646.62234776535945</v>
      </c>
      <c r="K219" s="98">
        <v>693.89715143383637</v>
      </c>
      <c r="L219" s="98">
        <v>682.65005846239387</v>
      </c>
      <c r="M219" s="98">
        <v>704.01165498730268</v>
      </c>
      <c r="N219" s="98">
        <v>691.27675459266277</v>
      </c>
      <c r="O219" s="98">
        <v>659.90410343199392</v>
      </c>
      <c r="P219" s="98">
        <v>685.53267736361624</v>
      </c>
      <c r="Q219" s="98">
        <v>640.79241696905967</v>
      </c>
      <c r="R219" s="98">
        <v>636.54623640267334</v>
      </c>
      <c r="S219" s="98">
        <v>618.77007525170995</v>
      </c>
      <c r="T219" s="98">
        <v>564.31114170449212</v>
      </c>
      <c r="U219" s="98">
        <v>549.06336941393056</v>
      </c>
      <c r="V219" s="98">
        <v>559.97978715585305</v>
      </c>
      <c r="W219" s="98">
        <v>664.73907511640391</v>
      </c>
      <c r="X219" s="98">
        <v>528.83489485797395</v>
      </c>
      <c r="Y219" s="98">
        <v>516.2807398982219</v>
      </c>
      <c r="DA219" s="63" t="s">
        <v>2643</v>
      </c>
    </row>
    <row r="220" spans="1:105" ht="12" customHeight="1" x14ac:dyDescent="0.25">
      <c r="A220" s="97" t="s">
        <v>133</v>
      </c>
      <c r="B220" s="98">
        <v>239.09754761253541</v>
      </c>
      <c r="C220" s="98">
        <v>254.72434677159615</v>
      </c>
      <c r="D220" s="98">
        <v>256.94087859775578</v>
      </c>
      <c r="E220" s="98">
        <v>252.95803691149885</v>
      </c>
      <c r="F220" s="98">
        <v>235.36962007337672</v>
      </c>
      <c r="G220" s="98">
        <v>247.54501769348505</v>
      </c>
      <c r="H220" s="98">
        <v>203.61134020270029</v>
      </c>
      <c r="I220" s="98">
        <v>201.46759703110831</v>
      </c>
      <c r="J220" s="98">
        <v>222.82833328990139</v>
      </c>
      <c r="K220" s="98">
        <v>242.70569551565211</v>
      </c>
      <c r="L220" s="98">
        <v>211.35655501281335</v>
      </c>
      <c r="M220" s="98">
        <v>245.78116626866861</v>
      </c>
      <c r="N220" s="98">
        <v>234.80826268466549</v>
      </c>
      <c r="O220" s="98">
        <v>192.56969726520342</v>
      </c>
      <c r="P220" s="98">
        <v>203.44661068081774</v>
      </c>
      <c r="Q220" s="98">
        <v>153.14981184929857</v>
      </c>
      <c r="R220" s="98">
        <v>141.4804913140066</v>
      </c>
      <c r="S220" s="98">
        <v>156.04125661088901</v>
      </c>
      <c r="T220" s="98">
        <v>165.7543588089332</v>
      </c>
      <c r="U220" s="98">
        <v>164.65528911115655</v>
      </c>
      <c r="V220" s="98">
        <v>167.03506419474908</v>
      </c>
      <c r="W220" s="98">
        <v>193.55591520908112</v>
      </c>
      <c r="X220" s="98">
        <v>181.33952393431326</v>
      </c>
      <c r="Y220" s="98">
        <v>176.39295494510321</v>
      </c>
      <c r="DA220" s="63" t="s">
        <v>2644</v>
      </c>
    </row>
    <row r="221" spans="1:105" ht="12" customHeight="1" x14ac:dyDescent="0.25">
      <c r="A221" s="100" t="s">
        <v>212</v>
      </c>
      <c r="B221" s="101">
        <v>239.09754761253541</v>
      </c>
      <c r="C221" s="101">
        <v>254.72434677159615</v>
      </c>
      <c r="D221" s="101">
        <v>256.94087859775578</v>
      </c>
      <c r="E221" s="101">
        <v>252.95803691149885</v>
      </c>
      <c r="F221" s="101">
        <v>235.36962007337672</v>
      </c>
      <c r="G221" s="101">
        <v>247.54501769348505</v>
      </c>
      <c r="H221" s="101">
        <v>203.61134020270029</v>
      </c>
      <c r="I221" s="101">
        <v>201.46759703110831</v>
      </c>
      <c r="J221" s="101">
        <v>222.82833328990139</v>
      </c>
      <c r="K221" s="101">
        <v>242.70569551565211</v>
      </c>
      <c r="L221" s="101">
        <v>211.35655501281335</v>
      </c>
      <c r="M221" s="101">
        <v>245.78116626866861</v>
      </c>
      <c r="N221" s="101">
        <v>234.80826268466549</v>
      </c>
      <c r="O221" s="101">
        <v>192.56969726520342</v>
      </c>
      <c r="P221" s="101">
        <v>203.44661068081774</v>
      </c>
      <c r="Q221" s="101">
        <v>153.14981184929857</v>
      </c>
      <c r="R221" s="101">
        <v>141.4804913140066</v>
      </c>
      <c r="S221" s="101">
        <v>156.04125661088901</v>
      </c>
      <c r="T221" s="101">
        <v>165.7543588089332</v>
      </c>
      <c r="U221" s="101">
        <v>164.65528911115655</v>
      </c>
      <c r="V221" s="101">
        <v>167.03506419474908</v>
      </c>
      <c r="W221" s="101">
        <v>193.55591520908112</v>
      </c>
      <c r="X221" s="101">
        <v>181.33952393431326</v>
      </c>
      <c r="Y221" s="101">
        <v>176.39295494510321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18.573998085776665</v>
      </c>
      <c r="C227" s="122">
        <v>22.408606522551395</v>
      </c>
      <c r="D227" s="122">
        <v>23.069061662831228</v>
      </c>
      <c r="E227" s="122">
        <v>23.168953153834718</v>
      </c>
      <c r="F227" s="122">
        <v>23.503731605988143</v>
      </c>
      <c r="G227" s="122">
        <v>22.577315584237461</v>
      </c>
      <c r="H227" s="122">
        <v>25.251865101416278</v>
      </c>
      <c r="I227" s="122">
        <v>20.798053598301181</v>
      </c>
      <c r="J227" s="122">
        <v>23.005199517822401</v>
      </c>
      <c r="K227" s="122">
        <v>29.643773976756723</v>
      </c>
      <c r="L227" s="122">
        <v>29.976883258394277</v>
      </c>
      <c r="M227" s="122">
        <v>30.689372547555219</v>
      </c>
      <c r="N227" s="122">
        <v>29.544399790296431</v>
      </c>
      <c r="O227" s="122">
        <v>29.087657617242119</v>
      </c>
      <c r="P227" s="122">
        <v>28.250744169641287</v>
      </c>
      <c r="Q227" s="122">
        <v>25.636483641099712</v>
      </c>
      <c r="R227" s="122">
        <v>23.658024974231679</v>
      </c>
      <c r="S227" s="122">
        <v>23.133967570438102</v>
      </c>
      <c r="T227" s="122">
        <v>21.519244773090783</v>
      </c>
      <c r="U227" s="122">
        <v>22.172840015560684</v>
      </c>
      <c r="V227" s="122">
        <v>22.848072081781424</v>
      </c>
      <c r="W227" s="122">
        <v>25.79133361220833</v>
      </c>
      <c r="X227" s="122">
        <v>13.916212902195838</v>
      </c>
      <c r="Y227" s="122">
        <v>12.788845346726539</v>
      </c>
      <c r="DA227" s="130" t="s">
        <v>2651</v>
      </c>
    </row>
    <row r="228" spans="1:105" ht="12" customHeight="1" x14ac:dyDescent="0.25">
      <c r="A228" s="97" t="s">
        <v>175</v>
      </c>
      <c r="B228" s="98">
        <v>90.209646753922911</v>
      </c>
      <c r="C228" s="98">
        <v>108.27163488657183</v>
      </c>
      <c r="D228" s="98">
        <v>110.1472812406892</v>
      </c>
      <c r="E228" s="98">
        <v>109.10705999954914</v>
      </c>
      <c r="F228" s="98">
        <v>109.18950586215027</v>
      </c>
      <c r="G228" s="98">
        <v>104.0416029646416</v>
      </c>
      <c r="H228" s="98">
        <v>115.95083551287313</v>
      </c>
      <c r="I228" s="98">
        <v>94.82985203548202</v>
      </c>
      <c r="J228" s="98">
        <v>104.63187693105809</v>
      </c>
      <c r="K228" s="98">
        <v>133.75112270850258</v>
      </c>
      <c r="L228" s="98">
        <v>134.43313138322102</v>
      </c>
      <c r="M228" s="98">
        <v>136.15375388922183</v>
      </c>
      <c r="N228" s="98">
        <v>133.98000473478893</v>
      </c>
      <c r="O228" s="98">
        <v>134.86891358180071</v>
      </c>
      <c r="P228" s="98">
        <v>138.66813566173084</v>
      </c>
      <c r="Q228" s="98">
        <v>134.21911615974955</v>
      </c>
      <c r="R228" s="98">
        <v>134.13862464720503</v>
      </c>
      <c r="S228" s="98">
        <v>137.31070184399815</v>
      </c>
      <c r="T228" s="98">
        <v>131.84390106046672</v>
      </c>
      <c r="U228" s="98">
        <v>134.16259008745843</v>
      </c>
      <c r="V228" s="98">
        <v>138.75170156241805</v>
      </c>
      <c r="W228" s="98">
        <v>162.4443170997431</v>
      </c>
      <c r="X228" s="98">
        <v>110.41380650801933</v>
      </c>
      <c r="Y228" s="98">
        <v>130.20624552505828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218.43536503935226</v>
      </c>
      <c r="C231" s="118">
        <f t="shared" si="108"/>
        <v>235.19713497454543</v>
      </c>
      <c r="D231" s="118">
        <f t="shared" si="108"/>
        <v>215.03391470400561</v>
      </c>
      <c r="E231" s="118">
        <f t="shared" si="108"/>
        <v>212.57814259611951</v>
      </c>
      <c r="F231" s="118">
        <f t="shared" si="108"/>
        <v>194.89289150665957</v>
      </c>
      <c r="G231" s="118">
        <f t="shared" si="108"/>
        <v>221.74795265920471</v>
      </c>
      <c r="H231" s="118">
        <f t="shared" si="108"/>
        <v>207.5197114969327</v>
      </c>
      <c r="I231" s="118">
        <f t="shared" si="108"/>
        <v>189.0966525705463</v>
      </c>
      <c r="J231" s="118">
        <f t="shared" si="108"/>
        <v>195.51581686514342</v>
      </c>
      <c r="K231" s="118">
        <f t="shared" si="108"/>
        <v>202.16496643052079</v>
      </c>
      <c r="L231" s="118">
        <f t="shared" si="108"/>
        <v>219.60747415573491</v>
      </c>
      <c r="M231" s="118">
        <f t="shared" si="108"/>
        <v>199.8796946968105</v>
      </c>
      <c r="N231" s="118">
        <f t="shared" si="108"/>
        <v>206.22059945758622</v>
      </c>
      <c r="O231" s="118">
        <f t="shared" si="108"/>
        <v>208.65148030414252</v>
      </c>
      <c r="P231" s="118">
        <f t="shared" si="108"/>
        <v>182.21848707024725</v>
      </c>
      <c r="Q231" s="118">
        <f t="shared" si="108"/>
        <v>193.03875644852039</v>
      </c>
      <c r="R231" s="118">
        <f t="shared" ref="R231:V231" si="109">R232+R235+R237+R246</f>
        <v>205.03958982964144</v>
      </c>
      <c r="S231" s="118">
        <f t="shared" si="109"/>
        <v>196.64612724329649</v>
      </c>
      <c r="T231" s="118">
        <f t="shared" si="109"/>
        <v>177.40776304754729</v>
      </c>
      <c r="U231" s="118">
        <f t="shared" si="109"/>
        <v>184.63670458412486</v>
      </c>
      <c r="V231" s="118">
        <f t="shared" si="109"/>
        <v>185.44465662705397</v>
      </c>
      <c r="W231" s="118">
        <f t="shared" ref="W231:Y231" si="110">W232+W235+W237+W246</f>
        <v>197.63206923400367</v>
      </c>
      <c r="X231" s="118">
        <f t="shared" si="110"/>
        <v>168.56581342358055</v>
      </c>
      <c r="Y231" s="118">
        <f t="shared" si="110"/>
        <v>155.26751180590188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182.73435483984264</v>
      </c>
      <c r="C232" s="123">
        <f t="shared" si="111"/>
        <v>197.19318476553406</v>
      </c>
      <c r="D232" s="123">
        <f t="shared" si="111"/>
        <v>176.59748432064845</v>
      </c>
      <c r="E232" s="123">
        <f t="shared" si="111"/>
        <v>174.61185848576906</v>
      </c>
      <c r="F232" s="123">
        <f t="shared" si="111"/>
        <v>158.45335139174855</v>
      </c>
      <c r="G232" s="123">
        <f t="shared" si="111"/>
        <v>185.71848093872575</v>
      </c>
      <c r="H232" s="123">
        <f t="shared" si="111"/>
        <v>171.03036077795767</v>
      </c>
      <c r="I232" s="123">
        <f t="shared" si="111"/>
        <v>154.81135120600817</v>
      </c>
      <c r="J232" s="123">
        <f t="shared" si="111"/>
        <v>160.67421136298822</v>
      </c>
      <c r="K232" s="123">
        <f t="shared" si="111"/>
        <v>163.9003780168436</v>
      </c>
      <c r="L232" s="123">
        <f t="shared" si="111"/>
        <v>181.65375403900626</v>
      </c>
      <c r="M232" s="123">
        <f t="shared" si="111"/>
        <v>161.33729216564572</v>
      </c>
      <c r="N232" s="123">
        <f t="shared" si="111"/>
        <v>167.71636889453001</v>
      </c>
      <c r="O232" s="123">
        <f t="shared" si="111"/>
        <v>171.52829073867264</v>
      </c>
      <c r="P232" s="123">
        <f t="shared" si="111"/>
        <v>144.20742010654911</v>
      </c>
      <c r="Q232" s="123">
        <f t="shared" si="111"/>
        <v>156.8178612367557</v>
      </c>
      <c r="R232" s="123">
        <f t="shared" ref="R232:V232" si="112">SUM(R233:R234)</f>
        <v>169.07170861504221</v>
      </c>
      <c r="S232" s="123">
        <f t="shared" si="112"/>
        <v>161.59968653167189</v>
      </c>
      <c r="T232" s="123">
        <f t="shared" si="112"/>
        <v>144.8411145580113</v>
      </c>
      <c r="U232" s="123">
        <f t="shared" si="112"/>
        <v>152.36639266269194</v>
      </c>
      <c r="V232" s="123">
        <f t="shared" si="112"/>
        <v>153.158884301207</v>
      </c>
      <c r="W232" s="123">
        <f t="shared" ref="W232:Y232" si="113">SUM(W233:W234)</f>
        <v>161.74890116350673</v>
      </c>
      <c r="X232" s="123">
        <f t="shared" si="113"/>
        <v>137.89282838898507</v>
      </c>
      <c r="Y232" s="123">
        <f t="shared" si="113"/>
        <v>125.39430207948796</v>
      </c>
      <c r="DA232" s="130" t="s">
        <v>2805</v>
      </c>
    </row>
    <row r="233" spans="1:105" ht="12" customHeight="1" x14ac:dyDescent="0.25">
      <c r="A233" s="97" t="s">
        <v>212</v>
      </c>
      <c r="B233" s="99">
        <v>180.12766578716582</v>
      </c>
      <c r="C233" s="99">
        <v>194.4184554916111</v>
      </c>
      <c r="D233" s="99">
        <v>174.14610277862312</v>
      </c>
      <c r="E233" s="99">
        <v>172.20587040241986</v>
      </c>
      <c r="F233" s="99">
        <v>156.29677279675559</v>
      </c>
      <c r="G233" s="99">
        <v>183.4299112843708</v>
      </c>
      <c r="H233" s="99">
        <v>168.89154635637354</v>
      </c>
      <c r="I233" s="99">
        <v>152.92494729880036</v>
      </c>
      <c r="J233" s="99">
        <v>158.72466278773416</v>
      </c>
      <c r="K233" s="99">
        <v>161.91098952736294</v>
      </c>
      <c r="L233" s="99">
        <v>179.4442596492602</v>
      </c>
      <c r="M233" s="99">
        <v>159.37933865958655</v>
      </c>
      <c r="N233" s="99">
        <v>165.66701527141976</v>
      </c>
      <c r="O233" s="99">
        <v>169.41004755724163</v>
      </c>
      <c r="P233" s="99">
        <v>142.41884456782088</v>
      </c>
      <c r="Q233" s="99">
        <v>154.8512361360998</v>
      </c>
      <c r="R233" s="99">
        <v>166.90766585226768</v>
      </c>
      <c r="S233" s="99">
        <v>159.48247341181738</v>
      </c>
      <c r="T233" s="99">
        <v>142.8926513902102</v>
      </c>
      <c r="U233" s="99">
        <v>150.27041038783781</v>
      </c>
      <c r="V233" s="99">
        <v>151.00158357060033</v>
      </c>
      <c r="W233" s="99">
        <v>159.38790824262637</v>
      </c>
      <c r="X233" s="99">
        <v>135.86154786950343</v>
      </c>
      <c r="Y233" s="99">
        <v>123.51610502408053</v>
      </c>
      <c r="DA233" s="63" t="s">
        <v>2806</v>
      </c>
    </row>
    <row r="234" spans="1:105" ht="12" customHeight="1" x14ac:dyDescent="0.25">
      <c r="A234" s="97" t="s">
        <v>53</v>
      </c>
      <c r="B234" s="99">
        <v>2.6066890526768138</v>
      </c>
      <c r="C234" s="99">
        <v>2.7747292739229454</v>
      </c>
      <c r="D234" s="99">
        <v>2.4513815420253322</v>
      </c>
      <c r="E234" s="99">
        <v>2.405988083349186</v>
      </c>
      <c r="F234" s="99">
        <v>2.1565785949929617</v>
      </c>
      <c r="G234" s="99">
        <v>2.2885696543549363</v>
      </c>
      <c r="H234" s="99">
        <v>2.1388144215841196</v>
      </c>
      <c r="I234" s="99">
        <v>1.8864039072077989</v>
      </c>
      <c r="J234" s="99">
        <v>1.9495485752540573</v>
      </c>
      <c r="K234" s="99">
        <v>1.9893884894806673</v>
      </c>
      <c r="L234" s="99">
        <v>2.209494389746061</v>
      </c>
      <c r="M234" s="99">
        <v>1.9579535060591726</v>
      </c>
      <c r="N234" s="99">
        <v>2.0493536231102443</v>
      </c>
      <c r="O234" s="99">
        <v>2.1182431814310161</v>
      </c>
      <c r="P234" s="99">
        <v>1.7885755387282352</v>
      </c>
      <c r="Q234" s="99">
        <v>1.9666251006558926</v>
      </c>
      <c r="R234" s="99">
        <v>2.1640427627745211</v>
      </c>
      <c r="S234" s="99">
        <v>2.1172131198545072</v>
      </c>
      <c r="T234" s="99">
        <v>1.9484631678011002</v>
      </c>
      <c r="U234" s="99">
        <v>2.0959822748541121</v>
      </c>
      <c r="V234" s="99">
        <v>2.157300730606674</v>
      </c>
      <c r="W234" s="99">
        <v>2.3609929208803733</v>
      </c>
      <c r="X234" s="99">
        <v>2.0312805194816477</v>
      </c>
      <c r="Y234" s="99">
        <v>1.8781970554074259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4.6968344822355739E-3</v>
      </c>
      <c r="C235" s="123">
        <f t="shared" si="114"/>
        <v>5.9371191871728348E-3</v>
      </c>
      <c r="D235" s="123">
        <f t="shared" si="114"/>
        <v>6.5889214208656064E-3</v>
      </c>
      <c r="E235" s="123">
        <f t="shared" si="114"/>
        <v>1.2126129819675242E-2</v>
      </c>
      <c r="F235" s="123">
        <f t="shared" si="114"/>
        <v>8.0177523258083035E-3</v>
      </c>
      <c r="G235" s="123">
        <f t="shared" si="114"/>
        <v>9.2995745661973508E-3</v>
      </c>
      <c r="H235" s="123">
        <f t="shared" si="114"/>
        <v>1.302393842009556E-2</v>
      </c>
      <c r="I235" s="123">
        <f t="shared" si="114"/>
        <v>1.438284587851517E-2</v>
      </c>
      <c r="J235" s="123">
        <f t="shared" si="114"/>
        <v>1.3236122970966338E-2</v>
      </c>
      <c r="K235" s="123">
        <f t="shared" si="114"/>
        <v>1.3669406570973566E-2</v>
      </c>
      <c r="L235" s="123">
        <f t="shared" si="114"/>
        <v>1.5157704221584618E-2</v>
      </c>
      <c r="M235" s="123">
        <f t="shared" si="114"/>
        <v>1.3467692648575646E-2</v>
      </c>
      <c r="N235" s="123">
        <f t="shared" si="114"/>
        <v>1.4447133853147857E-2</v>
      </c>
      <c r="O235" s="123">
        <f t="shared" si="114"/>
        <v>1.65364446977143E-2</v>
      </c>
      <c r="P235" s="123">
        <f t="shared" si="114"/>
        <v>9.5001988948316581E-3</v>
      </c>
      <c r="Q235" s="123">
        <f t="shared" si="114"/>
        <v>1.5420008836835215E-2</v>
      </c>
      <c r="R235" s="123">
        <f t="shared" si="114"/>
        <v>9.2243836407091898E-3</v>
      </c>
      <c r="S235" s="123">
        <f t="shared" si="114"/>
        <v>9.7036096889370673E-3</v>
      </c>
      <c r="T235" s="123">
        <f t="shared" si="114"/>
        <v>9.4657367220240349E-3</v>
      </c>
      <c r="U235" s="123">
        <f t="shared" si="114"/>
        <v>1.0947384630929851E-2</v>
      </c>
      <c r="V235" s="123">
        <f t="shared" si="114"/>
        <v>1.2045126812465182E-2</v>
      </c>
      <c r="W235" s="123">
        <f t="shared" si="114"/>
        <v>1.2412912757791815E-2</v>
      </c>
      <c r="X235" s="123">
        <f t="shared" si="114"/>
        <v>1.1978343172182392E-2</v>
      </c>
      <c r="Y235" s="123">
        <f t="shared" si="114"/>
        <v>1.1860517622008002E-2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4.6968344822355739E-3</v>
      </c>
      <c r="C236" s="99">
        <f>RES_hhdet_fecs!C67</f>
        <v>5.9371191871728348E-3</v>
      </c>
      <c r="D236" s="99">
        <f>RES_hhdet_fecs!D67</f>
        <v>6.5889214208656064E-3</v>
      </c>
      <c r="E236" s="99">
        <f>RES_hhdet_fecs!E67</f>
        <v>1.2126129819675242E-2</v>
      </c>
      <c r="F236" s="99">
        <f>RES_hhdet_fecs!F67</f>
        <v>8.0177523258083035E-3</v>
      </c>
      <c r="G236" s="99">
        <f>RES_hhdet_fecs!G67</f>
        <v>9.2995745661973508E-3</v>
      </c>
      <c r="H236" s="99">
        <f>RES_hhdet_fecs!H67</f>
        <v>1.302393842009556E-2</v>
      </c>
      <c r="I236" s="99">
        <f>RES_hhdet_fecs!I67</f>
        <v>1.438284587851517E-2</v>
      </c>
      <c r="J236" s="99">
        <f>RES_hhdet_fecs!J67</f>
        <v>1.3236122970966338E-2</v>
      </c>
      <c r="K236" s="99">
        <f>RES_hhdet_fecs!K67</f>
        <v>1.3669406570973566E-2</v>
      </c>
      <c r="L236" s="99">
        <f>RES_hhdet_fecs!L67</f>
        <v>1.5157704221584618E-2</v>
      </c>
      <c r="M236" s="99">
        <f>RES_hhdet_fecs!M67</f>
        <v>1.3467692648575646E-2</v>
      </c>
      <c r="N236" s="99">
        <f>RES_hhdet_fecs!N67</f>
        <v>1.4447133853147857E-2</v>
      </c>
      <c r="O236" s="99">
        <f>RES_hhdet_fecs!O67</f>
        <v>1.65364446977143E-2</v>
      </c>
      <c r="P236" s="99">
        <f>RES_hhdet_fecs!P67</f>
        <v>9.5001988948316581E-3</v>
      </c>
      <c r="Q236" s="99">
        <f>RES_hhdet_fecs!Q67</f>
        <v>1.5420008836835215E-2</v>
      </c>
      <c r="R236" s="99">
        <f>RES_hhdet_fecs!R67</f>
        <v>9.2243836407091898E-3</v>
      </c>
      <c r="S236" s="99">
        <f>RES_hhdet_fecs!S67</f>
        <v>9.7036096889370673E-3</v>
      </c>
      <c r="T236" s="99">
        <f>RES_hhdet_fecs!T67</f>
        <v>9.4657367220240349E-3</v>
      </c>
      <c r="U236" s="99">
        <f>RES_hhdet_fecs!U67</f>
        <v>1.0947384630929851E-2</v>
      </c>
      <c r="V236" s="99">
        <f>RES_hhdet_fecs!V67</f>
        <v>1.2045126812465182E-2</v>
      </c>
      <c r="W236" s="99">
        <f>RES_hhdet_fecs!W67</f>
        <v>1.2412912757791815E-2</v>
      </c>
      <c r="X236" s="99">
        <f>RES_hhdet_fecs!X67</f>
        <v>1.1978343172182392E-2</v>
      </c>
      <c r="Y236" s="99">
        <f>RES_hhdet_fecs!Y67</f>
        <v>1.1860517622008002E-2</v>
      </c>
      <c r="DA236" s="63" t="s">
        <v>2809</v>
      </c>
    </row>
    <row r="237" spans="1:105" ht="12" customHeight="1" x14ac:dyDescent="0.25">
      <c r="A237" s="121" t="s">
        <v>55</v>
      </c>
      <c r="B237" s="123">
        <v>31.603931090384691</v>
      </c>
      <c r="C237" s="123">
        <v>33.283147640415045</v>
      </c>
      <c r="D237" s="123">
        <v>33.554986312529991</v>
      </c>
      <c r="E237" s="123">
        <v>33.160280353675603</v>
      </c>
      <c r="F237" s="123">
        <v>31.4427119707175</v>
      </c>
      <c r="G237" s="123">
        <v>31.831759041666743</v>
      </c>
      <c r="H237" s="123">
        <v>31.69205040328066</v>
      </c>
      <c r="I237" s="123">
        <v>30.182854265395498</v>
      </c>
      <c r="J237" s="123">
        <v>30.392986718037598</v>
      </c>
      <c r="K237" s="123">
        <v>32.643733370005506</v>
      </c>
      <c r="L237" s="123">
        <v>32.314425280420572</v>
      </c>
      <c r="M237" s="123">
        <v>32.95647570908293</v>
      </c>
      <c r="N237" s="123">
        <v>32.845006661925332</v>
      </c>
      <c r="O237" s="123">
        <v>31.599227333007061</v>
      </c>
      <c r="P237" s="123">
        <v>32.315973890952939</v>
      </c>
      <c r="Q237" s="123">
        <v>30.734520996224962</v>
      </c>
      <c r="R237" s="123">
        <v>30.447712797959113</v>
      </c>
      <c r="S237" s="123">
        <v>29.548435010850771</v>
      </c>
      <c r="T237" s="123">
        <v>27.229127305188587</v>
      </c>
      <c r="U237" s="123">
        <v>26.850260220999232</v>
      </c>
      <c r="V237" s="123">
        <v>26.955454121527204</v>
      </c>
      <c r="W237" s="123">
        <v>30.737725600906689</v>
      </c>
      <c r="X237" s="123">
        <v>25.870120362775751</v>
      </c>
      <c r="Y237" s="123">
        <v>24.987034259131416</v>
      </c>
      <c r="DA237" s="130" t="s">
        <v>2810</v>
      </c>
    </row>
    <row r="238" spans="1:105" ht="12" customHeight="1" x14ac:dyDescent="0.25">
      <c r="A238" s="97" t="s">
        <v>134</v>
      </c>
      <c r="B238" s="99">
        <v>33.953710165811039</v>
      </c>
      <c r="C238" s="99">
        <v>36.176468178926896</v>
      </c>
      <c r="D238" s="99">
        <v>36.109684231259244</v>
      </c>
      <c r="E238" s="99">
        <v>35.632284739861596</v>
      </c>
      <c r="F238" s="99">
        <v>33.133624310049917</v>
      </c>
      <c r="G238" s="99">
        <v>35.205090924043034</v>
      </c>
      <c r="H238" s="99">
        <v>34.731412875905903</v>
      </c>
      <c r="I238" s="99">
        <v>32.299276426338864</v>
      </c>
      <c r="J238" s="99">
        <v>32.673187436025046</v>
      </c>
      <c r="K238" s="99">
        <v>34.995680515975295</v>
      </c>
      <c r="L238" s="99">
        <v>34.228302370156939</v>
      </c>
      <c r="M238" s="99">
        <v>35.224273172481347</v>
      </c>
      <c r="N238" s="99">
        <v>34.562450812732123</v>
      </c>
      <c r="O238" s="99">
        <v>32.816215130270514</v>
      </c>
      <c r="P238" s="99">
        <v>34.078501492359791</v>
      </c>
      <c r="Q238" s="99">
        <v>32.041954129570222</v>
      </c>
      <c r="R238" s="99">
        <v>31.809090828240812</v>
      </c>
      <c r="S238" s="99">
        <v>30.873452948228621</v>
      </c>
      <c r="T238" s="99">
        <v>28.056038997877085</v>
      </c>
      <c r="U238" s="99">
        <v>27.234075872907503</v>
      </c>
      <c r="V238" s="99">
        <v>27.787784602999508</v>
      </c>
      <c r="W238" s="99">
        <v>32.468034349172783</v>
      </c>
      <c r="X238" s="99">
        <v>25.72513984210341</v>
      </c>
      <c r="Y238" s="99">
        <v>25.15538110228152</v>
      </c>
      <c r="DA238" s="63" t="s">
        <v>2811</v>
      </c>
    </row>
    <row r="239" spans="1:105" ht="12" customHeight="1" x14ac:dyDescent="0.25">
      <c r="A239" s="97" t="s">
        <v>133</v>
      </c>
      <c r="B239" s="99">
        <v>24.65912246696665</v>
      </c>
      <c r="C239" s="99">
        <v>26.312338497729581</v>
      </c>
      <c r="D239" s="99">
        <v>26.450555350060963</v>
      </c>
      <c r="E239" s="99">
        <v>26.151637067979028</v>
      </c>
      <c r="F239" s="99">
        <v>24.440942728602128</v>
      </c>
      <c r="G239" s="99">
        <v>25.96356885574513</v>
      </c>
      <c r="H239" s="99">
        <v>24.943369276926806</v>
      </c>
      <c r="I239" s="99">
        <v>23.585292882374688</v>
      </c>
      <c r="J239" s="99">
        <v>24.396845574390877</v>
      </c>
      <c r="K239" s="99">
        <v>26.330866644399585</v>
      </c>
      <c r="L239" s="99">
        <v>25.547110315137072</v>
      </c>
      <c r="M239" s="99">
        <v>27.07932746445589</v>
      </c>
      <c r="N239" s="99">
        <v>26.870790813491514</v>
      </c>
      <c r="O239" s="99">
        <v>25.350060524091511</v>
      </c>
      <c r="P239" s="99">
        <v>26.535632627529221</v>
      </c>
      <c r="Q239" s="99">
        <v>24.65039804434657</v>
      </c>
      <c r="R239" s="99">
        <v>24.688900932537347</v>
      </c>
      <c r="S239" s="99">
        <v>24.699098335212014</v>
      </c>
      <c r="T239" s="99">
        <v>23.199393899716306</v>
      </c>
      <c r="U239" s="99">
        <v>22.946281329787542</v>
      </c>
      <c r="V239" s="99">
        <v>23.691994469716942</v>
      </c>
      <c r="W239" s="99">
        <v>27.915650814608629</v>
      </c>
      <c r="X239" s="99">
        <v>22.591336731753259</v>
      </c>
      <c r="Y239" s="99">
        <v>22.246056511278478</v>
      </c>
      <c r="DA239" s="63" t="s">
        <v>2812</v>
      </c>
    </row>
    <row r="240" spans="1:105" ht="12" customHeight="1" x14ac:dyDescent="0.25">
      <c r="A240" s="100" t="s">
        <v>212</v>
      </c>
      <c r="B240" s="102">
        <v>12.654715477847072</v>
      </c>
      <c r="C240" s="102">
        <v>13.370165714976698</v>
      </c>
      <c r="D240" s="102">
        <v>13.42445989432413</v>
      </c>
      <c r="E240" s="102">
        <v>13.066909551685322</v>
      </c>
      <c r="F240" s="102">
        <v>12.089387041461258</v>
      </c>
      <c r="G240" s="102">
        <v>12.654731493084169</v>
      </c>
      <c r="H240" s="102">
        <v>10.348748323365497</v>
      </c>
      <c r="I240" s="102">
        <v>10.201460317220956</v>
      </c>
      <c r="J240" s="102">
        <v>11.259295204996373</v>
      </c>
      <c r="K240" s="102">
        <v>12.240504175759275</v>
      </c>
      <c r="L240" s="102">
        <v>10.597488395720712</v>
      </c>
      <c r="M240" s="102">
        <v>12.297329000121143</v>
      </c>
      <c r="N240" s="102">
        <v>11.739942035580164</v>
      </c>
      <c r="O240" s="102">
        <v>9.5762529436630839</v>
      </c>
      <c r="P240" s="102">
        <v>10.113530477299692</v>
      </c>
      <c r="Q240" s="102">
        <v>7.6580482481965406</v>
      </c>
      <c r="R240" s="102">
        <v>7.0699747186698936</v>
      </c>
      <c r="S240" s="102">
        <v>7.785658335204757</v>
      </c>
      <c r="T240" s="102">
        <v>8.2408629054621461</v>
      </c>
      <c r="U240" s="102">
        <v>8.1670621030778729</v>
      </c>
      <c r="V240" s="102">
        <v>8.2887534362022528</v>
      </c>
      <c r="W240" s="102">
        <v>9.4539050564968665</v>
      </c>
      <c r="X240" s="102">
        <v>8.8212496139527889</v>
      </c>
      <c r="Y240" s="102">
        <v>8.594610765988266</v>
      </c>
      <c r="DA240" s="131" t="s">
        <v>2813</v>
      </c>
    </row>
    <row r="241" spans="1:105" ht="12" customHeight="1" x14ac:dyDescent="0.25">
      <c r="A241" s="103" t="s">
        <v>52</v>
      </c>
      <c r="B241" s="105">
        <v>12.004406989119577</v>
      </c>
      <c r="C241" s="105">
        <v>12.942172782752877</v>
      </c>
      <c r="D241" s="105">
        <v>13.02609545573684</v>
      </c>
      <c r="E241" s="105">
        <v>13.084727516293704</v>
      </c>
      <c r="F241" s="105">
        <v>12.351555687140873</v>
      </c>
      <c r="G241" s="105">
        <v>13.308837362660965</v>
      </c>
      <c r="H241" s="105">
        <v>14.594620953561311</v>
      </c>
      <c r="I241" s="105">
        <v>13.383832565153739</v>
      </c>
      <c r="J241" s="105">
        <v>13.137550369394507</v>
      </c>
      <c r="K241" s="105">
        <v>14.090362468640311</v>
      </c>
      <c r="L241" s="105">
        <v>14.949621919416357</v>
      </c>
      <c r="M241" s="105">
        <v>14.781998464334746</v>
      </c>
      <c r="N241" s="105">
        <v>15.13084877791135</v>
      </c>
      <c r="O241" s="105">
        <v>15.773807580428427</v>
      </c>
      <c r="P241" s="105">
        <v>16.422102150229531</v>
      </c>
      <c r="Q241" s="105">
        <v>16.992349796150034</v>
      </c>
      <c r="R241" s="105">
        <v>17.618926213867454</v>
      </c>
      <c r="S241" s="105">
        <v>16.91344000000726</v>
      </c>
      <c r="T241" s="105">
        <v>14.958530994254163</v>
      </c>
      <c r="U241" s="105">
        <v>14.779219226709674</v>
      </c>
      <c r="V241" s="105">
        <v>15.403241033514686</v>
      </c>
      <c r="W241" s="105">
        <v>18.461745758111761</v>
      </c>
      <c r="X241" s="105">
        <v>13.770087117800472</v>
      </c>
      <c r="Y241" s="105">
        <v>13.651445745290212</v>
      </c>
      <c r="DA241" s="132" t="s">
        <v>2814</v>
      </c>
    </row>
    <row r="242" spans="1:105" ht="12" customHeight="1" x14ac:dyDescent="0.25">
      <c r="A242" s="106" t="s">
        <v>122</v>
      </c>
      <c r="B242" s="102">
        <v>28.856474387535329</v>
      </c>
      <c r="C242" s="102">
        <v>29.613293031996772</v>
      </c>
      <c r="D242" s="102">
        <v>30.508451724520537</v>
      </c>
      <c r="E242" s="102">
        <v>30.354468616537012</v>
      </c>
      <c r="F242" s="102">
        <v>30.209439203066601</v>
      </c>
      <c r="G242" s="102">
        <v>27.81582292497065</v>
      </c>
      <c r="H242" s="102">
        <v>28.739241210333866</v>
      </c>
      <c r="I242" s="102">
        <v>28.781887738661052</v>
      </c>
      <c r="J242" s="102">
        <v>28.660514021944849</v>
      </c>
      <c r="K242" s="102">
        <v>31.304979837025339</v>
      </c>
      <c r="L242" s="102">
        <v>31.885591714678906</v>
      </c>
      <c r="M242" s="102">
        <v>31.06926190151442</v>
      </c>
      <c r="N242" s="102">
        <v>31.988853283356402</v>
      </c>
      <c r="O242" s="102">
        <v>32.014932167938362</v>
      </c>
      <c r="P242" s="102">
        <v>31.143915455188569</v>
      </c>
      <c r="Q242" s="102">
        <v>30.914256839586347</v>
      </c>
      <c r="R242" s="102">
        <v>30.508908220023802</v>
      </c>
      <c r="S242" s="102">
        <v>29.347128494757623</v>
      </c>
      <c r="T242" s="102">
        <v>27.754685631373203</v>
      </c>
      <c r="U242" s="102">
        <v>28.298222595352673</v>
      </c>
      <c r="V242" s="102">
        <v>27.197636400642075</v>
      </c>
      <c r="W242" s="102">
        <v>29.152592950295332</v>
      </c>
      <c r="X242" s="102">
        <v>27.85543822515594</v>
      </c>
      <c r="Y242" s="102">
        <v>26.192174771119305</v>
      </c>
      <c r="DA242" s="131" t="s">
        <v>2815</v>
      </c>
    </row>
    <row r="243" spans="1:105" ht="12" customHeight="1" x14ac:dyDescent="0.25">
      <c r="A243" s="107" t="s">
        <v>121</v>
      </c>
      <c r="B243" s="105">
        <v>23.089992830974225</v>
      </c>
      <c r="C243" s="105">
        <v>23.742497442131349</v>
      </c>
      <c r="D243" s="105">
        <v>24.543872261083891</v>
      </c>
      <c r="E243" s="105">
        <v>24.44630857666699</v>
      </c>
      <c r="F243" s="105">
        <v>24.379126115721245</v>
      </c>
      <c r="G243" s="105">
        <v>22.501082429152589</v>
      </c>
      <c r="H243" s="105">
        <v>22.810202057761909</v>
      </c>
      <c r="I243" s="105">
        <v>23.036097604537421</v>
      </c>
      <c r="J243" s="105">
        <v>23.191837427439264</v>
      </c>
      <c r="K243" s="105">
        <v>25.415247471637958</v>
      </c>
      <c r="L243" s="105">
        <v>25.531181105881121</v>
      </c>
      <c r="M243" s="105">
        <v>25.240897349158502</v>
      </c>
      <c r="N243" s="105">
        <v>25.950806039602753</v>
      </c>
      <c r="O243" s="105">
        <v>25.649660272325896</v>
      </c>
      <c r="P243" s="105">
        <v>25.179577621350919</v>
      </c>
      <c r="Q243" s="105">
        <v>24.694660849625407</v>
      </c>
      <c r="R243" s="105">
        <v>24.39244682067805</v>
      </c>
      <c r="S243" s="105">
        <v>23.801371607542855</v>
      </c>
      <c r="T243" s="105">
        <v>22.955344371072442</v>
      </c>
      <c r="U243" s="105">
        <v>23.607207209289321</v>
      </c>
      <c r="V243" s="105">
        <v>22.858510283389069</v>
      </c>
      <c r="W243" s="105">
        <v>24.674682695540682</v>
      </c>
      <c r="X243" s="105">
        <v>24.094053512996286</v>
      </c>
      <c r="Y243" s="105">
        <v>22.849676766315344</v>
      </c>
      <c r="DA243" s="132" t="s">
        <v>2816</v>
      </c>
    </row>
    <row r="244" spans="1:105" ht="12" customHeight="1" x14ac:dyDescent="0.25">
      <c r="A244" s="108" t="s">
        <v>53</v>
      </c>
      <c r="B244" s="99">
        <v>10.760776186887137</v>
      </c>
      <c r="C244" s="99">
        <v>10.989325830059508</v>
      </c>
      <c r="D244" s="99">
        <v>11.360850177743187</v>
      </c>
      <c r="E244" s="99">
        <v>11.191457197959867</v>
      </c>
      <c r="F244" s="99">
        <v>11.108609039048737</v>
      </c>
      <c r="G244" s="99">
        <v>10.213447052810819</v>
      </c>
      <c r="H244" s="99">
        <v>8.7846619479594334</v>
      </c>
      <c r="I244" s="99">
        <v>9.299855776552258</v>
      </c>
      <c r="J244" s="99">
        <v>10.073238294232365</v>
      </c>
      <c r="K244" s="99">
        <v>11.260974241259603</v>
      </c>
      <c r="L244" s="99">
        <v>10.11769143174646</v>
      </c>
      <c r="M244" s="99">
        <v>10.987388840773004</v>
      </c>
      <c r="N244" s="99">
        <v>10.911254871710605</v>
      </c>
      <c r="O244" s="99">
        <v>9.3685408592752406</v>
      </c>
      <c r="P244" s="99">
        <v>9.2286082556013831</v>
      </c>
      <c r="Q244" s="99">
        <v>7.3916106160660933</v>
      </c>
      <c r="R244" s="99">
        <v>6.7647863833811108</v>
      </c>
      <c r="S244" s="99">
        <v>7.2931516218103623</v>
      </c>
      <c r="T244" s="99">
        <v>8.0060231930144941</v>
      </c>
      <c r="U244" s="99">
        <v>8.3620662067743847</v>
      </c>
      <c r="V244" s="99">
        <v>8.0264660397458929</v>
      </c>
      <c r="W244" s="99">
        <v>8.3773410013104446</v>
      </c>
      <c r="X244" s="99">
        <v>9.4409694582303949</v>
      </c>
      <c r="Y244" s="99">
        <v>8.8309310552589526</v>
      </c>
      <c r="DA244" s="63" t="s">
        <v>2817</v>
      </c>
    </row>
    <row r="245" spans="1:105" ht="12" customHeight="1" x14ac:dyDescent="0.25">
      <c r="A245" s="108" t="s">
        <v>52</v>
      </c>
      <c r="B245" s="99">
        <v>12.329216644087088</v>
      </c>
      <c r="C245" s="99">
        <v>12.753171612071846</v>
      </c>
      <c r="D245" s="99">
        <v>13.183022083340703</v>
      </c>
      <c r="E245" s="99">
        <v>13.254851378707128</v>
      </c>
      <c r="F245" s="99">
        <v>13.27051707667251</v>
      </c>
      <c r="G245" s="99">
        <v>12.287635376341767</v>
      </c>
      <c r="H245" s="99">
        <v>14.025540109802479</v>
      </c>
      <c r="I245" s="99">
        <v>13.736241827985165</v>
      </c>
      <c r="J245" s="99">
        <v>13.118599133206903</v>
      </c>
      <c r="K245" s="99">
        <v>14.154273230378356</v>
      </c>
      <c r="L245" s="99">
        <v>15.413489674134659</v>
      </c>
      <c r="M245" s="99">
        <v>14.253508508385499</v>
      </c>
      <c r="N245" s="99">
        <v>15.039551167892148</v>
      </c>
      <c r="O245" s="99">
        <v>16.281119413050657</v>
      </c>
      <c r="P245" s="99">
        <v>15.95096936574954</v>
      </c>
      <c r="Q245" s="99">
        <v>17.303050233559315</v>
      </c>
      <c r="R245" s="99">
        <v>17.627660437296935</v>
      </c>
      <c r="S245" s="99">
        <v>16.508219985732492</v>
      </c>
      <c r="T245" s="99">
        <v>14.949321178057941</v>
      </c>
      <c r="U245" s="99">
        <v>15.245141002514934</v>
      </c>
      <c r="V245" s="99">
        <v>14.832044243643177</v>
      </c>
      <c r="W245" s="99">
        <v>16.29734169423023</v>
      </c>
      <c r="X245" s="99">
        <v>14.653084054765891</v>
      </c>
      <c r="Y245" s="99">
        <v>14.018745711056393</v>
      </c>
      <c r="DA245" s="63" t="s">
        <v>2818</v>
      </c>
    </row>
    <row r="246" spans="1:105" ht="12" customHeight="1" x14ac:dyDescent="0.25">
      <c r="A246" s="121" t="s">
        <v>54</v>
      </c>
      <c r="B246" s="123">
        <v>4.0923822746426826</v>
      </c>
      <c r="C246" s="123">
        <v>4.71486544940917</v>
      </c>
      <c r="D246" s="123">
        <v>4.8748551494062866</v>
      </c>
      <c r="E246" s="123">
        <v>4.7938776268551635</v>
      </c>
      <c r="F246" s="123">
        <v>4.988810391867708</v>
      </c>
      <c r="G246" s="123">
        <v>4.1884131042460284</v>
      </c>
      <c r="H246" s="123">
        <v>4.7842763772742662</v>
      </c>
      <c r="I246" s="123">
        <v>4.0880642532641209</v>
      </c>
      <c r="J246" s="123">
        <v>4.4353826611466367</v>
      </c>
      <c r="K246" s="123">
        <v>5.6071856371007147</v>
      </c>
      <c r="L246" s="123">
        <v>5.6241371320864877</v>
      </c>
      <c r="M246" s="123">
        <v>5.572459129433275</v>
      </c>
      <c r="N246" s="123">
        <v>5.6447767672777216</v>
      </c>
      <c r="O246" s="123">
        <v>5.507425787765114</v>
      </c>
      <c r="P246" s="123">
        <v>5.6855928738503545</v>
      </c>
      <c r="Q246" s="123">
        <v>5.4709542067028911</v>
      </c>
      <c r="R246" s="123">
        <v>5.5109440329994142</v>
      </c>
      <c r="S246" s="123">
        <v>5.4883020910849085</v>
      </c>
      <c r="T246" s="123">
        <v>5.3280554476253483</v>
      </c>
      <c r="U246" s="123">
        <v>5.4091043158027752</v>
      </c>
      <c r="V246" s="123">
        <v>5.3182730775073201</v>
      </c>
      <c r="W246" s="123">
        <v>5.1330295568324775</v>
      </c>
      <c r="X246" s="123">
        <v>4.7908863286475531</v>
      </c>
      <c r="Y246" s="123">
        <v>4.8743149496604934</v>
      </c>
      <c r="DA246" s="130" t="s">
        <v>2819</v>
      </c>
    </row>
    <row r="247" spans="1:105" ht="12" customHeight="1" x14ac:dyDescent="0.25">
      <c r="A247" s="97" t="s">
        <v>175</v>
      </c>
      <c r="B247" s="99">
        <v>4.7745258135309063</v>
      </c>
      <c r="C247" s="99">
        <v>5.6830441181303604</v>
      </c>
      <c r="D247" s="99">
        <v>5.7548949297373007</v>
      </c>
      <c r="E247" s="99">
        <v>5.636081390698064</v>
      </c>
      <c r="F247" s="99">
        <v>5.6083457024824002</v>
      </c>
      <c r="G247" s="99">
        <v>5.3187034903601731</v>
      </c>
      <c r="H247" s="99">
        <v>5.8933162239986094</v>
      </c>
      <c r="I247" s="99">
        <v>4.8017794756271863</v>
      </c>
      <c r="J247" s="99">
        <v>5.2869452139505961</v>
      </c>
      <c r="K247" s="99">
        <v>6.7455408186757406</v>
      </c>
      <c r="L247" s="99">
        <v>6.7405221936348925</v>
      </c>
      <c r="M247" s="99">
        <v>6.8122693516192454</v>
      </c>
      <c r="N247" s="99">
        <v>6.698731431037924</v>
      </c>
      <c r="O247" s="99">
        <v>6.706864314781976</v>
      </c>
      <c r="P247" s="99">
        <v>6.8933289748703235</v>
      </c>
      <c r="Q247" s="99">
        <v>6.7114445324495868</v>
      </c>
      <c r="R247" s="99">
        <v>6.7030915446008397</v>
      </c>
      <c r="S247" s="99">
        <v>6.8510997254423378</v>
      </c>
      <c r="T247" s="99">
        <v>6.5549257429365717</v>
      </c>
      <c r="U247" s="99">
        <v>6.6545946447815023</v>
      </c>
      <c r="V247" s="99">
        <v>6.8852527979604661</v>
      </c>
      <c r="W247" s="99">
        <v>7.9343126722297619</v>
      </c>
      <c r="X247" s="99">
        <v>5.3710725985292189</v>
      </c>
      <c r="Y247" s="99">
        <v>6.3441989502180132</v>
      </c>
      <c r="DA247" s="63" t="s">
        <v>2820</v>
      </c>
    </row>
    <row r="248" spans="1:105" ht="12" customHeight="1" x14ac:dyDescent="0.25">
      <c r="A248" s="109" t="s">
        <v>120</v>
      </c>
      <c r="B248" s="110">
        <v>3.9155131735582565</v>
      </c>
      <c r="C248" s="110">
        <v>4.4621893530231738</v>
      </c>
      <c r="D248" s="110">
        <v>4.6417119816127768</v>
      </c>
      <c r="E248" s="110">
        <v>4.5668191045457149</v>
      </c>
      <c r="F248" s="110">
        <v>4.8188709615768852</v>
      </c>
      <c r="G248" s="110">
        <v>3.8751602228948916</v>
      </c>
      <c r="H248" s="110">
        <v>4.4755041335042209</v>
      </c>
      <c r="I248" s="110">
        <v>3.887557339181436</v>
      </c>
      <c r="J248" s="110">
        <v>4.1953831040167424</v>
      </c>
      <c r="K248" s="110">
        <v>5.2830476764382883</v>
      </c>
      <c r="L248" s="110">
        <v>5.3037566353500951</v>
      </c>
      <c r="M248" s="110">
        <v>5.2116833176104445</v>
      </c>
      <c r="N248" s="110">
        <v>5.3466173611678132</v>
      </c>
      <c r="O248" s="110">
        <v>5.1776049996806455</v>
      </c>
      <c r="P248" s="110">
        <v>5.3765886205049966</v>
      </c>
      <c r="Q248" s="110">
        <v>5.1780730229879435</v>
      </c>
      <c r="R248" s="110">
        <v>5.2556607010305525</v>
      </c>
      <c r="S248" s="110">
        <v>5.2121782688466736</v>
      </c>
      <c r="T248" s="110">
        <v>5.0887497196213953</v>
      </c>
      <c r="U248" s="110">
        <v>5.1625098034688897</v>
      </c>
      <c r="V248" s="110">
        <v>5.0093745057884389</v>
      </c>
      <c r="W248" s="110">
        <v>4.6043266662874798</v>
      </c>
      <c r="X248" s="110">
        <v>4.7072158934283594</v>
      </c>
      <c r="Y248" s="110">
        <v>4.7142184125867077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118.27167095151181</v>
      </c>
      <c r="C250" s="118">
        <f t="shared" si="115"/>
        <v>128.48584403906679</v>
      </c>
      <c r="D250" s="118">
        <f t="shared" si="115"/>
        <v>118.94969299972225</v>
      </c>
      <c r="E250" s="118">
        <f t="shared" si="115"/>
        <v>119.0486208148417</v>
      </c>
      <c r="F250" s="118">
        <f t="shared" si="115"/>
        <v>110.77812781730378</v>
      </c>
      <c r="G250" s="118">
        <f t="shared" si="115"/>
        <v>127.02816117146973</v>
      </c>
      <c r="H250" s="118">
        <f t="shared" si="115"/>
        <v>120.54370210773743</v>
      </c>
      <c r="I250" s="118">
        <f t="shared" si="115"/>
        <v>110.82291360224642</v>
      </c>
      <c r="J250" s="118">
        <f t="shared" si="115"/>
        <v>115.46858670730215</v>
      </c>
      <c r="K250" s="118">
        <f t="shared" si="115"/>
        <v>120.87284414120013</v>
      </c>
      <c r="L250" s="118">
        <f t="shared" si="115"/>
        <v>132.33782763147468</v>
      </c>
      <c r="M250" s="118">
        <f t="shared" si="115"/>
        <v>122.11386542357953</v>
      </c>
      <c r="N250" s="118">
        <f t="shared" si="115"/>
        <v>127.87912070027555</v>
      </c>
      <c r="O250" s="118">
        <f t="shared" si="115"/>
        <v>131.6823024098955</v>
      </c>
      <c r="P250" s="118">
        <f t="shared" si="115"/>
        <v>116.81152963162886</v>
      </c>
      <c r="Q250" s="118">
        <f t="shared" si="115"/>
        <v>125.61272983543691</v>
      </c>
      <c r="R250" s="118">
        <f t="shared" ref="R250:V250" si="116">R251+R254+R256+R265</f>
        <v>136.42962916070181</v>
      </c>
      <c r="S250" s="118">
        <f t="shared" si="116"/>
        <v>134.45305423044422</v>
      </c>
      <c r="T250" s="118">
        <f t="shared" si="116"/>
        <v>124.6876298941027</v>
      </c>
      <c r="U250" s="118">
        <f t="shared" si="116"/>
        <v>133.21546284828491</v>
      </c>
      <c r="V250" s="118">
        <f t="shared" si="116"/>
        <v>137.09376895613332</v>
      </c>
      <c r="W250" s="118">
        <f t="shared" ref="W250:Y250" si="117">W251+W254+W256+W265</f>
        <v>149.4952348508703</v>
      </c>
      <c r="X250" s="118">
        <f t="shared" si="117"/>
        <v>129.84133996966526</v>
      </c>
      <c r="Y250" s="118">
        <f t="shared" si="117"/>
        <v>121.4880409645388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96.010466339545999</v>
      </c>
      <c r="C251" s="123">
        <f t="shared" si="118"/>
        <v>104.62026959714495</v>
      </c>
      <c r="D251" s="123">
        <f t="shared" si="118"/>
        <v>94.58899779176474</v>
      </c>
      <c r="E251" s="123">
        <f t="shared" si="118"/>
        <v>94.726248478660082</v>
      </c>
      <c r="F251" s="123">
        <f t="shared" si="118"/>
        <v>87.065074610723016</v>
      </c>
      <c r="G251" s="123">
        <f t="shared" si="118"/>
        <v>103.46424419772634</v>
      </c>
      <c r="H251" s="123">
        <f t="shared" si="118"/>
        <v>96.283655012000381</v>
      </c>
      <c r="I251" s="123">
        <f t="shared" si="118"/>
        <v>87.840960271706663</v>
      </c>
      <c r="J251" s="123">
        <f t="shared" si="118"/>
        <v>91.94426454298889</v>
      </c>
      <c r="K251" s="123">
        <f t="shared" si="118"/>
        <v>94.691130821652507</v>
      </c>
      <c r="L251" s="123">
        <f t="shared" si="118"/>
        <v>106.07361606934099</v>
      </c>
      <c r="M251" s="123">
        <f t="shared" si="118"/>
        <v>95.347287946550679</v>
      </c>
      <c r="N251" s="123">
        <f t="shared" si="118"/>
        <v>100.76492226331968</v>
      </c>
      <c r="O251" s="123">
        <f t="shared" si="118"/>
        <v>105.10601907875851</v>
      </c>
      <c r="P251" s="123">
        <f t="shared" si="118"/>
        <v>89.423939900844871</v>
      </c>
      <c r="Q251" s="123">
        <f t="shared" si="118"/>
        <v>99.053852556646717</v>
      </c>
      <c r="R251" s="123">
        <f t="shared" ref="R251:V251" si="119">SUM(R252:R253)</f>
        <v>109.60759631958473</v>
      </c>
      <c r="S251" s="123">
        <f t="shared" si="119"/>
        <v>107.86475291625936</v>
      </c>
      <c r="T251" s="123">
        <f t="shared" si="119"/>
        <v>99.511265128766752</v>
      </c>
      <c r="U251" s="123">
        <f t="shared" si="119"/>
        <v>107.7702616359029</v>
      </c>
      <c r="V251" s="123">
        <f t="shared" si="119"/>
        <v>111.21360410033938</v>
      </c>
      <c r="W251" s="123">
        <f t="shared" ref="W251:Y251" si="120">SUM(W252:W253)</f>
        <v>120.34221057876209</v>
      </c>
      <c r="X251" s="123">
        <f t="shared" si="120"/>
        <v>104.4658428404837</v>
      </c>
      <c r="Y251" s="123">
        <f t="shared" si="120"/>
        <v>96.489405472746483</v>
      </c>
      <c r="DA251" s="130" t="s">
        <v>2973</v>
      </c>
    </row>
    <row r="252" spans="1:105" ht="12" customHeight="1" x14ac:dyDescent="0.25">
      <c r="A252" s="97" t="s">
        <v>212</v>
      </c>
      <c r="B252" s="99">
        <v>93.403777286869186</v>
      </c>
      <c r="C252" s="99">
        <v>101.84554032322201</v>
      </c>
      <c r="D252" s="99">
        <v>92.137616249739409</v>
      </c>
      <c r="E252" s="99">
        <v>92.320260395310896</v>
      </c>
      <c r="F252" s="99">
        <v>84.908496015730051</v>
      </c>
      <c r="G252" s="99">
        <v>101.17567454337141</v>
      </c>
      <c r="H252" s="99">
        <v>94.144840590416266</v>
      </c>
      <c r="I252" s="99">
        <v>85.95455636449887</v>
      </c>
      <c r="J252" s="99">
        <v>89.994715967734834</v>
      </c>
      <c r="K252" s="99">
        <v>92.701742332171847</v>
      </c>
      <c r="L252" s="99">
        <v>103.86412167959493</v>
      </c>
      <c r="M252" s="99">
        <v>93.38933444049151</v>
      </c>
      <c r="N252" s="99">
        <v>98.715568640209426</v>
      </c>
      <c r="O252" s="99">
        <v>102.9877758973275</v>
      </c>
      <c r="P252" s="99">
        <v>87.635364362116633</v>
      </c>
      <c r="Q252" s="99">
        <v>97.087227455990828</v>
      </c>
      <c r="R252" s="99">
        <v>107.4435535568102</v>
      </c>
      <c r="S252" s="99">
        <v>105.74753979640485</v>
      </c>
      <c r="T252" s="99">
        <v>97.562801960965658</v>
      </c>
      <c r="U252" s="99">
        <v>105.67427936104879</v>
      </c>
      <c r="V252" s="99">
        <v>109.0563033697327</v>
      </c>
      <c r="W252" s="99">
        <v>117.98121765788171</v>
      </c>
      <c r="X252" s="99">
        <v>102.43456232100205</v>
      </c>
      <c r="Y252" s="99">
        <v>94.611208417339057</v>
      </c>
      <c r="DA252" s="63" t="s">
        <v>2974</v>
      </c>
    </row>
    <row r="253" spans="1:105" ht="12" customHeight="1" x14ac:dyDescent="0.25">
      <c r="A253" s="97" t="s">
        <v>53</v>
      </c>
      <c r="B253" s="99">
        <v>2.6066890526768138</v>
      </c>
      <c r="C253" s="99">
        <v>2.7747292739229454</v>
      </c>
      <c r="D253" s="99">
        <v>2.4513815420253322</v>
      </c>
      <c r="E253" s="99">
        <v>2.405988083349186</v>
      </c>
      <c r="F253" s="99">
        <v>2.1565785949929617</v>
      </c>
      <c r="G253" s="99">
        <v>2.2885696543549363</v>
      </c>
      <c r="H253" s="99">
        <v>2.1388144215841196</v>
      </c>
      <c r="I253" s="99">
        <v>1.8864039072077989</v>
      </c>
      <c r="J253" s="99">
        <v>1.9495485752540573</v>
      </c>
      <c r="K253" s="99">
        <v>1.9893884894806673</v>
      </c>
      <c r="L253" s="99">
        <v>2.209494389746061</v>
      </c>
      <c r="M253" s="99">
        <v>1.9579535060591726</v>
      </c>
      <c r="N253" s="99">
        <v>2.0493536231102443</v>
      </c>
      <c r="O253" s="99">
        <v>2.1182431814310161</v>
      </c>
      <c r="P253" s="99">
        <v>1.7885755387282352</v>
      </c>
      <c r="Q253" s="99">
        <v>1.9666251006558926</v>
      </c>
      <c r="R253" s="99">
        <v>2.1640427627745211</v>
      </c>
      <c r="S253" s="99">
        <v>2.1172131198545072</v>
      </c>
      <c r="T253" s="99">
        <v>1.9484631678011002</v>
      </c>
      <c r="U253" s="99">
        <v>2.0959822748541121</v>
      </c>
      <c r="V253" s="99">
        <v>2.157300730606674</v>
      </c>
      <c r="W253" s="99">
        <v>2.3609929208803733</v>
      </c>
      <c r="X253" s="99">
        <v>2.0312805194816477</v>
      </c>
      <c r="Y253" s="99">
        <v>1.8781970554074259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8.5540908986521842E-3</v>
      </c>
      <c r="C254" s="123">
        <f t="shared" si="121"/>
        <v>1.1842854964163636E-2</v>
      </c>
      <c r="D254" s="123">
        <f t="shared" si="121"/>
        <v>1.3898805773789167E-2</v>
      </c>
      <c r="E254" s="123">
        <f t="shared" si="121"/>
        <v>2.7376205543646961E-2</v>
      </c>
      <c r="F254" s="123">
        <f t="shared" si="121"/>
        <v>1.9161661013532727E-2</v>
      </c>
      <c r="G254" s="123">
        <f t="shared" si="121"/>
        <v>2.3515787234606341E-2</v>
      </c>
      <c r="H254" s="123">
        <f t="shared" si="121"/>
        <v>3.459378808176055E-2</v>
      </c>
      <c r="I254" s="123">
        <f t="shared" si="121"/>
        <v>3.9466692277962144E-2</v>
      </c>
      <c r="J254" s="123">
        <f t="shared" si="121"/>
        <v>3.7098752835401719E-2</v>
      </c>
      <c r="K254" s="123">
        <f t="shared" si="121"/>
        <v>3.9311213444795816E-2</v>
      </c>
      <c r="L254" s="123">
        <f t="shared" si="121"/>
        <v>4.4729040185913518E-2</v>
      </c>
      <c r="M254" s="123">
        <f t="shared" si="121"/>
        <v>4.098209016107509E-2</v>
      </c>
      <c r="N254" s="123">
        <f t="shared" si="121"/>
        <v>4.5462292857699378E-2</v>
      </c>
      <c r="O254" s="123">
        <f t="shared" si="121"/>
        <v>5.472142945028019E-2</v>
      </c>
      <c r="P254" s="123">
        <f t="shared" si="121"/>
        <v>3.3017259516162911E-2</v>
      </c>
      <c r="Q254" s="123">
        <f t="shared" si="121"/>
        <v>5.6147814101598463E-2</v>
      </c>
      <c r="R254" s="123">
        <f t="shared" si="121"/>
        <v>3.4941047877454411E-2</v>
      </c>
      <c r="S254" s="123">
        <f t="shared" si="121"/>
        <v>3.8048519588213245E-2</v>
      </c>
      <c r="T254" s="123">
        <f t="shared" si="121"/>
        <v>3.7968516266902542E-2</v>
      </c>
      <c r="U254" s="123">
        <f t="shared" si="121"/>
        <v>4.4600199090578031E-2</v>
      </c>
      <c r="V254" s="123">
        <f t="shared" si="121"/>
        <v>4.956850433362639E-2</v>
      </c>
      <c r="W254" s="123">
        <f t="shared" si="121"/>
        <v>5.1346974985724943E-2</v>
      </c>
      <c r="X254" s="123">
        <f t="shared" si="121"/>
        <v>4.9698452901580731E-2</v>
      </c>
      <c r="Y254" s="123">
        <f t="shared" si="121"/>
        <v>4.9363942895706642E-2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8.5540908986521842E-3</v>
      </c>
      <c r="C255" s="99">
        <f>RES_hhdet_tess!C67</f>
        <v>1.1842854964163636E-2</v>
      </c>
      <c r="D255" s="99">
        <f>RES_hhdet_tess!D67</f>
        <v>1.3898805773789167E-2</v>
      </c>
      <c r="E255" s="99">
        <f>RES_hhdet_tess!E67</f>
        <v>2.7376205543646961E-2</v>
      </c>
      <c r="F255" s="99">
        <f>RES_hhdet_tess!F67</f>
        <v>1.9161661013532727E-2</v>
      </c>
      <c r="G255" s="99">
        <f>RES_hhdet_tess!G67</f>
        <v>2.3515787234606341E-2</v>
      </c>
      <c r="H255" s="99">
        <f>RES_hhdet_tess!H67</f>
        <v>3.459378808176055E-2</v>
      </c>
      <c r="I255" s="99">
        <f>RES_hhdet_tess!I67</f>
        <v>3.9466692277962144E-2</v>
      </c>
      <c r="J255" s="99">
        <f>RES_hhdet_tess!J67</f>
        <v>3.7098752835401719E-2</v>
      </c>
      <c r="K255" s="99">
        <f>RES_hhdet_tess!K67</f>
        <v>3.9311213444795816E-2</v>
      </c>
      <c r="L255" s="99">
        <f>RES_hhdet_tess!L67</f>
        <v>4.4729040185913518E-2</v>
      </c>
      <c r="M255" s="99">
        <f>RES_hhdet_tess!M67</f>
        <v>4.098209016107509E-2</v>
      </c>
      <c r="N255" s="99">
        <f>RES_hhdet_tess!N67</f>
        <v>4.5462292857699378E-2</v>
      </c>
      <c r="O255" s="99">
        <f>RES_hhdet_tess!O67</f>
        <v>5.472142945028019E-2</v>
      </c>
      <c r="P255" s="99">
        <f>RES_hhdet_tess!P67</f>
        <v>3.3017259516162911E-2</v>
      </c>
      <c r="Q255" s="99">
        <f>RES_hhdet_tess!Q67</f>
        <v>5.6147814101598463E-2</v>
      </c>
      <c r="R255" s="99">
        <f>RES_hhdet_tess!R67</f>
        <v>3.4941047877454411E-2</v>
      </c>
      <c r="S255" s="99">
        <f>RES_hhdet_tess!S67</f>
        <v>3.8048519588213245E-2</v>
      </c>
      <c r="T255" s="99">
        <f>RES_hhdet_tess!T67</f>
        <v>3.7968516266902542E-2</v>
      </c>
      <c r="U255" s="99">
        <f>RES_hhdet_tess!U67</f>
        <v>4.4600199090578031E-2</v>
      </c>
      <c r="V255" s="99">
        <f>RES_hhdet_tess!V67</f>
        <v>4.956850433362639E-2</v>
      </c>
      <c r="W255" s="99">
        <f>RES_hhdet_tess!W67</f>
        <v>5.1346974985724943E-2</v>
      </c>
      <c r="X255" s="99">
        <f>RES_hhdet_tess!X67</f>
        <v>4.9698452901580731E-2</v>
      </c>
      <c r="Y255" s="99">
        <f>RES_hhdet_tess!Y67</f>
        <v>4.9363942895706642E-2</v>
      </c>
      <c r="DA255" s="63" t="s">
        <v>2977</v>
      </c>
    </row>
    <row r="256" spans="1:105" ht="12" customHeight="1" x14ac:dyDescent="0.25">
      <c r="A256" s="121" t="s">
        <v>55</v>
      </c>
      <c r="B256" s="123">
        <v>19.324511737184707</v>
      </c>
      <c r="C256" s="123">
        <v>20.477380896518302</v>
      </c>
      <c r="D256" s="123">
        <v>20.844154244256064</v>
      </c>
      <c r="E256" s="123">
        <v>20.840928380244502</v>
      </c>
      <c r="F256" s="123">
        <v>20.081229736571011</v>
      </c>
      <c r="G256" s="123">
        <v>20.518702179537073</v>
      </c>
      <c r="H256" s="123">
        <v>20.757357616329877</v>
      </c>
      <c r="I256" s="123">
        <v>19.967293903094408</v>
      </c>
      <c r="J256" s="123">
        <v>20.259389584735853</v>
      </c>
      <c r="K256" s="123">
        <v>22.059634237487774</v>
      </c>
      <c r="L256" s="123">
        <v>22.117792628868628</v>
      </c>
      <c r="M256" s="123">
        <v>22.660586188971472</v>
      </c>
      <c r="N256" s="123">
        <v>22.926209407127995</v>
      </c>
      <c r="O256" s="123">
        <v>22.466520652110418</v>
      </c>
      <c r="P256" s="123">
        <v>23.139135022566187</v>
      </c>
      <c r="Q256" s="123">
        <v>22.415410126966634</v>
      </c>
      <c r="R256" s="123">
        <v>22.621311849571985</v>
      </c>
      <c r="S256" s="123">
        <v>22.359131197979085</v>
      </c>
      <c r="T256" s="123">
        <v>21.013912177496707</v>
      </c>
      <c r="U256" s="123">
        <v>21.162332644484795</v>
      </c>
      <c r="V256" s="123">
        <v>21.618310474487046</v>
      </c>
      <c r="W256" s="123">
        <v>25.019586549861351</v>
      </c>
      <c r="X256" s="123">
        <v>21.350894351524353</v>
      </c>
      <c r="Y256" s="123">
        <v>20.836998874753224</v>
      </c>
      <c r="DA256" s="130" t="s">
        <v>2978</v>
      </c>
    </row>
    <row r="257" spans="1:105" ht="12" customHeight="1" x14ac:dyDescent="0.25">
      <c r="A257" s="97" t="s">
        <v>134</v>
      </c>
      <c r="B257" s="99">
        <v>19.136779063630328</v>
      </c>
      <c r="C257" s="99">
        <v>20.586229779339266</v>
      </c>
      <c r="D257" s="99">
        <v>20.753234145625676</v>
      </c>
      <c r="E257" s="99">
        <v>20.74403483110353</v>
      </c>
      <c r="F257" s="99">
        <v>19.555200212838123</v>
      </c>
      <c r="G257" s="99">
        <v>21.112383535788023</v>
      </c>
      <c r="H257" s="99">
        <v>21.061220229795165</v>
      </c>
      <c r="I257" s="99">
        <v>19.779829348956266</v>
      </c>
      <c r="J257" s="99">
        <v>20.271612101023091</v>
      </c>
      <c r="K257" s="99">
        <v>22.022579743036943</v>
      </c>
      <c r="L257" s="99">
        <v>21.878506435193547</v>
      </c>
      <c r="M257" s="99">
        <v>22.929756445399939</v>
      </c>
      <c r="N257" s="99">
        <v>22.969819814643628</v>
      </c>
      <c r="O257" s="99">
        <v>22.246508702322807</v>
      </c>
      <c r="P257" s="99">
        <v>23.346898429228851</v>
      </c>
      <c r="Q257" s="99">
        <v>22.287289433165952</v>
      </c>
      <c r="R257" s="99">
        <v>22.612959332327989</v>
      </c>
      <c r="S257" s="99">
        <v>22.531531015729996</v>
      </c>
      <c r="T257" s="99">
        <v>21.014917112918894</v>
      </c>
      <c r="U257" s="99">
        <v>20.943817998422372</v>
      </c>
      <c r="V257" s="99">
        <v>21.880193196621743</v>
      </c>
      <c r="W257" s="99">
        <v>26.048325964018602</v>
      </c>
      <c r="X257" s="99">
        <v>20.90192589021812</v>
      </c>
      <c r="Y257" s="99">
        <v>20.650500096506619</v>
      </c>
      <c r="DA257" s="63" t="s">
        <v>2979</v>
      </c>
    </row>
    <row r="258" spans="1:105" ht="12" customHeight="1" x14ac:dyDescent="0.25">
      <c r="A258" s="97" t="s">
        <v>133</v>
      </c>
      <c r="B258" s="99">
        <v>19.136779063630332</v>
      </c>
      <c r="C258" s="99">
        <v>20.586164313584554</v>
      </c>
      <c r="D258" s="99">
        <v>20.753346284146375</v>
      </c>
      <c r="E258" s="99">
        <v>20.743502375918304</v>
      </c>
      <c r="F258" s="99">
        <v>19.554348761045752</v>
      </c>
      <c r="G258" s="99">
        <v>21.107420241802675</v>
      </c>
      <c r="H258" s="99">
        <v>21.05763800821062</v>
      </c>
      <c r="I258" s="99">
        <v>19.777319207437788</v>
      </c>
      <c r="J258" s="99">
        <v>20.26865577269928</v>
      </c>
      <c r="K258" s="99">
        <v>22.016839657442972</v>
      </c>
      <c r="L258" s="99">
        <v>21.874876050106735</v>
      </c>
      <c r="M258" s="99">
        <v>22.925880705673386</v>
      </c>
      <c r="N258" s="99">
        <v>22.968769425492194</v>
      </c>
      <c r="O258" s="99">
        <v>22.247099585990902</v>
      </c>
      <c r="P258" s="99">
        <v>23.345671377499535</v>
      </c>
      <c r="Q258" s="99">
        <v>22.288354074921571</v>
      </c>
      <c r="R258" s="99">
        <v>22.613752605432186</v>
      </c>
      <c r="S258" s="99">
        <v>22.533766129854463</v>
      </c>
      <c r="T258" s="99">
        <v>21.020818480167176</v>
      </c>
      <c r="U258" s="99">
        <v>20.949489783350472</v>
      </c>
      <c r="V258" s="99">
        <v>21.879436590670934</v>
      </c>
      <c r="W258" s="99">
        <v>26.039331925446717</v>
      </c>
      <c r="X258" s="99">
        <v>20.897113284802149</v>
      </c>
      <c r="Y258" s="99">
        <v>20.650809639648163</v>
      </c>
      <c r="DA258" s="63" t="s">
        <v>2980</v>
      </c>
    </row>
    <row r="259" spans="1:105" ht="12" customHeight="1" x14ac:dyDescent="0.25">
      <c r="A259" s="100" t="s">
        <v>212</v>
      </c>
      <c r="B259" s="102">
        <v>7.1323720745107533</v>
      </c>
      <c r="C259" s="102">
        <v>7.6439915308316753</v>
      </c>
      <c r="D259" s="102">
        <v>7.72725082840953</v>
      </c>
      <c r="E259" s="102">
        <v>7.6587748596246019</v>
      </c>
      <c r="F259" s="102">
        <v>7.2027930739048776</v>
      </c>
      <c r="G259" s="102">
        <v>7.7985828791417129</v>
      </c>
      <c r="H259" s="102">
        <v>6.4630170546493089</v>
      </c>
      <c r="I259" s="102">
        <v>6.3934866422840448</v>
      </c>
      <c r="J259" s="102">
        <v>7.1311054033047752</v>
      </c>
      <c r="K259" s="102">
        <v>7.9264771888026617</v>
      </c>
      <c r="L259" s="102">
        <v>6.9252541306903774</v>
      </c>
      <c r="M259" s="102">
        <v>8.1438822413386376</v>
      </c>
      <c r="N259" s="102">
        <v>7.8379206475808436</v>
      </c>
      <c r="O259" s="102">
        <v>6.4732920055624747</v>
      </c>
      <c r="P259" s="102">
        <v>6.9235692272700069</v>
      </c>
      <c r="Q259" s="102">
        <v>5.2960042787715391</v>
      </c>
      <c r="R259" s="102">
        <v>4.9948263915647342</v>
      </c>
      <c r="S259" s="102">
        <v>5.6203261298472054</v>
      </c>
      <c r="T259" s="102">
        <v>6.0622874859130089</v>
      </c>
      <c r="U259" s="102">
        <v>6.1702705566407969</v>
      </c>
      <c r="V259" s="102">
        <v>6.4761955571562435</v>
      </c>
      <c r="W259" s="102">
        <v>7.5775861673349558</v>
      </c>
      <c r="X259" s="102">
        <v>7.1270261670016763</v>
      </c>
      <c r="Y259" s="102">
        <v>6.9993638943579422</v>
      </c>
      <c r="DA259" s="131" t="s">
        <v>2981</v>
      </c>
    </row>
    <row r="260" spans="1:105" ht="12" customHeight="1" x14ac:dyDescent="0.25">
      <c r="A260" s="103" t="s">
        <v>52</v>
      </c>
      <c r="B260" s="105">
        <v>12.004406989119577</v>
      </c>
      <c r="C260" s="105">
        <v>12.942172782752877</v>
      </c>
      <c r="D260" s="105">
        <v>13.02609545573684</v>
      </c>
      <c r="E260" s="105">
        <v>13.084727516293704</v>
      </c>
      <c r="F260" s="105">
        <v>12.351555687140873</v>
      </c>
      <c r="G260" s="105">
        <v>13.308837362660965</v>
      </c>
      <c r="H260" s="105">
        <v>14.594620953561311</v>
      </c>
      <c r="I260" s="105">
        <v>13.383832565153739</v>
      </c>
      <c r="J260" s="105">
        <v>13.137550369394507</v>
      </c>
      <c r="K260" s="105">
        <v>14.090362468640311</v>
      </c>
      <c r="L260" s="105">
        <v>14.949621919416357</v>
      </c>
      <c r="M260" s="105">
        <v>14.781998464334746</v>
      </c>
      <c r="N260" s="105">
        <v>15.13084877791135</v>
      </c>
      <c r="O260" s="105">
        <v>15.773807580428427</v>
      </c>
      <c r="P260" s="105">
        <v>16.422102150229531</v>
      </c>
      <c r="Q260" s="105">
        <v>16.992349796150034</v>
      </c>
      <c r="R260" s="105">
        <v>17.618926213867454</v>
      </c>
      <c r="S260" s="105">
        <v>16.91344000000726</v>
      </c>
      <c r="T260" s="105">
        <v>14.958530994254163</v>
      </c>
      <c r="U260" s="105">
        <v>14.779219226709674</v>
      </c>
      <c r="V260" s="105">
        <v>15.403241033514686</v>
      </c>
      <c r="W260" s="105">
        <v>18.461745758111761</v>
      </c>
      <c r="X260" s="105">
        <v>13.770087117800472</v>
      </c>
      <c r="Y260" s="105">
        <v>13.651445745290212</v>
      </c>
      <c r="DA260" s="132" t="s">
        <v>2982</v>
      </c>
    </row>
    <row r="261" spans="1:105" ht="12" customHeight="1" x14ac:dyDescent="0.25">
      <c r="A261" s="106" t="s">
        <v>122</v>
      </c>
      <c r="B261" s="102">
        <v>19.660900638568865</v>
      </c>
      <c r="C261" s="102">
        <v>20.282259134294478</v>
      </c>
      <c r="D261" s="102">
        <v>21.006818327079728</v>
      </c>
      <c r="E261" s="102">
        <v>21.014113879259881</v>
      </c>
      <c r="F261" s="102">
        <v>21.022899194418557</v>
      </c>
      <c r="G261" s="102">
        <v>19.46037285737259</v>
      </c>
      <c r="H261" s="102">
        <v>20.218253709673132</v>
      </c>
      <c r="I261" s="102">
        <v>20.304829863038307</v>
      </c>
      <c r="J261" s="102">
        <v>20.238550795173907</v>
      </c>
      <c r="K261" s="102">
        <v>22.127807174456802</v>
      </c>
      <c r="L261" s="102">
        <v>22.587306788830535</v>
      </c>
      <c r="M261" s="102">
        <v>22.060341203574069</v>
      </c>
      <c r="N261" s="102">
        <v>22.822277751246428</v>
      </c>
      <c r="O261" s="102">
        <v>23.01258701298573</v>
      </c>
      <c r="P261" s="102">
        <v>22.629337901157886</v>
      </c>
      <c r="Q261" s="102">
        <v>22.714331546950085</v>
      </c>
      <c r="R261" s="102">
        <v>22.64195047131513</v>
      </c>
      <c r="S261" s="102">
        <v>21.970990513393559</v>
      </c>
      <c r="T261" s="102">
        <v>21.010551574488172</v>
      </c>
      <c r="U261" s="102">
        <v>21.640373436128083</v>
      </c>
      <c r="V261" s="102">
        <v>21.035671912618152</v>
      </c>
      <c r="W261" s="102">
        <v>22.837998789589953</v>
      </c>
      <c r="X261" s="102">
        <v>22.132024656110801</v>
      </c>
      <c r="Y261" s="102">
        <v>21.10877465329034</v>
      </c>
      <c r="DA261" s="131" t="s">
        <v>2983</v>
      </c>
    </row>
    <row r="262" spans="1:105" ht="12" customHeight="1" x14ac:dyDescent="0.25">
      <c r="A262" s="107" t="s">
        <v>121</v>
      </c>
      <c r="B262" s="105">
        <v>19.660900638568865</v>
      </c>
      <c r="C262" s="105">
        <v>20.282864127751004</v>
      </c>
      <c r="D262" s="105">
        <v>21.007198954587384</v>
      </c>
      <c r="E262" s="105">
        <v>21.015121059199313</v>
      </c>
      <c r="F262" s="105">
        <v>21.024186210347843</v>
      </c>
      <c r="G262" s="105">
        <v>19.459518975654348</v>
      </c>
      <c r="H262" s="105">
        <v>20.217688630385659</v>
      </c>
      <c r="I262" s="105">
        <v>20.301564157400438</v>
      </c>
      <c r="J262" s="105">
        <v>20.236024648473762</v>
      </c>
      <c r="K262" s="105">
        <v>22.128565451402249</v>
      </c>
      <c r="L262" s="105">
        <v>22.588343312197679</v>
      </c>
      <c r="M262" s="105">
        <v>22.060057253699572</v>
      </c>
      <c r="N262" s="105">
        <v>22.820826470770555</v>
      </c>
      <c r="O262" s="105">
        <v>23.008754573785538</v>
      </c>
      <c r="P262" s="105">
        <v>22.631656779453625</v>
      </c>
      <c r="Q262" s="105">
        <v>22.709613538346726</v>
      </c>
      <c r="R262" s="105">
        <v>22.637893135529293</v>
      </c>
      <c r="S262" s="105">
        <v>21.978607284610042</v>
      </c>
      <c r="T262" s="105">
        <v>21.012774987718888</v>
      </c>
      <c r="U262" s="105">
        <v>21.643070864134302</v>
      </c>
      <c r="V262" s="105">
        <v>21.034885248936249</v>
      </c>
      <c r="W262" s="105">
        <v>22.841873924520225</v>
      </c>
      <c r="X262" s="105">
        <v>22.138917187388</v>
      </c>
      <c r="Y262" s="105">
        <v>21.110634205385768</v>
      </c>
      <c r="DA262" s="132" t="s">
        <v>2984</v>
      </c>
    </row>
    <row r="263" spans="1:105" ht="12" customHeight="1" x14ac:dyDescent="0.25">
      <c r="A263" s="108" t="s">
        <v>53</v>
      </c>
      <c r="B263" s="99">
        <v>7.3316839944817698</v>
      </c>
      <c r="C263" s="99">
        <v>7.5296925156791623</v>
      </c>
      <c r="D263" s="99">
        <v>7.8241768712466788</v>
      </c>
      <c r="E263" s="99">
        <v>7.7602696804921862</v>
      </c>
      <c r="F263" s="99">
        <v>7.7536691336753307</v>
      </c>
      <c r="G263" s="99">
        <v>7.171883599312582</v>
      </c>
      <c r="H263" s="99">
        <v>6.1921485205831797</v>
      </c>
      <c r="I263" s="99">
        <v>6.5653223294152676</v>
      </c>
      <c r="J263" s="99">
        <v>7.1174255152668655</v>
      </c>
      <c r="K263" s="99">
        <v>7.9742922210238936</v>
      </c>
      <c r="L263" s="99">
        <v>7.1748536380630217</v>
      </c>
      <c r="M263" s="99">
        <v>7.8065487453140685</v>
      </c>
      <c r="N263" s="99">
        <v>7.7812753028784094</v>
      </c>
      <c r="O263" s="99">
        <v>6.7276351607348808</v>
      </c>
      <c r="P263" s="99">
        <v>6.6806874137040886</v>
      </c>
      <c r="Q263" s="99">
        <v>5.4065633047874107</v>
      </c>
      <c r="R263" s="99">
        <v>5.0102326982323602</v>
      </c>
      <c r="S263" s="99">
        <v>5.4703872988775517</v>
      </c>
      <c r="T263" s="99">
        <v>6.0634538096609436</v>
      </c>
      <c r="U263" s="99">
        <v>6.3979298616193647</v>
      </c>
      <c r="V263" s="99">
        <v>6.2028410052930738</v>
      </c>
      <c r="W263" s="99">
        <v>6.5445322302899926</v>
      </c>
      <c r="X263" s="99">
        <v>7.4858331326221093</v>
      </c>
      <c r="Y263" s="99">
        <v>7.091888494329373</v>
      </c>
      <c r="DA263" s="63" t="s">
        <v>2985</v>
      </c>
    </row>
    <row r="264" spans="1:105" ht="12" customHeight="1" x14ac:dyDescent="0.25">
      <c r="A264" s="108" t="s">
        <v>52</v>
      </c>
      <c r="B264" s="99">
        <v>12.329216644087088</v>
      </c>
      <c r="C264" s="99">
        <v>12.753171612071846</v>
      </c>
      <c r="D264" s="99">
        <v>13.183022083340703</v>
      </c>
      <c r="E264" s="99">
        <v>13.254851378707128</v>
      </c>
      <c r="F264" s="99">
        <v>13.27051707667251</v>
      </c>
      <c r="G264" s="99">
        <v>12.287635376341767</v>
      </c>
      <c r="H264" s="99">
        <v>14.025540109802479</v>
      </c>
      <c r="I264" s="99">
        <v>13.736241827985165</v>
      </c>
      <c r="J264" s="99">
        <v>13.118599133206903</v>
      </c>
      <c r="K264" s="99">
        <v>14.154273230378356</v>
      </c>
      <c r="L264" s="99">
        <v>15.413489674134659</v>
      </c>
      <c r="M264" s="99">
        <v>14.253508508385499</v>
      </c>
      <c r="N264" s="99">
        <v>15.039551167892148</v>
      </c>
      <c r="O264" s="99">
        <v>16.281119413050657</v>
      </c>
      <c r="P264" s="99">
        <v>15.95096936574954</v>
      </c>
      <c r="Q264" s="99">
        <v>17.303050233559315</v>
      </c>
      <c r="R264" s="99">
        <v>17.627660437296935</v>
      </c>
      <c r="S264" s="99">
        <v>16.508219985732492</v>
      </c>
      <c r="T264" s="99">
        <v>14.949321178057941</v>
      </c>
      <c r="U264" s="99">
        <v>15.245141002514934</v>
      </c>
      <c r="V264" s="99">
        <v>14.832044243643177</v>
      </c>
      <c r="W264" s="99">
        <v>16.29734169423023</v>
      </c>
      <c r="X264" s="99">
        <v>14.653084054765891</v>
      </c>
      <c r="Y264" s="99">
        <v>14.018745711056393</v>
      </c>
      <c r="DA264" s="63" t="s">
        <v>2986</v>
      </c>
    </row>
    <row r="265" spans="1:105" ht="12" customHeight="1" x14ac:dyDescent="0.25">
      <c r="A265" s="121" t="s">
        <v>54</v>
      </c>
      <c r="B265" s="123">
        <v>2.9281387838824489</v>
      </c>
      <c r="C265" s="123">
        <v>3.3763506904393674</v>
      </c>
      <c r="D265" s="123">
        <v>3.502642157927653</v>
      </c>
      <c r="E265" s="123">
        <v>3.4540677503934649</v>
      </c>
      <c r="F265" s="123">
        <v>3.6126618089962275</v>
      </c>
      <c r="G265" s="123">
        <v>3.021699006971712</v>
      </c>
      <c r="H265" s="123">
        <v>3.468095691325408</v>
      </c>
      <c r="I265" s="123">
        <v>2.9751927351673815</v>
      </c>
      <c r="J265" s="123">
        <v>3.2278338267419948</v>
      </c>
      <c r="K265" s="123">
        <v>4.0827678686150621</v>
      </c>
      <c r="L265" s="123">
        <v>4.1016898930791541</v>
      </c>
      <c r="M265" s="123">
        <v>4.065009197896293</v>
      </c>
      <c r="N265" s="123">
        <v>4.1425267369701855</v>
      </c>
      <c r="O265" s="123">
        <v>4.0550412495762975</v>
      </c>
      <c r="P265" s="123">
        <v>4.2154374487016462</v>
      </c>
      <c r="Q265" s="123">
        <v>4.0873193377219623</v>
      </c>
      <c r="R265" s="123">
        <v>4.165779943667637</v>
      </c>
      <c r="S265" s="123">
        <v>4.1911215966175579</v>
      </c>
      <c r="T265" s="123">
        <v>4.1244840715723337</v>
      </c>
      <c r="U265" s="123">
        <v>4.2382683688066551</v>
      </c>
      <c r="V265" s="123">
        <v>4.2122858769732767</v>
      </c>
      <c r="W265" s="123">
        <v>4.0820907472611276</v>
      </c>
      <c r="X265" s="123">
        <v>3.9749043247556184</v>
      </c>
      <c r="Y265" s="123">
        <v>4.1122726741433775</v>
      </c>
      <c r="DA265" s="130" t="s">
        <v>2987</v>
      </c>
    </row>
    <row r="266" spans="1:105" ht="12" customHeight="1" x14ac:dyDescent="0.25">
      <c r="A266" s="97" t="s">
        <v>175</v>
      </c>
      <c r="B266" s="99">
        <v>2.8671961363736105</v>
      </c>
      <c r="C266" s="99">
        <v>3.4194522574659114</v>
      </c>
      <c r="D266" s="99">
        <v>3.4695588864085956</v>
      </c>
      <c r="E266" s="99">
        <v>3.4052499907499905</v>
      </c>
      <c r="F266" s="99">
        <v>3.3955252678645076</v>
      </c>
      <c r="G266" s="99">
        <v>3.2267298662897121</v>
      </c>
      <c r="H266" s="99">
        <v>3.5815355634444237</v>
      </c>
      <c r="I266" s="99">
        <v>2.9205778293261071</v>
      </c>
      <c r="J266" s="99">
        <v>3.2169957831630822</v>
      </c>
      <c r="K266" s="99">
        <v>4.10689227519293</v>
      </c>
      <c r="L266" s="99">
        <v>4.1064329651892031</v>
      </c>
      <c r="M266" s="99">
        <v>4.1529629638464849</v>
      </c>
      <c r="N266" s="99">
        <v>4.0863693118700191</v>
      </c>
      <c r="O266" s="99">
        <v>4.0936772247222937</v>
      </c>
      <c r="P266" s="99">
        <v>4.2086296169732051</v>
      </c>
      <c r="Q266" s="99">
        <v>4.0993764765815888</v>
      </c>
      <c r="R266" s="99">
        <v>4.0989274902383004</v>
      </c>
      <c r="S266" s="99">
        <v>4.200158781174518</v>
      </c>
      <c r="T266" s="99">
        <v>4.034439597344015</v>
      </c>
      <c r="U266" s="99">
        <v>4.1186778815377894</v>
      </c>
      <c r="V266" s="99">
        <v>4.2830432469871225</v>
      </c>
      <c r="W266" s="99">
        <v>4.9555200371038541</v>
      </c>
      <c r="X266" s="99">
        <v>3.3609824603046619</v>
      </c>
      <c r="Y266" s="99">
        <v>3.9766304529208645</v>
      </c>
      <c r="DA266" s="63" t="s">
        <v>2988</v>
      </c>
    </row>
    <row r="267" spans="1:105" ht="12" customHeight="1" x14ac:dyDescent="0.25">
      <c r="A267" s="109" t="s">
        <v>120</v>
      </c>
      <c r="B267" s="110">
        <v>2.9439402547871811</v>
      </c>
      <c r="C267" s="110">
        <v>3.3651020066413948</v>
      </c>
      <c r="D267" s="110">
        <v>3.5114066920945346</v>
      </c>
      <c r="E267" s="110">
        <v>3.4672290408590021</v>
      </c>
      <c r="F267" s="110">
        <v>3.6722226757668928</v>
      </c>
      <c r="G267" s="110">
        <v>2.9648759920754526</v>
      </c>
      <c r="H267" s="110">
        <v>3.4365124403262386</v>
      </c>
      <c r="I267" s="110">
        <v>2.9905359223238683</v>
      </c>
      <c r="J267" s="110">
        <v>3.2308883594366615</v>
      </c>
      <c r="K267" s="110">
        <v>4.0758986277340901</v>
      </c>
      <c r="L267" s="110">
        <v>4.1003287249204137</v>
      </c>
      <c r="M267" s="110">
        <v>4.0394152878399554</v>
      </c>
      <c r="N267" s="110">
        <v>4.1584134397784354</v>
      </c>
      <c r="O267" s="110">
        <v>4.0444171554822406</v>
      </c>
      <c r="P267" s="110">
        <v>4.2171792604752385</v>
      </c>
      <c r="Q267" s="110">
        <v>4.0844726334566159</v>
      </c>
      <c r="R267" s="110">
        <v>4.1800955521771987</v>
      </c>
      <c r="S267" s="110">
        <v>4.1892905236253322</v>
      </c>
      <c r="T267" s="110">
        <v>4.1420475895255304</v>
      </c>
      <c r="U267" s="110">
        <v>4.2619460780603422</v>
      </c>
      <c r="V267" s="110">
        <v>4.1983374829701043</v>
      </c>
      <c r="W267" s="110">
        <v>3.917243221608218</v>
      </c>
      <c r="X267" s="110">
        <v>4.0634398731746932</v>
      </c>
      <c r="Y267" s="110">
        <v>4.1270465269715491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40.970448379196064</v>
      </c>
      <c r="C269" s="118">
        <f t="shared" si="122"/>
        <v>44.182098116087914</v>
      </c>
      <c r="D269" s="118">
        <f t="shared" si="122"/>
        <v>40.084436751830516</v>
      </c>
      <c r="E269" s="118">
        <f t="shared" si="122"/>
        <v>39.628412727701871</v>
      </c>
      <c r="F269" s="118">
        <f t="shared" si="122"/>
        <v>36.094546051664956</v>
      </c>
      <c r="G269" s="118">
        <f t="shared" si="122"/>
        <v>41.820396674209164</v>
      </c>
      <c r="H269" s="118">
        <f t="shared" si="122"/>
        <v>38.838391346774415</v>
      </c>
      <c r="I269" s="118">
        <f t="shared" si="122"/>
        <v>35.270622177677318</v>
      </c>
      <c r="J269" s="118">
        <f t="shared" si="122"/>
        <v>36.509750981138687</v>
      </c>
      <c r="K269" s="118">
        <f t="shared" si="122"/>
        <v>37.561239645058031</v>
      </c>
      <c r="L269" s="118">
        <f t="shared" si="122"/>
        <v>41.096635459040961</v>
      </c>
      <c r="M269" s="118">
        <f t="shared" si="122"/>
        <v>37.370243249258181</v>
      </c>
      <c r="N269" s="118">
        <f t="shared" si="122"/>
        <v>38.641222702653195</v>
      </c>
      <c r="O269" s="118">
        <f t="shared" si="122"/>
        <v>39.170494026568988</v>
      </c>
      <c r="P269" s="118">
        <f t="shared" si="122"/>
        <v>33.862570722127849</v>
      </c>
      <c r="Q269" s="118">
        <f t="shared" si="122"/>
        <v>35.962039290768026</v>
      </c>
      <c r="R269" s="118">
        <f t="shared" ref="R269:V269" si="123">R270+R273+R275+R284</f>
        <v>38.266843708532555</v>
      </c>
      <c r="S269" s="118">
        <f t="shared" si="123"/>
        <v>36.57513469651002</v>
      </c>
      <c r="T269" s="118">
        <f t="shared" si="123"/>
        <v>32.798804551842018</v>
      </c>
      <c r="U269" s="118">
        <f t="shared" si="123"/>
        <v>34.275118766830822</v>
      </c>
      <c r="V269" s="118">
        <f t="shared" si="123"/>
        <v>34.524584630656747</v>
      </c>
      <c r="W269" s="118">
        <f t="shared" ref="W269:Y269" si="124">W270+W273+W275+W284</f>
        <v>36.822933569735831</v>
      </c>
      <c r="X269" s="118">
        <f t="shared" si="124"/>
        <v>30.813318654815017</v>
      </c>
      <c r="Y269" s="118">
        <f t="shared" si="124"/>
        <v>28.021120821318192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36.378583382376007</v>
      </c>
      <c r="C270" s="123">
        <f t="shared" si="125"/>
        <v>39.264751271085778</v>
      </c>
      <c r="D270" s="123">
        <f t="shared" si="125"/>
        <v>35.170546917170732</v>
      </c>
      <c r="E270" s="123">
        <f t="shared" si="125"/>
        <v>34.778697586472717</v>
      </c>
      <c r="F270" s="123">
        <f t="shared" si="125"/>
        <v>31.565696234032767</v>
      </c>
      <c r="G270" s="123">
        <f t="shared" si="125"/>
        <v>37.04550488299153</v>
      </c>
      <c r="H270" s="123">
        <f t="shared" si="125"/>
        <v>34.109336702133206</v>
      </c>
      <c r="I270" s="123">
        <f t="shared" si="125"/>
        <v>30.884722356465723</v>
      </c>
      <c r="J270" s="123">
        <f t="shared" si="125"/>
        <v>32.054029665195806</v>
      </c>
      <c r="K270" s="123">
        <f t="shared" si="125"/>
        <v>32.695683969808968</v>
      </c>
      <c r="L270" s="123">
        <f t="shared" si="125"/>
        <v>36.236840526243014</v>
      </c>
      <c r="M270" s="123">
        <f t="shared" si="125"/>
        <v>32.176137837667845</v>
      </c>
      <c r="N270" s="123">
        <f t="shared" si="125"/>
        <v>33.443092568109904</v>
      </c>
      <c r="O270" s="123">
        <f t="shared" si="125"/>
        <v>34.188904811022063</v>
      </c>
      <c r="P270" s="123">
        <f t="shared" si="125"/>
        <v>28.726485103628935</v>
      </c>
      <c r="Q270" s="123">
        <f t="shared" si="125"/>
        <v>31.219132271671807</v>
      </c>
      <c r="R270" s="123">
        <f t="shared" ref="R270:V270" si="126">SUM(R271:R272)</f>
        <v>33.627410208102205</v>
      </c>
      <c r="S270" s="123">
        <f t="shared" si="126"/>
        <v>32.079693288643512</v>
      </c>
      <c r="T270" s="123">
        <f t="shared" si="126"/>
        <v>28.72332006927337</v>
      </c>
      <c r="U270" s="123">
        <f t="shared" si="126"/>
        <v>30.299389677204395</v>
      </c>
      <c r="V270" s="123">
        <f t="shared" si="126"/>
        <v>30.448868265094205</v>
      </c>
      <c r="W270" s="123">
        <f t="shared" ref="W270:Y270" si="127">SUM(W271:W272)</f>
        <v>32.143760186089246</v>
      </c>
      <c r="X270" s="123">
        <f t="shared" si="127"/>
        <v>27.394048430946285</v>
      </c>
      <c r="Y270" s="123">
        <f t="shared" si="127"/>
        <v>24.898597675483277</v>
      </c>
      <c r="DA270" s="130" t="s">
        <v>3141</v>
      </c>
    </row>
    <row r="271" spans="1:105" ht="12" customHeight="1" x14ac:dyDescent="0.25">
      <c r="A271" s="97" t="s">
        <v>212</v>
      </c>
      <c r="B271" s="99">
        <v>36.378583382376007</v>
      </c>
      <c r="C271" s="99">
        <v>39.264751271085778</v>
      </c>
      <c r="D271" s="99">
        <v>35.170546917170732</v>
      </c>
      <c r="E271" s="99">
        <v>34.778697586472717</v>
      </c>
      <c r="F271" s="99">
        <v>31.565696234032767</v>
      </c>
      <c r="G271" s="99">
        <v>37.04550488299153</v>
      </c>
      <c r="H271" s="99">
        <v>34.109336702133206</v>
      </c>
      <c r="I271" s="99">
        <v>30.884722356465723</v>
      </c>
      <c r="J271" s="99">
        <v>32.054029665195806</v>
      </c>
      <c r="K271" s="99">
        <v>32.695683969808968</v>
      </c>
      <c r="L271" s="99">
        <v>36.236840526243014</v>
      </c>
      <c r="M271" s="99">
        <v>32.176137837667845</v>
      </c>
      <c r="N271" s="99">
        <v>33.443092568109904</v>
      </c>
      <c r="O271" s="99">
        <v>34.188904811022063</v>
      </c>
      <c r="P271" s="99">
        <v>28.726485103628935</v>
      </c>
      <c r="Q271" s="99">
        <v>31.219132271671807</v>
      </c>
      <c r="R271" s="99">
        <v>33.627410208102205</v>
      </c>
      <c r="S271" s="99">
        <v>32.079693288643512</v>
      </c>
      <c r="T271" s="99">
        <v>28.72332006927337</v>
      </c>
      <c r="U271" s="99">
        <v>30.299389677204395</v>
      </c>
      <c r="V271" s="99">
        <v>30.448868265094205</v>
      </c>
      <c r="W271" s="99">
        <v>32.143760186089246</v>
      </c>
      <c r="X271" s="99">
        <v>27.394048430946285</v>
      </c>
      <c r="Y271" s="99">
        <v>24.898597675483277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4.3933249947915742</v>
      </c>
      <c r="C275" s="123">
        <v>4.6798014882644452</v>
      </c>
      <c r="D275" s="123">
        <v>4.6704683489146159</v>
      </c>
      <c r="E275" s="123">
        <v>4.6080042742168654</v>
      </c>
      <c r="F275" s="123">
        <v>4.2850372676902406</v>
      </c>
      <c r="G275" s="123">
        <v>4.5417949380201197</v>
      </c>
      <c r="H275" s="123">
        <v>4.4698488623950876</v>
      </c>
      <c r="I275" s="123">
        <v>4.17321074098564</v>
      </c>
      <c r="J275" s="123">
        <v>4.2209716301372247</v>
      </c>
      <c r="K275" s="123">
        <v>4.5636530207286032</v>
      </c>
      <c r="L275" s="123">
        <v>4.5562699386257099</v>
      </c>
      <c r="M275" s="123">
        <v>4.884112263824294</v>
      </c>
      <c r="N275" s="123">
        <v>4.8999366623968266</v>
      </c>
      <c r="O275" s="123">
        <v>4.689670166577188</v>
      </c>
      <c r="P275" s="123">
        <v>4.8528177903189933</v>
      </c>
      <c r="Q275" s="123">
        <v>4.4844631477275358</v>
      </c>
      <c r="R275" s="123">
        <v>4.4012471196412113</v>
      </c>
      <c r="S275" s="123">
        <v>4.2632622297407829</v>
      </c>
      <c r="T275" s="123">
        <v>3.8604245526137757</v>
      </c>
      <c r="U275" s="123">
        <v>3.7539748642743183</v>
      </c>
      <c r="V275" s="123">
        <v>3.847092909141463</v>
      </c>
      <c r="W275" s="123">
        <v>4.4251229763364055</v>
      </c>
      <c r="X275" s="123">
        <v>3.2827747138701073</v>
      </c>
      <c r="Y275" s="123">
        <v>2.9969121633243665</v>
      </c>
      <c r="DA275" s="130" t="s">
        <v>3146</v>
      </c>
    </row>
    <row r="276" spans="1:105" ht="12" customHeight="1" x14ac:dyDescent="0.25">
      <c r="A276" s="97" t="s">
        <v>134</v>
      </c>
      <c r="B276" s="99">
        <v>6.8572913050871991</v>
      </c>
      <c r="C276" s="99">
        <v>7.3061995134160771</v>
      </c>
      <c r="D276" s="99">
        <v>7.2927118273451166</v>
      </c>
      <c r="E276" s="99">
        <v>7.1962962260624508</v>
      </c>
      <c r="F276" s="99">
        <v>6.6916667656576818</v>
      </c>
      <c r="G276" s="99">
        <v>7.1100201630197324</v>
      </c>
      <c r="H276" s="99">
        <v>7.0143561444179561</v>
      </c>
      <c r="I276" s="99">
        <v>6.523161867063398</v>
      </c>
      <c r="J276" s="99">
        <v>6.5982645729821829</v>
      </c>
      <c r="K276" s="99">
        <v>7.0668934443474498</v>
      </c>
      <c r="L276" s="99">
        <v>6.9120379603991191</v>
      </c>
      <c r="M276" s="99">
        <v>7.1112170395572996</v>
      </c>
      <c r="N276" s="99">
        <v>6.9770994546936382</v>
      </c>
      <c r="O276" s="99">
        <v>6.6226913428363607</v>
      </c>
      <c r="P276" s="99">
        <v>6.873778315257181</v>
      </c>
      <c r="Q276" s="99">
        <v>6.4598903384581554</v>
      </c>
      <c r="R276" s="99">
        <v>6.40867715791319</v>
      </c>
      <c r="S276" s="99">
        <v>6.2101551358755964</v>
      </c>
      <c r="T276" s="99">
        <v>5.6396363295925962</v>
      </c>
      <c r="U276" s="99">
        <v>5.4912732003729241</v>
      </c>
      <c r="V276" s="99">
        <v>5.6032961558972678</v>
      </c>
      <c r="W276" s="99">
        <v>6.5478286360646782</v>
      </c>
      <c r="X276" s="99">
        <v>5.1870138223681499</v>
      </c>
      <c r="Y276" s="99">
        <v>5.0708667773895035</v>
      </c>
      <c r="DA276" s="63" t="s">
        <v>3147</v>
      </c>
    </row>
    <row r="277" spans="1:105" ht="12" customHeight="1" x14ac:dyDescent="0.25">
      <c r="A277" s="97" t="s">
        <v>133</v>
      </c>
      <c r="B277" s="99">
        <v>2.5557463379059953</v>
      </c>
      <c r="C277" s="99">
        <v>2.7002386677966941</v>
      </c>
      <c r="D277" s="99">
        <v>2.7112039202577005</v>
      </c>
      <c r="E277" s="99">
        <v>2.6389930530583685</v>
      </c>
      <c r="F277" s="99">
        <v>2.4415726068935166</v>
      </c>
      <c r="G277" s="99">
        <v>2.5557495723432795</v>
      </c>
      <c r="H277" s="99">
        <v>2.0900332113868956</v>
      </c>
      <c r="I277" s="99">
        <v>2.0602869256659444</v>
      </c>
      <c r="J277" s="99">
        <v>2.2737851583455404</v>
      </c>
      <c r="K277" s="99">
        <v>2.4718004462205858</v>
      </c>
      <c r="L277" s="99">
        <v>2.1400489362270076</v>
      </c>
      <c r="M277" s="99">
        <v>2.4826339240130118</v>
      </c>
      <c r="N277" s="99">
        <v>2.3699344591734501</v>
      </c>
      <c r="O277" s="99">
        <v>1.9325984795945581</v>
      </c>
      <c r="P277" s="99">
        <v>2.0399419998306207</v>
      </c>
      <c r="Q277" s="99">
        <v>1.543918067229153</v>
      </c>
      <c r="R277" s="99">
        <v>1.4244099503258043</v>
      </c>
      <c r="S277" s="99">
        <v>1.5660751059372053</v>
      </c>
      <c r="T277" s="99">
        <v>1.6565228552880527</v>
      </c>
      <c r="U277" s="99">
        <v>1.6467446687635645</v>
      </c>
      <c r="V277" s="99">
        <v>1.6713941370208762</v>
      </c>
      <c r="W277" s="99">
        <v>1.9065690760901877</v>
      </c>
      <c r="X277" s="99">
        <v>1.7786470339510352</v>
      </c>
      <c r="Y277" s="99">
        <v>1.7325170316696683</v>
      </c>
      <c r="DA277" s="63" t="s">
        <v>3148</v>
      </c>
    </row>
    <row r="278" spans="1:105" ht="12" customHeight="1" x14ac:dyDescent="0.25">
      <c r="A278" s="100" t="s">
        <v>212</v>
      </c>
      <c r="B278" s="102">
        <v>2.5557463379059953</v>
      </c>
      <c r="C278" s="102">
        <v>2.7002386677966941</v>
      </c>
      <c r="D278" s="102">
        <v>2.7112039202577005</v>
      </c>
      <c r="E278" s="102">
        <v>2.6389930530583685</v>
      </c>
      <c r="F278" s="102">
        <v>2.4415726068935166</v>
      </c>
      <c r="G278" s="102">
        <v>2.5557495723432795</v>
      </c>
      <c r="H278" s="102">
        <v>2.0900332113868956</v>
      </c>
      <c r="I278" s="102">
        <v>2.0602869256659444</v>
      </c>
      <c r="J278" s="102">
        <v>2.2737851583455404</v>
      </c>
      <c r="K278" s="102">
        <v>2.4718004462205858</v>
      </c>
      <c r="L278" s="102">
        <v>2.1400489362270076</v>
      </c>
      <c r="M278" s="102">
        <v>2.4826339240130118</v>
      </c>
      <c r="N278" s="102">
        <v>2.3699344591734501</v>
      </c>
      <c r="O278" s="102">
        <v>1.9325984795945581</v>
      </c>
      <c r="P278" s="102">
        <v>2.0399419998306207</v>
      </c>
      <c r="Q278" s="102">
        <v>1.543918067229153</v>
      </c>
      <c r="R278" s="102">
        <v>1.4244099503258043</v>
      </c>
      <c r="S278" s="102">
        <v>1.5660751059372053</v>
      </c>
      <c r="T278" s="102">
        <v>1.6565228552880527</v>
      </c>
      <c r="U278" s="102">
        <v>1.6467446687635645</v>
      </c>
      <c r="V278" s="102">
        <v>1.6713941370208762</v>
      </c>
      <c r="W278" s="102">
        <v>1.9065690760901877</v>
      </c>
      <c r="X278" s="102">
        <v>1.7786470339510352</v>
      </c>
      <c r="Y278" s="102">
        <v>1.7325170316696683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0.19854000202847708</v>
      </c>
      <c r="C284" s="123">
        <v>0.23754535673769248</v>
      </c>
      <c r="D284" s="123">
        <v>0.24342148574516839</v>
      </c>
      <c r="E284" s="123">
        <v>0.24171086701228742</v>
      </c>
      <c r="F284" s="123">
        <v>0.2438125499419502</v>
      </c>
      <c r="G284" s="123">
        <v>0.23309685319751342</v>
      </c>
      <c r="H284" s="123">
        <v>0.25920578224611973</v>
      </c>
      <c r="I284" s="123">
        <v>0.21268908022595351</v>
      </c>
      <c r="J284" s="123">
        <v>0.23474968580565692</v>
      </c>
      <c r="K284" s="123">
        <v>0.30190265452045828</v>
      </c>
      <c r="L284" s="123">
        <v>0.30352499417223516</v>
      </c>
      <c r="M284" s="123">
        <v>0.30999314776604481</v>
      </c>
      <c r="N284" s="123">
        <v>0.29819347214646813</v>
      </c>
      <c r="O284" s="123">
        <v>0.29191904896974136</v>
      </c>
      <c r="P284" s="123">
        <v>0.28326782817992163</v>
      </c>
      <c r="Q284" s="123">
        <v>0.25844387136868524</v>
      </c>
      <c r="R284" s="123">
        <v>0.2381863807891357</v>
      </c>
      <c r="S284" s="123">
        <v>0.23217917812572605</v>
      </c>
      <c r="T284" s="123">
        <v>0.21505992995486567</v>
      </c>
      <c r="U284" s="123">
        <v>0.22175422535210851</v>
      </c>
      <c r="V284" s="123">
        <v>0.22862345642107593</v>
      </c>
      <c r="W284" s="123">
        <v>0.25405040731018058</v>
      </c>
      <c r="X284" s="123">
        <v>0.13649550999862389</v>
      </c>
      <c r="Y284" s="123">
        <v>0.12561098251054728</v>
      </c>
      <c r="DA284" s="130" t="s">
        <v>3155</v>
      </c>
    </row>
    <row r="285" spans="1:105" ht="12" customHeight="1" x14ac:dyDescent="0.25">
      <c r="A285" s="97" t="s">
        <v>175</v>
      </c>
      <c r="B285" s="99">
        <v>0.96426323330070196</v>
      </c>
      <c r="C285" s="99">
        <v>1.1477475900976077</v>
      </c>
      <c r="D285" s="99">
        <v>1.1622585800097454</v>
      </c>
      <c r="E285" s="99">
        <v>1.1382629976653809</v>
      </c>
      <c r="F285" s="99">
        <v>1.1326614980733458</v>
      </c>
      <c r="G285" s="99">
        <v>1.0741653569131404</v>
      </c>
      <c r="H285" s="99">
        <v>1.1902141445987593</v>
      </c>
      <c r="I285" s="99">
        <v>0.96976738289766673</v>
      </c>
      <c r="J285" s="99">
        <v>1.0676847299582575</v>
      </c>
      <c r="K285" s="99">
        <v>1.3621686301632761</v>
      </c>
      <c r="L285" s="99">
        <v>1.3611760458192863</v>
      </c>
      <c r="M285" s="99">
        <v>1.3752881614924226</v>
      </c>
      <c r="N285" s="99">
        <v>1.3522685549086289</v>
      </c>
      <c r="O285" s="99">
        <v>1.3535227039059996</v>
      </c>
      <c r="P285" s="99">
        <v>1.3904136963892233</v>
      </c>
      <c r="Q285" s="99">
        <v>1.353075892841946</v>
      </c>
      <c r="R285" s="99">
        <v>1.3504928481371565</v>
      </c>
      <c r="S285" s="99">
        <v>1.3780898501277861</v>
      </c>
      <c r="T285" s="99">
        <v>1.3176271019741608</v>
      </c>
      <c r="U285" s="99">
        <v>1.3417821630065325</v>
      </c>
      <c r="V285" s="99">
        <v>1.3883838199547696</v>
      </c>
      <c r="W285" s="99">
        <v>1.6001128729876599</v>
      </c>
      <c r="X285" s="99">
        <v>1.0829806166463167</v>
      </c>
      <c r="Y285" s="99">
        <v>1.2788749872245868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58.213017250517879</v>
      </c>
      <c r="D290" s="117">
        <f t="shared" si="129"/>
        <v>50.839601985143624</v>
      </c>
      <c r="E290" s="117">
        <f t="shared" si="129"/>
        <v>74.036427777804505</v>
      </c>
      <c r="F290" s="117">
        <f t="shared" si="129"/>
        <v>56.575647297690672</v>
      </c>
      <c r="G290" s="117">
        <f t="shared" si="129"/>
        <v>93.333776212909058</v>
      </c>
      <c r="H290" s="117">
        <f t="shared" si="129"/>
        <v>54.217948038747238</v>
      </c>
      <c r="I290" s="117">
        <f t="shared" si="129"/>
        <v>27.224583094744418</v>
      </c>
      <c r="J290" s="117">
        <f t="shared" si="129"/>
        <v>26.601379190674809</v>
      </c>
      <c r="K290" s="117">
        <f t="shared" si="129"/>
        <v>26.691800781583744</v>
      </c>
      <c r="L290" s="117">
        <f t="shared" si="129"/>
        <v>30.12041846236643</v>
      </c>
      <c r="M290" s="117">
        <f t="shared" si="129"/>
        <v>20.535726523482381</v>
      </c>
      <c r="N290" s="117">
        <f t="shared" si="129"/>
        <v>24.82859793493375</v>
      </c>
      <c r="O290" s="117">
        <f t="shared" si="129"/>
        <v>34.18988315797904</v>
      </c>
      <c r="P290" s="117">
        <f t="shared" si="129"/>
        <v>38.441587185731656</v>
      </c>
      <c r="Q290" s="117">
        <f t="shared" si="129"/>
        <v>39.401821746926736</v>
      </c>
      <c r="R290" s="117">
        <f t="shared" ref="R290:V290" si="130">R291+R294+R296+R305</f>
        <v>51.881314106494997</v>
      </c>
      <c r="S290" s="117">
        <f t="shared" si="130"/>
        <v>38.694076429108954</v>
      </c>
      <c r="T290" s="117">
        <f t="shared" si="130"/>
        <v>36.453166461620128</v>
      </c>
      <c r="U290" s="117">
        <f t="shared" si="130"/>
        <v>30.454119001151724</v>
      </c>
      <c r="V290" s="117">
        <f t="shared" si="130"/>
        <v>29.233660484589791</v>
      </c>
      <c r="W290" s="117">
        <f t="shared" ref="W290:Y290" si="131">W291+W294+W296+W305</f>
        <v>47.026192902408731</v>
      </c>
      <c r="X290" s="117">
        <f t="shared" si="131"/>
        <v>16.348548345140753</v>
      </c>
      <c r="Y290" s="117">
        <f t="shared" si="131"/>
        <v>17.29410359208611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50.140409346097151</v>
      </c>
      <c r="D291" s="122">
        <f t="shared" si="132"/>
        <v>42.338028464669392</v>
      </c>
      <c r="E291" s="122">
        <f t="shared" si="132"/>
        <v>62.70094628204675</v>
      </c>
      <c r="F291" s="122">
        <f t="shared" si="132"/>
        <v>46.916507504206187</v>
      </c>
      <c r="G291" s="122">
        <f t="shared" si="132"/>
        <v>79.202368136235677</v>
      </c>
      <c r="H291" s="122">
        <f t="shared" si="132"/>
        <v>45.568596692099298</v>
      </c>
      <c r="I291" s="122">
        <f t="shared" si="132"/>
        <v>22.291609351508274</v>
      </c>
      <c r="J291" s="122">
        <f t="shared" si="132"/>
        <v>21.628851398535396</v>
      </c>
      <c r="K291" s="122">
        <f t="shared" si="132"/>
        <v>21.476103913139358</v>
      </c>
      <c r="L291" s="122">
        <f t="shared" si="132"/>
        <v>24.850778785697873</v>
      </c>
      <c r="M291" s="122">
        <f t="shared" si="132"/>
        <v>16.157896300107751</v>
      </c>
      <c r="N291" s="122">
        <f t="shared" si="132"/>
        <v>19.350281361359176</v>
      </c>
      <c r="O291" s="122">
        <f t="shared" si="132"/>
        <v>27.389203700570153</v>
      </c>
      <c r="P291" s="122">
        <f t="shared" si="132"/>
        <v>28.489325639536503</v>
      </c>
      <c r="Q291" s="122">
        <f t="shared" si="132"/>
        <v>28.520653096939061</v>
      </c>
      <c r="R291" s="122">
        <f t="shared" ref="R291:V291" si="133">SUM(R292:R293)</f>
        <v>39.92991403191629</v>
      </c>
      <c r="S291" s="122">
        <f t="shared" si="133"/>
        <v>29.835748638809751</v>
      </c>
      <c r="T291" s="122">
        <f t="shared" si="133"/>
        <v>27.782689633815878</v>
      </c>
      <c r="U291" s="122">
        <f t="shared" si="133"/>
        <v>22.557880526985908</v>
      </c>
      <c r="V291" s="122">
        <f t="shared" si="133"/>
        <v>21.607517380715358</v>
      </c>
      <c r="W291" s="122">
        <f t="shared" ref="W291:Y291" si="134">SUM(W292:W293)</f>
        <v>36.646356164390568</v>
      </c>
      <c r="X291" s="122">
        <f t="shared" si="134"/>
        <v>11.892277972890549</v>
      </c>
      <c r="Y291" s="122">
        <f t="shared" si="134"/>
        <v>11.570933455257418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49.372129744333662</v>
      </c>
      <c r="D292" s="98">
        <v>41.699209956798803</v>
      </c>
      <c r="E292" s="98">
        <v>61.766121524722521</v>
      </c>
      <c r="F292" s="98">
        <v>46.228847716975679</v>
      </c>
      <c r="G292" s="98">
        <v>78.157811391523353</v>
      </c>
      <c r="H292" s="98">
        <v>44.959582684315855</v>
      </c>
      <c r="I292" s="98">
        <v>22.000960187178134</v>
      </c>
      <c r="J292" s="98">
        <v>21.347576152352712</v>
      </c>
      <c r="K292" s="98">
        <v>21.196214982582926</v>
      </c>
      <c r="L292" s="98">
        <v>24.525601232582034</v>
      </c>
      <c r="M292" s="98">
        <v>15.94462681548484</v>
      </c>
      <c r="N292" s="98">
        <v>19.088225355179922</v>
      </c>
      <c r="O292" s="98">
        <v>27.003510436530036</v>
      </c>
      <c r="P292" s="98">
        <v>28.069140430008225</v>
      </c>
      <c r="Q292" s="98">
        <v>28.084652784111451</v>
      </c>
      <c r="R292" s="98">
        <v>39.309858646585958</v>
      </c>
      <c r="S292" s="98">
        <v>29.367728491199713</v>
      </c>
      <c r="T292" s="98">
        <v>27.342333804340395</v>
      </c>
      <c r="U292" s="98">
        <v>22.198802912934607</v>
      </c>
      <c r="V292" s="98">
        <v>21.26103041534045</v>
      </c>
      <c r="W292" s="98">
        <v>36.047543329294413</v>
      </c>
      <c r="X292" s="98">
        <v>11.698746039220218</v>
      </c>
      <c r="Y292" s="98">
        <v>11.381779744730713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0.76827960176348531</v>
      </c>
      <c r="D293" s="98">
        <v>0.63881850787059202</v>
      </c>
      <c r="E293" s="98">
        <v>0.93482475732422587</v>
      </c>
      <c r="F293" s="98">
        <v>0.6876597872305058</v>
      </c>
      <c r="G293" s="98">
        <v>1.0445567447123192</v>
      </c>
      <c r="H293" s="98">
        <v>0.60901400778344617</v>
      </c>
      <c r="I293" s="98">
        <v>0.29064916433014004</v>
      </c>
      <c r="J293" s="98">
        <v>0.28127524618268379</v>
      </c>
      <c r="K293" s="98">
        <v>0.27988893055643271</v>
      </c>
      <c r="L293" s="98">
        <v>0.32517755311584007</v>
      </c>
      <c r="M293" s="98">
        <v>0.21326948462291265</v>
      </c>
      <c r="N293" s="98">
        <v>0.26205600617925445</v>
      </c>
      <c r="O293" s="98">
        <v>0.38569326404011828</v>
      </c>
      <c r="P293" s="98">
        <v>0.42018520952827593</v>
      </c>
      <c r="Q293" s="98">
        <v>0.43600031282760965</v>
      </c>
      <c r="R293" s="98">
        <v>0.62005538533033067</v>
      </c>
      <c r="S293" s="98">
        <v>0.46802014761003574</v>
      </c>
      <c r="T293" s="98">
        <v>0.44035582947548402</v>
      </c>
      <c r="U293" s="98">
        <v>0.35907761405129984</v>
      </c>
      <c r="V293" s="98">
        <v>0.34648696537490797</v>
      </c>
      <c r="W293" s="98">
        <v>0.59881283509615446</v>
      </c>
      <c r="X293" s="98">
        <v>0.19353193367033014</v>
      </c>
      <c r="Y293" s="98">
        <v>0.18915371052670465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4.6459880773683775E-3</v>
      </c>
      <c r="D294" s="122">
        <f t="shared" si="135"/>
        <v>2.795991887617841E-3</v>
      </c>
      <c r="E294" s="122">
        <f t="shared" si="135"/>
        <v>9.8686668545649239E-3</v>
      </c>
      <c r="F294" s="122">
        <f t="shared" si="135"/>
        <v>6.3124231749893964E-3</v>
      </c>
      <c r="G294" s="122">
        <f t="shared" si="135"/>
        <v>8.1711455302926218E-3</v>
      </c>
      <c r="H294" s="122">
        <f t="shared" si="135"/>
        <v>6.2820664201675876E-3</v>
      </c>
      <c r="I294" s="122">
        <f t="shared" si="135"/>
        <v>3.7170925252778928E-3</v>
      </c>
      <c r="J294" s="122">
        <f t="shared" si="135"/>
        <v>2.442428248643015E-3</v>
      </c>
      <c r="K294" s="122">
        <f t="shared" si="135"/>
        <v>1.6272324277295828E-3</v>
      </c>
      <c r="L294" s="122">
        <f t="shared" si="135"/>
        <v>2.5047307866722349E-3</v>
      </c>
      <c r="M294" s="122">
        <f t="shared" si="135"/>
        <v>1.7443241267385012E-3</v>
      </c>
      <c r="N294" s="122">
        <f t="shared" si="135"/>
        <v>1.4426314381411971E-3</v>
      </c>
      <c r="O294" s="122">
        <f t="shared" si="135"/>
        <v>3.8259143194786637E-3</v>
      </c>
      <c r="P294" s="122">
        <f t="shared" si="135"/>
        <v>1.4378660992445259E-3</v>
      </c>
      <c r="Q294" s="122">
        <f t="shared" si="135"/>
        <v>2.5170914687643159E-3</v>
      </c>
      <c r="R294" s="122">
        <f t="shared" si="135"/>
        <v>3.5779494388847284E-3</v>
      </c>
      <c r="S294" s="122">
        <f t="shared" si="135"/>
        <v>5.1169861174641777E-3</v>
      </c>
      <c r="T294" s="122">
        <f t="shared" si="135"/>
        <v>3.3344930775748975E-3</v>
      </c>
      <c r="U294" s="122">
        <f t="shared" si="135"/>
        <v>5.3334572105847985E-3</v>
      </c>
      <c r="V294" s="122">
        <f t="shared" si="135"/>
        <v>7.4634744914209772E-3</v>
      </c>
      <c r="W294" s="122">
        <f t="shared" si="135"/>
        <v>4.1433163998944034E-3</v>
      </c>
      <c r="X294" s="122">
        <f t="shared" si="135"/>
        <v>6.8759373123695707E-4</v>
      </c>
      <c r="Y294" s="122">
        <f t="shared" si="135"/>
        <v>2.7362504219480223E-4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4.6459880773683775E-3</v>
      </c>
      <c r="D295" s="98">
        <v>2.795991887617841E-3</v>
      </c>
      <c r="E295" s="98">
        <v>9.8686668545649239E-3</v>
      </c>
      <c r="F295" s="98">
        <v>6.3124231749893964E-3</v>
      </c>
      <c r="G295" s="98">
        <v>8.1711455302926218E-3</v>
      </c>
      <c r="H295" s="98">
        <v>6.2820664201675876E-3</v>
      </c>
      <c r="I295" s="98">
        <v>3.7170925252778928E-3</v>
      </c>
      <c r="J295" s="98">
        <v>2.442428248643015E-3</v>
      </c>
      <c r="K295" s="98">
        <v>1.6272324277295828E-3</v>
      </c>
      <c r="L295" s="98">
        <v>2.5047307866722349E-3</v>
      </c>
      <c r="M295" s="98">
        <v>1.7443241267385012E-3</v>
      </c>
      <c r="N295" s="98">
        <v>1.4426314381411971E-3</v>
      </c>
      <c r="O295" s="98">
        <v>3.8259143194786637E-3</v>
      </c>
      <c r="P295" s="98">
        <v>1.4378660992445259E-3</v>
      </c>
      <c r="Q295" s="98">
        <v>2.5170914687643159E-3</v>
      </c>
      <c r="R295" s="98">
        <v>3.5779494388847284E-3</v>
      </c>
      <c r="S295" s="98">
        <v>5.1169861174641777E-3</v>
      </c>
      <c r="T295" s="98">
        <v>3.3344930775748975E-3</v>
      </c>
      <c r="U295" s="98">
        <v>5.3334572105847985E-3</v>
      </c>
      <c r="V295" s="98">
        <v>7.4634744914209772E-3</v>
      </c>
      <c r="W295" s="98">
        <v>4.1433163998944034E-3</v>
      </c>
      <c r="X295" s="98">
        <v>6.8759373123695707E-4</v>
      </c>
      <c r="Y295" s="98">
        <v>2.7362504219480223E-4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7.0124493004998731</v>
      </c>
      <c r="D296" s="122">
        <v>7.3607889463291949</v>
      </c>
      <c r="E296" s="122">
        <v>9.8101443489755269</v>
      </c>
      <c r="F296" s="122">
        <v>8.2512681479851295</v>
      </c>
      <c r="G296" s="122">
        <v>12.360717783259833</v>
      </c>
      <c r="H296" s="122">
        <v>7.4010844337670765</v>
      </c>
      <c r="I296" s="122">
        <v>4.3185605187255476</v>
      </c>
      <c r="J296" s="122">
        <v>4.2988551970655395</v>
      </c>
      <c r="K296" s="122">
        <v>4.3730969355455684</v>
      </c>
      <c r="L296" s="122">
        <v>4.4495408934949401</v>
      </c>
      <c r="M296" s="122">
        <v>3.7092420639806472</v>
      </c>
      <c r="N296" s="122">
        <v>4.6223927510436429</v>
      </c>
      <c r="O296" s="122">
        <v>5.715561587739824</v>
      </c>
      <c r="P296" s="122">
        <v>8.3269260806272047</v>
      </c>
      <c r="Q296" s="122">
        <v>9.0926981683876278</v>
      </c>
      <c r="R296" s="122">
        <v>9.9453812582118157</v>
      </c>
      <c r="S296" s="122">
        <v>7.3414639272925282</v>
      </c>
      <c r="T296" s="122">
        <v>7.1448449851779579</v>
      </c>
      <c r="U296" s="122">
        <v>6.4763970482689883</v>
      </c>
      <c r="V296" s="122">
        <v>6.2884073038702102</v>
      </c>
      <c r="W296" s="122">
        <v>8.8154728426479299</v>
      </c>
      <c r="X296" s="122">
        <v>3.7354811677393513</v>
      </c>
      <c r="Y296" s="122">
        <v>4.7519966838535854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2.9566982736249576</v>
      </c>
      <c r="D297" s="98">
        <v>2.9911076065155324</v>
      </c>
      <c r="E297" s="98">
        <v>4.5988768682512138</v>
      </c>
      <c r="F297" s="98">
        <v>3.8048293301158269</v>
      </c>
      <c r="G297" s="98">
        <v>6.4337202631631039</v>
      </c>
      <c r="H297" s="98">
        <v>2.4679901914091591</v>
      </c>
      <c r="I297" s="98">
        <v>2.1022302189458268</v>
      </c>
      <c r="J297" s="98">
        <v>2.3446215969866695</v>
      </c>
      <c r="K297" s="98">
        <v>2.1122810587261314</v>
      </c>
      <c r="L297" s="98">
        <v>2.2658389095168219</v>
      </c>
      <c r="M297" s="98">
        <v>2.3773986102981071</v>
      </c>
      <c r="N297" s="98">
        <v>2.5387970067725822</v>
      </c>
      <c r="O297" s="98">
        <v>2.8033435324440115</v>
      </c>
      <c r="P297" s="98">
        <v>3.165872293788663</v>
      </c>
      <c r="Q297" s="98">
        <v>3.8324230707853522</v>
      </c>
      <c r="R297" s="98">
        <v>5.1117894038736393</v>
      </c>
      <c r="S297" s="98">
        <v>4.3490148589560613</v>
      </c>
      <c r="T297" s="98">
        <v>4.0195696214841981</v>
      </c>
      <c r="U297" s="98">
        <v>3.5894326859007553</v>
      </c>
      <c r="V297" s="98">
        <v>3.417024607661594</v>
      </c>
      <c r="W297" s="98">
        <v>3.4639870940864159</v>
      </c>
      <c r="X297" s="98">
        <v>0.42995065772151847</v>
      </c>
      <c r="Y297" s="98">
        <v>0.67331937453173629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1.0016158904699892E-2</v>
      </c>
      <c r="D298" s="98">
        <v>4.3201966770657057E-3</v>
      </c>
      <c r="E298" s="98">
        <v>1.6292938097456005E-2</v>
      </c>
      <c r="F298" s="98">
        <v>1.2808549208963925E-2</v>
      </c>
      <c r="G298" s="98">
        <v>6.2129399108010477E-2</v>
      </c>
      <c r="H298" s="98">
        <v>2.0248713480087756E-2</v>
      </c>
      <c r="I298" s="98">
        <v>0</v>
      </c>
      <c r="J298" s="98">
        <v>1.2596863819727388E-2</v>
      </c>
      <c r="K298" s="98">
        <v>3.8151542290548832E-2</v>
      </c>
      <c r="L298" s="98">
        <v>1.2232665209552573E-2</v>
      </c>
      <c r="M298" s="98">
        <v>1.9003525547422354E-2</v>
      </c>
      <c r="N298" s="98">
        <v>6.2169862279179977E-3</v>
      </c>
      <c r="O298" s="98">
        <v>1.3307743183293358E-2</v>
      </c>
      <c r="P298" s="98">
        <v>2.8735788690501526E-2</v>
      </c>
      <c r="Q298" s="98">
        <v>1.6687471170481201E-2</v>
      </c>
      <c r="R298" s="98">
        <v>3.538294971803406E-2</v>
      </c>
      <c r="S298" s="98">
        <v>2.2981308750809615E-2</v>
      </c>
      <c r="T298" s="98">
        <v>1.4496571505297737E-2</v>
      </c>
      <c r="U298" s="98">
        <v>1.9985467910561203E-2</v>
      </c>
      <c r="V298" s="98">
        <v>3.4830617680210577E-2</v>
      </c>
      <c r="W298" s="98">
        <v>3.6511142402270581E-2</v>
      </c>
      <c r="X298" s="98">
        <v>0</v>
      </c>
      <c r="Y298" s="98">
        <v>0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4.8821871785760538E-3</v>
      </c>
      <c r="D299" s="101">
        <v>2.1001826717762023E-3</v>
      </c>
      <c r="E299" s="101">
        <v>7.8257025935715239E-3</v>
      </c>
      <c r="F299" s="101">
        <v>6.1086162976196458E-3</v>
      </c>
      <c r="G299" s="101">
        <v>2.9547720948336489E-2</v>
      </c>
      <c r="H299" s="101">
        <v>8.1834192320922421E-3</v>
      </c>
      <c r="I299" s="101">
        <v>0</v>
      </c>
      <c r="J299" s="101">
        <v>5.6498804211932438E-3</v>
      </c>
      <c r="K299" s="101">
        <v>1.7334769306158872E-2</v>
      </c>
      <c r="L299" s="101">
        <v>4.9379358993466233E-3</v>
      </c>
      <c r="M299" s="101">
        <v>8.3835540407400985E-3</v>
      </c>
      <c r="N299" s="101">
        <v>2.6065720198850694E-3</v>
      </c>
      <c r="O299" s="101">
        <v>4.7306775754078299E-3</v>
      </c>
      <c r="P299" s="101">
        <v>1.0125196838894721E-2</v>
      </c>
      <c r="Q299" s="101">
        <v>4.6703461676227132E-3</v>
      </c>
      <c r="R299" s="101">
        <v>9.102670160787087E-3</v>
      </c>
      <c r="S299" s="101">
        <v>6.5560018822524557E-3</v>
      </c>
      <c r="T299" s="101">
        <v>4.70137351491771E-3</v>
      </c>
      <c r="U299" s="101">
        <v>6.5612333890111797E-3</v>
      </c>
      <c r="V299" s="101">
        <v>1.1417495490585208E-2</v>
      </c>
      <c r="W299" s="101">
        <v>1.1726924275717308E-2</v>
      </c>
      <c r="X299" s="101">
        <v>0</v>
      </c>
      <c r="Y299" s="101">
        <v>0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5.1339717261238383E-3</v>
      </c>
      <c r="D300" s="104">
        <v>2.220014005289503E-3</v>
      </c>
      <c r="E300" s="104">
        <v>8.4672355038844811E-3</v>
      </c>
      <c r="F300" s="104">
        <v>6.6999329113442783E-3</v>
      </c>
      <c r="G300" s="104">
        <v>3.2581678159673985E-2</v>
      </c>
      <c r="H300" s="104">
        <v>1.2065294247995514E-2</v>
      </c>
      <c r="I300" s="104">
        <v>0</v>
      </c>
      <c r="J300" s="104">
        <v>6.9469833985341444E-3</v>
      </c>
      <c r="K300" s="104">
        <v>2.0816772984389959E-2</v>
      </c>
      <c r="L300" s="104">
        <v>7.294729310205951E-3</v>
      </c>
      <c r="M300" s="104">
        <v>1.0619971506682256E-2</v>
      </c>
      <c r="N300" s="104">
        <v>3.6104142080329287E-3</v>
      </c>
      <c r="O300" s="104">
        <v>8.5770656078855284E-3</v>
      </c>
      <c r="P300" s="104">
        <v>1.8610591851606805E-2</v>
      </c>
      <c r="Q300" s="104">
        <v>1.2017125002858486E-2</v>
      </c>
      <c r="R300" s="104">
        <v>2.6280279557246974E-2</v>
      </c>
      <c r="S300" s="104">
        <v>1.6425306868557157E-2</v>
      </c>
      <c r="T300" s="104">
        <v>9.7951979903800265E-3</v>
      </c>
      <c r="U300" s="104">
        <v>1.3424234521550024E-2</v>
      </c>
      <c r="V300" s="104">
        <v>2.3413122189625372E-2</v>
      </c>
      <c r="W300" s="104">
        <v>2.4784218126553275E-2</v>
      </c>
      <c r="X300" s="104">
        <v>0</v>
      </c>
      <c r="Y300" s="104">
        <v>0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3.1365769887665946</v>
      </c>
      <c r="D301" s="101">
        <v>3.4738747995912655</v>
      </c>
      <c r="E301" s="101">
        <v>3.6802212582564113</v>
      </c>
      <c r="F301" s="101">
        <v>2.7847331307454386</v>
      </c>
      <c r="G301" s="101">
        <v>3.0051740406000684</v>
      </c>
      <c r="H301" s="101">
        <v>2.9188769430813331</v>
      </c>
      <c r="I301" s="101">
        <v>1.5857793757210485</v>
      </c>
      <c r="J301" s="101">
        <v>1.1577787941543281</v>
      </c>
      <c r="K301" s="101">
        <v>0.30366869437470229</v>
      </c>
      <c r="L301" s="101">
        <v>1.360209236165578</v>
      </c>
      <c r="M301" s="101">
        <v>0.72420791087905689</v>
      </c>
      <c r="N301" s="101">
        <v>1.2484524418520213</v>
      </c>
      <c r="O301" s="101">
        <v>1.6114268723235425</v>
      </c>
      <c r="P301" s="101">
        <v>3.2262915023466388</v>
      </c>
      <c r="Q301" s="101">
        <v>3.0727926188762829</v>
      </c>
      <c r="R301" s="101">
        <v>2.5780755311876233</v>
      </c>
      <c r="S301" s="101">
        <v>1.5644955304466006</v>
      </c>
      <c r="T301" s="101">
        <v>1.8914087621975528</v>
      </c>
      <c r="U301" s="101">
        <v>1.6120344524034902</v>
      </c>
      <c r="V301" s="101">
        <v>1.7548645576406023</v>
      </c>
      <c r="W301" s="101">
        <v>3.5308009925876003</v>
      </c>
      <c r="X301" s="101">
        <v>1.886538149947542</v>
      </c>
      <c r="Y301" s="101">
        <v>2.7254598728460682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0.90915787920362123</v>
      </c>
      <c r="D302" s="104">
        <v>0.89148634354533107</v>
      </c>
      <c r="E302" s="104">
        <v>1.5147532843704452</v>
      </c>
      <c r="F302" s="104">
        <v>1.6488971379149004</v>
      </c>
      <c r="G302" s="104">
        <v>2.8596940803886506</v>
      </c>
      <c r="H302" s="104">
        <v>1.9939685857964968</v>
      </c>
      <c r="I302" s="104">
        <v>0.63055092405867197</v>
      </c>
      <c r="J302" s="104">
        <v>0.78385794210481419</v>
      </c>
      <c r="K302" s="104">
        <v>1.9189956401541854</v>
      </c>
      <c r="L302" s="104">
        <v>0.81126008260298776</v>
      </c>
      <c r="M302" s="104">
        <v>0.5886320172560604</v>
      </c>
      <c r="N302" s="104">
        <v>0.82892631619112178</v>
      </c>
      <c r="O302" s="104">
        <v>1.2874834397889767</v>
      </c>
      <c r="P302" s="104">
        <v>1.9060264958014022</v>
      </c>
      <c r="Q302" s="104">
        <v>2.1707950075555109</v>
      </c>
      <c r="R302" s="104">
        <v>2.2201333734325197</v>
      </c>
      <c r="S302" s="104">
        <v>1.4049722291390574</v>
      </c>
      <c r="T302" s="104">
        <v>1.2193700299909085</v>
      </c>
      <c r="U302" s="104">
        <v>1.2549444420541818</v>
      </c>
      <c r="V302" s="104">
        <v>1.0816875208878038</v>
      </c>
      <c r="W302" s="104">
        <v>1.7841736135716435</v>
      </c>
      <c r="X302" s="104">
        <v>1.4189923600702907</v>
      </c>
      <c r="Y302" s="104">
        <v>1.3532174364757812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0.41529889852574792</v>
      </c>
      <c r="D303" s="98">
        <v>0.40807351126359276</v>
      </c>
      <c r="E303" s="98">
        <v>0.6876780618621392</v>
      </c>
      <c r="F303" s="98">
        <v>0.7471211430349568</v>
      </c>
      <c r="G303" s="98">
        <v>1.2938262966696419</v>
      </c>
      <c r="H303" s="98">
        <v>0.76607914704835123</v>
      </c>
      <c r="I303" s="98">
        <v>0.25391256647570626</v>
      </c>
      <c r="J303" s="98">
        <v>0.33940045470345703</v>
      </c>
      <c r="K303" s="98">
        <v>0.84753631224735015</v>
      </c>
      <c r="L303" s="98">
        <v>0.32010091015312403</v>
      </c>
      <c r="M303" s="98">
        <v>0.25469957202346383</v>
      </c>
      <c r="N303" s="98">
        <v>0.34537537806067947</v>
      </c>
      <c r="O303" s="98">
        <v>0.46373929672124969</v>
      </c>
      <c r="P303" s="98">
        <v>0.68505291041724958</v>
      </c>
      <c r="Q303" s="98">
        <v>0.63334109835198138</v>
      </c>
      <c r="R303" s="98">
        <v>0.60046463080082124</v>
      </c>
      <c r="S303" s="98">
        <v>0.42097897147460289</v>
      </c>
      <c r="T303" s="98">
        <v>0.4163174143123447</v>
      </c>
      <c r="U303" s="98">
        <v>0.43529493320520768</v>
      </c>
      <c r="V303" s="98">
        <v>0.37196895775275057</v>
      </c>
      <c r="W303" s="98">
        <v>0.59381843882325525</v>
      </c>
      <c r="X303" s="98">
        <v>0.54582308231500898</v>
      </c>
      <c r="Y303" s="98">
        <v>0.51294550359586655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0.49385898067787337</v>
      </c>
      <c r="D304" s="98">
        <v>0.48341283228173826</v>
      </c>
      <c r="E304" s="98">
        <v>0.82707522250830612</v>
      </c>
      <c r="F304" s="98">
        <v>0.90177599487994364</v>
      </c>
      <c r="G304" s="98">
        <v>1.5658677837190087</v>
      </c>
      <c r="H304" s="98">
        <v>1.2278894387481456</v>
      </c>
      <c r="I304" s="98">
        <v>0.37663835758296571</v>
      </c>
      <c r="J304" s="98">
        <v>0.44445748740135715</v>
      </c>
      <c r="K304" s="98">
        <v>1.0714593279068352</v>
      </c>
      <c r="L304" s="98">
        <v>0.49115917244986373</v>
      </c>
      <c r="M304" s="98">
        <v>0.33393244523259663</v>
      </c>
      <c r="N304" s="98">
        <v>0.48355093813044236</v>
      </c>
      <c r="O304" s="98">
        <v>0.82374414306772714</v>
      </c>
      <c r="P304" s="98">
        <v>1.2209735853841526</v>
      </c>
      <c r="Q304" s="98">
        <v>1.5374539092035298</v>
      </c>
      <c r="R304" s="98">
        <v>1.6196687426316985</v>
      </c>
      <c r="S304" s="98">
        <v>0.98399325766445445</v>
      </c>
      <c r="T304" s="98">
        <v>0.80305261567856367</v>
      </c>
      <c r="U304" s="98">
        <v>0.81964950884897403</v>
      </c>
      <c r="V304" s="98">
        <v>0.70971856313505322</v>
      </c>
      <c r="W304" s="98">
        <v>1.1903551747483883</v>
      </c>
      <c r="X304" s="98">
        <v>0.87316927775528186</v>
      </c>
      <c r="Y304" s="98">
        <v>0.84027193287991453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1.0555126158434809</v>
      </c>
      <c r="D305" s="122">
        <v>1.1379885822574212</v>
      </c>
      <c r="E305" s="122">
        <v>1.5154684799276628</v>
      </c>
      <c r="F305" s="122">
        <v>1.401559222324368</v>
      </c>
      <c r="G305" s="122">
        <v>1.762519147883256</v>
      </c>
      <c r="H305" s="122">
        <v>1.2419848464606991</v>
      </c>
      <c r="I305" s="122">
        <v>0.61069613198531636</v>
      </c>
      <c r="J305" s="122">
        <v>0.67123016682523107</v>
      </c>
      <c r="K305" s="122">
        <v>0.84097270047108985</v>
      </c>
      <c r="L305" s="122">
        <v>0.8175940523869436</v>
      </c>
      <c r="M305" s="122">
        <v>0.66684383526724234</v>
      </c>
      <c r="N305" s="122">
        <v>0.8544811910927903</v>
      </c>
      <c r="O305" s="122">
        <v>1.0812919553495834</v>
      </c>
      <c r="P305" s="122">
        <v>1.6238975994687084</v>
      </c>
      <c r="Q305" s="122">
        <v>1.785953390131283</v>
      </c>
      <c r="R305" s="122">
        <v>2.002440866928004</v>
      </c>
      <c r="S305" s="122">
        <v>1.5117468768892093</v>
      </c>
      <c r="T305" s="122">
        <v>1.5222973495487249</v>
      </c>
      <c r="U305" s="122">
        <v>1.414507968686241</v>
      </c>
      <c r="V305" s="122">
        <v>1.3302723255128026</v>
      </c>
      <c r="W305" s="122">
        <v>1.5602205789703378</v>
      </c>
      <c r="X305" s="122">
        <v>0.72010161077961643</v>
      </c>
      <c r="Y305" s="122">
        <v>0.9708998279329123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5.085997441802572E-2</v>
      </c>
      <c r="D306" s="98">
        <v>8.9005586559279218E-2</v>
      </c>
      <c r="E306" s="98">
        <v>0.1566488788867379</v>
      </c>
      <c r="F306" s="98">
        <v>0.15574470601646889</v>
      </c>
      <c r="G306" s="98">
        <v>0.24533047055990814</v>
      </c>
      <c r="H306" s="98">
        <v>0.15526156297308247</v>
      </c>
      <c r="I306" s="98">
        <v>5.0302214190606487E-2</v>
      </c>
      <c r="J306" s="98">
        <v>0.1148108143384332</v>
      </c>
      <c r="K306" s="98">
        <v>0.12101510358790604</v>
      </c>
      <c r="L306" s="98">
        <v>0.12477353936318229</v>
      </c>
      <c r="M306" s="98">
        <v>0.11282705957400403</v>
      </c>
      <c r="N306" s="98">
        <v>0.12207498302215115</v>
      </c>
      <c r="O306" s="98">
        <v>0.1625837180385386</v>
      </c>
      <c r="P306" s="98">
        <v>0.13899915672788898</v>
      </c>
      <c r="Q306" s="98">
        <v>0.16514368370350557</v>
      </c>
      <c r="R306" s="98">
        <v>0.19023174566764026</v>
      </c>
      <c r="S306" s="98">
        <v>0.1857762466101289</v>
      </c>
      <c r="T306" s="98">
        <v>0.18604835028776351</v>
      </c>
      <c r="U306" s="98">
        <v>0.21366512443463409</v>
      </c>
      <c r="V306" s="98">
        <v>0.16970731399455558</v>
      </c>
      <c r="W306" s="98">
        <v>0.17062255965377249</v>
      </c>
      <c r="X306" s="98">
        <v>3.959863676904209E-3</v>
      </c>
      <c r="Y306" s="98">
        <v>2.8070725700580449E-3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1.0046526414254551</v>
      </c>
      <c r="D307" s="33">
        <v>1.048982995698142</v>
      </c>
      <c r="E307" s="33">
        <v>1.3588196010409248</v>
      </c>
      <c r="F307" s="33">
        <v>1.2458145163078991</v>
      </c>
      <c r="G307" s="33">
        <v>1.5171886773233478</v>
      </c>
      <c r="H307" s="33">
        <v>1.0867232834876166</v>
      </c>
      <c r="I307" s="33">
        <v>0.56039391779470993</v>
      </c>
      <c r="J307" s="33">
        <v>0.55641935248679786</v>
      </c>
      <c r="K307" s="33">
        <v>0.71995759688318384</v>
      </c>
      <c r="L307" s="33">
        <v>0.69282051302376135</v>
      </c>
      <c r="M307" s="33">
        <v>0.55401677569323826</v>
      </c>
      <c r="N307" s="33">
        <v>0.73240620807063916</v>
      </c>
      <c r="O307" s="33">
        <v>0.9187082373110449</v>
      </c>
      <c r="P307" s="33">
        <v>1.4848984427408194</v>
      </c>
      <c r="Q307" s="33">
        <v>1.6208097064277773</v>
      </c>
      <c r="R307" s="33">
        <v>1.8122091212603637</v>
      </c>
      <c r="S307" s="33">
        <v>1.3259706302790804</v>
      </c>
      <c r="T307" s="33">
        <v>1.3362489992609614</v>
      </c>
      <c r="U307" s="33">
        <v>1.2008428442516068</v>
      </c>
      <c r="V307" s="33">
        <v>1.1605650115182471</v>
      </c>
      <c r="W307" s="33">
        <v>1.3895980193165653</v>
      </c>
      <c r="X307" s="33">
        <v>0.71614174710271217</v>
      </c>
      <c r="Y307" s="33">
        <v>0.96809275536285422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34.610069455177957</v>
      </c>
      <c r="D309" s="117">
        <f t="shared" si="136"/>
        <v>30.605833703874975</v>
      </c>
      <c r="E309" s="117">
        <f t="shared" si="136"/>
        <v>44.796897010683175</v>
      </c>
      <c r="F309" s="117">
        <f t="shared" si="136"/>
        <v>34.668062067365234</v>
      </c>
      <c r="G309" s="117">
        <f t="shared" si="136"/>
        <v>57.375295679548735</v>
      </c>
      <c r="H309" s="117">
        <f t="shared" si="136"/>
        <v>33.831562428478122</v>
      </c>
      <c r="I309" s="117">
        <f t="shared" si="136"/>
        <v>17.077422295883032</v>
      </c>
      <c r="J309" s="117">
        <f t="shared" si="136"/>
        <v>16.857851615671517</v>
      </c>
      <c r="K309" s="117">
        <f t="shared" si="136"/>
        <v>17.31116644945865</v>
      </c>
      <c r="L309" s="117">
        <f t="shared" si="136"/>
        <v>19.487583465197009</v>
      </c>
      <c r="M309" s="117">
        <f t="shared" si="136"/>
        <v>13.605961144084695</v>
      </c>
      <c r="N309" s="117">
        <f t="shared" si="136"/>
        <v>17.005007935426164</v>
      </c>
      <c r="O309" s="117">
        <f t="shared" si="136"/>
        <v>24.422646356534948</v>
      </c>
      <c r="P309" s="117">
        <f t="shared" si="136"/>
        <v>28.90323882809993</v>
      </c>
      <c r="Q309" s="117">
        <f t="shared" si="136"/>
        <v>30.816447573860408</v>
      </c>
      <c r="R309" s="117">
        <f t="shared" ref="R309:V309" si="137">R310+R313+R315+R324</f>
        <v>41.295035637204151</v>
      </c>
      <c r="S309" s="117">
        <f t="shared" si="137"/>
        <v>31.250646597836607</v>
      </c>
      <c r="T309" s="117">
        <f t="shared" si="137"/>
        <v>29.772638620983848</v>
      </c>
      <c r="U309" s="117">
        <f t="shared" si="137"/>
        <v>25.182273146954799</v>
      </c>
      <c r="V309" s="117">
        <f t="shared" si="137"/>
        <v>24.407275479089424</v>
      </c>
      <c r="W309" s="117">
        <f t="shared" ref="W309:Y309" si="138">W310+W313+W315+W324</f>
        <v>39.433917350923743</v>
      </c>
      <c r="X309" s="117">
        <f t="shared" si="138"/>
        <v>13.835756016732171</v>
      </c>
      <c r="Y309" s="117">
        <f t="shared" si="138"/>
        <v>14.705401701591715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28.967733831864667</v>
      </c>
      <c r="D310" s="122">
        <f t="shared" si="139"/>
        <v>24.649448237415772</v>
      </c>
      <c r="E310" s="122">
        <f t="shared" si="139"/>
        <v>36.805021130042711</v>
      </c>
      <c r="F310" s="122">
        <f t="shared" si="139"/>
        <v>27.762100032442028</v>
      </c>
      <c r="G310" s="122">
        <f t="shared" si="139"/>
        <v>47.223502202627792</v>
      </c>
      <c r="H310" s="122">
        <f t="shared" si="139"/>
        <v>27.416167588521564</v>
      </c>
      <c r="I310" s="122">
        <f t="shared" si="139"/>
        <v>13.534164978866436</v>
      </c>
      <c r="J310" s="122">
        <f t="shared" si="139"/>
        <v>13.26545333246945</v>
      </c>
      <c r="K310" s="122">
        <f t="shared" si="139"/>
        <v>13.322183916812662</v>
      </c>
      <c r="L310" s="122">
        <f t="shared" si="139"/>
        <v>15.611154788920576</v>
      </c>
      <c r="M310" s="122">
        <f t="shared" si="139"/>
        <v>10.38567407123036</v>
      </c>
      <c r="N310" s="122">
        <f t="shared" si="139"/>
        <v>12.885064243433456</v>
      </c>
      <c r="O310" s="122">
        <f t="shared" si="139"/>
        <v>19.137879882782251</v>
      </c>
      <c r="P310" s="122">
        <f t="shared" si="139"/>
        <v>21.008124124742206</v>
      </c>
      <c r="Q310" s="122">
        <f t="shared" si="139"/>
        <v>21.960215338995891</v>
      </c>
      <c r="R310" s="122">
        <f t="shared" ref="R310:V310" si="140">SUM(R311:R312)</f>
        <v>31.405470141420054</v>
      </c>
      <c r="S310" s="122">
        <f t="shared" si="140"/>
        <v>23.844022648630155</v>
      </c>
      <c r="T310" s="122">
        <f t="shared" si="140"/>
        <v>22.489706976286094</v>
      </c>
      <c r="U310" s="122">
        <f t="shared" si="140"/>
        <v>18.46288915615845</v>
      </c>
      <c r="V310" s="122">
        <f t="shared" si="140"/>
        <v>17.86216619984015</v>
      </c>
      <c r="W310" s="122">
        <f t="shared" ref="W310:Y310" si="141">SUM(W311:W312)</f>
        <v>30.522099266412059</v>
      </c>
      <c r="X310" s="122">
        <f t="shared" si="141"/>
        <v>9.9530696885621648</v>
      </c>
      <c r="Y310" s="122">
        <f t="shared" si="141"/>
        <v>9.7174729452051931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28.199454230101182</v>
      </c>
      <c r="D311" s="98">
        <v>24.01062972954518</v>
      </c>
      <c r="E311" s="98">
        <v>35.870196372718482</v>
      </c>
      <c r="F311" s="98">
        <v>27.074440245211523</v>
      </c>
      <c r="G311" s="98">
        <v>46.178945457915475</v>
      </c>
      <c r="H311" s="98">
        <v>26.807153580738117</v>
      </c>
      <c r="I311" s="98">
        <v>13.243515814536295</v>
      </c>
      <c r="J311" s="98">
        <v>12.984178086286766</v>
      </c>
      <c r="K311" s="98">
        <v>13.042294986256229</v>
      </c>
      <c r="L311" s="98">
        <v>15.285977235804737</v>
      </c>
      <c r="M311" s="98">
        <v>10.172404586607447</v>
      </c>
      <c r="N311" s="98">
        <v>12.623008237254203</v>
      </c>
      <c r="O311" s="98">
        <v>18.752186618742133</v>
      </c>
      <c r="P311" s="98">
        <v>20.587938915213929</v>
      </c>
      <c r="Q311" s="98">
        <v>21.524215026168282</v>
      </c>
      <c r="R311" s="98">
        <v>30.785414756089722</v>
      </c>
      <c r="S311" s="98">
        <v>23.376002501020118</v>
      </c>
      <c r="T311" s="98">
        <v>22.049351146810611</v>
      </c>
      <c r="U311" s="98">
        <v>18.103811542107149</v>
      </c>
      <c r="V311" s="98">
        <v>17.515679234465242</v>
      </c>
      <c r="W311" s="98">
        <v>29.923286431315905</v>
      </c>
      <c r="X311" s="98">
        <v>9.7595377548918343</v>
      </c>
      <c r="Y311" s="98">
        <v>9.528319234678488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0.76827960176348531</v>
      </c>
      <c r="D312" s="98">
        <v>0.63881850787059202</v>
      </c>
      <c r="E312" s="98">
        <v>0.93482475732422587</v>
      </c>
      <c r="F312" s="98">
        <v>0.6876597872305058</v>
      </c>
      <c r="G312" s="98">
        <v>1.0445567447123192</v>
      </c>
      <c r="H312" s="98">
        <v>0.60901400778344617</v>
      </c>
      <c r="I312" s="98">
        <v>0.29064916433014004</v>
      </c>
      <c r="J312" s="98">
        <v>0.28127524618268379</v>
      </c>
      <c r="K312" s="98">
        <v>0.27988893055643271</v>
      </c>
      <c r="L312" s="98">
        <v>0.32517755311584007</v>
      </c>
      <c r="M312" s="98">
        <v>0.21326948462291265</v>
      </c>
      <c r="N312" s="98">
        <v>0.26205600617925445</v>
      </c>
      <c r="O312" s="98">
        <v>0.38569326404011828</v>
      </c>
      <c r="P312" s="98">
        <v>0.42018520952827593</v>
      </c>
      <c r="Q312" s="98">
        <v>0.43600031282760965</v>
      </c>
      <c r="R312" s="98">
        <v>0.62005538533033067</v>
      </c>
      <c r="S312" s="98">
        <v>0.46802014761003574</v>
      </c>
      <c r="T312" s="98">
        <v>0.44035582947548402</v>
      </c>
      <c r="U312" s="98">
        <v>0.35907761405129984</v>
      </c>
      <c r="V312" s="98">
        <v>0.34648696537490797</v>
      </c>
      <c r="W312" s="98">
        <v>0.59881283509615446</v>
      </c>
      <c r="X312" s="98">
        <v>0.19353193367033014</v>
      </c>
      <c r="Y312" s="98">
        <v>0.18915371052670465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1.0956457134559413E-2</v>
      </c>
      <c r="D313" s="122">
        <f t="shared" si="142"/>
        <v>6.8769548092242885E-3</v>
      </c>
      <c r="E313" s="122">
        <f t="shared" si="142"/>
        <v>2.5287561592303508E-2</v>
      </c>
      <c r="F313" s="122">
        <f t="shared" si="142"/>
        <v>1.6829349311959646E-2</v>
      </c>
      <c r="G313" s="122">
        <f t="shared" si="142"/>
        <v>2.2643497047780518E-2</v>
      </c>
      <c r="H313" s="122">
        <f t="shared" si="142"/>
        <v>1.8077090348697648E-2</v>
      </c>
      <c r="I313" s="122">
        <f t="shared" si="142"/>
        <v>1.1097179194844368E-2</v>
      </c>
      <c r="J313" s="122">
        <f t="shared" si="142"/>
        <v>7.5601544581322816E-3</v>
      </c>
      <c r="K313" s="122">
        <f t="shared" si="142"/>
        <v>5.2196897662285498E-3</v>
      </c>
      <c r="L313" s="122">
        <f t="shared" si="142"/>
        <v>8.3222305603156081E-3</v>
      </c>
      <c r="M313" s="122">
        <f t="shared" si="142"/>
        <v>6.0253591211250138E-3</v>
      </c>
      <c r="N313" s="122">
        <f t="shared" si="142"/>
        <v>5.2034554241713066E-3</v>
      </c>
      <c r="O313" s="122">
        <f t="shared" si="142"/>
        <v>1.4463079408437739E-2</v>
      </c>
      <c r="P313" s="122">
        <f t="shared" si="142"/>
        <v>5.6903772000463032E-3</v>
      </c>
      <c r="Q313" s="122">
        <f t="shared" si="142"/>
        <v>1.0303790391359112E-2</v>
      </c>
      <c r="R313" s="122">
        <f t="shared" si="142"/>
        <v>1.4751892163301316E-2</v>
      </c>
      <c r="S313" s="122">
        <f t="shared" si="142"/>
        <v>2.1114099364491785E-2</v>
      </c>
      <c r="T313" s="122">
        <f t="shared" si="142"/>
        <v>1.3771172691599871E-2</v>
      </c>
      <c r="U313" s="122">
        <f t="shared" si="142"/>
        <v>2.2048286184360819E-2</v>
      </c>
      <c r="V313" s="122">
        <f t="shared" si="142"/>
        <v>3.0939907227548028E-2</v>
      </c>
      <c r="W313" s="122">
        <f t="shared" si="142"/>
        <v>1.7333259882589377E-2</v>
      </c>
      <c r="X313" s="122">
        <f t="shared" si="142"/>
        <v>2.9077608121206642E-3</v>
      </c>
      <c r="Y313" s="122">
        <f t="shared" si="142"/>
        <v>1.1711543882057648E-3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1.0956457134559413E-2</v>
      </c>
      <c r="D314" s="98">
        <v>6.8769548092242885E-3</v>
      </c>
      <c r="E314" s="98">
        <v>2.5287561592303508E-2</v>
      </c>
      <c r="F314" s="98">
        <v>1.6829349311959646E-2</v>
      </c>
      <c r="G314" s="98">
        <v>2.2643497047780518E-2</v>
      </c>
      <c r="H314" s="98">
        <v>1.8077090348697648E-2</v>
      </c>
      <c r="I314" s="98">
        <v>1.1097179194844368E-2</v>
      </c>
      <c r="J314" s="98">
        <v>7.5601544581322816E-3</v>
      </c>
      <c r="K314" s="98">
        <v>5.2196897662285498E-3</v>
      </c>
      <c r="L314" s="98">
        <v>8.3222305603156081E-3</v>
      </c>
      <c r="M314" s="98">
        <v>6.0253591211250138E-3</v>
      </c>
      <c r="N314" s="98">
        <v>5.2034554241713066E-3</v>
      </c>
      <c r="O314" s="98">
        <v>1.4463079408437739E-2</v>
      </c>
      <c r="P314" s="98">
        <v>5.6903772000463032E-3</v>
      </c>
      <c r="Q314" s="98">
        <v>1.0303790391359112E-2</v>
      </c>
      <c r="R314" s="98">
        <v>1.4751892163301316E-2</v>
      </c>
      <c r="S314" s="98">
        <v>2.1114099364491785E-2</v>
      </c>
      <c r="T314" s="98">
        <v>1.3771172691599871E-2</v>
      </c>
      <c r="U314" s="98">
        <v>2.2048286184360819E-2</v>
      </c>
      <c r="V314" s="98">
        <v>3.0939907227548028E-2</v>
      </c>
      <c r="W314" s="98">
        <v>1.7333259882589377E-2</v>
      </c>
      <c r="X314" s="98">
        <v>2.9077608121206642E-3</v>
      </c>
      <c r="Y314" s="98">
        <v>1.1711543882057648E-3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4.8321753598217994</v>
      </c>
      <c r="D315" s="122">
        <v>5.0918670967956388</v>
      </c>
      <c r="E315" s="122">
        <v>6.8286225385769548</v>
      </c>
      <c r="F315" s="122">
        <v>5.8366913063370403</v>
      </c>
      <c r="G315" s="122">
        <v>8.8113773990491033</v>
      </c>
      <c r="H315" s="122">
        <v>5.4642369250350837</v>
      </c>
      <c r="I315" s="122">
        <v>3.0682449434843053</v>
      </c>
      <c r="J315" s="122">
        <v>3.0837429517056876</v>
      </c>
      <c r="K315" s="122">
        <v>3.3508503816307602</v>
      </c>
      <c r="L315" s="122">
        <v>3.2525814191252862</v>
      </c>
      <c r="M315" s="122">
        <v>2.7125165853374815</v>
      </c>
      <c r="N315" s="122">
        <v>3.4651686996385305</v>
      </c>
      <c r="O315" s="122">
        <v>4.444851967754464</v>
      </c>
      <c r="P315" s="122">
        <v>6.6204618036387508</v>
      </c>
      <c r="Q315" s="122">
        <v>7.4377725389399236</v>
      </c>
      <c r="R315" s="122">
        <v>8.2740945106290518</v>
      </c>
      <c r="S315" s="122">
        <v>6.1644458001172779</v>
      </c>
      <c r="T315" s="122">
        <v>6.0163669284889494</v>
      </c>
      <c r="U315" s="122">
        <v>5.5226095999025526</v>
      </c>
      <c r="V315" s="122">
        <v>5.386135991318751</v>
      </c>
      <c r="W315" s="122">
        <v>7.5504139783460404</v>
      </c>
      <c r="X315" s="122">
        <v>3.2349404227320768</v>
      </c>
      <c r="Y315" s="122">
        <v>4.1103924781869523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1.8363652172015676</v>
      </c>
      <c r="D316" s="98">
        <v>1.8756052256357854</v>
      </c>
      <c r="E316" s="98">
        <v>2.9124917370398142</v>
      </c>
      <c r="F316" s="98">
        <v>2.4335600417685304</v>
      </c>
      <c r="G316" s="98">
        <v>4.1570687653536886</v>
      </c>
      <c r="H316" s="98">
        <v>1.6113468287024115</v>
      </c>
      <c r="I316" s="98">
        <v>1.3873183318354219</v>
      </c>
      <c r="J316" s="98">
        <v>1.5648482464139619</v>
      </c>
      <c r="K316" s="98">
        <v>1.4269379658620298</v>
      </c>
      <c r="L316" s="98">
        <v>1.5505946062444758</v>
      </c>
      <c r="M316" s="98">
        <v>1.6591877029797972</v>
      </c>
      <c r="N316" s="98">
        <v>1.8215992954566875</v>
      </c>
      <c r="O316" s="98">
        <v>2.0858369830316286</v>
      </c>
      <c r="P316" s="98">
        <v>2.4533041400694051</v>
      </c>
      <c r="Q316" s="98">
        <v>3.0734053327523299</v>
      </c>
      <c r="R316" s="98">
        <v>4.1838402044709397</v>
      </c>
      <c r="S316" s="98">
        <v>3.6207195245473782</v>
      </c>
      <c r="T316" s="98">
        <v>3.394029398095141</v>
      </c>
      <c r="U316" s="98">
        <v>3.0660735875151568</v>
      </c>
      <c r="V316" s="98">
        <v>2.9460792973180978</v>
      </c>
      <c r="W316" s="98">
        <v>3.0048685957181425</v>
      </c>
      <c r="X316" s="98">
        <v>0.37391147322021967</v>
      </c>
      <c r="Y316" s="98">
        <v>0.58642909597119086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8.1662320005591836E-3</v>
      </c>
      <c r="D317" s="98">
        <v>3.5369554571425205E-3</v>
      </c>
      <c r="E317" s="98">
        <v>1.342329212232906E-2</v>
      </c>
      <c r="F317" s="98">
        <v>1.0606989770562363E-2</v>
      </c>
      <c r="G317" s="98">
        <v>5.1673572556295899E-2</v>
      </c>
      <c r="H317" s="98">
        <v>1.7408235509867021E-2</v>
      </c>
      <c r="I317" s="98">
        <v>0</v>
      </c>
      <c r="J317" s="98">
        <v>1.0717828758363478E-2</v>
      </c>
      <c r="K317" s="98">
        <v>3.2527165571698102E-2</v>
      </c>
      <c r="L317" s="98">
        <v>1.0673935457363427E-2</v>
      </c>
      <c r="M317" s="98">
        <v>1.6470858148665432E-2</v>
      </c>
      <c r="N317" s="98">
        <v>5.4806424075752643E-3</v>
      </c>
      <c r="O317" s="98">
        <v>1.2096941829756E-2</v>
      </c>
      <c r="P317" s="98">
        <v>2.645682979765842E-2</v>
      </c>
      <c r="Q317" s="98">
        <v>1.5762501375000411E-2</v>
      </c>
      <c r="R317" s="98">
        <v>3.3730531196698194E-2</v>
      </c>
      <c r="S317" s="98">
        <v>2.188342664691514E-2</v>
      </c>
      <c r="T317" s="98">
        <v>1.3764926449807664E-2</v>
      </c>
      <c r="U317" s="98">
        <v>1.902880386605673E-2</v>
      </c>
      <c r="V317" s="98">
        <v>3.3257021767233289E-2</v>
      </c>
      <c r="W317" s="98">
        <v>3.4956850276547241E-2</v>
      </c>
      <c r="X317" s="98">
        <v>0</v>
      </c>
      <c r="Y317" s="98">
        <v>0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3.0322602744353444E-3</v>
      </c>
      <c r="D318" s="101">
        <v>1.3169414518530178E-3</v>
      </c>
      <c r="E318" s="101">
        <v>4.9560566184445798E-3</v>
      </c>
      <c r="F318" s="101">
        <v>3.9070568592180846E-3</v>
      </c>
      <c r="G318" s="101">
        <v>1.9091894396621911E-2</v>
      </c>
      <c r="H318" s="101">
        <v>5.3429412618715083E-3</v>
      </c>
      <c r="I318" s="101">
        <v>0</v>
      </c>
      <c r="J318" s="101">
        <v>3.7708453598293335E-3</v>
      </c>
      <c r="K318" s="101">
        <v>1.1710392587308147E-2</v>
      </c>
      <c r="L318" s="101">
        <v>3.3792061471574768E-3</v>
      </c>
      <c r="M318" s="101">
        <v>5.8508866419831763E-3</v>
      </c>
      <c r="N318" s="101">
        <v>1.8702281995423356E-3</v>
      </c>
      <c r="O318" s="101">
        <v>3.5198762218704711E-3</v>
      </c>
      <c r="P318" s="101">
        <v>7.8462379460516145E-3</v>
      </c>
      <c r="Q318" s="101">
        <v>3.7453763721419235E-3</v>
      </c>
      <c r="R318" s="101">
        <v>7.4502516394512218E-3</v>
      </c>
      <c r="S318" s="101">
        <v>5.4581197783579822E-3</v>
      </c>
      <c r="T318" s="101">
        <v>3.9697284594276362E-3</v>
      </c>
      <c r="U318" s="101">
        <v>5.6045693445067055E-3</v>
      </c>
      <c r="V318" s="101">
        <v>9.8438995776079161E-3</v>
      </c>
      <c r="W318" s="101">
        <v>1.017263214999397E-2</v>
      </c>
      <c r="X318" s="101">
        <v>0</v>
      </c>
      <c r="Y318" s="101">
        <v>0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5.1339717261238383E-3</v>
      </c>
      <c r="D319" s="104">
        <v>2.220014005289503E-3</v>
      </c>
      <c r="E319" s="104">
        <v>8.4672355038844811E-3</v>
      </c>
      <c r="F319" s="104">
        <v>6.6999329113442783E-3</v>
      </c>
      <c r="G319" s="104">
        <v>3.2581678159673985E-2</v>
      </c>
      <c r="H319" s="104">
        <v>1.2065294247995514E-2</v>
      </c>
      <c r="I319" s="104">
        <v>0</v>
      </c>
      <c r="J319" s="104">
        <v>6.9469833985341444E-3</v>
      </c>
      <c r="K319" s="104">
        <v>2.0816772984389959E-2</v>
      </c>
      <c r="L319" s="104">
        <v>7.294729310205951E-3</v>
      </c>
      <c r="M319" s="104">
        <v>1.0619971506682256E-2</v>
      </c>
      <c r="N319" s="104">
        <v>3.6104142080329287E-3</v>
      </c>
      <c r="O319" s="104">
        <v>8.5770656078855284E-3</v>
      </c>
      <c r="P319" s="104">
        <v>1.8610591851606805E-2</v>
      </c>
      <c r="Q319" s="104">
        <v>1.2017125002858486E-2</v>
      </c>
      <c r="R319" s="104">
        <v>2.6280279557246974E-2</v>
      </c>
      <c r="S319" s="104">
        <v>1.6425306868557157E-2</v>
      </c>
      <c r="T319" s="104">
        <v>9.7951979903800265E-3</v>
      </c>
      <c r="U319" s="104">
        <v>1.3424234521550024E-2</v>
      </c>
      <c r="V319" s="104">
        <v>2.3413122189625372E-2</v>
      </c>
      <c r="W319" s="104">
        <v>2.4784218126553275E-2</v>
      </c>
      <c r="X319" s="104">
        <v>0</v>
      </c>
      <c r="Y319" s="104">
        <v>0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2.2022020685388224</v>
      </c>
      <c r="D320" s="101">
        <v>2.4424046142768292</v>
      </c>
      <c r="E320" s="101">
        <v>2.5914075612314913</v>
      </c>
      <c r="F320" s="101">
        <v>1.9638605439999395</v>
      </c>
      <c r="G320" s="101">
        <v>2.1228223943900839</v>
      </c>
      <c r="H320" s="101">
        <v>2.0654903916316325</v>
      </c>
      <c r="I320" s="101">
        <v>1.1242716053988899</v>
      </c>
      <c r="J320" s="101">
        <v>0.82258136599702103</v>
      </c>
      <c r="K320" s="101">
        <v>0.21628279313727941</v>
      </c>
      <c r="L320" s="101">
        <v>0.97152311905029665</v>
      </c>
      <c r="M320" s="101">
        <v>0.52003307150596045</v>
      </c>
      <c r="N320" s="101">
        <v>0.90435462797832289</v>
      </c>
      <c r="O320" s="101">
        <v>1.1827888243427898</v>
      </c>
      <c r="P320" s="101">
        <v>2.4083512512737846</v>
      </c>
      <c r="Q320" s="101">
        <v>2.3307533063744805</v>
      </c>
      <c r="R320" s="101">
        <v>1.9765036814795172</v>
      </c>
      <c r="S320" s="101">
        <v>1.2117802619449538</v>
      </c>
      <c r="T320" s="101">
        <v>1.479801356369207</v>
      </c>
      <c r="U320" s="101">
        <v>1.2738753076524159</v>
      </c>
      <c r="V320" s="101">
        <v>1.4002729730574739</v>
      </c>
      <c r="W320" s="101">
        <v>2.8422217927235618</v>
      </c>
      <c r="X320" s="101">
        <v>1.5417829628959407</v>
      </c>
      <c r="Y320" s="101">
        <v>2.2586095642853818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0.78544184208085022</v>
      </c>
      <c r="D321" s="104">
        <v>0.77032030142588115</v>
      </c>
      <c r="E321" s="104">
        <v>1.3112999481833199</v>
      </c>
      <c r="F321" s="104">
        <v>1.4286637307980079</v>
      </c>
      <c r="G321" s="104">
        <v>2.4798126667490363</v>
      </c>
      <c r="H321" s="104">
        <v>1.7699914691911725</v>
      </c>
      <c r="I321" s="104">
        <v>0.55665500624999353</v>
      </c>
      <c r="J321" s="104">
        <v>0.68559551053634071</v>
      </c>
      <c r="K321" s="104">
        <v>1.6751024570597528</v>
      </c>
      <c r="L321" s="104">
        <v>0.71978975837315007</v>
      </c>
      <c r="M321" s="104">
        <v>0.5168249527030585</v>
      </c>
      <c r="N321" s="104">
        <v>0.73373413379594465</v>
      </c>
      <c r="O321" s="104">
        <v>1.1641292185502898</v>
      </c>
      <c r="P321" s="104">
        <v>1.7323495824979025</v>
      </c>
      <c r="Q321" s="104">
        <v>2.017851398438113</v>
      </c>
      <c r="R321" s="104">
        <v>2.0800200934818958</v>
      </c>
      <c r="S321" s="104">
        <v>1.3100625869780311</v>
      </c>
      <c r="T321" s="104">
        <v>1.1287712475747937</v>
      </c>
      <c r="U321" s="104">
        <v>1.1636319008689233</v>
      </c>
      <c r="V321" s="104">
        <v>1.0065266991759465</v>
      </c>
      <c r="W321" s="104">
        <v>1.6683667396277888</v>
      </c>
      <c r="X321" s="104">
        <v>1.3192459866159163</v>
      </c>
      <c r="Y321" s="104">
        <v>1.2653538179303792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0.2915828614029769</v>
      </c>
      <c r="D322" s="98">
        <v>0.28690746914414289</v>
      </c>
      <c r="E322" s="98">
        <v>0.48422472567501379</v>
      </c>
      <c r="F322" s="98">
        <v>0.52688773591806426</v>
      </c>
      <c r="G322" s="98">
        <v>0.91394488303002741</v>
      </c>
      <c r="H322" s="98">
        <v>0.54210203044302685</v>
      </c>
      <c r="I322" s="98">
        <v>0.18001664866702777</v>
      </c>
      <c r="J322" s="98">
        <v>0.24113802313498359</v>
      </c>
      <c r="K322" s="98">
        <v>0.60364312915291762</v>
      </c>
      <c r="L322" s="98">
        <v>0.22863058592328633</v>
      </c>
      <c r="M322" s="98">
        <v>0.18289250747046185</v>
      </c>
      <c r="N322" s="98">
        <v>0.25018319566550234</v>
      </c>
      <c r="O322" s="98">
        <v>0.34038507548256275</v>
      </c>
      <c r="P322" s="98">
        <v>0.51137599711375004</v>
      </c>
      <c r="Q322" s="98">
        <v>0.48039748923458314</v>
      </c>
      <c r="R322" s="98">
        <v>0.46035135085019724</v>
      </c>
      <c r="S322" s="98">
        <v>0.32606932931357674</v>
      </c>
      <c r="T322" s="98">
        <v>0.32571863189623002</v>
      </c>
      <c r="U322" s="98">
        <v>0.34398239201994935</v>
      </c>
      <c r="V322" s="98">
        <v>0.29680813604089329</v>
      </c>
      <c r="W322" s="98">
        <v>0.4780115648794005</v>
      </c>
      <c r="X322" s="98">
        <v>0.44607670886063439</v>
      </c>
      <c r="Y322" s="98">
        <v>0.42508188505046451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0.49385898067787337</v>
      </c>
      <c r="D323" s="98">
        <v>0.48341283228173826</v>
      </c>
      <c r="E323" s="98">
        <v>0.82707522250830612</v>
      </c>
      <c r="F323" s="98">
        <v>0.90177599487994364</v>
      </c>
      <c r="G323" s="98">
        <v>1.5658677837190087</v>
      </c>
      <c r="H323" s="98">
        <v>1.2278894387481456</v>
      </c>
      <c r="I323" s="98">
        <v>0.37663835758296571</v>
      </c>
      <c r="J323" s="98">
        <v>0.44445748740135715</v>
      </c>
      <c r="K323" s="98">
        <v>1.0714593279068352</v>
      </c>
      <c r="L323" s="98">
        <v>0.49115917244986373</v>
      </c>
      <c r="M323" s="98">
        <v>0.33393244523259663</v>
      </c>
      <c r="N323" s="98">
        <v>0.48355093813044236</v>
      </c>
      <c r="O323" s="98">
        <v>0.82374414306772714</v>
      </c>
      <c r="P323" s="98">
        <v>1.2209735853841526</v>
      </c>
      <c r="Q323" s="98">
        <v>1.5374539092035298</v>
      </c>
      <c r="R323" s="98">
        <v>1.6196687426316985</v>
      </c>
      <c r="S323" s="98">
        <v>0.98399325766445445</v>
      </c>
      <c r="T323" s="98">
        <v>0.80305261567856367</v>
      </c>
      <c r="U323" s="98">
        <v>0.81964950884897403</v>
      </c>
      <c r="V323" s="98">
        <v>0.70971856313505322</v>
      </c>
      <c r="W323" s="98">
        <v>1.1903551747483883</v>
      </c>
      <c r="X323" s="98">
        <v>0.87316927775528186</v>
      </c>
      <c r="Y323" s="98">
        <v>0.84027193287991453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0.79920380635693355</v>
      </c>
      <c r="D324" s="122">
        <v>0.85764141485433831</v>
      </c>
      <c r="E324" s="122">
        <v>1.1379657804712142</v>
      </c>
      <c r="F324" s="122">
        <v>1.0524413792742091</v>
      </c>
      <c r="G324" s="122">
        <v>1.3177725808240626</v>
      </c>
      <c r="H324" s="122">
        <v>0.93308082457277353</v>
      </c>
      <c r="I324" s="122">
        <v>0.46391519433744483</v>
      </c>
      <c r="J324" s="122">
        <v>0.50109517703824968</v>
      </c>
      <c r="K324" s="122">
        <v>0.63291246124899747</v>
      </c>
      <c r="L324" s="122">
        <v>0.61552502659083164</v>
      </c>
      <c r="M324" s="122">
        <v>0.50174512839572916</v>
      </c>
      <c r="N324" s="122">
        <v>0.64957153693000436</v>
      </c>
      <c r="O324" s="122">
        <v>0.82545142658979587</v>
      </c>
      <c r="P324" s="122">
        <v>1.2689625225189272</v>
      </c>
      <c r="Q324" s="122">
        <v>1.4081559055332349</v>
      </c>
      <c r="R324" s="122">
        <v>1.6007190929917434</v>
      </c>
      <c r="S324" s="122">
        <v>1.2210640497246825</v>
      </c>
      <c r="T324" s="122">
        <v>1.2527935435172055</v>
      </c>
      <c r="U324" s="122">
        <v>1.1747261047094339</v>
      </c>
      <c r="V324" s="122">
        <v>1.1280333807029763</v>
      </c>
      <c r="W324" s="122">
        <v>1.3440708462830508</v>
      </c>
      <c r="X324" s="122">
        <v>0.6448381446258078</v>
      </c>
      <c r="Y324" s="122">
        <v>0.87636512381136278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3.0870260842982777E-2</v>
      </c>
      <c r="D325" s="98">
        <v>5.4057188837473541E-2</v>
      </c>
      <c r="E325" s="98">
        <v>9.5199652814646929E-2</v>
      </c>
      <c r="F325" s="98">
        <v>9.4709399503765127E-2</v>
      </c>
      <c r="G325" s="98">
        <v>0.14928042072631151</v>
      </c>
      <c r="H325" s="98">
        <v>9.4533716396495424E-2</v>
      </c>
      <c r="I325" s="98">
        <v>3.0646519177983257E-2</v>
      </c>
      <c r="J325" s="98">
        <v>6.9991934854003471E-2</v>
      </c>
      <c r="K325" s="98">
        <v>7.3820302361101403E-2</v>
      </c>
      <c r="L325" s="98">
        <v>7.6160480280805964E-2</v>
      </c>
      <c r="M325" s="98">
        <v>6.8901090830464612E-2</v>
      </c>
      <c r="N325" s="98">
        <v>7.4568328023894459E-2</v>
      </c>
      <c r="O325" s="98">
        <v>9.9328401216671497E-2</v>
      </c>
      <c r="P325" s="98">
        <v>8.4957180390100098E-2</v>
      </c>
      <c r="Q325" s="98">
        <v>0.10111802923497948</v>
      </c>
      <c r="R325" s="98">
        <v>0.11702764297480478</v>
      </c>
      <c r="S325" s="98">
        <v>0.11504175093853772</v>
      </c>
      <c r="T325" s="98">
        <v>0.11603991581588791</v>
      </c>
      <c r="U325" s="98">
        <v>0.1341335759216534</v>
      </c>
      <c r="V325" s="98">
        <v>0.10702763305201726</v>
      </c>
      <c r="W325" s="98">
        <v>0.10784144633617077</v>
      </c>
      <c r="X325" s="98">
        <v>2.5044257232545403E-3</v>
      </c>
      <c r="Y325" s="98">
        <v>1.7754539738695334E-3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0.76833354551395072</v>
      </c>
      <c r="D326" s="33">
        <v>0.80358422601686474</v>
      </c>
      <c r="E326" s="33">
        <v>1.0427661276565674</v>
      </c>
      <c r="F326" s="33">
        <v>0.957731979770444</v>
      </c>
      <c r="G326" s="33">
        <v>1.1684921600977511</v>
      </c>
      <c r="H326" s="33">
        <v>0.83854710817627809</v>
      </c>
      <c r="I326" s="33">
        <v>0.43326867515946155</v>
      </c>
      <c r="J326" s="33">
        <v>0.43110324218424623</v>
      </c>
      <c r="K326" s="33">
        <v>0.5590921588878961</v>
      </c>
      <c r="L326" s="33">
        <v>0.53936454631002562</v>
      </c>
      <c r="M326" s="33">
        <v>0.43284403756526452</v>
      </c>
      <c r="N326" s="33">
        <v>0.5750032089061099</v>
      </c>
      <c r="O326" s="33">
        <v>0.72612302537312434</v>
      </c>
      <c r="P326" s="33">
        <v>1.184005342128827</v>
      </c>
      <c r="Q326" s="33">
        <v>1.3070378762982553</v>
      </c>
      <c r="R326" s="33">
        <v>1.4836914500169387</v>
      </c>
      <c r="S326" s="33">
        <v>1.1060222987861448</v>
      </c>
      <c r="T326" s="33">
        <v>1.1367536277013177</v>
      </c>
      <c r="U326" s="33">
        <v>1.0405925287877806</v>
      </c>
      <c r="V326" s="33">
        <v>1.0210057476509591</v>
      </c>
      <c r="W326" s="33">
        <v>1.2362293999468801</v>
      </c>
      <c r="X326" s="33">
        <v>0.64233371890255331</v>
      </c>
      <c r="Y326" s="33">
        <v>0.8745896698374932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0.59454175526127806</v>
      </c>
      <c r="D328" s="119">
        <f t="shared" si="143"/>
        <v>0.60200773626864013</v>
      </c>
      <c r="E328" s="119">
        <f t="shared" si="143"/>
        <v>0.60506561911828094</v>
      </c>
      <c r="F328" s="119">
        <f t="shared" si="143"/>
        <v>0.61277358233213408</v>
      </c>
      <c r="G328" s="119">
        <f t="shared" si="143"/>
        <v>0.61473239386207457</v>
      </c>
      <c r="H328" s="119">
        <f t="shared" si="143"/>
        <v>0.62399193721422574</v>
      </c>
      <c r="I328" s="119">
        <f t="shared" si="143"/>
        <v>0.62727947886113822</v>
      </c>
      <c r="J328" s="119">
        <f t="shared" si="143"/>
        <v>0.63372096216654383</v>
      </c>
      <c r="K328" s="119">
        <f t="shared" si="143"/>
        <v>0.64855745744223636</v>
      </c>
      <c r="L328" s="119">
        <f t="shared" si="143"/>
        <v>0.64698913428263016</v>
      </c>
      <c r="M328" s="119">
        <f t="shared" si="143"/>
        <v>0.66255075653283679</v>
      </c>
      <c r="N328" s="119">
        <f t="shared" si="143"/>
        <v>0.68489602111201686</v>
      </c>
      <c r="O328" s="119">
        <f t="shared" si="143"/>
        <v>0.71432377360538979</v>
      </c>
      <c r="P328" s="119">
        <f t="shared" si="143"/>
        <v>0.75187423163495004</v>
      </c>
      <c r="Q328" s="119">
        <f t="shared" si="143"/>
        <v>0.78210717696737031</v>
      </c>
      <c r="R328" s="119">
        <f t="shared" ref="R328:V328" si="144">IF(R309=0,"",R309/R290)</f>
        <v>0.79595199829440033</v>
      </c>
      <c r="S328" s="119">
        <f t="shared" si="144"/>
        <v>0.80763386755310251</v>
      </c>
      <c r="T328" s="119">
        <f t="shared" si="144"/>
        <v>0.81673669288318473</v>
      </c>
      <c r="U328" s="119">
        <f t="shared" si="144"/>
        <v>0.82689218972325051</v>
      </c>
      <c r="V328" s="119">
        <f t="shared" si="144"/>
        <v>0.83490315870485865</v>
      </c>
      <c r="W328" s="119">
        <f t="shared" ref="W328:Y328" si="145">IF(W309=0,"",W309/W290)</f>
        <v>0.83855219649098778</v>
      </c>
      <c r="X328" s="119">
        <f t="shared" si="145"/>
        <v>0.84629874926140136</v>
      </c>
      <c r="Y328" s="119">
        <f t="shared" si="145"/>
        <v>0.85031303434084893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0.57773229635827594</v>
      </c>
      <c r="D329" s="124">
        <f t="shared" si="146"/>
        <v>0.58220585916005652</v>
      </c>
      <c r="E329" s="124">
        <f t="shared" si="146"/>
        <v>0.58699307287139213</v>
      </c>
      <c r="F329" s="124">
        <f t="shared" si="146"/>
        <v>0.59173415732091916</v>
      </c>
      <c r="G329" s="124">
        <f t="shared" si="146"/>
        <v>0.59623851298737474</v>
      </c>
      <c r="H329" s="124">
        <f t="shared" si="146"/>
        <v>0.60164608038664902</v>
      </c>
      <c r="I329" s="124">
        <f t="shared" si="146"/>
        <v>0.60714167225215165</v>
      </c>
      <c r="J329" s="124">
        <f t="shared" si="146"/>
        <v>0.61332213569915806</v>
      </c>
      <c r="K329" s="124">
        <f t="shared" si="146"/>
        <v>0.62032591994779729</v>
      </c>
      <c r="L329" s="124">
        <f t="shared" si="146"/>
        <v>0.62819579714359342</v>
      </c>
      <c r="M329" s="124">
        <f t="shared" si="146"/>
        <v>0.6427615252835297</v>
      </c>
      <c r="N329" s="124">
        <f t="shared" si="146"/>
        <v>0.6658851105474779</v>
      </c>
      <c r="O329" s="124">
        <f t="shared" si="146"/>
        <v>0.69873809008853593</v>
      </c>
      <c r="P329" s="124">
        <f t="shared" si="146"/>
        <v>0.73740334855760348</v>
      </c>
      <c r="Q329" s="124">
        <f t="shared" si="146"/>
        <v>0.76997589306090397</v>
      </c>
      <c r="R329" s="124">
        <f t="shared" ref="R329:V329" si="147">IF(R310=0,"",R310/R291)</f>
        <v>0.78651484489341539</v>
      </c>
      <c r="S329" s="124">
        <f t="shared" si="147"/>
        <v>0.79917628135579355</v>
      </c>
      <c r="T329" s="124">
        <f t="shared" si="147"/>
        <v>0.80948631225799694</v>
      </c>
      <c r="U329" s="124">
        <f t="shared" si="147"/>
        <v>0.8184673703751274</v>
      </c>
      <c r="V329" s="124">
        <f t="shared" si="147"/>
        <v>0.82666443743241314</v>
      </c>
      <c r="W329" s="124">
        <f t="shared" ref="W329:Y329" si="148">IF(W310=0,"",W310/W291)</f>
        <v>0.83288224153839674</v>
      </c>
      <c r="X329" s="124">
        <f t="shared" si="148"/>
        <v>0.83693550649009607</v>
      </c>
      <c r="Y329" s="124">
        <f t="shared" si="148"/>
        <v>0.83981754650830887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0.57116138955576601</v>
      </c>
      <c r="D330" s="111">
        <f t="shared" si="149"/>
        <v>0.57580538706658135</v>
      </c>
      <c r="E330" s="111">
        <f t="shared" si="149"/>
        <v>0.58074224975193023</v>
      </c>
      <c r="F330" s="111">
        <f t="shared" si="149"/>
        <v>0.58566115277127118</v>
      </c>
      <c r="G330" s="111">
        <f t="shared" si="149"/>
        <v>0.59084235645477445</v>
      </c>
      <c r="H330" s="111">
        <f t="shared" si="149"/>
        <v>0.59625005349726679</v>
      </c>
      <c r="I330" s="111">
        <f t="shared" si="149"/>
        <v>0.60195171946424586</v>
      </c>
      <c r="J330" s="111">
        <f t="shared" si="149"/>
        <v>0.60822727571606683</v>
      </c>
      <c r="K330" s="111">
        <f t="shared" si="149"/>
        <v>0.61531245068863338</v>
      </c>
      <c r="L330" s="111">
        <f t="shared" si="149"/>
        <v>0.62326615730412582</v>
      </c>
      <c r="M330" s="111">
        <f t="shared" si="149"/>
        <v>0.63798323437262128</v>
      </c>
      <c r="N330" s="111">
        <f t="shared" si="149"/>
        <v>0.66129815644851075</v>
      </c>
      <c r="O330" s="111">
        <f t="shared" si="149"/>
        <v>0.69443514252778016</v>
      </c>
      <c r="P330" s="111">
        <f t="shared" si="149"/>
        <v>0.73347236858039744</v>
      </c>
      <c r="Q330" s="111">
        <f t="shared" si="149"/>
        <v>0.76640488282430685</v>
      </c>
      <c r="R330" s="111">
        <f t="shared" ref="R330:V330" si="150">IF(R311=0,"",R311/R292)</f>
        <v>0.78314742957650951</v>
      </c>
      <c r="S330" s="111">
        <f t="shared" si="150"/>
        <v>0.79597584498320773</v>
      </c>
      <c r="T330" s="111">
        <f t="shared" si="150"/>
        <v>0.80641803675553247</v>
      </c>
      <c r="U330" s="111">
        <f t="shared" si="150"/>
        <v>0.81553098214852726</v>
      </c>
      <c r="V330" s="111">
        <f t="shared" si="150"/>
        <v>0.82383962076584827</v>
      </c>
      <c r="W330" s="111">
        <f t="shared" ref="W330:Y330" si="151">IF(W311=0,"",W311/W292)</f>
        <v>0.83010612284911056</v>
      </c>
      <c r="X330" s="111">
        <f t="shared" si="151"/>
        <v>0.83423793645685107</v>
      </c>
      <c r="Y330" s="111">
        <f t="shared" si="151"/>
        <v>0.83715547553884984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2.3582619998382492</v>
      </c>
      <c r="D332" s="124">
        <f t="shared" si="155"/>
        <v>2.4595760952237202</v>
      </c>
      <c r="E332" s="124">
        <f t="shared" si="155"/>
        <v>2.5624090837159335</v>
      </c>
      <c r="F332" s="124">
        <f t="shared" si="155"/>
        <v>2.6660679814115782</v>
      </c>
      <c r="G332" s="124">
        <f t="shared" si="155"/>
        <v>2.7711533179570744</v>
      </c>
      <c r="H332" s="124">
        <f t="shared" si="155"/>
        <v>2.8775707131436858</v>
      </c>
      <c r="I332" s="124">
        <f t="shared" si="155"/>
        <v>2.9854460493997883</v>
      </c>
      <c r="J332" s="124">
        <f t="shared" si="155"/>
        <v>3.0953435223051553</v>
      </c>
      <c r="K332" s="124">
        <f t="shared" si="155"/>
        <v>3.2077100218014891</v>
      </c>
      <c r="L332" s="124">
        <f t="shared" si="155"/>
        <v>3.3226048103047661</v>
      </c>
      <c r="M332" s="124">
        <f t="shared" si="155"/>
        <v>3.4542657690523937</v>
      </c>
      <c r="N332" s="124">
        <f t="shared" si="155"/>
        <v>3.606919471321004</v>
      </c>
      <c r="O332" s="124">
        <f t="shared" si="155"/>
        <v>3.780293598004187</v>
      </c>
      <c r="P332" s="124">
        <f t="shared" si="155"/>
        <v>3.9575153785433175</v>
      </c>
      <c r="Q332" s="124">
        <f t="shared" si="155"/>
        <v>4.0935303779077294</v>
      </c>
      <c r="R332" s="124">
        <f t="shared" ref="R332:V332" si="156">IF(R313=0,"",R313/R294)</f>
        <v>4.1230018521166087</v>
      </c>
      <c r="S332" s="124">
        <f t="shared" si="156"/>
        <v>4.1262764603620399</v>
      </c>
      <c r="T332" s="124">
        <f t="shared" si="156"/>
        <v>4.129914913968074</v>
      </c>
      <c r="U332" s="124">
        <f t="shared" si="156"/>
        <v>4.1339576401970017</v>
      </c>
      <c r="V332" s="124">
        <f t="shared" si="156"/>
        <v>4.1455098778876316</v>
      </c>
      <c r="W332" s="124">
        <f t="shared" ref="W332:Y332" si="157">IF(W313=0,"",W313/W294)</f>
        <v>4.1834265621208973</v>
      </c>
      <c r="X332" s="124">
        <f t="shared" si="157"/>
        <v>4.2288937202637147</v>
      </c>
      <c r="Y332" s="124">
        <f t="shared" si="157"/>
        <v>4.280143289560403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2.3582619998382492</v>
      </c>
      <c r="D333" s="111">
        <f t="shared" si="158"/>
        <v>2.4595760952237202</v>
      </c>
      <c r="E333" s="111">
        <f t="shared" si="158"/>
        <v>2.5624090837159335</v>
      </c>
      <c r="F333" s="111">
        <f t="shared" si="158"/>
        <v>2.6660679814115782</v>
      </c>
      <c r="G333" s="111">
        <f t="shared" si="158"/>
        <v>2.7711533179570744</v>
      </c>
      <c r="H333" s="111">
        <f t="shared" si="158"/>
        <v>2.8775707131436858</v>
      </c>
      <c r="I333" s="111">
        <f t="shared" si="158"/>
        <v>2.9854460493997883</v>
      </c>
      <c r="J333" s="111">
        <f t="shared" si="158"/>
        <v>3.0953435223051553</v>
      </c>
      <c r="K333" s="111">
        <f t="shared" si="158"/>
        <v>3.2077100218014891</v>
      </c>
      <c r="L333" s="111">
        <f t="shared" si="158"/>
        <v>3.3226048103047661</v>
      </c>
      <c r="M333" s="111">
        <f t="shared" si="158"/>
        <v>3.4542657690523937</v>
      </c>
      <c r="N333" s="111">
        <f t="shared" si="158"/>
        <v>3.606919471321004</v>
      </c>
      <c r="O333" s="111">
        <f t="shared" si="158"/>
        <v>3.780293598004187</v>
      </c>
      <c r="P333" s="111">
        <f t="shared" si="158"/>
        <v>3.9575153785433175</v>
      </c>
      <c r="Q333" s="111">
        <f t="shared" si="158"/>
        <v>4.0935303779077294</v>
      </c>
      <c r="R333" s="111">
        <f t="shared" ref="R333:V333" si="159">IF(R314=0,"",R314/R295)</f>
        <v>4.1230018521166087</v>
      </c>
      <c r="S333" s="111">
        <f t="shared" si="159"/>
        <v>4.1262764603620399</v>
      </c>
      <c r="T333" s="111">
        <f t="shared" si="159"/>
        <v>4.129914913968074</v>
      </c>
      <c r="U333" s="111">
        <f t="shared" si="159"/>
        <v>4.1339576401970017</v>
      </c>
      <c r="V333" s="111">
        <f t="shared" si="159"/>
        <v>4.1455098778876316</v>
      </c>
      <c r="W333" s="111">
        <f t="shared" ref="W333:Y333" si="160">IF(W314=0,"",W314/W295)</f>
        <v>4.1834265621208973</v>
      </c>
      <c r="X333" s="111">
        <f t="shared" si="160"/>
        <v>4.2288937202637147</v>
      </c>
      <c r="Y333" s="111">
        <f t="shared" si="160"/>
        <v>4.280143289560403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0.68908524721559761</v>
      </c>
      <c r="D334" s="124">
        <f t="shared" si="161"/>
        <v>0.69175561667678831</v>
      </c>
      <c r="E334" s="124">
        <f t="shared" si="161"/>
        <v>0.6960776820057768</v>
      </c>
      <c r="F334" s="124">
        <f t="shared" si="161"/>
        <v>0.70736900094106103</v>
      </c>
      <c r="G334" s="124">
        <f t="shared" si="161"/>
        <v>0.7128532139923448</v>
      </c>
      <c r="H334" s="124">
        <f t="shared" si="161"/>
        <v>0.73830220070247776</v>
      </c>
      <c r="I334" s="124">
        <f t="shared" si="161"/>
        <v>0.71047862596349043</v>
      </c>
      <c r="J334" s="124">
        <f t="shared" si="161"/>
        <v>0.71734050353933643</v>
      </c>
      <c r="K334" s="124">
        <f t="shared" si="161"/>
        <v>0.76624196330848604</v>
      </c>
      <c r="L334" s="124">
        <f t="shared" si="161"/>
        <v>0.73099258934341671</v>
      </c>
      <c r="M334" s="124">
        <f t="shared" si="161"/>
        <v>0.73128594428439386</v>
      </c>
      <c r="N334" s="124">
        <f t="shared" si="161"/>
        <v>0.74964826363059811</v>
      </c>
      <c r="O334" s="124">
        <f t="shared" si="161"/>
        <v>0.77767545664959714</v>
      </c>
      <c r="P334" s="124">
        <f t="shared" si="161"/>
        <v>0.79506671964356879</v>
      </c>
      <c r="Q334" s="124">
        <f t="shared" si="161"/>
        <v>0.81799399927280714</v>
      </c>
      <c r="R334" s="124">
        <f t="shared" ref="R334:V334" si="162">IF(R315=0,"",R315/R296)</f>
        <v>0.83195347627293859</v>
      </c>
      <c r="S334" s="124">
        <f t="shared" si="162"/>
        <v>0.83967528290923243</v>
      </c>
      <c r="T334" s="124">
        <f t="shared" si="162"/>
        <v>0.84205702726510567</v>
      </c>
      <c r="U334" s="124">
        <f t="shared" si="162"/>
        <v>0.85272869447969313</v>
      </c>
      <c r="V334" s="124">
        <f t="shared" si="162"/>
        <v>0.85651830917565486</v>
      </c>
      <c r="W334" s="124">
        <f t="shared" ref="W334:Y334" si="163">IF(W315=0,"",W315/W296)</f>
        <v>0.8564956313878338</v>
      </c>
      <c r="X334" s="124">
        <f t="shared" si="163"/>
        <v>0.8660036759574421</v>
      </c>
      <c r="Y334" s="124">
        <f t="shared" si="163"/>
        <v>0.86498218573117136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0.62108644415385528</v>
      </c>
      <c r="D335" s="111">
        <f t="shared" si="164"/>
        <v>0.62706043124297928</v>
      </c>
      <c r="E335" s="111">
        <f t="shared" si="164"/>
        <v>0.63330500478203267</v>
      </c>
      <c r="F335" s="111">
        <f t="shared" si="164"/>
        <v>0.63959768773503645</v>
      </c>
      <c r="G335" s="111">
        <f t="shared" si="164"/>
        <v>0.64613763037777594</v>
      </c>
      <c r="H335" s="111">
        <f t="shared" si="164"/>
        <v>0.65289839251037451</v>
      </c>
      <c r="I335" s="111">
        <f t="shared" si="164"/>
        <v>0.65992692871245051</v>
      </c>
      <c r="J335" s="111">
        <f t="shared" si="164"/>
        <v>0.66742038392255709</v>
      </c>
      <c r="K335" s="111">
        <f t="shared" si="164"/>
        <v>0.67554360721417617</v>
      </c>
      <c r="L335" s="111">
        <f t="shared" si="164"/>
        <v>0.68433576620640335</v>
      </c>
      <c r="M335" s="111">
        <f t="shared" si="164"/>
        <v>0.69790051015961019</v>
      </c>
      <c r="N335" s="111">
        <f t="shared" si="164"/>
        <v>0.71750490117852139</v>
      </c>
      <c r="O335" s="111">
        <f t="shared" si="164"/>
        <v>0.74405329168243384</v>
      </c>
      <c r="P335" s="111">
        <f t="shared" si="164"/>
        <v>0.77492201592676591</v>
      </c>
      <c r="Q335" s="111">
        <f t="shared" si="164"/>
        <v>0.80194834338123266</v>
      </c>
      <c r="R335" s="111">
        <f t="shared" ref="R335:V335" si="165">IF(R316=0,"",R316/R297)</f>
        <v>0.8184688127606522</v>
      </c>
      <c r="S335" s="111">
        <f t="shared" si="165"/>
        <v>0.83253786017564835</v>
      </c>
      <c r="T335" s="111">
        <f t="shared" si="165"/>
        <v>0.84437631828900117</v>
      </c>
      <c r="U335" s="111">
        <f t="shared" si="165"/>
        <v>0.85419448024715827</v>
      </c>
      <c r="V335" s="111">
        <f t="shared" si="165"/>
        <v>0.86217678699546074</v>
      </c>
      <c r="W335" s="111">
        <f t="shared" ref="W335:Y335" si="166">IF(W316=0,"",W316/W297)</f>
        <v>0.86745952398262027</v>
      </c>
      <c r="X335" s="111">
        <f t="shared" si="166"/>
        <v>0.86966135882132856</v>
      </c>
      <c r="Y335" s="111">
        <f t="shared" si="166"/>
        <v>0.87095235656782677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0.81530575525587301</v>
      </c>
      <c r="D336" s="111">
        <f t="shared" si="167"/>
        <v>0.81870241600779026</v>
      </c>
      <c r="E336" s="111">
        <f t="shared" si="167"/>
        <v>0.82387179292266421</v>
      </c>
      <c r="F336" s="111">
        <f t="shared" si="167"/>
        <v>0.82811797007729615</v>
      </c>
      <c r="G336" s="111">
        <f t="shared" si="167"/>
        <v>0.83170887370828461</v>
      </c>
      <c r="H336" s="111">
        <f t="shared" si="167"/>
        <v>0.85972057074075281</v>
      </c>
      <c r="I336" s="111" t="str">
        <f t="shared" si="167"/>
        <v/>
      </c>
      <c r="J336" s="111">
        <f t="shared" si="167"/>
        <v>0.85083310510817489</v>
      </c>
      <c r="K336" s="111">
        <f t="shared" si="167"/>
        <v>0.8525779986555343</v>
      </c>
      <c r="L336" s="111">
        <f t="shared" si="167"/>
        <v>0.8725764397629453</v>
      </c>
      <c r="M336" s="111">
        <f t="shared" si="167"/>
        <v>0.86672644544630539</v>
      </c>
      <c r="N336" s="111">
        <f t="shared" si="167"/>
        <v>0.88155936118434552</v>
      </c>
      <c r="O336" s="111">
        <f t="shared" si="167"/>
        <v>0.90901527502744361</v>
      </c>
      <c r="P336" s="111">
        <f t="shared" si="167"/>
        <v>0.92069266247087889</v>
      </c>
      <c r="Q336" s="111">
        <f t="shared" si="167"/>
        <v>0.94457100263837535</v>
      </c>
      <c r="R336" s="111">
        <f t="shared" ref="R336:V336" si="168">IF(R317=0,"",R317/R298)</f>
        <v>0.95329901733733469</v>
      </c>
      <c r="S336" s="111">
        <f t="shared" si="168"/>
        <v>0.95222717227295439</v>
      </c>
      <c r="T336" s="111">
        <f t="shared" si="168"/>
        <v>0.94952978673456023</v>
      </c>
      <c r="U336" s="111">
        <f t="shared" si="168"/>
        <v>0.95213201668403624</v>
      </c>
      <c r="V336" s="111">
        <f t="shared" si="168"/>
        <v>0.9548214755355503</v>
      </c>
      <c r="W336" s="111">
        <f t="shared" ref="W336:Y336" si="169">IF(W317=0,"",W317/W298)</f>
        <v>0.95742964959577159</v>
      </c>
      <c r="X336" s="111" t="str">
        <f t="shared" si="169"/>
        <v/>
      </c>
      <c r="Y336" s="111" t="str">
        <f t="shared" si="169"/>
        <v/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>
        <f t="shared" ref="C337:Q337" si="170">IF(C318=0,"",C318/C299)</f>
        <v>0.62108644415385528</v>
      </c>
      <c r="D337" s="112">
        <f t="shared" si="170"/>
        <v>0.62706043124297928</v>
      </c>
      <c r="E337" s="112">
        <f t="shared" si="170"/>
        <v>0.63330500478203267</v>
      </c>
      <c r="F337" s="112">
        <f t="shared" si="170"/>
        <v>0.63959768773503645</v>
      </c>
      <c r="G337" s="112">
        <f t="shared" si="170"/>
        <v>0.64613763037777594</v>
      </c>
      <c r="H337" s="112">
        <f t="shared" si="170"/>
        <v>0.65289839251037451</v>
      </c>
      <c r="I337" s="112" t="str">
        <f t="shared" si="170"/>
        <v/>
      </c>
      <c r="J337" s="112">
        <f t="shared" si="170"/>
        <v>0.66742038392255709</v>
      </c>
      <c r="K337" s="112">
        <f t="shared" si="170"/>
        <v>0.67554360721417617</v>
      </c>
      <c r="L337" s="112">
        <f t="shared" si="170"/>
        <v>0.68433576620640335</v>
      </c>
      <c r="M337" s="112">
        <f t="shared" si="170"/>
        <v>0.69790051015961019</v>
      </c>
      <c r="N337" s="112">
        <f t="shared" si="170"/>
        <v>0.71750490117852139</v>
      </c>
      <c r="O337" s="112">
        <f t="shared" si="170"/>
        <v>0.74405329168243384</v>
      </c>
      <c r="P337" s="112">
        <f t="shared" si="170"/>
        <v>0.77492201592676591</v>
      </c>
      <c r="Q337" s="112">
        <f t="shared" si="170"/>
        <v>0.80194834338123266</v>
      </c>
      <c r="R337" s="112">
        <f t="shared" ref="R337:V337" si="171">IF(R318=0,"",R318/R299)</f>
        <v>0.8184688127606522</v>
      </c>
      <c r="S337" s="112">
        <f t="shared" si="171"/>
        <v>0.83253786017564835</v>
      </c>
      <c r="T337" s="112">
        <f t="shared" si="171"/>
        <v>0.84437631828900106</v>
      </c>
      <c r="U337" s="112">
        <f t="shared" si="171"/>
        <v>0.85419448024715827</v>
      </c>
      <c r="V337" s="112">
        <f t="shared" si="171"/>
        <v>0.86217678699546074</v>
      </c>
      <c r="W337" s="112">
        <f t="shared" ref="W337:Y337" si="172">IF(W318=0,"",W318/W299)</f>
        <v>0.86745952398262027</v>
      </c>
      <c r="X337" s="112" t="str">
        <f t="shared" si="172"/>
        <v/>
      </c>
      <c r="Y337" s="112" t="str">
        <f t="shared" si="172"/>
        <v/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 t="str">
        <f t="shared" si="175"/>
        <v/>
      </c>
      <c r="Y338" s="113" t="str">
        <f t="shared" si="175"/>
        <v/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0.70210362328928544</v>
      </c>
      <c r="D339" s="112">
        <f t="shared" si="176"/>
        <v>0.70307790440927842</v>
      </c>
      <c r="E339" s="112">
        <f t="shared" si="176"/>
        <v>0.7041445009366718</v>
      </c>
      <c r="F339" s="112">
        <f t="shared" si="176"/>
        <v>0.70522396646110153</v>
      </c>
      <c r="G339" s="112">
        <f t="shared" si="176"/>
        <v>0.70638916938274965</v>
      </c>
      <c r="H339" s="112">
        <f t="shared" si="176"/>
        <v>0.70763188442304903</v>
      </c>
      <c r="I339" s="112">
        <f t="shared" si="176"/>
        <v>0.70897100984661721</v>
      </c>
      <c r="J339" s="112">
        <f t="shared" si="176"/>
        <v>0.71048232196881445</v>
      </c>
      <c r="K339" s="112">
        <f t="shared" si="176"/>
        <v>0.71223276269105362</v>
      </c>
      <c r="L339" s="112">
        <f t="shared" si="176"/>
        <v>0.71424534786207949</v>
      </c>
      <c r="M339" s="112">
        <f t="shared" si="176"/>
        <v>0.71807151467695896</v>
      </c>
      <c r="N339" s="112">
        <f t="shared" si="176"/>
        <v>0.72438051916239177</v>
      </c>
      <c r="O339" s="112">
        <f t="shared" si="176"/>
        <v>0.73400093088760976</v>
      </c>
      <c r="P339" s="112">
        <f t="shared" si="176"/>
        <v>0.74647664339135922</v>
      </c>
      <c r="Q339" s="112">
        <f t="shared" si="176"/>
        <v>0.75851305163146177</v>
      </c>
      <c r="R339" s="112">
        <f t="shared" ref="R339:V339" si="177">IF(R320=0,"",R320/R301)</f>
        <v>0.76665856278036026</v>
      </c>
      <c r="S339" s="112">
        <f t="shared" si="177"/>
        <v>0.77455015905289237</v>
      </c>
      <c r="T339" s="112">
        <f t="shared" si="177"/>
        <v>0.7823805123171178</v>
      </c>
      <c r="U339" s="112">
        <f t="shared" si="177"/>
        <v>0.79022833894964828</v>
      </c>
      <c r="V339" s="112">
        <f t="shared" si="177"/>
        <v>0.79793791888994936</v>
      </c>
      <c r="W339" s="112">
        <f t="shared" ref="W339:Y339" si="178">IF(W320=0,"",W320/W301)</f>
        <v>0.80497932301774877</v>
      </c>
      <c r="X339" s="112">
        <f t="shared" si="178"/>
        <v>0.81725512041132709</v>
      </c>
      <c r="Y339" s="112">
        <f t="shared" si="178"/>
        <v>0.8287076932550187</v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0.86392238361158968</v>
      </c>
      <c r="D340" s="113">
        <f t="shared" si="179"/>
        <v>0.86408536373357381</v>
      </c>
      <c r="E340" s="113">
        <f t="shared" si="179"/>
        <v>0.86568549592438504</v>
      </c>
      <c r="F340" s="113">
        <f t="shared" si="179"/>
        <v>0.86643593341705538</v>
      </c>
      <c r="G340" s="113">
        <f t="shared" si="179"/>
        <v>0.8671601216910636</v>
      </c>
      <c r="H340" s="113">
        <f t="shared" si="179"/>
        <v>0.88767269544727756</v>
      </c>
      <c r="I340" s="113">
        <f t="shared" si="179"/>
        <v>0.88280737528218656</v>
      </c>
      <c r="J340" s="113">
        <f t="shared" si="179"/>
        <v>0.8746425515513444</v>
      </c>
      <c r="K340" s="113">
        <f t="shared" si="179"/>
        <v>0.87290581698516179</v>
      </c>
      <c r="L340" s="113">
        <f t="shared" si="179"/>
        <v>0.88724907561537059</v>
      </c>
      <c r="M340" s="113">
        <f t="shared" si="179"/>
        <v>0.87801026371665214</v>
      </c>
      <c r="N340" s="113">
        <f t="shared" si="179"/>
        <v>0.88516206985371049</v>
      </c>
      <c r="O340" s="113">
        <f t="shared" si="179"/>
        <v>0.9041896637840211</v>
      </c>
      <c r="P340" s="113">
        <f t="shared" si="179"/>
        <v>0.9088801159448332</v>
      </c>
      <c r="Q340" s="113">
        <f t="shared" si="179"/>
        <v>0.92954488628125942</v>
      </c>
      <c r="R340" s="113">
        <f t="shared" ref="R340:V340" si="180">IF(R321=0,"",R321/R302)</f>
        <v>0.93688970148041306</v>
      </c>
      <c r="S340" s="113">
        <f t="shared" si="180"/>
        <v>0.93244731803760617</v>
      </c>
      <c r="T340" s="113">
        <f t="shared" si="180"/>
        <v>0.92570033690528686</v>
      </c>
      <c r="U340" s="113">
        <f t="shared" si="180"/>
        <v>0.92723778190866235</v>
      </c>
      <c r="V340" s="113">
        <f t="shared" si="180"/>
        <v>0.93051521787903357</v>
      </c>
      <c r="W340" s="113">
        <f t="shared" ref="W340:Y340" si="181">IF(W321=0,"",W321/W302)</f>
        <v>0.93509214962997522</v>
      </c>
      <c r="X340" s="113">
        <f t="shared" si="181"/>
        <v>0.92970619415496114</v>
      </c>
      <c r="Y340" s="113">
        <f t="shared" si="181"/>
        <v>0.93507058350191863</v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0.70210362328928544</v>
      </c>
      <c r="D341" s="111">
        <f t="shared" si="182"/>
        <v>0.70307790440927842</v>
      </c>
      <c r="E341" s="111">
        <f t="shared" si="182"/>
        <v>0.70414450093667191</v>
      </c>
      <c r="F341" s="111">
        <f t="shared" si="182"/>
        <v>0.70522396646110164</v>
      </c>
      <c r="G341" s="111">
        <f t="shared" si="182"/>
        <v>0.70638916938274965</v>
      </c>
      <c r="H341" s="111">
        <f t="shared" si="182"/>
        <v>0.70763188442304903</v>
      </c>
      <c r="I341" s="111">
        <f t="shared" si="182"/>
        <v>0.7089710098466171</v>
      </c>
      <c r="J341" s="111">
        <f t="shared" si="182"/>
        <v>0.71048232196881445</v>
      </c>
      <c r="K341" s="111">
        <f t="shared" si="182"/>
        <v>0.71223276269105362</v>
      </c>
      <c r="L341" s="111">
        <f t="shared" si="182"/>
        <v>0.71424534786207949</v>
      </c>
      <c r="M341" s="111">
        <f t="shared" si="182"/>
        <v>0.71807151467695884</v>
      </c>
      <c r="N341" s="111">
        <f t="shared" si="182"/>
        <v>0.72438051916239177</v>
      </c>
      <c r="O341" s="111">
        <f t="shared" si="182"/>
        <v>0.73400093088760976</v>
      </c>
      <c r="P341" s="111">
        <f t="shared" si="182"/>
        <v>0.74647664339135933</v>
      </c>
      <c r="Q341" s="111">
        <f t="shared" si="182"/>
        <v>0.75851305163146177</v>
      </c>
      <c r="R341" s="111">
        <f t="shared" ref="R341:V341" si="183">IF(R322=0,"",R322/R303)</f>
        <v>0.76665856278036026</v>
      </c>
      <c r="S341" s="111">
        <f t="shared" si="183"/>
        <v>0.77455015905289248</v>
      </c>
      <c r="T341" s="111">
        <f t="shared" si="183"/>
        <v>0.78238051231711769</v>
      </c>
      <c r="U341" s="111">
        <f t="shared" si="183"/>
        <v>0.79022833894964828</v>
      </c>
      <c r="V341" s="111">
        <f t="shared" si="183"/>
        <v>0.79793791888994936</v>
      </c>
      <c r="W341" s="111">
        <f t="shared" ref="W341:Y341" si="184">IF(W322=0,"",W322/W303)</f>
        <v>0.80497932301774877</v>
      </c>
      <c r="X341" s="111">
        <f t="shared" si="184"/>
        <v>0.81725512041132709</v>
      </c>
      <c r="Y341" s="111">
        <f t="shared" si="184"/>
        <v>0.82870769325501881</v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0.75717124964752225</v>
      </c>
      <c r="D343" s="124">
        <f t="shared" si="188"/>
        <v>0.75364676608006043</v>
      </c>
      <c r="E343" s="124">
        <f t="shared" si="188"/>
        <v>0.75090032920086358</v>
      </c>
      <c r="F343" s="124">
        <f t="shared" si="188"/>
        <v>0.75090753391699261</v>
      </c>
      <c r="G343" s="124">
        <f t="shared" si="188"/>
        <v>0.74766426362327831</v>
      </c>
      <c r="H343" s="124">
        <f t="shared" si="188"/>
        <v>0.75128197194336666</v>
      </c>
      <c r="I343" s="124">
        <f t="shared" si="188"/>
        <v>0.75964979969547153</v>
      </c>
      <c r="J343" s="124">
        <f t="shared" si="188"/>
        <v>0.74653256335053897</v>
      </c>
      <c r="K343" s="124">
        <f t="shared" si="188"/>
        <v>0.7525957274171412</v>
      </c>
      <c r="L343" s="124">
        <f t="shared" si="188"/>
        <v>0.75284919795321781</v>
      </c>
      <c r="M343" s="124">
        <f t="shared" si="188"/>
        <v>0.75241773539775059</v>
      </c>
      <c r="N343" s="124">
        <f t="shared" si="188"/>
        <v>0.76019407296639452</v>
      </c>
      <c r="O343" s="124">
        <f t="shared" si="188"/>
        <v>0.7633936630213124</v>
      </c>
      <c r="P343" s="124">
        <f t="shared" si="188"/>
        <v>0.78143013631776681</v>
      </c>
      <c r="Q343" s="124">
        <f t="shared" si="188"/>
        <v>0.78846173327609814</v>
      </c>
      <c r="R343" s="124">
        <f t="shared" ref="R343:V343" si="189">IF(R324=0,"",R324/R305)</f>
        <v>0.79938395157078856</v>
      </c>
      <c r="S343" s="124">
        <f t="shared" si="189"/>
        <v>0.80771726298341817</v>
      </c>
      <c r="T343" s="124">
        <f t="shared" si="189"/>
        <v>0.82296244152864617</v>
      </c>
      <c r="U343" s="124">
        <f t="shared" si="189"/>
        <v>0.83048390727730559</v>
      </c>
      <c r="V343" s="124">
        <f t="shared" si="189"/>
        <v>0.84797177169579485</v>
      </c>
      <c r="W343" s="124">
        <f t="shared" ref="W343:Y343" si="190">IF(W324=0,"",W324/W305)</f>
        <v>0.86146206786354895</v>
      </c>
      <c r="X343" s="124">
        <f t="shared" si="190"/>
        <v>0.89548215831329026</v>
      </c>
      <c r="Y343" s="124">
        <f t="shared" si="190"/>
        <v>0.90263186643794346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0.60696571707361657</v>
      </c>
      <c r="D344" s="111">
        <f t="shared" si="191"/>
        <v>0.60734602093173717</v>
      </c>
      <c r="E344" s="111">
        <f t="shared" si="191"/>
        <v>0.60772635904709726</v>
      </c>
      <c r="F344" s="111">
        <f t="shared" si="191"/>
        <v>0.60810670183389914</v>
      </c>
      <c r="G344" s="111">
        <f t="shared" si="191"/>
        <v>0.60848707616960351</v>
      </c>
      <c r="H344" s="111">
        <f t="shared" si="191"/>
        <v>0.60886747876475156</v>
      </c>
      <c r="I344" s="111">
        <f t="shared" si="191"/>
        <v>0.60924791624195018</v>
      </c>
      <c r="J344" s="111">
        <f t="shared" si="191"/>
        <v>0.60962841573168336</v>
      </c>
      <c r="K344" s="111">
        <f t="shared" si="191"/>
        <v>0.61000900030199889</v>
      </c>
      <c r="L344" s="111">
        <f t="shared" si="191"/>
        <v>0.61038967612454464</v>
      </c>
      <c r="M344" s="111">
        <f t="shared" si="191"/>
        <v>0.61067877768516976</v>
      </c>
      <c r="N344" s="111">
        <f t="shared" si="191"/>
        <v>0.61084037185869311</v>
      </c>
      <c r="O344" s="111">
        <f t="shared" si="191"/>
        <v>0.61093695245133239</v>
      </c>
      <c r="P344" s="111">
        <f t="shared" si="191"/>
        <v>0.61120644462912899</v>
      </c>
      <c r="Q344" s="111">
        <f t="shared" si="191"/>
        <v>0.61230334074734583</v>
      </c>
      <c r="R344" s="111">
        <f t="shared" ref="R344:V344" si="192">IF(R325=0,"",R325/R306)</f>
        <v>0.6151846137146183</v>
      </c>
      <c r="S344" s="111">
        <f t="shared" si="192"/>
        <v>0.61924897847659177</v>
      </c>
      <c r="T344" s="111">
        <f t="shared" si="192"/>
        <v>0.62370838352722502</v>
      </c>
      <c r="U344" s="111">
        <f t="shared" si="192"/>
        <v>0.62777477736048803</v>
      </c>
      <c r="V344" s="111">
        <f t="shared" si="192"/>
        <v>0.6306601084703447</v>
      </c>
      <c r="W344" s="111">
        <f t="shared" ref="W344:Y344" si="193">IF(W325=0,"",W325/W306)</f>
        <v>0.63204682050839445</v>
      </c>
      <c r="X344" s="111">
        <f t="shared" si="193"/>
        <v>0.63245251038855987</v>
      </c>
      <c r="Y344" s="111">
        <f t="shared" si="193"/>
        <v>0.63249307937657639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0.76477532017812433</v>
      </c>
      <c r="D345" s="45">
        <f t="shared" si="194"/>
        <v>0.7660602977477684</v>
      </c>
      <c r="E345" s="45">
        <f t="shared" si="194"/>
        <v>0.76740586230707564</v>
      </c>
      <c r="F345" s="45">
        <f t="shared" si="194"/>
        <v>0.76875968872860978</v>
      </c>
      <c r="G345" s="45">
        <f t="shared" si="194"/>
        <v>0.77016931220395513</v>
      </c>
      <c r="H345" s="45">
        <f t="shared" si="194"/>
        <v>0.77162891503081843</v>
      </c>
      <c r="I345" s="45">
        <f t="shared" si="194"/>
        <v>0.77315020988179539</v>
      </c>
      <c r="J345" s="45">
        <f t="shared" si="194"/>
        <v>0.7747811794423074</v>
      </c>
      <c r="K345" s="45">
        <f t="shared" si="194"/>
        <v>0.7765626216159105</v>
      </c>
      <c r="L345" s="45">
        <f t="shared" si="194"/>
        <v>0.77850545151443473</v>
      </c>
      <c r="M345" s="45">
        <f t="shared" si="194"/>
        <v>0.78128326894731492</v>
      </c>
      <c r="N345" s="45">
        <f t="shared" si="194"/>
        <v>0.78508784137811671</v>
      </c>
      <c r="O345" s="45">
        <f t="shared" si="194"/>
        <v>0.79037391402781398</v>
      </c>
      <c r="P345" s="45">
        <f t="shared" si="194"/>
        <v>0.79736452544417435</v>
      </c>
      <c r="Q345" s="45">
        <f t="shared" si="194"/>
        <v>0.80641044480103274</v>
      </c>
      <c r="R345" s="45">
        <f t="shared" ref="R345:V345" si="195">IF(R326=0,"",R326/R307)</f>
        <v>0.81871977831402487</v>
      </c>
      <c r="S345" s="45">
        <f t="shared" si="195"/>
        <v>0.83412277280482261</v>
      </c>
      <c r="T345" s="45">
        <f t="shared" si="195"/>
        <v>0.85070494221512716</v>
      </c>
      <c r="U345" s="45">
        <f t="shared" si="195"/>
        <v>0.86655180048668412</v>
      </c>
      <c r="V345" s="45">
        <f t="shared" si="195"/>
        <v>0.87974886156121745</v>
      </c>
      <c r="W345" s="45">
        <f t="shared" ref="W345:Y345" si="196">IF(W326=0,"",W326/W307)</f>
        <v>0.88963094561323908</v>
      </c>
      <c r="X345" s="45">
        <f t="shared" si="196"/>
        <v>0.89693656528367005</v>
      </c>
      <c r="Y345" s="45">
        <f t="shared" si="196"/>
        <v>0.90341515830235208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123.04060603797438</v>
      </c>
      <c r="D347" s="117">
        <f t="shared" si="197"/>
        <v>105.18237426008129</v>
      </c>
      <c r="E347" s="117">
        <f t="shared" si="197"/>
        <v>156.26408016913823</v>
      </c>
      <c r="F347" s="117">
        <f t="shared" si="197"/>
        <v>117.89900071490196</v>
      </c>
      <c r="G347" s="117">
        <f t="shared" si="197"/>
        <v>199.33378214141095</v>
      </c>
      <c r="H347" s="117">
        <f t="shared" si="197"/>
        <v>111.78153527141357</v>
      </c>
      <c r="I347" s="117">
        <f t="shared" si="197"/>
        <v>56.731597868433234</v>
      </c>
      <c r="J347" s="117">
        <f t="shared" si="197"/>
        <v>55.927553109367189</v>
      </c>
      <c r="K347" s="117">
        <f t="shared" si="197"/>
        <v>55.065329719151066</v>
      </c>
      <c r="L347" s="117">
        <f t="shared" si="197"/>
        <v>63.225766545172171</v>
      </c>
      <c r="M347" s="117">
        <f t="shared" si="197"/>
        <v>43.303074532235058</v>
      </c>
      <c r="N347" s="117">
        <f t="shared" si="197"/>
        <v>51.067356925852458</v>
      </c>
      <c r="O347" s="117">
        <f t="shared" si="197"/>
        <v>70.351422268020769</v>
      </c>
      <c r="P347" s="117">
        <f t="shared" si="197"/>
        <v>73.621546970314</v>
      </c>
      <c r="Q347" s="117">
        <f t="shared" si="197"/>
        <v>75.23388515759514</v>
      </c>
      <c r="R347" s="117">
        <f t="shared" ref="R347:V347" si="198">R348+R351+R353+R362</f>
        <v>104.55287536499488</v>
      </c>
      <c r="S347" s="117">
        <f t="shared" si="198"/>
        <v>79.325516795753714</v>
      </c>
      <c r="T347" s="117">
        <f t="shared" si="198"/>
        <v>73.763300557128574</v>
      </c>
      <c r="U347" s="117">
        <f t="shared" si="198"/>
        <v>60.989460714991935</v>
      </c>
      <c r="V347" s="117">
        <f t="shared" si="198"/>
        <v>58.298336710185815</v>
      </c>
      <c r="W347" s="117">
        <f t="shared" ref="W347:Y347" si="199">W348+W351+W353+W362</f>
        <v>93.098905285985296</v>
      </c>
      <c r="X347" s="117">
        <f t="shared" si="199"/>
        <v>28.450852227885104</v>
      </c>
      <c r="Y347" s="117">
        <f t="shared" si="199"/>
        <v>28.268509818131548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115.96500160841624</v>
      </c>
      <c r="D348" s="122">
        <f t="shared" si="200"/>
        <v>97.942887510637263</v>
      </c>
      <c r="E348" s="122">
        <f t="shared" si="200"/>
        <v>145.07594505343636</v>
      </c>
      <c r="F348" s="122">
        <f t="shared" si="200"/>
        <v>108.58207712762436</v>
      </c>
      <c r="G348" s="122">
        <f t="shared" si="200"/>
        <v>183.57666097579084</v>
      </c>
      <c r="H348" s="122">
        <f t="shared" si="200"/>
        <v>105.60083401909114</v>
      </c>
      <c r="I348" s="122">
        <f t="shared" si="200"/>
        <v>51.675740882651034</v>
      </c>
      <c r="J348" s="122">
        <f t="shared" si="200"/>
        <v>50.137942465337396</v>
      </c>
      <c r="K348" s="122">
        <f t="shared" si="200"/>
        <v>49.779683420315045</v>
      </c>
      <c r="L348" s="122">
        <f t="shared" si="200"/>
        <v>57.599688154172725</v>
      </c>
      <c r="M348" s="122">
        <f t="shared" si="200"/>
        <v>37.436562754209703</v>
      </c>
      <c r="N348" s="122">
        <f t="shared" si="200"/>
        <v>44.814200350184201</v>
      </c>
      <c r="O348" s="122">
        <f t="shared" si="200"/>
        <v>63.379085028547813</v>
      </c>
      <c r="P348" s="122">
        <f t="shared" si="200"/>
        <v>65.845160422609894</v>
      </c>
      <c r="Q348" s="122">
        <f t="shared" si="200"/>
        <v>65.849870456089462</v>
      </c>
      <c r="R348" s="122">
        <f t="shared" ref="R348:V348" si="201">SUM(R349:R350)</f>
        <v>92.108208392704427</v>
      </c>
      <c r="S348" s="122">
        <f t="shared" si="201"/>
        <v>68.701673476898662</v>
      </c>
      <c r="T348" s="122">
        <f t="shared" si="201"/>
        <v>63.920481639963832</v>
      </c>
      <c r="U348" s="122">
        <f t="shared" si="201"/>
        <v>52.055866295916559</v>
      </c>
      <c r="V348" s="122">
        <f t="shared" si="201"/>
        <v>49.860161047598325</v>
      </c>
      <c r="W348" s="122">
        <f t="shared" ref="W348:Y348" si="202">SUM(W349:W350)</f>
        <v>84.546706697431418</v>
      </c>
      <c r="X348" s="122">
        <f t="shared" si="202"/>
        <v>27.433340188147483</v>
      </c>
      <c r="Y348" s="122">
        <f t="shared" si="202"/>
        <v>26.683401524525664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115.96500160841624</v>
      </c>
      <c r="D349" s="98">
        <v>97.942887510637263</v>
      </c>
      <c r="E349" s="98">
        <v>145.07594505343636</v>
      </c>
      <c r="F349" s="98">
        <v>108.58207712762436</v>
      </c>
      <c r="G349" s="98">
        <v>183.57666097579084</v>
      </c>
      <c r="H349" s="98">
        <v>105.60083401909114</v>
      </c>
      <c r="I349" s="98">
        <v>51.675740882651034</v>
      </c>
      <c r="J349" s="98">
        <v>50.137942465337396</v>
      </c>
      <c r="K349" s="98">
        <v>49.779683420315045</v>
      </c>
      <c r="L349" s="98">
        <v>57.599688154172725</v>
      </c>
      <c r="M349" s="98">
        <v>37.436562754209703</v>
      </c>
      <c r="N349" s="98">
        <v>44.814200350184201</v>
      </c>
      <c r="O349" s="98">
        <v>63.379085028547813</v>
      </c>
      <c r="P349" s="98">
        <v>65.845160422609894</v>
      </c>
      <c r="Q349" s="98">
        <v>65.849870456089462</v>
      </c>
      <c r="R349" s="98">
        <v>92.108208392704427</v>
      </c>
      <c r="S349" s="98">
        <v>68.701673476898662</v>
      </c>
      <c r="T349" s="98">
        <v>63.920481639963832</v>
      </c>
      <c r="U349" s="98">
        <v>52.055866295916559</v>
      </c>
      <c r="V349" s="98">
        <v>49.860161047598325</v>
      </c>
      <c r="W349" s="98">
        <v>84.546706697431418</v>
      </c>
      <c r="X349" s="98">
        <v>27.433340188147483</v>
      </c>
      <c r="Y349" s="98">
        <v>26.683401524525664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6.956144786116945</v>
      </c>
      <c r="D353" s="122">
        <v>7.0304308905626476</v>
      </c>
      <c r="E353" s="122">
        <v>10.820199043546864</v>
      </c>
      <c r="F353" s="122">
        <v>8.951111231658583</v>
      </c>
      <c r="G353" s="122">
        <v>15.180890232087435</v>
      </c>
      <c r="H353" s="122">
        <v>5.8160237005713968</v>
      </c>
      <c r="I353" s="122">
        <v>4.9377074066628204</v>
      </c>
      <c r="J353" s="122">
        <v>5.5199604522414161</v>
      </c>
      <c r="K353" s="122">
        <v>5.0014402011609125</v>
      </c>
      <c r="L353" s="122">
        <v>5.3330410505870107</v>
      </c>
      <c r="M353" s="122">
        <v>5.6016038974587694</v>
      </c>
      <c r="N353" s="122">
        <v>5.9665561900847148</v>
      </c>
      <c r="O353" s="122">
        <v>6.5907421385677685</v>
      </c>
      <c r="P353" s="122">
        <v>7.4503194992251034</v>
      </c>
      <c r="Q353" s="122">
        <v>8.9968035701410987</v>
      </c>
      <c r="R353" s="122">
        <v>11.998928781512577</v>
      </c>
      <c r="S353" s="122">
        <v>10.189245898826549</v>
      </c>
      <c r="T353" s="122">
        <v>9.4078779847697582</v>
      </c>
      <c r="U353" s="122">
        <v>8.4325528451989324</v>
      </c>
      <c r="V353" s="122">
        <v>8.0401877080329207</v>
      </c>
      <c r="W353" s="122">
        <v>8.1520166572850901</v>
      </c>
      <c r="X353" s="122">
        <v>1.0082262336364363</v>
      </c>
      <c r="Y353" s="122">
        <v>1.5785274032552346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6.9446775302592787</v>
      </c>
      <c r="D354" s="98">
        <v>7.0254979924241292</v>
      </c>
      <c r="E354" s="98">
        <v>10.801818073988738</v>
      </c>
      <c r="F354" s="98">
        <v>8.9367633454635396</v>
      </c>
      <c r="G354" s="98">
        <v>15.111488698772131</v>
      </c>
      <c r="H354" s="98">
        <v>5.7968025280328384</v>
      </c>
      <c r="I354" s="98">
        <v>4.9377074066628204</v>
      </c>
      <c r="J354" s="98">
        <v>5.5066908717760663</v>
      </c>
      <c r="K354" s="98">
        <v>4.9607291907784523</v>
      </c>
      <c r="L354" s="98">
        <v>5.3214440436378068</v>
      </c>
      <c r="M354" s="98">
        <v>5.5819200597257552</v>
      </c>
      <c r="N354" s="98">
        <v>5.9604366353040703</v>
      </c>
      <c r="O354" s="98">
        <v>6.5796389148961962</v>
      </c>
      <c r="P354" s="98">
        <v>7.4265676065788018</v>
      </c>
      <c r="Q354" s="98">
        <v>8.9858530452231964</v>
      </c>
      <c r="R354" s="98">
        <v>11.977600018984131</v>
      </c>
      <c r="S354" s="98">
        <v>10.173909053800777</v>
      </c>
      <c r="T354" s="98">
        <v>9.3968871870714583</v>
      </c>
      <c r="U354" s="98">
        <v>8.4171668494146434</v>
      </c>
      <c r="V354" s="98">
        <v>8.0134120460447775</v>
      </c>
      <c r="W354" s="98">
        <v>8.1245120692984703</v>
      </c>
      <c r="X354" s="98">
        <v>1.0082262336364363</v>
      </c>
      <c r="Y354" s="98">
        <v>1.5785274032552346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1.1467255857666107E-2</v>
      </c>
      <c r="D355" s="98">
        <v>4.932898138518051E-3</v>
      </c>
      <c r="E355" s="98">
        <v>1.8380969558127312E-2</v>
      </c>
      <c r="F355" s="98">
        <v>1.4347886195044278E-2</v>
      </c>
      <c r="G355" s="98">
        <v>6.9401533315303826E-2</v>
      </c>
      <c r="H355" s="98">
        <v>1.9221172538558255E-2</v>
      </c>
      <c r="I355" s="98">
        <v>0</v>
      </c>
      <c r="J355" s="98">
        <v>1.3269580465349626E-2</v>
      </c>
      <c r="K355" s="98">
        <v>4.0711010382459771E-2</v>
      </c>
      <c r="L355" s="98">
        <v>1.1597006949203995E-2</v>
      </c>
      <c r="M355" s="98">
        <v>1.9683837733014482E-2</v>
      </c>
      <c r="N355" s="98">
        <v>6.1195547806446558E-3</v>
      </c>
      <c r="O355" s="98">
        <v>1.110322367157183E-2</v>
      </c>
      <c r="P355" s="98">
        <v>2.3751892646301818E-2</v>
      </c>
      <c r="Q355" s="98">
        <v>1.0950524917902401E-2</v>
      </c>
      <c r="R355" s="98">
        <v>2.1328762528446451E-2</v>
      </c>
      <c r="S355" s="98">
        <v>1.5336845025770715E-2</v>
      </c>
      <c r="T355" s="98">
        <v>1.0990797698300549E-2</v>
      </c>
      <c r="U355" s="98">
        <v>1.5385995784288784E-2</v>
      </c>
      <c r="V355" s="98">
        <v>2.6775661988144066E-2</v>
      </c>
      <c r="W355" s="98">
        <v>2.7504587986619575E-2</v>
      </c>
      <c r="X355" s="98">
        <v>0</v>
      </c>
      <c r="Y355" s="98">
        <v>0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1.1467255857666107E-2</v>
      </c>
      <c r="D356" s="101">
        <v>4.932898138518051E-3</v>
      </c>
      <c r="E356" s="101">
        <v>1.8380969558127312E-2</v>
      </c>
      <c r="F356" s="101">
        <v>1.4347886195044278E-2</v>
      </c>
      <c r="G356" s="101">
        <v>6.9401533315303826E-2</v>
      </c>
      <c r="H356" s="101">
        <v>1.9221172538558255E-2</v>
      </c>
      <c r="I356" s="101">
        <v>0</v>
      </c>
      <c r="J356" s="101">
        <v>1.3269580465349626E-2</v>
      </c>
      <c r="K356" s="101">
        <v>4.0711010382459771E-2</v>
      </c>
      <c r="L356" s="101">
        <v>1.1597006949203995E-2</v>
      </c>
      <c r="M356" s="101">
        <v>1.9683837733014482E-2</v>
      </c>
      <c r="N356" s="101">
        <v>6.1195547806446558E-3</v>
      </c>
      <c r="O356" s="101">
        <v>1.110322367157183E-2</v>
      </c>
      <c r="P356" s="101">
        <v>2.3751892646301818E-2</v>
      </c>
      <c r="Q356" s="101">
        <v>1.0950524917902401E-2</v>
      </c>
      <c r="R356" s="101">
        <v>2.1328762528446451E-2</v>
      </c>
      <c r="S356" s="101">
        <v>1.5336845025770715E-2</v>
      </c>
      <c r="T356" s="101">
        <v>1.0990797698300549E-2</v>
      </c>
      <c r="U356" s="101">
        <v>1.5385995784288784E-2</v>
      </c>
      <c r="V356" s="101">
        <v>2.6775661988144066E-2</v>
      </c>
      <c r="W356" s="101">
        <v>2.7504587986619575E-2</v>
      </c>
      <c r="X356" s="101">
        <v>0</v>
      </c>
      <c r="Y356" s="101">
        <v>0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0.11945964344119185</v>
      </c>
      <c r="D362" s="122">
        <v>0.20905585888138495</v>
      </c>
      <c r="E362" s="122">
        <v>0.36793607215499979</v>
      </c>
      <c r="F362" s="122">
        <v>0.36581235561901088</v>
      </c>
      <c r="G362" s="122">
        <v>0.57623093353266541</v>
      </c>
      <c r="H362" s="122">
        <v>0.36467755175104871</v>
      </c>
      <c r="I362" s="122">
        <v>0.11814957911938274</v>
      </c>
      <c r="J362" s="122">
        <v>0.26965019178837729</v>
      </c>
      <c r="K362" s="122">
        <v>0.28420609767511001</v>
      </c>
      <c r="L362" s="122">
        <v>0.29303734041243168</v>
      </c>
      <c r="M362" s="122">
        <v>0.26490788056658071</v>
      </c>
      <c r="N362" s="122">
        <v>0.28660038558353718</v>
      </c>
      <c r="O362" s="122">
        <v>0.38159510090518817</v>
      </c>
      <c r="P362" s="122">
        <v>0.32606704847899981</v>
      </c>
      <c r="Q362" s="122">
        <v>0.38721113136458202</v>
      </c>
      <c r="R362" s="122">
        <v>0.44573819077786797</v>
      </c>
      <c r="S362" s="122">
        <v>0.43459742002850033</v>
      </c>
      <c r="T362" s="122">
        <v>0.43494093239497839</v>
      </c>
      <c r="U362" s="122">
        <v>0.50104157387644133</v>
      </c>
      <c r="V362" s="122">
        <v>0.39798795455457153</v>
      </c>
      <c r="W362" s="122">
        <v>0.40018193126879203</v>
      </c>
      <c r="X362" s="122">
        <v>9.2858061011847209E-3</v>
      </c>
      <c r="Y362" s="122">
        <v>6.5808903506516733E-3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0.11945964344119185</v>
      </c>
      <c r="D363" s="98">
        <v>0.20905585888138495</v>
      </c>
      <c r="E363" s="98">
        <v>0.36793607215499979</v>
      </c>
      <c r="F363" s="98">
        <v>0.36581235561901088</v>
      </c>
      <c r="G363" s="98">
        <v>0.57623093353266541</v>
      </c>
      <c r="H363" s="98">
        <v>0.36467755175104871</v>
      </c>
      <c r="I363" s="98">
        <v>0.11814957911938274</v>
      </c>
      <c r="J363" s="98">
        <v>0.26965019178837729</v>
      </c>
      <c r="K363" s="98">
        <v>0.28420609767511001</v>
      </c>
      <c r="L363" s="98">
        <v>0.29303734041243168</v>
      </c>
      <c r="M363" s="98">
        <v>0.26490788056658071</v>
      </c>
      <c r="N363" s="98">
        <v>0.28660038558353718</v>
      </c>
      <c r="O363" s="98">
        <v>0.38159510090518817</v>
      </c>
      <c r="P363" s="98">
        <v>0.32606704847899981</v>
      </c>
      <c r="Q363" s="98">
        <v>0.38721113136458202</v>
      </c>
      <c r="R363" s="98">
        <v>0.44573819077786797</v>
      </c>
      <c r="S363" s="98">
        <v>0.43459742002850033</v>
      </c>
      <c r="T363" s="98">
        <v>0.43494093239497839</v>
      </c>
      <c r="U363" s="98">
        <v>0.50104157387644133</v>
      </c>
      <c r="V363" s="98">
        <v>0.39798795455457153</v>
      </c>
      <c r="W363" s="98">
        <v>0.40018193126879203</v>
      </c>
      <c r="X363" s="98">
        <v>9.2858061011847209E-3</v>
      </c>
      <c r="Y363" s="98">
        <v>6.5808903506516733E-3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23136.401839365826</v>
      </c>
      <c r="D366" s="117">
        <f t="shared" si="204"/>
        <v>19711.447229204576</v>
      </c>
      <c r="E366" s="117">
        <f t="shared" si="204"/>
        <v>21589.781231028192</v>
      </c>
      <c r="F366" s="117">
        <f t="shared" si="204"/>
        <v>18891.578227113685</v>
      </c>
      <c r="G366" s="117">
        <f t="shared" si="204"/>
        <v>20528.241340396242</v>
      </c>
      <c r="H366" s="117">
        <f t="shared" si="204"/>
        <v>19533.308623977897</v>
      </c>
      <c r="I366" s="117">
        <f t="shared" si="204"/>
        <v>17134.146944741467</v>
      </c>
      <c r="J366" s="117">
        <f t="shared" si="204"/>
        <v>16798.286365181517</v>
      </c>
      <c r="K366" s="117">
        <f t="shared" si="204"/>
        <v>16892.993202536949</v>
      </c>
      <c r="L366" s="117">
        <f t="shared" si="204"/>
        <v>19820.101092979607</v>
      </c>
      <c r="M366" s="117">
        <f t="shared" si="204"/>
        <v>16429.146279706962</v>
      </c>
      <c r="N366" s="117">
        <f t="shared" si="204"/>
        <v>15716.355194213222</v>
      </c>
      <c r="O366" s="117">
        <f t="shared" si="204"/>
        <v>16716.203856194403</v>
      </c>
      <c r="P366" s="117">
        <f t="shared" si="204"/>
        <v>12739.375932354798</v>
      </c>
      <c r="Q366" s="117">
        <f t="shared" si="204"/>
        <v>11339.846248868051</v>
      </c>
      <c r="R366" s="117">
        <f t="shared" ref="R366:V366" si="205">R367+R370+R372+R381</f>
        <v>13437.402468844772</v>
      </c>
      <c r="S366" s="117">
        <f t="shared" si="205"/>
        <v>13230.591505322585</v>
      </c>
      <c r="T366" s="117">
        <f t="shared" si="205"/>
        <v>12030.031098681713</v>
      </c>
      <c r="U366" s="117">
        <f t="shared" si="205"/>
        <v>11003.865038164307</v>
      </c>
      <c r="V366" s="117">
        <f t="shared" si="205"/>
        <v>10893.891872081107</v>
      </c>
      <c r="W366" s="117">
        <f t="shared" ref="W366:Y366" si="206">W367+W370+W372+W381</f>
        <v>14151.907660689682</v>
      </c>
      <c r="X366" s="117">
        <f t="shared" si="206"/>
        <v>10494.762778273829</v>
      </c>
      <c r="Y366" s="117">
        <f t="shared" si="206"/>
        <v>8291.3028599209119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19927.994009128215</v>
      </c>
      <c r="D367" s="122">
        <f t="shared" si="207"/>
        <v>16415.231065612254</v>
      </c>
      <c r="E367" s="122">
        <f t="shared" si="207"/>
        <v>18284.238635479756</v>
      </c>
      <c r="F367" s="122">
        <f t="shared" si="207"/>
        <v>15666.225911565592</v>
      </c>
      <c r="G367" s="122">
        <f t="shared" si="207"/>
        <v>17420.117280186485</v>
      </c>
      <c r="H367" s="122">
        <f t="shared" si="207"/>
        <v>16417.173555004953</v>
      </c>
      <c r="I367" s="122">
        <f t="shared" si="207"/>
        <v>14029.515490992002</v>
      </c>
      <c r="J367" s="122">
        <f t="shared" si="207"/>
        <v>13658.225648312246</v>
      </c>
      <c r="K367" s="122">
        <f t="shared" si="207"/>
        <v>13592.027019471634</v>
      </c>
      <c r="L367" s="122">
        <f t="shared" si="207"/>
        <v>16352.526721606102</v>
      </c>
      <c r="M367" s="122">
        <f t="shared" si="207"/>
        <v>12926.761640658537</v>
      </c>
      <c r="N367" s="122">
        <f t="shared" si="207"/>
        <v>12248.613303902859</v>
      </c>
      <c r="O367" s="122">
        <f t="shared" si="207"/>
        <v>13391.198513374149</v>
      </c>
      <c r="P367" s="122">
        <f t="shared" si="207"/>
        <v>9441.2394479913819</v>
      </c>
      <c r="Q367" s="122">
        <f t="shared" si="207"/>
        <v>8208.2453728631845</v>
      </c>
      <c r="R367" s="122">
        <f t="shared" ref="R367:V367" si="208">SUM(R368:R369)</f>
        <v>10341.957111800692</v>
      </c>
      <c r="S367" s="122">
        <f t="shared" si="208"/>
        <v>10201.680435990869</v>
      </c>
      <c r="T367" s="122">
        <f t="shared" si="208"/>
        <v>9168.6581096245482</v>
      </c>
      <c r="U367" s="122">
        <f t="shared" si="208"/>
        <v>8150.7487659255639</v>
      </c>
      <c r="V367" s="122">
        <f t="shared" si="208"/>
        <v>8052.0179159127056</v>
      </c>
      <c r="W367" s="122">
        <f t="shared" ref="W367:Y367" si="209">SUM(W368:W369)</f>
        <v>11028.233767837868</v>
      </c>
      <c r="X367" s="122">
        <f t="shared" si="209"/>
        <v>7634.1112118296123</v>
      </c>
      <c r="Y367" s="122">
        <f t="shared" si="209"/>
        <v>5547.4464541447678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19622.646057227819</v>
      </c>
      <c r="D368" s="98">
        <v>16167.549399838983</v>
      </c>
      <c r="E368" s="98">
        <v>18011.634154067571</v>
      </c>
      <c r="F368" s="98">
        <v>15436.604523484086</v>
      </c>
      <c r="G368" s="98">
        <v>17190.372874471253</v>
      </c>
      <c r="H368" s="98">
        <v>16197.761736581686</v>
      </c>
      <c r="I368" s="98">
        <v>13846.591643318452</v>
      </c>
      <c r="J368" s="98">
        <v>13480.605454301027</v>
      </c>
      <c r="K368" s="98">
        <v>13414.887910722651</v>
      </c>
      <c r="L368" s="98">
        <v>16138.550545147054</v>
      </c>
      <c r="M368" s="98">
        <v>12756.140184638418</v>
      </c>
      <c r="N368" s="98">
        <v>12082.733406669706</v>
      </c>
      <c r="O368" s="98">
        <v>13202.624390500874</v>
      </c>
      <c r="P368" s="98">
        <v>9301.9918846810197</v>
      </c>
      <c r="Q368" s="98">
        <v>8082.7644612525664</v>
      </c>
      <c r="R368" s="98">
        <v>10181.361068520917</v>
      </c>
      <c r="S368" s="98">
        <v>10041.651202559395</v>
      </c>
      <c r="T368" s="98">
        <v>9023.3348129871119</v>
      </c>
      <c r="U368" s="98">
        <v>8021.0046875269363</v>
      </c>
      <c r="V368" s="98">
        <v>7922.8999240734865</v>
      </c>
      <c r="W368" s="98">
        <v>10848.029004804999</v>
      </c>
      <c r="X368" s="98">
        <v>7509.8756105387838</v>
      </c>
      <c r="Y368" s="98">
        <v>5456.7605916076427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305.34795190039415</v>
      </c>
      <c r="D369" s="98">
        <v>247.68166577326929</v>
      </c>
      <c r="E369" s="98">
        <v>272.60448141218461</v>
      </c>
      <c r="F369" s="98">
        <v>229.62138808150627</v>
      </c>
      <c r="G369" s="98">
        <v>229.74440571523107</v>
      </c>
      <c r="H369" s="98">
        <v>219.41181842326691</v>
      </c>
      <c r="I369" s="98">
        <v>182.92384767354989</v>
      </c>
      <c r="J369" s="98">
        <v>177.62019401121859</v>
      </c>
      <c r="K369" s="98">
        <v>177.13910874898303</v>
      </c>
      <c r="L369" s="98">
        <v>213.9761764590483</v>
      </c>
      <c r="M369" s="98">
        <v>170.6214560201193</v>
      </c>
      <c r="N369" s="98">
        <v>165.87989723315349</v>
      </c>
      <c r="O369" s="98">
        <v>188.57412287327429</v>
      </c>
      <c r="P369" s="98">
        <v>139.24756331036212</v>
      </c>
      <c r="Q369" s="98">
        <v>125.48091161061868</v>
      </c>
      <c r="R369" s="98">
        <v>160.59604327977522</v>
      </c>
      <c r="S369" s="98">
        <v>160.02923343147373</v>
      </c>
      <c r="T369" s="98">
        <v>145.32329663743593</v>
      </c>
      <c r="U369" s="98">
        <v>129.74407839862729</v>
      </c>
      <c r="V369" s="98">
        <v>129.1179918392188</v>
      </c>
      <c r="W369" s="98">
        <v>180.20476303286955</v>
      </c>
      <c r="X369" s="98">
        <v>124.23560129082848</v>
      </c>
      <c r="Y369" s="98">
        <v>90.685862537124876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1.8465190807119891</v>
      </c>
      <c r="D370" s="122">
        <f t="shared" si="210"/>
        <v>1.0840573960859945</v>
      </c>
      <c r="E370" s="122">
        <f t="shared" si="210"/>
        <v>2.8778044109771348</v>
      </c>
      <c r="F370" s="122">
        <f t="shared" si="210"/>
        <v>2.1078262805457144</v>
      </c>
      <c r="G370" s="122">
        <f t="shared" si="210"/>
        <v>1.7971976949770825</v>
      </c>
      <c r="H370" s="122">
        <f t="shared" si="210"/>
        <v>2.2632642255986197</v>
      </c>
      <c r="I370" s="122">
        <f t="shared" si="210"/>
        <v>2.3394007288804533</v>
      </c>
      <c r="J370" s="122">
        <f t="shared" si="210"/>
        <v>1.542348945632745</v>
      </c>
      <c r="K370" s="122">
        <f t="shared" si="210"/>
        <v>1.0298603142411324</v>
      </c>
      <c r="L370" s="122">
        <f t="shared" si="210"/>
        <v>1.648184850571353</v>
      </c>
      <c r="M370" s="122">
        <f t="shared" si="210"/>
        <v>1.395507298202433</v>
      </c>
      <c r="N370" s="122">
        <f t="shared" si="210"/>
        <v>0.91317714176139553</v>
      </c>
      <c r="O370" s="122">
        <f t="shared" si="210"/>
        <v>1.8705756730792811</v>
      </c>
      <c r="P370" s="122">
        <f t="shared" si="210"/>
        <v>0.47650261395719595</v>
      </c>
      <c r="Q370" s="122">
        <f t="shared" si="210"/>
        <v>0.7244190492880227</v>
      </c>
      <c r="R370" s="122">
        <f t="shared" si="210"/>
        <v>0.92669870552589784</v>
      </c>
      <c r="S370" s="122">
        <f t="shared" si="210"/>
        <v>1.749641270870208</v>
      </c>
      <c r="T370" s="122">
        <f t="shared" si="210"/>
        <v>1.1004271868617821</v>
      </c>
      <c r="U370" s="122">
        <f t="shared" si="210"/>
        <v>1.9271167663684472</v>
      </c>
      <c r="V370" s="122">
        <f t="shared" si="210"/>
        <v>2.781255674171744</v>
      </c>
      <c r="W370" s="122">
        <f t="shared" si="210"/>
        <v>1.2468759957245747</v>
      </c>
      <c r="X370" s="122">
        <f t="shared" si="210"/>
        <v>0.44139289585945862</v>
      </c>
      <c r="Y370" s="122">
        <f t="shared" si="210"/>
        <v>0.13118390801902671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1.8465190807119891</v>
      </c>
      <c r="D371" s="98">
        <f>RES_hhdet_in_fech!D67</f>
        <v>1.0840573960859945</v>
      </c>
      <c r="E371" s="98">
        <f>RES_hhdet_in_fech!E67</f>
        <v>2.8778044109771348</v>
      </c>
      <c r="F371" s="98">
        <f>RES_hhdet_in_fech!F67</f>
        <v>2.1078262805457144</v>
      </c>
      <c r="G371" s="98">
        <f>RES_hhdet_in_fech!G67</f>
        <v>1.7971976949770825</v>
      </c>
      <c r="H371" s="98">
        <f>RES_hhdet_in_fech!H67</f>
        <v>2.2632642255986197</v>
      </c>
      <c r="I371" s="98">
        <f>RES_hhdet_in_fech!I67</f>
        <v>2.3394007288804533</v>
      </c>
      <c r="J371" s="98">
        <f>RES_hhdet_in_fech!J67</f>
        <v>1.542348945632745</v>
      </c>
      <c r="K371" s="98">
        <f>RES_hhdet_in_fech!K67</f>
        <v>1.0298603142411324</v>
      </c>
      <c r="L371" s="98">
        <f>RES_hhdet_in_fech!L67</f>
        <v>1.648184850571353</v>
      </c>
      <c r="M371" s="98">
        <f>RES_hhdet_in_fech!M67</f>
        <v>1.395507298202433</v>
      </c>
      <c r="N371" s="98">
        <f>RES_hhdet_in_fech!N67</f>
        <v>0.91317714176139553</v>
      </c>
      <c r="O371" s="98">
        <f>RES_hhdet_in_fech!O67</f>
        <v>1.8705756730792811</v>
      </c>
      <c r="P371" s="98">
        <f>RES_hhdet_in_fech!P67</f>
        <v>0.47650261395719595</v>
      </c>
      <c r="Q371" s="98">
        <f>RES_hhdet_in_fech!Q67</f>
        <v>0.7244190492880227</v>
      </c>
      <c r="R371" s="98">
        <f>RES_hhdet_in_fech!R67</f>
        <v>0.92669870552589784</v>
      </c>
      <c r="S371" s="98">
        <f>RES_hhdet_in_fech!S67</f>
        <v>1.749641270870208</v>
      </c>
      <c r="T371" s="98">
        <f>RES_hhdet_in_fech!T67</f>
        <v>1.1004271868617821</v>
      </c>
      <c r="U371" s="98">
        <f>RES_hhdet_in_fech!U67</f>
        <v>1.9271167663684472</v>
      </c>
      <c r="V371" s="98">
        <f>RES_hhdet_in_fech!V67</f>
        <v>2.781255674171744</v>
      </c>
      <c r="W371" s="98">
        <f>RES_hhdet_in_fech!W67</f>
        <v>1.2468759957245747</v>
      </c>
      <c r="X371" s="98">
        <f>RES_hhdet_in_fech!X67</f>
        <v>0.44139289585945862</v>
      </c>
      <c r="Y371" s="98">
        <f>RES_hhdet_in_fech!Y67</f>
        <v>0.13118390801902671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2787.0543833235433</v>
      </c>
      <c r="D372" s="122">
        <v>2853.9130365984975</v>
      </c>
      <c r="E372" s="122">
        <v>2860.7386484776439</v>
      </c>
      <c r="F372" s="122">
        <v>2755.2398449874258</v>
      </c>
      <c r="G372" s="122">
        <v>2718.6706473383865</v>
      </c>
      <c r="H372" s="122">
        <v>2666.4171483135933</v>
      </c>
      <c r="I372" s="122">
        <v>2717.9424661928738</v>
      </c>
      <c r="J372" s="122">
        <v>2714.64874528274</v>
      </c>
      <c r="K372" s="122">
        <v>2767.6924989331169</v>
      </c>
      <c r="L372" s="122">
        <v>2927.9258001214298</v>
      </c>
      <c r="M372" s="122">
        <v>2967.4957146656757</v>
      </c>
      <c r="N372" s="122">
        <v>2925.9471885178014</v>
      </c>
      <c r="O372" s="122">
        <v>2794.4667787200638</v>
      </c>
      <c r="P372" s="122">
        <v>2759.5073322418189</v>
      </c>
      <c r="Q372" s="122">
        <v>2616.87898288414</v>
      </c>
      <c r="R372" s="122">
        <v>2575.8809886422605</v>
      </c>
      <c r="S372" s="122">
        <v>2510.2527114459795</v>
      </c>
      <c r="T372" s="122">
        <v>2357.8941340376168</v>
      </c>
      <c r="U372" s="122">
        <v>2340.0906475088805</v>
      </c>
      <c r="V372" s="122">
        <v>2343.3681612358787</v>
      </c>
      <c r="W372" s="122">
        <v>2652.8993727680854</v>
      </c>
      <c r="X372" s="122">
        <v>2397.9492179063122</v>
      </c>
      <c r="Y372" s="122">
        <v>2278.2472352715477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3120.6462403356254</v>
      </c>
      <c r="D373" s="98">
        <v>3123.7950308706577</v>
      </c>
      <c r="E373" s="98">
        <v>3120.110720905473</v>
      </c>
      <c r="F373" s="98">
        <v>2921.9601894642806</v>
      </c>
      <c r="G373" s="98">
        <v>3129.9325132011586</v>
      </c>
      <c r="H373" s="98">
        <v>3098.9771027951329</v>
      </c>
      <c r="I373" s="98">
        <v>2881.4304592032959</v>
      </c>
      <c r="J373" s="98">
        <v>2916.9821537179037</v>
      </c>
      <c r="K373" s="98">
        <v>3126.218975946158</v>
      </c>
      <c r="L373" s="98">
        <v>3072.7269726773134</v>
      </c>
      <c r="M373" s="98">
        <v>3153.4153555847379</v>
      </c>
      <c r="N373" s="98">
        <v>3062.8847706187898</v>
      </c>
      <c r="O373" s="98">
        <v>2865.1801812394633</v>
      </c>
      <c r="P373" s="98">
        <v>2876.9413015129044</v>
      </c>
      <c r="Q373" s="98">
        <v>2628.1667735853321</v>
      </c>
      <c r="R373" s="98">
        <v>2605.5182875509677</v>
      </c>
      <c r="S373" s="98">
        <v>2548.7046011417988</v>
      </c>
      <c r="T373" s="98">
        <v>2342.7681015265725</v>
      </c>
      <c r="U373" s="98">
        <v>2294.6955880071341</v>
      </c>
      <c r="V373" s="98">
        <v>2361.1191365399764</v>
      </c>
      <c r="W373" s="98">
        <v>2820.9628110233893</v>
      </c>
      <c r="X373" s="98">
        <v>2249.3594913635898</v>
      </c>
      <c r="Y373" s="98">
        <v>2197.7839814213003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2377.3046543195865</v>
      </c>
      <c r="D374" s="98">
        <v>2392.5660644892455</v>
      </c>
      <c r="E374" s="98">
        <v>2398.567975612827</v>
      </c>
      <c r="F374" s="98">
        <v>2257.0216257613706</v>
      </c>
      <c r="G374" s="98">
        <v>2432.878490323777</v>
      </c>
      <c r="H374" s="98">
        <v>2354.925377734206</v>
      </c>
      <c r="I374" s="98">
        <v>0</v>
      </c>
      <c r="J374" s="98">
        <v>2289.0863472410861</v>
      </c>
      <c r="K374" s="98">
        <v>2478.7845633468319</v>
      </c>
      <c r="L374" s="98">
        <v>2411.2863794423124</v>
      </c>
      <c r="M374" s="98">
        <v>2540.3563461669191</v>
      </c>
      <c r="N374" s="98">
        <v>2493.2258562305619</v>
      </c>
      <c r="O374" s="98">
        <v>2344.9856548742691</v>
      </c>
      <c r="P374" s="98">
        <v>2421.719003409657</v>
      </c>
      <c r="Q374" s="98">
        <v>2230.7504564677743</v>
      </c>
      <c r="R374" s="98">
        <v>2236.433180547479</v>
      </c>
      <c r="S374" s="98">
        <v>2227.2718397659646</v>
      </c>
      <c r="T374" s="98">
        <v>2081.4213161310208</v>
      </c>
      <c r="U374" s="98">
        <v>2056.9114318568741</v>
      </c>
      <c r="V374" s="98">
        <v>2132.0004401097317</v>
      </c>
      <c r="W374" s="98">
        <v>2557.979434568716</v>
      </c>
      <c r="X374" s="98">
        <v>0</v>
      </c>
      <c r="Y374" s="98">
        <v>0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1158.7721813640715</v>
      </c>
      <c r="D375" s="101">
        <v>1163.101165369392</v>
      </c>
      <c r="E375" s="101">
        <v>1152.0622932055294</v>
      </c>
      <c r="F375" s="101">
        <v>1076.412235474492</v>
      </c>
      <c r="G375" s="101">
        <v>1157.0370189533783</v>
      </c>
      <c r="H375" s="101">
        <v>951.73165669232765</v>
      </c>
      <c r="I375" s="101">
        <v>0</v>
      </c>
      <c r="J375" s="101">
        <v>1026.6892077887098</v>
      </c>
      <c r="K375" s="101">
        <v>1126.2757934671938</v>
      </c>
      <c r="L375" s="101">
        <v>973.35922897290232</v>
      </c>
      <c r="M375" s="101">
        <v>1120.6980861357167</v>
      </c>
      <c r="N375" s="101">
        <v>1045.3252617677019</v>
      </c>
      <c r="O375" s="101">
        <v>833.60273033322824</v>
      </c>
      <c r="P375" s="101">
        <v>853.3046321474319</v>
      </c>
      <c r="Q375" s="101">
        <v>624.3232865454271</v>
      </c>
      <c r="R375" s="101">
        <v>575.34811940192299</v>
      </c>
      <c r="S375" s="101">
        <v>635.38584908830057</v>
      </c>
      <c r="T375" s="101">
        <v>675.02437010485153</v>
      </c>
      <c r="U375" s="101">
        <v>675.28446295752235</v>
      </c>
      <c r="V375" s="101">
        <v>698.87090818687363</v>
      </c>
      <c r="W375" s="101">
        <v>821.59114052164045</v>
      </c>
      <c r="X375" s="101">
        <v>0</v>
      </c>
      <c r="Y375" s="101">
        <v>0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1218.5324729555152</v>
      </c>
      <c r="D376" s="104">
        <v>1229.4648991198535</v>
      </c>
      <c r="E376" s="104">
        <v>1246.5056824072976</v>
      </c>
      <c r="F376" s="104">
        <v>1180.6093902868779</v>
      </c>
      <c r="G376" s="104">
        <v>1275.8414713703987</v>
      </c>
      <c r="H376" s="104">
        <v>1403.1937210418785</v>
      </c>
      <c r="I376" s="104">
        <v>0</v>
      </c>
      <c r="J376" s="104">
        <v>1262.3971394523765</v>
      </c>
      <c r="K376" s="104">
        <v>1352.5087698796381</v>
      </c>
      <c r="L376" s="104">
        <v>1437.9271504694102</v>
      </c>
      <c r="M376" s="104">
        <v>1419.6582600312026</v>
      </c>
      <c r="N376" s="104">
        <v>1447.9005944628607</v>
      </c>
      <c r="O376" s="104">
        <v>1511.3829245410409</v>
      </c>
      <c r="P376" s="104">
        <v>1568.4143712622258</v>
      </c>
      <c r="Q376" s="104">
        <v>1606.4271699223468</v>
      </c>
      <c r="R376" s="104">
        <v>1661.085061145556</v>
      </c>
      <c r="S376" s="104">
        <v>1591.8859906776645</v>
      </c>
      <c r="T376" s="104">
        <v>1406.3969460261694</v>
      </c>
      <c r="U376" s="104">
        <v>1381.6269688993521</v>
      </c>
      <c r="V376" s="104">
        <v>1433.1295319228584</v>
      </c>
      <c r="W376" s="104">
        <v>1736.3882940470758</v>
      </c>
      <c r="X376" s="104">
        <v>0</v>
      </c>
      <c r="Y376" s="104">
        <v>0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2720.0350741447687</v>
      </c>
      <c r="D377" s="101">
        <v>2820.9163468263105</v>
      </c>
      <c r="E377" s="101">
        <v>2844.2964668741406</v>
      </c>
      <c r="F377" s="101">
        <v>2851.1705529157016</v>
      </c>
      <c r="G377" s="101">
        <v>2641.7365149039147</v>
      </c>
      <c r="H377" s="101">
        <v>2749.5981571388224</v>
      </c>
      <c r="I377" s="101">
        <v>2758.8054060786535</v>
      </c>
      <c r="J377" s="101">
        <v>2741.2392866479713</v>
      </c>
      <c r="K377" s="101">
        <v>2985.3481957546815</v>
      </c>
      <c r="L377" s="101">
        <v>3046.2610083970098</v>
      </c>
      <c r="M377" s="101">
        <v>2955.276492464362</v>
      </c>
      <c r="N377" s="101">
        <v>3021.7485741392316</v>
      </c>
      <c r="O377" s="101">
        <v>3013.4900345912201</v>
      </c>
      <c r="P377" s="101">
        <v>2912.9547529144793</v>
      </c>
      <c r="Q377" s="101">
        <v>2856.1843156594605</v>
      </c>
      <c r="R377" s="101">
        <v>2811.0836703274013</v>
      </c>
      <c r="S377" s="101">
        <v>2694.7694044866657</v>
      </c>
      <c r="T377" s="101">
        <v>2550.0908769252887</v>
      </c>
      <c r="U377" s="101">
        <v>2584.1434433428794</v>
      </c>
      <c r="V377" s="101">
        <v>2472.9280025881749</v>
      </c>
      <c r="W377" s="101">
        <v>2694.4367154720335</v>
      </c>
      <c r="X377" s="101">
        <v>2562.8359635428001</v>
      </c>
      <c r="Y377" s="101">
        <v>2390.9706812400827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2210.6431392720292</v>
      </c>
      <c r="D378" s="104">
        <v>2295.3256974611913</v>
      </c>
      <c r="E378" s="104">
        <v>2314.0129643016262</v>
      </c>
      <c r="F378" s="104">
        <v>2321.6312002361128</v>
      </c>
      <c r="G378" s="104">
        <v>2153.4733330044037</v>
      </c>
      <c r="H378" s="104">
        <v>2193.308867191266</v>
      </c>
      <c r="I378" s="104">
        <v>2216.1702166220475</v>
      </c>
      <c r="J378" s="104">
        <v>2227.2826451695551</v>
      </c>
      <c r="K378" s="104">
        <v>2437.5184900604168</v>
      </c>
      <c r="L378" s="104">
        <v>2453.1863652295237</v>
      </c>
      <c r="M378" s="104">
        <v>2417.2988561751349</v>
      </c>
      <c r="N378" s="104">
        <v>2472.5347671974218</v>
      </c>
      <c r="O378" s="104">
        <v>2445.4405364601989</v>
      </c>
      <c r="P378" s="104">
        <v>2389.4673004387523</v>
      </c>
      <c r="Q378" s="104">
        <v>2326.4233263795236</v>
      </c>
      <c r="R378" s="104">
        <v>2297.9842589017626</v>
      </c>
      <c r="S378" s="104">
        <v>2239.5596251216061</v>
      </c>
      <c r="T378" s="104">
        <v>2155.208730819797</v>
      </c>
      <c r="U378" s="104">
        <v>2202.354588967879</v>
      </c>
      <c r="V378" s="104">
        <v>2119.6336761457724</v>
      </c>
      <c r="W378" s="104">
        <v>2316.0999135883708</v>
      </c>
      <c r="X378" s="104">
        <v>2250.4951790014293</v>
      </c>
      <c r="Y378" s="104">
        <v>2115.8804498807926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1009.8110369756322</v>
      </c>
      <c r="D379" s="98">
        <v>1050.6741058214709</v>
      </c>
      <c r="E379" s="98">
        <v>1050.5314408848915</v>
      </c>
      <c r="F379" s="98">
        <v>1051.9393333530932</v>
      </c>
      <c r="G379" s="98">
        <v>974.30716331701205</v>
      </c>
      <c r="H379" s="98">
        <v>842.66532490043744</v>
      </c>
      <c r="I379" s="98">
        <v>892.41557815426529</v>
      </c>
      <c r="J379" s="98">
        <v>964.38487373594069</v>
      </c>
      <c r="K379" s="98">
        <v>1076.5451410481305</v>
      </c>
      <c r="L379" s="98">
        <v>967.95985051503715</v>
      </c>
      <c r="M379" s="98">
        <v>1045.9590475398602</v>
      </c>
      <c r="N379" s="98">
        <v>1030.1912405349326</v>
      </c>
      <c r="O379" s="98">
        <v>880.82443587589967</v>
      </c>
      <c r="P379" s="98">
        <v>858.80838074297856</v>
      </c>
      <c r="Q379" s="98">
        <v>678.74649593010906</v>
      </c>
      <c r="R379" s="98">
        <v>621.52043932124877</v>
      </c>
      <c r="S379" s="98">
        <v>671.05063572500433</v>
      </c>
      <c r="T379" s="98">
        <v>735.83153927850606</v>
      </c>
      <c r="U379" s="98">
        <v>763.91731902468166</v>
      </c>
      <c r="V379" s="98">
        <v>728.89620533521304</v>
      </c>
      <c r="W379" s="98">
        <v>770.85706479679197</v>
      </c>
      <c r="X379" s="98">
        <v>865.66513668669768</v>
      </c>
      <c r="Y379" s="98">
        <v>802.03767233395115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1200.8321022963971</v>
      </c>
      <c r="D380" s="98">
        <v>1244.6515916397202</v>
      </c>
      <c r="E380" s="98">
        <v>1263.4815234167345</v>
      </c>
      <c r="F380" s="98">
        <v>1269.6918668830199</v>
      </c>
      <c r="G380" s="98">
        <v>1179.1661696873912</v>
      </c>
      <c r="H380" s="98">
        <v>1350.6435422908287</v>
      </c>
      <c r="I380" s="98">
        <v>1323.7546384677823</v>
      </c>
      <c r="J380" s="98">
        <v>1262.8977714336145</v>
      </c>
      <c r="K380" s="98">
        <v>1360.9733490122862</v>
      </c>
      <c r="L380" s="98">
        <v>1485.2265147144865</v>
      </c>
      <c r="M380" s="98">
        <v>1371.3398086352749</v>
      </c>
      <c r="N380" s="98">
        <v>1442.343526662489</v>
      </c>
      <c r="O380" s="98">
        <v>1564.6161005842996</v>
      </c>
      <c r="P380" s="98">
        <v>1530.6589196957741</v>
      </c>
      <c r="Q380" s="98">
        <v>1647.6768304494151</v>
      </c>
      <c r="R380" s="98">
        <v>1676.4638195805137</v>
      </c>
      <c r="S380" s="98">
        <v>1568.5089893966015</v>
      </c>
      <c r="T380" s="98">
        <v>1419.3771915412913</v>
      </c>
      <c r="U380" s="98">
        <v>1438.4372699431972</v>
      </c>
      <c r="V380" s="98">
        <v>1390.7374708105592</v>
      </c>
      <c r="W380" s="98">
        <v>1545.242848791579</v>
      </c>
      <c r="X380" s="98">
        <v>1384.8300423147318</v>
      </c>
      <c r="Y380" s="98">
        <v>1313.8427775468413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419.50692783335666</v>
      </c>
      <c r="D381" s="122">
        <v>441.21906959773997</v>
      </c>
      <c r="E381" s="122">
        <v>441.92614265981445</v>
      </c>
      <c r="F381" s="122">
        <v>468.00464428012287</v>
      </c>
      <c r="G381" s="122">
        <v>387.65621517639556</v>
      </c>
      <c r="H381" s="122">
        <v>447.45465643375138</v>
      </c>
      <c r="I381" s="122">
        <v>384.34958682770872</v>
      </c>
      <c r="J381" s="122">
        <v>423.86962264089902</v>
      </c>
      <c r="K381" s="122">
        <v>532.24382381795681</v>
      </c>
      <c r="L381" s="122">
        <v>538.0003864015024</v>
      </c>
      <c r="M381" s="122">
        <v>533.49341708454483</v>
      </c>
      <c r="N381" s="122">
        <v>540.88152465080009</v>
      </c>
      <c r="O381" s="122">
        <v>528.66798842710955</v>
      </c>
      <c r="P381" s="122">
        <v>538.1526495076389</v>
      </c>
      <c r="Q381" s="122">
        <v>513.99747407143821</v>
      </c>
      <c r="R381" s="122">
        <v>518.63766969629398</v>
      </c>
      <c r="S381" s="122">
        <v>516.9087166148679</v>
      </c>
      <c r="T381" s="122">
        <v>502.37842783268553</v>
      </c>
      <c r="U381" s="122">
        <v>511.09850796349394</v>
      </c>
      <c r="V381" s="122">
        <v>495.72453925835157</v>
      </c>
      <c r="W381" s="122">
        <v>469.52764408800471</v>
      </c>
      <c r="X381" s="122">
        <v>462.26095564204553</v>
      </c>
      <c r="Y381" s="122">
        <v>465.47798659657724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531.44789081908277</v>
      </c>
      <c r="D382" s="98">
        <v>541.38858351695467</v>
      </c>
      <c r="E382" s="98">
        <v>537.09506528678116</v>
      </c>
      <c r="F382" s="98">
        <v>538.27962287415551</v>
      </c>
      <c r="G382" s="98">
        <v>513.62616968708039</v>
      </c>
      <c r="H382" s="98">
        <v>573.05362658741637</v>
      </c>
      <c r="I382" s="98">
        <v>468.7618197409883</v>
      </c>
      <c r="J382" s="98">
        <v>517.13778882880638</v>
      </c>
      <c r="K382" s="98">
        <v>661.0641872838645</v>
      </c>
      <c r="L382" s="98">
        <v>664.43052325723909</v>
      </c>
      <c r="M382" s="98">
        <v>673.25741551855674</v>
      </c>
      <c r="N382" s="98">
        <v>662.80674722111019</v>
      </c>
      <c r="O382" s="98">
        <v>667.67254265120198</v>
      </c>
      <c r="P382" s="98">
        <v>686.72905384254409</v>
      </c>
      <c r="Q382" s="98">
        <v>664.11515956838514</v>
      </c>
      <c r="R382" s="98">
        <v>661.79934254102784</v>
      </c>
      <c r="S382" s="98">
        <v>675.81412201307444</v>
      </c>
      <c r="T382" s="98">
        <v>647.24568167714312</v>
      </c>
      <c r="U382" s="98">
        <v>655.99931287613367</v>
      </c>
      <c r="V382" s="98">
        <v>678.71253843077068</v>
      </c>
      <c r="W382" s="98">
        <v>795.96484908679258</v>
      </c>
      <c r="X382" s="98">
        <v>541.80252426348181</v>
      </c>
      <c r="Y382" s="98">
        <v>640.1226272504914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415.08082773022284</v>
      </c>
      <c r="D383" s="33">
        <v>434.39938185334677</v>
      </c>
      <c r="E383" s="33">
        <v>433.07952754469596</v>
      </c>
      <c r="F383" s="33">
        <v>460.48890238561108</v>
      </c>
      <c r="G383" s="33">
        <v>372.86894715503433</v>
      </c>
      <c r="H383" s="33">
        <v>433.86858177003023</v>
      </c>
      <c r="I383" s="33">
        <v>378.23581126762679</v>
      </c>
      <c r="J383" s="33">
        <v>408.66164000135518</v>
      </c>
      <c r="K383" s="33">
        <v>515.36325794001527</v>
      </c>
      <c r="L383" s="33">
        <v>520.17447168924105</v>
      </c>
      <c r="M383" s="33">
        <v>511.85375765112497</v>
      </c>
      <c r="N383" s="33">
        <v>524.79109111339619</v>
      </c>
      <c r="O383" s="33">
        <v>509.88197565867108</v>
      </c>
      <c r="P383" s="33">
        <v>527.47003326437778</v>
      </c>
      <c r="Q383" s="33">
        <v>502.4259524962697</v>
      </c>
      <c r="R383" s="33">
        <v>507.12204235462053</v>
      </c>
      <c r="S383" s="33">
        <v>500.42310585883001</v>
      </c>
      <c r="T383" s="33">
        <v>487.19593270440095</v>
      </c>
      <c r="U383" s="33">
        <v>491.7709172381488</v>
      </c>
      <c r="V383" s="33">
        <v>476.92205519088418</v>
      </c>
      <c r="W383" s="33">
        <v>447.0175356029003</v>
      </c>
      <c r="X383" s="33">
        <v>461.88600925047376</v>
      </c>
      <c r="Y383" s="33">
        <v>465.11004027223504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13755.556960006825</v>
      </c>
      <c r="D385" s="117">
        <f t="shared" si="211"/>
        <v>11866.443725032201</v>
      </c>
      <c r="E385" s="117">
        <f t="shared" si="211"/>
        <v>13063.234347180316</v>
      </c>
      <c r="F385" s="117">
        <f t="shared" si="211"/>
        <v>11576.260066136201</v>
      </c>
      <c r="G385" s="117">
        <f t="shared" si="211"/>
        <v>12619.37494096019</v>
      </c>
      <c r="H385" s="117">
        <f t="shared" si="211"/>
        <v>12188.627088479307</v>
      </c>
      <c r="I385" s="117">
        <f t="shared" si="211"/>
        <v>10747.89876622759</v>
      </c>
      <c r="J385" s="117">
        <f t="shared" si="211"/>
        <v>10645.426198091965</v>
      </c>
      <c r="K385" s="117">
        <f t="shared" si="211"/>
        <v>10956.076720026342</v>
      </c>
      <c r="L385" s="117">
        <f t="shared" si="211"/>
        <v>12823.390047541092</v>
      </c>
      <c r="M385" s="117">
        <f t="shared" si="211"/>
        <v>10885.14329680849</v>
      </c>
      <c r="N385" s="117">
        <f t="shared" si="211"/>
        <v>10764.069138899813</v>
      </c>
      <c r="O385" s="117">
        <f t="shared" si="211"/>
        <v>11940.781818913756</v>
      </c>
      <c r="P385" s="117">
        <f t="shared" si="211"/>
        <v>9578.4084906480366</v>
      </c>
      <c r="Q385" s="117">
        <f t="shared" si="211"/>
        <v>8868.9751369462156</v>
      </c>
      <c r="R385" s="117">
        <f t="shared" ref="R385:V385" si="212">R386+R389+R391+R400</f>
        <v>10695.527346963105</v>
      </c>
      <c r="S385" s="117">
        <f t="shared" si="212"/>
        <v>10685.473787458905</v>
      </c>
      <c r="T385" s="117">
        <f t="shared" si="212"/>
        <v>9825.3678148191648</v>
      </c>
      <c r="U385" s="117">
        <f t="shared" si="212"/>
        <v>9099.0100568268026</v>
      </c>
      <c r="V385" s="117">
        <f t="shared" si="212"/>
        <v>9095.3447345897039</v>
      </c>
      <c r="W385" s="117">
        <f t="shared" ref="W385:Y385" si="213">W386+W389+W391+W400</f>
        <v>11867.113253408968</v>
      </c>
      <c r="X385" s="117">
        <f t="shared" si="213"/>
        <v>8881.7046130482504</v>
      </c>
      <c r="Y385" s="117">
        <f t="shared" si="213"/>
        <v>7050.2028934583068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11513.04574070761</v>
      </c>
      <c r="D386" s="122">
        <f t="shared" si="214"/>
        <v>9557.043705865628</v>
      </c>
      <c r="E386" s="122">
        <f t="shared" si="214"/>
        <v>10732.721421754091</v>
      </c>
      <c r="F386" s="122">
        <f t="shared" si="214"/>
        <v>9270.2409881794138</v>
      </c>
      <c r="G386" s="122">
        <f t="shared" si="214"/>
        <v>10386.544823204065</v>
      </c>
      <c r="H386" s="122">
        <f t="shared" si="214"/>
        <v>9877.3281203960778</v>
      </c>
      <c r="I386" s="122">
        <f t="shared" si="214"/>
        <v>8517.9034960883509</v>
      </c>
      <c r="J386" s="122">
        <f t="shared" si="214"/>
        <v>8376.8921244838839</v>
      </c>
      <c r="K386" s="122">
        <f t="shared" si="214"/>
        <v>8431.4866648090574</v>
      </c>
      <c r="L386" s="122">
        <f t="shared" si="214"/>
        <v>10272.588559191259</v>
      </c>
      <c r="M386" s="122">
        <f t="shared" si="214"/>
        <v>8308.8250291263048</v>
      </c>
      <c r="N386" s="122">
        <f t="shared" si="214"/>
        <v>8156.1692239226632</v>
      </c>
      <c r="O386" s="122">
        <f t="shared" si="214"/>
        <v>9356.9404732314961</v>
      </c>
      <c r="P386" s="122">
        <f t="shared" si="214"/>
        <v>6962.0015834829846</v>
      </c>
      <c r="Q386" s="122">
        <f t="shared" si="214"/>
        <v>6320.1510614333638</v>
      </c>
      <c r="R386" s="122">
        <f t="shared" ref="R386:V386" si="215">SUM(R387:R388)</f>
        <v>8134.1027936822757</v>
      </c>
      <c r="S386" s="122">
        <f t="shared" si="215"/>
        <v>8152.941034415333</v>
      </c>
      <c r="T386" s="122">
        <f t="shared" si="215"/>
        <v>7421.9032415143529</v>
      </c>
      <c r="U386" s="122">
        <f t="shared" si="215"/>
        <v>6671.1219090354107</v>
      </c>
      <c r="V386" s="122">
        <f t="shared" si="215"/>
        <v>6656.3168606536883</v>
      </c>
      <c r="W386" s="122">
        <f t="shared" ref="W386:Y386" si="216">SUM(W387:W388)</f>
        <v>9185.2200607662417</v>
      </c>
      <c r="X386" s="122">
        <f t="shared" si="216"/>
        <v>6389.2587336743381</v>
      </c>
      <c r="Y386" s="122">
        <f t="shared" si="216"/>
        <v>4658.842870506076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11207.697788807216</v>
      </c>
      <c r="D387" s="98">
        <v>9309.3620400923592</v>
      </c>
      <c r="E387" s="98">
        <v>10460.116940341906</v>
      </c>
      <c r="F387" s="98">
        <v>9040.6196000979071</v>
      </c>
      <c r="G387" s="98">
        <v>10156.800417488834</v>
      </c>
      <c r="H387" s="98">
        <v>9657.9163019728112</v>
      </c>
      <c r="I387" s="98">
        <v>8334.979648414801</v>
      </c>
      <c r="J387" s="98">
        <v>8199.2719304726652</v>
      </c>
      <c r="K387" s="98">
        <v>8254.3475560600746</v>
      </c>
      <c r="L387" s="98">
        <v>10058.612382732212</v>
      </c>
      <c r="M387" s="98">
        <v>8138.2035731061851</v>
      </c>
      <c r="N387" s="98">
        <v>7990.2893266895098</v>
      </c>
      <c r="O387" s="98">
        <v>9168.3663503582211</v>
      </c>
      <c r="P387" s="98">
        <v>6822.7540201726224</v>
      </c>
      <c r="Q387" s="98">
        <v>6194.6701498227449</v>
      </c>
      <c r="R387" s="98">
        <v>7973.5067504025001</v>
      </c>
      <c r="S387" s="98">
        <v>7992.9118009838594</v>
      </c>
      <c r="T387" s="98">
        <v>7276.5799448769167</v>
      </c>
      <c r="U387" s="98">
        <v>6541.3778306367831</v>
      </c>
      <c r="V387" s="98">
        <v>6527.1988688144693</v>
      </c>
      <c r="W387" s="98">
        <v>9005.0152977333728</v>
      </c>
      <c r="X387" s="98">
        <v>6265.0231323835096</v>
      </c>
      <c r="Y387" s="98">
        <v>4568.1570079689509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305.34795190039415</v>
      </c>
      <c r="D388" s="98">
        <v>247.68166577326929</v>
      </c>
      <c r="E388" s="98">
        <v>272.60448141218461</v>
      </c>
      <c r="F388" s="98">
        <v>229.62138808150627</v>
      </c>
      <c r="G388" s="98">
        <v>229.74440571523107</v>
      </c>
      <c r="H388" s="98">
        <v>219.41181842326691</v>
      </c>
      <c r="I388" s="98">
        <v>182.92384767354989</v>
      </c>
      <c r="J388" s="98">
        <v>177.62019401121859</v>
      </c>
      <c r="K388" s="98">
        <v>177.13910874898303</v>
      </c>
      <c r="L388" s="98">
        <v>213.9761764590483</v>
      </c>
      <c r="M388" s="98">
        <v>170.6214560201193</v>
      </c>
      <c r="N388" s="98">
        <v>165.87989723315349</v>
      </c>
      <c r="O388" s="98">
        <v>188.57412287327429</v>
      </c>
      <c r="P388" s="98">
        <v>139.24756331036212</v>
      </c>
      <c r="Q388" s="98">
        <v>125.48091161061868</v>
      </c>
      <c r="R388" s="98">
        <v>160.59604327977522</v>
      </c>
      <c r="S388" s="98">
        <v>160.02923343147373</v>
      </c>
      <c r="T388" s="98">
        <v>145.32329663743593</v>
      </c>
      <c r="U388" s="98">
        <v>129.74407839862729</v>
      </c>
      <c r="V388" s="98">
        <v>129.1179918392188</v>
      </c>
      <c r="W388" s="98">
        <v>180.20476303286955</v>
      </c>
      <c r="X388" s="98">
        <v>124.23560129082848</v>
      </c>
      <c r="Y388" s="98">
        <v>90.685862537124876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4.3545757800193412</v>
      </c>
      <c r="D389" s="122">
        <f t="shared" si="217"/>
        <v>2.6663216572635848</v>
      </c>
      <c r="E389" s="122">
        <f t="shared" si="217"/>
        <v>7.3741121638455898</v>
      </c>
      <c r="F389" s="122">
        <f t="shared" si="217"/>
        <v>5.6196081569407879</v>
      </c>
      <c r="G389" s="122">
        <f t="shared" si="217"/>
        <v>4.9803103554605483</v>
      </c>
      <c r="H389" s="122">
        <f t="shared" si="217"/>
        <v>6.5127028516884131</v>
      </c>
      <c r="I389" s="122">
        <f t="shared" si="217"/>
        <v>6.9841546639991341</v>
      </c>
      <c r="J389" s="122">
        <f t="shared" si="217"/>
        <v>4.7740998179985032</v>
      </c>
      <c r="K389" s="122">
        <f t="shared" si="217"/>
        <v>3.3034932510469108</v>
      </c>
      <c r="L389" s="122">
        <f t="shared" si="217"/>
        <v>5.4762669127798196</v>
      </c>
      <c r="M389" s="122">
        <f t="shared" si="217"/>
        <v>4.8204530906434551</v>
      </c>
      <c r="N389" s="122">
        <f t="shared" si="217"/>
        <v>3.2937564133844393</v>
      </c>
      <c r="O389" s="122">
        <f t="shared" si="217"/>
        <v>7.0713252415239793</v>
      </c>
      <c r="P389" s="122">
        <f t="shared" si="217"/>
        <v>1.8857664226516926</v>
      </c>
      <c r="Q389" s="122">
        <f t="shared" si="217"/>
        <v>2.9654313845955573</v>
      </c>
      <c r="R389" s="122">
        <f t="shared" si="217"/>
        <v>3.8207804792373405</v>
      </c>
      <c r="S389" s="122">
        <f t="shared" si="217"/>
        <v>7.2195035900696638</v>
      </c>
      <c r="T389" s="122">
        <f t="shared" si="217"/>
        <v>4.5446706507564052</v>
      </c>
      <c r="U389" s="122">
        <f t="shared" si="217"/>
        <v>7.9666190798805827</v>
      </c>
      <c r="V389" s="122">
        <f t="shared" si="217"/>
        <v>11.529722870209989</v>
      </c>
      <c r="W389" s="122">
        <f t="shared" si="217"/>
        <v>5.2162141601851282</v>
      </c>
      <c r="X389" s="122">
        <f t="shared" si="217"/>
        <v>1.8666036454690802</v>
      </c>
      <c r="Y389" s="122">
        <f t="shared" si="217"/>
        <v>0.5614859236059464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4.3545757800193412</v>
      </c>
      <c r="D390" s="98">
        <f>RES_hhdet_in_tesh!D67</f>
        <v>2.6663216572635848</v>
      </c>
      <c r="E390" s="98">
        <f>RES_hhdet_in_tesh!E67</f>
        <v>7.3741121638455898</v>
      </c>
      <c r="F390" s="98">
        <f>RES_hhdet_in_tesh!F67</f>
        <v>5.6196081569407879</v>
      </c>
      <c r="G390" s="98">
        <f>RES_hhdet_in_tesh!G67</f>
        <v>4.9803103554605483</v>
      </c>
      <c r="H390" s="98">
        <f>RES_hhdet_in_tesh!H67</f>
        <v>6.5127028516884131</v>
      </c>
      <c r="I390" s="98">
        <f>RES_hhdet_in_tesh!I67</f>
        <v>6.9841546639991341</v>
      </c>
      <c r="J390" s="98">
        <f>RES_hhdet_in_tesh!J67</f>
        <v>4.7740998179985032</v>
      </c>
      <c r="K390" s="98">
        <f>RES_hhdet_in_tesh!K67</f>
        <v>3.3034932510469108</v>
      </c>
      <c r="L390" s="98">
        <f>RES_hhdet_in_tesh!L67</f>
        <v>5.4762669127798196</v>
      </c>
      <c r="M390" s="98">
        <f>RES_hhdet_in_tesh!M67</f>
        <v>4.8204530906434551</v>
      </c>
      <c r="N390" s="98">
        <f>RES_hhdet_in_tesh!N67</f>
        <v>3.2937564133844393</v>
      </c>
      <c r="O390" s="98">
        <f>RES_hhdet_in_tesh!O67</f>
        <v>7.0713252415239793</v>
      </c>
      <c r="P390" s="98">
        <f>RES_hhdet_in_tesh!P67</f>
        <v>1.8857664226516926</v>
      </c>
      <c r="Q390" s="98">
        <f>RES_hhdet_in_tesh!Q67</f>
        <v>2.9654313845955573</v>
      </c>
      <c r="R390" s="98">
        <f>RES_hhdet_in_tesh!R67</f>
        <v>3.8207804792373405</v>
      </c>
      <c r="S390" s="98">
        <f>RES_hhdet_in_tesh!S67</f>
        <v>7.2195035900696638</v>
      </c>
      <c r="T390" s="98">
        <f>RES_hhdet_in_tesh!T67</f>
        <v>4.5446706507564052</v>
      </c>
      <c r="U390" s="98">
        <f>RES_hhdet_in_tesh!U67</f>
        <v>7.9666190798805827</v>
      </c>
      <c r="V390" s="98">
        <f>RES_hhdet_in_tesh!V67</f>
        <v>11.529722870209989</v>
      </c>
      <c r="W390" s="98">
        <f>RES_hhdet_in_tesh!W67</f>
        <v>5.2162141601851282</v>
      </c>
      <c r="X390" s="98">
        <f>RES_hhdet_in_tesh!X67</f>
        <v>1.8666036454690802</v>
      </c>
      <c r="Y390" s="98">
        <f>RES_hhdet_in_tesh!Y67</f>
        <v>0.5614859236059464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1920.5180587358186</v>
      </c>
      <c r="D391" s="122">
        <v>1974.2103725741192</v>
      </c>
      <c r="E391" s="122">
        <v>1991.2963272566567</v>
      </c>
      <c r="F391" s="122">
        <v>1948.9712565017594</v>
      </c>
      <c r="G391" s="122">
        <v>1938.0131087418174</v>
      </c>
      <c r="H391" s="122">
        <v>1968.6216485907507</v>
      </c>
      <c r="I391" s="122">
        <v>1931.0400288285334</v>
      </c>
      <c r="J391" s="122">
        <v>1947.3274978735485</v>
      </c>
      <c r="K391" s="122">
        <v>2120.7221342166818</v>
      </c>
      <c r="L391" s="122">
        <v>2140.2920620361592</v>
      </c>
      <c r="M391" s="122">
        <v>2170.0879058591809</v>
      </c>
      <c r="N391" s="122">
        <v>2193.4312293471999</v>
      </c>
      <c r="O391" s="122">
        <v>2173.1882282332544</v>
      </c>
      <c r="P391" s="122">
        <v>2193.9924424778787</v>
      </c>
      <c r="Q391" s="122">
        <v>2140.5913048223533</v>
      </c>
      <c r="R391" s="122">
        <v>2143.0131429663024</v>
      </c>
      <c r="S391" s="122">
        <v>2107.7971556570706</v>
      </c>
      <c r="T391" s="122">
        <v>1985.4813251135461</v>
      </c>
      <c r="U391" s="122">
        <v>1995.4624428143875</v>
      </c>
      <c r="V391" s="122">
        <v>2007.1377352378186</v>
      </c>
      <c r="W391" s="122">
        <v>2272.1967232873894</v>
      </c>
      <c r="X391" s="122">
        <v>2076.6328374661398</v>
      </c>
      <c r="Y391" s="122">
        <v>1970.643273201181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1938.1910768721511</v>
      </c>
      <c r="D392" s="98">
        <v>1958.8082591724303</v>
      </c>
      <c r="E392" s="98">
        <v>1975.9817350235116</v>
      </c>
      <c r="F392" s="98">
        <v>1868.8789808351828</v>
      </c>
      <c r="G392" s="98">
        <v>2022.3671773221536</v>
      </c>
      <c r="H392" s="98">
        <v>2023.3171688414</v>
      </c>
      <c r="I392" s="98">
        <v>1901.533553240537</v>
      </c>
      <c r="J392" s="98">
        <v>1946.853348929651</v>
      </c>
      <c r="K392" s="98">
        <v>2111.8972439520749</v>
      </c>
      <c r="L392" s="98">
        <v>2102.7769671902111</v>
      </c>
      <c r="M392" s="98">
        <v>2200.7701854077372</v>
      </c>
      <c r="N392" s="98">
        <v>2197.634834664033</v>
      </c>
      <c r="O392" s="98">
        <v>2131.8467451144948</v>
      </c>
      <c r="P392" s="98">
        <v>2229.4051530713532</v>
      </c>
      <c r="Q392" s="98">
        <v>2107.653990206356</v>
      </c>
      <c r="R392" s="98">
        <v>2132.5354594380078</v>
      </c>
      <c r="S392" s="98">
        <v>2121.8930748544221</v>
      </c>
      <c r="T392" s="98">
        <v>1978.1779041719201</v>
      </c>
      <c r="U392" s="98">
        <v>1960.1163051232008</v>
      </c>
      <c r="V392" s="98">
        <v>2035.7021108555334</v>
      </c>
      <c r="W392" s="98">
        <v>2447.0710572230237</v>
      </c>
      <c r="X392" s="98">
        <v>1956.1810317369118</v>
      </c>
      <c r="Y392" s="98">
        <v>1914.1651378459021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1938.230166663333</v>
      </c>
      <c r="D393" s="98">
        <v>1958.799617455596</v>
      </c>
      <c r="E393" s="98">
        <v>1976.112498515025</v>
      </c>
      <c r="F393" s="98">
        <v>1869.0801671460649</v>
      </c>
      <c r="G393" s="98">
        <v>2023.4466290563005</v>
      </c>
      <c r="H393" s="98">
        <v>2024.5777897975347</v>
      </c>
      <c r="I393" s="98">
        <v>0</v>
      </c>
      <c r="J393" s="98">
        <v>1947.6304446838633</v>
      </c>
      <c r="K393" s="98">
        <v>2113.3571821164742</v>
      </c>
      <c r="L393" s="98">
        <v>2104.0316842226553</v>
      </c>
      <c r="M393" s="98">
        <v>2201.7940260802184</v>
      </c>
      <c r="N393" s="98">
        <v>2197.9265931069076</v>
      </c>
      <c r="O393" s="98">
        <v>2131.6277800009439</v>
      </c>
      <c r="P393" s="98">
        <v>2229.6589170055609</v>
      </c>
      <c r="Q393" s="98">
        <v>2107.1021953017794</v>
      </c>
      <c r="R393" s="98">
        <v>2131.9895533565218</v>
      </c>
      <c r="S393" s="98">
        <v>2120.8687658635258</v>
      </c>
      <c r="T393" s="98">
        <v>1976.3715384106561</v>
      </c>
      <c r="U393" s="98">
        <v>1958.4512297543345</v>
      </c>
      <c r="V393" s="98">
        <v>2035.6798060680167</v>
      </c>
      <c r="W393" s="98">
        <v>2449.0853537123157</v>
      </c>
      <c r="X393" s="98">
        <v>0</v>
      </c>
      <c r="Y393" s="98">
        <v>0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719.69769370781739</v>
      </c>
      <c r="D394" s="101">
        <v>729.33471833574276</v>
      </c>
      <c r="E394" s="101">
        <v>729.60681610772735</v>
      </c>
      <c r="F394" s="101">
        <v>688.47077685918669</v>
      </c>
      <c r="G394" s="101">
        <v>747.60515768590164</v>
      </c>
      <c r="H394" s="101">
        <v>621.38406875565636</v>
      </c>
      <c r="I394" s="101">
        <v>0</v>
      </c>
      <c r="J394" s="101">
        <v>685.23330523148672</v>
      </c>
      <c r="K394" s="101">
        <v>760.84841223683645</v>
      </c>
      <c r="L394" s="101">
        <v>666.10453375324494</v>
      </c>
      <c r="M394" s="101">
        <v>782.13576604901539</v>
      </c>
      <c r="N394" s="101">
        <v>750.02599864404704</v>
      </c>
      <c r="O394" s="101">
        <v>620.24485545990262</v>
      </c>
      <c r="P394" s="101">
        <v>661.24454574333538</v>
      </c>
      <c r="Q394" s="101">
        <v>500.67502537943193</v>
      </c>
      <c r="R394" s="101">
        <v>470.90449221096583</v>
      </c>
      <c r="S394" s="101">
        <v>528.9827751858611</v>
      </c>
      <c r="T394" s="101">
        <v>569.97459238448653</v>
      </c>
      <c r="U394" s="101">
        <v>576.82426085498219</v>
      </c>
      <c r="V394" s="101">
        <v>602.55027414515826</v>
      </c>
      <c r="W394" s="101">
        <v>712.69705966524009</v>
      </c>
      <c r="X394" s="101">
        <v>0</v>
      </c>
      <c r="Y394" s="101">
        <v>0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1218.5324729555152</v>
      </c>
      <c r="D395" s="104">
        <v>1229.4648991198535</v>
      </c>
      <c r="E395" s="104">
        <v>1246.5056824072976</v>
      </c>
      <c r="F395" s="104">
        <v>1180.6093902868779</v>
      </c>
      <c r="G395" s="104">
        <v>1275.8414713703987</v>
      </c>
      <c r="H395" s="104">
        <v>1403.1937210418785</v>
      </c>
      <c r="I395" s="104">
        <v>0</v>
      </c>
      <c r="J395" s="104">
        <v>1262.3971394523765</v>
      </c>
      <c r="K395" s="104">
        <v>1352.5087698796381</v>
      </c>
      <c r="L395" s="104">
        <v>1437.9271504694102</v>
      </c>
      <c r="M395" s="104">
        <v>1419.6582600312026</v>
      </c>
      <c r="N395" s="104">
        <v>1447.9005944628607</v>
      </c>
      <c r="O395" s="104">
        <v>1511.3829245410409</v>
      </c>
      <c r="P395" s="104">
        <v>1568.4143712622258</v>
      </c>
      <c r="Q395" s="104">
        <v>1606.4271699223468</v>
      </c>
      <c r="R395" s="104">
        <v>1661.085061145556</v>
      </c>
      <c r="S395" s="104">
        <v>1591.8859906776645</v>
      </c>
      <c r="T395" s="104">
        <v>1406.3969460261694</v>
      </c>
      <c r="U395" s="104">
        <v>1381.6269688993521</v>
      </c>
      <c r="V395" s="104">
        <v>1433.1295319228584</v>
      </c>
      <c r="W395" s="104">
        <v>1736.3882940470758</v>
      </c>
      <c r="X395" s="104">
        <v>0</v>
      </c>
      <c r="Y395" s="104">
        <v>0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1909.7464810309823</v>
      </c>
      <c r="D396" s="101">
        <v>1983.3239536405197</v>
      </c>
      <c r="E396" s="101">
        <v>2002.7957161830307</v>
      </c>
      <c r="F396" s="101">
        <v>2010.7138063843029</v>
      </c>
      <c r="G396" s="101">
        <v>1866.0940624910563</v>
      </c>
      <c r="H396" s="101">
        <v>1945.7033253422881</v>
      </c>
      <c r="I396" s="101">
        <v>1955.9130547178891</v>
      </c>
      <c r="J396" s="101">
        <v>1947.6020534497873</v>
      </c>
      <c r="K396" s="101">
        <v>2126.2627930571089</v>
      </c>
      <c r="L396" s="101">
        <v>2175.7777536212111</v>
      </c>
      <c r="M396" s="101">
        <v>2122.0998672330943</v>
      </c>
      <c r="N396" s="101">
        <v>2188.8958009131934</v>
      </c>
      <c r="O396" s="101">
        <v>2211.9044906104914</v>
      </c>
      <c r="P396" s="101">
        <v>2174.4526863065066</v>
      </c>
      <c r="Q396" s="101">
        <v>2166.4530812927756</v>
      </c>
      <c r="R396" s="101">
        <v>2155.1413665485456</v>
      </c>
      <c r="S396" s="101">
        <v>2087.234070856015</v>
      </c>
      <c r="T396" s="101">
        <v>1995.1414067440155</v>
      </c>
      <c r="U396" s="101">
        <v>2042.0633808404682</v>
      </c>
      <c r="V396" s="101">
        <v>1973.2430239498876</v>
      </c>
      <c r="W396" s="101">
        <v>2168.9658431348439</v>
      </c>
      <c r="X396" s="101">
        <v>2094.4908139796507</v>
      </c>
      <c r="Y396" s="101">
        <v>1981.4157978908495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1909.8240901944991</v>
      </c>
      <c r="D397" s="104">
        <v>1983.3573401777721</v>
      </c>
      <c r="E397" s="104">
        <v>2003.2074605769092</v>
      </c>
      <c r="F397" s="104">
        <v>2011.5446960267352</v>
      </c>
      <c r="G397" s="104">
        <v>1867.4061975065586</v>
      </c>
      <c r="H397" s="104">
        <v>1946.9403940880861</v>
      </c>
      <c r="I397" s="104">
        <v>1956.4514121146647</v>
      </c>
      <c r="J397" s="104">
        <v>1948.0761757971275</v>
      </c>
      <c r="K397" s="104">
        <v>2127.7240689826258</v>
      </c>
      <c r="L397" s="104">
        <v>2176.5873348621258</v>
      </c>
      <c r="M397" s="104">
        <v>2122.4132061922919</v>
      </c>
      <c r="N397" s="104">
        <v>2188.5939923177316</v>
      </c>
      <c r="O397" s="104">
        <v>2211.1420564657633</v>
      </c>
      <c r="P397" s="104">
        <v>2171.7393170691607</v>
      </c>
      <c r="Q397" s="104">
        <v>2162.5149063615236</v>
      </c>
      <c r="R397" s="104">
        <v>2152.9577863291606</v>
      </c>
      <c r="S397" s="104">
        <v>2088.2713660299482</v>
      </c>
      <c r="T397" s="104">
        <v>1995.0774482211023</v>
      </c>
      <c r="U397" s="104">
        <v>2042.1063840509401</v>
      </c>
      <c r="V397" s="104">
        <v>1972.3513919825205</v>
      </c>
      <c r="W397" s="104">
        <v>2165.7668469551495</v>
      </c>
      <c r="X397" s="104">
        <v>2092.2993078335071</v>
      </c>
      <c r="Y397" s="104">
        <v>1978.4975668903348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708.99198789810191</v>
      </c>
      <c r="D398" s="98">
        <v>738.70574853805226</v>
      </c>
      <c r="E398" s="98">
        <v>739.72593716017479</v>
      </c>
      <c r="F398" s="98">
        <v>741.8528291437151</v>
      </c>
      <c r="G398" s="98">
        <v>688.24002781916727</v>
      </c>
      <c r="H398" s="98">
        <v>596.29685179725743</v>
      </c>
      <c r="I398" s="98">
        <v>632.69677364688209</v>
      </c>
      <c r="J398" s="98">
        <v>685.1784043635131</v>
      </c>
      <c r="K398" s="98">
        <v>766.7507199703399</v>
      </c>
      <c r="L398" s="98">
        <v>691.36082014763917</v>
      </c>
      <c r="M398" s="98">
        <v>751.07339755701673</v>
      </c>
      <c r="N398" s="98">
        <v>746.25046565524292</v>
      </c>
      <c r="O398" s="98">
        <v>646.52595588146414</v>
      </c>
      <c r="P398" s="98">
        <v>641.0803973733872</v>
      </c>
      <c r="Q398" s="98">
        <v>514.83807591210848</v>
      </c>
      <c r="R398" s="98">
        <v>476.49396674864664</v>
      </c>
      <c r="S398" s="98">
        <v>519.76237663334666</v>
      </c>
      <c r="T398" s="98">
        <v>575.70025667981076</v>
      </c>
      <c r="U398" s="98">
        <v>603.66911410774264</v>
      </c>
      <c r="V398" s="98">
        <v>581.61392117196101</v>
      </c>
      <c r="W398" s="98">
        <v>620.52399816357047</v>
      </c>
      <c r="X398" s="98">
        <v>707.46926551877505</v>
      </c>
      <c r="Y398" s="98">
        <v>664.65478934349323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1200.8321022963971</v>
      </c>
      <c r="D399" s="98">
        <v>1244.6515916397202</v>
      </c>
      <c r="E399" s="98">
        <v>1263.4815234167345</v>
      </c>
      <c r="F399" s="98">
        <v>1269.6918668830199</v>
      </c>
      <c r="G399" s="98">
        <v>1179.1661696873912</v>
      </c>
      <c r="H399" s="98">
        <v>1350.6435422908287</v>
      </c>
      <c r="I399" s="98">
        <v>1323.7546384677823</v>
      </c>
      <c r="J399" s="98">
        <v>1262.8977714336145</v>
      </c>
      <c r="K399" s="98">
        <v>1360.9733490122862</v>
      </c>
      <c r="L399" s="98">
        <v>1485.2265147144865</v>
      </c>
      <c r="M399" s="98">
        <v>1371.3398086352749</v>
      </c>
      <c r="N399" s="98">
        <v>1442.343526662489</v>
      </c>
      <c r="O399" s="98">
        <v>1564.6161005842996</v>
      </c>
      <c r="P399" s="98">
        <v>1530.6589196957741</v>
      </c>
      <c r="Q399" s="98">
        <v>1647.6768304494151</v>
      </c>
      <c r="R399" s="98">
        <v>1676.4638195805137</v>
      </c>
      <c r="S399" s="98">
        <v>1568.5089893966015</v>
      </c>
      <c r="T399" s="98">
        <v>1419.3771915412913</v>
      </c>
      <c r="U399" s="98">
        <v>1438.4372699431972</v>
      </c>
      <c r="V399" s="98">
        <v>1390.7374708105592</v>
      </c>
      <c r="W399" s="98">
        <v>1545.242848791579</v>
      </c>
      <c r="X399" s="98">
        <v>1384.8300423147318</v>
      </c>
      <c r="Y399" s="98">
        <v>1313.8427775468413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317.63858478337562</v>
      </c>
      <c r="D400" s="122">
        <v>332.52332493518981</v>
      </c>
      <c r="E400" s="122">
        <v>331.84248600572244</v>
      </c>
      <c r="F400" s="122">
        <v>351.4282132980864</v>
      </c>
      <c r="G400" s="122">
        <v>289.8366986588469</v>
      </c>
      <c r="H400" s="122">
        <v>336.16461664079043</v>
      </c>
      <c r="I400" s="122">
        <v>291.97108664670617</v>
      </c>
      <c r="J400" s="122">
        <v>316.43247591653602</v>
      </c>
      <c r="K400" s="122">
        <v>400.56442774955599</v>
      </c>
      <c r="L400" s="122">
        <v>405.03315940089237</v>
      </c>
      <c r="M400" s="122">
        <v>401.40990873236092</v>
      </c>
      <c r="N400" s="122">
        <v>411.17492921656509</v>
      </c>
      <c r="O400" s="122">
        <v>403.58179220747996</v>
      </c>
      <c r="P400" s="122">
        <v>420.52869826452167</v>
      </c>
      <c r="Q400" s="122">
        <v>405.26733930590257</v>
      </c>
      <c r="R400" s="122">
        <v>414.59062983528889</v>
      </c>
      <c r="S400" s="122">
        <v>417.51609379643253</v>
      </c>
      <c r="T400" s="122">
        <v>413.43857754050964</v>
      </c>
      <c r="U400" s="122">
        <v>424.4590858971236</v>
      </c>
      <c r="V400" s="122">
        <v>420.360415827986</v>
      </c>
      <c r="W400" s="122">
        <v>404.48025519515295</v>
      </c>
      <c r="X400" s="122">
        <v>413.94643826230305</v>
      </c>
      <c r="Y400" s="122">
        <v>420.15526382744451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322.57065013826571</v>
      </c>
      <c r="D401" s="98">
        <v>328.81020197689185</v>
      </c>
      <c r="E401" s="98">
        <v>326.4068284888985</v>
      </c>
      <c r="F401" s="98">
        <v>327.33144613039781</v>
      </c>
      <c r="G401" s="98">
        <v>312.53488623708421</v>
      </c>
      <c r="H401" s="98">
        <v>348.91371681727765</v>
      </c>
      <c r="I401" s="98">
        <v>285.5921618909818</v>
      </c>
      <c r="J401" s="98">
        <v>315.26189091869105</v>
      </c>
      <c r="K401" s="98">
        <v>403.25510402048349</v>
      </c>
      <c r="L401" s="98">
        <v>405.56153189824784</v>
      </c>
      <c r="M401" s="98">
        <v>411.14401557634858</v>
      </c>
      <c r="N401" s="98">
        <v>404.86911994299373</v>
      </c>
      <c r="O401" s="98">
        <v>407.90582844275758</v>
      </c>
      <c r="P401" s="98">
        <v>419.73322342262708</v>
      </c>
      <c r="Q401" s="98">
        <v>406.63993084467887</v>
      </c>
      <c r="R401" s="98">
        <v>407.12877289769057</v>
      </c>
      <c r="S401" s="98">
        <v>418.49720469665112</v>
      </c>
      <c r="T401" s="98">
        <v>403.6925578638278</v>
      </c>
      <c r="U401" s="98">
        <v>411.81982258944799</v>
      </c>
      <c r="V401" s="98">
        <v>428.03692310693287</v>
      </c>
      <c r="W401" s="98">
        <v>503.08705210175128</v>
      </c>
      <c r="X401" s="98">
        <v>342.66436660529769</v>
      </c>
      <c r="Y401" s="98">
        <v>404.87313168828769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317.443572927182</v>
      </c>
      <c r="D402" s="33">
        <v>332.77611980402139</v>
      </c>
      <c r="E402" s="33">
        <v>332.34776828297834</v>
      </c>
      <c r="F402" s="33">
        <v>354.0053052609415</v>
      </c>
      <c r="G402" s="33">
        <v>287.17222057260568</v>
      </c>
      <c r="H402" s="33">
        <v>334.78554301716832</v>
      </c>
      <c r="I402" s="33">
        <v>292.43309686637679</v>
      </c>
      <c r="J402" s="33">
        <v>316.62334743307753</v>
      </c>
      <c r="K402" s="33">
        <v>400.21184267041497</v>
      </c>
      <c r="L402" s="33">
        <v>404.95866194871519</v>
      </c>
      <c r="M402" s="33">
        <v>399.90277700063763</v>
      </c>
      <c r="N402" s="33">
        <v>412.00710489668279</v>
      </c>
      <c r="O402" s="33">
        <v>402.99741279357841</v>
      </c>
      <c r="P402" s="33">
        <v>420.58589275987345</v>
      </c>
      <c r="Q402" s="33">
        <v>405.16153583209945</v>
      </c>
      <c r="R402" s="33">
        <v>415.19084609473038</v>
      </c>
      <c r="S402" s="33">
        <v>417.41430863456856</v>
      </c>
      <c r="T402" s="33">
        <v>414.4599877787424</v>
      </c>
      <c r="U402" s="33">
        <v>426.14497375970598</v>
      </c>
      <c r="V402" s="33">
        <v>419.57163510761643</v>
      </c>
      <c r="W402" s="33">
        <v>397.68063290410794</v>
      </c>
      <c r="X402" s="33">
        <v>414.28245068970136</v>
      </c>
      <c r="Y402" s="33">
        <v>420.18746066055456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4204.7914031157952</v>
      </c>
      <c r="D404" s="117">
        <f t="shared" si="218"/>
        <v>3506.5466815602513</v>
      </c>
      <c r="E404" s="117">
        <f t="shared" si="218"/>
        <v>3918.160577933359</v>
      </c>
      <c r="F404" s="117">
        <f t="shared" si="218"/>
        <v>3385.0814182118911</v>
      </c>
      <c r="G404" s="117">
        <f t="shared" si="218"/>
        <v>3769.763453702195</v>
      </c>
      <c r="H404" s="117">
        <f t="shared" si="218"/>
        <v>3462.7655670956165</v>
      </c>
      <c r="I404" s="117">
        <f t="shared" si="218"/>
        <v>3070.0577882154462</v>
      </c>
      <c r="J404" s="117">
        <f t="shared" si="218"/>
        <v>3036.73525054934</v>
      </c>
      <c r="K404" s="117">
        <f t="shared" si="218"/>
        <v>2996.589558073088</v>
      </c>
      <c r="L404" s="117">
        <f t="shared" si="218"/>
        <v>3577.3320439726249</v>
      </c>
      <c r="M404" s="117">
        <f t="shared" si="218"/>
        <v>2978.8178119443523</v>
      </c>
      <c r="N404" s="117">
        <f t="shared" si="218"/>
        <v>2779.478415384121</v>
      </c>
      <c r="O404" s="117">
        <f t="shared" si="218"/>
        <v>2957.5575847320292</v>
      </c>
      <c r="P404" s="117">
        <f t="shared" si="218"/>
        <v>2097.8385755489257</v>
      </c>
      <c r="Q404" s="117">
        <f t="shared" si="218"/>
        <v>1861.7640474534803</v>
      </c>
      <c r="R404" s="117">
        <f t="shared" ref="R404:V404" si="219">R405+R408+R410+R419</f>
        <v>2328.4162609401342</v>
      </c>
      <c r="S404" s="117">
        <f t="shared" si="219"/>
        <v>2332.2117071635462</v>
      </c>
      <c r="T404" s="117">
        <f t="shared" si="219"/>
        <v>2093.1103134737541</v>
      </c>
      <c r="U404" s="117">
        <f t="shared" si="219"/>
        <v>1894.8476314969375</v>
      </c>
      <c r="V404" s="117">
        <f t="shared" si="219"/>
        <v>1867.9975875608259</v>
      </c>
      <c r="W404" s="117">
        <f t="shared" ref="W404:Y404" si="220">W405+W408+W410+W419</f>
        <v>2409.0178876464656</v>
      </c>
      <c r="X404" s="117">
        <f t="shared" si="220"/>
        <v>1570.3953318918752</v>
      </c>
      <c r="Y404" s="117">
        <f t="shared" si="220"/>
        <v>1165.3273072030483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3962.9895977177312</v>
      </c>
      <c r="D405" s="122">
        <f t="shared" si="221"/>
        <v>3265.198276791481</v>
      </c>
      <c r="E405" s="122">
        <f t="shared" si="221"/>
        <v>3637.6296337554877</v>
      </c>
      <c r="F405" s="122">
        <f t="shared" si="221"/>
        <v>3117.5766495628459</v>
      </c>
      <c r="G405" s="122">
        <f t="shared" si="221"/>
        <v>3471.7677057282158</v>
      </c>
      <c r="H405" s="122">
        <f t="shared" si="221"/>
        <v>3271.2999603200378</v>
      </c>
      <c r="I405" s="122">
        <f t="shared" si="221"/>
        <v>2796.4576482845951</v>
      </c>
      <c r="J405" s="122">
        <f t="shared" si="221"/>
        <v>2722.3729415940379</v>
      </c>
      <c r="K405" s="122">
        <f t="shared" si="221"/>
        <v>2708.9509915278104</v>
      </c>
      <c r="L405" s="122">
        <f t="shared" si="221"/>
        <v>3259.0069115182032</v>
      </c>
      <c r="M405" s="122">
        <f t="shared" si="221"/>
        <v>2575.2605595521568</v>
      </c>
      <c r="N405" s="122">
        <f t="shared" si="221"/>
        <v>2439.1335301901813</v>
      </c>
      <c r="O405" s="122">
        <f t="shared" si="221"/>
        <v>2664.4421334572589</v>
      </c>
      <c r="P405" s="122">
        <f t="shared" si="221"/>
        <v>1876.2512230754514</v>
      </c>
      <c r="Q405" s="122">
        <f t="shared" si="221"/>
        <v>1629.5439360576456</v>
      </c>
      <c r="R405" s="122">
        <f t="shared" ref="R405:V405" si="222">SUM(R406:R407)</f>
        <v>2051.2707033539946</v>
      </c>
      <c r="S405" s="122">
        <f t="shared" si="222"/>
        <v>2019.8651538205584</v>
      </c>
      <c r="T405" s="122">
        <f t="shared" si="222"/>
        <v>1813.8100973287885</v>
      </c>
      <c r="U405" s="122">
        <f t="shared" si="222"/>
        <v>1617.2947555198234</v>
      </c>
      <c r="V405" s="122">
        <f t="shared" si="222"/>
        <v>1597.6212325802917</v>
      </c>
      <c r="W405" s="122">
        <f t="shared" ref="W405:Y405" si="223">SUM(W406:W407)</f>
        <v>2187.7220591375931</v>
      </c>
      <c r="X405" s="122">
        <f t="shared" si="223"/>
        <v>1514.2319472400222</v>
      </c>
      <c r="Y405" s="122">
        <f t="shared" si="223"/>
        <v>1099.9835734407479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3962.9895977177312</v>
      </c>
      <c r="D406" s="98">
        <v>3265.198276791481</v>
      </c>
      <c r="E406" s="98">
        <v>3637.6296337554877</v>
      </c>
      <c r="F406" s="98">
        <v>3117.5766495628459</v>
      </c>
      <c r="G406" s="98">
        <v>3471.7677057282158</v>
      </c>
      <c r="H406" s="98">
        <v>3271.2999603200378</v>
      </c>
      <c r="I406" s="98">
        <v>2796.4576482845951</v>
      </c>
      <c r="J406" s="98">
        <v>2722.3729415940379</v>
      </c>
      <c r="K406" s="98">
        <v>2708.9509915278104</v>
      </c>
      <c r="L406" s="98">
        <v>3259.0069115182032</v>
      </c>
      <c r="M406" s="98">
        <v>2575.2605595521568</v>
      </c>
      <c r="N406" s="98">
        <v>2439.1335301901813</v>
      </c>
      <c r="O406" s="98">
        <v>2664.4421334572589</v>
      </c>
      <c r="P406" s="98">
        <v>1876.2512230754514</v>
      </c>
      <c r="Q406" s="98">
        <v>1629.5439360576456</v>
      </c>
      <c r="R406" s="98">
        <v>2051.2707033539946</v>
      </c>
      <c r="S406" s="98">
        <v>2019.8651538205584</v>
      </c>
      <c r="T406" s="98">
        <v>1813.8100973287885</v>
      </c>
      <c r="U406" s="98">
        <v>1617.2947555198234</v>
      </c>
      <c r="V406" s="98">
        <v>1597.6212325802917</v>
      </c>
      <c r="W406" s="98">
        <v>2187.7220591375931</v>
      </c>
      <c r="X406" s="98">
        <v>1514.2319472400222</v>
      </c>
      <c r="Y406" s="98">
        <v>1099.9835734407479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237.7193898611491</v>
      </c>
      <c r="D410" s="122">
        <v>234.37894687833872</v>
      </c>
      <c r="E410" s="122">
        <v>271.30532680273973</v>
      </c>
      <c r="F410" s="122">
        <v>257.00167193024731</v>
      </c>
      <c r="G410" s="122">
        <v>287.09817561676033</v>
      </c>
      <c r="H410" s="122">
        <v>180.16863481835745</v>
      </c>
      <c r="I410" s="122">
        <v>267.20641845677909</v>
      </c>
      <c r="J410" s="122">
        <v>299.72093458442828</v>
      </c>
      <c r="K410" s="122">
        <v>272.1724097279556</v>
      </c>
      <c r="L410" s="122">
        <v>301.74499550679025</v>
      </c>
      <c r="M410" s="122">
        <v>385.33424347931276</v>
      </c>
      <c r="N410" s="122">
        <v>324.74588744814207</v>
      </c>
      <c r="O410" s="122">
        <v>277.07328114380829</v>
      </c>
      <c r="P410" s="122">
        <v>212.29610472516964</v>
      </c>
      <c r="Q410" s="122">
        <v>222.63804924872801</v>
      </c>
      <c r="R410" s="122">
        <v>267.21886692453904</v>
      </c>
      <c r="S410" s="122">
        <v>299.56916175657983</v>
      </c>
      <c r="T410" s="122">
        <v>266.95831516613487</v>
      </c>
      <c r="U410" s="122">
        <v>261.98629400686406</v>
      </c>
      <c r="V410" s="122">
        <v>257.62400935733029</v>
      </c>
      <c r="W410" s="122">
        <v>210.94076119870334</v>
      </c>
      <c r="X410" s="122">
        <v>55.650838087786958</v>
      </c>
      <c r="Y410" s="122">
        <v>65.072446337506577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630.24571469818306</v>
      </c>
      <c r="D411" s="98">
        <v>630.88164443463802</v>
      </c>
      <c r="E411" s="98">
        <v>630.13756119406935</v>
      </c>
      <c r="F411" s="98">
        <v>590.11907986420636</v>
      </c>
      <c r="G411" s="98">
        <v>632.12117036610607</v>
      </c>
      <c r="H411" s="98">
        <v>625.86941568050509</v>
      </c>
      <c r="I411" s="98">
        <v>581.93369554069784</v>
      </c>
      <c r="J411" s="98">
        <v>589.0769011313721</v>
      </c>
      <c r="K411" s="98">
        <v>631.29666464475088</v>
      </c>
      <c r="L411" s="98">
        <v>620.50420284955771</v>
      </c>
      <c r="M411" s="98">
        <v>636.62409440302861</v>
      </c>
      <c r="N411" s="98">
        <v>618.3025555294679</v>
      </c>
      <c r="O411" s="98">
        <v>578.22646233378998</v>
      </c>
      <c r="P411" s="98">
        <v>580.29126477408988</v>
      </c>
      <c r="Q411" s="98">
        <v>529.85748247085303</v>
      </c>
      <c r="R411" s="98">
        <v>524.94193009528556</v>
      </c>
      <c r="S411" s="98">
        <v>512.66863460825277</v>
      </c>
      <c r="T411" s="98">
        <v>470.92749258652185</v>
      </c>
      <c r="U411" s="98">
        <v>462.6850730768823</v>
      </c>
      <c r="V411" s="98">
        <v>476.11027544678137</v>
      </c>
      <c r="W411" s="98">
        <v>568.9035830332939</v>
      </c>
      <c r="X411" s="98">
        <v>453.54306506362406</v>
      </c>
      <c r="Y411" s="98">
        <v>443.03323133742197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234.02562974828788</v>
      </c>
      <c r="D412" s="98">
        <v>234.89991135800244</v>
      </c>
      <c r="E412" s="98">
        <v>232.67050073578875</v>
      </c>
      <c r="F412" s="98">
        <v>217.39221507642847</v>
      </c>
      <c r="G412" s="98">
        <v>233.67519634782431</v>
      </c>
      <c r="H412" s="98">
        <v>192.21172538558255</v>
      </c>
      <c r="I412" s="98">
        <v>0</v>
      </c>
      <c r="J412" s="98">
        <v>207.33719477108792</v>
      </c>
      <c r="K412" s="98">
        <v>227.43581219251269</v>
      </c>
      <c r="L412" s="98">
        <v>196.55943981701685</v>
      </c>
      <c r="M412" s="98">
        <v>226.25100842545382</v>
      </c>
      <c r="N412" s="98">
        <v>211.0191303670571</v>
      </c>
      <c r="O412" s="98">
        <v>168.23066169048226</v>
      </c>
      <c r="P412" s="98">
        <v>172.11516410363637</v>
      </c>
      <c r="Q412" s="98">
        <v>125.8681025046253</v>
      </c>
      <c r="R412" s="98">
        <v>115.91718765460028</v>
      </c>
      <c r="S412" s="98">
        <v>127.80704188142263</v>
      </c>
      <c r="T412" s="98">
        <v>135.6888604728463</v>
      </c>
      <c r="U412" s="98">
        <v>136.15925472821934</v>
      </c>
      <c r="V412" s="98">
        <v>140.92453677970562</v>
      </c>
      <c r="W412" s="98">
        <v>165.69028907602154</v>
      </c>
      <c r="X412" s="98">
        <v>0</v>
      </c>
      <c r="Y412" s="98">
        <v>0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234.02562974828788</v>
      </c>
      <c r="D413" s="101">
        <v>234.89991135800244</v>
      </c>
      <c r="E413" s="101">
        <v>232.67050073578875</v>
      </c>
      <c r="F413" s="101">
        <v>217.39221507642847</v>
      </c>
      <c r="G413" s="101">
        <v>233.67519634782431</v>
      </c>
      <c r="H413" s="101">
        <v>192.21172538558255</v>
      </c>
      <c r="I413" s="101">
        <v>0</v>
      </c>
      <c r="J413" s="101">
        <v>207.33719477108792</v>
      </c>
      <c r="K413" s="101">
        <v>227.43581219251269</v>
      </c>
      <c r="L413" s="101">
        <v>196.55943981701685</v>
      </c>
      <c r="M413" s="101">
        <v>226.25100842545382</v>
      </c>
      <c r="N413" s="101">
        <v>211.0191303670571</v>
      </c>
      <c r="O413" s="101">
        <v>168.23066169048226</v>
      </c>
      <c r="P413" s="101">
        <v>172.11516410363637</v>
      </c>
      <c r="Q413" s="101">
        <v>125.8681025046253</v>
      </c>
      <c r="R413" s="101">
        <v>115.91718765460028</v>
      </c>
      <c r="S413" s="101">
        <v>127.80704188142263</v>
      </c>
      <c r="T413" s="101">
        <v>135.6888604728463</v>
      </c>
      <c r="U413" s="101">
        <v>136.15925472821934</v>
      </c>
      <c r="V413" s="101">
        <v>140.92453677970562</v>
      </c>
      <c r="W413" s="101">
        <v>165.69028907602154</v>
      </c>
      <c r="X413" s="101">
        <v>0</v>
      </c>
      <c r="Y413" s="101">
        <v>0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4.0824155369144917</v>
      </c>
      <c r="D419" s="122">
        <v>6.9694578904315563</v>
      </c>
      <c r="E419" s="122">
        <v>9.2256173751316322</v>
      </c>
      <c r="F419" s="122">
        <v>10.503096718797865</v>
      </c>
      <c r="G419" s="122">
        <v>10.89757235721893</v>
      </c>
      <c r="H419" s="122">
        <v>11.296971957220926</v>
      </c>
      <c r="I419" s="122">
        <v>6.3937214740723389</v>
      </c>
      <c r="J419" s="122">
        <v>14.641374370873503</v>
      </c>
      <c r="K419" s="122">
        <v>15.466156817322053</v>
      </c>
      <c r="L419" s="122">
        <v>16.580136947631079</v>
      </c>
      <c r="M419" s="122">
        <v>18.223008912883035</v>
      </c>
      <c r="N419" s="122">
        <v>15.598997745797483</v>
      </c>
      <c r="O419" s="122">
        <v>16.042170130961793</v>
      </c>
      <c r="P419" s="122">
        <v>9.2912477483045475</v>
      </c>
      <c r="Q419" s="122">
        <v>9.582062147106706</v>
      </c>
      <c r="R419" s="122">
        <v>9.9266906616009614</v>
      </c>
      <c r="S419" s="122">
        <v>12.777391586408147</v>
      </c>
      <c r="T419" s="122">
        <v>12.341900978830861</v>
      </c>
      <c r="U419" s="122">
        <v>15.566581970250143</v>
      </c>
      <c r="V419" s="122">
        <v>12.752345623203933</v>
      </c>
      <c r="W419" s="122">
        <v>10.355067310169021</v>
      </c>
      <c r="X419" s="122">
        <v>0.51254656406605514</v>
      </c>
      <c r="Y419" s="122">
        <v>0.2712874247939514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107.33121602982196</v>
      </c>
      <c r="D420" s="98">
        <v>109.33883832708418</v>
      </c>
      <c r="E420" s="98">
        <v>108.47171938531832</v>
      </c>
      <c r="F420" s="98">
        <v>108.71095263566444</v>
      </c>
      <c r="G420" s="98">
        <v>103.73194123000276</v>
      </c>
      <c r="H420" s="98">
        <v>115.73391042559464</v>
      </c>
      <c r="I420" s="98">
        <v>94.671137114890016</v>
      </c>
      <c r="J420" s="98">
        <v>104.43462114189671</v>
      </c>
      <c r="K420" s="98">
        <v>133.49276546505874</v>
      </c>
      <c r="L420" s="98">
        <v>134.17460641594857</v>
      </c>
      <c r="M420" s="98">
        <v>135.91989767397675</v>
      </c>
      <c r="N420" s="98">
        <v>133.80036675235161</v>
      </c>
      <c r="O420" s="98">
        <v>134.7440328055043</v>
      </c>
      <c r="P420" s="98">
        <v>138.51616333007638</v>
      </c>
      <c r="Q420" s="98">
        <v>133.8904326986798</v>
      </c>
      <c r="R420" s="98">
        <v>133.33478635293687</v>
      </c>
      <c r="S420" s="98">
        <v>135.9391366995622</v>
      </c>
      <c r="T420" s="98">
        <v>130.10497529015205</v>
      </c>
      <c r="U420" s="98">
        <v>132.27074283960965</v>
      </c>
      <c r="V420" s="98">
        <v>136.85968175879353</v>
      </c>
      <c r="W420" s="98">
        <v>160.52223476485841</v>
      </c>
      <c r="X420" s="98">
        <v>109.2447776609967</v>
      </c>
      <c r="Y420" s="98">
        <v>129.03706569905242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201.54180204245449</v>
      </c>
      <c r="D423" s="118">
        <f t="shared" si="225"/>
        <v>187.94424998107817</v>
      </c>
      <c r="E423" s="118">
        <f t="shared" si="225"/>
        <v>177.33557274716088</v>
      </c>
      <c r="F423" s="118">
        <f t="shared" si="225"/>
        <v>164.63211980827424</v>
      </c>
      <c r="G423" s="118">
        <f t="shared" si="225"/>
        <v>189.20928521617009</v>
      </c>
      <c r="H423" s="118">
        <f t="shared" si="225"/>
        <v>172.83734389928483</v>
      </c>
      <c r="I423" s="118">
        <f t="shared" si="225"/>
        <v>159.29039410508298</v>
      </c>
      <c r="J423" s="118">
        <f t="shared" si="225"/>
        <v>164.87809561474435</v>
      </c>
      <c r="K423" s="118">
        <f t="shared" si="225"/>
        <v>166.70264104839643</v>
      </c>
      <c r="L423" s="118">
        <f t="shared" si="225"/>
        <v>173.17598058774399</v>
      </c>
      <c r="M423" s="118">
        <f t="shared" si="225"/>
        <v>158.53595813738053</v>
      </c>
      <c r="N423" s="118">
        <f t="shared" si="225"/>
        <v>160.9435624283596</v>
      </c>
      <c r="O423" s="118">
        <f t="shared" si="225"/>
        <v>148.69754209807894</v>
      </c>
      <c r="P423" s="118">
        <f t="shared" si="225"/>
        <v>129.14950156744791</v>
      </c>
      <c r="Q423" s="118">
        <f t="shared" si="225"/>
        <v>141.48432882890629</v>
      </c>
      <c r="R423" s="118">
        <f t="shared" ref="R423:V423" si="226">R424+R427+R429+R438</f>
        <v>135.00425240362748</v>
      </c>
      <c r="S423" s="118">
        <f t="shared" si="226"/>
        <v>124.78534598115765</v>
      </c>
      <c r="T423" s="118">
        <f t="shared" si="226"/>
        <v>110.25685097999312</v>
      </c>
      <c r="U423" s="118">
        <f t="shared" si="226"/>
        <v>119.4248668338506</v>
      </c>
      <c r="V423" s="118">
        <f t="shared" si="226"/>
        <v>115.75879173347793</v>
      </c>
      <c r="W423" s="118">
        <f t="shared" ref="W423:Y423" si="227">W424+W427+W429+W438</f>
        <v>106.278518209133</v>
      </c>
      <c r="X423" s="118">
        <f t="shared" si="227"/>
        <v>93.923012864024329</v>
      </c>
      <c r="Y423" s="118">
        <f t="shared" si="227"/>
        <v>88.970145517613489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173.59327744979319</v>
      </c>
      <c r="D424" s="123">
        <f t="shared" si="228"/>
        <v>156.51556453559732</v>
      </c>
      <c r="E424" s="123">
        <f t="shared" si="228"/>
        <v>150.18428838957493</v>
      </c>
      <c r="F424" s="123">
        <f t="shared" si="228"/>
        <v>136.52453755899933</v>
      </c>
      <c r="G424" s="123">
        <f t="shared" si="228"/>
        <v>160.56163235375897</v>
      </c>
      <c r="H424" s="123">
        <f t="shared" si="228"/>
        <v>145.26472325827552</v>
      </c>
      <c r="I424" s="123">
        <f t="shared" si="228"/>
        <v>130.42768098527026</v>
      </c>
      <c r="J424" s="123">
        <f t="shared" si="228"/>
        <v>134.0578547963006</v>
      </c>
      <c r="K424" s="123">
        <f t="shared" si="228"/>
        <v>134.12820180421366</v>
      </c>
      <c r="L424" s="123">
        <f t="shared" si="228"/>
        <v>142.87842614004052</v>
      </c>
      <c r="M424" s="123">
        <f t="shared" si="228"/>
        <v>124.73907696875723</v>
      </c>
      <c r="N424" s="123">
        <f t="shared" si="228"/>
        <v>125.43210150044035</v>
      </c>
      <c r="O424" s="123">
        <f t="shared" si="228"/>
        <v>119.1202453509387</v>
      </c>
      <c r="P424" s="123">
        <f t="shared" si="228"/>
        <v>95.713587177392284</v>
      </c>
      <c r="Q424" s="123">
        <f t="shared" si="228"/>
        <v>102.41215462321183</v>
      </c>
      <c r="R424" s="123">
        <f t="shared" ref="R424:V424" si="229">SUM(R425:R426)</f>
        <v>103.90461932700184</v>
      </c>
      <c r="S424" s="123">
        <f t="shared" si="229"/>
        <v>96.217937216351928</v>
      </c>
      <c r="T424" s="123">
        <f t="shared" si="229"/>
        <v>84.031983175019178</v>
      </c>
      <c r="U424" s="123">
        <f t="shared" si="229"/>
        <v>88.460016784176958</v>
      </c>
      <c r="V424" s="123">
        <f t="shared" si="229"/>
        <v>85.56096167533471</v>
      </c>
      <c r="W424" s="123">
        <f t="shared" ref="W424:Y424" si="230">SUM(W425:W426)</f>
        <v>82.820236777365508</v>
      </c>
      <c r="X424" s="123">
        <f t="shared" si="230"/>
        <v>68.321575313587005</v>
      </c>
      <c r="Y424" s="123">
        <f t="shared" si="230"/>
        <v>59.527088397918781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170.93338344798391</v>
      </c>
      <c r="D425" s="99">
        <v>154.15397513191053</v>
      </c>
      <c r="E425" s="99">
        <v>147.94515167358097</v>
      </c>
      <c r="F425" s="99">
        <v>134.52348421032141</v>
      </c>
      <c r="G425" s="99">
        <v>158.44407274078563</v>
      </c>
      <c r="H425" s="99">
        <v>143.32329302510763</v>
      </c>
      <c r="I425" s="99">
        <v>128.72709957429547</v>
      </c>
      <c r="J425" s="99">
        <v>132.31448177034761</v>
      </c>
      <c r="K425" s="99">
        <v>132.38016598206107</v>
      </c>
      <c r="L425" s="99">
        <v>141.00883253873255</v>
      </c>
      <c r="M425" s="99">
        <v>123.0926349961542</v>
      </c>
      <c r="N425" s="99">
        <v>123.73340601627467</v>
      </c>
      <c r="O425" s="99">
        <v>117.44280059040676</v>
      </c>
      <c r="P425" s="99">
        <v>94.301920429232297</v>
      </c>
      <c r="Q425" s="99">
        <v>100.84656174210554</v>
      </c>
      <c r="R425" s="99">
        <v>102.29112677795932</v>
      </c>
      <c r="S425" s="99">
        <v>94.708609137345604</v>
      </c>
      <c r="T425" s="99">
        <v>82.700075640463353</v>
      </c>
      <c r="U425" s="99">
        <v>87.051905249593688</v>
      </c>
      <c r="V425" s="99">
        <v>84.188950377456308</v>
      </c>
      <c r="W425" s="99">
        <v>81.466928400251078</v>
      </c>
      <c r="X425" s="99">
        <v>67.209727220901726</v>
      </c>
      <c r="Y425" s="99">
        <v>58.55398024801395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2.6598940018092714</v>
      </c>
      <c r="D426" s="99">
        <v>2.3615894036868061</v>
      </c>
      <c r="E426" s="99">
        <v>2.2391367159939617</v>
      </c>
      <c r="F426" s="99">
        <v>2.0010533486779223</v>
      </c>
      <c r="G426" s="99">
        <v>2.1175596129733334</v>
      </c>
      <c r="H426" s="99">
        <v>1.9414302331678828</v>
      </c>
      <c r="I426" s="99">
        <v>1.7005814109747961</v>
      </c>
      <c r="J426" s="99">
        <v>1.7433730259529769</v>
      </c>
      <c r="K426" s="99">
        <v>1.7480358221525771</v>
      </c>
      <c r="L426" s="99">
        <v>1.8695936013079728</v>
      </c>
      <c r="M426" s="99">
        <v>1.6464419726030353</v>
      </c>
      <c r="N426" s="99">
        <v>1.6986954841656854</v>
      </c>
      <c r="O426" s="99">
        <v>1.6774447605319345</v>
      </c>
      <c r="P426" s="99">
        <v>1.4116667481599883</v>
      </c>
      <c r="Q426" s="99">
        <v>1.5655928811062909</v>
      </c>
      <c r="R426" s="99">
        <v>1.6134925490425238</v>
      </c>
      <c r="S426" s="99">
        <v>1.509328079006321</v>
      </c>
      <c r="T426" s="99">
        <v>1.3319075345558289</v>
      </c>
      <c r="U426" s="99">
        <v>1.4081115345832702</v>
      </c>
      <c r="V426" s="99">
        <v>1.3720112978784074</v>
      </c>
      <c r="W426" s="99">
        <v>1.3533083771144372</v>
      </c>
      <c r="X426" s="99">
        <v>1.1118480926852852</v>
      </c>
      <c r="Y426" s="99">
        <v>0.97310814990483352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1.608507604666809E-2</v>
      </c>
      <c r="D427" s="123">
        <f t="shared" si="231"/>
        <v>1.0336245323578129E-2</v>
      </c>
      <c r="E427" s="123">
        <f t="shared" si="231"/>
        <v>2.3637900172026518E-2</v>
      </c>
      <c r="F427" s="123">
        <f t="shared" si="231"/>
        <v>1.8368815171608311E-2</v>
      </c>
      <c r="G427" s="123">
        <f t="shared" si="231"/>
        <v>1.6564813596068068E-2</v>
      </c>
      <c r="H427" s="123">
        <f t="shared" si="231"/>
        <v>2.0026129972397649E-2</v>
      </c>
      <c r="I427" s="123">
        <f t="shared" si="231"/>
        <v>2.1748620767341541E-2</v>
      </c>
      <c r="J427" s="123">
        <f t="shared" si="231"/>
        <v>1.5138422539124749E-2</v>
      </c>
      <c r="K427" s="123">
        <f t="shared" si="231"/>
        <v>1.0162819118943687E-2</v>
      </c>
      <c r="L427" s="123">
        <f t="shared" si="231"/>
        <v>1.4400836118270753E-2</v>
      </c>
      <c r="M427" s="123">
        <f t="shared" si="231"/>
        <v>1.3466194946568828E-2</v>
      </c>
      <c r="N427" s="123">
        <f t="shared" si="231"/>
        <v>9.3514037133330154E-3</v>
      </c>
      <c r="O427" s="123">
        <f t="shared" si="231"/>
        <v>1.6639543719866562E-2</v>
      </c>
      <c r="P427" s="123">
        <f t="shared" si="231"/>
        <v>4.8306977841718023E-3</v>
      </c>
      <c r="Q427" s="123">
        <f t="shared" si="231"/>
        <v>9.0383891218649703E-3</v>
      </c>
      <c r="R427" s="123">
        <f t="shared" si="231"/>
        <v>9.3104501582803936E-3</v>
      </c>
      <c r="S427" s="123">
        <f t="shared" si="231"/>
        <v>1.6501876823921183E-2</v>
      </c>
      <c r="T427" s="123">
        <f t="shared" si="231"/>
        <v>1.0085562984907679E-2</v>
      </c>
      <c r="U427" s="123">
        <f t="shared" si="231"/>
        <v>2.0914984180433579E-2</v>
      </c>
      <c r="V427" s="123">
        <f t="shared" si="231"/>
        <v>2.9553698542676674E-2</v>
      </c>
      <c r="W427" s="123">
        <f t="shared" si="231"/>
        <v>9.3638353495084214E-3</v>
      </c>
      <c r="X427" s="123">
        <f t="shared" si="231"/>
        <v>3.9502513312373979E-3</v>
      </c>
      <c r="Y427" s="123">
        <f t="shared" si="231"/>
        <v>1.4076739908320463E-3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1.608507604666809E-2</v>
      </c>
      <c r="D428" s="99">
        <f>RES_hhdet_in_fecs!D67</f>
        <v>1.0336245323578129E-2</v>
      </c>
      <c r="E428" s="99">
        <f>RES_hhdet_in_fecs!E67</f>
        <v>2.3637900172026518E-2</v>
      </c>
      <c r="F428" s="99">
        <f>RES_hhdet_in_fecs!F67</f>
        <v>1.8368815171608311E-2</v>
      </c>
      <c r="G428" s="99">
        <f>RES_hhdet_in_fecs!G67</f>
        <v>1.6564813596068068E-2</v>
      </c>
      <c r="H428" s="99">
        <f>RES_hhdet_in_fecs!H67</f>
        <v>2.0026129972397649E-2</v>
      </c>
      <c r="I428" s="99">
        <f>RES_hhdet_in_fecs!I67</f>
        <v>2.1748620767341541E-2</v>
      </c>
      <c r="J428" s="99">
        <f>RES_hhdet_in_fecs!J67</f>
        <v>1.5138422539124749E-2</v>
      </c>
      <c r="K428" s="99">
        <f>RES_hhdet_in_fecs!K67</f>
        <v>1.0162819118943687E-2</v>
      </c>
      <c r="L428" s="99">
        <f>RES_hhdet_in_fecs!L67</f>
        <v>1.4400836118270753E-2</v>
      </c>
      <c r="M428" s="99">
        <f>RES_hhdet_in_fecs!M67</f>
        <v>1.3466194946568828E-2</v>
      </c>
      <c r="N428" s="99">
        <f>RES_hhdet_in_fecs!N67</f>
        <v>9.3514037133330154E-3</v>
      </c>
      <c r="O428" s="99">
        <f>RES_hhdet_in_fecs!O67</f>
        <v>1.6639543719866562E-2</v>
      </c>
      <c r="P428" s="99">
        <f>RES_hhdet_in_fecs!P67</f>
        <v>4.8306977841718023E-3</v>
      </c>
      <c r="Q428" s="99">
        <f>RES_hhdet_in_fecs!Q67</f>
        <v>9.0383891218649703E-3</v>
      </c>
      <c r="R428" s="99">
        <f>RES_hhdet_in_fecs!R67</f>
        <v>9.3104501582803936E-3</v>
      </c>
      <c r="S428" s="99">
        <f>RES_hhdet_in_fecs!S67</f>
        <v>1.6501876823921183E-2</v>
      </c>
      <c r="T428" s="99">
        <f>RES_hhdet_in_fecs!T67</f>
        <v>1.0085562984907679E-2</v>
      </c>
      <c r="U428" s="99">
        <f>RES_hhdet_in_fecs!U67</f>
        <v>2.0914984180433579E-2</v>
      </c>
      <c r="V428" s="99">
        <f>RES_hhdet_in_fecs!V67</f>
        <v>2.9553698542676674E-2</v>
      </c>
      <c r="W428" s="99">
        <f>RES_hhdet_in_fecs!W67</f>
        <v>9.3638353495084214E-3</v>
      </c>
      <c r="X428" s="99">
        <f>RES_hhdet_in_fecs!X67</f>
        <v>3.9502513312373979E-3</v>
      </c>
      <c r="Y428" s="99">
        <f>RES_hhdet_in_fecs!Y67</f>
        <v>1.4076739908320463E-3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24.278103687221627</v>
      </c>
      <c r="D429" s="123">
        <v>27.211423846140931</v>
      </c>
      <c r="E429" s="123">
        <v>23.497724283497142</v>
      </c>
      <c r="F429" s="123">
        <v>24.010750759271179</v>
      </c>
      <c r="G429" s="123">
        <v>25.058051558894494</v>
      </c>
      <c r="H429" s="123">
        <v>23.593363854206842</v>
      </c>
      <c r="I429" s="123">
        <v>25.267795822638004</v>
      </c>
      <c r="J429" s="123">
        <v>26.644748497257616</v>
      </c>
      <c r="K429" s="123">
        <v>27.312012954145832</v>
      </c>
      <c r="L429" s="123">
        <v>25.582433669007987</v>
      </c>
      <c r="M429" s="123">
        <v>28.635375714816814</v>
      </c>
      <c r="N429" s="123">
        <v>29.963204456634351</v>
      </c>
      <c r="O429" s="123">
        <v>24.857936948192322</v>
      </c>
      <c r="P429" s="123">
        <v>27.975388937664583</v>
      </c>
      <c r="Q429" s="123">
        <v>32.650122267468291</v>
      </c>
      <c r="R429" s="123">
        <v>25.879621300221579</v>
      </c>
      <c r="S429" s="123">
        <v>23.675642390735891</v>
      </c>
      <c r="T429" s="123">
        <v>21.610416467807319</v>
      </c>
      <c r="U429" s="123">
        <v>25.396986694096018</v>
      </c>
      <c r="V429" s="123">
        <v>24.900693904128701</v>
      </c>
      <c r="W429" s="123">
        <v>19.922841574136591</v>
      </c>
      <c r="X429" s="123">
        <v>21.460477001628437</v>
      </c>
      <c r="Y429" s="123">
        <v>24.446819935503317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27.184031085772837</v>
      </c>
      <c r="D430" s="99">
        <v>29.784688427227991</v>
      </c>
      <c r="E430" s="99">
        <v>25.628171763553272</v>
      </c>
      <c r="F430" s="99">
        <v>25.463648097779238</v>
      </c>
      <c r="G430" s="99">
        <v>28.84866188864725</v>
      </c>
      <c r="H430" s="99">
        <v>27.420801133215015</v>
      </c>
      <c r="I430" s="99">
        <v>26.787688637965562</v>
      </c>
      <c r="J430" s="99">
        <v>28.6306860111684</v>
      </c>
      <c r="K430" s="99">
        <v>30.850007073203159</v>
      </c>
      <c r="L430" s="99">
        <v>26.84761818698718</v>
      </c>
      <c r="M430" s="99">
        <v>30.42944023331637</v>
      </c>
      <c r="N430" s="99">
        <v>31.365515744545046</v>
      </c>
      <c r="O430" s="99">
        <v>25.486961889410082</v>
      </c>
      <c r="P430" s="99">
        <v>29.165913393413511</v>
      </c>
      <c r="Q430" s="99">
        <v>32.790957112691942</v>
      </c>
      <c r="R430" s="99">
        <v>26.17738430848971</v>
      </c>
      <c r="S430" s="99">
        <v>24.038304359204336</v>
      </c>
      <c r="T430" s="99">
        <v>21.471784348005773</v>
      </c>
      <c r="U430" s="99">
        <v>24.904314445108206</v>
      </c>
      <c r="V430" s="99">
        <v>25.089316251166977</v>
      </c>
      <c r="W430" s="99">
        <v>21.184970582547272</v>
      </c>
      <c r="X430" s="99">
        <v>20.130671355480285</v>
      </c>
      <c r="Y430" s="99">
        <v>23.583405882872093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20.708763072236508</v>
      </c>
      <c r="D431" s="99">
        <v>22.812583433974314</v>
      </c>
      <c r="E431" s="99">
        <v>19.701516248668444</v>
      </c>
      <c r="F431" s="99">
        <v>19.66898954841756</v>
      </c>
      <c r="G431" s="99">
        <v>22.423898498607162</v>
      </c>
      <c r="H431" s="99">
        <v>20.837178954361498</v>
      </c>
      <c r="I431" s="99">
        <v>0</v>
      </c>
      <c r="J431" s="99">
        <v>22.467779714311551</v>
      </c>
      <c r="K431" s="99">
        <v>24.461025251454938</v>
      </c>
      <c r="L431" s="99">
        <v>21.068352844360692</v>
      </c>
      <c r="M431" s="99">
        <v>24.513618692859499</v>
      </c>
      <c r="N431" s="99">
        <v>25.531915401606049</v>
      </c>
      <c r="O431" s="99">
        <v>20.859616581299647</v>
      </c>
      <c r="P431" s="99">
        <v>24.550951623339166</v>
      </c>
      <c r="Q431" s="99">
        <v>27.832496507580458</v>
      </c>
      <c r="R431" s="99">
        <v>22.469222775049936</v>
      </c>
      <c r="S431" s="99">
        <v>21.006686436315075</v>
      </c>
      <c r="T431" s="99">
        <v>19.076505953869681</v>
      </c>
      <c r="U431" s="99">
        <v>22.32364473633271</v>
      </c>
      <c r="V431" s="99">
        <v>22.654694742733746</v>
      </c>
      <c r="W431" s="99">
        <v>19.210008320683901</v>
      </c>
      <c r="X431" s="99">
        <v>0</v>
      </c>
      <c r="Y431" s="99">
        <v>0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10.094094803947366</v>
      </c>
      <c r="D432" s="102">
        <v>11.089910022111024</v>
      </c>
      <c r="E432" s="102">
        <v>9.4628854465831242</v>
      </c>
      <c r="F432" s="102">
        <v>9.3804776913444705</v>
      </c>
      <c r="G432" s="102">
        <v>10.664437527534993</v>
      </c>
      <c r="H432" s="102">
        <v>8.4212446961312128</v>
      </c>
      <c r="I432" s="102">
        <v>0</v>
      </c>
      <c r="J432" s="102">
        <v>10.077132731781706</v>
      </c>
      <c r="K432" s="102">
        <v>11.114261816648522</v>
      </c>
      <c r="L432" s="102">
        <v>8.5046205441009857</v>
      </c>
      <c r="M432" s="102">
        <v>10.814374760769583</v>
      </c>
      <c r="N432" s="102">
        <v>10.704668445467371</v>
      </c>
      <c r="O432" s="102">
        <v>7.4152408138326082</v>
      </c>
      <c r="P432" s="102">
        <v>8.6506488631947303</v>
      </c>
      <c r="Q432" s="102">
        <v>7.789520177837864</v>
      </c>
      <c r="R432" s="102">
        <v>5.7804656005341304</v>
      </c>
      <c r="S432" s="102">
        <v>5.9926907257410669</v>
      </c>
      <c r="T432" s="102">
        <v>6.1866890261547347</v>
      </c>
      <c r="U432" s="102">
        <v>7.3288573409406306</v>
      </c>
      <c r="V432" s="102">
        <v>7.4262213045020911</v>
      </c>
      <c r="W432" s="102">
        <v>6.1700154552970119</v>
      </c>
      <c r="X432" s="102">
        <v>0</v>
      </c>
      <c r="Y432" s="102">
        <v>0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10.614668268289142</v>
      </c>
      <c r="D433" s="105">
        <v>11.722673411863292</v>
      </c>
      <c r="E433" s="105">
        <v>10.23863080208532</v>
      </c>
      <c r="F433" s="105">
        <v>10.288511857073084</v>
      </c>
      <c r="G433" s="105">
        <v>11.759460971072169</v>
      </c>
      <c r="H433" s="105">
        <v>12.415934258230289</v>
      </c>
      <c r="I433" s="105">
        <v>0</v>
      </c>
      <c r="J433" s="105">
        <v>12.390646982529848</v>
      </c>
      <c r="K433" s="105">
        <v>13.346763434806416</v>
      </c>
      <c r="L433" s="105">
        <v>12.563732300259707</v>
      </c>
      <c r="M433" s="105">
        <v>13.699243932089917</v>
      </c>
      <c r="N433" s="105">
        <v>14.827246956138685</v>
      </c>
      <c r="O433" s="105">
        <v>13.44437576746704</v>
      </c>
      <c r="P433" s="105">
        <v>15.900302760144443</v>
      </c>
      <c r="Q433" s="105">
        <v>20.04297632974259</v>
      </c>
      <c r="R433" s="105">
        <v>16.688757174515807</v>
      </c>
      <c r="S433" s="105">
        <v>15.013995710574012</v>
      </c>
      <c r="T433" s="105">
        <v>12.889816927714948</v>
      </c>
      <c r="U433" s="105">
        <v>14.994787395392084</v>
      </c>
      <c r="V433" s="105">
        <v>15.228473438231658</v>
      </c>
      <c r="W433" s="105">
        <v>13.039992865386891</v>
      </c>
      <c r="X433" s="105">
        <v>0</v>
      </c>
      <c r="Y433" s="105">
        <v>0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23.694296730664163</v>
      </c>
      <c r="D434" s="102">
        <v>26.896807773613098</v>
      </c>
      <c r="E434" s="102">
        <v>23.362670404966885</v>
      </c>
      <c r="F434" s="102">
        <v>24.846746334181564</v>
      </c>
      <c r="G434" s="102">
        <v>24.348947843419001</v>
      </c>
      <c r="H434" s="102">
        <v>24.32937765017828</v>
      </c>
      <c r="I434" s="102">
        <v>25.647684813883981</v>
      </c>
      <c r="J434" s="102">
        <v>26.905739274909301</v>
      </c>
      <c r="K434" s="102">
        <v>29.459872665232133</v>
      </c>
      <c r="L434" s="102">
        <v>26.61637469862449</v>
      </c>
      <c r="M434" s="102">
        <v>28.517464165038259</v>
      </c>
      <c r="N434" s="102">
        <v>30.944259930180991</v>
      </c>
      <c r="O434" s="102">
        <v>26.80623933134919</v>
      </c>
      <c r="P434" s="102">
        <v>29.531011285408692</v>
      </c>
      <c r="Q434" s="102">
        <v>35.635873013098902</v>
      </c>
      <c r="R434" s="102">
        <v>28.242679359831865</v>
      </c>
      <c r="S434" s="102">
        <v>25.415925836953569</v>
      </c>
      <c r="T434" s="102">
        <v>23.371925433626057</v>
      </c>
      <c r="U434" s="102">
        <v>28.04568990354273</v>
      </c>
      <c r="V434" s="102">
        <v>26.277400306967067</v>
      </c>
      <c r="W434" s="102">
        <v>20.234780242672631</v>
      </c>
      <c r="X434" s="102">
        <v>22.936133027278039</v>
      </c>
      <c r="Y434" s="102">
        <v>25.656403225428281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19.256970252116165</v>
      </c>
      <c r="D435" s="105">
        <v>21.885418237199978</v>
      </c>
      <c r="E435" s="105">
        <v>19.006992705374515</v>
      </c>
      <c r="F435" s="105">
        <v>20.232034683017336</v>
      </c>
      <c r="G435" s="105">
        <v>19.848614565342096</v>
      </c>
      <c r="H435" s="105">
        <v>19.407141219831303</v>
      </c>
      <c r="I435" s="105">
        <v>20.60298819358583</v>
      </c>
      <c r="J435" s="105">
        <v>21.861165653926413</v>
      </c>
      <c r="K435" s="105">
        <v>24.053805327782147</v>
      </c>
      <c r="L435" s="105">
        <v>21.434449419311211</v>
      </c>
      <c r="M435" s="105">
        <v>23.326153638395539</v>
      </c>
      <c r="N435" s="105">
        <v>25.320028005427698</v>
      </c>
      <c r="O435" s="105">
        <v>21.753204270950018</v>
      </c>
      <c r="P435" s="105">
        <v>24.223989660248421</v>
      </c>
      <c r="Q435" s="105">
        <v>29.026182161647444</v>
      </c>
      <c r="R435" s="105">
        <v>23.087620366185835</v>
      </c>
      <c r="S435" s="105">
        <v>21.122579633254084</v>
      </c>
      <c r="T435" s="105">
        <v>19.752777521150239</v>
      </c>
      <c r="U435" s="105">
        <v>23.902138257439564</v>
      </c>
      <c r="V435" s="105">
        <v>22.523285172037539</v>
      </c>
      <c r="W435" s="105">
        <v>17.393532571175427</v>
      </c>
      <c r="X435" s="105">
        <v>20.140835206428793</v>
      </c>
      <c r="Y435" s="105">
        <v>22.704536874867369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8.7964903759644884</v>
      </c>
      <c r="D436" s="99">
        <v>10.017943101640277</v>
      </c>
      <c r="E436" s="99">
        <v>8.6289246178410774</v>
      </c>
      <c r="F436" s="99">
        <v>9.1672066927190752</v>
      </c>
      <c r="G436" s="99">
        <v>8.9802121329039188</v>
      </c>
      <c r="H436" s="99">
        <v>7.4561887776162905</v>
      </c>
      <c r="I436" s="99">
        <v>8.2964871031023684</v>
      </c>
      <c r="J436" s="99">
        <v>9.4656048816280194</v>
      </c>
      <c r="K436" s="99">
        <v>10.623512131265789</v>
      </c>
      <c r="L436" s="99">
        <v>8.4574440612657735</v>
      </c>
      <c r="M436" s="99">
        <v>10.093167164687962</v>
      </c>
      <c r="N436" s="99">
        <v>10.549688282384446</v>
      </c>
      <c r="O436" s="99">
        <v>7.8352974013378196</v>
      </c>
      <c r="P436" s="99">
        <v>8.7064448764093267</v>
      </c>
      <c r="Q436" s="99">
        <v>8.4685444858857259</v>
      </c>
      <c r="R436" s="99">
        <v>6.2443543280543672</v>
      </c>
      <c r="S436" s="99">
        <v>6.3290659163752014</v>
      </c>
      <c r="T436" s="99">
        <v>6.743994899688972</v>
      </c>
      <c r="U436" s="99">
        <v>8.2907890800352924</v>
      </c>
      <c r="V436" s="99">
        <v>7.7452709297547448</v>
      </c>
      <c r="W436" s="99">
        <v>5.7890108218563734</v>
      </c>
      <c r="X436" s="99">
        <v>7.7472811426744057</v>
      </c>
      <c r="Y436" s="99">
        <v>8.6062962146868554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10.46047987615168</v>
      </c>
      <c r="D437" s="99">
        <v>11.867475135559699</v>
      </c>
      <c r="E437" s="99">
        <v>10.378068087533434</v>
      </c>
      <c r="F437" s="99">
        <v>11.06482799029826</v>
      </c>
      <c r="G437" s="99">
        <v>10.868402432438174</v>
      </c>
      <c r="H437" s="99">
        <v>11.950952442215014</v>
      </c>
      <c r="I437" s="99">
        <v>12.306501090483462</v>
      </c>
      <c r="J437" s="99">
        <v>12.395560772298396</v>
      </c>
      <c r="K437" s="99">
        <v>13.430293196516358</v>
      </c>
      <c r="L437" s="99">
        <v>12.977005358045437</v>
      </c>
      <c r="M437" s="99">
        <v>13.232986473707577</v>
      </c>
      <c r="N437" s="99">
        <v>14.77033972304325</v>
      </c>
      <c r="O437" s="99">
        <v>13.917906869612201</v>
      </c>
      <c r="P437" s="99">
        <v>15.517544783839098</v>
      </c>
      <c r="Q437" s="99">
        <v>20.557637675761725</v>
      </c>
      <c r="R437" s="99">
        <v>16.843266038131464</v>
      </c>
      <c r="S437" s="99">
        <v>14.793513716878879</v>
      </c>
      <c r="T437" s="99">
        <v>13.00878262146127</v>
      </c>
      <c r="U437" s="99">
        <v>15.611349177404268</v>
      </c>
      <c r="V437" s="99">
        <v>14.778014242282795</v>
      </c>
      <c r="W437" s="99">
        <v>11.604521749319057</v>
      </c>
      <c r="X437" s="99">
        <v>12.39355406375439</v>
      </c>
      <c r="Y437" s="99">
        <v>14.098240660180512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3.6543358293929984</v>
      </c>
      <c r="D438" s="123">
        <v>4.2069253540163665</v>
      </c>
      <c r="E438" s="123">
        <v>3.6299221739167882</v>
      </c>
      <c r="F438" s="123">
        <v>4.0784626748321005</v>
      </c>
      <c r="G438" s="123">
        <v>3.5730364899205651</v>
      </c>
      <c r="H438" s="123">
        <v>3.9592306568300777</v>
      </c>
      <c r="I438" s="123">
        <v>3.5731686764073873</v>
      </c>
      <c r="J438" s="123">
        <v>4.1603538986470046</v>
      </c>
      <c r="K438" s="123">
        <v>5.2522634709179936</v>
      </c>
      <c r="L438" s="123">
        <v>4.7007199425771971</v>
      </c>
      <c r="M438" s="123">
        <v>5.1480392588598987</v>
      </c>
      <c r="N438" s="123">
        <v>5.5389050675715694</v>
      </c>
      <c r="O438" s="123">
        <v>4.7027202552280611</v>
      </c>
      <c r="P438" s="123">
        <v>5.4556947546068688</v>
      </c>
      <c r="Q438" s="123">
        <v>6.4130135491043188</v>
      </c>
      <c r="R438" s="123">
        <v>5.2107013262457702</v>
      </c>
      <c r="S438" s="123">
        <v>4.8752644972459054</v>
      </c>
      <c r="T438" s="123">
        <v>4.6043657741817068</v>
      </c>
      <c r="U438" s="123">
        <v>5.5469483713971917</v>
      </c>
      <c r="V438" s="123">
        <v>5.2675824554718496</v>
      </c>
      <c r="W438" s="123">
        <v>3.5260760222813987</v>
      </c>
      <c r="X438" s="123">
        <v>4.1370102974776541</v>
      </c>
      <c r="Y438" s="123">
        <v>4.994829510200554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4.6294564881345197</v>
      </c>
      <c r="D439" s="99">
        <v>5.1620193126488338</v>
      </c>
      <c r="E439" s="99">
        <v>4.4116269638443724</v>
      </c>
      <c r="F439" s="99">
        <v>4.6908794118737847</v>
      </c>
      <c r="G439" s="99">
        <v>4.7341045354709328</v>
      </c>
      <c r="H439" s="99">
        <v>5.070572970399903</v>
      </c>
      <c r="I439" s="99">
        <v>4.357920779410275</v>
      </c>
      <c r="J439" s="99">
        <v>5.0757971342389396</v>
      </c>
      <c r="K439" s="99">
        <v>6.5234825232855842</v>
      </c>
      <c r="L439" s="99">
        <v>5.8053895314518016</v>
      </c>
      <c r="M439" s="99">
        <v>6.4967167267948094</v>
      </c>
      <c r="N439" s="99">
        <v>6.7874820708173083</v>
      </c>
      <c r="O439" s="99">
        <v>5.939223215551932</v>
      </c>
      <c r="P439" s="99">
        <v>6.9619356149462286</v>
      </c>
      <c r="Q439" s="99">
        <v>8.2859930861950009</v>
      </c>
      <c r="R439" s="99">
        <v>6.6490324813977821</v>
      </c>
      <c r="S439" s="99">
        <v>6.37399310532924</v>
      </c>
      <c r="T439" s="99">
        <v>5.9320936152809312</v>
      </c>
      <c r="U439" s="99">
        <v>7.1195557480591463</v>
      </c>
      <c r="V439" s="99">
        <v>7.2120179184501803</v>
      </c>
      <c r="W439" s="99">
        <v>5.9775661865347329</v>
      </c>
      <c r="X439" s="99">
        <v>4.8488685767635653</v>
      </c>
      <c r="Y439" s="99">
        <v>6.8688605708628669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3.6157799555367576</v>
      </c>
      <c r="D440" s="110">
        <v>4.1419011534428982</v>
      </c>
      <c r="E440" s="110">
        <v>3.5572572616823575</v>
      </c>
      <c r="F440" s="110">
        <v>4.0129661607161182</v>
      </c>
      <c r="G440" s="110">
        <v>3.4367418913610721</v>
      </c>
      <c r="H440" s="110">
        <v>3.8390164573773315</v>
      </c>
      <c r="I440" s="110">
        <v>3.5163309638806859</v>
      </c>
      <c r="J440" s="110">
        <v>4.0110849100585373</v>
      </c>
      <c r="K440" s="110">
        <v>5.0856834646097164</v>
      </c>
      <c r="L440" s="110">
        <v>4.5449679488972663</v>
      </c>
      <c r="M440" s="110">
        <v>4.9392235307851342</v>
      </c>
      <c r="N440" s="110">
        <v>5.3741307504652696</v>
      </c>
      <c r="O440" s="110">
        <v>4.5356109074047639</v>
      </c>
      <c r="P440" s="110">
        <v>5.3473963127852784</v>
      </c>
      <c r="Q440" s="110">
        <v>6.2686386671472247</v>
      </c>
      <c r="R440" s="110">
        <v>5.0950049583036821</v>
      </c>
      <c r="S440" s="110">
        <v>4.7197791857180498</v>
      </c>
      <c r="T440" s="110">
        <v>4.4652161669086894</v>
      </c>
      <c r="U440" s="110">
        <v>5.3371861705170387</v>
      </c>
      <c r="V440" s="110">
        <v>5.0677867476756244</v>
      </c>
      <c r="W440" s="110">
        <v>3.3570287791899935</v>
      </c>
      <c r="X440" s="110">
        <v>4.1336547099810197</v>
      </c>
      <c r="Y440" s="110">
        <v>4.990881247958483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119.82501674484196</v>
      </c>
      <c r="D442" s="118">
        <f t="shared" si="232"/>
        <v>113.14389247581626</v>
      </c>
      <c r="E442" s="118">
        <f t="shared" si="232"/>
        <v>107.29965811595586</v>
      </c>
      <c r="F442" s="118">
        <f t="shared" si="232"/>
        <v>100.88221382184929</v>
      </c>
      <c r="G442" s="118">
        <f t="shared" si="232"/>
        <v>116.31307684186831</v>
      </c>
      <c r="H442" s="118">
        <f t="shared" si="232"/>
        <v>107.84910904267606</v>
      </c>
      <c r="I442" s="118">
        <f t="shared" si="232"/>
        <v>99.91959540182178</v>
      </c>
      <c r="J442" s="118">
        <f t="shared" si="232"/>
        <v>104.48670539316319</v>
      </c>
      <c r="K442" s="118">
        <f t="shared" si="232"/>
        <v>108.11624102725372</v>
      </c>
      <c r="L442" s="118">
        <f t="shared" si="232"/>
        <v>112.04297775901009</v>
      </c>
      <c r="M442" s="118">
        <f t="shared" si="232"/>
        <v>105.03811900157963</v>
      </c>
      <c r="N442" s="118">
        <f t="shared" si="232"/>
        <v>110.22960553077696</v>
      </c>
      <c r="O442" s="118">
        <f t="shared" si="232"/>
        <v>106.21818939734607</v>
      </c>
      <c r="P442" s="118">
        <f t="shared" si="232"/>
        <v>97.104182257061666</v>
      </c>
      <c r="Q442" s="118">
        <f t="shared" si="232"/>
        <v>110.65590900549903</v>
      </c>
      <c r="R442" s="118">
        <f t="shared" ref="R442:V442" si="233">R443+R446+R448+R457</f>
        <v>107.45690447890885</v>
      </c>
      <c r="S442" s="118">
        <f t="shared" si="233"/>
        <v>100.78087158871435</v>
      </c>
      <c r="T442" s="118">
        <f t="shared" si="233"/>
        <v>90.050815837113674</v>
      </c>
      <c r="U442" s="118">
        <f t="shared" si="233"/>
        <v>98.751489643650316</v>
      </c>
      <c r="V442" s="118">
        <f t="shared" si="233"/>
        <v>96.647380866138604</v>
      </c>
      <c r="W442" s="118">
        <f t="shared" ref="W442:Y442" si="234">W443+W446+W448+W457</f>
        <v>89.120084884075908</v>
      </c>
      <c r="X442" s="118">
        <f t="shared" si="234"/>
        <v>79.486928313686278</v>
      </c>
      <c r="Y442" s="118">
        <f t="shared" si="234"/>
        <v>75.652474400828794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100.29044281342837</v>
      </c>
      <c r="D443" s="123">
        <f t="shared" si="235"/>
        <v>91.124278722368686</v>
      </c>
      <c r="E443" s="123">
        <f t="shared" si="235"/>
        <v>88.157136938799923</v>
      </c>
      <c r="F443" s="123">
        <f t="shared" si="235"/>
        <v>80.786232186102652</v>
      </c>
      <c r="G443" s="123">
        <f t="shared" si="235"/>
        <v>95.733028917430843</v>
      </c>
      <c r="H443" s="123">
        <f t="shared" si="235"/>
        <v>87.397951366792753</v>
      </c>
      <c r="I443" s="123">
        <f t="shared" si="235"/>
        <v>79.188080341367154</v>
      </c>
      <c r="J443" s="123">
        <f t="shared" si="235"/>
        <v>82.220649810914693</v>
      </c>
      <c r="K443" s="123">
        <f t="shared" si="235"/>
        <v>83.203200175142612</v>
      </c>
      <c r="L443" s="123">
        <f t="shared" si="235"/>
        <v>89.755626803664811</v>
      </c>
      <c r="M443" s="123">
        <f t="shared" si="235"/>
        <v>80.177479374898013</v>
      </c>
      <c r="N443" s="123">
        <f t="shared" si="235"/>
        <v>83.523368773823194</v>
      </c>
      <c r="O443" s="123">
        <f t="shared" si="235"/>
        <v>83.23385272739273</v>
      </c>
      <c r="P443" s="123">
        <f t="shared" si="235"/>
        <v>70.579519687069165</v>
      </c>
      <c r="Q443" s="123">
        <f t="shared" si="235"/>
        <v>78.854890216298912</v>
      </c>
      <c r="R443" s="123">
        <f t="shared" ref="R443:V443" si="236">SUM(R444:R445)</f>
        <v>81.722525553686211</v>
      </c>
      <c r="S443" s="123">
        <f t="shared" si="236"/>
        <v>76.895093264289343</v>
      </c>
      <c r="T443" s="123">
        <f t="shared" si="236"/>
        <v>68.022740172072318</v>
      </c>
      <c r="U443" s="123">
        <f t="shared" si="236"/>
        <v>72.401637320684941</v>
      </c>
      <c r="V443" s="123">
        <f t="shared" si="236"/>
        <v>70.730204249516817</v>
      </c>
      <c r="W443" s="123">
        <f t="shared" ref="W443:Y443" si="237">SUM(W444:W445)</f>
        <v>68.979504451872941</v>
      </c>
      <c r="X443" s="123">
        <f t="shared" si="237"/>
        <v>57.180752239278192</v>
      </c>
      <c r="Y443" s="123">
        <f t="shared" si="237"/>
        <v>49.991893329123364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97.630548811619093</v>
      </c>
      <c r="D444" s="99">
        <v>88.762689318681879</v>
      </c>
      <c r="E444" s="99">
        <v>85.918000222805958</v>
      </c>
      <c r="F444" s="99">
        <v>78.785178837424723</v>
      </c>
      <c r="G444" s="99">
        <v>93.615469304457505</v>
      </c>
      <c r="H444" s="99">
        <v>85.456521133624875</v>
      </c>
      <c r="I444" s="99">
        <v>77.487498930392363</v>
      </c>
      <c r="J444" s="99">
        <v>80.477276784961717</v>
      </c>
      <c r="K444" s="99">
        <v>81.455164352990039</v>
      </c>
      <c r="L444" s="99">
        <v>87.886033202356842</v>
      </c>
      <c r="M444" s="99">
        <v>78.531037402294984</v>
      </c>
      <c r="N444" s="99">
        <v>81.824673289657511</v>
      </c>
      <c r="O444" s="99">
        <v>81.556407966860789</v>
      </c>
      <c r="P444" s="99">
        <v>69.167852938909178</v>
      </c>
      <c r="Q444" s="99">
        <v>77.289297335192614</v>
      </c>
      <c r="R444" s="99">
        <v>80.109033004643692</v>
      </c>
      <c r="S444" s="99">
        <v>75.38576518528302</v>
      </c>
      <c r="T444" s="99">
        <v>66.690832637516493</v>
      </c>
      <c r="U444" s="99">
        <v>70.993525786101671</v>
      </c>
      <c r="V444" s="99">
        <v>69.358192951638415</v>
      </c>
      <c r="W444" s="99">
        <v>67.626196074758511</v>
      </c>
      <c r="X444" s="99">
        <v>56.068904146592907</v>
      </c>
      <c r="Y444" s="99">
        <v>49.018785179218533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2.6598940018092714</v>
      </c>
      <c r="D445" s="99">
        <v>2.3615894036868061</v>
      </c>
      <c r="E445" s="99">
        <v>2.2391367159939617</v>
      </c>
      <c r="F445" s="99">
        <v>2.0010533486779223</v>
      </c>
      <c r="G445" s="99">
        <v>2.1175596129733334</v>
      </c>
      <c r="H445" s="99">
        <v>1.9414302331678828</v>
      </c>
      <c r="I445" s="99">
        <v>1.7005814109747961</v>
      </c>
      <c r="J445" s="99">
        <v>1.7433730259529769</v>
      </c>
      <c r="K445" s="99">
        <v>1.7480358221525771</v>
      </c>
      <c r="L445" s="99">
        <v>1.8695936013079728</v>
      </c>
      <c r="M445" s="99">
        <v>1.6464419726030353</v>
      </c>
      <c r="N445" s="99">
        <v>1.6986954841656854</v>
      </c>
      <c r="O445" s="99">
        <v>1.6774447605319345</v>
      </c>
      <c r="P445" s="99">
        <v>1.4116667481599883</v>
      </c>
      <c r="Q445" s="99">
        <v>1.5655928811062909</v>
      </c>
      <c r="R445" s="99">
        <v>1.6134925490425238</v>
      </c>
      <c r="S445" s="99">
        <v>1.509328079006321</v>
      </c>
      <c r="T445" s="99">
        <v>1.3319075345558289</v>
      </c>
      <c r="U445" s="99">
        <v>1.4081115345832702</v>
      </c>
      <c r="V445" s="99">
        <v>1.3720112978784074</v>
      </c>
      <c r="W445" s="99">
        <v>1.3533083771144372</v>
      </c>
      <c r="X445" s="99">
        <v>1.1118480926852852</v>
      </c>
      <c r="Y445" s="99">
        <v>0.97310814990483352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3.793282360536581E-2</v>
      </c>
      <c r="D446" s="123">
        <f t="shared" si="238"/>
        <v>2.5422781912240736E-2</v>
      </c>
      <c r="E446" s="123">
        <f t="shared" si="238"/>
        <v>6.0569970120771165E-2</v>
      </c>
      <c r="F446" s="123">
        <f t="shared" si="238"/>
        <v>4.8972509985492144E-2</v>
      </c>
      <c r="G446" s="123">
        <f t="shared" si="238"/>
        <v>4.590363815808448E-2</v>
      </c>
      <c r="H446" s="123">
        <f t="shared" si="238"/>
        <v>5.7626605106180451E-2</v>
      </c>
      <c r="I446" s="123">
        <f t="shared" si="238"/>
        <v>6.492933394975399E-2</v>
      </c>
      <c r="J446" s="123">
        <f t="shared" si="238"/>
        <v>4.6858618144398151E-2</v>
      </c>
      <c r="K446" s="123">
        <f t="shared" si="238"/>
        <v>3.2599376737591432E-2</v>
      </c>
      <c r="L446" s="123">
        <f t="shared" si="238"/>
        <v>4.7848287358977018E-2</v>
      </c>
      <c r="M446" s="123">
        <f t="shared" si="238"/>
        <v>4.6515816243319026E-2</v>
      </c>
      <c r="N446" s="123">
        <f t="shared" si="238"/>
        <v>3.3729760137804404E-2</v>
      </c>
      <c r="O446" s="123">
        <f t="shared" si="238"/>
        <v>6.2902360597922341E-2</v>
      </c>
      <c r="P446" s="123">
        <f t="shared" si="238"/>
        <v>1.9117560769955036E-2</v>
      </c>
      <c r="Q446" s="123">
        <f t="shared" si="238"/>
        <v>3.6998920437705016E-2</v>
      </c>
      <c r="R446" s="123">
        <f t="shared" si="238"/>
        <v>3.8387003246629435E-2</v>
      </c>
      <c r="S446" s="123">
        <f t="shared" si="238"/>
        <v>6.809130589033989E-2</v>
      </c>
      <c r="T446" s="123">
        <f t="shared" si="238"/>
        <v>4.1652516987134583E-2</v>
      </c>
      <c r="U446" s="123">
        <f t="shared" si="238"/>
        <v>8.6461658647302819E-2</v>
      </c>
      <c r="V446" s="123">
        <f t="shared" si="238"/>
        <v>0.12251514923677946</v>
      </c>
      <c r="W446" s="123">
        <f t="shared" si="238"/>
        <v>3.9172917524460144E-2</v>
      </c>
      <c r="X446" s="123">
        <f t="shared" si="238"/>
        <v>1.6705193048133209E-2</v>
      </c>
      <c r="Y446" s="123">
        <f t="shared" si="238"/>
        <v>6.0250463857484966E-3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3.793282360536581E-2</v>
      </c>
      <c r="D447" s="99">
        <f>RES_hhdet_in_tess!D67</f>
        <v>2.5422781912240736E-2</v>
      </c>
      <c r="E447" s="99">
        <f>RES_hhdet_in_tess!E67</f>
        <v>6.0569970120771165E-2</v>
      </c>
      <c r="F447" s="99">
        <f>RES_hhdet_in_tess!F67</f>
        <v>4.8972509985492144E-2</v>
      </c>
      <c r="G447" s="99">
        <f>RES_hhdet_in_tess!G67</f>
        <v>4.590363815808448E-2</v>
      </c>
      <c r="H447" s="99">
        <f>RES_hhdet_in_tess!H67</f>
        <v>5.7626605106180451E-2</v>
      </c>
      <c r="I447" s="99">
        <f>RES_hhdet_in_tess!I67</f>
        <v>6.492933394975399E-2</v>
      </c>
      <c r="J447" s="99">
        <f>RES_hhdet_in_tess!J67</f>
        <v>4.6858618144398151E-2</v>
      </c>
      <c r="K447" s="99">
        <f>RES_hhdet_in_tess!K67</f>
        <v>3.2599376737591432E-2</v>
      </c>
      <c r="L447" s="99">
        <f>RES_hhdet_in_tess!L67</f>
        <v>4.7848287358977018E-2</v>
      </c>
      <c r="M447" s="99">
        <f>RES_hhdet_in_tess!M67</f>
        <v>4.6515816243319026E-2</v>
      </c>
      <c r="N447" s="99">
        <f>RES_hhdet_in_tess!N67</f>
        <v>3.3729760137804404E-2</v>
      </c>
      <c r="O447" s="99">
        <f>RES_hhdet_in_tess!O67</f>
        <v>6.2902360597922341E-2</v>
      </c>
      <c r="P447" s="99">
        <f>RES_hhdet_in_tess!P67</f>
        <v>1.9117560769955036E-2</v>
      </c>
      <c r="Q447" s="99">
        <f>RES_hhdet_in_tess!Q67</f>
        <v>3.6998920437705016E-2</v>
      </c>
      <c r="R447" s="99">
        <f>RES_hhdet_in_tess!R67</f>
        <v>3.8387003246629435E-2</v>
      </c>
      <c r="S447" s="99">
        <f>RES_hhdet_in_tess!S67</f>
        <v>6.809130589033989E-2</v>
      </c>
      <c r="T447" s="99">
        <f>RES_hhdet_in_tess!T67</f>
        <v>4.1652516987134583E-2</v>
      </c>
      <c r="U447" s="99">
        <f>RES_hhdet_in_tess!U67</f>
        <v>8.6461658647302819E-2</v>
      </c>
      <c r="V447" s="99">
        <f>RES_hhdet_in_tess!V67</f>
        <v>0.12251514923677946</v>
      </c>
      <c r="W447" s="99">
        <f>RES_hhdet_in_tess!W67</f>
        <v>3.9172917524460144E-2</v>
      </c>
      <c r="X447" s="99">
        <f>RES_hhdet_in_tess!X67</f>
        <v>1.6705193048133209E-2</v>
      </c>
      <c r="Y447" s="99">
        <f>RES_hhdet_in_tess!Y67</f>
        <v>6.0250463857484966E-3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16.729683081235024</v>
      </c>
      <c r="D448" s="123">
        <v>18.823655283340685</v>
      </c>
      <c r="E448" s="123">
        <v>16.35624145166754</v>
      </c>
      <c r="F448" s="123">
        <v>16.984460776430478</v>
      </c>
      <c r="G448" s="123">
        <v>17.862712590143826</v>
      </c>
      <c r="H448" s="123">
        <v>17.419032455535202</v>
      </c>
      <c r="I448" s="123">
        <v>17.952228857193873</v>
      </c>
      <c r="J448" s="123">
        <v>19.113357303701754</v>
      </c>
      <c r="K448" s="123">
        <v>20.927610427891508</v>
      </c>
      <c r="L448" s="123">
        <v>18.700569429414355</v>
      </c>
      <c r="M448" s="123">
        <v>20.940647769548214</v>
      </c>
      <c r="N448" s="123">
        <v>22.461864193724537</v>
      </c>
      <c r="O448" s="123">
        <v>19.331407467552356</v>
      </c>
      <c r="P448" s="123">
        <v>22.242300713421962</v>
      </c>
      <c r="Q448" s="123">
        <v>26.707604090312518</v>
      </c>
      <c r="R448" s="123">
        <v>21.53064090534653</v>
      </c>
      <c r="S448" s="123">
        <v>19.879851722498977</v>
      </c>
      <c r="T448" s="123">
        <v>18.197203048842713</v>
      </c>
      <c r="U448" s="123">
        <v>21.656739307374636</v>
      </c>
      <c r="V448" s="123">
        <v>21.327900240064857</v>
      </c>
      <c r="W448" s="123">
        <v>17.063826773079903</v>
      </c>
      <c r="X448" s="123">
        <v>18.584851971210369</v>
      </c>
      <c r="Y448" s="123">
        <v>21.146063741988026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16.88363320483052</v>
      </c>
      <c r="D449" s="99">
        <v>18.676799569615358</v>
      </c>
      <c r="E449" s="99">
        <v>16.230449441271858</v>
      </c>
      <c r="F449" s="99">
        <v>16.286490444638261</v>
      </c>
      <c r="G449" s="99">
        <v>18.640206032300188</v>
      </c>
      <c r="H449" s="99">
        <v>17.902996981222742</v>
      </c>
      <c r="I449" s="99">
        <v>17.677917090158022</v>
      </c>
      <c r="J449" s="99">
        <v>19.108703449540201</v>
      </c>
      <c r="K449" s="99">
        <v>20.840525060814507</v>
      </c>
      <c r="L449" s="99">
        <v>18.372785362808838</v>
      </c>
      <c r="M449" s="99">
        <v>21.236721862702861</v>
      </c>
      <c r="N449" s="99">
        <v>22.504911274703151</v>
      </c>
      <c r="O449" s="99">
        <v>18.963657888800313</v>
      </c>
      <c r="P449" s="99">
        <v>22.601308403169455</v>
      </c>
      <c r="Q449" s="99">
        <v>26.296653734408345</v>
      </c>
      <c r="R449" s="99">
        <v>21.425372656148898</v>
      </c>
      <c r="S449" s="99">
        <v>20.012798473462933</v>
      </c>
      <c r="T449" s="99">
        <v>18.130266214864516</v>
      </c>
      <c r="U449" s="99">
        <v>21.273127933350995</v>
      </c>
      <c r="V449" s="99">
        <v>21.631426073344144</v>
      </c>
      <c r="W449" s="99">
        <v>18.377104497122271</v>
      </c>
      <c r="X449" s="99">
        <v>17.506867004992579</v>
      </c>
      <c r="Y449" s="99">
        <v>20.540022929582996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16.883973717024723</v>
      </c>
      <c r="D450" s="99">
        <v>18.676717172774065</v>
      </c>
      <c r="E450" s="99">
        <v>16.231523515085474</v>
      </c>
      <c r="F450" s="99">
        <v>16.288243698307102</v>
      </c>
      <c r="G450" s="99">
        <v>18.650155364425459</v>
      </c>
      <c r="H450" s="99">
        <v>17.914151383270873</v>
      </c>
      <c r="I450" s="99">
        <v>0</v>
      </c>
      <c r="J450" s="99">
        <v>19.116330779214163</v>
      </c>
      <c r="K450" s="99">
        <v>20.854931953947936</v>
      </c>
      <c r="L450" s="99">
        <v>18.383748316601775</v>
      </c>
      <c r="M450" s="99">
        <v>21.246601594688226</v>
      </c>
      <c r="N450" s="99">
        <v>22.507899031252588</v>
      </c>
      <c r="O450" s="99">
        <v>18.961710103617126</v>
      </c>
      <c r="P450" s="99">
        <v>22.603881016285886</v>
      </c>
      <c r="Q450" s="99">
        <v>26.289769132094357</v>
      </c>
      <c r="R450" s="99">
        <v>21.419887991788766</v>
      </c>
      <c r="S450" s="99">
        <v>20.003137624076935</v>
      </c>
      <c r="T450" s="99">
        <v>18.113710630018449</v>
      </c>
      <c r="U450" s="99">
        <v>21.255056882542437</v>
      </c>
      <c r="V450" s="99">
        <v>21.631189062064507</v>
      </c>
      <c r="W450" s="99">
        <v>18.392231535204242</v>
      </c>
      <c r="X450" s="99">
        <v>0</v>
      </c>
      <c r="Y450" s="99">
        <v>0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6.2693054487355759</v>
      </c>
      <c r="D451" s="102">
        <v>6.9540437609107766</v>
      </c>
      <c r="E451" s="102">
        <v>5.9928927130001526</v>
      </c>
      <c r="F451" s="102">
        <v>5.9997318412340164</v>
      </c>
      <c r="G451" s="102">
        <v>6.8906943933532876</v>
      </c>
      <c r="H451" s="102">
        <v>5.4982171250405862</v>
      </c>
      <c r="I451" s="102">
        <v>0</v>
      </c>
      <c r="J451" s="102">
        <v>6.7256837966843133</v>
      </c>
      <c r="K451" s="102">
        <v>7.5081685191415248</v>
      </c>
      <c r="L451" s="102">
        <v>5.8200160163420662</v>
      </c>
      <c r="M451" s="102">
        <v>7.5473576625983041</v>
      </c>
      <c r="N451" s="102">
        <v>7.6806520751139029</v>
      </c>
      <c r="O451" s="102">
        <v>5.5173343361500811</v>
      </c>
      <c r="P451" s="102">
        <v>6.7035782561414461</v>
      </c>
      <c r="Q451" s="102">
        <v>6.2467928023517603</v>
      </c>
      <c r="R451" s="102">
        <v>4.7311308172729598</v>
      </c>
      <c r="S451" s="102">
        <v>4.9891419135029205</v>
      </c>
      <c r="T451" s="102">
        <v>5.2238937023035001</v>
      </c>
      <c r="U451" s="102">
        <v>6.2602694871503521</v>
      </c>
      <c r="V451" s="102">
        <v>6.4027156238328509</v>
      </c>
      <c r="W451" s="102">
        <v>5.3522386698173543</v>
      </c>
      <c r="X451" s="102">
        <v>0</v>
      </c>
      <c r="Y451" s="102">
        <v>0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10.614668268289142</v>
      </c>
      <c r="D452" s="105">
        <v>11.722673411863292</v>
      </c>
      <c r="E452" s="105">
        <v>10.23863080208532</v>
      </c>
      <c r="F452" s="105">
        <v>10.288511857073084</v>
      </c>
      <c r="G452" s="105">
        <v>11.759460971072169</v>
      </c>
      <c r="H452" s="105">
        <v>12.415934258230289</v>
      </c>
      <c r="I452" s="105">
        <v>0</v>
      </c>
      <c r="J452" s="105">
        <v>12.390646982529848</v>
      </c>
      <c r="K452" s="105">
        <v>13.346763434806416</v>
      </c>
      <c r="L452" s="105">
        <v>12.563732300259707</v>
      </c>
      <c r="M452" s="105">
        <v>13.699243932089917</v>
      </c>
      <c r="N452" s="105">
        <v>14.827246956138685</v>
      </c>
      <c r="O452" s="105">
        <v>13.44437576746704</v>
      </c>
      <c r="P452" s="105">
        <v>15.900302760144443</v>
      </c>
      <c r="Q452" s="105">
        <v>20.04297632974259</v>
      </c>
      <c r="R452" s="105">
        <v>16.688757174515807</v>
      </c>
      <c r="S452" s="105">
        <v>15.013995710574012</v>
      </c>
      <c r="T452" s="105">
        <v>12.889816927714948</v>
      </c>
      <c r="U452" s="105">
        <v>14.994787395392084</v>
      </c>
      <c r="V452" s="105">
        <v>15.228473438231658</v>
      </c>
      <c r="W452" s="105">
        <v>13.039992865386891</v>
      </c>
      <c r="X452" s="105">
        <v>0</v>
      </c>
      <c r="Y452" s="105">
        <v>0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16.63585158589078</v>
      </c>
      <c r="D453" s="102">
        <v>18.910551244771089</v>
      </c>
      <c r="E453" s="102">
        <v>16.450695892853361</v>
      </c>
      <c r="F453" s="102">
        <v>17.522521003444357</v>
      </c>
      <c r="G453" s="102">
        <v>17.199833042456646</v>
      </c>
      <c r="H453" s="102">
        <v>17.216243353435672</v>
      </c>
      <c r="I453" s="102">
        <v>18.183465002727068</v>
      </c>
      <c r="J453" s="102">
        <v>19.116052114325086</v>
      </c>
      <c r="K453" s="102">
        <v>20.982286496884932</v>
      </c>
      <c r="L453" s="102">
        <v>19.010621805446497</v>
      </c>
      <c r="M453" s="102">
        <v>20.477578687734916</v>
      </c>
      <c r="N453" s="102">
        <v>22.4154190733205</v>
      </c>
      <c r="O453" s="102">
        <v>19.675804622806368</v>
      </c>
      <c r="P453" s="102">
        <v>22.044210180284228</v>
      </c>
      <c r="Q453" s="102">
        <v>27.030274786716902</v>
      </c>
      <c r="R453" s="102">
        <v>21.652491967075242</v>
      </c>
      <c r="S453" s="102">
        <v>19.685909399488903</v>
      </c>
      <c r="T453" s="102">
        <v>18.285738994597828</v>
      </c>
      <c r="U453" s="102">
        <v>22.162498947173493</v>
      </c>
      <c r="V453" s="102">
        <v>20.967734114779418</v>
      </c>
      <c r="W453" s="102">
        <v>16.288579701159531</v>
      </c>
      <c r="X453" s="102">
        <v>18.744672158978332</v>
      </c>
      <c r="Y453" s="102">
        <v>21.261658734165291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16.636527641345676</v>
      </c>
      <c r="D454" s="105">
        <v>18.910869577952329</v>
      </c>
      <c r="E454" s="105">
        <v>16.454077906183301</v>
      </c>
      <c r="F454" s="105">
        <v>17.529761855506365</v>
      </c>
      <c r="G454" s="105">
        <v>17.211927021881063</v>
      </c>
      <c r="H454" s="105">
        <v>17.227189357533618</v>
      </c>
      <c r="I454" s="105">
        <v>18.188469930149385</v>
      </c>
      <c r="J454" s="105">
        <v>19.120705707436816</v>
      </c>
      <c r="K454" s="105">
        <v>20.996706591249708</v>
      </c>
      <c r="L454" s="105">
        <v>19.017695433608289</v>
      </c>
      <c r="M454" s="105">
        <v>20.48060230754281</v>
      </c>
      <c r="N454" s="105">
        <v>22.412328398038294</v>
      </c>
      <c r="O454" s="105">
        <v>19.669022455975426</v>
      </c>
      <c r="P454" s="105">
        <v>22.016702531053024</v>
      </c>
      <c r="Q454" s="105">
        <v>26.981139196627694</v>
      </c>
      <c r="R454" s="105">
        <v>21.63055375276895</v>
      </c>
      <c r="S454" s="105">
        <v>19.695692729063531</v>
      </c>
      <c r="T454" s="105">
        <v>18.285152806143959</v>
      </c>
      <c r="U454" s="105">
        <v>22.162965660702444</v>
      </c>
      <c r="V454" s="105">
        <v>20.958259609210121</v>
      </c>
      <c r="W454" s="105">
        <v>16.264555761639421</v>
      </c>
      <c r="X454" s="105">
        <v>18.725059246871165</v>
      </c>
      <c r="Y454" s="105">
        <v>21.23034454372306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6.1760477651939949</v>
      </c>
      <c r="D455" s="99">
        <v>7.0433944423926338</v>
      </c>
      <c r="E455" s="99">
        <v>6.0760098186498688</v>
      </c>
      <c r="F455" s="99">
        <v>6.464933865208101</v>
      </c>
      <c r="G455" s="99">
        <v>6.3435245894428904</v>
      </c>
      <c r="H455" s="99">
        <v>5.2762369153186066</v>
      </c>
      <c r="I455" s="99">
        <v>5.8819688396659213</v>
      </c>
      <c r="J455" s="99">
        <v>6.7251449351384203</v>
      </c>
      <c r="K455" s="99">
        <v>7.5664133947333552</v>
      </c>
      <c r="L455" s="99">
        <v>6.0406900755628508</v>
      </c>
      <c r="M455" s="99">
        <v>7.2476158338352326</v>
      </c>
      <c r="N455" s="99">
        <v>7.641988674995047</v>
      </c>
      <c r="O455" s="99">
        <v>5.7511155863632295</v>
      </c>
      <c r="P455" s="99">
        <v>6.4991577472139337</v>
      </c>
      <c r="Q455" s="99">
        <v>6.4235015208659689</v>
      </c>
      <c r="R455" s="99">
        <v>4.7872877146374835</v>
      </c>
      <c r="S455" s="99">
        <v>4.9021790121846527</v>
      </c>
      <c r="T455" s="99">
        <v>5.276370184682686</v>
      </c>
      <c r="U455" s="99">
        <v>6.5516164832981714</v>
      </c>
      <c r="V455" s="99">
        <v>6.1802453669273234</v>
      </c>
      <c r="W455" s="99">
        <v>4.6600340123203638</v>
      </c>
      <c r="X455" s="99">
        <v>6.331505183116775</v>
      </c>
      <c r="Y455" s="99">
        <v>7.1321038835425439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10.46047987615168</v>
      </c>
      <c r="D456" s="99">
        <v>11.867475135559699</v>
      </c>
      <c r="E456" s="99">
        <v>10.378068087533434</v>
      </c>
      <c r="F456" s="99">
        <v>11.06482799029826</v>
      </c>
      <c r="G456" s="99">
        <v>10.868402432438174</v>
      </c>
      <c r="H456" s="99">
        <v>11.950952442215014</v>
      </c>
      <c r="I456" s="99">
        <v>12.306501090483462</v>
      </c>
      <c r="J456" s="99">
        <v>12.395560772298396</v>
      </c>
      <c r="K456" s="99">
        <v>13.430293196516358</v>
      </c>
      <c r="L456" s="99">
        <v>12.977005358045437</v>
      </c>
      <c r="M456" s="99">
        <v>13.232986473707577</v>
      </c>
      <c r="N456" s="99">
        <v>14.77033972304325</v>
      </c>
      <c r="O456" s="99">
        <v>13.917906869612201</v>
      </c>
      <c r="P456" s="99">
        <v>15.517544783839098</v>
      </c>
      <c r="Q456" s="99">
        <v>20.557637675761725</v>
      </c>
      <c r="R456" s="99">
        <v>16.843266038131464</v>
      </c>
      <c r="S456" s="99">
        <v>14.793513716878879</v>
      </c>
      <c r="T456" s="99">
        <v>13.00878262146127</v>
      </c>
      <c r="U456" s="99">
        <v>15.611349177404268</v>
      </c>
      <c r="V456" s="99">
        <v>14.778014242282795</v>
      </c>
      <c r="W456" s="99">
        <v>11.604521749319057</v>
      </c>
      <c r="X456" s="99">
        <v>12.39355406375439</v>
      </c>
      <c r="Y456" s="99">
        <v>14.098240660180512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2.7669580265732114</v>
      </c>
      <c r="D457" s="123">
        <v>3.1705356881946476</v>
      </c>
      <c r="E457" s="123">
        <v>2.7257097553676304</v>
      </c>
      <c r="F457" s="123">
        <v>3.0625483493306733</v>
      </c>
      <c r="G457" s="123">
        <v>2.6714316961355622</v>
      </c>
      <c r="H457" s="123">
        <v>2.9744986152419322</v>
      </c>
      <c r="I457" s="123">
        <v>2.7143568693110049</v>
      </c>
      <c r="J457" s="123">
        <v>3.1058396604023573</v>
      </c>
      <c r="K457" s="123">
        <v>3.952831047482007</v>
      </c>
      <c r="L457" s="123">
        <v>3.5389332385719392</v>
      </c>
      <c r="M457" s="123">
        <v>3.8734760408900804</v>
      </c>
      <c r="N457" s="123">
        <v>4.2106428030914342</v>
      </c>
      <c r="O457" s="123">
        <v>3.5900268418030707</v>
      </c>
      <c r="P457" s="123">
        <v>4.263244295800571</v>
      </c>
      <c r="Q457" s="123">
        <v>5.0564157784498942</v>
      </c>
      <c r="R457" s="123">
        <v>4.1653510166294927</v>
      </c>
      <c r="S457" s="123">
        <v>3.9378352960356935</v>
      </c>
      <c r="T457" s="123">
        <v>3.7892200992115126</v>
      </c>
      <c r="U457" s="123">
        <v>4.6066513569434271</v>
      </c>
      <c r="V457" s="123">
        <v>4.4667612273201502</v>
      </c>
      <c r="W457" s="123">
        <v>3.0375807415986111</v>
      </c>
      <c r="X457" s="123">
        <v>3.7046189101495965</v>
      </c>
      <c r="Y457" s="123">
        <v>4.5084922833316448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2.8099213769816758</v>
      </c>
      <c r="D458" s="99">
        <v>3.1351318895100495</v>
      </c>
      <c r="E458" s="99">
        <v>2.6810619922111401</v>
      </c>
      <c r="F458" s="99">
        <v>2.852555207855108</v>
      </c>
      <c r="G458" s="99">
        <v>2.8806414270699672</v>
      </c>
      <c r="H458" s="99">
        <v>3.0873069803800863</v>
      </c>
      <c r="I458" s="99">
        <v>2.6550541540032055</v>
      </c>
      <c r="J458" s="99">
        <v>3.0943501655215031</v>
      </c>
      <c r="K458" s="99">
        <v>3.979383052517</v>
      </c>
      <c r="L458" s="99">
        <v>3.5435498358796864</v>
      </c>
      <c r="M458" s="99">
        <v>3.9674070296858499</v>
      </c>
      <c r="N458" s="99">
        <v>4.1460680721222563</v>
      </c>
      <c r="O458" s="99">
        <v>3.6284909312375002</v>
      </c>
      <c r="P458" s="99">
        <v>4.2551799149481928</v>
      </c>
      <c r="Q458" s="99">
        <v>5.0735412480866087</v>
      </c>
      <c r="R458" s="99">
        <v>4.0903824786446439</v>
      </c>
      <c r="S458" s="99">
        <v>3.9470887192919712</v>
      </c>
      <c r="T458" s="99">
        <v>3.6998965197190419</v>
      </c>
      <c r="U458" s="99">
        <v>4.4694775246434135</v>
      </c>
      <c r="V458" s="99">
        <v>4.548332002739861</v>
      </c>
      <c r="W458" s="99">
        <v>3.7781017025777661</v>
      </c>
      <c r="X458" s="99">
        <v>3.0666791039183199</v>
      </c>
      <c r="Y458" s="99">
        <v>4.3445067742734036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2.7652592731892676</v>
      </c>
      <c r="D459" s="110">
        <v>3.172946030848292</v>
      </c>
      <c r="E459" s="110">
        <v>2.729860076349456</v>
      </c>
      <c r="F459" s="110">
        <v>3.085006616590567</v>
      </c>
      <c r="G459" s="110">
        <v>2.6468731386920767</v>
      </c>
      <c r="H459" s="110">
        <v>2.9622961037915263</v>
      </c>
      <c r="I459" s="110">
        <v>2.7186520227382083</v>
      </c>
      <c r="J459" s="110">
        <v>3.1077130974583946</v>
      </c>
      <c r="K459" s="110">
        <v>3.9493516839860079</v>
      </c>
      <c r="L459" s="110">
        <v>3.5382823251749009</v>
      </c>
      <c r="M459" s="110">
        <v>3.8589327061933085</v>
      </c>
      <c r="N459" s="110">
        <v>4.2191647101665364</v>
      </c>
      <c r="O459" s="110">
        <v>3.5848285453927482</v>
      </c>
      <c r="P459" s="110">
        <v>4.2638241233059615</v>
      </c>
      <c r="Q459" s="110">
        <v>5.055095695871147</v>
      </c>
      <c r="R459" s="110">
        <v>4.171381329971247</v>
      </c>
      <c r="S459" s="110">
        <v>3.9368753014176274</v>
      </c>
      <c r="T459" s="110">
        <v>3.7985814612481086</v>
      </c>
      <c r="U459" s="110">
        <v>4.6249482855941713</v>
      </c>
      <c r="V459" s="110">
        <v>4.4583796219026546</v>
      </c>
      <c r="W459" s="110">
        <v>2.9865166872816515</v>
      </c>
      <c r="X459" s="110">
        <v>3.7076260576390414</v>
      </c>
      <c r="Y459" s="110">
        <v>4.5088377726926536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36.628047977394857</v>
      </c>
      <c r="D461" s="118">
        <f t="shared" si="239"/>
        <v>33.434139991154495</v>
      </c>
      <c r="E461" s="118">
        <f t="shared" si="239"/>
        <v>32.183246452009953</v>
      </c>
      <c r="F461" s="118">
        <f t="shared" si="239"/>
        <v>29.499553870199222</v>
      </c>
      <c r="G461" s="118">
        <f t="shared" si="239"/>
        <v>34.74599877708107</v>
      </c>
      <c r="H461" s="118">
        <f t="shared" si="239"/>
        <v>30.639724927503114</v>
      </c>
      <c r="I461" s="118">
        <f t="shared" si="239"/>
        <v>28.541293394259313</v>
      </c>
      <c r="J461" s="118">
        <f t="shared" si="239"/>
        <v>29.806083436852298</v>
      </c>
      <c r="K461" s="118">
        <f t="shared" si="239"/>
        <v>29.570804148184418</v>
      </c>
      <c r="L461" s="118">
        <f t="shared" si="239"/>
        <v>31.256550190975108</v>
      </c>
      <c r="M461" s="118">
        <f t="shared" si="239"/>
        <v>28.744630298691128</v>
      </c>
      <c r="N461" s="118">
        <f t="shared" si="239"/>
        <v>28.463288869251507</v>
      </c>
      <c r="O461" s="118">
        <f t="shared" si="239"/>
        <v>26.308697073003025</v>
      </c>
      <c r="P461" s="118">
        <f t="shared" si="239"/>
        <v>21.267510107226109</v>
      </c>
      <c r="Q461" s="118">
        <f t="shared" si="239"/>
        <v>23.228748513061849</v>
      </c>
      <c r="R461" s="118">
        <f t="shared" ref="R461:V461" si="240">R462+R465+R467+R476</f>
        <v>23.393367678128129</v>
      </c>
      <c r="S461" s="118">
        <f t="shared" si="240"/>
        <v>21.996434903354967</v>
      </c>
      <c r="T461" s="118">
        <f t="shared" si="240"/>
        <v>19.183637184666292</v>
      </c>
      <c r="U461" s="118">
        <f t="shared" si="240"/>
        <v>20.564767495522609</v>
      </c>
      <c r="V461" s="118">
        <f t="shared" si="240"/>
        <v>19.849393241295697</v>
      </c>
      <c r="W461" s="118">
        <f t="shared" ref="W461:Y461" si="241">W462+W465+W467+W476</f>
        <v>18.091331400468221</v>
      </c>
      <c r="X461" s="118">
        <f t="shared" si="241"/>
        <v>14.054272981208294</v>
      </c>
      <c r="Y461" s="118">
        <f t="shared" si="241"/>
        <v>12.504589670542185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34.521706121154843</v>
      </c>
      <c r="D462" s="123">
        <f t="shared" si="242"/>
        <v>31.132936817640648</v>
      </c>
      <c r="E462" s="123">
        <f t="shared" si="242"/>
        <v>29.87900283199642</v>
      </c>
      <c r="F462" s="123">
        <f t="shared" si="242"/>
        <v>27.168362871116514</v>
      </c>
      <c r="G462" s="123">
        <f t="shared" si="242"/>
        <v>31.999364930729076</v>
      </c>
      <c r="H462" s="123">
        <f t="shared" si="242"/>
        <v>28.945572259350744</v>
      </c>
      <c r="I462" s="123">
        <f t="shared" si="242"/>
        <v>25.997725030024718</v>
      </c>
      <c r="J462" s="123">
        <f t="shared" si="242"/>
        <v>26.720562824402375</v>
      </c>
      <c r="K462" s="123">
        <f t="shared" si="242"/>
        <v>26.732342773365914</v>
      </c>
      <c r="L462" s="123">
        <f t="shared" si="242"/>
        <v>28.475218920266105</v>
      </c>
      <c r="M462" s="123">
        <f t="shared" si="242"/>
        <v>24.850433084663607</v>
      </c>
      <c r="N462" s="123">
        <f t="shared" si="242"/>
        <v>24.977982155290729</v>
      </c>
      <c r="O462" s="123">
        <f t="shared" si="242"/>
        <v>23.701313989470197</v>
      </c>
      <c r="P462" s="123">
        <f t="shared" si="242"/>
        <v>19.021097388301836</v>
      </c>
      <c r="Q462" s="123">
        <f t="shared" si="242"/>
        <v>20.331398242136157</v>
      </c>
      <c r="R462" s="123">
        <f t="shared" ref="R462:V462" si="243">SUM(R463:R464)</f>
        <v>20.608913696366876</v>
      </c>
      <c r="S462" s="123">
        <f t="shared" si="243"/>
        <v>19.050514253530128</v>
      </c>
      <c r="T462" s="123">
        <f t="shared" si="243"/>
        <v>16.623813186077466</v>
      </c>
      <c r="U462" s="123">
        <f t="shared" si="243"/>
        <v>17.552488161128963</v>
      </c>
      <c r="V462" s="123">
        <f t="shared" si="243"/>
        <v>16.976366729433554</v>
      </c>
      <c r="W462" s="123">
        <f t="shared" ref="W462:Y462" si="244">SUM(W463:W464)</f>
        <v>16.429435824007175</v>
      </c>
      <c r="X462" s="123">
        <f t="shared" si="244"/>
        <v>13.551638056475792</v>
      </c>
      <c r="Y462" s="123">
        <f t="shared" si="244"/>
        <v>11.80341621207422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34.521706121154843</v>
      </c>
      <c r="D463" s="99">
        <v>31.132936817640648</v>
      </c>
      <c r="E463" s="99">
        <v>29.87900283199642</v>
      </c>
      <c r="F463" s="99">
        <v>27.168362871116514</v>
      </c>
      <c r="G463" s="99">
        <v>31.999364930729076</v>
      </c>
      <c r="H463" s="99">
        <v>28.945572259350744</v>
      </c>
      <c r="I463" s="99">
        <v>25.997725030024718</v>
      </c>
      <c r="J463" s="99">
        <v>26.720562824402375</v>
      </c>
      <c r="K463" s="99">
        <v>26.732342773365914</v>
      </c>
      <c r="L463" s="99">
        <v>28.475218920266105</v>
      </c>
      <c r="M463" s="99">
        <v>24.850433084663607</v>
      </c>
      <c r="N463" s="99">
        <v>24.977982155290729</v>
      </c>
      <c r="O463" s="99">
        <v>23.701313989470197</v>
      </c>
      <c r="P463" s="99">
        <v>19.021097388301836</v>
      </c>
      <c r="Q463" s="99">
        <v>20.331398242136157</v>
      </c>
      <c r="R463" s="99">
        <v>20.608913696366876</v>
      </c>
      <c r="S463" s="99">
        <v>19.050514253530128</v>
      </c>
      <c r="T463" s="99">
        <v>16.623813186077466</v>
      </c>
      <c r="U463" s="99">
        <v>17.552488161128963</v>
      </c>
      <c r="V463" s="99">
        <v>16.976366729433554</v>
      </c>
      <c r="W463" s="99">
        <v>16.429435824007175</v>
      </c>
      <c r="X463" s="99">
        <v>13.551638056475792</v>
      </c>
      <c r="Y463" s="99">
        <v>11.80341621207422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2.070779827636414</v>
      </c>
      <c r="D467" s="123">
        <v>2.234750948024729</v>
      </c>
      <c r="E467" s="123">
        <v>2.2284656339534488</v>
      </c>
      <c r="F467" s="123">
        <v>2.2396609502652245</v>
      </c>
      <c r="G467" s="123">
        <v>2.6461906645854523</v>
      </c>
      <c r="H467" s="123">
        <v>1.5941932263200771</v>
      </c>
      <c r="I467" s="123">
        <v>2.4841280888192068</v>
      </c>
      <c r="J467" s="123">
        <v>2.9418129823397559</v>
      </c>
      <c r="K467" s="123">
        <v>2.68583897348296</v>
      </c>
      <c r="L467" s="123">
        <v>2.6364641249404031</v>
      </c>
      <c r="M467" s="123">
        <v>3.7183510605534122</v>
      </c>
      <c r="N467" s="123">
        <v>3.3255649521784418</v>
      </c>
      <c r="O467" s="123">
        <v>2.464681349998437</v>
      </c>
      <c r="P467" s="123">
        <v>2.1522197206169067</v>
      </c>
      <c r="Q467" s="123">
        <v>2.7777973597197221</v>
      </c>
      <c r="R467" s="123">
        <v>2.6847215033511809</v>
      </c>
      <c r="S467" s="123">
        <v>2.8254096938932554</v>
      </c>
      <c r="T467" s="123">
        <v>2.4467088182646539</v>
      </c>
      <c r="U467" s="123">
        <v>2.8433353340439793</v>
      </c>
      <c r="V467" s="123">
        <v>2.7375197399532936</v>
      </c>
      <c r="W467" s="123">
        <v>1.584130709980355</v>
      </c>
      <c r="X467" s="123">
        <v>0.49804788274334538</v>
      </c>
      <c r="Y467" s="123">
        <v>0.69826239828010328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5.4900869180826835</v>
      </c>
      <c r="D468" s="99">
        <v>6.0153156747629648</v>
      </c>
      <c r="E468" s="99">
        <v>5.1758655693672191</v>
      </c>
      <c r="F468" s="99">
        <v>5.1426383698274973</v>
      </c>
      <c r="G468" s="99">
        <v>5.8262757550311992</v>
      </c>
      <c r="H468" s="99">
        <v>5.5379049968641052</v>
      </c>
      <c r="I468" s="99">
        <v>5.4100415973235272</v>
      </c>
      <c r="J468" s="99">
        <v>5.781892004799511</v>
      </c>
      <c r="K468" s="99">
        <v>6.2297320563367817</v>
      </c>
      <c r="L468" s="99">
        <v>5.421588077840342</v>
      </c>
      <c r="M468" s="99">
        <v>6.1432170035634099</v>
      </c>
      <c r="N468" s="99">
        <v>6.3317362528247996</v>
      </c>
      <c r="O468" s="99">
        <v>5.1435633631161242</v>
      </c>
      <c r="P468" s="99">
        <v>5.8828884560332346</v>
      </c>
      <c r="Q468" s="99">
        <v>6.610894772038538</v>
      </c>
      <c r="R468" s="99">
        <v>5.2740396064005077</v>
      </c>
      <c r="S468" s="99">
        <v>4.8352738362107504</v>
      </c>
      <c r="T468" s="99">
        <v>4.3161137279340727</v>
      </c>
      <c r="U468" s="99">
        <v>5.0215177164182192</v>
      </c>
      <c r="V468" s="99">
        <v>5.059160754005549</v>
      </c>
      <c r="W468" s="99">
        <v>4.2723731145160935</v>
      </c>
      <c r="X468" s="99">
        <v>4.0589894249488028</v>
      </c>
      <c r="Y468" s="99">
        <v>4.7539851971593441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2.0386033866052102</v>
      </c>
      <c r="D469" s="99">
        <v>2.2397182280655428</v>
      </c>
      <c r="E469" s="99">
        <v>1.9111243447919279</v>
      </c>
      <c r="F469" s="99">
        <v>1.8944812745439299</v>
      </c>
      <c r="G469" s="99">
        <v>2.1537898030609672</v>
      </c>
      <c r="H469" s="99">
        <v>1.7007545788306602</v>
      </c>
      <c r="I469" s="99">
        <v>0</v>
      </c>
      <c r="J469" s="99">
        <v>2.0350505450852223</v>
      </c>
      <c r="K469" s="99">
        <v>2.2443713856337246</v>
      </c>
      <c r="L469" s="99">
        <v>1.7174167565747929</v>
      </c>
      <c r="M469" s="99">
        <v>2.1832491956433939</v>
      </c>
      <c r="N469" s="99">
        <v>2.1609444532224313</v>
      </c>
      <c r="O469" s="99">
        <v>1.4964812653704482</v>
      </c>
      <c r="P469" s="99">
        <v>1.7448725725825505</v>
      </c>
      <c r="Q469" s="99">
        <v>1.5704237617518428</v>
      </c>
      <c r="R469" s="99">
        <v>1.1646085094439904</v>
      </c>
      <c r="S469" s="99">
        <v>1.2054219899076823</v>
      </c>
      <c r="T469" s="99">
        <v>1.2436066329403856</v>
      </c>
      <c r="U469" s="99">
        <v>1.4777353964009183</v>
      </c>
      <c r="V469" s="99">
        <v>1.4974679659733399</v>
      </c>
      <c r="W469" s="99">
        <v>1.2443070451594715</v>
      </c>
      <c r="X469" s="99">
        <v>0</v>
      </c>
      <c r="Y469" s="99">
        <v>0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2.0386033866052102</v>
      </c>
      <c r="D470" s="102">
        <v>2.2397182280655428</v>
      </c>
      <c r="E470" s="102">
        <v>1.9111243447919279</v>
      </c>
      <c r="F470" s="102">
        <v>1.8944812745439299</v>
      </c>
      <c r="G470" s="102">
        <v>2.1537898030609672</v>
      </c>
      <c r="H470" s="102">
        <v>1.7007545788306602</v>
      </c>
      <c r="I470" s="102">
        <v>0</v>
      </c>
      <c r="J470" s="102">
        <v>2.0350505450852223</v>
      </c>
      <c r="K470" s="102">
        <v>2.2443713856337246</v>
      </c>
      <c r="L470" s="102">
        <v>1.7174167565747929</v>
      </c>
      <c r="M470" s="102">
        <v>2.1832491956433939</v>
      </c>
      <c r="N470" s="102">
        <v>2.1609444532224313</v>
      </c>
      <c r="O470" s="102">
        <v>1.4964812653704482</v>
      </c>
      <c r="P470" s="102">
        <v>1.7448725725825505</v>
      </c>
      <c r="Q470" s="102">
        <v>1.5704237617518428</v>
      </c>
      <c r="R470" s="102">
        <v>1.1646085094439904</v>
      </c>
      <c r="S470" s="102">
        <v>1.2054219899076823</v>
      </c>
      <c r="T470" s="102">
        <v>1.2436066329403856</v>
      </c>
      <c r="U470" s="102">
        <v>1.4777353964009183</v>
      </c>
      <c r="V470" s="102">
        <v>1.4974679659733399</v>
      </c>
      <c r="W470" s="102">
        <v>1.2443070451594715</v>
      </c>
      <c r="X470" s="102">
        <v>0</v>
      </c>
      <c r="Y470" s="102">
        <v>0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3.5562028603597834E-2</v>
      </c>
      <c r="D476" s="123">
        <v>6.6452225489113614E-2</v>
      </c>
      <c r="E476" s="123">
        <v>7.5777986060084443E-2</v>
      </c>
      <c r="F476" s="123">
        <v>9.1530048817483389E-2</v>
      </c>
      <c r="G476" s="123">
        <v>0.10044318176654325</v>
      </c>
      <c r="H476" s="123">
        <v>9.9959441832294244E-2</v>
      </c>
      <c r="I476" s="123">
        <v>5.9440275415385289E-2</v>
      </c>
      <c r="J476" s="123">
        <v>0.14370763011016591</v>
      </c>
      <c r="K476" s="123">
        <v>0.15262240133554614</v>
      </c>
      <c r="L476" s="123">
        <v>0.1448671457686016</v>
      </c>
      <c r="M476" s="123">
        <v>0.17584615347410901</v>
      </c>
      <c r="N476" s="123">
        <v>0.15974176178233668</v>
      </c>
      <c r="O476" s="123">
        <v>0.14270173353439239</v>
      </c>
      <c r="P476" s="123">
        <v>9.4192998307366826E-2</v>
      </c>
      <c r="Q476" s="123">
        <v>0.11955291120596885</v>
      </c>
      <c r="R476" s="123">
        <v>9.9732478410071893E-2</v>
      </c>
      <c r="S476" s="123">
        <v>0.12051095593158048</v>
      </c>
      <c r="T476" s="123">
        <v>0.11311518032417253</v>
      </c>
      <c r="U476" s="123">
        <v>0.16894400034966917</v>
      </c>
      <c r="V476" s="123">
        <v>0.13550677190885216</v>
      </c>
      <c r="W476" s="123">
        <v>7.7764866480690642E-2</v>
      </c>
      <c r="X476" s="123">
        <v>4.5870419891573377E-3</v>
      </c>
      <c r="Y476" s="123">
        <v>2.9110601878613216E-3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0.93496503234364758</v>
      </c>
      <c r="D477" s="99">
        <v>1.0425214203825586</v>
      </c>
      <c r="E477" s="99">
        <v>0.8909721816180094</v>
      </c>
      <c r="F477" s="99">
        <v>0.94737000602202948</v>
      </c>
      <c r="G477" s="99">
        <v>0.95609975198370967</v>
      </c>
      <c r="H477" s="99">
        <v>1.0240529171019646</v>
      </c>
      <c r="I477" s="99">
        <v>0.88012568060969931</v>
      </c>
      <c r="J477" s="99">
        <v>1.0250439286362996</v>
      </c>
      <c r="K477" s="99">
        <v>1.3173270300338169</v>
      </c>
      <c r="L477" s="99">
        <v>1.1723360505101943</v>
      </c>
      <c r="M477" s="99">
        <v>1.3115831365075026</v>
      </c>
      <c r="N477" s="99">
        <v>1.3701845888080633</v>
      </c>
      <c r="O477" s="99">
        <v>1.1986038614345309</v>
      </c>
      <c r="P477" s="99">
        <v>1.4042519467284331</v>
      </c>
      <c r="Q477" s="99">
        <v>1.6705163007721997</v>
      </c>
      <c r="R477" s="99">
        <v>1.3396013993561047</v>
      </c>
      <c r="S477" s="99">
        <v>1.282120470472583</v>
      </c>
      <c r="T477" s="99">
        <v>1.1924295751732468</v>
      </c>
      <c r="U477" s="99">
        <v>1.4355334052942983</v>
      </c>
      <c r="V477" s="99">
        <v>1.4542747058127123</v>
      </c>
      <c r="W477" s="99">
        <v>1.2054958002457965</v>
      </c>
      <c r="X477" s="99">
        <v>0.97768752608898202</v>
      </c>
      <c r="Y477" s="99">
        <v>1.3846372164145087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782672</v>
      </c>
      <c r="C5" s="120">
        <v>794078</v>
      </c>
      <c r="D5" s="120">
        <v>800631</v>
      </c>
      <c r="E5" s="120">
        <v>806990</v>
      </c>
      <c r="F5" s="120">
        <v>824921</v>
      </c>
      <c r="G5" s="120">
        <v>867058</v>
      </c>
      <c r="H5" s="120">
        <v>930774</v>
      </c>
      <c r="I5" s="120">
        <v>993073</v>
      </c>
      <c r="J5" s="120">
        <v>1045300</v>
      </c>
      <c r="K5" s="120">
        <v>1092108</v>
      </c>
      <c r="L5" s="120">
        <v>1141412</v>
      </c>
      <c r="M5" s="120">
        <v>1182346</v>
      </c>
      <c r="N5" s="120">
        <v>1214307</v>
      </c>
      <c r="O5" s="120">
        <v>1236815</v>
      </c>
      <c r="P5" s="120">
        <v>1254635</v>
      </c>
      <c r="Q5" s="120">
        <v>1247105</v>
      </c>
      <c r="R5" s="120">
        <v>1244442</v>
      </c>
      <c r="S5" s="120">
        <v>1228932</v>
      </c>
      <c r="T5" s="120">
        <v>1221931</v>
      </c>
      <c r="U5" s="120">
        <v>1213713</v>
      </c>
      <c r="V5" s="120">
        <v>1226217</v>
      </c>
      <c r="W5" s="120">
        <v>1222782</v>
      </c>
      <c r="X5" s="120">
        <v>1215603</v>
      </c>
      <c r="Y5" s="120">
        <v>1233960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782672</v>
      </c>
      <c r="C7" s="52">
        <v>794078</v>
      </c>
      <c r="D7" s="52">
        <v>800631</v>
      </c>
      <c r="E7" s="52">
        <v>806990</v>
      </c>
      <c r="F7" s="52">
        <v>824921</v>
      </c>
      <c r="G7" s="52">
        <v>867058</v>
      </c>
      <c r="H7" s="52">
        <v>930774</v>
      </c>
      <c r="I7" s="52">
        <v>993073</v>
      </c>
      <c r="J7" s="52">
        <v>1045300</v>
      </c>
      <c r="K7" s="52">
        <v>1092108</v>
      </c>
      <c r="L7" s="52">
        <v>1141412</v>
      </c>
      <c r="M7" s="52">
        <v>1182346</v>
      </c>
      <c r="N7" s="52">
        <v>1214307</v>
      </c>
      <c r="O7" s="52">
        <v>1236815</v>
      </c>
      <c r="P7" s="52">
        <v>1254635</v>
      </c>
      <c r="Q7" s="52">
        <v>1247105</v>
      </c>
      <c r="R7" s="52">
        <v>1244442</v>
      </c>
      <c r="S7" s="52">
        <v>1228932</v>
      </c>
      <c r="T7" s="52">
        <v>1221931</v>
      </c>
      <c r="U7" s="52">
        <v>1213713</v>
      </c>
      <c r="V7" s="52">
        <v>1226217</v>
      </c>
      <c r="W7" s="52">
        <v>1222782</v>
      </c>
      <c r="X7" s="52">
        <v>1215603</v>
      </c>
      <c r="Y7" s="52">
        <v>1233960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5332</v>
      </c>
      <c r="C9" s="52">
        <v>6963</v>
      </c>
      <c r="D9" s="52">
        <v>7938</v>
      </c>
      <c r="E9" s="52">
        <v>9245</v>
      </c>
      <c r="F9" s="52">
        <v>10542</v>
      </c>
      <c r="G9" s="52">
        <v>12492</v>
      </c>
      <c r="H9" s="52">
        <v>15548</v>
      </c>
      <c r="I9" s="52">
        <v>19779</v>
      </c>
      <c r="J9" s="52">
        <v>23453</v>
      </c>
      <c r="K9" s="52">
        <v>26418</v>
      </c>
      <c r="L9" s="52">
        <v>29246</v>
      </c>
      <c r="M9" s="52">
        <v>31712</v>
      </c>
      <c r="N9" s="52">
        <v>33048</v>
      </c>
      <c r="O9" s="52">
        <v>35092</v>
      </c>
      <c r="P9" s="52">
        <v>34965</v>
      </c>
      <c r="Q9" s="52">
        <v>33744</v>
      </c>
      <c r="R9" s="52">
        <v>32687</v>
      </c>
      <c r="S9" s="52">
        <v>32728</v>
      </c>
      <c r="T9" s="52">
        <v>32881</v>
      </c>
      <c r="U9" s="52">
        <v>36344</v>
      </c>
      <c r="V9" s="52">
        <v>50939</v>
      </c>
      <c r="W9" s="52">
        <v>55287</v>
      </c>
      <c r="X9" s="52">
        <v>56571</v>
      </c>
      <c r="Y9" s="52">
        <v>57348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441833</v>
      </c>
      <c r="C11" s="52">
        <v>447727</v>
      </c>
      <c r="D11" s="52">
        <v>450941</v>
      </c>
      <c r="E11" s="52">
        <v>453756</v>
      </c>
      <c r="F11" s="52">
        <v>462932</v>
      </c>
      <c r="G11" s="52">
        <v>485039</v>
      </c>
      <c r="H11" s="52">
        <v>519677</v>
      </c>
      <c r="I11" s="52">
        <v>555201</v>
      </c>
      <c r="J11" s="52">
        <v>582622</v>
      </c>
      <c r="K11" s="52">
        <v>606956</v>
      </c>
      <c r="L11" s="52">
        <v>632983</v>
      </c>
      <c r="M11" s="52">
        <v>657583</v>
      </c>
      <c r="N11" s="52">
        <v>678952</v>
      </c>
      <c r="O11" s="52">
        <v>685085</v>
      </c>
      <c r="P11" s="52">
        <v>691480</v>
      </c>
      <c r="Q11" s="52">
        <v>685750</v>
      </c>
      <c r="R11" s="52">
        <v>677820</v>
      </c>
      <c r="S11" s="52">
        <v>682503</v>
      </c>
      <c r="T11" s="52">
        <v>698161</v>
      </c>
      <c r="U11" s="52">
        <v>711783</v>
      </c>
      <c r="V11" s="52">
        <v>706939</v>
      </c>
      <c r="W11" s="52">
        <v>679799</v>
      </c>
      <c r="X11" s="52">
        <v>628953</v>
      </c>
      <c r="Y11" s="52">
        <v>609039</v>
      </c>
      <c r="DA11" s="63" t="s">
        <v>1095</v>
      </c>
    </row>
    <row r="12" spans="1:105" ht="12" customHeight="1" x14ac:dyDescent="0.25">
      <c r="A12" s="97" t="s">
        <v>131</v>
      </c>
      <c r="B12" s="52">
        <v>1268</v>
      </c>
      <c r="C12" s="52">
        <v>1323</v>
      </c>
      <c r="D12" s="52">
        <v>1329</v>
      </c>
      <c r="E12" s="52">
        <v>1423</v>
      </c>
      <c r="F12" s="52">
        <v>1600</v>
      </c>
      <c r="G12" s="52">
        <v>2046</v>
      </c>
      <c r="H12" s="52">
        <v>2698</v>
      </c>
      <c r="I12" s="52">
        <v>2965</v>
      </c>
      <c r="J12" s="52">
        <v>3210</v>
      </c>
      <c r="K12" s="52">
        <v>4421</v>
      </c>
      <c r="L12" s="52">
        <v>4884</v>
      </c>
      <c r="M12" s="52">
        <v>5337</v>
      </c>
      <c r="N12" s="52">
        <v>5485</v>
      </c>
      <c r="O12" s="52">
        <v>5378</v>
      </c>
      <c r="P12" s="52">
        <v>5671</v>
      </c>
      <c r="Q12" s="52">
        <v>5606</v>
      </c>
      <c r="R12" s="52">
        <v>5203</v>
      </c>
      <c r="S12" s="52">
        <v>5039</v>
      </c>
      <c r="T12" s="52">
        <v>5016</v>
      </c>
      <c r="U12" s="52">
        <v>5053</v>
      </c>
      <c r="V12" s="52">
        <v>5175</v>
      </c>
      <c r="W12" s="52">
        <v>4865</v>
      </c>
      <c r="X12" s="52">
        <v>4278</v>
      </c>
      <c r="Y12" s="52">
        <v>3689</v>
      </c>
      <c r="DA12" s="63" t="s">
        <v>1096</v>
      </c>
    </row>
    <row r="13" spans="1:105" ht="12" customHeight="1" x14ac:dyDescent="0.25">
      <c r="A13" s="97" t="s">
        <v>124</v>
      </c>
      <c r="B13" s="52">
        <v>11108</v>
      </c>
      <c r="C13" s="52">
        <v>9600</v>
      </c>
      <c r="D13" s="52">
        <v>8398</v>
      </c>
      <c r="E13" s="52">
        <v>7764</v>
      </c>
      <c r="F13" s="52">
        <v>8388</v>
      </c>
      <c r="G13" s="52">
        <v>10233</v>
      </c>
      <c r="H13" s="52">
        <v>11461</v>
      </c>
      <c r="I13" s="52">
        <v>11788</v>
      </c>
      <c r="J13" s="52">
        <v>11074</v>
      </c>
      <c r="K13" s="52">
        <v>9091</v>
      </c>
      <c r="L13" s="52">
        <v>7947</v>
      </c>
      <c r="M13" s="52">
        <v>7286</v>
      </c>
      <c r="N13" s="52">
        <v>7118</v>
      </c>
      <c r="O13" s="52">
        <v>6879</v>
      </c>
      <c r="P13" s="52">
        <v>6493</v>
      </c>
      <c r="Q13" s="52">
        <v>6189</v>
      </c>
      <c r="R13" s="52">
        <v>5752</v>
      </c>
      <c r="S13" s="52">
        <v>5391</v>
      </c>
      <c r="T13" s="52">
        <v>5012</v>
      </c>
      <c r="U13" s="52">
        <v>4828</v>
      </c>
      <c r="V13" s="52">
        <v>4848</v>
      </c>
      <c r="W13" s="52">
        <v>5017</v>
      </c>
      <c r="X13" s="52">
        <v>5263</v>
      </c>
      <c r="Y13" s="52">
        <v>5266</v>
      </c>
      <c r="DA13" s="63" t="s">
        <v>1097</v>
      </c>
    </row>
    <row r="14" spans="1:105" ht="12" customHeight="1" x14ac:dyDescent="0.25">
      <c r="A14" s="97" t="s">
        <v>123</v>
      </c>
      <c r="B14" s="52">
        <v>35</v>
      </c>
      <c r="C14" s="52">
        <v>30</v>
      </c>
      <c r="D14" s="52">
        <v>24</v>
      </c>
      <c r="E14" s="52">
        <v>22</v>
      </c>
      <c r="F14" s="52">
        <v>27</v>
      </c>
      <c r="G14" s="52">
        <v>53</v>
      </c>
      <c r="H14" s="52">
        <v>61</v>
      </c>
      <c r="I14" s="52">
        <v>68</v>
      </c>
      <c r="J14" s="52">
        <v>71</v>
      </c>
      <c r="K14" s="52">
        <v>60</v>
      </c>
      <c r="L14" s="52">
        <v>54</v>
      </c>
      <c r="M14" s="52">
        <v>55</v>
      </c>
      <c r="N14" s="52">
        <v>55</v>
      </c>
      <c r="O14" s="52">
        <v>55</v>
      </c>
      <c r="P14" s="52">
        <v>57</v>
      </c>
      <c r="Q14" s="52">
        <v>60</v>
      </c>
      <c r="R14" s="52">
        <v>56</v>
      </c>
      <c r="S14" s="52">
        <v>50</v>
      </c>
      <c r="T14" s="52">
        <v>45</v>
      </c>
      <c r="U14" s="52">
        <v>40</v>
      </c>
      <c r="V14" s="52">
        <v>37</v>
      </c>
      <c r="W14" s="52">
        <v>41</v>
      </c>
      <c r="X14" s="52">
        <v>37</v>
      </c>
      <c r="Y14" s="52">
        <v>38</v>
      </c>
      <c r="DA14" s="63" t="s">
        <v>1098</v>
      </c>
    </row>
    <row r="15" spans="1:105" ht="12" customHeight="1" x14ac:dyDescent="0.25">
      <c r="A15" s="97" t="s">
        <v>122</v>
      </c>
      <c r="B15" s="52">
        <v>247778</v>
      </c>
      <c r="C15" s="52">
        <v>252027</v>
      </c>
      <c r="D15" s="52">
        <v>255778</v>
      </c>
      <c r="E15" s="52">
        <v>253784</v>
      </c>
      <c r="F15" s="52">
        <v>248890</v>
      </c>
      <c r="G15" s="52">
        <v>240072</v>
      </c>
      <c r="H15" s="52">
        <v>241090</v>
      </c>
      <c r="I15" s="52">
        <v>255990</v>
      </c>
      <c r="J15" s="52">
        <v>264148</v>
      </c>
      <c r="K15" s="52">
        <v>232954</v>
      </c>
      <c r="L15" s="52">
        <v>243256</v>
      </c>
      <c r="M15" s="52">
        <v>247132</v>
      </c>
      <c r="N15" s="52">
        <v>255019</v>
      </c>
      <c r="O15" s="52">
        <v>263510</v>
      </c>
      <c r="P15" s="52">
        <v>275527</v>
      </c>
      <c r="Q15" s="52">
        <v>277425</v>
      </c>
      <c r="R15" s="52">
        <v>284561</v>
      </c>
      <c r="S15" s="52">
        <v>280832</v>
      </c>
      <c r="T15" s="52">
        <v>270567</v>
      </c>
      <c r="U15" s="52">
        <v>258927</v>
      </c>
      <c r="V15" s="52">
        <v>273016</v>
      </c>
      <c r="W15" s="52">
        <v>296733</v>
      </c>
      <c r="X15" s="52">
        <v>320333</v>
      </c>
      <c r="Y15" s="52">
        <v>354982</v>
      </c>
      <c r="DA15" s="63" t="s">
        <v>1099</v>
      </c>
    </row>
    <row r="16" spans="1:105" ht="12" customHeight="1" x14ac:dyDescent="0.25">
      <c r="A16" s="97" t="s">
        <v>121</v>
      </c>
      <c r="B16" s="52">
        <v>80650</v>
      </c>
      <c r="C16" s="52">
        <v>83371</v>
      </c>
      <c r="D16" s="52">
        <v>84161</v>
      </c>
      <c r="E16" s="52">
        <v>90241</v>
      </c>
      <c r="F16" s="52">
        <v>103084</v>
      </c>
      <c r="G16" s="52">
        <v>129615</v>
      </c>
      <c r="H16" s="52">
        <v>155787</v>
      </c>
      <c r="I16" s="52">
        <v>167061</v>
      </c>
      <c r="J16" s="52">
        <v>184175</v>
      </c>
      <c r="K16" s="52">
        <v>238626</v>
      </c>
      <c r="L16" s="52">
        <v>252288</v>
      </c>
      <c r="M16" s="52">
        <v>264953</v>
      </c>
      <c r="N16" s="52">
        <v>267678</v>
      </c>
      <c r="O16" s="52">
        <v>275908</v>
      </c>
      <c r="P16" s="52">
        <v>275407</v>
      </c>
      <c r="Q16" s="52">
        <v>272075</v>
      </c>
      <c r="R16" s="52">
        <v>271050</v>
      </c>
      <c r="S16" s="52">
        <v>255117</v>
      </c>
      <c r="T16" s="52">
        <v>243130</v>
      </c>
      <c r="U16" s="52">
        <v>233082</v>
      </c>
      <c r="V16" s="52">
        <v>236202</v>
      </c>
      <c r="W16" s="52">
        <v>236327</v>
      </c>
      <c r="X16" s="52">
        <v>256739</v>
      </c>
      <c r="Y16" s="52">
        <v>260946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108015</v>
      </c>
      <c r="C18" s="52">
        <v>109547</v>
      </c>
      <c r="D18" s="52">
        <v>110725</v>
      </c>
      <c r="E18" s="52">
        <v>111994</v>
      </c>
      <c r="F18" s="52">
        <v>114894</v>
      </c>
      <c r="G18" s="52">
        <v>120888</v>
      </c>
      <c r="H18" s="52">
        <v>129562</v>
      </c>
      <c r="I18" s="52">
        <v>138162</v>
      </c>
      <c r="J18" s="52">
        <v>144643</v>
      </c>
      <c r="K18" s="52">
        <v>151339</v>
      </c>
      <c r="L18" s="52">
        <v>158931</v>
      </c>
      <c r="M18" s="52">
        <v>167494</v>
      </c>
      <c r="N18" s="52">
        <v>172262</v>
      </c>
      <c r="O18" s="52">
        <v>169941</v>
      </c>
      <c r="P18" s="52">
        <v>161591</v>
      </c>
      <c r="Q18" s="52">
        <v>148348</v>
      </c>
      <c r="R18" s="52">
        <v>133311</v>
      </c>
      <c r="S18" s="52">
        <v>124082</v>
      </c>
      <c r="T18" s="52">
        <v>117355</v>
      </c>
      <c r="U18" s="52">
        <v>117699</v>
      </c>
      <c r="V18" s="52">
        <v>116147</v>
      </c>
      <c r="W18" s="52">
        <v>113880</v>
      </c>
      <c r="X18" s="52">
        <v>94096</v>
      </c>
      <c r="Y18" s="52">
        <v>77651</v>
      </c>
      <c r="DA18" s="63" t="s">
        <v>1101</v>
      </c>
    </row>
    <row r="19" spans="1:105" ht="12" customHeight="1" x14ac:dyDescent="0.25">
      <c r="A19" s="97" t="s">
        <v>50</v>
      </c>
      <c r="B19" s="52">
        <v>4340</v>
      </c>
      <c r="C19" s="52">
        <v>4275</v>
      </c>
      <c r="D19" s="52">
        <v>4054</v>
      </c>
      <c r="E19" s="52">
        <v>3861</v>
      </c>
      <c r="F19" s="52">
        <v>3871</v>
      </c>
      <c r="G19" s="52">
        <v>4048</v>
      </c>
      <c r="H19" s="52">
        <v>4176</v>
      </c>
      <c r="I19" s="52">
        <v>4158</v>
      </c>
      <c r="J19" s="52">
        <v>4033</v>
      </c>
      <c r="K19" s="52">
        <v>3872</v>
      </c>
      <c r="L19" s="52">
        <v>3549</v>
      </c>
      <c r="M19" s="52">
        <v>2963</v>
      </c>
      <c r="N19" s="52">
        <v>2354</v>
      </c>
      <c r="O19" s="52">
        <v>2096</v>
      </c>
      <c r="P19" s="52">
        <v>2200</v>
      </c>
      <c r="Q19" s="52">
        <v>2518</v>
      </c>
      <c r="R19" s="52">
        <v>2761</v>
      </c>
      <c r="S19" s="52">
        <v>2776</v>
      </c>
      <c r="T19" s="52">
        <v>2658</v>
      </c>
      <c r="U19" s="52">
        <v>2660</v>
      </c>
      <c r="V19" s="52">
        <v>2586</v>
      </c>
      <c r="W19" s="52">
        <v>2510</v>
      </c>
      <c r="X19" s="52">
        <v>1726</v>
      </c>
      <c r="Y19" s="52">
        <v>1178</v>
      </c>
      <c r="DA19" s="63" t="s">
        <v>1102</v>
      </c>
    </row>
    <row r="20" spans="1:105" ht="12" customHeight="1" x14ac:dyDescent="0.25">
      <c r="A20" s="109" t="s">
        <v>120</v>
      </c>
      <c r="B20" s="36">
        <v>670317</v>
      </c>
      <c r="C20" s="36">
        <v>680256</v>
      </c>
      <c r="D20" s="36">
        <v>685852</v>
      </c>
      <c r="E20" s="36">
        <v>691135</v>
      </c>
      <c r="F20" s="36">
        <v>706156</v>
      </c>
      <c r="G20" s="36">
        <v>742122</v>
      </c>
      <c r="H20" s="36">
        <v>797036</v>
      </c>
      <c r="I20" s="36">
        <v>850753</v>
      </c>
      <c r="J20" s="36">
        <v>896624</v>
      </c>
      <c r="K20" s="36">
        <v>936897</v>
      </c>
      <c r="L20" s="36">
        <v>978932</v>
      </c>
      <c r="M20" s="36">
        <v>1011889</v>
      </c>
      <c r="N20" s="36">
        <v>1039691</v>
      </c>
      <c r="O20" s="36">
        <v>1064778</v>
      </c>
      <c r="P20" s="36">
        <v>1090844</v>
      </c>
      <c r="Q20" s="36">
        <v>1096239</v>
      </c>
      <c r="R20" s="36">
        <v>1108370</v>
      </c>
      <c r="S20" s="36">
        <v>1102074</v>
      </c>
      <c r="T20" s="36">
        <v>1101918</v>
      </c>
      <c r="U20" s="36">
        <v>1093354</v>
      </c>
      <c r="V20" s="36">
        <v>1107484</v>
      </c>
      <c r="W20" s="36">
        <v>1106392</v>
      </c>
      <c r="X20" s="36">
        <v>1119781</v>
      </c>
      <c r="Y20" s="36">
        <v>1155131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61146</v>
      </c>
      <c r="D24" s="52">
        <v>61164</v>
      </c>
      <c r="E24" s="52">
        <v>61288</v>
      </c>
      <c r="F24" s="52">
        <v>61615</v>
      </c>
      <c r="G24" s="52">
        <v>62249</v>
      </c>
      <c r="H24" s="52">
        <v>63313</v>
      </c>
      <c r="I24" s="52">
        <v>64958</v>
      </c>
      <c r="J24" s="52">
        <v>67360</v>
      </c>
      <c r="K24" s="52">
        <v>70699</v>
      </c>
      <c r="L24" s="52">
        <v>75179</v>
      </c>
      <c r="M24" s="52">
        <v>80935</v>
      </c>
      <c r="N24" s="52">
        <v>88175</v>
      </c>
      <c r="O24" s="52">
        <v>84845</v>
      </c>
      <c r="P24" s="52">
        <v>46644</v>
      </c>
      <c r="Q24" s="52">
        <v>59341</v>
      </c>
      <c r="R24" s="52">
        <v>74124</v>
      </c>
      <c r="S24" s="52">
        <v>91060</v>
      </c>
      <c r="T24" s="52">
        <v>95793</v>
      </c>
      <c r="U24" s="52">
        <v>102067</v>
      </c>
      <c r="V24" s="52">
        <v>109058</v>
      </c>
      <c r="W24" s="52">
        <v>114433</v>
      </c>
      <c r="X24" s="52">
        <v>115396</v>
      </c>
      <c r="Y24" s="52">
        <v>111783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833</v>
      </c>
      <c r="D26" s="52">
        <v>838</v>
      </c>
      <c r="E26" s="52">
        <v>869</v>
      </c>
      <c r="F26" s="52">
        <v>954</v>
      </c>
      <c r="G26" s="52">
        <v>1113</v>
      </c>
      <c r="H26" s="52">
        <v>1375</v>
      </c>
      <c r="I26" s="52">
        <v>1276</v>
      </c>
      <c r="J26" s="52">
        <v>1541</v>
      </c>
      <c r="K26" s="52">
        <v>2387</v>
      </c>
      <c r="L26" s="52">
        <v>2509</v>
      </c>
      <c r="M26" s="52">
        <v>3022</v>
      </c>
      <c r="N26" s="52">
        <v>3608</v>
      </c>
      <c r="O26" s="52">
        <v>4868</v>
      </c>
      <c r="P26" s="52">
        <v>4928</v>
      </c>
      <c r="Q26" s="52">
        <v>5269</v>
      </c>
      <c r="R26" s="52">
        <v>5240</v>
      </c>
      <c r="S26" s="52">
        <v>5416</v>
      </c>
      <c r="T26" s="52">
        <v>5410</v>
      </c>
      <c r="U26" s="52">
        <v>5412</v>
      </c>
      <c r="V26" s="52">
        <v>5331</v>
      </c>
      <c r="W26" s="52">
        <v>5576</v>
      </c>
      <c r="X26" s="52">
        <v>5228</v>
      </c>
      <c r="Y26" s="52">
        <v>5766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34518</v>
      </c>
      <c r="D28" s="52">
        <v>34527</v>
      </c>
      <c r="E28" s="52">
        <v>34599</v>
      </c>
      <c r="F28" s="52">
        <v>34777</v>
      </c>
      <c r="G28" s="52">
        <v>35131</v>
      </c>
      <c r="H28" s="52">
        <v>35727</v>
      </c>
      <c r="I28" s="52">
        <v>40526</v>
      </c>
      <c r="J28" s="52">
        <v>62157</v>
      </c>
      <c r="K28" s="52">
        <v>62951</v>
      </c>
      <c r="L28" s="52">
        <v>66230</v>
      </c>
      <c r="M28" s="52">
        <v>70319</v>
      </c>
      <c r="N28" s="52">
        <v>75419</v>
      </c>
      <c r="O28" s="52">
        <v>69698</v>
      </c>
      <c r="P28" s="52">
        <v>29326</v>
      </c>
      <c r="Q28" s="52">
        <v>39303</v>
      </c>
      <c r="R28" s="52">
        <v>50317</v>
      </c>
      <c r="S28" s="52">
        <v>63788</v>
      </c>
      <c r="T28" s="52">
        <v>66705</v>
      </c>
      <c r="U28" s="52">
        <v>70817</v>
      </c>
      <c r="V28" s="52">
        <v>75300</v>
      </c>
      <c r="W28" s="52">
        <v>80834</v>
      </c>
      <c r="X28" s="52">
        <v>104461</v>
      </c>
      <c r="Y28" s="52">
        <v>70322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99</v>
      </c>
      <c r="D29" s="52">
        <v>99</v>
      </c>
      <c r="E29" s="52">
        <v>99</v>
      </c>
      <c r="F29" s="52">
        <v>100</v>
      </c>
      <c r="G29" s="52">
        <v>100</v>
      </c>
      <c r="H29" s="52">
        <v>104</v>
      </c>
      <c r="I29" s="52">
        <v>123</v>
      </c>
      <c r="J29" s="52">
        <v>232</v>
      </c>
      <c r="K29" s="52">
        <v>261</v>
      </c>
      <c r="L29" s="52">
        <v>303</v>
      </c>
      <c r="M29" s="52">
        <v>343</v>
      </c>
      <c r="N29" s="52">
        <v>398</v>
      </c>
      <c r="O29" s="52">
        <v>436</v>
      </c>
      <c r="P29" s="52">
        <v>235</v>
      </c>
      <c r="Q29" s="52">
        <v>322</v>
      </c>
      <c r="R29" s="52">
        <v>403</v>
      </c>
      <c r="S29" s="52">
        <v>520</v>
      </c>
      <c r="T29" s="52">
        <v>547</v>
      </c>
      <c r="U29" s="52">
        <v>577</v>
      </c>
      <c r="V29" s="52">
        <v>597</v>
      </c>
      <c r="W29" s="52">
        <v>599</v>
      </c>
      <c r="X29" s="52">
        <v>587</v>
      </c>
      <c r="Y29" s="52">
        <v>589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1736</v>
      </c>
      <c r="D30" s="52">
        <v>1735</v>
      </c>
      <c r="E30" s="52">
        <v>1740</v>
      </c>
      <c r="F30" s="52">
        <v>1753</v>
      </c>
      <c r="G30" s="52">
        <v>1793</v>
      </c>
      <c r="H30" s="52">
        <v>1881</v>
      </c>
      <c r="I30" s="52">
        <v>1021</v>
      </c>
      <c r="J30" s="52">
        <v>951</v>
      </c>
      <c r="K30" s="52">
        <v>3055</v>
      </c>
      <c r="L30" s="52">
        <v>2088</v>
      </c>
      <c r="M30" s="52">
        <v>991</v>
      </c>
      <c r="N30" s="52">
        <v>1437</v>
      </c>
      <c r="O30" s="52">
        <v>1962</v>
      </c>
      <c r="P30" s="52">
        <v>1489</v>
      </c>
      <c r="Q30" s="52">
        <v>920</v>
      </c>
      <c r="R30" s="52">
        <v>737</v>
      </c>
      <c r="S30" s="52">
        <v>989</v>
      </c>
      <c r="T30" s="52">
        <v>936</v>
      </c>
      <c r="U30" s="52">
        <v>928</v>
      </c>
      <c r="V30" s="52">
        <v>1132</v>
      </c>
      <c r="W30" s="52">
        <v>1024</v>
      </c>
      <c r="X30" s="52">
        <v>662</v>
      </c>
      <c r="Y30" s="52">
        <v>610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5</v>
      </c>
      <c r="D31" s="52">
        <v>6</v>
      </c>
      <c r="E31" s="52">
        <v>5</v>
      </c>
      <c r="F31" s="52">
        <v>6</v>
      </c>
      <c r="G31" s="52">
        <v>5</v>
      </c>
      <c r="H31" s="52">
        <v>6</v>
      </c>
      <c r="I31" s="52">
        <v>2</v>
      </c>
      <c r="J31" s="52">
        <v>3</v>
      </c>
      <c r="K31" s="52">
        <v>11</v>
      </c>
      <c r="L31" s="52">
        <v>9</v>
      </c>
      <c r="M31" s="52">
        <v>6</v>
      </c>
      <c r="N31" s="52">
        <v>15</v>
      </c>
      <c r="O31" s="52">
        <v>15</v>
      </c>
      <c r="P31" s="52">
        <v>9</v>
      </c>
      <c r="Q31" s="52">
        <v>5</v>
      </c>
      <c r="R31" s="52">
        <v>4</v>
      </c>
      <c r="S31" s="52">
        <v>6</v>
      </c>
      <c r="T31" s="52">
        <v>7</v>
      </c>
      <c r="U31" s="52">
        <v>11</v>
      </c>
      <c r="V31" s="52">
        <v>14</v>
      </c>
      <c r="W31" s="52">
        <v>8</v>
      </c>
      <c r="X31" s="52">
        <v>9</v>
      </c>
      <c r="Y31" s="52">
        <v>1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38715</v>
      </c>
      <c r="D32" s="52">
        <v>38800</v>
      </c>
      <c r="E32" s="52">
        <v>39385</v>
      </c>
      <c r="F32" s="52">
        <v>40965</v>
      </c>
      <c r="G32" s="52">
        <v>43981</v>
      </c>
      <c r="H32" s="52">
        <v>48855</v>
      </c>
      <c r="I32" s="52">
        <v>32812</v>
      </c>
      <c r="J32" s="52">
        <v>27363</v>
      </c>
      <c r="K32" s="52">
        <v>40791</v>
      </c>
      <c r="L32" s="52">
        <v>39998</v>
      </c>
      <c r="M32" s="52">
        <v>38888</v>
      </c>
      <c r="N32" s="52">
        <v>39556</v>
      </c>
      <c r="O32" s="52">
        <v>40875</v>
      </c>
      <c r="P32" s="52">
        <v>42850</v>
      </c>
      <c r="Q32" s="52">
        <v>39328</v>
      </c>
      <c r="R32" s="52">
        <v>35621</v>
      </c>
      <c r="S32" s="52">
        <v>36456</v>
      </c>
      <c r="T32" s="52">
        <v>48152</v>
      </c>
      <c r="U32" s="52">
        <v>46422</v>
      </c>
      <c r="V32" s="52">
        <v>46820</v>
      </c>
      <c r="W32" s="52">
        <v>45419</v>
      </c>
      <c r="X32" s="52">
        <v>40851</v>
      </c>
      <c r="Y32" s="52">
        <v>43238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12602</v>
      </c>
      <c r="D33" s="52">
        <v>12631</v>
      </c>
      <c r="E33" s="52">
        <v>12838</v>
      </c>
      <c r="F33" s="52">
        <v>13389</v>
      </c>
      <c r="G33" s="52">
        <v>14517</v>
      </c>
      <c r="H33" s="52">
        <v>16536</v>
      </c>
      <c r="I33" s="52">
        <v>12348</v>
      </c>
      <c r="J33" s="52">
        <v>12489</v>
      </c>
      <c r="K33" s="52">
        <v>19809</v>
      </c>
      <c r="L33" s="52">
        <v>23588</v>
      </c>
      <c r="M33" s="52">
        <v>29830</v>
      </c>
      <c r="N33" s="52">
        <v>35779</v>
      </c>
      <c r="O33" s="52">
        <v>40367</v>
      </c>
      <c r="P33" s="52">
        <v>40024</v>
      </c>
      <c r="Q33" s="52">
        <v>39088</v>
      </c>
      <c r="R33" s="52">
        <v>46083</v>
      </c>
      <c r="S33" s="52">
        <v>51297</v>
      </c>
      <c r="T33" s="52">
        <v>40879</v>
      </c>
      <c r="U33" s="52">
        <v>41818</v>
      </c>
      <c r="V33" s="52">
        <v>40672</v>
      </c>
      <c r="W33" s="52">
        <v>40514</v>
      </c>
      <c r="X33" s="52">
        <v>34786</v>
      </c>
      <c r="Y33" s="52">
        <v>39496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16877</v>
      </c>
      <c r="D35" s="52">
        <v>16914</v>
      </c>
      <c r="E35" s="52">
        <v>17163</v>
      </c>
      <c r="F35" s="52">
        <v>17845</v>
      </c>
      <c r="G35" s="52">
        <v>19171</v>
      </c>
      <c r="H35" s="52">
        <v>21394</v>
      </c>
      <c r="I35" s="52">
        <v>14684</v>
      </c>
      <c r="J35" s="52">
        <v>17558</v>
      </c>
      <c r="K35" s="52">
        <v>19514</v>
      </c>
      <c r="L35" s="52">
        <v>21036</v>
      </c>
      <c r="M35" s="52">
        <v>23283</v>
      </c>
      <c r="N35" s="52">
        <v>26691</v>
      </c>
      <c r="O35" s="52">
        <v>28494</v>
      </c>
      <c r="P35" s="52">
        <v>19890</v>
      </c>
      <c r="Q35" s="52">
        <v>22898</v>
      </c>
      <c r="R35" s="52">
        <v>26734</v>
      </c>
      <c r="S35" s="52">
        <v>28778</v>
      </c>
      <c r="T35" s="52">
        <v>27996</v>
      </c>
      <c r="U35" s="52">
        <v>26455</v>
      </c>
      <c r="V35" s="52">
        <v>23073</v>
      </c>
      <c r="W35" s="52">
        <v>19109</v>
      </c>
      <c r="X35" s="52">
        <v>23239</v>
      </c>
      <c r="Y35" s="52">
        <v>19489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678</v>
      </c>
      <c r="D36" s="52">
        <v>678</v>
      </c>
      <c r="E36" s="52">
        <v>688</v>
      </c>
      <c r="F36" s="52">
        <v>707</v>
      </c>
      <c r="G36" s="52">
        <v>750</v>
      </c>
      <c r="H36" s="52">
        <v>813</v>
      </c>
      <c r="I36" s="52">
        <v>512</v>
      </c>
      <c r="J36" s="52">
        <v>467</v>
      </c>
      <c r="K36" s="52">
        <v>591</v>
      </c>
      <c r="L36" s="52">
        <v>598</v>
      </c>
      <c r="M36" s="52">
        <v>708</v>
      </c>
      <c r="N36" s="52">
        <v>770</v>
      </c>
      <c r="O36" s="52">
        <v>686</v>
      </c>
      <c r="P36" s="52">
        <v>462</v>
      </c>
      <c r="Q36" s="52">
        <v>381</v>
      </c>
      <c r="R36" s="52">
        <v>324</v>
      </c>
      <c r="S36" s="52">
        <v>341</v>
      </c>
      <c r="T36" s="52">
        <v>291</v>
      </c>
      <c r="U36" s="52">
        <v>297</v>
      </c>
      <c r="V36" s="52">
        <v>398</v>
      </c>
      <c r="W36" s="52">
        <v>506</v>
      </c>
      <c r="X36" s="52">
        <v>784</v>
      </c>
      <c r="Y36" s="52">
        <v>548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104737</v>
      </c>
      <c r="D37" s="36">
        <v>104960</v>
      </c>
      <c r="E37" s="36">
        <v>106521</v>
      </c>
      <c r="F37" s="36">
        <v>110722</v>
      </c>
      <c r="G37" s="36">
        <v>118902</v>
      </c>
      <c r="H37" s="36">
        <v>132559</v>
      </c>
      <c r="I37" s="36">
        <v>90675</v>
      </c>
      <c r="J37" s="36">
        <v>93742</v>
      </c>
      <c r="K37" s="36">
        <v>119704</v>
      </c>
      <c r="L37" s="36">
        <v>126982</v>
      </c>
      <c r="M37" s="36">
        <v>139160</v>
      </c>
      <c r="N37" s="36">
        <v>155314</v>
      </c>
      <c r="O37" s="36">
        <v>163167</v>
      </c>
      <c r="P37" s="36">
        <v>142260</v>
      </c>
      <c r="Q37" s="36">
        <v>152300</v>
      </c>
      <c r="R37" s="36">
        <v>160235</v>
      </c>
      <c r="S37" s="36">
        <v>173903</v>
      </c>
      <c r="T37" s="36">
        <v>178062</v>
      </c>
      <c r="U37" s="36">
        <v>179574</v>
      </c>
      <c r="V37" s="36">
        <v>180411</v>
      </c>
      <c r="W37" s="36">
        <v>176632</v>
      </c>
      <c r="X37" s="36">
        <v>166991</v>
      </c>
      <c r="Y37" s="36">
        <v>168907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72552</v>
      </c>
      <c r="D41" s="52">
        <v>67717</v>
      </c>
      <c r="E41" s="52">
        <v>67647</v>
      </c>
      <c r="F41" s="52">
        <v>79546</v>
      </c>
      <c r="G41" s="52">
        <v>104386</v>
      </c>
      <c r="H41" s="52">
        <v>127029</v>
      </c>
      <c r="I41" s="52">
        <v>127257</v>
      </c>
      <c r="J41" s="52">
        <v>119587</v>
      </c>
      <c r="K41" s="52">
        <v>117507</v>
      </c>
      <c r="L41" s="52">
        <v>124483</v>
      </c>
      <c r="M41" s="52">
        <v>121869</v>
      </c>
      <c r="N41" s="52">
        <v>120136</v>
      </c>
      <c r="O41" s="52">
        <v>107353</v>
      </c>
      <c r="P41" s="52">
        <v>64464</v>
      </c>
      <c r="Q41" s="52">
        <v>51811</v>
      </c>
      <c r="R41" s="52">
        <v>71461</v>
      </c>
      <c r="S41" s="52">
        <v>75550</v>
      </c>
      <c r="T41" s="52">
        <v>88792</v>
      </c>
      <c r="U41" s="52">
        <v>93849</v>
      </c>
      <c r="V41" s="52">
        <v>121562</v>
      </c>
      <c r="W41" s="52">
        <v>110998</v>
      </c>
      <c r="X41" s="52">
        <v>108217</v>
      </c>
      <c r="Y41" s="52">
        <v>130140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2464</v>
      </c>
      <c r="D43" s="52">
        <v>1813</v>
      </c>
      <c r="E43" s="52">
        <v>2176</v>
      </c>
      <c r="F43" s="52">
        <v>2251</v>
      </c>
      <c r="G43" s="52">
        <v>3063</v>
      </c>
      <c r="H43" s="52">
        <v>4431</v>
      </c>
      <c r="I43" s="52">
        <v>5507</v>
      </c>
      <c r="J43" s="52">
        <v>5215</v>
      </c>
      <c r="K43" s="52">
        <v>5352</v>
      </c>
      <c r="L43" s="52">
        <v>5337</v>
      </c>
      <c r="M43" s="52">
        <v>5488</v>
      </c>
      <c r="N43" s="52">
        <v>4944</v>
      </c>
      <c r="O43" s="52">
        <v>6912</v>
      </c>
      <c r="P43" s="52">
        <v>4801</v>
      </c>
      <c r="Q43" s="52">
        <v>4048</v>
      </c>
      <c r="R43" s="52">
        <v>4183</v>
      </c>
      <c r="S43" s="52">
        <v>5457</v>
      </c>
      <c r="T43" s="52">
        <v>5563</v>
      </c>
      <c r="U43" s="52">
        <v>8875</v>
      </c>
      <c r="V43" s="52">
        <v>19926</v>
      </c>
      <c r="W43" s="52">
        <v>9924</v>
      </c>
      <c r="X43" s="52">
        <v>6512</v>
      </c>
      <c r="Y43" s="52">
        <v>6543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40412</v>
      </c>
      <c r="D45" s="52">
        <v>37741</v>
      </c>
      <c r="E45" s="52">
        <v>37414</v>
      </c>
      <c r="F45" s="52">
        <v>43953</v>
      </c>
      <c r="G45" s="52">
        <v>57238</v>
      </c>
      <c r="H45" s="52">
        <v>70365</v>
      </c>
      <c r="I45" s="52">
        <v>76050</v>
      </c>
      <c r="J45" s="52">
        <v>89578</v>
      </c>
      <c r="K45" s="52">
        <v>87285</v>
      </c>
      <c r="L45" s="52">
        <v>92257</v>
      </c>
      <c r="M45" s="52">
        <v>94919</v>
      </c>
      <c r="N45" s="52">
        <v>96788</v>
      </c>
      <c r="O45" s="52">
        <v>75831</v>
      </c>
      <c r="P45" s="52">
        <v>35721</v>
      </c>
      <c r="Q45" s="52">
        <v>33573</v>
      </c>
      <c r="R45" s="52">
        <v>42387</v>
      </c>
      <c r="S45" s="52">
        <v>68471</v>
      </c>
      <c r="T45" s="52">
        <v>82363</v>
      </c>
      <c r="U45" s="52">
        <v>84439</v>
      </c>
      <c r="V45" s="52">
        <v>70456</v>
      </c>
      <c r="W45" s="52">
        <v>53694</v>
      </c>
      <c r="X45" s="52">
        <v>53615</v>
      </c>
      <c r="Y45" s="52">
        <v>50408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154</v>
      </c>
      <c r="D46" s="52">
        <v>105</v>
      </c>
      <c r="E46" s="52">
        <v>193</v>
      </c>
      <c r="F46" s="52">
        <v>277</v>
      </c>
      <c r="G46" s="52">
        <v>546</v>
      </c>
      <c r="H46" s="52">
        <v>756</v>
      </c>
      <c r="I46" s="52">
        <v>390</v>
      </c>
      <c r="J46" s="52">
        <v>477</v>
      </c>
      <c r="K46" s="52">
        <v>1472</v>
      </c>
      <c r="L46" s="52">
        <v>766</v>
      </c>
      <c r="M46" s="52">
        <v>796</v>
      </c>
      <c r="N46" s="52">
        <v>546</v>
      </c>
      <c r="O46" s="52">
        <v>329</v>
      </c>
      <c r="P46" s="52">
        <v>528</v>
      </c>
      <c r="Q46" s="52">
        <v>257</v>
      </c>
      <c r="R46" s="52">
        <v>0</v>
      </c>
      <c r="S46" s="52">
        <v>356</v>
      </c>
      <c r="T46" s="52">
        <v>524</v>
      </c>
      <c r="U46" s="52">
        <v>614</v>
      </c>
      <c r="V46" s="52">
        <v>719</v>
      </c>
      <c r="W46" s="52">
        <v>289</v>
      </c>
      <c r="X46" s="52">
        <v>0</v>
      </c>
      <c r="Y46" s="52">
        <v>0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228</v>
      </c>
      <c r="D47" s="52">
        <v>533</v>
      </c>
      <c r="E47" s="52">
        <v>1106</v>
      </c>
      <c r="F47" s="52">
        <v>2377</v>
      </c>
      <c r="G47" s="52">
        <v>3638</v>
      </c>
      <c r="H47" s="52">
        <v>3109</v>
      </c>
      <c r="I47" s="52">
        <v>1348</v>
      </c>
      <c r="J47" s="52">
        <v>237</v>
      </c>
      <c r="K47" s="52">
        <v>1072</v>
      </c>
      <c r="L47" s="52">
        <v>944</v>
      </c>
      <c r="M47" s="52">
        <v>330</v>
      </c>
      <c r="N47" s="52">
        <v>1269</v>
      </c>
      <c r="O47" s="52">
        <v>1723</v>
      </c>
      <c r="P47" s="52">
        <v>1103</v>
      </c>
      <c r="Q47" s="52">
        <v>616</v>
      </c>
      <c r="R47" s="52">
        <v>300</v>
      </c>
      <c r="S47" s="52">
        <v>628</v>
      </c>
      <c r="T47" s="52">
        <v>557</v>
      </c>
      <c r="U47" s="52">
        <v>744</v>
      </c>
      <c r="V47" s="52">
        <v>1152</v>
      </c>
      <c r="W47" s="52">
        <v>1193</v>
      </c>
      <c r="X47" s="52">
        <v>908</v>
      </c>
      <c r="Y47" s="52">
        <v>613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3</v>
      </c>
      <c r="F48" s="52">
        <v>11</v>
      </c>
      <c r="G48" s="52">
        <v>31</v>
      </c>
      <c r="H48" s="52">
        <v>14</v>
      </c>
      <c r="I48" s="52">
        <v>9</v>
      </c>
      <c r="J48" s="52">
        <v>6</v>
      </c>
      <c r="K48" s="52">
        <v>0</v>
      </c>
      <c r="L48" s="52">
        <v>3</v>
      </c>
      <c r="M48" s="52">
        <v>7</v>
      </c>
      <c r="N48" s="52">
        <v>15</v>
      </c>
      <c r="O48" s="52">
        <v>15</v>
      </c>
      <c r="P48" s="52">
        <v>11</v>
      </c>
      <c r="Q48" s="52">
        <v>8</v>
      </c>
      <c r="R48" s="52">
        <v>0</v>
      </c>
      <c r="S48" s="52">
        <v>0</v>
      </c>
      <c r="T48" s="52">
        <v>2</v>
      </c>
      <c r="U48" s="52">
        <v>6</v>
      </c>
      <c r="V48" s="52">
        <v>11</v>
      </c>
      <c r="W48" s="52">
        <v>12</v>
      </c>
      <c r="X48" s="52">
        <v>5</v>
      </c>
      <c r="Y48" s="52">
        <v>2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42964</v>
      </c>
      <c r="D49" s="52">
        <v>42551</v>
      </c>
      <c r="E49" s="52">
        <v>37391</v>
      </c>
      <c r="F49" s="52">
        <v>36071</v>
      </c>
      <c r="G49" s="52">
        <v>35163</v>
      </c>
      <c r="H49" s="52">
        <v>49873</v>
      </c>
      <c r="I49" s="52">
        <v>47712</v>
      </c>
      <c r="J49" s="52">
        <v>35521</v>
      </c>
      <c r="K49" s="52">
        <v>9597</v>
      </c>
      <c r="L49" s="52">
        <v>50300</v>
      </c>
      <c r="M49" s="52">
        <v>42764</v>
      </c>
      <c r="N49" s="52">
        <v>47443</v>
      </c>
      <c r="O49" s="52">
        <v>49366</v>
      </c>
      <c r="P49" s="52">
        <v>54867</v>
      </c>
      <c r="Q49" s="52">
        <v>41226</v>
      </c>
      <c r="R49" s="52">
        <v>42757</v>
      </c>
      <c r="S49" s="52">
        <v>32727</v>
      </c>
      <c r="T49" s="52">
        <v>37887</v>
      </c>
      <c r="U49" s="52">
        <v>34782</v>
      </c>
      <c r="V49" s="52">
        <v>60909</v>
      </c>
      <c r="W49" s="52">
        <v>69136</v>
      </c>
      <c r="X49" s="52">
        <v>64451</v>
      </c>
      <c r="Y49" s="52">
        <v>77887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15323</v>
      </c>
      <c r="D50" s="52">
        <v>13421</v>
      </c>
      <c r="E50" s="52">
        <v>18918</v>
      </c>
      <c r="F50" s="52">
        <v>26232</v>
      </c>
      <c r="G50" s="52">
        <v>41048</v>
      </c>
      <c r="H50" s="52">
        <v>42708</v>
      </c>
      <c r="I50" s="52">
        <v>23622</v>
      </c>
      <c r="J50" s="52">
        <v>29603</v>
      </c>
      <c r="K50" s="52">
        <v>74260</v>
      </c>
      <c r="L50" s="52">
        <v>37250</v>
      </c>
      <c r="M50" s="52">
        <v>42495</v>
      </c>
      <c r="N50" s="52">
        <v>38504</v>
      </c>
      <c r="O50" s="52">
        <v>48597</v>
      </c>
      <c r="P50" s="52">
        <v>39523</v>
      </c>
      <c r="Q50" s="52">
        <v>35756</v>
      </c>
      <c r="R50" s="52">
        <v>45058</v>
      </c>
      <c r="S50" s="52">
        <v>35364</v>
      </c>
      <c r="T50" s="52">
        <v>28892</v>
      </c>
      <c r="U50" s="52">
        <v>31770</v>
      </c>
      <c r="V50" s="52">
        <v>43792</v>
      </c>
      <c r="W50" s="52">
        <v>40639</v>
      </c>
      <c r="X50" s="52">
        <v>55198</v>
      </c>
      <c r="Y50" s="52">
        <v>43703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18409</v>
      </c>
      <c r="D52" s="52">
        <v>18092</v>
      </c>
      <c r="E52" s="52">
        <v>18432</v>
      </c>
      <c r="F52" s="52">
        <v>20745</v>
      </c>
      <c r="G52" s="52">
        <v>25165</v>
      </c>
      <c r="H52" s="52">
        <v>30068</v>
      </c>
      <c r="I52" s="52">
        <v>23284</v>
      </c>
      <c r="J52" s="52">
        <v>24039</v>
      </c>
      <c r="K52" s="52">
        <v>26210</v>
      </c>
      <c r="L52" s="52">
        <v>28628</v>
      </c>
      <c r="M52" s="52">
        <v>31846</v>
      </c>
      <c r="N52" s="52">
        <v>31459</v>
      </c>
      <c r="O52" s="52">
        <v>26173</v>
      </c>
      <c r="P52" s="52">
        <v>11540</v>
      </c>
      <c r="Q52" s="52">
        <v>9655</v>
      </c>
      <c r="R52" s="52">
        <v>11697</v>
      </c>
      <c r="S52" s="52">
        <v>19549</v>
      </c>
      <c r="T52" s="52">
        <v>21269</v>
      </c>
      <c r="U52" s="52">
        <v>26799</v>
      </c>
      <c r="V52" s="52">
        <v>21521</v>
      </c>
      <c r="W52" s="52">
        <v>16842</v>
      </c>
      <c r="X52" s="52">
        <v>3455</v>
      </c>
      <c r="Y52" s="52">
        <v>3044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613</v>
      </c>
      <c r="D53" s="52">
        <v>457</v>
      </c>
      <c r="E53" s="52">
        <v>495</v>
      </c>
      <c r="F53" s="52">
        <v>717</v>
      </c>
      <c r="G53" s="52">
        <v>927</v>
      </c>
      <c r="H53" s="52">
        <v>941</v>
      </c>
      <c r="I53" s="52">
        <v>494</v>
      </c>
      <c r="J53" s="52">
        <v>342</v>
      </c>
      <c r="K53" s="52">
        <v>430</v>
      </c>
      <c r="L53" s="52">
        <v>275</v>
      </c>
      <c r="M53" s="52">
        <v>122</v>
      </c>
      <c r="N53" s="52">
        <v>161</v>
      </c>
      <c r="O53" s="52">
        <v>428</v>
      </c>
      <c r="P53" s="52">
        <v>566</v>
      </c>
      <c r="Q53" s="52">
        <v>699</v>
      </c>
      <c r="R53" s="52">
        <v>567</v>
      </c>
      <c r="S53" s="52">
        <v>356</v>
      </c>
      <c r="T53" s="52">
        <v>173</v>
      </c>
      <c r="U53" s="52">
        <v>299</v>
      </c>
      <c r="V53" s="52">
        <v>324</v>
      </c>
      <c r="W53" s="52">
        <v>430</v>
      </c>
      <c r="X53" s="52">
        <v>0</v>
      </c>
      <c r="Y53" s="52">
        <v>0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114676</v>
      </c>
      <c r="D54" s="36">
        <v>110556</v>
      </c>
      <c r="E54" s="36">
        <v>111804</v>
      </c>
      <c r="F54" s="36">
        <v>125743</v>
      </c>
      <c r="G54" s="36">
        <v>154868</v>
      </c>
      <c r="H54" s="36">
        <v>187473</v>
      </c>
      <c r="I54" s="36">
        <v>144392</v>
      </c>
      <c r="J54" s="36">
        <v>139613</v>
      </c>
      <c r="K54" s="36">
        <v>159977</v>
      </c>
      <c r="L54" s="36">
        <v>169017</v>
      </c>
      <c r="M54" s="36">
        <v>172117</v>
      </c>
      <c r="N54" s="36">
        <v>183116</v>
      </c>
      <c r="O54" s="36">
        <v>188254</v>
      </c>
      <c r="P54" s="36">
        <v>168326</v>
      </c>
      <c r="Q54" s="36">
        <v>157695</v>
      </c>
      <c r="R54" s="36">
        <v>172366</v>
      </c>
      <c r="S54" s="36">
        <v>167607</v>
      </c>
      <c r="T54" s="36">
        <v>177906</v>
      </c>
      <c r="U54" s="36">
        <v>171010</v>
      </c>
      <c r="V54" s="36">
        <v>194541</v>
      </c>
      <c r="W54" s="36">
        <v>175540</v>
      </c>
      <c r="X54" s="36">
        <v>180380</v>
      </c>
      <c r="Y54" s="36">
        <v>204257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28678</v>
      </c>
      <c r="D58" s="52">
        <v>27912</v>
      </c>
      <c r="E58" s="52">
        <v>28141</v>
      </c>
      <c r="F58" s="52">
        <v>26253</v>
      </c>
      <c r="G58" s="52">
        <v>39368</v>
      </c>
      <c r="H58" s="52">
        <v>46607</v>
      </c>
      <c r="I58" s="52">
        <v>43481</v>
      </c>
      <c r="J58" s="52">
        <v>42197</v>
      </c>
      <c r="K58" s="52">
        <v>38550</v>
      </c>
      <c r="L58" s="52">
        <v>39174</v>
      </c>
      <c r="M58" s="52">
        <v>33538</v>
      </c>
      <c r="N58" s="52">
        <v>32432</v>
      </c>
      <c r="O58" s="52">
        <v>35472</v>
      </c>
      <c r="P58" s="52">
        <v>40158</v>
      </c>
      <c r="Q58" s="52">
        <v>26083</v>
      </c>
      <c r="R58" s="52">
        <v>31254</v>
      </c>
      <c r="S58" s="52">
        <v>24955</v>
      </c>
      <c r="T58" s="52">
        <v>31275</v>
      </c>
      <c r="U58" s="52">
        <v>30162</v>
      </c>
      <c r="V58" s="52">
        <v>44325</v>
      </c>
      <c r="W58" s="52">
        <v>54977</v>
      </c>
      <c r="X58" s="52">
        <v>34152</v>
      </c>
      <c r="Y58" s="52">
        <v>51080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858</v>
      </c>
      <c r="D60" s="52">
        <v>535</v>
      </c>
      <c r="E60" s="52">
        <v>815</v>
      </c>
      <c r="F60" s="52">
        <v>1024</v>
      </c>
      <c r="G60" s="52">
        <v>1373</v>
      </c>
      <c r="H60" s="52">
        <v>1693</v>
      </c>
      <c r="I60" s="52">
        <v>1842</v>
      </c>
      <c r="J60" s="52">
        <v>1467</v>
      </c>
      <c r="K60" s="52">
        <v>896</v>
      </c>
      <c r="L60" s="52">
        <v>1208</v>
      </c>
      <c r="M60" s="52">
        <v>1079</v>
      </c>
      <c r="N60" s="52">
        <v>648</v>
      </c>
      <c r="O60" s="52">
        <v>1088</v>
      </c>
      <c r="P60" s="52">
        <v>585</v>
      </c>
      <c r="Q60" s="52">
        <v>412</v>
      </c>
      <c r="R60" s="52">
        <v>901</v>
      </c>
      <c r="S60" s="52">
        <v>1384</v>
      </c>
      <c r="T60" s="52">
        <v>1230</v>
      </c>
      <c r="U60" s="52">
        <v>2490</v>
      </c>
      <c r="V60" s="52">
        <v>6591</v>
      </c>
      <c r="W60" s="52">
        <v>2897</v>
      </c>
      <c r="X60" s="52">
        <v>807</v>
      </c>
      <c r="Y60" s="52">
        <v>438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5528</v>
      </c>
      <c r="D62" s="52">
        <v>4608</v>
      </c>
      <c r="E62" s="52">
        <v>4233</v>
      </c>
      <c r="F62" s="52">
        <v>4871</v>
      </c>
      <c r="G62" s="52">
        <v>9155</v>
      </c>
      <c r="H62" s="52">
        <v>11588</v>
      </c>
      <c r="I62" s="52">
        <v>19496</v>
      </c>
      <c r="J62" s="52">
        <v>21079</v>
      </c>
      <c r="K62" s="52">
        <v>15485</v>
      </c>
      <c r="L62" s="52">
        <v>15866</v>
      </c>
      <c r="M62" s="52">
        <v>13989</v>
      </c>
      <c r="N62" s="52">
        <v>13488</v>
      </c>
      <c r="O62" s="52">
        <v>10873</v>
      </c>
      <c r="P62" s="52">
        <v>6192</v>
      </c>
      <c r="Q62" s="52">
        <v>4465</v>
      </c>
      <c r="R62" s="52">
        <v>6069</v>
      </c>
      <c r="S62" s="52">
        <v>8896</v>
      </c>
      <c r="T62" s="52">
        <v>13157</v>
      </c>
      <c r="U62" s="52">
        <v>13481</v>
      </c>
      <c r="V62" s="52">
        <v>13863</v>
      </c>
      <c r="W62" s="52">
        <v>13644</v>
      </c>
      <c r="X62" s="52">
        <v>6497</v>
      </c>
      <c r="Y62" s="52">
        <v>11118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21</v>
      </c>
      <c r="D63" s="52">
        <v>13</v>
      </c>
      <c r="E63" s="52">
        <v>22</v>
      </c>
      <c r="F63" s="52">
        <v>31</v>
      </c>
      <c r="G63" s="52">
        <v>87</v>
      </c>
      <c r="H63" s="52">
        <v>125</v>
      </c>
      <c r="I63" s="52">
        <v>100</v>
      </c>
      <c r="J63" s="52">
        <v>112</v>
      </c>
      <c r="K63" s="52">
        <v>261</v>
      </c>
      <c r="L63" s="52">
        <v>132</v>
      </c>
      <c r="M63" s="52">
        <v>118</v>
      </c>
      <c r="N63" s="52">
        <v>77</v>
      </c>
      <c r="O63" s="52">
        <v>48</v>
      </c>
      <c r="P63" s="52">
        <v>92</v>
      </c>
      <c r="Q63" s="52">
        <v>35</v>
      </c>
      <c r="R63" s="52">
        <v>0</v>
      </c>
      <c r="S63" s="52">
        <v>47</v>
      </c>
      <c r="T63" s="52">
        <v>85</v>
      </c>
      <c r="U63" s="52">
        <v>99</v>
      </c>
      <c r="V63" s="52">
        <v>143</v>
      </c>
      <c r="W63" s="52">
        <v>76</v>
      </c>
      <c r="X63" s="52">
        <v>0</v>
      </c>
      <c r="Y63" s="52">
        <v>0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90</v>
      </c>
      <c r="D64" s="52">
        <v>220</v>
      </c>
      <c r="E64" s="52">
        <v>460</v>
      </c>
      <c r="F64" s="52">
        <v>784</v>
      </c>
      <c r="G64" s="52">
        <v>1372</v>
      </c>
      <c r="H64" s="52">
        <v>1133</v>
      </c>
      <c r="I64" s="52">
        <v>443</v>
      </c>
      <c r="J64" s="52">
        <v>76</v>
      </c>
      <c r="K64" s="52">
        <v>288</v>
      </c>
      <c r="L64" s="52">
        <v>247</v>
      </c>
      <c r="M64" s="52">
        <v>75</v>
      </c>
      <c r="N64" s="52">
        <v>274</v>
      </c>
      <c r="O64" s="52">
        <v>424</v>
      </c>
      <c r="P64" s="52">
        <v>391</v>
      </c>
      <c r="Q64" s="52">
        <v>172</v>
      </c>
      <c r="R64" s="52">
        <v>87</v>
      </c>
      <c r="S64" s="52">
        <v>147</v>
      </c>
      <c r="T64" s="52">
        <v>150</v>
      </c>
      <c r="U64" s="52">
        <v>184</v>
      </c>
      <c r="V64" s="52">
        <v>330</v>
      </c>
      <c r="W64" s="52">
        <v>442</v>
      </c>
      <c r="X64" s="52">
        <v>208</v>
      </c>
      <c r="Y64" s="52">
        <v>202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1</v>
      </c>
      <c r="F65" s="52">
        <v>4</v>
      </c>
      <c r="G65" s="52">
        <v>12</v>
      </c>
      <c r="H65" s="52">
        <v>5</v>
      </c>
      <c r="I65" s="52">
        <v>3</v>
      </c>
      <c r="J65" s="52">
        <v>2</v>
      </c>
      <c r="K65" s="52">
        <v>0</v>
      </c>
      <c r="L65" s="52">
        <v>1</v>
      </c>
      <c r="M65" s="52">
        <v>2</v>
      </c>
      <c r="N65" s="52">
        <v>4</v>
      </c>
      <c r="O65" s="52">
        <v>4</v>
      </c>
      <c r="P65" s="52">
        <v>5</v>
      </c>
      <c r="Q65" s="52">
        <v>3</v>
      </c>
      <c r="R65" s="52">
        <v>0</v>
      </c>
      <c r="S65" s="52">
        <v>0</v>
      </c>
      <c r="T65" s="52">
        <v>1</v>
      </c>
      <c r="U65" s="52">
        <v>2</v>
      </c>
      <c r="V65" s="52">
        <v>4</v>
      </c>
      <c r="W65" s="52">
        <v>6</v>
      </c>
      <c r="X65" s="52">
        <v>2</v>
      </c>
      <c r="Y65" s="52">
        <v>1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16982</v>
      </c>
      <c r="D66" s="52">
        <v>17539</v>
      </c>
      <c r="E66" s="52">
        <v>15555</v>
      </c>
      <c r="F66" s="52">
        <v>11905</v>
      </c>
      <c r="G66" s="52">
        <v>13261</v>
      </c>
      <c r="H66" s="52">
        <v>18184</v>
      </c>
      <c r="I66" s="52">
        <v>15677</v>
      </c>
      <c r="J66" s="52">
        <v>11415</v>
      </c>
      <c r="K66" s="52">
        <v>2577</v>
      </c>
      <c r="L66" s="52">
        <v>13172</v>
      </c>
      <c r="M66" s="52">
        <v>9707</v>
      </c>
      <c r="N66" s="52">
        <v>10261</v>
      </c>
      <c r="O66" s="52">
        <v>12155</v>
      </c>
      <c r="P66" s="52">
        <v>19461</v>
      </c>
      <c r="Q66" s="52">
        <v>11464</v>
      </c>
      <c r="R66" s="52">
        <v>12222</v>
      </c>
      <c r="S66" s="52">
        <v>7626</v>
      </c>
      <c r="T66" s="52">
        <v>10145</v>
      </c>
      <c r="U66" s="52">
        <v>8569</v>
      </c>
      <c r="V66" s="52">
        <v>17442</v>
      </c>
      <c r="W66" s="52">
        <v>25700</v>
      </c>
      <c r="X66" s="52">
        <v>14783</v>
      </c>
      <c r="Y66" s="52">
        <v>25468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6057</v>
      </c>
      <c r="D67" s="52">
        <v>5532</v>
      </c>
      <c r="E67" s="52">
        <v>7870</v>
      </c>
      <c r="F67" s="52">
        <v>8658</v>
      </c>
      <c r="G67" s="52">
        <v>15481</v>
      </c>
      <c r="H67" s="52">
        <v>15572</v>
      </c>
      <c r="I67" s="52">
        <v>7762</v>
      </c>
      <c r="J67" s="52">
        <v>9513</v>
      </c>
      <c r="K67" s="52">
        <v>19939</v>
      </c>
      <c r="L67" s="52">
        <v>9756</v>
      </c>
      <c r="M67" s="52">
        <v>9647</v>
      </c>
      <c r="N67" s="52">
        <v>8328</v>
      </c>
      <c r="O67" s="52">
        <v>11968</v>
      </c>
      <c r="P67" s="52">
        <v>14017</v>
      </c>
      <c r="Q67" s="52">
        <v>9944</v>
      </c>
      <c r="R67" s="52">
        <v>12876</v>
      </c>
      <c r="S67" s="52">
        <v>8239</v>
      </c>
      <c r="T67" s="52">
        <v>7737</v>
      </c>
      <c r="U67" s="52">
        <v>7827</v>
      </c>
      <c r="V67" s="52">
        <v>12543</v>
      </c>
      <c r="W67" s="52">
        <v>15109</v>
      </c>
      <c r="X67" s="52">
        <v>12662</v>
      </c>
      <c r="Y67" s="52">
        <v>14291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665</v>
      </c>
      <c r="D69" s="52">
        <v>999</v>
      </c>
      <c r="E69" s="52">
        <v>1175</v>
      </c>
      <c r="F69" s="52">
        <v>1152</v>
      </c>
      <c r="G69" s="52">
        <v>1941</v>
      </c>
      <c r="H69" s="52">
        <v>2629</v>
      </c>
      <c r="I69" s="52">
        <v>2148</v>
      </c>
      <c r="J69" s="52">
        <v>3938</v>
      </c>
      <c r="K69" s="52">
        <v>3085</v>
      </c>
      <c r="L69" s="52">
        <v>3132</v>
      </c>
      <c r="M69" s="52">
        <v>2834</v>
      </c>
      <c r="N69" s="52">
        <v>2470</v>
      </c>
      <c r="O69" s="52">
        <v>1974</v>
      </c>
      <c r="P69" s="52">
        <v>964</v>
      </c>
      <c r="Q69" s="52">
        <v>560</v>
      </c>
      <c r="R69" s="52">
        <v>833</v>
      </c>
      <c r="S69" s="52">
        <v>1227</v>
      </c>
      <c r="T69" s="52">
        <v>1630</v>
      </c>
      <c r="U69" s="52">
        <v>2121</v>
      </c>
      <c r="V69" s="52">
        <v>2310</v>
      </c>
      <c r="W69" s="52">
        <v>2467</v>
      </c>
      <c r="X69" s="52">
        <v>249</v>
      </c>
      <c r="Y69" s="52">
        <v>273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149</v>
      </c>
      <c r="D70" s="52">
        <v>111</v>
      </c>
      <c r="E70" s="52">
        <v>119</v>
      </c>
      <c r="F70" s="52">
        <v>142</v>
      </c>
      <c r="G70" s="52">
        <v>223</v>
      </c>
      <c r="H70" s="52">
        <v>220</v>
      </c>
      <c r="I70" s="52">
        <v>141</v>
      </c>
      <c r="J70" s="52">
        <v>94</v>
      </c>
      <c r="K70" s="52">
        <v>95</v>
      </c>
      <c r="L70" s="52">
        <v>59</v>
      </c>
      <c r="M70" s="52">
        <v>22</v>
      </c>
      <c r="N70" s="52">
        <v>27</v>
      </c>
      <c r="O70" s="52">
        <v>76</v>
      </c>
      <c r="P70" s="52">
        <v>132</v>
      </c>
      <c r="Q70" s="52">
        <v>113</v>
      </c>
      <c r="R70" s="52">
        <v>101</v>
      </c>
      <c r="S70" s="52">
        <v>51</v>
      </c>
      <c r="T70" s="52">
        <v>30</v>
      </c>
      <c r="U70" s="52">
        <v>50</v>
      </c>
      <c r="V70" s="52">
        <v>72</v>
      </c>
      <c r="W70" s="52">
        <v>131</v>
      </c>
      <c r="X70" s="52">
        <v>0</v>
      </c>
      <c r="Y70" s="52">
        <v>0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27864</v>
      </c>
      <c r="D71" s="36">
        <v>26802</v>
      </c>
      <c r="E71" s="36">
        <v>26847</v>
      </c>
      <c r="F71" s="36">
        <v>24959</v>
      </c>
      <c r="G71" s="36">
        <v>37204</v>
      </c>
      <c r="H71" s="36">
        <v>43758</v>
      </c>
      <c r="I71" s="36">
        <v>41192</v>
      </c>
      <c r="J71" s="36">
        <v>38165</v>
      </c>
      <c r="K71" s="36">
        <v>35370</v>
      </c>
      <c r="L71" s="36">
        <v>35983</v>
      </c>
      <c r="M71" s="36">
        <v>30682</v>
      </c>
      <c r="N71" s="36">
        <v>29935</v>
      </c>
      <c r="O71" s="36">
        <v>33422</v>
      </c>
      <c r="P71" s="36">
        <v>39062</v>
      </c>
      <c r="Q71" s="36">
        <v>25410</v>
      </c>
      <c r="R71" s="36">
        <v>30320</v>
      </c>
      <c r="S71" s="36">
        <v>23677</v>
      </c>
      <c r="T71" s="36">
        <v>29615</v>
      </c>
      <c r="U71" s="36">
        <v>27991</v>
      </c>
      <c r="V71" s="36">
        <v>41943</v>
      </c>
      <c r="W71" s="36">
        <v>52379</v>
      </c>
      <c r="X71" s="36">
        <v>33903</v>
      </c>
      <c r="Y71" s="36">
        <v>50807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43874</v>
      </c>
      <c r="D75" s="52">
        <v>39805</v>
      </c>
      <c r="E75" s="52">
        <v>39506</v>
      </c>
      <c r="F75" s="52">
        <v>53293</v>
      </c>
      <c r="G75" s="52">
        <v>65018</v>
      </c>
      <c r="H75" s="52">
        <v>80422</v>
      </c>
      <c r="I75" s="52">
        <v>83776</v>
      </c>
      <c r="J75" s="52">
        <v>77390</v>
      </c>
      <c r="K75" s="52">
        <v>78957</v>
      </c>
      <c r="L75" s="52">
        <v>85309</v>
      </c>
      <c r="M75" s="52">
        <v>88331</v>
      </c>
      <c r="N75" s="52">
        <v>87704</v>
      </c>
      <c r="O75" s="52">
        <v>71881</v>
      </c>
      <c r="P75" s="52">
        <v>24306</v>
      </c>
      <c r="Q75" s="52">
        <v>25728</v>
      </c>
      <c r="R75" s="52">
        <v>40207</v>
      </c>
      <c r="S75" s="52">
        <v>50595</v>
      </c>
      <c r="T75" s="52">
        <v>57517</v>
      </c>
      <c r="U75" s="52">
        <v>63687</v>
      </c>
      <c r="V75" s="52">
        <v>77237</v>
      </c>
      <c r="W75" s="52">
        <v>56021</v>
      </c>
      <c r="X75" s="52">
        <v>74065</v>
      </c>
      <c r="Y75" s="52">
        <v>79060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1606</v>
      </c>
      <c r="D77" s="52">
        <v>1278</v>
      </c>
      <c r="E77" s="52">
        <v>1361</v>
      </c>
      <c r="F77" s="52">
        <v>1227</v>
      </c>
      <c r="G77" s="52">
        <v>1690</v>
      </c>
      <c r="H77" s="52">
        <v>2738</v>
      </c>
      <c r="I77" s="52">
        <v>3665</v>
      </c>
      <c r="J77" s="52">
        <v>3748</v>
      </c>
      <c r="K77" s="52">
        <v>4456</v>
      </c>
      <c r="L77" s="52">
        <v>4129</v>
      </c>
      <c r="M77" s="52">
        <v>4409</v>
      </c>
      <c r="N77" s="52">
        <v>4296</v>
      </c>
      <c r="O77" s="52">
        <v>5824</v>
      </c>
      <c r="P77" s="52">
        <v>4216</v>
      </c>
      <c r="Q77" s="52">
        <v>3636</v>
      </c>
      <c r="R77" s="52">
        <v>3282</v>
      </c>
      <c r="S77" s="52">
        <v>4073</v>
      </c>
      <c r="T77" s="52">
        <v>4333</v>
      </c>
      <c r="U77" s="52">
        <v>6385</v>
      </c>
      <c r="V77" s="52">
        <v>13335</v>
      </c>
      <c r="W77" s="52">
        <v>7027</v>
      </c>
      <c r="X77" s="52">
        <v>5705</v>
      </c>
      <c r="Y77" s="52">
        <v>6105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34884</v>
      </c>
      <c r="D79" s="52">
        <f t="shared" si="0"/>
        <v>33133</v>
      </c>
      <c r="E79" s="52">
        <f t="shared" si="0"/>
        <v>33181</v>
      </c>
      <c r="F79" s="52">
        <f t="shared" si="0"/>
        <v>39082</v>
      </c>
      <c r="G79" s="52">
        <f t="shared" si="0"/>
        <v>48083</v>
      </c>
      <c r="H79" s="52">
        <f t="shared" si="0"/>
        <v>58777</v>
      </c>
      <c r="I79" s="52">
        <f t="shared" si="0"/>
        <v>56554</v>
      </c>
      <c r="J79" s="52">
        <f t="shared" si="0"/>
        <v>68499</v>
      </c>
      <c r="K79" s="52">
        <f t="shared" si="0"/>
        <v>71800</v>
      </c>
      <c r="L79" s="52">
        <f t="shared" si="0"/>
        <v>76391</v>
      </c>
      <c r="M79" s="52">
        <f t="shared" si="0"/>
        <v>80930</v>
      </c>
      <c r="N79" s="52">
        <f t="shared" si="0"/>
        <v>83300</v>
      </c>
      <c r="O79" s="52">
        <f t="shared" si="0"/>
        <v>64958</v>
      </c>
      <c r="P79" s="52">
        <f t="shared" si="0"/>
        <v>29529</v>
      </c>
      <c r="Q79" s="52">
        <f t="shared" si="0"/>
        <v>29108</v>
      </c>
      <c r="R79" s="52">
        <f t="shared" ref="R79:V79" si="1">R45-R62</f>
        <v>36318</v>
      </c>
      <c r="S79" s="52">
        <f t="shared" si="1"/>
        <v>59575</v>
      </c>
      <c r="T79" s="52">
        <f t="shared" si="1"/>
        <v>69206</v>
      </c>
      <c r="U79" s="52">
        <f t="shared" si="1"/>
        <v>70958</v>
      </c>
      <c r="V79" s="52">
        <f t="shared" si="1"/>
        <v>56593</v>
      </c>
      <c r="W79" s="52">
        <f t="shared" ref="W79:Y79" si="2">W45-W62</f>
        <v>40050</v>
      </c>
      <c r="X79" s="52">
        <f t="shared" si="2"/>
        <v>47118</v>
      </c>
      <c r="Y79" s="52">
        <f t="shared" si="2"/>
        <v>39290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133</v>
      </c>
      <c r="D80" s="52">
        <f t="shared" si="3"/>
        <v>92</v>
      </c>
      <c r="E80" s="52">
        <f t="shared" si="3"/>
        <v>171</v>
      </c>
      <c r="F80" s="52">
        <f t="shared" si="3"/>
        <v>246</v>
      </c>
      <c r="G80" s="52">
        <f t="shared" si="3"/>
        <v>459</v>
      </c>
      <c r="H80" s="52">
        <f t="shared" si="3"/>
        <v>631</v>
      </c>
      <c r="I80" s="52">
        <f t="shared" si="3"/>
        <v>290</v>
      </c>
      <c r="J80" s="52">
        <f t="shared" si="3"/>
        <v>365</v>
      </c>
      <c r="K80" s="52">
        <f t="shared" si="3"/>
        <v>1211</v>
      </c>
      <c r="L80" s="52">
        <f t="shared" si="3"/>
        <v>634</v>
      </c>
      <c r="M80" s="52">
        <f t="shared" si="3"/>
        <v>678</v>
      </c>
      <c r="N80" s="52">
        <f t="shared" si="3"/>
        <v>469</v>
      </c>
      <c r="O80" s="52">
        <f t="shared" si="3"/>
        <v>281</v>
      </c>
      <c r="P80" s="52">
        <f t="shared" si="3"/>
        <v>436</v>
      </c>
      <c r="Q80" s="52">
        <f t="shared" si="3"/>
        <v>222</v>
      </c>
      <c r="R80" s="52">
        <f t="shared" ref="R80:V80" si="4">R46-R63</f>
        <v>0</v>
      </c>
      <c r="S80" s="52">
        <f t="shared" si="4"/>
        <v>309</v>
      </c>
      <c r="T80" s="52">
        <f t="shared" si="4"/>
        <v>439</v>
      </c>
      <c r="U80" s="52">
        <f t="shared" si="4"/>
        <v>515</v>
      </c>
      <c r="V80" s="52">
        <f t="shared" si="4"/>
        <v>576</v>
      </c>
      <c r="W80" s="52">
        <f t="shared" ref="W80:Y80" si="5">W46-W63</f>
        <v>213</v>
      </c>
      <c r="X80" s="52">
        <f t="shared" si="5"/>
        <v>0</v>
      </c>
      <c r="Y80" s="52">
        <f t="shared" si="5"/>
        <v>0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138</v>
      </c>
      <c r="D81" s="52">
        <f t="shared" si="6"/>
        <v>313</v>
      </c>
      <c r="E81" s="52">
        <f t="shared" si="6"/>
        <v>646</v>
      </c>
      <c r="F81" s="52">
        <f t="shared" si="6"/>
        <v>1593</v>
      </c>
      <c r="G81" s="52">
        <f t="shared" si="6"/>
        <v>2266</v>
      </c>
      <c r="H81" s="52">
        <f t="shared" si="6"/>
        <v>1976</v>
      </c>
      <c r="I81" s="52">
        <f t="shared" si="6"/>
        <v>905</v>
      </c>
      <c r="J81" s="52">
        <f t="shared" si="6"/>
        <v>161</v>
      </c>
      <c r="K81" s="52">
        <f t="shared" si="6"/>
        <v>784</v>
      </c>
      <c r="L81" s="52">
        <f t="shared" si="6"/>
        <v>697</v>
      </c>
      <c r="M81" s="52">
        <f t="shared" si="6"/>
        <v>255</v>
      </c>
      <c r="N81" s="52">
        <f t="shared" si="6"/>
        <v>995</v>
      </c>
      <c r="O81" s="52">
        <f t="shared" si="6"/>
        <v>1299</v>
      </c>
      <c r="P81" s="52">
        <f t="shared" si="6"/>
        <v>712</v>
      </c>
      <c r="Q81" s="52">
        <f t="shared" si="6"/>
        <v>444</v>
      </c>
      <c r="R81" s="52">
        <f t="shared" ref="R81:V81" si="7">R47-R64</f>
        <v>213</v>
      </c>
      <c r="S81" s="52">
        <f t="shared" si="7"/>
        <v>481</v>
      </c>
      <c r="T81" s="52">
        <f t="shared" si="7"/>
        <v>407</v>
      </c>
      <c r="U81" s="52">
        <f t="shared" si="7"/>
        <v>560</v>
      </c>
      <c r="V81" s="52">
        <f t="shared" si="7"/>
        <v>822</v>
      </c>
      <c r="W81" s="52">
        <f t="shared" ref="W81:Y81" si="8">W47-W64</f>
        <v>751</v>
      </c>
      <c r="X81" s="52">
        <f t="shared" si="8"/>
        <v>700</v>
      </c>
      <c r="Y81" s="52">
        <f t="shared" si="8"/>
        <v>411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2</v>
      </c>
      <c r="F82" s="52">
        <f t="shared" si="9"/>
        <v>7</v>
      </c>
      <c r="G82" s="52">
        <f t="shared" si="9"/>
        <v>19</v>
      </c>
      <c r="H82" s="52">
        <f t="shared" si="9"/>
        <v>9</v>
      </c>
      <c r="I82" s="52">
        <f t="shared" si="9"/>
        <v>6</v>
      </c>
      <c r="J82" s="52">
        <f t="shared" si="9"/>
        <v>4</v>
      </c>
      <c r="K82" s="52">
        <f t="shared" si="9"/>
        <v>0</v>
      </c>
      <c r="L82" s="52">
        <f t="shared" si="9"/>
        <v>2</v>
      </c>
      <c r="M82" s="52">
        <f t="shared" si="9"/>
        <v>5</v>
      </c>
      <c r="N82" s="52">
        <f t="shared" si="9"/>
        <v>11</v>
      </c>
      <c r="O82" s="52">
        <f t="shared" si="9"/>
        <v>11</v>
      </c>
      <c r="P82" s="52">
        <f t="shared" si="9"/>
        <v>6</v>
      </c>
      <c r="Q82" s="52">
        <f t="shared" si="9"/>
        <v>5</v>
      </c>
      <c r="R82" s="52">
        <f t="shared" ref="R82:V82" si="10">R48-R65</f>
        <v>0</v>
      </c>
      <c r="S82" s="52">
        <f t="shared" si="10"/>
        <v>0</v>
      </c>
      <c r="T82" s="52">
        <f t="shared" si="10"/>
        <v>1</v>
      </c>
      <c r="U82" s="52">
        <f t="shared" si="10"/>
        <v>4</v>
      </c>
      <c r="V82" s="52">
        <f t="shared" si="10"/>
        <v>7</v>
      </c>
      <c r="W82" s="52">
        <f t="shared" ref="W82:Y82" si="11">W48-W65</f>
        <v>6</v>
      </c>
      <c r="X82" s="52">
        <f t="shared" si="11"/>
        <v>3</v>
      </c>
      <c r="Y82" s="52">
        <f t="shared" si="11"/>
        <v>1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25982</v>
      </c>
      <c r="D83" s="52">
        <f t="shared" si="12"/>
        <v>25012</v>
      </c>
      <c r="E83" s="52">
        <f t="shared" si="12"/>
        <v>21836</v>
      </c>
      <c r="F83" s="52">
        <f t="shared" si="12"/>
        <v>24166</v>
      </c>
      <c r="G83" s="52">
        <f t="shared" si="12"/>
        <v>21902</v>
      </c>
      <c r="H83" s="52">
        <f t="shared" si="12"/>
        <v>31689</v>
      </c>
      <c r="I83" s="52">
        <f t="shared" si="12"/>
        <v>32035</v>
      </c>
      <c r="J83" s="52">
        <f t="shared" si="12"/>
        <v>24106</v>
      </c>
      <c r="K83" s="52">
        <f t="shared" si="12"/>
        <v>7020</v>
      </c>
      <c r="L83" s="52">
        <f t="shared" si="12"/>
        <v>37128</v>
      </c>
      <c r="M83" s="52">
        <f t="shared" si="12"/>
        <v>33057</v>
      </c>
      <c r="N83" s="52">
        <f t="shared" si="12"/>
        <v>37182</v>
      </c>
      <c r="O83" s="52">
        <f t="shared" si="12"/>
        <v>37211</v>
      </c>
      <c r="P83" s="52">
        <f t="shared" si="12"/>
        <v>35406</v>
      </c>
      <c r="Q83" s="52">
        <f t="shared" si="12"/>
        <v>29762</v>
      </c>
      <c r="R83" s="52">
        <f t="shared" ref="R83:V83" si="13">R49-R66</f>
        <v>30535</v>
      </c>
      <c r="S83" s="52">
        <f t="shared" si="13"/>
        <v>25101</v>
      </c>
      <c r="T83" s="52">
        <f t="shared" si="13"/>
        <v>27742</v>
      </c>
      <c r="U83" s="52">
        <f t="shared" si="13"/>
        <v>26213</v>
      </c>
      <c r="V83" s="52">
        <f t="shared" si="13"/>
        <v>43467</v>
      </c>
      <c r="W83" s="52">
        <f t="shared" ref="W83:Y83" si="14">W49-W66</f>
        <v>43436</v>
      </c>
      <c r="X83" s="52">
        <f t="shared" si="14"/>
        <v>49668</v>
      </c>
      <c r="Y83" s="52">
        <f t="shared" si="14"/>
        <v>52419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9266</v>
      </c>
      <c r="D84" s="52">
        <f t="shared" si="15"/>
        <v>7889</v>
      </c>
      <c r="E84" s="52">
        <f t="shared" si="15"/>
        <v>11048</v>
      </c>
      <c r="F84" s="52">
        <f t="shared" si="15"/>
        <v>17574</v>
      </c>
      <c r="G84" s="52">
        <f t="shared" si="15"/>
        <v>25567</v>
      </c>
      <c r="H84" s="52">
        <f t="shared" si="15"/>
        <v>27136</v>
      </c>
      <c r="I84" s="52">
        <f t="shared" si="15"/>
        <v>15860</v>
      </c>
      <c r="J84" s="52">
        <f t="shared" si="15"/>
        <v>20090</v>
      </c>
      <c r="K84" s="52">
        <f t="shared" si="15"/>
        <v>54321</v>
      </c>
      <c r="L84" s="52">
        <f t="shared" si="15"/>
        <v>27494</v>
      </c>
      <c r="M84" s="52">
        <f t="shared" si="15"/>
        <v>32848</v>
      </c>
      <c r="N84" s="52">
        <f t="shared" si="15"/>
        <v>30176</v>
      </c>
      <c r="O84" s="52">
        <f t="shared" si="15"/>
        <v>36629</v>
      </c>
      <c r="P84" s="52">
        <f t="shared" si="15"/>
        <v>25506</v>
      </c>
      <c r="Q84" s="52">
        <f t="shared" si="15"/>
        <v>25812</v>
      </c>
      <c r="R84" s="52">
        <f t="shared" ref="R84:V84" si="16">R50-R67</f>
        <v>32182</v>
      </c>
      <c r="S84" s="52">
        <f t="shared" si="16"/>
        <v>27125</v>
      </c>
      <c r="T84" s="52">
        <f t="shared" si="16"/>
        <v>21155</v>
      </c>
      <c r="U84" s="52">
        <f t="shared" si="16"/>
        <v>23943</v>
      </c>
      <c r="V84" s="52">
        <f t="shared" si="16"/>
        <v>31249</v>
      </c>
      <c r="W84" s="52">
        <f t="shared" ref="W84:Y84" si="17">W50-W67</f>
        <v>25530</v>
      </c>
      <c r="X84" s="52">
        <f t="shared" si="17"/>
        <v>42536</v>
      </c>
      <c r="Y84" s="52">
        <f t="shared" si="17"/>
        <v>29412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17744</v>
      </c>
      <c r="D86" s="52">
        <v>17093</v>
      </c>
      <c r="E86" s="52">
        <v>17257</v>
      </c>
      <c r="F86" s="52">
        <v>19593</v>
      </c>
      <c r="G86" s="52">
        <v>23224</v>
      </c>
      <c r="H86" s="52">
        <v>27439</v>
      </c>
      <c r="I86" s="52">
        <v>21136</v>
      </c>
      <c r="J86" s="52">
        <v>20101</v>
      </c>
      <c r="K86" s="52">
        <v>23125</v>
      </c>
      <c r="L86" s="52">
        <v>25496</v>
      </c>
      <c r="M86" s="52">
        <v>29012</v>
      </c>
      <c r="N86" s="52">
        <v>28989</v>
      </c>
      <c r="O86" s="52">
        <v>24199</v>
      </c>
      <c r="P86" s="52">
        <v>10576</v>
      </c>
      <c r="Q86" s="52">
        <v>9095</v>
      </c>
      <c r="R86" s="52">
        <v>10864</v>
      </c>
      <c r="S86" s="52">
        <v>18322</v>
      </c>
      <c r="T86" s="52">
        <v>19639</v>
      </c>
      <c r="U86" s="52">
        <v>24678</v>
      </c>
      <c r="V86" s="52">
        <v>19211</v>
      </c>
      <c r="W86" s="52">
        <v>14375</v>
      </c>
      <c r="X86" s="52">
        <v>3206</v>
      </c>
      <c r="Y86" s="52">
        <v>2771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464</v>
      </c>
      <c r="D87" s="52">
        <v>346</v>
      </c>
      <c r="E87" s="52">
        <v>376</v>
      </c>
      <c r="F87" s="52">
        <v>575</v>
      </c>
      <c r="G87" s="52">
        <v>704</v>
      </c>
      <c r="H87" s="52">
        <v>721</v>
      </c>
      <c r="I87" s="52">
        <v>353</v>
      </c>
      <c r="J87" s="52">
        <v>248</v>
      </c>
      <c r="K87" s="52">
        <v>335</v>
      </c>
      <c r="L87" s="52">
        <v>216</v>
      </c>
      <c r="M87" s="52">
        <v>100</v>
      </c>
      <c r="N87" s="52">
        <v>134</v>
      </c>
      <c r="O87" s="52">
        <v>352</v>
      </c>
      <c r="P87" s="52">
        <v>434</v>
      </c>
      <c r="Q87" s="52">
        <v>586</v>
      </c>
      <c r="R87" s="52">
        <v>466</v>
      </c>
      <c r="S87" s="52">
        <v>305</v>
      </c>
      <c r="T87" s="52">
        <v>143</v>
      </c>
      <c r="U87" s="52">
        <v>249</v>
      </c>
      <c r="V87" s="52">
        <v>252</v>
      </c>
      <c r="W87" s="52">
        <v>299</v>
      </c>
      <c r="X87" s="52">
        <v>0</v>
      </c>
      <c r="Y87" s="52">
        <v>0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86812</v>
      </c>
      <c r="D88" s="36">
        <v>83754</v>
      </c>
      <c r="E88" s="36">
        <v>84957</v>
      </c>
      <c r="F88" s="36">
        <v>100784</v>
      </c>
      <c r="G88" s="36">
        <v>117664</v>
      </c>
      <c r="H88" s="36">
        <v>143715</v>
      </c>
      <c r="I88" s="36">
        <v>103200</v>
      </c>
      <c r="J88" s="36">
        <v>101448</v>
      </c>
      <c r="K88" s="36">
        <v>124607</v>
      </c>
      <c r="L88" s="36">
        <v>133034</v>
      </c>
      <c r="M88" s="36">
        <v>141435</v>
      </c>
      <c r="N88" s="36">
        <v>153181</v>
      </c>
      <c r="O88" s="36">
        <v>154832</v>
      </c>
      <c r="P88" s="36">
        <v>129264</v>
      </c>
      <c r="Q88" s="36">
        <v>132285</v>
      </c>
      <c r="R88" s="36">
        <v>142046</v>
      </c>
      <c r="S88" s="36">
        <v>143930</v>
      </c>
      <c r="T88" s="36">
        <v>148291</v>
      </c>
      <c r="U88" s="36">
        <v>143019</v>
      </c>
      <c r="V88" s="36">
        <v>152598</v>
      </c>
      <c r="W88" s="36">
        <v>123161</v>
      </c>
      <c r="X88" s="36">
        <v>146477</v>
      </c>
      <c r="Y88" s="36">
        <v>153450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21050</v>
      </c>
      <c r="K94" s="52">
        <f>RES_hhdet_numvin!K83</f>
        <v>38787</v>
      </c>
      <c r="L94" s="52">
        <f>RES_hhdet_numvin!L83</f>
        <v>57714</v>
      </c>
      <c r="M94" s="52">
        <f>RES_hhdet_numvin!M83</f>
        <v>70455</v>
      </c>
      <c r="N94" s="52">
        <f>RES_hhdet_numvin!N83</f>
        <v>81097</v>
      </c>
      <c r="O94" s="52">
        <f>RES_hhdet_numvin!O83</f>
        <v>81145</v>
      </c>
      <c r="P94" s="52">
        <f>RES_hhdet_numvin!P83</f>
        <v>52991</v>
      </c>
      <c r="Q94" s="52">
        <f>RES_hhdet_numvin!Q83</f>
        <v>45338</v>
      </c>
      <c r="R94" s="52">
        <f>RES_hhdet_numvin!R83</f>
        <v>65475</v>
      </c>
      <c r="S94" s="52">
        <f>RES_hhdet_numvin!S83</f>
        <v>71566</v>
      </c>
      <c r="T94" s="52">
        <f>RES_hhdet_numvin!T83</f>
        <v>86082</v>
      </c>
      <c r="U94" s="52">
        <f>RES_hhdet_numvin!U83</f>
        <v>92383</v>
      </c>
      <c r="V94" s="52">
        <f>RES_hhdet_numvin!V83</f>
        <v>120761</v>
      </c>
      <c r="W94" s="52">
        <f>RES_hhdet_numvin!W83</f>
        <v>110784</v>
      </c>
      <c r="X94" s="52">
        <f>RES_hhdet_numvin!X83</f>
        <v>108192</v>
      </c>
      <c r="Y94" s="52">
        <f>RES_hhdet_numvin!Y83</f>
        <v>130140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1310</v>
      </c>
      <c r="S97" s="138">
        <f>RES_hhdet_numvin!S86</f>
        <v>3032</v>
      </c>
      <c r="T97" s="138">
        <f>RES_hhdet_numvin!T86</f>
        <v>4105</v>
      </c>
      <c r="U97" s="138">
        <f>RES_hhdet_numvin!U86</f>
        <v>7578</v>
      </c>
      <c r="V97" s="138">
        <f>RES_hhdet_numvin!V86</f>
        <v>18547</v>
      </c>
      <c r="W97" s="138">
        <f>RES_hhdet_numvin!W86</f>
        <v>9734</v>
      </c>
      <c r="X97" s="138">
        <f>RES_hhdet_numvin!X86</f>
        <v>6499</v>
      </c>
      <c r="Y97" s="138">
        <f>RES_hhdet_numvin!Y86</f>
        <v>6543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7616</v>
      </c>
      <c r="K99" s="138">
        <f>RES_hhdet_numvin!K88</f>
        <v>13285</v>
      </c>
      <c r="L99" s="138">
        <f>RES_hhdet_numvin!L88</f>
        <v>21069</v>
      </c>
      <c r="M99" s="138">
        <f>RES_hhdet_numvin!M88</f>
        <v>27714</v>
      </c>
      <c r="N99" s="138">
        <f>RES_hhdet_numvin!N88</f>
        <v>34026</v>
      </c>
      <c r="O99" s="138">
        <f>RES_hhdet_numvin!O88</f>
        <v>29992</v>
      </c>
      <c r="P99" s="138">
        <f>RES_hhdet_numvin!P88</f>
        <v>15903</v>
      </c>
      <c r="Q99" s="138">
        <f>RES_hhdet_numvin!Q88</f>
        <v>19171</v>
      </c>
      <c r="R99" s="138">
        <f>RES_hhdet_numvin!R88</f>
        <v>30304</v>
      </c>
      <c r="S99" s="138">
        <f>RES_hhdet_numvin!S88</f>
        <v>53497</v>
      </c>
      <c r="T99" s="138">
        <f>RES_hhdet_numvin!T88</f>
        <v>68546</v>
      </c>
      <c r="U99" s="138">
        <f>RES_hhdet_numvin!U88</f>
        <v>73049</v>
      </c>
      <c r="V99" s="138">
        <f>RES_hhdet_numvin!V88</f>
        <v>62583</v>
      </c>
      <c r="W99" s="138">
        <f>RES_hhdet_numvin!W88</f>
        <v>48692</v>
      </c>
      <c r="X99" s="138">
        <f>RES_hhdet_numvin!X88</f>
        <v>53184</v>
      </c>
      <c r="Y99" s="138">
        <f>RES_hhdet_numvin!Y88</f>
        <v>50408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41</v>
      </c>
      <c r="K100" s="138">
        <f>RES_hhdet_numvin!K89</f>
        <v>225</v>
      </c>
      <c r="L100" s="138">
        <f>RES_hhdet_numvin!L89</f>
        <v>175</v>
      </c>
      <c r="M100" s="138">
        <f>RES_hhdet_numvin!M89</f>
        <v>235</v>
      </c>
      <c r="N100" s="138">
        <f>RES_hhdet_numvin!N89</f>
        <v>196</v>
      </c>
      <c r="O100" s="138">
        <f>RES_hhdet_numvin!O89</f>
        <v>135</v>
      </c>
      <c r="P100" s="138">
        <f>RES_hhdet_numvin!P89</f>
        <v>247</v>
      </c>
      <c r="Q100" s="138">
        <f>RES_hhdet_numvin!Q89</f>
        <v>156</v>
      </c>
      <c r="R100" s="138">
        <f>RES_hhdet_numvin!R89</f>
        <v>0</v>
      </c>
      <c r="S100" s="138">
        <f>RES_hhdet_numvin!S89</f>
        <v>297</v>
      </c>
      <c r="T100" s="138">
        <f>RES_hhdet_numvin!T89</f>
        <v>463</v>
      </c>
      <c r="U100" s="138">
        <f>RES_hhdet_numvin!U89</f>
        <v>564</v>
      </c>
      <c r="V100" s="138">
        <f>RES_hhdet_numvin!V89</f>
        <v>677</v>
      </c>
      <c r="W100" s="138">
        <f>RES_hhdet_numvin!W89</f>
        <v>278</v>
      </c>
      <c r="X100" s="138">
        <f>RES_hhdet_numvin!X89</f>
        <v>0</v>
      </c>
      <c r="Y100" s="138">
        <f>RES_hhdet_numvin!Y89</f>
        <v>0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94</v>
      </c>
      <c r="S103" s="138">
        <f>RES_hhdet_numvin!S92</f>
        <v>354</v>
      </c>
      <c r="T103" s="138">
        <f>RES_hhdet_numvin!T92</f>
        <v>414</v>
      </c>
      <c r="U103" s="138">
        <f>RES_hhdet_numvin!U92</f>
        <v>642</v>
      </c>
      <c r="V103" s="138">
        <f>RES_hhdet_numvin!V92</f>
        <v>1081</v>
      </c>
      <c r="W103" s="138">
        <f>RES_hhdet_numvin!W92</f>
        <v>1164</v>
      </c>
      <c r="X103" s="138">
        <f>RES_hhdet_numvin!X92</f>
        <v>904</v>
      </c>
      <c r="Y103" s="138">
        <f>RES_hhdet_numvin!Y92</f>
        <v>613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2</v>
      </c>
      <c r="U104" s="138">
        <f>RES_hhdet_numvin!U93</f>
        <v>6</v>
      </c>
      <c r="V104" s="138">
        <f>RES_hhdet_numvin!V93</f>
        <v>11</v>
      </c>
      <c r="W104" s="138">
        <f>RES_hhdet_numvin!W93</f>
        <v>12</v>
      </c>
      <c r="X104" s="138">
        <f>RES_hhdet_numvin!X93</f>
        <v>5</v>
      </c>
      <c r="Y104" s="138">
        <f>RES_hhdet_numvin!Y93</f>
        <v>2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13212</v>
      </c>
      <c r="S107" s="138">
        <f>RES_hhdet_numvin!S96</f>
        <v>18210</v>
      </c>
      <c r="T107" s="138">
        <f>RES_hhdet_numvin!T96</f>
        <v>27925</v>
      </c>
      <c r="U107" s="138">
        <f>RES_hhdet_numvin!U96</f>
        <v>29816</v>
      </c>
      <c r="V107" s="138">
        <f>RES_hhdet_numvin!V96</f>
        <v>56805</v>
      </c>
      <c r="W107" s="138">
        <f>RES_hhdet_numvin!W96</f>
        <v>67182</v>
      </c>
      <c r="X107" s="138">
        <f>RES_hhdet_numvin!X96</f>
        <v>63945</v>
      </c>
      <c r="Y107" s="138">
        <f>RES_hhdet_numvin!Y96</f>
        <v>77887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13927</v>
      </c>
      <c r="S108" s="138">
        <f>RES_hhdet_numvin!S97</f>
        <v>19677</v>
      </c>
      <c r="T108" s="138">
        <f>RES_hhdet_numvin!T97</f>
        <v>21300</v>
      </c>
      <c r="U108" s="138">
        <f>RES_hhdet_numvin!U97</f>
        <v>27234</v>
      </c>
      <c r="V108" s="138">
        <f>RES_hhdet_numvin!V97</f>
        <v>40848</v>
      </c>
      <c r="W108" s="138">
        <f>RES_hhdet_numvin!W97</f>
        <v>39491</v>
      </c>
      <c r="X108" s="138">
        <f>RES_hhdet_numvin!X97</f>
        <v>54766</v>
      </c>
      <c r="Y108" s="138">
        <f>RES_hhdet_numvin!Y97</f>
        <v>43703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3152</v>
      </c>
      <c r="S112" s="138">
        <f>RES_hhdet_numvin!S101</f>
        <v>9070</v>
      </c>
      <c r="T112" s="138">
        <f>RES_hhdet_numvin!T101</f>
        <v>12532</v>
      </c>
      <c r="U112" s="138">
        <f>RES_hhdet_numvin!U101</f>
        <v>17716</v>
      </c>
      <c r="V112" s="138">
        <f>RES_hhdet_numvin!V101</f>
        <v>15753</v>
      </c>
      <c r="W112" s="138">
        <f>RES_hhdet_numvin!W101</f>
        <v>13281</v>
      </c>
      <c r="X112" s="138">
        <f>RES_hhdet_numvin!X101</f>
        <v>3103</v>
      </c>
      <c r="Y112" s="138">
        <f>RES_hhdet_numvin!Y101</f>
        <v>3044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154</v>
      </c>
      <c r="S113" s="138">
        <f>RES_hhdet_numvin!S102</f>
        <v>182</v>
      </c>
      <c r="T113" s="138">
        <f>RES_hhdet_numvin!T102</f>
        <v>116</v>
      </c>
      <c r="U113" s="138">
        <f>RES_hhdet_numvin!U102</f>
        <v>225</v>
      </c>
      <c r="V113" s="138">
        <f>RES_hhdet_numvin!V102</f>
        <v>251</v>
      </c>
      <c r="W113" s="138">
        <f>RES_hhdet_numvin!W102</f>
        <v>250</v>
      </c>
      <c r="X113" s="138">
        <f>RES_hhdet_numvin!X102</f>
        <v>0</v>
      </c>
      <c r="Y113" s="138">
        <f>RES_hhdet_numvin!Y102</f>
        <v>0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55278</v>
      </c>
      <c r="S114" s="39">
        <f>RES_hhdet_numvin!S103</f>
        <v>94384</v>
      </c>
      <c r="T114" s="39">
        <f>RES_hhdet_numvin!T103</f>
        <v>130452</v>
      </c>
      <c r="U114" s="39">
        <f>RES_hhdet_numvin!U103</f>
        <v>144525</v>
      </c>
      <c r="V114" s="39">
        <f>RES_hhdet_numvin!V103</f>
        <v>177606</v>
      </c>
      <c r="W114" s="39">
        <f>RES_hhdet_numvin!W103</f>
        <v>169006</v>
      </c>
      <c r="X114" s="39">
        <f>RES_hhdet_numvin!X103</f>
        <v>179623</v>
      </c>
      <c r="Y114" s="39">
        <f>RES_hhdet_numvin!Y103</f>
        <v>204257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1538.5552023134151</v>
      </c>
      <c r="C118" s="117">
        <f t="shared" si="18"/>
        <v>1634.7707338725465</v>
      </c>
      <c r="D118" s="117">
        <f t="shared" si="18"/>
        <v>1542.4382500506624</v>
      </c>
      <c r="E118" s="117">
        <f t="shared" si="18"/>
        <v>1528.5673170497073</v>
      </c>
      <c r="F118" s="117">
        <f t="shared" si="18"/>
        <v>1479.0195253458596</v>
      </c>
      <c r="G118" s="117">
        <f t="shared" si="18"/>
        <v>1519.3315732363196</v>
      </c>
      <c r="H118" s="117">
        <f t="shared" si="18"/>
        <v>1607.2082975428675</v>
      </c>
      <c r="I118" s="117">
        <f t="shared" si="18"/>
        <v>1643.8749566885172</v>
      </c>
      <c r="J118" s="117">
        <f t="shared" si="18"/>
        <v>1687.551668759033</v>
      </c>
      <c r="K118" s="117">
        <f t="shared" si="18"/>
        <v>1761.4156889816504</v>
      </c>
      <c r="L118" s="117">
        <f t="shared" si="18"/>
        <v>1976.4307336916243</v>
      </c>
      <c r="M118" s="117">
        <f t="shared" si="18"/>
        <v>1891.0016181721487</v>
      </c>
      <c r="N118" s="117">
        <f t="shared" si="18"/>
        <v>1998.4421548082719</v>
      </c>
      <c r="O118" s="117">
        <f t="shared" si="18"/>
        <v>2048.0808253381879</v>
      </c>
      <c r="P118" s="117">
        <f t="shared" si="18"/>
        <v>1823.1790051139503</v>
      </c>
      <c r="Q118" s="117">
        <f t="shared" si="18"/>
        <v>1924.5104369215894</v>
      </c>
      <c r="R118" s="117">
        <f t="shared" ref="R118:V118" si="19">R119+R122+R124+R137</f>
        <v>1973.7662236466474</v>
      </c>
      <c r="S118" s="117">
        <f t="shared" si="19"/>
        <v>1972.4664753548307</v>
      </c>
      <c r="T118" s="117">
        <f t="shared" si="19"/>
        <v>1819.5971206035126</v>
      </c>
      <c r="U118" s="117">
        <f t="shared" si="19"/>
        <v>1853.6474583618685</v>
      </c>
      <c r="V118" s="117">
        <f t="shared" si="19"/>
        <v>1859.9530738298492</v>
      </c>
      <c r="W118" s="117">
        <f t="shared" ref="W118:Y118" si="20">W119+W122+W124+W137</f>
        <v>2236.1659579130601</v>
      </c>
      <c r="X118" s="117">
        <f t="shared" si="20"/>
        <v>1921.2453118830481</v>
      </c>
      <c r="Y118" s="117">
        <f t="shared" si="20"/>
        <v>1863.9116118885613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1296.8309618228072</v>
      </c>
      <c r="C119" s="122">
        <f t="shared" si="21"/>
        <v>1378.555406722428</v>
      </c>
      <c r="D119" s="122">
        <f t="shared" si="21"/>
        <v>1276.2109999542099</v>
      </c>
      <c r="E119" s="122">
        <f t="shared" si="21"/>
        <v>1263.1591798431748</v>
      </c>
      <c r="F119" s="122">
        <f t="shared" si="21"/>
        <v>1211.7887694342314</v>
      </c>
      <c r="G119" s="122">
        <f t="shared" si="21"/>
        <v>1268.3707047787163</v>
      </c>
      <c r="H119" s="122">
        <f t="shared" si="21"/>
        <v>1324.6842488099185</v>
      </c>
      <c r="I119" s="122">
        <f t="shared" si="21"/>
        <v>1349.3876264839414</v>
      </c>
      <c r="J119" s="122">
        <f t="shared" si="21"/>
        <v>1384.2735823651005</v>
      </c>
      <c r="K119" s="122">
        <f t="shared" si="21"/>
        <v>1420.8041214295042</v>
      </c>
      <c r="L119" s="122">
        <f t="shared" si="21"/>
        <v>1620.8270944045587</v>
      </c>
      <c r="M119" s="122">
        <f t="shared" si="21"/>
        <v>1527.6921623267874</v>
      </c>
      <c r="N119" s="122">
        <f t="shared" si="21"/>
        <v>1620.0064275203117</v>
      </c>
      <c r="O119" s="122">
        <f t="shared" si="21"/>
        <v>1678.2280008922737</v>
      </c>
      <c r="P119" s="122">
        <f t="shared" si="21"/>
        <v>1436.6838336173714</v>
      </c>
      <c r="Q119" s="122">
        <f t="shared" si="21"/>
        <v>1550.7858565892598</v>
      </c>
      <c r="R119" s="122">
        <f t="shared" ref="R119:V119" si="22">SUM(R120:R121)</f>
        <v>1613.4220992875769</v>
      </c>
      <c r="S119" s="122">
        <f t="shared" si="22"/>
        <v>1622.0027099280085</v>
      </c>
      <c r="T119" s="122">
        <f t="shared" si="22"/>
        <v>1484.0658036890327</v>
      </c>
      <c r="U119" s="122">
        <f t="shared" si="22"/>
        <v>1516.2691524058573</v>
      </c>
      <c r="V119" s="122">
        <f t="shared" si="22"/>
        <v>1523.5237079453618</v>
      </c>
      <c r="W119" s="122">
        <f t="shared" ref="W119:Y119" si="23">SUM(W120:W121)</f>
        <v>1871.6057853566938</v>
      </c>
      <c r="X119" s="122">
        <f t="shared" si="23"/>
        <v>1595.688856770465</v>
      </c>
      <c r="Y119" s="122">
        <f t="shared" si="23"/>
        <v>1541.1748636795005</v>
      </c>
      <c r="DA119" s="130" t="s">
        <v>1647</v>
      </c>
    </row>
    <row r="120" spans="1:105" ht="12" customHeight="1" x14ac:dyDescent="0.25">
      <c r="A120" s="97" t="s">
        <v>199</v>
      </c>
      <c r="B120" s="98">
        <v>1290.0638066688373</v>
      </c>
      <c r="C120" s="98">
        <v>1371.3860167388416</v>
      </c>
      <c r="D120" s="98">
        <v>1269.5987757922835</v>
      </c>
      <c r="E120" s="98">
        <v>1256.6051971852751</v>
      </c>
      <c r="F120" s="98">
        <v>1205.5031699412114</v>
      </c>
      <c r="G120" s="98">
        <v>1262.3234262953504</v>
      </c>
      <c r="H120" s="98">
        <v>1318.1161373741111</v>
      </c>
      <c r="I120" s="98">
        <v>1342.7077357819428</v>
      </c>
      <c r="J120" s="98">
        <v>1377.301091869246</v>
      </c>
      <c r="K120" s="98">
        <v>1413.5011850463893</v>
      </c>
      <c r="L120" s="98">
        <v>1612.3107767268566</v>
      </c>
      <c r="M120" s="98">
        <v>1519.5392949269121</v>
      </c>
      <c r="N120" s="98">
        <v>1611.1827887646884</v>
      </c>
      <c r="O120" s="98">
        <v>1668.9313365816381</v>
      </c>
      <c r="P120" s="98">
        <v>1428.7334718639527</v>
      </c>
      <c r="Q120" s="98">
        <v>1542.2106381962353</v>
      </c>
      <c r="R120" s="98">
        <v>1604.4632034011647</v>
      </c>
      <c r="S120" s="98">
        <v>1612.9370163370584</v>
      </c>
      <c r="T120" s="98">
        <v>1475.6769227094674</v>
      </c>
      <c r="U120" s="98">
        <v>1507.63130792013</v>
      </c>
      <c r="V120" s="98">
        <v>1514.7185105569879</v>
      </c>
      <c r="W120" s="98">
        <v>1860.4786640468899</v>
      </c>
      <c r="X120" s="98">
        <v>1586.1305770516883</v>
      </c>
      <c r="Y120" s="98">
        <v>1531.7810165281358</v>
      </c>
      <c r="DA120" s="63" t="s">
        <v>1648</v>
      </c>
    </row>
    <row r="121" spans="1:105" ht="12" customHeight="1" x14ac:dyDescent="0.25">
      <c r="A121" s="97" t="s">
        <v>53</v>
      </c>
      <c r="B121" s="98">
        <v>6.7671551539698989</v>
      </c>
      <c r="C121" s="98">
        <v>7.169389983586413</v>
      </c>
      <c r="D121" s="98">
        <v>6.612224161926485</v>
      </c>
      <c r="E121" s="98">
        <v>6.5539826578998115</v>
      </c>
      <c r="F121" s="98">
        <v>6.2855994930200785</v>
      </c>
      <c r="G121" s="98">
        <v>6.047278483366</v>
      </c>
      <c r="H121" s="98">
        <v>6.5681114358074204</v>
      </c>
      <c r="I121" s="98">
        <v>6.6798907019986711</v>
      </c>
      <c r="J121" s="98">
        <v>6.972490495854534</v>
      </c>
      <c r="K121" s="98">
        <v>7.3029363831148508</v>
      </c>
      <c r="L121" s="98">
        <v>8.5163176777020357</v>
      </c>
      <c r="M121" s="98">
        <v>8.1528673998752481</v>
      </c>
      <c r="N121" s="98">
        <v>8.8236387556232234</v>
      </c>
      <c r="O121" s="98">
        <v>9.2966643106355136</v>
      </c>
      <c r="P121" s="98">
        <v>7.9503617534188482</v>
      </c>
      <c r="Q121" s="98">
        <v>8.5752183930245085</v>
      </c>
      <c r="R121" s="98">
        <v>8.9588958864120976</v>
      </c>
      <c r="S121" s="98">
        <v>9.0656935909501009</v>
      </c>
      <c r="T121" s="98">
        <v>8.3888809795652524</v>
      </c>
      <c r="U121" s="98">
        <v>8.6378444857273813</v>
      </c>
      <c r="V121" s="98">
        <v>8.8051973883740065</v>
      </c>
      <c r="W121" s="98">
        <v>11.127121309803941</v>
      </c>
      <c r="X121" s="98">
        <v>9.5582797187766282</v>
      </c>
      <c r="Y121" s="98">
        <v>9.3938471513646551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2.9573381532655721E-2</v>
      </c>
      <c r="C122" s="122">
        <f t="shared" si="24"/>
        <v>3.8029658015973293E-2</v>
      </c>
      <c r="D122" s="122">
        <f t="shared" si="24"/>
        <v>4.2884954983074035E-2</v>
      </c>
      <c r="E122" s="122">
        <f t="shared" si="24"/>
        <v>7.89793220569142E-2</v>
      </c>
      <c r="F122" s="122">
        <f t="shared" si="24"/>
        <v>5.2366406711659715E-2</v>
      </c>
      <c r="G122" s="122">
        <f t="shared" si="24"/>
        <v>6.2528323300305319E-2</v>
      </c>
      <c r="H122" s="122">
        <f t="shared" si="24"/>
        <v>9.0687015661147855E-2</v>
      </c>
      <c r="I122" s="122">
        <f t="shared" si="24"/>
        <v>0.10692127866248727</v>
      </c>
      <c r="J122" s="122">
        <f t="shared" si="24"/>
        <v>0.10766414581420346</v>
      </c>
      <c r="K122" s="122">
        <f t="shared" si="24"/>
        <v>0.12228142247360475</v>
      </c>
      <c r="L122" s="122">
        <f t="shared" si="24"/>
        <v>0.1486848727537525</v>
      </c>
      <c r="M122" s="122">
        <f t="shared" si="24"/>
        <v>0.14428565494687545</v>
      </c>
      <c r="N122" s="122">
        <f t="shared" si="24"/>
        <v>0.16984242577953132</v>
      </c>
      <c r="O122" s="122">
        <f t="shared" si="24"/>
        <v>0.21509454904404263</v>
      </c>
      <c r="P122" s="122">
        <f t="shared" si="24"/>
        <v>0.13063889954091615</v>
      </c>
      <c r="Q122" s="122">
        <f t="shared" si="24"/>
        <v>0.21131476547477468</v>
      </c>
      <c r="R122" s="122">
        <f t="shared" si="24"/>
        <v>0.11749469055347275</v>
      </c>
      <c r="S122" s="122">
        <f t="shared" si="24"/>
        <v>0.10643113181998959</v>
      </c>
      <c r="T122" s="122">
        <f t="shared" si="24"/>
        <v>9.1157507013564315E-2</v>
      </c>
      <c r="U122" s="122">
        <f t="shared" si="24"/>
        <v>9.5075526393559748E-2</v>
      </c>
      <c r="V122" s="122">
        <f t="shared" si="24"/>
        <v>0.10233384284328707</v>
      </c>
      <c r="W122" s="122">
        <f t="shared" si="24"/>
        <v>0.10758835167550816</v>
      </c>
      <c r="X122" s="122">
        <f t="shared" si="24"/>
        <v>0.10587992485225568</v>
      </c>
      <c r="Y122" s="122">
        <f t="shared" si="24"/>
        <v>0.10924262044661355</v>
      </c>
      <c r="DA122" s="130" t="s">
        <v>1650</v>
      </c>
    </row>
    <row r="123" spans="1:105" ht="12" customHeight="1" x14ac:dyDescent="0.25">
      <c r="A123" s="97" t="s">
        <v>53</v>
      </c>
      <c r="B123" s="98">
        <v>2.9573381532655721E-2</v>
      </c>
      <c r="C123" s="98">
        <v>3.8029658015973293E-2</v>
      </c>
      <c r="D123" s="98">
        <v>4.2884954983074035E-2</v>
      </c>
      <c r="E123" s="98">
        <v>7.89793220569142E-2</v>
      </c>
      <c r="F123" s="98">
        <v>5.2366406711659715E-2</v>
      </c>
      <c r="G123" s="98">
        <v>6.2528323300305319E-2</v>
      </c>
      <c r="H123" s="98">
        <v>9.0687015661147855E-2</v>
      </c>
      <c r="I123" s="98">
        <v>0.10692127866248727</v>
      </c>
      <c r="J123" s="98">
        <v>0.10766414581420346</v>
      </c>
      <c r="K123" s="98">
        <v>0.12228142247360475</v>
      </c>
      <c r="L123" s="98">
        <v>0.1486848727537525</v>
      </c>
      <c r="M123" s="98">
        <v>0.14428565494687545</v>
      </c>
      <c r="N123" s="98">
        <v>0.16984242577953132</v>
      </c>
      <c r="O123" s="98">
        <v>0.21509454904404263</v>
      </c>
      <c r="P123" s="98">
        <v>0.13063889954091615</v>
      </c>
      <c r="Q123" s="98">
        <v>0.21131476547477468</v>
      </c>
      <c r="R123" s="98">
        <v>0.11749469055347275</v>
      </c>
      <c r="S123" s="98">
        <v>0.10643113181998959</v>
      </c>
      <c r="T123" s="98">
        <v>9.1157507013564315E-2</v>
      </c>
      <c r="U123" s="98">
        <v>9.5075526393559748E-2</v>
      </c>
      <c r="V123" s="98">
        <v>0.10233384284328707</v>
      </c>
      <c r="W123" s="98">
        <v>0.10758835167550816</v>
      </c>
      <c r="X123" s="98">
        <v>0.10587992485225568</v>
      </c>
      <c r="Y123" s="98">
        <v>0.10924262044661355</v>
      </c>
      <c r="DA123" s="63" t="s">
        <v>1651</v>
      </c>
    </row>
    <row r="124" spans="1:105" ht="12" customHeight="1" x14ac:dyDescent="0.25">
      <c r="A124" s="121" t="s">
        <v>55</v>
      </c>
      <c r="B124" s="122">
        <v>216.08275345603499</v>
      </c>
      <c r="C124" s="122">
        <v>226.24212313262683</v>
      </c>
      <c r="D124" s="122">
        <v>234.61149265679472</v>
      </c>
      <c r="E124" s="122">
        <v>233.72542033590366</v>
      </c>
      <c r="F124" s="122">
        <v>232.98600326307167</v>
      </c>
      <c r="G124" s="122">
        <v>221.80939016796754</v>
      </c>
      <c r="H124" s="122">
        <v>245.99632659695882</v>
      </c>
      <c r="I124" s="122">
        <v>260.42325763900334</v>
      </c>
      <c r="J124" s="122">
        <v>264.67578812688839</v>
      </c>
      <c r="K124" s="122">
        <v>289.7849811294189</v>
      </c>
      <c r="L124" s="122">
        <v>302.00812905027038</v>
      </c>
      <c r="M124" s="122">
        <v>308.17759854408268</v>
      </c>
      <c r="N124" s="122">
        <v>320.10474036472067</v>
      </c>
      <c r="O124" s="122">
        <v>312.22191421179895</v>
      </c>
      <c r="P124" s="122">
        <v>325.75184094405574</v>
      </c>
      <c r="Q124" s="122">
        <v>316.04037307650827</v>
      </c>
      <c r="R124" s="122">
        <v>302.69095488743426</v>
      </c>
      <c r="S124" s="122">
        <v>293.35586024483018</v>
      </c>
      <c r="T124" s="122">
        <v>280.09663378810075</v>
      </c>
      <c r="U124" s="122">
        <v>281.53513576385478</v>
      </c>
      <c r="V124" s="122">
        <v>281.52049847326333</v>
      </c>
      <c r="W124" s="122">
        <v>311.66847850398801</v>
      </c>
      <c r="X124" s="122">
        <v>274.4477919035383</v>
      </c>
      <c r="Y124" s="122">
        <v>270.28262019341139</v>
      </c>
      <c r="DA124" s="130" t="s">
        <v>1652</v>
      </c>
    </row>
    <row r="125" spans="1:105" ht="12" customHeight="1" x14ac:dyDescent="0.25">
      <c r="A125" s="97" t="s">
        <v>132</v>
      </c>
      <c r="B125" s="98">
        <v>140.13448276488703</v>
      </c>
      <c r="C125" s="98">
        <v>146.88895668793532</v>
      </c>
      <c r="D125" s="98">
        <v>151.52951943164015</v>
      </c>
      <c r="E125" s="98">
        <v>149.6722302844376</v>
      </c>
      <c r="F125" s="98">
        <v>147.26762194990528</v>
      </c>
      <c r="G125" s="98">
        <v>138.47283373242075</v>
      </c>
      <c r="H125" s="98">
        <v>154.57327544340021</v>
      </c>
      <c r="I125" s="98">
        <v>162.2098748086155</v>
      </c>
      <c r="J125" s="98">
        <v>160.88820991592831</v>
      </c>
      <c r="K125" s="98">
        <v>173.92399906354149</v>
      </c>
      <c r="L125" s="98">
        <v>178.40077161048561</v>
      </c>
      <c r="M125" s="98">
        <v>182.78493411531142</v>
      </c>
      <c r="N125" s="98">
        <v>188.24190367244213</v>
      </c>
      <c r="O125" s="98">
        <v>176.27598376415293</v>
      </c>
      <c r="P125" s="98">
        <v>189.23176037048719</v>
      </c>
      <c r="Q125" s="98">
        <v>181.80117188009328</v>
      </c>
      <c r="R125" s="98">
        <v>168.61053565105095</v>
      </c>
      <c r="S125" s="98">
        <v>167.29352530498377</v>
      </c>
      <c r="T125" s="98">
        <v>164.34637456151887</v>
      </c>
      <c r="U125" s="98">
        <v>168.2826657612361</v>
      </c>
      <c r="V125" s="98">
        <v>168.82151153774015</v>
      </c>
      <c r="W125" s="98">
        <v>182.52929602405641</v>
      </c>
      <c r="X125" s="98">
        <v>139.6713937334934</v>
      </c>
      <c r="Y125" s="98">
        <v>134.6154747261098</v>
      </c>
      <c r="DA125" s="63" t="s">
        <v>1653</v>
      </c>
    </row>
    <row r="126" spans="1:105" ht="12" customHeight="1" x14ac:dyDescent="0.25">
      <c r="A126" s="97" t="s">
        <v>131</v>
      </c>
      <c r="B126" s="98">
        <v>0.27416036047165793</v>
      </c>
      <c r="C126" s="98">
        <v>0.29726331302257136</v>
      </c>
      <c r="D126" s="98">
        <v>0.30905304756760887</v>
      </c>
      <c r="E126" s="98">
        <v>0.32536832383724923</v>
      </c>
      <c r="F126" s="98">
        <v>0.35416423159398103</v>
      </c>
      <c r="G126" s="98">
        <v>0.40739399541367954</v>
      </c>
      <c r="H126" s="98">
        <v>0.54790560349243678</v>
      </c>
      <c r="I126" s="98">
        <v>0.61217972108464869</v>
      </c>
      <c r="J126" s="98">
        <v>0.65354212531777434</v>
      </c>
      <c r="K126" s="98">
        <v>0.95309124856980021</v>
      </c>
      <c r="L126" s="98">
        <v>1.0468571822332595</v>
      </c>
      <c r="M126" s="98">
        <v>1.175960229803902</v>
      </c>
      <c r="N126" s="98">
        <v>1.2341189970176969</v>
      </c>
      <c r="O126" s="98">
        <v>1.1263133478958851</v>
      </c>
      <c r="P126" s="98">
        <v>1.2685968641043157</v>
      </c>
      <c r="Q126" s="98">
        <v>1.1976468500711053</v>
      </c>
      <c r="R126" s="98">
        <v>1.0448743671945455</v>
      </c>
      <c r="S126" s="98">
        <v>1.0165499796514654</v>
      </c>
      <c r="T126" s="98">
        <v>0.99401961924394289</v>
      </c>
      <c r="U126" s="98">
        <v>1.0180986944183166</v>
      </c>
      <c r="V126" s="98">
        <v>1.0622500747239307</v>
      </c>
      <c r="W126" s="98">
        <v>1.1320770257086665</v>
      </c>
      <c r="X126" s="98">
        <v>0.84197807830071647</v>
      </c>
      <c r="Y126" s="98">
        <v>0.73022189276483251</v>
      </c>
      <c r="DA126" s="63" t="s">
        <v>1654</v>
      </c>
    </row>
    <row r="127" spans="1:105" ht="12" customHeight="1" x14ac:dyDescent="0.25">
      <c r="A127" s="100" t="s">
        <v>199</v>
      </c>
      <c r="B127" s="101">
        <v>0.14992236428429143</v>
      </c>
      <c r="C127" s="101">
        <v>0.16022468050823727</v>
      </c>
      <c r="D127" s="101">
        <v>0.16554620650573987</v>
      </c>
      <c r="E127" s="101">
        <v>0.17056961189933847</v>
      </c>
      <c r="F127" s="101">
        <v>0.18186328573564062</v>
      </c>
      <c r="G127" s="101">
        <v>0.20323942005992621</v>
      </c>
      <c r="H127" s="101">
        <v>0.2286265083327518</v>
      </c>
      <c r="I127" s="101">
        <v>0.26354929028354807</v>
      </c>
      <c r="J127" s="101">
        <v>0.29699182618404024</v>
      </c>
      <c r="K127" s="101">
        <v>0.43034009905756782</v>
      </c>
      <c r="L127" s="101">
        <v>0.41758608512880513</v>
      </c>
      <c r="M127" s="101">
        <v>0.51180802665838354</v>
      </c>
      <c r="N127" s="101">
        <v>0.51394805202528038</v>
      </c>
      <c r="O127" s="101">
        <v>0.4031028891381162</v>
      </c>
      <c r="P127" s="101">
        <v>0.46015230745282021</v>
      </c>
      <c r="Q127" s="101">
        <v>0.35426902943194977</v>
      </c>
      <c r="R127" s="101">
        <v>0.28668895963006252</v>
      </c>
      <c r="S127" s="101">
        <v>0.30999050661482452</v>
      </c>
      <c r="T127" s="101">
        <v>0.34405727186192037</v>
      </c>
      <c r="U127" s="101">
        <v>0.35550658996297019</v>
      </c>
      <c r="V127" s="101">
        <v>0.36741556649234963</v>
      </c>
      <c r="W127" s="101">
        <v>0.38023039824444649</v>
      </c>
      <c r="X127" s="101">
        <v>0.32612226918210718</v>
      </c>
      <c r="Y127" s="101">
        <v>0.27885984922205198</v>
      </c>
      <c r="DA127" s="131" t="s">
        <v>1655</v>
      </c>
    </row>
    <row r="128" spans="1:105" ht="12" customHeight="1" x14ac:dyDescent="0.25">
      <c r="A128" s="103" t="s">
        <v>52</v>
      </c>
      <c r="B128" s="104">
        <v>0.12423799618736651</v>
      </c>
      <c r="C128" s="104">
        <v>0.1370386325143341</v>
      </c>
      <c r="D128" s="104">
        <v>0.14350684106186898</v>
      </c>
      <c r="E128" s="104">
        <v>0.15479871193791073</v>
      </c>
      <c r="F128" s="104">
        <v>0.17230094585834044</v>
      </c>
      <c r="G128" s="104">
        <v>0.20415457535375334</v>
      </c>
      <c r="H128" s="104">
        <v>0.319279095159685</v>
      </c>
      <c r="I128" s="104">
        <v>0.34863043080110068</v>
      </c>
      <c r="J128" s="104">
        <v>0.35655029913373409</v>
      </c>
      <c r="K128" s="104">
        <v>0.52275114951223234</v>
      </c>
      <c r="L128" s="104">
        <v>0.62927109710445439</v>
      </c>
      <c r="M128" s="104">
        <v>0.66415220314551859</v>
      </c>
      <c r="N128" s="104">
        <v>0.72017094499241663</v>
      </c>
      <c r="O128" s="104">
        <v>0.72321045875776879</v>
      </c>
      <c r="P128" s="104">
        <v>0.80844455665149539</v>
      </c>
      <c r="Q128" s="104">
        <v>0.84337782063915556</v>
      </c>
      <c r="R128" s="104">
        <v>0.75818540756448305</v>
      </c>
      <c r="S128" s="104">
        <v>0.70655947303664091</v>
      </c>
      <c r="T128" s="104">
        <v>0.64996234738202252</v>
      </c>
      <c r="U128" s="104">
        <v>0.66259210445534644</v>
      </c>
      <c r="V128" s="104">
        <v>0.69483450823158122</v>
      </c>
      <c r="W128" s="104">
        <v>0.75184662746422015</v>
      </c>
      <c r="X128" s="104">
        <v>0.51585580911860929</v>
      </c>
      <c r="Y128" s="104">
        <v>0.45136204354278053</v>
      </c>
      <c r="DA128" s="132" t="s">
        <v>1656</v>
      </c>
    </row>
    <row r="129" spans="1:105" ht="12" customHeight="1" x14ac:dyDescent="0.25">
      <c r="A129" s="106" t="s">
        <v>124</v>
      </c>
      <c r="B129" s="101">
        <v>3.1714667954702827</v>
      </c>
      <c r="C129" s="101">
        <v>2.4450060993614042</v>
      </c>
      <c r="D129" s="101">
        <v>2.3176506687512042</v>
      </c>
      <c r="E129" s="101">
        <v>1.9708853708492544</v>
      </c>
      <c r="F129" s="101">
        <v>2.1099682877391683</v>
      </c>
      <c r="G129" s="101">
        <v>2.9286952002158673</v>
      </c>
      <c r="H129" s="101">
        <v>3.0495820200122141</v>
      </c>
      <c r="I129" s="101">
        <v>3.3420584702862421</v>
      </c>
      <c r="J129" s="101">
        <v>3.4424278631221505</v>
      </c>
      <c r="K129" s="101">
        <v>2.270447909483678</v>
      </c>
      <c r="L129" s="101">
        <v>2.1851076236655604</v>
      </c>
      <c r="M129" s="101">
        <v>2.1731839743160153</v>
      </c>
      <c r="N129" s="101">
        <v>2.1386836771071946</v>
      </c>
      <c r="O129" s="101">
        <v>1.9369980703049241</v>
      </c>
      <c r="P129" s="101">
        <v>1.9241820824072282</v>
      </c>
      <c r="Q129" s="101">
        <v>1.8615017978075086</v>
      </c>
      <c r="R129" s="101">
        <v>1.4851821087569848</v>
      </c>
      <c r="S129" s="101">
        <v>1.4309875746572882</v>
      </c>
      <c r="T129" s="101">
        <v>1.2361747596654356</v>
      </c>
      <c r="U129" s="101">
        <v>1.1811876683839078</v>
      </c>
      <c r="V129" s="101">
        <v>1.097199979459307</v>
      </c>
      <c r="W129" s="101">
        <v>1.398428031252531</v>
      </c>
      <c r="X129" s="101">
        <v>1.2531597280913125</v>
      </c>
      <c r="Y129" s="101">
        <v>1.2032074299237876</v>
      </c>
      <c r="DA129" s="131" t="s">
        <v>1657</v>
      </c>
    </row>
    <row r="130" spans="1:105" ht="12" customHeight="1" x14ac:dyDescent="0.25">
      <c r="A130" s="107" t="s">
        <v>123</v>
      </c>
      <c r="B130" s="104">
        <v>7.512530407487953E-3</v>
      </c>
      <c r="C130" s="104">
        <v>5.7439088878114362E-3</v>
      </c>
      <c r="D130" s="104">
        <v>4.994302938777213E-3</v>
      </c>
      <c r="E130" s="104">
        <v>4.2183598914605335E-3</v>
      </c>
      <c r="F130" s="104">
        <v>5.1456590806974603E-3</v>
      </c>
      <c r="G130" s="104">
        <v>1.1556718413433547E-2</v>
      </c>
      <c r="H130" s="104">
        <v>1.2079863210811188E-2</v>
      </c>
      <c r="I130" s="104">
        <v>1.4520444327313108E-2</v>
      </c>
      <c r="J130" s="104">
        <v>1.6861869903506528E-2</v>
      </c>
      <c r="K130" s="104">
        <v>1.1503657183593988E-2</v>
      </c>
      <c r="L130" s="104">
        <v>1.1187830365921225E-2</v>
      </c>
      <c r="M130" s="104">
        <v>1.258805230976032E-2</v>
      </c>
      <c r="N130" s="104">
        <v>1.2648094468709962E-2</v>
      </c>
      <c r="O130" s="104">
        <v>1.1735949583095713E-2</v>
      </c>
      <c r="P130" s="104">
        <v>1.3025013867641674E-2</v>
      </c>
      <c r="Q130" s="104">
        <v>1.3750707020029892E-2</v>
      </c>
      <c r="R130" s="104">
        <v>1.1049240267349851E-2</v>
      </c>
      <c r="S130" s="104">
        <v>1.0458212745805849E-2</v>
      </c>
      <c r="T130" s="104">
        <v>9.0314795914044153E-3</v>
      </c>
      <c r="U130" s="104">
        <v>8.078682792459501E-3</v>
      </c>
      <c r="V130" s="104">
        <v>7.0337081804916672E-3</v>
      </c>
      <c r="W130" s="104">
        <v>9.7498286927683135E-3</v>
      </c>
      <c r="X130" s="104">
        <v>7.630819046986495E-3</v>
      </c>
      <c r="Y130" s="104">
        <v>7.5791439997019965E-3</v>
      </c>
      <c r="DA130" s="132" t="s">
        <v>1658</v>
      </c>
    </row>
    <row r="131" spans="1:105" ht="12" customHeight="1" x14ac:dyDescent="0.25">
      <c r="A131" s="108" t="s">
        <v>50</v>
      </c>
      <c r="B131" s="98">
        <v>3.7301375854690961E-3</v>
      </c>
      <c r="C131" s="98">
        <v>2.841259507833344E-3</v>
      </c>
      <c r="D131" s="98">
        <v>2.4739217887204961E-3</v>
      </c>
      <c r="E131" s="98">
        <v>2.0676094636717947E-3</v>
      </c>
      <c r="F131" s="98">
        <v>2.4951494626022585E-3</v>
      </c>
      <c r="G131" s="98">
        <v>5.5727024430122256E-3</v>
      </c>
      <c r="H131" s="98">
        <v>4.9535040730916647E-3</v>
      </c>
      <c r="I131" s="98">
        <v>6.2387692942549719E-3</v>
      </c>
      <c r="J131" s="98">
        <v>7.7914117414212385E-3</v>
      </c>
      <c r="K131" s="98">
        <v>5.3818403666499775E-3</v>
      </c>
      <c r="L131" s="98">
        <v>4.6884516672784579E-3</v>
      </c>
      <c r="M131" s="98">
        <v>5.8007175581682845E-3</v>
      </c>
      <c r="N131" s="98">
        <v>5.5812392216810745E-3</v>
      </c>
      <c r="O131" s="98">
        <v>4.4244922273444908E-3</v>
      </c>
      <c r="P131" s="98">
        <v>4.9328362883608347E-3</v>
      </c>
      <c r="Q131" s="98">
        <v>4.2519482381256617E-3</v>
      </c>
      <c r="R131" s="98">
        <v>3.1984113183781498E-3</v>
      </c>
      <c r="S131" s="98">
        <v>3.3578624706678832E-3</v>
      </c>
      <c r="T131" s="98">
        <v>3.2774888038505823E-3</v>
      </c>
      <c r="U131" s="98">
        <v>2.9013266463478017E-3</v>
      </c>
      <c r="V131" s="98">
        <v>2.4476749081949979E-3</v>
      </c>
      <c r="W131" s="98">
        <v>3.27242611237127E-3</v>
      </c>
      <c r="X131" s="98">
        <v>2.9071639035912031E-3</v>
      </c>
      <c r="Y131" s="98">
        <v>2.8971658142636202E-3</v>
      </c>
      <c r="DA131" s="63" t="s">
        <v>1659</v>
      </c>
    </row>
    <row r="132" spans="1:105" ht="12" customHeight="1" x14ac:dyDescent="0.25">
      <c r="A132" s="108" t="s">
        <v>52</v>
      </c>
      <c r="B132" s="98">
        <v>3.7823928220188565E-3</v>
      </c>
      <c r="C132" s="98">
        <v>2.9026493799780926E-3</v>
      </c>
      <c r="D132" s="98">
        <v>2.520381150056717E-3</v>
      </c>
      <c r="E132" s="98">
        <v>2.1507504277887392E-3</v>
      </c>
      <c r="F132" s="98">
        <v>2.6505096180952019E-3</v>
      </c>
      <c r="G132" s="98">
        <v>5.9840159704213211E-3</v>
      </c>
      <c r="H132" s="98">
        <v>7.1263591377195238E-3</v>
      </c>
      <c r="I132" s="98">
        <v>8.2816750330581348E-3</v>
      </c>
      <c r="J132" s="98">
        <v>9.0704581620852879E-3</v>
      </c>
      <c r="K132" s="98">
        <v>6.1218168169440094E-3</v>
      </c>
      <c r="L132" s="98">
        <v>6.499378698642767E-3</v>
      </c>
      <c r="M132" s="98">
        <v>6.7873347515920368E-3</v>
      </c>
      <c r="N132" s="98">
        <v>7.0668552470288882E-3</v>
      </c>
      <c r="O132" s="98">
        <v>7.3114573557512231E-3</v>
      </c>
      <c r="P132" s="98">
        <v>8.0921775792808393E-3</v>
      </c>
      <c r="Q132" s="98">
        <v>9.4987587819042301E-3</v>
      </c>
      <c r="R132" s="98">
        <v>7.8508289489717005E-3</v>
      </c>
      <c r="S132" s="98">
        <v>7.1003502751379654E-3</v>
      </c>
      <c r="T132" s="98">
        <v>5.7539907875538334E-3</v>
      </c>
      <c r="U132" s="98">
        <v>5.1773561461117001E-3</v>
      </c>
      <c r="V132" s="98">
        <v>4.5860332722966694E-3</v>
      </c>
      <c r="W132" s="98">
        <v>6.477402580397044E-3</v>
      </c>
      <c r="X132" s="98">
        <v>4.7236551433952915E-3</v>
      </c>
      <c r="Y132" s="98">
        <v>4.6819781854383763E-3</v>
      </c>
      <c r="DA132" s="63" t="s">
        <v>1660</v>
      </c>
    </row>
    <row r="133" spans="1:105" ht="12" customHeight="1" x14ac:dyDescent="0.25">
      <c r="A133" s="106" t="s">
        <v>122</v>
      </c>
      <c r="B133" s="101">
        <v>57.515337401530843</v>
      </c>
      <c r="C133" s="101">
        <v>60.5479788099763</v>
      </c>
      <c r="D133" s="101">
        <v>63.614508447637661</v>
      </c>
      <c r="E133" s="101">
        <v>63.559234239420483</v>
      </c>
      <c r="F133" s="101">
        <v>62.403748647460141</v>
      </c>
      <c r="G133" s="101">
        <v>55.685455308324372</v>
      </c>
      <c r="H133" s="101">
        <v>58.048279004727242</v>
      </c>
      <c r="I133" s="101">
        <v>61.899650413549516</v>
      </c>
      <c r="J133" s="101">
        <v>63.710400182256237</v>
      </c>
      <c r="K133" s="101">
        <v>61.481109080685627</v>
      </c>
      <c r="L133" s="101">
        <v>65.732554617705304</v>
      </c>
      <c r="M133" s="101">
        <v>65.189435453252017</v>
      </c>
      <c r="N133" s="101">
        <v>69.368224300807185</v>
      </c>
      <c r="O133" s="101">
        <v>72.259615593532772</v>
      </c>
      <c r="P133" s="101">
        <v>73.783873779057586</v>
      </c>
      <c r="Q133" s="101">
        <v>73.654719809242394</v>
      </c>
      <c r="R133" s="101">
        <v>74.781371719687712</v>
      </c>
      <c r="S133" s="101">
        <v>71.264539400205649</v>
      </c>
      <c r="T133" s="101">
        <v>65.190680933653368</v>
      </c>
      <c r="U133" s="101">
        <v>63.469974611309773</v>
      </c>
      <c r="V133" s="101">
        <v>63.972934918856275</v>
      </c>
      <c r="W133" s="101">
        <v>75.572684333328397</v>
      </c>
      <c r="X133" s="101">
        <v>78.342865327100569</v>
      </c>
      <c r="Y133" s="101">
        <v>81.496408458043561</v>
      </c>
      <c r="DA133" s="131" t="s">
        <v>1661</v>
      </c>
    </row>
    <row r="134" spans="1:105" ht="12" customHeight="1" x14ac:dyDescent="0.25">
      <c r="A134" s="107" t="s">
        <v>121</v>
      </c>
      <c r="B134" s="104">
        <v>14.979793603267684</v>
      </c>
      <c r="C134" s="104">
        <v>16.057174313443454</v>
      </c>
      <c r="D134" s="104">
        <v>16.835766758259325</v>
      </c>
      <c r="E134" s="104">
        <v>18.193483757467604</v>
      </c>
      <c r="F134" s="104">
        <v>20.84535448729239</v>
      </c>
      <c r="G134" s="104">
        <v>24.303455213179426</v>
      </c>
      <c r="H134" s="104">
        <v>29.765204662115899</v>
      </c>
      <c r="I134" s="104">
        <v>32.344973781140112</v>
      </c>
      <c r="J134" s="104">
        <v>35.9643461703604</v>
      </c>
      <c r="K134" s="104">
        <v>51.144830169954716</v>
      </c>
      <c r="L134" s="104">
        <v>54.631650185814763</v>
      </c>
      <c r="M134" s="104">
        <v>56.841496719089633</v>
      </c>
      <c r="N134" s="104">
        <v>59.109161622877785</v>
      </c>
      <c r="O134" s="104">
        <v>60.611267486329353</v>
      </c>
      <c r="P134" s="104">
        <v>59.53040283413177</v>
      </c>
      <c r="Q134" s="104">
        <v>57.511582032273964</v>
      </c>
      <c r="R134" s="104">
        <v>56.757941800476701</v>
      </c>
      <c r="S134" s="104">
        <v>52.33979977258619</v>
      </c>
      <c r="T134" s="104">
        <v>48.320352434427718</v>
      </c>
      <c r="U134" s="104">
        <v>47.575130345714236</v>
      </c>
      <c r="V134" s="104">
        <v>46.559568254303159</v>
      </c>
      <c r="W134" s="104">
        <v>51.026243260949244</v>
      </c>
      <c r="X134" s="104">
        <v>54.330764217505305</v>
      </c>
      <c r="Y134" s="104">
        <v>52.229728542569745</v>
      </c>
      <c r="DA134" s="132" t="s">
        <v>1662</v>
      </c>
    </row>
    <row r="135" spans="1:105" ht="12" customHeight="1" x14ac:dyDescent="0.25">
      <c r="A135" s="108" t="s">
        <v>53</v>
      </c>
      <c r="B135" s="98">
        <v>6.981128468532571</v>
      </c>
      <c r="C135" s="98">
        <v>7.4328727162278962</v>
      </c>
      <c r="D135" s="98">
        <v>7.794583952264194</v>
      </c>
      <c r="E135" s="98">
        <v>8.3340018367147319</v>
      </c>
      <c r="F135" s="98">
        <v>9.5047201220296298</v>
      </c>
      <c r="G135" s="98">
        <v>11.037186860554609</v>
      </c>
      <c r="H135" s="98">
        <v>11.463364481724023</v>
      </c>
      <c r="I135" s="98">
        <v>13.054841006142038</v>
      </c>
      <c r="J135" s="98">
        <v>15.614577251546123</v>
      </c>
      <c r="K135" s="98">
        <v>22.647599488509652</v>
      </c>
      <c r="L135" s="98">
        <v>21.633986006410339</v>
      </c>
      <c r="M135" s="98">
        <v>24.720100836014833</v>
      </c>
      <c r="N135" s="98">
        <v>24.835217442245622</v>
      </c>
      <c r="O135" s="98">
        <v>22.136038558878298</v>
      </c>
      <c r="P135" s="98">
        <v>21.831780900453928</v>
      </c>
      <c r="Q135" s="98">
        <v>17.253504211478766</v>
      </c>
      <c r="R135" s="98">
        <v>15.790467218491759</v>
      </c>
      <c r="S135" s="98">
        <v>16.093107201430207</v>
      </c>
      <c r="T135" s="98">
        <v>16.899252741707866</v>
      </c>
      <c r="U135" s="98">
        <v>16.881581056978128</v>
      </c>
      <c r="V135" s="98">
        <v>16.34205795920996</v>
      </c>
      <c r="W135" s="98">
        <v>17.301881118337878</v>
      </c>
      <c r="X135" s="98">
        <v>21.286868742314073</v>
      </c>
      <c r="Y135" s="98">
        <v>20.200717413703924</v>
      </c>
      <c r="DA135" s="63" t="s">
        <v>1663</v>
      </c>
    </row>
    <row r="136" spans="1:105" ht="12" customHeight="1" x14ac:dyDescent="0.25">
      <c r="A136" s="108" t="s">
        <v>52</v>
      </c>
      <c r="B136" s="98">
        <v>7.9986651347351136</v>
      </c>
      <c r="C136" s="98">
        <v>8.6243015972155597</v>
      </c>
      <c r="D136" s="98">
        <v>9.0411828059951311</v>
      </c>
      <c r="E136" s="98">
        <v>9.8594819207528737</v>
      </c>
      <c r="F136" s="98">
        <v>11.340634365262758</v>
      </c>
      <c r="G136" s="98">
        <v>13.266268352624817</v>
      </c>
      <c r="H136" s="98">
        <v>18.301840180391874</v>
      </c>
      <c r="I136" s="98">
        <v>19.290132774998074</v>
      </c>
      <c r="J136" s="98">
        <v>20.349768918814277</v>
      </c>
      <c r="K136" s="98">
        <v>28.49723068144506</v>
      </c>
      <c r="L136" s="98">
        <v>32.997664179404424</v>
      </c>
      <c r="M136" s="98">
        <v>32.121395883074797</v>
      </c>
      <c r="N136" s="98">
        <v>34.273944180632164</v>
      </c>
      <c r="O136" s="98">
        <v>38.475228927451056</v>
      </c>
      <c r="P136" s="98">
        <v>37.698621933677842</v>
      </c>
      <c r="Q136" s="98">
        <v>40.258077820795194</v>
      </c>
      <c r="R136" s="98">
        <v>40.967474581984945</v>
      </c>
      <c r="S136" s="98">
        <v>36.246692571155982</v>
      </c>
      <c r="T136" s="98">
        <v>31.421099692719853</v>
      </c>
      <c r="U136" s="98">
        <v>30.693549288736108</v>
      </c>
      <c r="V136" s="98">
        <v>30.217510295093202</v>
      </c>
      <c r="W136" s="98">
        <v>33.724362142611362</v>
      </c>
      <c r="X136" s="98">
        <v>33.043895475191235</v>
      </c>
      <c r="Y136" s="98">
        <v>32.029011128865825</v>
      </c>
      <c r="DA136" s="63" t="s">
        <v>1664</v>
      </c>
    </row>
    <row r="137" spans="1:105" ht="12" customHeight="1" x14ac:dyDescent="0.25">
      <c r="A137" s="121" t="s">
        <v>54</v>
      </c>
      <c r="B137" s="122">
        <v>25.611913653040229</v>
      </c>
      <c r="C137" s="122">
        <v>29.935174359475642</v>
      </c>
      <c r="D137" s="122">
        <v>31.572872484674733</v>
      </c>
      <c r="E137" s="122">
        <v>31.603737548571885</v>
      </c>
      <c r="F137" s="122">
        <v>34.192386241844858</v>
      </c>
      <c r="G137" s="122">
        <v>29.088949966335488</v>
      </c>
      <c r="H137" s="122">
        <v>36.437035120328929</v>
      </c>
      <c r="I137" s="122">
        <v>33.957151286909934</v>
      </c>
      <c r="J137" s="122">
        <v>38.49463412122978</v>
      </c>
      <c r="K137" s="122">
        <v>50.704305000253697</v>
      </c>
      <c r="L137" s="122">
        <v>53.446825364041388</v>
      </c>
      <c r="M137" s="122">
        <v>54.987571646331837</v>
      </c>
      <c r="N137" s="122">
        <v>58.161144497460199</v>
      </c>
      <c r="O137" s="122">
        <v>57.415815685071237</v>
      </c>
      <c r="P137" s="122">
        <v>60.612691652982328</v>
      </c>
      <c r="Q137" s="122">
        <v>57.472892490346666</v>
      </c>
      <c r="R137" s="122">
        <v>57.535674781082619</v>
      </c>
      <c r="S137" s="122">
        <v>57.001474050171964</v>
      </c>
      <c r="T137" s="122">
        <v>55.343525619365593</v>
      </c>
      <c r="U137" s="122">
        <v>55.748094665762764</v>
      </c>
      <c r="V137" s="122">
        <v>54.806533568380701</v>
      </c>
      <c r="W137" s="122">
        <v>52.784105700702597</v>
      </c>
      <c r="X137" s="122">
        <v>51.00278328419261</v>
      </c>
      <c r="Y137" s="122">
        <v>52.344885395202603</v>
      </c>
      <c r="DA137" s="130" t="s">
        <v>1665</v>
      </c>
    </row>
    <row r="138" spans="1:105" ht="12" customHeight="1" x14ac:dyDescent="0.25">
      <c r="A138" s="97" t="s">
        <v>202</v>
      </c>
      <c r="B138" s="98">
        <v>4.3274545820434556</v>
      </c>
      <c r="C138" s="98">
        <v>5.1150168540221932</v>
      </c>
      <c r="D138" s="98">
        <v>5.4282565919264663</v>
      </c>
      <c r="E138" s="98">
        <v>5.3939633655071342</v>
      </c>
      <c r="F138" s="98">
        <v>5.7700447371633237</v>
      </c>
      <c r="G138" s="98">
        <v>4.9520052813177067</v>
      </c>
      <c r="H138" s="98">
        <v>6.3579709922978429</v>
      </c>
      <c r="I138" s="98">
        <v>5.9902072730707268</v>
      </c>
      <c r="J138" s="98">
        <v>6.6436290025718217</v>
      </c>
      <c r="K138" s="98">
        <v>8.7285686542967849</v>
      </c>
      <c r="L138" s="98">
        <v>9.1723273144167372</v>
      </c>
      <c r="M138" s="98">
        <v>9.9526129741090941</v>
      </c>
      <c r="N138" s="98">
        <v>10.694205598547814</v>
      </c>
      <c r="O138" s="98">
        <v>10.061287857074614</v>
      </c>
      <c r="P138" s="98">
        <v>10.185105569886295</v>
      </c>
      <c r="Q138" s="98">
        <v>8.8781169389509724</v>
      </c>
      <c r="R138" s="98">
        <v>7.5457628737938247</v>
      </c>
      <c r="S138" s="98">
        <v>7.5200869399063945</v>
      </c>
      <c r="T138" s="98">
        <v>6.8539696188019494</v>
      </c>
      <c r="U138" s="98">
        <v>6.9868395910958156</v>
      </c>
      <c r="V138" s="98">
        <v>6.9873172828891077</v>
      </c>
      <c r="W138" s="98">
        <v>8.1491268136969133</v>
      </c>
      <c r="X138" s="98">
        <v>4.75496799464986</v>
      </c>
      <c r="Y138" s="98">
        <v>4.6218114072800169</v>
      </c>
      <c r="DA138" s="63" t="s">
        <v>1666</v>
      </c>
    </row>
    <row r="139" spans="1:105" ht="12" customHeight="1" x14ac:dyDescent="0.25">
      <c r="A139" s="97" t="s">
        <v>50</v>
      </c>
      <c r="B139" s="98">
        <v>0.17162264613595354</v>
      </c>
      <c r="C139" s="98">
        <v>0.19487052668673199</v>
      </c>
      <c r="D139" s="98">
        <v>0.19477698992133502</v>
      </c>
      <c r="E139" s="98">
        <v>0.17743637229132211</v>
      </c>
      <c r="F139" s="98">
        <v>0.19312930264606784</v>
      </c>
      <c r="G139" s="98">
        <v>0.16857232819720305</v>
      </c>
      <c r="H139" s="98">
        <v>0.19865324062055953</v>
      </c>
      <c r="I139" s="98">
        <v>0.17250175456310707</v>
      </c>
      <c r="J139" s="98">
        <v>0.17886205970649244</v>
      </c>
      <c r="K139" s="98">
        <v>0.2227841432986454</v>
      </c>
      <c r="L139" s="98">
        <v>0.21956044384928597</v>
      </c>
      <c r="M139" s="98">
        <v>0.16949296847322404</v>
      </c>
      <c r="N139" s="98">
        <v>0.11457098191007023</v>
      </c>
      <c r="O139" s="98">
        <v>0.10205993166501097</v>
      </c>
      <c r="P139" s="98">
        <v>0.1199223447486092</v>
      </c>
      <c r="Q139" s="98">
        <v>0.15150424640297597</v>
      </c>
      <c r="R139" s="98">
        <v>0.17545518346718228</v>
      </c>
      <c r="S139" s="98">
        <v>0.16960077269978172</v>
      </c>
      <c r="T139" s="98">
        <v>0.15094011265449581</v>
      </c>
      <c r="U139" s="98">
        <v>0.15172753483074447</v>
      </c>
      <c r="V139" s="98">
        <v>0.14717876983772027</v>
      </c>
      <c r="W139" s="98">
        <v>0.19673356964281447</v>
      </c>
      <c r="X139" s="98">
        <v>6.9897218832982527E-2</v>
      </c>
      <c r="Y139" s="98">
        <v>6.7691279787802636E-2</v>
      </c>
      <c r="DA139" s="63" t="s">
        <v>1667</v>
      </c>
    </row>
    <row r="140" spans="1:105" ht="12" customHeight="1" x14ac:dyDescent="0.25">
      <c r="A140" s="109" t="s">
        <v>120</v>
      </c>
      <c r="B140" s="33">
        <v>21.11283642486082</v>
      </c>
      <c r="C140" s="33">
        <v>24.625286978766717</v>
      </c>
      <c r="D140" s="33">
        <v>25.949838902826929</v>
      </c>
      <c r="E140" s="33">
        <v>26.032337810773427</v>
      </c>
      <c r="F140" s="33">
        <v>28.229212202035463</v>
      </c>
      <c r="G140" s="33">
        <v>23.968372356820577</v>
      </c>
      <c r="H140" s="33">
        <v>29.880410887410527</v>
      </c>
      <c r="I140" s="33">
        <v>27.794442259276099</v>
      </c>
      <c r="J140" s="33">
        <v>31.672143058951463</v>
      </c>
      <c r="K140" s="33">
        <v>41.752952202658271</v>
      </c>
      <c r="L140" s="33">
        <v>44.054937605775365</v>
      </c>
      <c r="M140" s="33">
        <v>44.865465703749521</v>
      </c>
      <c r="N140" s="33">
        <v>47.352367917002319</v>
      </c>
      <c r="O140" s="33">
        <v>47.252467896331609</v>
      </c>
      <c r="P140" s="33">
        <v>50.307663738347422</v>
      </c>
      <c r="Q140" s="33">
        <v>48.44327130499272</v>
      </c>
      <c r="R140" s="33">
        <v>49.814456723821614</v>
      </c>
      <c r="S140" s="33">
        <v>49.311786337565785</v>
      </c>
      <c r="T140" s="33">
        <v>48.33861588790915</v>
      </c>
      <c r="U140" s="33">
        <v>48.609527539836201</v>
      </c>
      <c r="V140" s="33">
        <v>47.672037515653869</v>
      </c>
      <c r="W140" s="33">
        <v>44.43824531736287</v>
      </c>
      <c r="X140" s="33">
        <v>46.177918070709765</v>
      </c>
      <c r="Y140" s="33">
        <v>47.655382708134781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754.62150724704964</v>
      </c>
      <c r="C142" s="117">
        <f t="shared" si="25"/>
        <v>817.44188736737181</v>
      </c>
      <c r="D142" s="117">
        <f t="shared" si="25"/>
        <v>788.37003172644881</v>
      </c>
      <c r="E142" s="117">
        <f t="shared" si="25"/>
        <v>797.76943863312806</v>
      </c>
      <c r="F142" s="117">
        <f t="shared" si="25"/>
        <v>792.00126607845732</v>
      </c>
      <c r="G142" s="117">
        <f t="shared" si="25"/>
        <v>834.63696851979716</v>
      </c>
      <c r="H142" s="117">
        <f t="shared" si="25"/>
        <v>914.69043890609987</v>
      </c>
      <c r="I142" s="117">
        <f t="shared" si="25"/>
        <v>964.32347591901384</v>
      </c>
      <c r="J142" s="117">
        <f t="shared" si="25"/>
        <v>1019.4071193314356</v>
      </c>
      <c r="K142" s="117">
        <f t="shared" si="25"/>
        <v>1098.4247793405411</v>
      </c>
      <c r="L142" s="117">
        <f t="shared" si="25"/>
        <v>1266.1591282676059</v>
      </c>
      <c r="M142" s="117">
        <f t="shared" si="25"/>
        <v>1246.9705412663209</v>
      </c>
      <c r="N142" s="117">
        <f t="shared" si="25"/>
        <v>1354.6118941352861</v>
      </c>
      <c r="O142" s="117">
        <f t="shared" si="25"/>
        <v>1421.4726796638279</v>
      </c>
      <c r="P142" s="117">
        <f t="shared" si="25"/>
        <v>1277.5013890922066</v>
      </c>
      <c r="Q142" s="117">
        <f t="shared" si="25"/>
        <v>1355.8478868939987</v>
      </c>
      <c r="R142" s="117">
        <f t="shared" ref="R142:V142" si="26">R143+R146+R148+R161</f>
        <v>1402.110085997225</v>
      </c>
      <c r="S142" s="117">
        <f t="shared" si="26"/>
        <v>1416.2944818463075</v>
      </c>
      <c r="T142" s="117">
        <f t="shared" si="26"/>
        <v>1324.5447215104643</v>
      </c>
      <c r="U142" s="117">
        <f t="shared" si="26"/>
        <v>1368.2431439414543</v>
      </c>
      <c r="V142" s="117">
        <f t="shared" si="26"/>
        <v>1395.3410199772634</v>
      </c>
      <c r="W142" s="117">
        <f t="shared" ref="W142:Y142" si="27">W143+W146+W148+W161</f>
        <v>1701.1639106455286</v>
      </c>
      <c r="X142" s="117">
        <f t="shared" si="27"/>
        <v>1486.5605384268165</v>
      </c>
      <c r="Y142" s="117">
        <f t="shared" si="27"/>
        <v>1465.0835480213395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612.9747235423165</v>
      </c>
      <c r="C143" s="122">
        <f t="shared" si="28"/>
        <v>665.04473977755958</v>
      </c>
      <c r="D143" s="122">
        <f t="shared" si="28"/>
        <v>627.92979748171217</v>
      </c>
      <c r="E143" s="122">
        <f t="shared" si="28"/>
        <v>635.26177821085912</v>
      </c>
      <c r="F143" s="122">
        <f t="shared" si="28"/>
        <v>624.97485193748287</v>
      </c>
      <c r="G143" s="122">
        <f t="shared" si="28"/>
        <v>674.40958782131975</v>
      </c>
      <c r="H143" s="122">
        <f t="shared" si="28"/>
        <v>729.34447513522787</v>
      </c>
      <c r="I143" s="122">
        <f t="shared" si="28"/>
        <v>767.6079184427582</v>
      </c>
      <c r="J143" s="122">
        <f t="shared" si="28"/>
        <v>811.62966822273927</v>
      </c>
      <c r="K143" s="122">
        <f t="shared" si="28"/>
        <v>858.06050640465196</v>
      </c>
      <c r="L143" s="122">
        <f t="shared" si="28"/>
        <v>1009.3559890115029</v>
      </c>
      <c r="M143" s="122">
        <f t="shared" si="28"/>
        <v>980.32975758099531</v>
      </c>
      <c r="N143" s="122">
        <f t="shared" si="28"/>
        <v>1071.3910105047689</v>
      </c>
      <c r="O143" s="122">
        <f t="shared" si="28"/>
        <v>1139.2929614893144</v>
      </c>
      <c r="P143" s="122">
        <f t="shared" si="28"/>
        <v>981.81592401939326</v>
      </c>
      <c r="Q143" s="122">
        <f t="shared" si="28"/>
        <v>1066.9164578223174</v>
      </c>
      <c r="R143" s="122">
        <f t="shared" ref="R143:V143" si="29">SUM(R144:R145)</f>
        <v>1120.9697425984778</v>
      </c>
      <c r="S143" s="122">
        <f t="shared" si="29"/>
        <v>1141.0665120263752</v>
      </c>
      <c r="T143" s="122">
        <f t="shared" si="29"/>
        <v>1058.5020512057627</v>
      </c>
      <c r="U143" s="122">
        <f t="shared" si="29"/>
        <v>1097.3851137411216</v>
      </c>
      <c r="V143" s="122">
        <f t="shared" si="29"/>
        <v>1121.6105007857934</v>
      </c>
      <c r="W143" s="122">
        <f t="shared" ref="W143:Y143" si="30">SUM(W144:W145)</f>
        <v>1401.2110448440978</v>
      </c>
      <c r="X143" s="122">
        <f t="shared" si="30"/>
        <v>1214.584112123802</v>
      </c>
      <c r="Y143" s="122">
        <f t="shared" si="30"/>
        <v>1192.3943583591647</v>
      </c>
      <c r="DA143" s="130" t="s">
        <v>1815</v>
      </c>
    </row>
    <row r="144" spans="1:105" ht="12" customHeight="1" x14ac:dyDescent="0.25">
      <c r="A144" s="97" t="s">
        <v>199</v>
      </c>
      <c r="B144" s="98">
        <v>606.20756838834654</v>
      </c>
      <c r="C144" s="98">
        <v>657.87534979397321</v>
      </c>
      <c r="D144" s="98">
        <v>621.31757331978565</v>
      </c>
      <c r="E144" s="98">
        <v>628.70779555295928</v>
      </c>
      <c r="F144" s="98">
        <v>618.6892524444628</v>
      </c>
      <c r="G144" s="98">
        <v>668.36230933795377</v>
      </c>
      <c r="H144" s="98">
        <v>722.77636369942047</v>
      </c>
      <c r="I144" s="98">
        <v>760.92802774075949</v>
      </c>
      <c r="J144" s="98">
        <v>804.6571777268847</v>
      </c>
      <c r="K144" s="98">
        <v>850.75757002153716</v>
      </c>
      <c r="L144" s="98">
        <v>1000.8396713338008</v>
      </c>
      <c r="M144" s="98">
        <v>972.17689018112003</v>
      </c>
      <c r="N144" s="98">
        <v>1062.5673717491457</v>
      </c>
      <c r="O144" s="98">
        <v>1129.9962971786788</v>
      </c>
      <c r="P144" s="98">
        <v>973.8655622659744</v>
      </c>
      <c r="Q144" s="98">
        <v>1058.341239429293</v>
      </c>
      <c r="R144" s="98">
        <v>1112.0108467120656</v>
      </c>
      <c r="S144" s="98">
        <v>1132.0008184354251</v>
      </c>
      <c r="T144" s="98">
        <v>1050.1131702261973</v>
      </c>
      <c r="U144" s="98">
        <v>1088.7472692553943</v>
      </c>
      <c r="V144" s="98">
        <v>1112.8053033974195</v>
      </c>
      <c r="W144" s="98">
        <v>1390.0839235342939</v>
      </c>
      <c r="X144" s="98">
        <v>1205.0258324050253</v>
      </c>
      <c r="Y144" s="98">
        <v>1183.0005112077999</v>
      </c>
      <c r="DA144" s="63" t="s">
        <v>1816</v>
      </c>
    </row>
    <row r="145" spans="1:105" ht="12" customHeight="1" x14ac:dyDescent="0.25">
      <c r="A145" s="97" t="s">
        <v>53</v>
      </c>
      <c r="B145" s="98">
        <v>6.7671551539698989</v>
      </c>
      <c r="C145" s="98">
        <v>7.169389983586413</v>
      </c>
      <c r="D145" s="98">
        <v>6.612224161926485</v>
      </c>
      <c r="E145" s="98">
        <v>6.5539826578998115</v>
      </c>
      <c r="F145" s="98">
        <v>6.2855994930200785</v>
      </c>
      <c r="G145" s="98">
        <v>6.047278483366</v>
      </c>
      <c r="H145" s="98">
        <v>6.5681114358074204</v>
      </c>
      <c r="I145" s="98">
        <v>6.6798907019986711</v>
      </c>
      <c r="J145" s="98">
        <v>6.972490495854534</v>
      </c>
      <c r="K145" s="98">
        <v>7.3029363831148508</v>
      </c>
      <c r="L145" s="98">
        <v>8.5163176777020357</v>
      </c>
      <c r="M145" s="98">
        <v>8.1528673998752481</v>
      </c>
      <c r="N145" s="98">
        <v>8.8236387556232234</v>
      </c>
      <c r="O145" s="98">
        <v>9.2966643106355136</v>
      </c>
      <c r="P145" s="98">
        <v>7.9503617534188482</v>
      </c>
      <c r="Q145" s="98">
        <v>8.5752183930245085</v>
      </c>
      <c r="R145" s="98">
        <v>8.9588958864120976</v>
      </c>
      <c r="S145" s="98">
        <v>9.0656935909501009</v>
      </c>
      <c r="T145" s="98">
        <v>8.3888809795652524</v>
      </c>
      <c r="U145" s="98">
        <v>8.6378444857273813</v>
      </c>
      <c r="V145" s="98">
        <v>8.8051973883740065</v>
      </c>
      <c r="W145" s="98">
        <v>11.127121309803941</v>
      </c>
      <c r="X145" s="98">
        <v>9.5582797187766282</v>
      </c>
      <c r="Y145" s="98">
        <v>9.3938471513646551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5.3860402100107646E-2</v>
      </c>
      <c r="C146" s="122">
        <f t="shared" si="31"/>
        <v>7.5590374930052218E-2</v>
      </c>
      <c r="D146" s="122">
        <f t="shared" si="31"/>
        <v>9.0029969008263613E-2</v>
      </c>
      <c r="E146" s="122">
        <f t="shared" si="31"/>
        <v>0.17616321922909253</v>
      </c>
      <c r="F146" s="122">
        <f t="shared" si="31"/>
        <v>0.12327499212211851</v>
      </c>
      <c r="G146" s="122">
        <f t="shared" si="31"/>
        <v>0.1557889157411087</v>
      </c>
      <c r="H146" s="122">
        <f t="shared" si="31"/>
        <v>0.2395526659851189</v>
      </c>
      <c r="I146" s="122">
        <f t="shared" si="31"/>
        <v>0.29472439262599903</v>
      </c>
      <c r="J146" s="122">
        <f t="shared" si="31"/>
        <v>0.30603458321280297</v>
      </c>
      <c r="K146" s="122">
        <f t="shared" si="31"/>
        <v>0.35942743273179667</v>
      </c>
      <c r="L146" s="122">
        <f t="shared" si="31"/>
        <v>0.45011711730191362</v>
      </c>
      <c r="M146" s="122">
        <f t="shared" si="31"/>
        <v>0.45040471138996208</v>
      </c>
      <c r="N146" s="122">
        <f t="shared" si="31"/>
        <v>0.54642817464710125</v>
      </c>
      <c r="O146" s="122">
        <f t="shared" si="31"/>
        <v>0.72055958733898606</v>
      </c>
      <c r="P146" s="122">
        <f t="shared" si="31"/>
        <v>0.45362082689027228</v>
      </c>
      <c r="Q146" s="122">
        <f t="shared" si="31"/>
        <v>0.75980359678765741</v>
      </c>
      <c r="R146" s="122">
        <f t="shared" si="31"/>
        <v>0.43620660591690347</v>
      </c>
      <c r="S146" s="122">
        <f t="shared" si="31"/>
        <v>0.40795250141453132</v>
      </c>
      <c r="T146" s="122">
        <f t="shared" si="31"/>
        <v>0.35910584776233334</v>
      </c>
      <c r="U146" s="122">
        <f t="shared" si="31"/>
        <v>0.38345987284677002</v>
      </c>
      <c r="V146" s="122">
        <f t="shared" si="31"/>
        <v>0.41985661886687276</v>
      </c>
      <c r="W146" s="122">
        <f t="shared" si="31"/>
        <v>0.44503295586599301</v>
      </c>
      <c r="X146" s="122">
        <f t="shared" si="31"/>
        <v>0.43981637998631024</v>
      </c>
      <c r="Y146" s="122">
        <f t="shared" si="31"/>
        <v>0.45567187795745789</v>
      </c>
      <c r="DA146" s="130" t="s">
        <v>1818</v>
      </c>
    </row>
    <row r="147" spans="1:105" ht="12" customHeight="1" x14ac:dyDescent="0.25">
      <c r="A147" s="97" t="s">
        <v>53</v>
      </c>
      <c r="B147" s="98">
        <v>5.3860402100107646E-2</v>
      </c>
      <c r="C147" s="98">
        <v>7.5590374930052218E-2</v>
      </c>
      <c r="D147" s="98">
        <v>9.0029969008263613E-2</v>
      </c>
      <c r="E147" s="98">
        <v>0.17616321922909253</v>
      </c>
      <c r="F147" s="98">
        <v>0.12327499212211851</v>
      </c>
      <c r="G147" s="98">
        <v>0.1557889157411087</v>
      </c>
      <c r="H147" s="98">
        <v>0.2395526659851189</v>
      </c>
      <c r="I147" s="98">
        <v>0.29472439262599903</v>
      </c>
      <c r="J147" s="98">
        <v>0.30603458321280297</v>
      </c>
      <c r="K147" s="98">
        <v>0.35942743273179667</v>
      </c>
      <c r="L147" s="98">
        <v>0.45011711730191362</v>
      </c>
      <c r="M147" s="98">
        <v>0.45040471138996208</v>
      </c>
      <c r="N147" s="98">
        <v>0.54642817464710125</v>
      </c>
      <c r="O147" s="98">
        <v>0.72055958733898606</v>
      </c>
      <c r="P147" s="98">
        <v>0.45362082689027228</v>
      </c>
      <c r="Q147" s="98">
        <v>0.75980359678765741</v>
      </c>
      <c r="R147" s="98">
        <v>0.43620660591690347</v>
      </c>
      <c r="S147" s="98">
        <v>0.40795250141453132</v>
      </c>
      <c r="T147" s="98">
        <v>0.35910584776233334</v>
      </c>
      <c r="U147" s="98">
        <v>0.38345987284677002</v>
      </c>
      <c r="V147" s="98">
        <v>0.41985661886687276</v>
      </c>
      <c r="W147" s="98">
        <v>0.44503295586599301</v>
      </c>
      <c r="X147" s="98">
        <v>0.43981637998631024</v>
      </c>
      <c r="Y147" s="98">
        <v>0.45567187795745789</v>
      </c>
      <c r="DA147" s="63" t="s">
        <v>1819</v>
      </c>
    </row>
    <row r="148" spans="1:105" ht="12" customHeight="1" x14ac:dyDescent="0.25">
      <c r="A148" s="121" t="s">
        <v>55</v>
      </c>
      <c r="B148" s="122">
        <v>123.08230894917656</v>
      </c>
      <c r="C148" s="122">
        <v>130.63688807615992</v>
      </c>
      <c r="D148" s="122">
        <v>137.41949846448989</v>
      </c>
      <c r="E148" s="122">
        <v>139.30024714810315</v>
      </c>
      <c r="F148" s="122">
        <v>141.89081672990483</v>
      </c>
      <c r="G148" s="122">
        <v>138.72092500193315</v>
      </c>
      <c r="H148" s="122">
        <v>158.2820372042425</v>
      </c>
      <c r="I148" s="122">
        <v>171.37926501755052</v>
      </c>
      <c r="J148" s="122">
        <v>179.02046515383753</v>
      </c>
      <c r="K148" s="122">
        <v>202.4622979089599</v>
      </c>
      <c r="L148" s="122">
        <v>216.70287682415062</v>
      </c>
      <c r="M148" s="122">
        <v>225.40022998195457</v>
      </c>
      <c r="N148" s="122">
        <v>239.43970814023484</v>
      </c>
      <c r="O148" s="122">
        <v>238.54223317367433</v>
      </c>
      <c r="P148" s="122">
        <v>249.6773520795185</v>
      </c>
      <c r="Q148" s="122">
        <v>244.63024831259582</v>
      </c>
      <c r="R148" s="122">
        <v>236.55788262330609</v>
      </c>
      <c r="S148" s="122">
        <v>230.70398346100711</v>
      </c>
      <c r="T148" s="122">
        <v>222.25529820633531</v>
      </c>
      <c r="U148" s="122">
        <v>226.16737497660608</v>
      </c>
      <c r="V148" s="122">
        <v>229.10824691820602</v>
      </c>
      <c r="W148" s="122">
        <v>256.70001000544812</v>
      </c>
      <c r="X148" s="122">
        <v>228.77096906662342</v>
      </c>
      <c r="Y148" s="122">
        <v>227.70158597382871</v>
      </c>
      <c r="DA148" s="130" t="s">
        <v>1820</v>
      </c>
    </row>
    <row r="149" spans="1:105" ht="12" customHeight="1" x14ac:dyDescent="0.25">
      <c r="A149" s="97" t="s">
        <v>132</v>
      </c>
      <c r="B149" s="98">
        <v>69.020485910448286</v>
      </c>
      <c r="C149" s="98">
        <v>73.757776585668637</v>
      </c>
      <c r="D149" s="98">
        <v>77.590223246232213</v>
      </c>
      <c r="E149" s="98">
        <v>78.258941820208918</v>
      </c>
      <c r="F149" s="98">
        <v>78.967758437211799</v>
      </c>
      <c r="G149" s="98">
        <v>76.630326498362308</v>
      </c>
      <c r="H149" s="98">
        <v>88.670178169821028</v>
      </c>
      <c r="I149" s="98">
        <v>96.52812003374666</v>
      </c>
      <c r="J149" s="98">
        <v>99.853449588534914</v>
      </c>
      <c r="K149" s="98">
        <v>112.14120652865583</v>
      </c>
      <c r="L149" s="98">
        <v>119.39389161106222</v>
      </c>
      <c r="M149" s="98">
        <v>126.88356718780717</v>
      </c>
      <c r="N149" s="98">
        <v>135.39033058611966</v>
      </c>
      <c r="O149" s="98">
        <v>129.91134162676252</v>
      </c>
      <c r="P149" s="98">
        <v>140.1924694880241</v>
      </c>
      <c r="Q149" s="98">
        <v>135.47308637645941</v>
      </c>
      <c r="R149" s="98">
        <v>126.67334864028861</v>
      </c>
      <c r="S149" s="98">
        <v>127.37851900827822</v>
      </c>
      <c r="T149" s="98">
        <v>127.12773617210098</v>
      </c>
      <c r="U149" s="98">
        <v>132.3675868823278</v>
      </c>
      <c r="V149" s="98">
        <v>134.88850861207038</v>
      </c>
      <c r="W149" s="98">
        <v>147.93254944036008</v>
      </c>
      <c r="X149" s="98">
        <v>114.78978778835513</v>
      </c>
      <c r="Y149" s="98">
        <v>112.22971265605932</v>
      </c>
      <c r="DA149" s="63" t="s">
        <v>1821</v>
      </c>
    </row>
    <row r="150" spans="1:105" ht="12" customHeight="1" x14ac:dyDescent="0.25">
      <c r="A150" s="97" t="s">
        <v>131</v>
      </c>
      <c r="B150" s="98">
        <v>0.19807931081301852</v>
      </c>
      <c r="C150" s="98">
        <v>0.21794960673269637</v>
      </c>
      <c r="D150" s="98">
        <v>0.22867241756424794</v>
      </c>
      <c r="E150" s="98">
        <v>0.24542481066215993</v>
      </c>
      <c r="F150" s="98">
        <v>0.27293113981463479</v>
      </c>
      <c r="G150" s="98">
        <v>0.32323105493042592</v>
      </c>
      <c r="H150" s="98">
        <v>0.46034362724042488</v>
      </c>
      <c r="I150" s="98">
        <v>0.51549214765748896</v>
      </c>
      <c r="J150" s="98">
        <v>0.55013856862288202</v>
      </c>
      <c r="K150" s="98">
        <v>0.81670425894093124</v>
      </c>
      <c r="L150" s="98">
        <v>0.92116163036762899</v>
      </c>
      <c r="M150" s="98">
        <v>1.0297181328396794</v>
      </c>
      <c r="N150" s="98">
        <v>1.0937562549614863</v>
      </c>
      <c r="O150" s="98">
        <v>1.0198751538246578</v>
      </c>
      <c r="P150" s="98">
        <v>1.1497130412973919</v>
      </c>
      <c r="Q150" s="98">
        <v>1.107464587935431</v>
      </c>
      <c r="R150" s="98">
        <v>0.97242179284867181</v>
      </c>
      <c r="S150" s="98">
        <v>0.9405696688325742</v>
      </c>
      <c r="T150" s="98">
        <v>0.91352095946416179</v>
      </c>
      <c r="U150" s="98">
        <v>0.93982770475205779</v>
      </c>
      <c r="V150" s="98">
        <v>0.98736259777851698</v>
      </c>
      <c r="W150" s="98">
        <v>1.0587257263102952</v>
      </c>
      <c r="X150" s="98">
        <v>0.78117218529972809</v>
      </c>
      <c r="Y150" s="98">
        <v>0.68052885817064956</v>
      </c>
      <c r="DA150" s="63" t="s">
        <v>1822</v>
      </c>
    </row>
    <row r="151" spans="1:105" ht="12" customHeight="1" x14ac:dyDescent="0.25">
      <c r="A151" s="100" t="s">
        <v>199</v>
      </c>
      <c r="B151" s="101">
        <v>7.3841314625652008E-2</v>
      </c>
      <c r="C151" s="101">
        <v>8.0910974218362255E-2</v>
      </c>
      <c r="D151" s="101">
        <v>8.5165576502378965E-2</v>
      </c>
      <c r="E151" s="101">
        <v>9.0626098724249191E-2</v>
      </c>
      <c r="F151" s="101">
        <v>0.10063019395629433</v>
      </c>
      <c r="G151" s="101">
        <v>0.1190764795766726</v>
      </c>
      <c r="H151" s="101">
        <v>0.14106453208073991</v>
      </c>
      <c r="I151" s="101">
        <v>0.16686171685638831</v>
      </c>
      <c r="J151" s="101">
        <v>0.19358826948914792</v>
      </c>
      <c r="K151" s="101">
        <v>0.29395310942869884</v>
      </c>
      <c r="L151" s="101">
        <v>0.2918905332631746</v>
      </c>
      <c r="M151" s="101">
        <v>0.36556592969416074</v>
      </c>
      <c r="N151" s="101">
        <v>0.37358530996906963</v>
      </c>
      <c r="O151" s="101">
        <v>0.29666469506688897</v>
      </c>
      <c r="P151" s="101">
        <v>0.34126848464589643</v>
      </c>
      <c r="Q151" s="101">
        <v>0.2640867672962755</v>
      </c>
      <c r="R151" s="101">
        <v>0.21423638528418879</v>
      </c>
      <c r="S151" s="101">
        <v>0.23401019579593327</v>
      </c>
      <c r="T151" s="101">
        <v>0.26355861208213921</v>
      </c>
      <c r="U151" s="101">
        <v>0.27723560029671129</v>
      </c>
      <c r="V151" s="101">
        <v>0.29252808954693577</v>
      </c>
      <c r="W151" s="101">
        <v>0.306879098846075</v>
      </c>
      <c r="X151" s="101">
        <v>0.26531637618111881</v>
      </c>
      <c r="Y151" s="101">
        <v>0.22916681462786903</v>
      </c>
      <c r="DA151" s="131" t="s">
        <v>1823</v>
      </c>
    </row>
    <row r="152" spans="1:105" ht="12" customHeight="1" x14ac:dyDescent="0.25">
      <c r="A152" s="103" t="s">
        <v>52</v>
      </c>
      <c r="B152" s="104">
        <v>0.12423799618736651</v>
      </c>
      <c r="C152" s="104">
        <v>0.1370386325143341</v>
      </c>
      <c r="D152" s="104">
        <v>0.14350684106186898</v>
      </c>
      <c r="E152" s="104">
        <v>0.15479871193791073</v>
      </c>
      <c r="F152" s="104">
        <v>0.17230094585834044</v>
      </c>
      <c r="G152" s="104">
        <v>0.20415457535375334</v>
      </c>
      <c r="H152" s="104">
        <v>0.319279095159685</v>
      </c>
      <c r="I152" s="104">
        <v>0.34863043080110068</v>
      </c>
      <c r="J152" s="104">
        <v>0.35655029913373409</v>
      </c>
      <c r="K152" s="104">
        <v>0.52275114951223234</v>
      </c>
      <c r="L152" s="104">
        <v>0.62927109710445439</v>
      </c>
      <c r="M152" s="104">
        <v>0.66415220314551859</v>
      </c>
      <c r="N152" s="104">
        <v>0.72017094499241663</v>
      </c>
      <c r="O152" s="104">
        <v>0.72321045875776879</v>
      </c>
      <c r="P152" s="104">
        <v>0.80844455665149539</v>
      </c>
      <c r="Q152" s="104">
        <v>0.84337782063915556</v>
      </c>
      <c r="R152" s="104">
        <v>0.75818540756448305</v>
      </c>
      <c r="S152" s="104">
        <v>0.70655947303664091</v>
      </c>
      <c r="T152" s="104">
        <v>0.64996234738202252</v>
      </c>
      <c r="U152" s="104">
        <v>0.66259210445534644</v>
      </c>
      <c r="V152" s="104">
        <v>0.69483450823158122</v>
      </c>
      <c r="W152" s="104">
        <v>0.75184662746422015</v>
      </c>
      <c r="X152" s="104">
        <v>0.51585580911860929</v>
      </c>
      <c r="Y152" s="104">
        <v>0.45136204354278053</v>
      </c>
      <c r="DA152" s="132" t="s">
        <v>1824</v>
      </c>
    </row>
    <row r="153" spans="1:105" ht="12" customHeight="1" x14ac:dyDescent="0.25">
      <c r="A153" s="106" t="s">
        <v>124</v>
      </c>
      <c r="B153" s="101">
        <v>1.9154004513110712</v>
      </c>
      <c r="C153" s="101">
        <v>1.4779468291452489</v>
      </c>
      <c r="D153" s="101">
        <v>1.4046588503907738</v>
      </c>
      <c r="E153" s="101">
        <v>1.2021174691531515</v>
      </c>
      <c r="F153" s="101">
        <v>1.3028874635232366</v>
      </c>
      <c r="G153" s="101">
        <v>1.8333034409598985</v>
      </c>
      <c r="H153" s="101">
        <v>1.929027966511305</v>
      </c>
      <c r="I153" s="101">
        <v>2.1230416015045912</v>
      </c>
      <c r="J153" s="101">
        <v>2.1880102452120829</v>
      </c>
      <c r="K153" s="101">
        <v>1.4467480821971626</v>
      </c>
      <c r="L153" s="101">
        <v>1.3965173208421615</v>
      </c>
      <c r="M153" s="101">
        <v>1.3921912558854201</v>
      </c>
      <c r="N153" s="101">
        <v>1.3857188282071728</v>
      </c>
      <c r="O153" s="101">
        <v>1.2843815488448866</v>
      </c>
      <c r="P153" s="101">
        <v>1.3050461676865357</v>
      </c>
      <c r="Q153" s="101">
        <v>1.2828732321252108</v>
      </c>
      <c r="R153" s="101">
        <v>1.0344966343513811</v>
      </c>
      <c r="S153" s="101">
        <v>1.0177958749268614</v>
      </c>
      <c r="T153" s="101">
        <v>0.89733447219003737</v>
      </c>
      <c r="U153" s="101">
        <v>0.8779489378521651</v>
      </c>
      <c r="V153" s="101">
        <v>0.84401845118911278</v>
      </c>
      <c r="W153" s="101">
        <v>1.1066374702734445</v>
      </c>
      <c r="X153" s="101">
        <v>1.0054658970723431</v>
      </c>
      <c r="Y153" s="101">
        <v>0.97197168909315834</v>
      </c>
      <c r="DA153" s="131" t="s">
        <v>1825</v>
      </c>
    </row>
    <row r="154" spans="1:105" ht="12" customHeight="1" x14ac:dyDescent="0.25">
      <c r="A154" s="107" t="s">
        <v>123</v>
      </c>
      <c r="B154" s="104">
        <v>6.0352012779877097E-3</v>
      </c>
      <c r="C154" s="104">
        <v>4.6186218603990539E-3</v>
      </c>
      <c r="D154" s="104">
        <v>4.0145008165124625E-3</v>
      </c>
      <c r="E154" s="104">
        <v>3.4067558287345897E-3</v>
      </c>
      <c r="F154" s="104">
        <v>4.1933968883185822E-3</v>
      </c>
      <c r="G154" s="104">
        <v>9.4919396783383278E-3</v>
      </c>
      <c r="H154" s="104">
        <v>1.0266781537935529E-2</v>
      </c>
      <c r="I154" s="104">
        <v>1.224794538745602E-2</v>
      </c>
      <c r="J154" s="104">
        <v>1.4029301848856025E-2</v>
      </c>
      <c r="K154" s="104">
        <v>9.5485101176588441E-3</v>
      </c>
      <c r="L154" s="104">
        <v>9.4895462752901255E-3</v>
      </c>
      <c r="M154" s="104">
        <v>1.0506168416796201E-2</v>
      </c>
      <c r="N154" s="104">
        <v>1.0704300531070809E-2</v>
      </c>
      <c r="O154" s="104">
        <v>1.0267043322335858E-2</v>
      </c>
      <c r="P154" s="104">
        <v>1.1460725948313533E-2</v>
      </c>
      <c r="Q154" s="104">
        <v>1.2450809444790691E-2</v>
      </c>
      <c r="R154" s="104">
        <v>1.0081517842987281E-2</v>
      </c>
      <c r="S154" s="104">
        <v>9.453762205688011E-3</v>
      </c>
      <c r="T154" s="104">
        <v>8.0723967730305206E-3</v>
      </c>
      <c r="U154" s="104">
        <v>7.2944978216082854E-3</v>
      </c>
      <c r="V154" s="104">
        <v>6.4596419033228309E-3</v>
      </c>
      <c r="W154" s="104">
        <v>9.0649757529185256E-3</v>
      </c>
      <c r="X154" s="104">
        <v>7.0737170733776271E-3</v>
      </c>
      <c r="Y154" s="104">
        <v>7.0307293491487788E-3</v>
      </c>
      <c r="DA154" s="132" t="s">
        <v>1826</v>
      </c>
    </row>
    <row r="155" spans="1:105" ht="12" customHeight="1" x14ac:dyDescent="0.25">
      <c r="A155" s="108" t="s">
        <v>50</v>
      </c>
      <c r="B155" s="98">
        <v>2.2528084559688536E-3</v>
      </c>
      <c r="C155" s="98">
        <v>1.7159724804209615E-3</v>
      </c>
      <c r="D155" s="98">
        <v>1.4941196664557455E-3</v>
      </c>
      <c r="E155" s="98">
        <v>1.2560054009458507E-3</v>
      </c>
      <c r="F155" s="98">
        <v>1.5428872702233807E-3</v>
      </c>
      <c r="G155" s="98">
        <v>3.5079237079170076E-3</v>
      </c>
      <c r="H155" s="98">
        <v>3.1404224002160044E-3</v>
      </c>
      <c r="I155" s="98">
        <v>3.9662703543978852E-3</v>
      </c>
      <c r="J155" s="98">
        <v>4.9588436867707367E-3</v>
      </c>
      <c r="K155" s="98">
        <v>3.4266933007148356E-3</v>
      </c>
      <c r="L155" s="98">
        <v>2.9901675766473594E-3</v>
      </c>
      <c r="M155" s="98">
        <v>3.7188336652041656E-3</v>
      </c>
      <c r="N155" s="98">
        <v>3.6374452840419202E-3</v>
      </c>
      <c r="O155" s="98">
        <v>2.9555859665846341E-3</v>
      </c>
      <c r="P155" s="98">
        <v>3.368548369032694E-3</v>
      </c>
      <c r="Q155" s="98">
        <v>2.95205066288646E-3</v>
      </c>
      <c r="R155" s="98">
        <v>2.2306888940155801E-3</v>
      </c>
      <c r="S155" s="98">
        <v>2.353411930550046E-3</v>
      </c>
      <c r="T155" s="98">
        <v>2.3184059854766867E-3</v>
      </c>
      <c r="U155" s="98">
        <v>2.1171416754965852E-3</v>
      </c>
      <c r="V155" s="98">
        <v>1.8736086310261618E-3</v>
      </c>
      <c r="W155" s="98">
        <v>2.5875731725214807E-3</v>
      </c>
      <c r="X155" s="98">
        <v>2.3500619299823351E-3</v>
      </c>
      <c r="Y155" s="98">
        <v>2.3487511637104025E-3</v>
      </c>
      <c r="DA155" s="63" t="s">
        <v>1827</v>
      </c>
    </row>
    <row r="156" spans="1:105" ht="12" customHeight="1" x14ac:dyDescent="0.25">
      <c r="A156" s="108" t="s">
        <v>52</v>
      </c>
      <c r="B156" s="98">
        <v>3.7823928220188565E-3</v>
      </c>
      <c r="C156" s="98">
        <v>2.9026493799780926E-3</v>
      </c>
      <c r="D156" s="98">
        <v>2.520381150056717E-3</v>
      </c>
      <c r="E156" s="98">
        <v>2.1507504277887392E-3</v>
      </c>
      <c r="F156" s="98">
        <v>2.6505096180952019E-3</v>
      </c>
      <c r="G156" s="98">
        <v>5.9840159704213211E-3</v>
      </c>
      <c r="H156" s="98">
        <v>7.1263591377195238E-3</v>
      </c>
      <c r="I156" s="98">
        <v>8.2816750330581348E-3</v>
      </c>
      <c r="J156" s="98">
        <v>9.0704581620852879E-3</v>
      </c>
      <c r="K156" s="98">
        <v>6.1218168169440094E-3</v>
      </c>
      <c r="L156" s="98">
        <v>6.499378698642767E-3</v>
      </c>
      <c r="M156" s="98">
        <v>6.7873347515920368E-3</v>
      </c>
      <c r="N156" s="98">
        <v>7.0668552470288882E-3</v>
      </c>
      <c r="O156" s="98">
        <v>7.3114573557512231E-3</v>
      </c>
      <c r="P156" s="98">
        <v>8.0921775792808393E-3</v>
      </c>
      <c r="Q156" s="98">
        <v>9.4987587819042301E-3</v>
      </c>
      <c r="R156" s="98">
        <v>7.8508289489717005E-3</v>
      </c>
      <c r="S156" s="98">
        <v>7.1003502751379654E-3</v>
      </c>
      <c r="T156" s="98">
        <v>5.7539907875538334E-3</v>
      </c>
      <c r="U156" s="98">
        <v>5.1773561461117001E-3</v>
      </c>
      <c r="V156" s="98">
        <v>4.5860332722966694E-3</v>
      </c>
      <c r="W156" s="98">
        <v>6.477402580397044E-3</v>
      </c>
      <c r="X156" s="98">
        <v>4.7236551433952915E-3</v>
      </c>
      <c r="Y156" s="98">
        <v>4.6819781854383763E-3</v>
      </c>
      <c r="DA156" s="63" t="s">
        <v>1828</v>
      </c>
    </row>
    <row r="157" spans="1:105" ht="12" customHeight="1" x14ac:dyDescent="0.25">
      <c r="A157" s="106" t="s">
        <v>122</v>
      </c>
      <c r="B157" s="101">
        <v>39.187161905465359</v>
      </c>
      <c r="C157" s="101">
        <v>41.462358400835519</v>
      </c>
      <c r="D157" s="101">
        <v>43.784768118068243</v>
      </c>
      <c r="E157" s="101">
        <v>43.958479311837088</v>
      </c>
      <c r="F157" s="101">
        <v>43.376330507301795</v>
      </c>
      <c r="G157" s="101">
        <v>38.915224635617463</v>
      </c>
      <c r="H157" s="101">
        <v>40.830284332014145</v>
      </c>
      <c r="I157" s="101">
        <v>43.690391417723937</v>
      </c>
      <c r="J157" s="101">
        <v>45.024410678402639</v>
      </c>
      <c r="K157" s="101">
        <v>43.495973719218391</v>
      </c>
      <c r="L157" s="101">
        <v>46.624009188357469</v>
      </c>
      <c r="M157" s="101">
        <v>46.370183374588585</v>
      </c>
      <c r="N157" s="101">
        <v>49.552344782070264</v>
      </c>
      <c r="O157" s="101">
        <v>51.942520579314177</v>
      </c>
      <c r="P157" s="101">
        <v>53.530861815231397</v>
      </c>
      <c r="Q157" s="101">
        <v>53.917134971983742</v>
      </c>
      <c r="R157" s="101">
        <v>55.256053636568431</v>
      </c>
      <c r="S157" s="101">
        <v>53.099757738191016</v>
      </c>
      <c r="T157" s="101">
        <v>49.143117267226124</v>
      </c>
      <c r="U157" s="101">
        <v>48.400002740430125</v>
      </c>
      <c r="V157" s="101">
        <v>49.527261320725948</v>
      </c>
      <c r="W157" s="101">
        <v>59.325960087388161</v>
      </c>
      <c r="X157" s="101">
        <v>62.262411877312196</v>
      </c>
      <c r="Y157" s="101">
        <v>65.580299614675781</v>
      </c>
      <c r="DA157" s="131" t="s">
        <v>1829</v>
      </c>
    </row>
    <row r="158" spans="1:105" ht="12" customHeight="1" x14ac:dyDescent="0.25">
      <c r="A158" s="107" t="s">
        <v>121</v>
      </c>
      <c r="B158" s="104">
        <v>12.755146169860847</v>
      </c>
      <c r="C158" s="104">
        <v>13.716238031917401</v>
      </c>
      <c r="D158" s="104">
        <v>14.407161331417896</v>
      </c>
      <c r="E158" s="104">
        <v>15.631876980413089</v>
      </c>
      <c r="F158" s="104">
        <v>17.966715785165036</v>
      </c>
      <c r="G158" s="104">
        <v>21.009347432384711</v>
      </c>
      <c r="H158" s="104">
        <v>26.381936327117685</v>
      </c>
      <c r="I158" s="104">
        <v>28.509971871530386</v>
      </c>
      <c r="J158" s="104">
        <v>31.390426771216166</v>
      </c>
      <c r="K158" s="104">
        <v>44.552116809829933</v>
      </c>
      <c r="L158" s="104">
        <v>48.357807527245839</v>
      </c>
      <c r="M158" s="104">
        <v>49.714063862416936</v>
      </c>
      <c r="N158" s="104">
        <v>52.006853388345206</v>
      </c>
      <c r="O158" s="104">
        <v>54.373847221605715</v>
      </c>
      <c r="P158" s="104">
        <v>53.487800841330767</v>
      </c>
      <c r="Q158" s="104">
        <v>52.837238334647211</v>
      </c>
      <c r="R158" s="104">
        <v>52.611480401405998</v>
      </c>
      <c r="S158" s="104">
        <v>48.257887408572785</v>
      </c>
      <c r="T158" s="104">
        <v>44.165516938580971</v>
      </c>
      <c r="U158" s="104">
        <v>43.574714213422325</v>
      </c>
      <c r="V158" s="104">
        <v>42.854636294538743</v>
      </c>
      <c r="W158" s="104">
        <v>47.267072305363214</v>
      </c>
      <c r="X158" s="104">
        <v>49.925057601510645</v>
      </c>
      <c r="Y158" s="104">
        <v>48.232042426480653</v>
      </c>
      <c r="DA158" s="132" t="s">
        <v>1830</v>
      </c>
    </row>
    <row r="159" spans="1:105" ht="12" customHeight="1" x14ac:dyDescent="0.25">
      <c r="A159" s="108" t="s">
        <v>53</v>
      </c>
      <c r="B159" s="98">
        <v>4.7564810351257343</v>
      </c>
      <c r="C159" s="98">
        <v>5.0919364347018412</v>
      </c>
      <c r="D159" s="98">
        <v>5.3659785254227659</v>
      </c>
      <c r="E159" s="98">
        <v>5.7723950596602158</v>
      </c>
      <c r="F159" s="98">
        <v>6.6260814199022784</v>
      </c>
      <c r="G159" s="98">
        <v>7.7430790797598945</v>
      </c>
      <c r="H159" s="98">
        <v>8.0800961467258112</v>
      </c>
      <c r="I159" s="98">
        <v>9.2198390965323114</v>
      </c>
      <c r="J159" s="98">
        <v>11.040657852401889</v>
      </c>
      <c r="K159" s="98">
        <v>16.054886128384872</v>
      </c>
      <c r="L159" s="98">
        <v>15.360143347841419</v>
      </c>
      <c r="M159" s="98">
        <v>17.592667979342139</v>
      </c>
      <c r="N159" s="98">
        <v>17.732909207713046</v>
      </c>
      <c r="O159" s="98">
        <v>15.898618294154661</v>
      </c>
      <c r="P159" s="98">
        <v>15.789178907652929</v>
      </c>
      <c r="Q159" s="98">
        <v>12.579160513852019</v>
      </c>
      <c r="R159" s="98">
        <v>11.644005819421052</v>
      </c>
      <c r="S159" s="98">
        <v>12.011194837416806</v>
      </c>
      <c r="T159" s="98">
        <v>12.744417245861118</v>
      </c>
      <c r="U159" s="98">
        <v>12.881164924686216</v>
      </c>
      <c r="V159" s="98">
        <v>12.637125999445541</v>
      </c>
      <c r="W159" s="98">
        <v>13.542710162751854</v>
      </c>
      <c r="X159" s="98">
        <v>16.88116212631941</v>
      </c>
      <c r="Y159" s="98">
        <v>16.203031297614828</v>
      </c>
      <c r="DA159" s="63" t="s">
        <v>1831</v>
      </c>
    </row>
    <row r="160" spans="1:105" ht="12" customHeight="1" x14ac:dyDescent="0.25">
      <c r="A160" s="108" t="s">
        <v>52</v>
      </c>
      <c r="B160" s="98">
        <v>7.9986651347351136</v>
      </c>
      <c r="C160" s="98">
        <v>8.6243015972155597</v>
      </c>
      <c r="D160" s="98">
        <v>9.0411828059951311</v>
      </c>
      <c r="E160" s="98">
        <v>9.8594819207528737</v>
      </c>
      <c r="F160" s="98">
        <v>11.340634365262758</v>
      </c>
      <c r="G160" s="98">
        <v>13.266268352624817</v>
      </c>
      <c r="H160" s="98">
        <v>18.301840180391874</v>
      </c>
      <c r="I160" s="98">
        <v>19.290132774998074</v>
      </c>
      <c r="J160" s="98">
        <v>20.349768918814277</v>
      </c>
      <c r="K160" s="98">
        <v>28.49723068144506</v>
      </c>
      <c r="L160" s="98">
        <v>32.997664179404424</v>
      </c>
      <c r="M160" s="98">
        <v>32.121395883074797</v>
      </c>
      <c r="N160" s="98">
        <v>34.273944180632164</v>
      </c>
      <c r="O160" s="98">
        <v>38.475228927451056</v>
      </c>
      <c r="P160" s="98">
        <v>37.698621933677842</v>
      </c>
      <c r="Q160" s="98">
        <v>40.258077820795194</v>
      </c>
      <c r="R160" s="98">
        <v>40.967474581984945</v>
      </c>
      <c r="S160" s="98">
        <v>36.246692571155982</v>
      </c>
      <c r="T160" s="98">
        <v>31.421099692719853</v>
      </c>
      <c r="U160" s="98">
        <v>30.693549288736108</v>
      </c>
      <c r="V160" s="98">
        <v>30.217510295093202</v>
      </c>
      <c r="W160" s="98">
        <v>33.724362142611362</v>
      </c>
      <c r="X160" s="98">
        <v>33.043895475191235</v>
      </c>
      <c r="Y160" s="98">
        <v>32.029011128865825</v>
      </c>
      <c r="DA160" s="63" t="s">
        <v>1832</v>
      </c>
    </row>
    <row r="161" spans="1:105" ht="12" customHeight="1" x14ac:dyDescent="0.25">
      <c r="A161" s="121" t="s">
        <v>54</v>
      </c>
      <c r="B161" s="122">
        <v>18.510614353456479</v>
      </c>
      <c r="C161" s="122">
        <v>21.684669138722271</v>
      </c>
      <c r="D161" s="122">
        <v>22.93070581123861</v>
      </c>
      <c r="E161" s="122">
        <v>23.031250054936695</v>
      </c>
      <c r="F161" s="122">
        <v>25.012322418947484</v>
      </c>
      <c r="G161" s="122">
        <v>21.350666780803071</v>
      </c>
      <c r="H161" s="122">
        <v>26.824373900644375</v>
      </c>
      <c r="I161" s="122">
        <v>25.041568066079073</v>
      </c>
      <c r="J161" s="122">
        <v>28.450951371646099</v>
      </c>
      <c r="K161" s="122">
        <v>37.542547594197437</v>
      </c>
      <c r="L161" s="122">
        <v>39.650145314650501</v>
      </c>
      <c r="M161" s="122">
        <v>40.790148991981049</v>
      </c>
      <c r="N161" s="122">
        <v>43.234747315634998</v>
      </c>
      <c r="O161" s="122">
        <v>42.916925413500124</v>
      </c>
      <c r="P161" s="122">
        <v>45.554492166404515</v>
      </c>
      <c r="Q161" s="122">
        <v>43.541377162297998</v>
      </c>
      <c r="R161" s="122">
        <v>44.146254169524433</v>
      </c>
      <c r="S161" s="122">
        <v>44.116033857510693</v>
      </c>
      <c r="T161" s="122">
        <v>43.428266250604175</v>
      </c>
      <c r="U161" s="122">
        <v>44.307195350879987</v>
      </c>
      <c r="V161" s="122">
        <v>44.202415654397029</v>
      </c>
      <c r="W161" s="122">
        <v>42.807822840116557</v>
      </c>
      <c r="X161" s="122">
        <v>42.765640856404794</v>
      </c>
      <c r="Y161" s="122">
        <v>44.531931810388656</v>
      </c>
      <c r="DA161" s="130" t="s">
        <v>1833</v>
      </c>
    </row>
    <row r="162" spans="1:105" ht="12" customHeight="1" x14ac:dyDescent="0.25">
      <c r="A162" s="97" t="s">
        <v>202</v>
      </c>
      <c r="B162" s="98">
        <v>2.533372310650774</v>
      </c>
      <c r="C162" s="98">
        <v>2.9995418021817524</v>
      </c>
      <c r="D162" s="98">
        <v>3.1885376553825799</v>
      </c>
      <c r="E162" s="98">
        <v>3.1736653881849834</v>
      </c>
      <c r="F162" s="98">
        <v>3.4007545854857484</v>
      </c>
      <c r="G162" s="98">
        <v>2.9236497433998139</v>
      </c>
      <c r="H162" s="98">
        <v>3.7598170193699589</v>
      </c>
      <c r="I162" s="98">
        <v>3.5446447780904289</v>
      </c>
      <c r="J162" s="98">
        <v>3.9317571439321783</v>
      </c>
      <c r="K162" s="98">
        <v>5.1663831763748806</v>
      </c>
      <c r="L162" s="98">
        <v>5.4298474451411609</v>
      </c>
      <c r="M162" s="98">
        <v>5.8926470616562829</v>
      </c>
      <c r="N162" s="98">
        <v>6.3325995915460656</v>
      </c>
      <c r="O162" s="98">
        <v>5.9585090816079376</v>
      </c>
      <c r="P162" s="98">
        <v>6.0322025561246111</v>
      </c>
      <c r="Q162" s="98">
        <v>5.2585590810230034</v>
      </c>
      <c r="R162" s="98">
        <v>4.4702845294105522</v>
      </c>
      <c r="S162" s="98">
        <v>4.4575974519573078</v>
      </c>
      <c r="T162" s="98">
        <v>4.0666743642209662</v>
      </c>
      <c r="U162" s="98">
        <v>4.1516328738228676</v>
      </c>
      <c r="V162" s="98">
        <v>4.1576359738855952</v>
      </c>
      <c r="W162" s="98">
        <v>4.8541245056732807</v>
      </c>
      <c r="X162" s="98">
        <v>2.8337693626299001</v>
      </c>
      <c r="Y162" s="98">
        <v>2.755581992686492</v>
      </c>
      <c r="DA162" s="63" t="s">
        <v>1834</v>
      </c>
    </row>
    <row r="163" spans="1:105" ht="12" customHeight="1" x14ac:dyDescent="0.25">
      <c r="A163" s="97" t="s">
        <v>50</v>
      </c>
      <c r="B163" s="98">
        <v>0.10322341770655905</v>
      </c>
      <c r="C163" s="98">
        <v>0.11738054847920393</v>
      </c>
      <c r="D163" s="98">
        <v>0.11747621090093893</v>
      </c>
      <c r="E163" s="98">
        <v>0.10718270353106267</v>
      </c>
      <c r="F163" s="98">
        <v>0.11690142401672156</v>
      </c>
      <c r="G163" s="98">
        <v>0.10226874197907841</v>
      </c>
      <c r="H163" s="98">
        <v>0.12077957566548489</v>
      </c>
      <c r="I163" s="98">
        <v>0.10497707488799309</v>
      </c>
      <c r="J163" s="98">
        <v>0.10886815128781212</v>
      </c>
      <c r="K163" s="98">
        <v>0.13564208227793353</v>
      </c>
      <c r="L163" s="98">
        <v>0.13371206909839292</v>
      </c>
      <c r="M163" s="98">
        <v>0.10324388076343483</v>
      </c>
      <c r="N163" s="98">
        <v>6.9810759588786825E-2</v>
      </c>
      <c r="O163" s="98">
        <v>6.2218636318608397E-2</v>
      </c>
      <c r="P163" s="98">
        <v>7.3141063267728942E-2</v>
      </c>
      <c r="Q163" s="98">
        <v>9.2458934323583694E-2</v>
      </c>
      <c r="R163" s="98">
        <v>0.10717530769629352</v>
      </c>
      <c r="S163" s="98">
        <v>0.10371097355566583</v>
      </c>
      <c r="T163" s="98">
        <v>9.2381154381908109E-2</v>
      </c>
      <c r="U163" s="98">
        <v>9.302493276901469E-2</v>
      </c>
      <c r="V163" s="98">
        <v>9.0448404886038211E-2</v>
      </c>
      <c r="W163" s="98">
        <v>0.12131047545425049</v>
      </c>
      <c r="X163" s="98">
        <v>4.3168405574920347E-2</v>
      </c>
      <c r="Y163" s="98">
        <v>4.1907717935533266E-2</v>
      </c>
      <c r="DA163" s="63" t="s">
        <v>1835</v>
      </c>
    </row>
    <row r="164" spans="1:105" ht="12" customHeight="1" x14ac:dyDescent="0.25">
      <c r="A164" s="109" t="s">
        <v>120</v>
      </c>
      <c r="B164" s="33">
        <v>15.874018625099147</v>
      </c>
      <c r="C164" s="33">
        <v>18.567746788061314</v>
      </c>
      <c r="D164" s="33">
        <v>19.624691944955092</v>
      </c>
      <c r="E164" s="33">
        <v>19.75040196322065</v>
      </c>
      <c r="F164" s="33">
        <v>21.494666409445013</v>
      </c>
      <c r="G164" s="33">
        <v>18.324748295424179</v>
      </c>
      <c r="H164" s="33">
        <v>22.943777305608933</v>
      </c>
      <c r="I164" s="33">
        <v>21.391946213100653</v>
      </c>
      <c r="J164" s="33">
        <v>24.410326076426109</v>
      </c>
      <c r="K164" s="33">
        <v>32.240522335544625</v>
      </c>
      <c r="L164" s="33">
        <v>34.086585800410944</v>
      </c>
      <c r="M164" s="33">
        <v>34.794258049561329</v>
      </c>
      <c r="N164" s="33">
        <v>36.832336964500143</v>
      </c>
      <c r="O164" s="33">
        <v>36.896197695573576</v>
      </c>
      <c r="P164" s="33">
        <v>39.449148547012179</v>
      </c>
      <c r="Q164" s="33">
        <v>38.190359146951408</v>
      </c>
      <c r="R164" s="33">
        <v>39.568794332417589</v>
      </c>
      <c r="S164" s="33">
        <v>39.554725431997717</v>
      </c>
      <c r="T164" s="33">
        <v>39.269210732001298</v>
      </c>
      <c r="U164" s="33">
        <v>40.062537544288105</v>
      </c>
      <c r="V164" s="33">
        <v>39.9543312756254</v>
      </c>
      <c r="W164" s="33">
        <v>37.832387858989023</v>
      </c>
      <c r="X164" s="33">
        <v>39.888703088199975</v>
      </c>
      <c r="Y164" s="33">
        <v>41.734442099766632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0.49047411890868747</v>
      </c>
      <c r="C166" s="119">
        <f t="shared" si="32"/>
        <v>0.50003457391909911</v>
      </c>
      <c r="D166" s="119">
        <f t="shared" si="32"/>
        <v>0.5111193473713157</v>
      </c>
      <c r="E166" s="119">
        <f t="shared" si="32"/>
        <v>0.52190664404162812</v>
      </c>
      <c r="F166" s="119">
        <f t="shared" si="32"/>
        <v>0.53549074404088937</v>
      </c>
      <c r="G166" s="119">
        <f t="shared" si="32"/>
        <v>0.54934484560334762</v>
      </c>
      <c r="H166" s="119">
        <f t="shared" si="32"/>
        <v>0.56911754394529757</v>
      </c>
      <c r="I166" s="119">
        <f t="shared" si="32"/>
        <v>0.58661607562997553</v>
      </c>
      <c r="J166" s="119">
        <f t="shared" si="32"/>
        <v>0.60407461187903799</v>
      </c>
      <c r="K166" s="119">
        <f t="shared" si="32"/>
        <v>0.62360338119594438</v>
      </c>
      <c r="L166" s="119">
        <f t="shared" si="32"/>
        <v>0.64062914357876022</v>
      </c>
      <c r="M166" s="119">
        <f t="shared" si="32"/>
        <v>0.65942330735372323</v>
      </c>
      <c r="N166" s="119">
        <f t="shared" si="32"/>
        <v>0.67783392722980562</v>
      </c>
      <c r="O166" s="119">
        <f t="shared" si="32"/>
        <v>0.69405106579673592</v>
      </c>
      <c r="P166" s="119">
        <f t="shared" si="32"/>
        <v>0.70069992332560982</v>
      </c>
      <c r="Q166" s="119">
        <f t="shared" si="32"/>
        <v>0.70451573599298711</v>
      </c>
      <c r="R166" s="119">
        <f t="shared" ref="R166:V166" si="33">IF(R142=0,"",R142/R118)</f>
        <v>0.7103729252224944</v>
      </c>
      <c r="S166" s="119">
        <f t="shared" si="33"/>
        <v>0.71803221983356025</v>
      </c>
      <c r="T166" s="119">
        <f t="shared" si="33"/>
        <v>0.72793296192464163</v>
      </c>
      <c r="U166" s="119">
        <f t="shared" si="33"/>
        <v>0.7381355811587913</v>
      </c>
      <c r="V166" s="119">
        <f t="shared" si="33"/>
        <v>0.75020227101972081</v>
      </c>
      <c r="W166" s="119">
        <f t="shared" ref="W166:Y166" si="34">IF(W142=0,"",W142/W118)</f>
        <v>0.76075029432662</v>
      </c>
      <c r="X166" s="119">
        <f t="shared" si="34"/>
        <v>0.77374842724785153</v>
      </c>
      <c r="Y166" s="119">
        <f t="shared" si="34"/>
        <v>0.78602630010812624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0.47267125908277813</v>
      </c>
      <c r="C167" s="124">
        <f t="shared" si="35"/>
        <v>0.48242148014836106</v>
      </c>
      <c r="D167" s="124">
        <f t="shared" si="35"/>
        <v>0.49202663000416241</v>
      </c>
      <c r="E167" s="124">
        <f t="shared" si="35"/>
        <v>0.50291506276329234</v>
      </c>
      <c r="F167" s="124">
        <f t="shared" si="35"/>
        <v>0.51574570395571129</v>
      </c>
      <c r="G167" s="124">
        <f t="shared" si="35"/>
        <v>0.53171331163705737</v>
      </c>
      <c r="H167" s="124">
        <f t="shared" si="35"/>
        <v>0.55057986519463997</v>
      </c>
      <c r="I167" s="124">
        <f t="shared" si="35"/>
        <v>0.56885649710816677</v>
      </c>
      <c r="J167" s="124">
        <f t="shared" si="35"/>
        <v>0.58632172033221164</v>
      </c>
      <c r="K167" s="124">
        <f t="shared" si="35"/>
        <v>0.60392596943014021</v>
      </c>
      <c r="L167" s="124">
        <f t="shared" si="35"/>
        <v>0.62274131059137361</v>
      </c>
      <c r="M167" s="124">
        <f t="shared" si="35"/>
        <v>0.64170634749338573</v>
      </c>
      <c r="N167" s="124">
        <f t="shared" si="35"/>
        <v>0.66134985164516313</v>
      </c>
      <c r="O167" s="124">
        <f t="shared" si="35"/>
        <v>0.67886661459800435</v>
      </c>
      <c r="P167" s="124">
        <f t="shared" si="35"/>
        <v>0.68339038906515459</v>
      </c>
      <c r="Q167" s="124">
        <f t="shared" si="35"/>
        <v>0.6879843875858227</v>
      </c>
      <c r="R167" s="124">
        <f t="shared" ref="R167:V167" si="36">IF(R143=0,"",R143/R119)</f>
        <v>0.69477772933285931</v>
      </c>
      <c r="S167" s="124">
        <f t="shared" si="36"/>
        <v>0.7034923585775148</v>
      </c>
      <c r="T167" s="124">
        <f t="shared" si="36"/>
        <v>0.71324468805532726</v>
      </c>
      <c r="U167" s="124">
        <f t="shared" si="36"/>
        <v>0.72374031483784107</v>
      </c>
      <c r="V167" s="124">
        <f t="shared" si="36"/>
        <v>0.73619497677420964</v>
      </c>
      <c r="W167" s="124">
        <f t="shared" ref="W167:Y167" si="37">IF(W143=0,"",W143/W119)</f>
        <v>0.74866783155249361</v>
      </c>
      <c r="X167" s="124">
        <f t="shared" si="37"/>
        <v>0.7611660048701564</v>
      </c>
      <c r="Y167" s="124">
        <f t="shared" si="37"/>
        <v>0.77369180257220471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0.46990510489064641</v>
      </c>
      <c r="C168" s="111">
        <f t="shared" si="38"/>
        <v>0.47971566120996478</v>
      </c>
      <c r="D168" s="111">
        <f t="shared" si="38"/>
        <v>0.48938104318197467</v>
      </c>
      <c r="E168" s="111">
        <f t="shared" si="38"/>
        <v>0.50032245367218708</v>
      </c>
      <c r="F168" s="111">
        <f t="shared" si="38"/>
        <v>0.51322075948969459</v>
      </c>
      <c r="G168" s="111">
        <f t="shared" si="38"/>
        <v>0.52946994044105988</v>
      </c>
      <c r="H168" s="111">
        <f t="shared" si="38"/>
        <v>0.54834042555559748</v>
      </c>
      <c r="I168" s="111">
        <f t="shared" si="38"/>
        <v>0.56671158396031984</v>
      </c>
      <c r="J168" s="111">
        <f t="shared" si="38"/>
        <v>0.58422750296002435</v>
      </c>
      <c r="K168" s="111">
        <f t="shared" si="38"/>
        <v>0.60187962983109655</v>
      </c>
      <c r="L168" s="111">
        <f t="shared" si="38"/>
        <v>0.62074860863089931</v>
      </c>
      <c r="M168" s="111">
        <f t="shared" si="38"/>
        <v>0.63978397493687744</v>
      </c>
      <c r="N168" s="111">
        <f t="shared" si="38"/>
        <v>0.659495234903687</v>
      </c>
      <c r="O168" s="111">
        <f t="shared" si="38"/>
        <v>0.67707776372224848</v>
      </c>
      <c r="P168" s="111">
        <f t="shared" si="38"/>
        <v>0.68162857624904039</v>
      </c>
      <c r="Q168" s="111">
        <f t="shared" si="38"/>
        <v>0.68624947411018089</v>
      </c>
      <c r="R168" s="111">
        <f t="shared" ref="R168:V168" si="39">IF(R144=0,"",R144/R120)</f>
        <v>0.69307344933483583</v>
      </c>
      <c r="S168" s="111">
        <f t="shared" si="39"/>
        <v>0.70182580408884909</v>
      </c>
      <c r="T168" s="111">
        <f t="shared" si="39"/>
        <v>0.71161455062812862</v>
      </c>
      <c r="U168" s="111">
        <f t="shared" si="39"/>
        <v>0.72215750862681938</v>
      </c>
      <c r="V168" s="111">
        <f t="shared" si="39"/>
        <v>0.73466145402040539</v>
      </c>
      <c r="W168" s="111">
        <f t="shared" ref="W168:Y168" si="40">IF(W144=0,"",W144/W120)</f>
        <v>0.7471646681024553</v>
      </c>
      <c r="X168" s="111">
        <f t="shared" si="40"/>
        <v>0.7597267525382031</v>
      </c>
      <c r="Y168" s="111">
        <f t="shared" si="40"/>
        <v>0.77230393799313057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1.8212459755619608</v>
      </c>
      <c r="C170" s="124">
        <f t="shared" si="44"/>
        <v>1.9876690686595866</v>
      </c>
      <c r="D170" s="124">
        <f t="shared" si="44"/>
        <v>2.0993369129989041</v>
      </c>
      <c r="E170" s="124">
        <f t="shared" si="44"/>
        <v>2.2304979916407173</v>
      </c>
      <c r="F170" s="124">
        <f t="shared" si="44"/>
        <v>2.3540853738713858</v>
      </c>
      <c r="G170" s="124">
        <f t="shared" si="44"/>
        <v>2.4914935747261273</v>
      </c>
      <c r="H170" s="124">
        <f t="shared" si="44"/>
        <v>2.6415321337754429</v>
      </c>
      <c r="I170" s="124">
        <f t="shared" si="44"/>
        <v>2.7564615417323983</v>
      </c>
      <c r="J170" s="124">
        <f t="shared" si="44"/>
        <v>2.8424930221517601</v>
      </c>
      <c r="K170" s="124">
        <f t="shared" si="44"/>
        <v>2.9393461857166523</v>
      </c>
      <c r="L170" s="124">
        <f t="shared" si="44"/>
        <v>3.0273228807034345</v>
      </c>
      <c r="M170" s="124">
        <f t="shared" si="44"/>
        <v>3.1216180954080057</v>
      </c>
      <c r="N170" s="124">
        <f t="shared" si="44"/>
        <v>3.2172654867542194</v>
      </c>
      <c r="O170" s="124">
        <f t="shared" si="44"/>
        <v>3.3499667496987322</v>
      </c>
      <c r="P170" s="124">
        <f t="shared" si="44"/>
        <v>3.4723258423360961</v>
      </c>
      <c r="Q170" s="124">
        <f t="shared" si="44"/>
        <v>3.5956010697149208</v>
      </c>
      <c r="R170" s="124">
        <f t="shared" ref="R170:V170" si="45">IF(R146=0,"",R146/R122)</f>
        <v>3.712564404928429</v>
      </c>
      <c r="S170" s="124">
        <f t="shared" si="45"/>
        <v>3.8330185392044367</v>
      </c>
      <c r="T170" s="124">
        <f t="shared" si="45"/>
        <v>3.9393996120242525</v>
      </c>
      <c r="U170" s="124">
        <f t="shared" si="45"/>
        <v>4.0332132504789886</v>
      </c>
      <c r="V170" s="124">
        <f t="shared" si="45"/>
        <v>4.1028129815259318</v>
      </c>
      <c r="W170" s="124">
        <f t="shared" ref="W170:Y170" si="46">IF(W146=0,"",W146/W122)</f>
        <v>4.1364418074573219</v>
      </c>
      <c r="X170" s="124">
        <f t="shared" si="46"/>
        <v>4.1539166239495149</v>
      </c>
      <c r="Y170" s="124">
        <f t="shared" si="46"/>
        <v>4.1711913911854852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1.8212459755619608</v>
      </c>
      <c r="C171" s="111">
        <f t="shared" si="47"/>
        <v>1.9876690686595866</v>
      </c>
      <c r="D171" s="111">
        <f t="shared" si="47"/>
        <v>2.0993369129989041</v>
      </c>
      <c r="E171" s="111">
        <f t="shared" si="47"/>
        <v>2.2304979916407173</v>
      </c>
      <c r="F171" s="111">
        <f t="shared" si="47"/>
        <v>2.3540853738713858</v>
      </c>
      <c r="G171" s="111">
        <f t="shared" si="47"/>
        <v>2.4914935747261273</v>
      </c>
      <c r="H171" s="111">
        <f t="shared" si="47"/>
        <v>2.6415321337754429</v>
      </c>
      <c r="I171" s="111">
        <f t="shared" si="47"/>
        <v>2.7564615417323983</v>
      </c>
      <c r="J171" s="111">
        <f t="shared" si="47"/>
        <v>2.8424930221517601</v>
      </c>
      <c r="K171" s="111">
        <f t="shared" si="47"/>
        <v>2.9393461857166523</v>
      </c>
      <c r="L171" s="111">
        <f t="shared" si="47"/>
        <v>3.0273228807034345</v>
      </c>
      <c r="M171" s="111">
        <f t="shared" si="47"/>
        <v>3.1216180954080057</v>
      </c>
      <c r="N171" s="111">
        <f t="shared" si="47"/>
        <v>3.2172654867542194</v>
      </c>
      <c r="O171" s="111">
        <f t="shared" si="47"/>
        <v>3.3499667496987322</v>
      </c>
      <c r="P171" s="111">
        <f t="shared" si="47"/>
        <v>3.4723258423360961</v>
      </c>
      <c r="Q171" s="111">
        <f t="shared" si="47"/>
        <v>3.5956010697149208</v>
      </c>
      <c r="R171" s="111">
        <f t="shared" ref="R171:V171" si="48">IF(R147=0,"",R147/R123)</f>
        <v>3.712564404928429</v>
      </c>
      <c r="S171" s="111">
        <f t="shared" si="48"/>
        <v>3.8330185392044367</v>
      </c>
      <c r="T171" s="111">
        <f t="shared" si="48"/>
        <v>3.9393996120242525</v>
      </c>
      <c r="U171" s="111">
        <f t="shared" si="48"/>
        <v>4.0332132504789886</v>
      </c>
      <c r="V171" s="111">
        <f t="shared" si="48"/>
        <v>4.1028129815259318</v>
      </c>
      <c r="W171" s="111">
        <f t="shared" ref="W171:Y171" si="49">IF(W147=0,"",W147/W123)</f>
        <v>4.1364418074573219</v>
      </c>
      <c r="X171" s="111">
        <f t="shared" si="49"/>
        <v>4.1539166239495149</v>
      </c>
      <c r="Y171" s="111">
        <f t="shared" si="49"/>
        <v>4.1711913911854852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0.56960727767762065</v>
      </c>
      <c r="C172" s="124">
        <f t="shared" si="50"/>
        <v>0.57742071311617971</v>
      </c>
      <c r="D172" s="124">
        <f t="shared" si="50"/>
        <v>0.58573216899274527</v>
      </c>
      <c r="E172" s="124">
        <f t="shared" si="50"/>
        <v>0.5959995577199293</v>
      </c>
      <c r="F172" s="124">
        <f t="shared" si="50"/>
        <v>0.60901004670950787</v>
      </c>
      <c r="G172" s="124">
        <f t="shared" si="50"/>
        <v>0.62540600691830606</v>
      </c>
      <c r="H172" s="124">
        <f t="shared" si="50"/>
        <v>0.64343252354159053</v>
      </c>
      <c r="I172" s="124">
        <f t="shared" si="50"/>
        <v>0.6580797221080581</v>
      </c>
      <c r="J172" s="124">
        <f t="shared" si="50"/>
        <v>0.67637643178760731</v>
      </c>
      <c r="K172" s="124">
        <f t="shared" si="50"/>
        <v>0.69866387526322349</v>
      </c>
      <c r="L172" s="124">
        <f t="shared" si="50"/>
        <v>0.71753988048473893</v>
      </c>
      <c r="M172" s="124">
        <f t="shared" si="50"/>
        <v>0.73139719125208447</v>
      </c>
      <c r="N172" s="124">
        <f t="shared" si="50"/>
        <v>0.74800425594267128</v>
      </c>
      <c r="O172" s="124">
        <f t="shared" si="50"/>
        <v>0.76401502365992402</v>
      </c>
      <c r="P172" s="124">
        <f t="shared" si="50"/>
        <v>0.76646489964855735</v>
      </c>
      <c r="Q172" s="124">
        <f t="shared" si="50"/>
        <v>0.77404746087100329</v>
      </c>
      <c r="R172" s="124">
        <f t="shared" ref="R172:V172" si="51">IF(R148=0,"",R148/R124)</f>
        <v>0.78151619268331962</v>
      </c>
      <c r="S172" s="124">
        <f t="shared" si="51"/>
        <v>0.78643045776711329</v>
      </c>
      <c r="T172" s="124">
        <f t="shared" si="51"/>
        <v>0.79349507061365232</v>
      </c>
      <c r="U172" s="124">
        <f t="shared" si="51"/>
        <v>0.80333623141912236</v>
      </c>
      <c r="V172" s="124">
        <f t="shared" si="51"/>
        <v>0.81382438636156706</v>
      </c>
      <c r="W172" s="124">
        <f t="shared" ref="W172:Y172" si="52">IF(W148=0,"",W148/W124)</f>
        <v>0.82363160765442456</v>
      </c>
      <c r="X172" s="124">
        <f t="shared" si="52"/>
        <v>0.83356826258245442</v>
      </c>
      <c r="Y172" s="124">
        <f t="shared" si="52"/>
        <v>0.84245737225311734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0.49253035047946453</v>
      </c>
      <c r="C173" s="111">
        <f t="shared" si="53"/>
        <v>0.50213289173512599</v>
      </c>
      <c r="D173" s="111">
        <f t="shared" si="53"/>
        <v>0.51204691691268556</v>
      </c>
      <c r="E173" s="111">
        <f t="shared" si="53"/>
        <v>0.52286881588846079</v>
      </c>
      <c r="F173" s="111">
        <f t="shared" si="53"/>
        <v>0.53621941735484502</v>
      </c>
      <c r="G173" s="111">
        <f t="shared" si="53"/>
        <v>0.55339610256290139</v>
      </c>
      <c r="H173" s="111">
        <f t="shared" si="53"/>
        <v>0.57364494551510758</v>
      </c>
      <c r="I173" s="111">
        <f t="shared" si="53"/>
        <v>0.59508165053228768</v>
      </c>
      <c r="J173" s="111">
        <f t="shared" si="53"/>
        <v>0.62063870087629824</v>
      </c>
      <c r="K173" s="111">
        <f t="shared" si="53"/>
        <v>0.64477132041844376</v>
      </c>
      <c r="L173" s="111">
        <f t="shared" si="53"/>
        <v>0.66924537676183893</v>
      </c>
      <c r="M173" s="111">
        <f t="shared" si="53"/>
        <v>0.6941686293891246</v>
      </c>
      <c r="N173" s="111">
        <f t="shared" si="53"/>
        <v>0.71923587652253573</v>
      </c>
      <c r="O173" s="111">
        <f t="shared" si="53"/>
        <v>0.73697697696911668</v>
      </c>
      <c r="P173" s="111">
        <f t="shared" si="53"/>
        <v>0.74085063317885136</v>
      </c>
      <c r="Q173" s="111">
        <f t="shared" si="53"/>
        <v>0.74517168935418354</v>
      </c>
      <c r="R173" s="111">
        <f t="shared" ref="R173:V173" si="54">IF(R149=0,"",R149/R125)</f>
        <v>0.75127777840909227</v>
      </c>
      <c r="S173" s="111">
        <f t="shared" si="54"/>
        <v>0.76140734541914479</v>
      </c>
      <c r="T173" s="111">
        <f t="shared" si="54"/>
        <v>0.77353538531824417</v>
      </c>
      <c r="U173" s="111">
        <f t="shared" si="54"/>
        <v>0.78657885696994145</v>
      </c>
      <c r="V173" s="111">
        <f t="shared" si="54"/>
        <v>0.7990007161019641</v>
      </c>
      <c r="W173" s="111">
        <f t="shared" ref="W173:Y173" si="55">IF(W149=0,"",W149/W125)</f>
        <v>0.81045921209745608</v>
      </c>
      <c r="X173" s="111">
        <f t="shared" si="55"/>
        <v>0.82185610610706161</v>
      </c>
      <c r="Y173" s="111">
        <f t="shared" si="55"/>
        <v>0.83370587879590508</v>
      </c>
      <c r="DA173" s="63" t="s">
        <v>1989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0.7224943477322846</v>
      </c>
      <c r="C174" s="111">
        <f t="shared" si="56"/>
        <v>0.73318703380039141</v>
      </c>
      <c r="D174" s="111">
        <f t="shared" si="56"/>
        <v>0.73991316171772503</v>
      </c>
      <c r="E174" s="111">
        <f t="shared" si="56"/>
        <v>0.75429841407955434</v>
      </c>
      <c r="F174" s="111">
        <f t="shared" si="56"/>
        <v>0.77063439914939513</v>
      </c>
      <c r="G174" s="111">
        <f t="shared" si="56"/>
        <v>0.79341143602818165</v>
      </c>
      <c r="H174" s="111">
        <f t="shared" si="56"/>
        <v>0.84018784313597439</v>
      </c>
      <c r="I174" s="111">
        <f t="shared" si="56"/>
        <v>0.84206014982683441</v>
      </c>
      <c r="J174" s="111">
        <f t="shared" si="56"/>
        <v>0.84177981389552514</v>
      </c>
      <c r="K174" s="111">
        <f t="shared" si="56"/>
        <v>0.85690038615554387</v>
      </c>
      <c r="L174" s="111">
        <f t="shared" si="56"/>
        <v>0.87993056359656974</v>
      </c>
      <c r="M174" s="111">
        <f t="shared" si="56"/>
        <v>0.87564026974908049</v>
      </c>
      <c r="N174" s="111">
        <f t="shared" si="56"/>
        <v>0.88626482341216417</v>
      </c>
      <c r="O174" s="111">
        <f t="shared" si="56"/>
        <v>0.90549859480039974</v>
      </c>
      <c r="P174" s="111">
        <f t="shared" si="56"/>
        <v>0.9062871538068471</v>
      </c>
      <c r="Q174" s="111">
        <f t="shared" si="56"/>
        <v>0.92470045562235637</v>
      </c>
      <c r="R174" s="111">
        <f t="shared" ref="R174:V174" si="57">IF(R150=0,"",R150/R126)</f>
        <v>0.93065905660945003</v>
      </c>
      <c r="S174" s="111">
        <f t="shared" si="57"/>
        <v>0.92525668944979778</v>
      </c>
      <c r="T174" s="111">
        <f t="shared" si="57"/>
        <v>0.91901703123223177</v>
      </c>
      <c r="U174" s="111">
        <f t="shared" si="57"/>
        <v>0.92312043017501522</v>
      </c>
      <c r="V174" s="111">
        <f t="shared" si="57"/>
        <v>0.92950108573550694</v>
      </c>
      <c r="W174" s="111">
        <f t="shared" ref="W174:Y174" si="58">IF(W150=0,"",W150/W126)</f>
        <v>0.93520644114082752</v>
      </c>
      <c r="X174" s="111">
        <f t="shared" si="58"/>
        <v>0.92778209484538232</v>
      </c>
      <c r="Y174" s="111">
        <f t="shared" si="58"/>
        <v>0.93194803512938973</v>
      </c>
      <c r="DA174" s="63" t="s">
        <v>1990</v>
      </c>
    </row>
    <row r="175" spans="1:105" ht="12" customHeight="1" x14ac:dyDescent="0.25">
      <c r="A175" s="100" t="s">
        <v>199</v>
      </c>
      <c r="B175" s="112">
        <f t="shared" ref="B175:Q175" si="59">IF(B151=0,"",B151/B127)</f>
        <v>0.49253035047946453</v>
      </c>
      <c r="C175" s="112">
        <f t="shared" si="59"/>
        <v>0.5049844628287623</v>
      </c>
      <c r="D175" s="112">
        <f t="shared" si="59"/>
        <v>0.51445199681713083</v>
      </c>
      <c r="E175" s="112">
        <f t="shared" si="59"/>
        <v>0.53131444525846794</v>
      </c>
      <c r="F175" s="112">
        <f t="shared" si="59"/>
        <v>0.55332880162833964</v>
      </c>
      <c r="G175" s="112">
        <f t="shared" si="59"/>
        <v>0.58589263609176934</v>
      </c>
      <c r="H175" s="112">
        <f t="shared" si="59"/>
        <v>0.61700864483933404</v>
      </c>
      <c r="I175" s="112">
        <f t="shared" si="59"/>
        <v>0.6331328635977912</v>
      </c>
      <c r="J175" s="112">
        <f t="shared" si="59"/>
        <v>0.65183029437714191</v>
      </c>
      <c r="K175" s="112">
        <f t="shared" si="59"/>
        <v>0.68307162189265547</v>
      </c>
      <c r="L175" s="112">
        <f t="shared" si="59"/>
        <v>0.6989948747289807</v>
      </c>
      <c r="M175" s="112">
        <f t="shared" si="59"/>
        <v>0.7142637681572841</v>
      </c>
      <c r="N175" s="112">
        <f t="shared" si="59"/>
        <v>0.72689313345367734</v>
      </c>
      <c r="O175" s="112">
        <f t="shared" si="59"/>
        <v>0.7359527878879627</v>
      </c>
      <c r="P175" s="112">
        <f t="shared" si="59"/>
        <v>0.74164244994226602</v>
      </c>
      <c r="Q175" s="112">
        <f t="shared" si="59"/>
        <v>0.74544130408385856</v>
      </c>
      <c r="R175" s="112">
        <f t="shared" ref="R175:V175" si="60">IF(R151=0,"",R151/R127)</f>
        <v>0.74727811479254369</v>
      </c>
      <c r="S175" s="112">
        <f t="shared" si="60"/>
        <v>0.75489471710403122</v>
      </c>
      <c r="T175" s="112">
        <f t="shared" si="60"/>
        <v>0.7660312210692426</v>
      </c>
      <c r="U175" s="112">
        <f t="shared" si="60"/>
        <v>0.77983252103874745</v>
      </c>
      <c r="V175" s="112">
        <f t="shared" si="60"/>
        <v>0.79617772414938448</v>
      </c>
      <c r="W175" s="112">
        <f t="shared" ref="W175:Y175" si="61">IF(W151=0,"",W151/W127)</f>
        <v>0.80708722990839188</v>
      </c>
      <c r="X175" s="112">
        <f t="shared" si="61"/>
        <v>0.81354878600138081</v>
      </c>
      <c r="Y175" s="112">
        <f t="shared" si="61"/>
        <v>0.8217992488599063</v>
      </c>
      <c r="DA175" s="131" t="s">
        <v>1991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0.60394781810321463</v>
      </c>
      <c r="C177" s="112">
        <f t="shared" si="65"/>
        <v>0.60447572279319239</v>
      </c>
      <c r="D177" s="112">
        <f t="shared" si="65"/>
        <v>0.60607013357523443</v>
      </c>
      <c r="E177" s="112">
        <f t="shared" si="65"/>
        <v>0.60993779086967359</v>
      </c>
      <c r="F177" s="112">
        <f t="shared" si="65"/>
        <v>0.61749149079358012</v>
      </c>
      <c r="G177" s="112">
        <f t="shared" si="65"/>
        <v>0.62597959692929805</v>
      </c>
      <c r="H177" s="112">
        <f t="shared" si="65"/>
        <v>0.63255487271779587</v>
      </c>
      <c r="I177" s="112">
        <f t="shared" si="65"/>
        <v>0.63524968829248396</v>
      </c>
      <c r="J177" s="112">
        <f t="shared" si="65"/>
        <v>0.63560089919433815</v>
      </c>
      <c r="K177" s="112">
        <f t="shared" si="65"/>
        <v>0.63720822492957663</v>
      </c>
      <c r="L177" s="112">
        <f t="shared" si="65"/>
        <v>0.63910688229602008</v>
      </c>
      <c r="M177" s="112">
        <f t="shared" si="65"/>
        <v>0.64062282454645669</v>
      </c>
      <c r="N177" s="112">
        <f t="shared" si="65"/>
        <v>0.64793070758435412</v>
      </c>
      <c r="O177" s="112">
        <f t="shared" si="65"/>
        <v>0.66307838326483104</v>
      </c>
      <c r="P177" s="112">
        <f t="shared" si="65"/>
        <v>0.67823423761116786</v>
      </c>
      <c r="Q177" s="112">
        <f t="shared" si="65"/>
        <v>0.68916035087163974</v>
      </c>
      <c r="R177" s="112">
        <f t="shared" ref="R177:V177" si="66">IF(R153=0,"",R153/R129)</f>
        <v>0.69654531134717046</v>
      </c>
      <c r="S177" s="112">
        <f t="shared" si="66"/>
        <v>0.7112541666692086</v>
      </c>
      <c r="T177" s="112">
        <f t="shared" si="66"/>
        <v>0.72589612849957919</v>
      </c>
      <c r="U177" s="112">
        <f t="shared" si="66"/>
        <v>0.74327641690788082</v>
      </c>
      <c r="V177" s="112">
        <f t="shared" si="66"/>
        <v>0.76924760024607319</v>
      </c>
      <c r="W177" s="112">
        <f t="shared" ref="W177:Y177" si="67">IF(W153=0,"",W153/W129)</f>
        <v>0.79134388437727587</v>
      </c>
      <c r="X177" s="112">
        <f t="shared" si="67"/>
        <v>0.80234456512879504</v>
      </c>
      <c r="Y177" s="112">
        <f t="shared" si="67"/>
        <v>0.8078172266229473</v>
      </c>
      <c r="DA177" s="131" t="s">
        <v>1993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0.80335132779925289</v>
      </c>
      <c r="C178" s="113">
        <f t="shared" si="68"/>
        <v>0.80409037653778959</v>
      </c>
      <c r="D178" s="113">
        <f t="shared" si="68"/>
        <v>0.80381604114214156</v>
      </c>
      <c r="E178" s="113">
        <f t="shared" si="68"/>
        <v>0.8076019866467723</v>
      </c>
      <c r="F178" s="113">
        <f t="shared" si="68"/>
        <v>0.81493873234800362</v>
      </c>
      <c r="G178" s="113">
        <f t="shared" si="68"/>
        <v>0.82133520423106299</v>
      </c>
      <c r="H178" s="113">
        <f t="shared" si="68"/>
        <v>0.84990875796896492</v>
      </c>
      <c r="I178" s="113">
        <f t="shared" si="68"/>
        <v>0.84349659771894903</v>
      </c>
      <c r="J178" s="113">
        <f t="shared" si="68"/>
        <v>0.83201340830761283</v>
      </c>
      <c r="K178" s="113">
        <f t="shared" si="68"/>
        <v>0.83004126125007538</v>
      </c>
      <c r="L178" s="113">
        <f t="shared" si="68"/>
        <v>0.84820255267686484</v>
      </c>
      <c r="M178" s="113">
        <f t="shared" si="68"/>
        <v>0.83461429602179982</v>
      </c>
      <c r="N178" s="113">
        <f t="shared" si="68"/>
        <v>0.84631725020334947</v>
      </c>
      <c r="O178" s="113">
        <f t="shared" si="68"/>
        <v>0.8748370338199436</v>
      </c>
      <c r="P178" s="113">
        <f t="shared" si="68"/>
        <v>0.87990124730582164</v>
      </c>
      <c r="Q178" s="113">
        <f t="shared" si="68"/>
        <v>0.90546685538818383</v>
      </c>
      <c r="R178" s="113">
        <f t="shared" ref="R178:V178" si="69">IF(R154=0,"",R154/R130)</f>
        <v>0.91241728834314895</v>
      </c>
      <c r="S178" s="113">
        <f t="shared" si="69"/>
        <v>0.90395581305030714</v>
      </c>
      <c r="T178" s="113">
        <f t="shared" si="69"/>
        <v>0.89380667822283644</v>
      </c>
      <c r="U178" s="113">
        <f t="shared" si="69"/>
        <v>0.90293158043249822</v>
      </c>
      <c r="V178" s="113">
        <f t="shared" si="69"/>
        <v>0.91838355211252054</v>
      </c>
      <c r="W178" s="113">
        <f t="shared" ref="W178:Y178" si="70">IF(W154=0,"",W154/W130)</f>
        <v>0.92975743867604976</v>
      </c>
      <c r="X178" s="113">
        <f t="shared" si="70"/>
        <v>0.92699316152322153</v>
      </c>
      <c r="Y178" s="113">
        <f t="shared" si="70"/>
        <v>0.92764161090292241</v>
      </c>
      <c r="DA178" s="132" t="s">
        <v>1994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0.60394781810321452</v>
      </c>
      <c r="C179" s="111">
        <f t="shared" si="71"/>
        <v>0.60394781810321463</v>
      </c>
      <c r="D179" s="111">
        <f t="shared" si="71"/>
        <v>0.60394781810321463</v>
      </c>
      <c r="E179" s="111">
        <f t="shared" si="71"/>
        <v>0.60746742700401213</v>
      </c>
      <c r="F179" s="111">
        <f t="shared" si="71"/>
        <v>0.61835464902942616</v>
      </c>
      <c r="G179" s="111">
        <f t="shared" si="71"/>
        <v>0.62948340482734655</v>
      </c>
      <c r="H179" s="111">
        <f t="shared" si="71"/>
        <v>0.6339799773811331</v>
      </c>
      <c r="I179" s="111">
        <f t="shared" si="71"/>
        <v>0.63574563625076852</v>
      </c>
      <c r="J179" s="111">
        <f t="shared" si="71"/>
        <v>0.63644995943523186</v>
      </c>
      <c r="K179" s="111">
        <f t="shared" si="71"/>
        <v>0.63671403595492404</v>
      </c>
      <c r="L179" s="111">
        <f t="shared" si="71"/>
        <v>0.63777293418982506</v>
      </c>
      <c r="M179" s="111">
        <f t="shared" si="71"/>
        <v>0.64109890335334241</v>
      </c>
      <c r="N179" s="111">
        <f t="shared" si="71"/>
        <v>0.65172717734652452</v>
      </c>
      <c r="O179" s="111">
        <f t="shared" si="71"/>
        <v>0.66800568623860579</v>
      </c>
      <c r="P179" s="111">
        <f t="shared" si="71"/>
        <v>0.68288266062688485</v>
      </c>
      <c r="Q179" s="111">
        <f t="shared" si="71"/>
        <v>0.69428189092625903</v>
      </c>
      <c r="R179" s="111">
        <f t="shared" ref="R179:V179" si="72">IF(R155=0,"",R155/R131)</f>
        <v>0.69743653081703005</v>
      </c>
      <c r="S179" s="111">
        <f t="shared" si="72"/>
        <v>0.70086608701456121</v>
      </c>
      <c r="T179" s="111">
        <f t="shared" si="72"/>
        <v>0.70737266371524754</v>
      </c>
      <c r="U179" s="111">
        <f t="shared" si="72"/>
        <v>0.72971503507254143</v>
      </c>
      <c r="V179" s="111">
        <f t="shared" si="72"/>
        <v>0.76546465576502032</v>
      </c>
      <c r="W179" s="111">
        <f t="shared" ref="W179:Y179" si="73">IF(W155=0,"",W155/W131)</f>
        <v>0.79072012130060587</v>
      </c>
      <c r="X179" s="111">
        <f t="shared" si="73"/>
        <v>0.80836925880901211</v>
      </c>
      <c r="Y179" s="111">
        <f t="shared" si="73"/>
        <v>0.81070650224671048</v>
      </c>
      <c r="DA179" s="63" t="s">
        <v>1995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:Y180" si="76">IF(W156=0,"",W156/W132)</f>
        <v>1</v>
      </c>
      <c r="X180" s="111">
        <f t="shared" si="76"/>
        <v>1</v>
      </c>
      <c r="Y180" s="111">
        <f t="shared" si="76"/>
        <v>1</v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0.68133412192105725</v>
      </c>
      <c r="C181" s="112">
        <f t="shared" si="77"/>
        <v>0.68478517723871402</v>
      </c>
      <c r="D181" s="112">
        <f t="shared" si="77"/>
        <v>0.68828273905642667</v>
      </c>
      <c r="E181" s="112">
        <f t="shared" si="77"/>
        <v>0.69161436316634095</v>
      </c>
      <c r="F181" s="112">
        <f t="shared" si="77"/>
        <v>0.69509174444550348</v>
      </c>
      <c r="G181" s="112">
        <f t="shared" si="77"/>
        <v>0.69884001881906244</v>
      </c>
      <c r="H181" s="112">
        <f t="shared" si="77"/>
        <v>0.70338492427465549</v>
      </c>
      <c r="I181" s="112">
        <f t="shared" si="77"/>
        <v>0.70582614159902157</v>
      </c>
      <c r="J181" s="112">
        <f t="shared" si="77"/>
        <v>0.70670425157590255</v>
      </c>
      <c r="K181" s="112">
        <f t="shared" si="77"/>
        <v>0.70746891800757561</v>
      </c>
      <c r="L181" s="112">
        <f t="shared" si="77"/>
        <v>0.70929860340159545</v>
      </c>
      <c r="M181" s="112">
        <f t="shared" si="77"/>
        <v>0.71131438786336931</v>
      </c>
      <c r="N181" s="112">
        <f t="shared" si="77"/>
        <v>0.71433780065051578</v>
      </c>
      <c r="O181" s="112">
        <f t="shared" si="77"/>
        <v>0.71883195271195199</v>
      </c>
      <c r="P181" s="112">
        <f t="shared" si="77"/>
        <v>0.72550896386285024</v>
      </c>
      <c r="Q181" s="112">
        <f t="shared" si="77"/>
        <v>0.73202552547376709</v>
      </c>
      <c r="R181" s="112">
        <f t="shared" ref="R181:V181" si="78">IF(R157=0,"",R157/R133)</f>
        <v>0.73890131146151672</v>
      </c>
      <c r="S181" s="112">
        <f t="shared" si="78"/>
        <v>0.74510770974038998</v>
      </c>
      <c r="T181" s="112">
        <f t="shared" si="78"/>
        <v>0.75383653864945266</v>
      </c>
      <c r="U181" s="112">
        <f t="shared" si="78"/>
        <v>0.76256533954569572</v>
      </c>
      <c r="V181" s="112">
        <f t="shared" si="78"/>
        <v>0.77419085717337621</v>
      </c>
      <c r="W181" s="112">
        <f t="shared" ref="W181:Y181" si="79">IF(W157=0,"",W157/W133)</f>
        <v>0.78501856339678477</v>
      </c>
      <c r="X181" s="112">
        <f t="shared" si="79"/>
        <v>0.7947425922877781</v>
      </c>
      <c r="Y181" s="112">
        <f t="shared" si="79"/>
        <v>0.80470171453553319</v>
      </c>
      <c r="DA181" s="131" t="s">
        <v>1997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0.85149011446182055</v>
      </c>
      <c r="C182" s="113">
        <f t="shared" si="80"/>
        <v>0.8542124388868243</v>
      </c>
      <c r="D182" s="113">
        <f t="shared" si="80"/>
        <v>0.85574726344732721</v>
      </c>
      <c r="E182" s="113">
        <f t="shared" si="80"/>
        <v>0.85920196421957451</v>
      </c>
      <c r="F182" s="113">
        <f t="shared" si="80"/>
        <v>0.86190502522361945</v>
      </c>
      <c r="G182" s="113">
        <f t="shared" si="80"/>
        <v>0.8644592815342419</v>
      </c>
      <c r="H182" s="113">
        <f t="shared" si="80"/>
        <v>0.88633478676179511</v>
      </c>
      <c r="I182" s="113">
        <f t="shared" si="80"/>
        <v>0.88143437878296071</v>
      </c>
      <c r="J182" s="113">
        <f t="shared" si="80"/>
        <v>0.87282072702009028</v>
      </c>
      <c r="K182" s="113">
        <f t="shared" si="80"/>
        <v>0.87109716977811558</v>
      </c>
      <c r="L182" s="113">
        <f t="shared" si="80"/>
        <v>0.88516102593953971</v>
      </c>
      <c r="M182" s="113">
        <f t="shared" si="80"/>
        <v>0.87460863509811448</v>
      </c>
      <c r="N182" s="113">
        <f t="shared" si="80"/>
        <v>0.87984420621889381</v>
      </c>
      <c r="O182" s="113">
        <f t="shared" si="80"/>
        <v>0.89709140687199018</v>
      </c>
      <c r="P182" s="113">
        <f t="shared" si="80"/>
        <v>0.89849552992884374</v>
      </c>
      <c r="Q182" s="113">
        <f t="shared" si="80"/>
        <v>0.91872343739381679</v>
      </c>
      <c r="R182" s="113">
        <f t="shared" ref="R182:V182" si="81">IF(R158=0,"",R158/R134)</f>
        <v>0.92694482450320503</v>
      </c>
      <c r="S182" s="113">
        <f t="shared" si="81"/>
        <v>0.9220113110529824</v>
      </c>
      <c r="T182" s="113">
        <f t="shared" si="81"/>
        <v>0.91401479321813739</v>
      </c>
      <c r="U182" s="113">
        <f t="shared" si="81"/>
        <v>0.9159137115711069</v>
      </c>
      <c r="V182" s="113">
        <f t="shared" si="81"/>
        <v>0.92042598119620678</v>
      </c>
      <c r="W182" s="113">
        <f t="shared" ref="W182:Y182" si="82">IF(W158=0,"",W158/W134)</f>
        <v>0.92632867490633097</v>
      </c>
      <c r="X182" s="113">
        <f t="shared" si="82"/>
        <v>0.91890954085686971</v>
      </c>
      <c r="Y182" s="113">
        <f t="shared" si="82"/>
        <v>0.92345956550720376</v>
      </c>
      <c r="DA182" s="132" t="s">
        <v>1998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0.68133412192105725</v>
      </c>
      <c r="C183" s="111">
        <f t="shared" si="83"/>
        <v>0.68505632063156663</v>
      </c>
      <c r="D183" s="111">
        <f t="shared" si="83"/>
        <v>0.68842398238125857</v>
      </c>
      <c r="E183" s="111">
        <f t="shared" si="83"/>
        <v>0.69263184395165633</v>
      </c>
      <c r="F183" s="111">
        <f t="shared" si="83"/>
        <v>0.6971358793137562</v>
      </c>
      <c r="G183" s="111">
        <f t="shared" si="83"/>
        <v>0.70154462161301234</v>
      </c>
      <c r="H183" s="111">
        <f t="shared" si="83"/>
        <v>0.7048625348699209</v>
      </c>
      <c r="I183" s="111">
        <f t="shared" si="83"/>
        <v>0.7062390949223023</v>
      </c>
      <c r="J183" s="111">
        <f t="shared" si="83"/>
        <v>0.70707376027799063</v>
      </c>
      <c r="K183" s="111">
        <f t="shared" si="83"/>
        <v>0.70890012588444007</v>
      </c>
      <c r="L183" s="111">
        <f t="shared" si="83"/>
        <v>0.71000061400104786</v>
      </c>
      <c r="M183" s="111">
        <f t="shared" si="83"/>
        <v>0.7116746042439801</v>
      </c>
      <c r="N183" s="111">
        <f t="shared" si="83"/>
        <v>0.71402270783217359</v>
      </c>
      <c r="O183" s="111">
        <f t="shared" si="83"/>
        <v>0.71822328335157604</v>
      </c>
      <c r="P183" s="111">
        <f t="shared" si="83"/>
        <v>0.72321992326904661</v>
      </c>
      <c r="Q183" s="111">
        <f t="shared" si="83"/>
        <v>0.72907858946608051</v>
      </c>
      <c r="R183" s="111">
        <f t="shared" ref="R183:V183" si="84">IF(R159=0,"",R159/R135)</f>
        <v>0.73740730139923238</v>
      </c>
      <c r="S183" s="111">
        <f t="shared" si="84"/>
        <v>0.74635647964548213</v>
      </c>
      <c r="T183" s="111">
        <f t="shared" si="84"/>
        <v>0.75414087478599057</v>
      </c>
      <c r="U183" s="111">
        <f t="shared" si="84"/>
        <v>0.76303071858081029</v>
      </c>
      <c r="V183" s="111">
        <f t="shared" si="84"/>
        <v>0.77328853140699971</v>
      </c>
      <c r="W183" s="111">
        <f t="shared" ref="W183:Y183" si="85">IF(W159=0,"",W159/W135)</f>
        <v>0.78273050601406791</v>
      </c>
      <c r="X183" s="111">
        <f t="shared" si="85"/>
        <v>0.79303171972696052</v>
      </c>
      <c r="Y183" s="111">
        <f t="shared" si="85"/>
        <v>0.8021017751885825</v>
      </c>
      <c r="DA183" s="63" t="s">
        <v>1999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0.7227345291029903</v>
      </c>
      <c r="C185" s="124">
        <f t="shared" si="89"/>
        <v>0.72438760096475718</v>
      </c>
      <c r="D185" s="124">
        <f t="shared" si="89"/>
        <v>0.72627873255336606</v>
      </c>
      <c r="E185" s="124">
        <f t="shared" si="89"/>
        <v>0.72875083269945184</v>
      </c>
      <c r="F185" s="124">
        <f t="shared" si="89"/>
        <v>0.73151731037529188</v>
      </c>
      <c r="G185" s="124">
        <f t="shared" si="89"/>
        <v>0.73397860031084317</v>
      </c>
      <c r="H185" s="124">
        <f t="shared" si="89"/>
        <v>0.73618431938987638</v>
      </c>
      <c r="I185" s="124">
        <f t="shared" si="89"/>
        <v>0.73744607886858549</v>
      </c>
      <c r="J185" s="124">
        <f t="shared" si="89"/>
        <v>0.73908875928126838</v>
      </c>
      <c r="K185" s="124">
        <f t="shared" si="89"/>
        <v>0.7404213033589474</v>
      </c>
      <c r="L185" s="124">
        <f t="shared" si="89"/>
        <v>0.74186156136650194</v>
      </c>
      <c r="M185" s="124">
        <f t="shared" si="89"/>
        <v>0.74180669869065075</v>
      </c>
      <c r="N185" s="124">
        <f t="shared" si="89"/>
        <v>0.7433613572979636</v>
      </c>
      <c r="O185" s="124">
        <f t="shared" si="89"/>
        <v>0.74747567201521115</v>
      </c>
      <c r="P185" s="124">
        <f t="shared" si="89"/>
        <v>0.75156689010300859</v>
      </c>
      <c r="Q185" s="124">
        <f t="shared" si="89"/>
        <v>0.75759850036452137</v>
      </c>
      <c r="R185" s="124">
        <f t="shared" ref="R185:V185" si="90">IF(R161=0,"",R161/R137)</f>
        <v>0.76728489476305672</v>
      </c>
      <c r="S185" s="124">
        <f t="shared" si="90"/>
        <v>0.77394549163202919</v>
      </c>
      <c r="T185" s="124">
        <f t="shared" si="90"/>
        <v>0.78470364445679486</v>
      </c>
      <c r="U185" s="124">
        <f t="shared" si="90"/>
        <v>0.79477506122000052</v>
      </c>
      <c r="V185" s="124">
        <f t="shared" si="90"/>
        <v>0.80651726676431401</v>
      </c>
      <c r="W185" s="124">
        <f t="shared" ref="W185:Y185" si="91">IF(W161=0,"",W161/W137)</f>
        <v>0.81099835399023823</v>
      </c>
      <c r="X185" s="124">
        <f t="shared" si="91"/>
        <v>0.83849621731642299</v>
      </c>
      <c r="Y185" s="124">
        <f t="shared" si="91"/>
        <v>0.8507408407559528</v>
      </c>
      <c r="DA185" s="130" t="s">
        <v>2001</v>
      </c>
    </row>
    <row r="186" spans="1:105" ht="12" customHeight="1" x14ac:dyDescent="0.25">
      <c r="A186" s="97" t="s">
        <v>202</v>
      </c>
      <c r="B186" s="111">
        <f t="shared" ref="B186:Q186" si="92">IF(B162=0,"",B162/B138)</f>
        <v>0.5854185786635101</v>
      </c>
      <c r="C186" s="111">
        <f t="shared" si="92"/>
        <v>0.58641875242758246</v>
      </c>
      <c r="D186" s="111">
        <f t="shared" si="92"/>
        <v>0.587396266441226</v>
      </c>
      <c r="E186" s="111">
        <f t="shared" si="92"/>
        <v>0.58837355264213942</v>
      </c>
      <c r="F186" s="111">
        <f t="shared" si="92"/>
        <v>0.58938097370067033</v>
      </c>
      <c r="G186" s="111">
        <f t="shared" si="92"/>
        <v>0.59039713758581525</v>
      </c>
      <c r="H186" s="111">
        <f t="shared" si="92"/>
        <v>0.59135485580614744</v>
      </c>
      <c r="I186" s="111">
        <f t="shared" si="92"/>
        <v>0.59173992092486594</v>
      </c>
      <c r="J186" s="111">
        <f t="shared" si="92"/>
        <v>0.59180865493996615</v>
      </c>
      <c r="K186" s="111">
        <f t="shared" si="92"/>
        <v>0.59189351438871274</v>
      </c>
      <c r="L186" s="111">
        <f t="shared" si="92"/>
        <v>0.59198143055871111</v>
      </c>
      <c r="M186" s="111">
        <f t="shared" si="92"/>
        <v>0.59207035147307752</v>
      </c>
      <c r="N186" s="111">
        <f t="shared" si="92"/>
        <v>0.59215240750617149</v>
      </c>
      <c r="O186" s="111">
        <f t="shared" si="92"/>
        <v>0.59222131065638883</v>
      </c>
      <c r="P186" s="111">
        <f t="shared" si="92"/>
        <v>0.59225724414282666</v>
      </c>
      <c r="Q186" s="111">
        <f t="shared" si="92"/>
        <v>0.59230567891622621</v>
      </c>
      <c r="R186" s="111">
        <f t="shared" ref="R186:V186" si="93">IF(R162=0,"",R162/R138)</f>
        <v>0.59242313920779266</v>
      </c>
      <c r="S186" s="111">
        <f t="shared" si="93"/>
        <v>0.59275876563373786</v>
      </c>
      <c r="T186" s="111">
        <f t="shared" si="93"/>
        <v>0.59333125041365542</v>
      </c>
      <c r="U186" s="111">
        <f t="shared" si="93"/>
        <v>0.59420755546095561</v>
      </c>
      <c r="V186" s="111">
        <f t="shared" si="93"/>
        <v>0.59502607446595024</v>
      </c>
      <c r="W186" s="111">
        <f t="shared" ref="W186:Y186" si="94">IF(W162=0,"",W162/W138)</f>
        <v>0.59566191773019794</v>
      </c>
      <c r="X186" s="111">
        <f t="shared" si="94"/>
        <v>0.59595971325535058</v>
      </c>
      <c r="Y186" s="111">
        <f t="shared" si="94"/>
        <v>0.59621255604373091</v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0.60145569381787189</v>
      </c>
      <c r="C187" s="111">
        <f t="shared" si="95"/>
        <v>0.60235147138438938</v>
      </c>
      <c r="D187" s="111">
        <f t="shared" si="95"/>
        <v>0.60313187378234101</v>
      </c>
      <c r="E187" s="111">
        <f t="shared" si="95"/>
        <v>0.60406275301371604</v>
      </c>
      <c r="F187" s="111">
        <f t="shared" si="95"/>
        <v>0.60530133136221775</v>
      </c>
      <c r="G187" s="111">
        <f t="shared" si="95"/>
        <v>0.60667574015730563</v>
      </c>
      <c r="H187" s="111">
        <f t="shared" si="95"/>
        <v>0.60799197278730355</v>
      </c>
      <c r="I187" s="111">
        <f t="shared" si="95"/>
        <v>0.60855656311361672</v>
      </c>
      <c r="J187" s="111">
        <f t="shared" si="95"/>
        <v>0.60867101422437864</v>
      </c>
      <c r="K187" s="111">
        <f t="shared" si="95"/>
        <v>0.60884980532974176</v>
      </c>
      <c r="L187" s="111">
        <f t="shared" si="95"/>
        <v>0.60899890141494517</v>
      </c>
      <c r="M187" s="111">
        <f t="shared" si="95"/>
        <v>0.60913371034471542</v>
      </c>
      <c r="N187" s="111">
        <f t="shared" si="95"/>
        <v>0.60932321976242743</v>
      </c>
      <c r="O187" s="111">
        <f t="shared" si="95"/>
        <v>0.60962843403449685</v>
      </c>
      <c r="P187" s="111">
        <f t="shared" si="95"/>
        <v>0.60990354567410332</v>
      </c>
      <c r="Q187" s="111">
        <f t="shared" si="95"/>
        <v>0.61027289015819652</v>
      </c>
      <c r="R187" s="111">
        <f t="shared" ref="R187:V187" si="96">IF(R163=0,"",R163/R139)</f>
        <v>0.61084150139308901</v>
      </c>
      <c r="S187" s="111">
        <f t="shared" si="96"/>
        <v>0.61150059580948657</v>
      </c>
      <c r="T187" s="111">
        <f t="shared" si="96"/>
        <v>0.61203846185917432</v>
      </c>
      <c r="U187" s="111">
        <f t="shared" si="96"/>
        <v>0.61310514846752195</v>
      </c>
      <c r="V187" s="111">
        <f t="shared" si="96"/>
        <v>0.61454790650694313</v>
      </c>
      <c r="W187" s="111">
        <f t="shared" ref="W187:Y187" si="97">IF(W163=0,"",W163/W139)</f>
        <v>0.61662316032032238</v>
      </c>
      <c r="X187" s="111">
        <f t="shared" si="97"/>
        <v>0.61759832931364633</v>
      </c>
      <c r="Y187" s="111">
        <f t="shared" si="97"/>
        <v>0.61910068869882207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0.75186575151063773</v>
      </c>
      <c r="C188" s="45">
        <f t="shared" si="98"/>
        <v>0.75401138691587433</v>
      </c>
      <c r="D188" s="45">
        <f t="shared" si="98"/>
        <v>0.75625486610698045</v>
      </c>
      <c r="E188" s="45">
        <f t="shared" si="98"/>
        <v>0.75868721844286258</v>
      </c>
      <c r="F188" s="45">
        <f t="shared" si="98"/>
        <v>0.76143344899632526</v>
      </c>
      <c r="G188" s="45">
        <f t="shared" si="98"/>
        <v>0.76453870219558662</v>
      </c>
      <c r="H188" s="45">
        <f t="shared" si="98"/>
        <v>0.76785347403893311</v>
      </c>
      <c r="I188" s="45">
        <f t="shared" si="98"/>
        <v>0.76964833521569653</v>
      </c>
      <c r="J188" s="45">
        <f t="shared" si="98"/>
        <v>0.77071911524872472</v>
      </c>
      <c r="K188" s="45">
        <f t="shared" si="98"/>
        <v>0.77217347839398953</v>
      </c>
      <c r="L188" s="45">
        <f t="shared" si="98"/>
        <v>0.77372906767985927</v>
      </c>
      <c r="M188" s="45">
        <f t="shared" si="98"/>
        <v>0.77552428139965757</v>
      </c>
      <c r="N188" s="45">
        <f t="shared" si="98"/>
        <v>0.77783516611162207</v>
      </c>
      <c r="O188" s="45">
        <f t="shared" si="98"/>
        <v>0.78083112561487966</v>
      </c>
      <c r="P188" s="45">
        <f t="shared" si="98"/>
        <v>0.78415783233721803</v>
      </c>
      <c r="Q188" s="45">
        <f t="shared" si="98"/>
        <v>0.78835219253691047</v>
      </c>
      <c r="R188" s="45">
        <f t="shared" ref="R188:V188" si="99">IF(R164=0,"",R164/R140)</f>
        <v>0.79432351439246995</v>
      </c>
      <c r="S188" s="45">
        <f t="shared" si="99"/>
        <v>0.80213531834406238</v>
      </c>
      <c r="T188" s="45">
        <f t="shared" si="99"/>
        <v>0.81237764074712848</v>
      </c>
      <c r="U188" s="45">
        <f t="shared" si="99"/>
        <v>0.82417047792649878</v>
      </c>
      <c r="V188" s="45">
        <f t="shared" si="99"/>
        <v>0.83810832005042291</v>
      </c>
      <c r="W188" s="45">
        <f t="shared" ref="W188:Y188" si="100">IF(W164=0,"",W164/W140)</f>
        <v>0.85134747307871728</v>
      </c>
      <c r="X188" s="45">
        <f t="shared" si="100"/>
        <v>0.86380470914952356</v>
      </c>
      <c r="Y188" s="45">
        <f t="shared" si="100"/>
        <v>0.87575505070159798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8.8418649191348546</v>
      </c>
      <c r="C190" s="117">
        <f t="shared" si="101"/>
        <v>6.9817192144880593</v>
      </c>
      <c r="D190" s="117">
        <f t="shared" si="101"/>
        <v>6.6440450502944532</v>
      </c>
      <c r="E190" s="117">
        <f t="shared" si="101"/>
        <v>5.6810508392760681</v>
      </c>
      <c r="F190" s="117">
        <f t="shared" si="101"/>
        <v>6.0910781360960016</v>
      </c>
      <c r="G190" s="117">
        <f t="shared" si="101"/>
        <v>8.1973030029639453</v>
      </c>
      <c r="H190" s="117">
        <f t="shared" si="101"/>
        <v>8.5945044043644963</v>
      </c>
      <c r="I190" s="117">
        <f t="shared" si="101"/>
        <v>9.3014960552973598</v>
      </c>
      <c r="J190" s="117">
        <f t="shared" si="101"/>
        <v>9.5875640086256837</v>
      </c>
      <c r="K190" s="117">
        <f t="shared" si="101"/>
        <v>6.6010150847845939</v>
      </c>
      <c r="L190" s="117">
        <f t="shared" si="101"/>
        <v>6.3652086348168968</v>
      </c>
      <c r="M190" s="117">
        <f t="shared" si="101"/>
        <v>6.2043745553241356</v>
      </c>
      <c r="N190" s="117">
        <f t="shared" si="101"/>
        <v>5.9675526015492437</v>
      </c>
      <c r="O190" s="117">
        <f t="shared" si="101"/>
        <v>5.3986167317309635</v>
      </c>
      <c r="P190" s="117">
        <f t="shared" si="101"/>
        <v>5.4132917144051351</v>
      </c>
      <c r="Q190" s="117">
        <f t="shared" si="101"/>
        <v>5.3293349863166037</v>
      </c>
      <c r="R190" s="117">
        <f t="shared" ref="R190:V190" si="102">R191+R194+R196+R209</f>
        <v>4.3956389611865072</v>
      </c>
      <c r="S190" s="117">
        <f t="shared" si="102"/>
        <v>4.2374186565145742</v>
      </c>
      <c r="T190" s="117">
        <f t="shared" si="102"/>
        <v>3.6732369793959752</v>
      </c>
      <c r="U190" s="117">
        <f t="shared" si="102"/>
        <v>3.5290546843971047</v>
      </c>
      <c r="V190" s="117">
        <f t="shared" si="102"/>
        <v>3.2939543227761905</v>
      </c>
      <c r="W190" s="117">
        <f t="shared" ref="W190:Y190" si="103">W191+W194+W196+W209</f>
        <v>4.2228561816780994</v>
      </c>
      <c r="X190" s="117">
        <f t="shared" si="103"/>
        <v>3.5030258662441569</v>
      </c>
      <c r="Y190" s="117">
        <f t="shared" si="103"/>
        <v>3.3652041287121883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8.3884600616895462</v>
      </c>
      <c r="C196" s="122">
        <v>6.4668964602537615</v>
      </c>
      <c r="D196" s="122">
        <v>6.1294694081093839</v>
      </c>
      <c r="E196" s="122">
        <v>5.2122868684616952</v>
      </c>
      <c r="F196" s="122">
        <v>5.5808554708109925</v>
      </c>
      <c r="G196" s="122">
        <v>7.7519566914117375</v>
      </c>
      <c r="H196" s="122">
        <v>8.069688208643667</v>
      </c>
      <c r="I196" s="122">
        <v>8.84576870696832</v>
      </c>
      <c r="J196" s="122">
        <v>9.1150335558592452</v>
      </c>
      <c r="K196" s="122">
        <v>6.0124481619008865</v>
      </c>
      <c r="L196" s="122">
        <v>5.7851583093764285</v>
      </c>
      <c r="M196" s="122">
        <v>5.756596031109404</v>
      </c>
      <c r="N196" s="122">
        <v>5.6648708699137007</v>
      </c>
      <c r="O196" s="122">
        <v>5.1289875784151757</v>
      </c>
      <c r="P196" s="122">
        <v>5.0964723735462512</v>
      </c>
      <c r="Q196" s="122">
        <v>4.9290803416685769</v>
      </c>
      <c r="R196" s="122">
        <v>3.9321090352759156</v>
      </c>
      <c r="S196" s="122">
        <v>3.7893553274615837</v>
      </c>
      <c r="T196" s="122">
        <v>3.274472703225352</v>
      </c>
      <c r="U196" s="122">
        <v>3.1282101405717779</v>
      </c>
      <c r="V196" s="122">
        <v>2.9051270283619965</v>
      </c>
      <c r="W196" s="122">
        <v>3.703111508658981</v>
      </c>
      <c r="X196" s="122">
        <v>3.3183664448080901</v>
      </c>
      <c r="Y196" s="122">
        <v>3.1863725132261624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8.3786055201225125</v>
      </c>
      <c r="C201" s="101">
        <v>6.4593902197247939</v>
      </c>
      <c r="D201" s="101">
        <v>6.1229336263742793</v>
      </c>
      <c r="E201" s="101">
        <v>5.2068245113938172</v>
      </c>
      <c r="F201" s="101">
        <v>5.5742636083041077</v>
      </c>
      <c r="G201" s="101">
        <v>7.7372343315504546</v>
      </c>
      <c r="H201" s="101">
        <v>8.0566016908752847</v>
      </c>
      <c r="I201" s="101">
        <v>8.8292866845418914</v>
      </c>
      <c r="J201" s="101">
        <v>9.094449652688807</v>
      </c>
      <c r="K201" s="101">
        <v>5.9982300349859727</v>
      </c>
      <c r="L201" s="101">
        <v>5.7727720258194344</v>
      </c>
      <c r="M201" s="101">
        <v>5.7412712847734317</v>
      </c>
      <c r="N201" s="101">
        <v>5.6501259569861269</v>
      </c>
      <c r="O201" s="101">
        <v>5.1172986415949273</v>
      </c>
      <c r="P201" s="101">
        <v>5.0834404573948504</v>
      </c>
      <c r="Q201" s="101">
        <v>4.917847243775161</v>
      </c>
      <c r="R201" s="101">
        <v>3.923659245807503</v>
      </c>
      <c r="S201" s="101">
        <v>3.7804842886499102</v>
      </c>
      <c r="T201" s="101">
        <v>3.2658140012571324</v>
      </c>
      <c r="U201" s="101">
        <v>3.1205452104235296</v>
      </c>
      <c r="V201" s="101">
        <v>2.8986605874941436</v>
      </c>
      <c r="W201" s="101">
        <v>3.6944661816675497</v>
      </c>
      <c r="X201" s="101">
        <v>3.3106860933803786</v>
      </c>
      <c r="Y201" s="101">
        <v>3.1787185754587011</v>
      </c>
      <c r="DA201" s="131" t="s">
        <v>2161</v>
      </c>
    </row>
    <row r="202" spans="1:105" ht="12" customHeight="1" x14ac:dyDescent="0.25">
      <c r="A202" s="107" t="s">
        <v>123</v>
      </c>
      <c r="B202" s="104">
        <v>9.8545415670333106E-3</v>
      </c>
      <c r="C202" s="104">
        <v>7.506240528967284E-3</v>
      </c>
      <c r="D202" s="104">
        <v>6.5357817351044487E-3</v>
      </c>
      <c r="E202" s="104">
        <v>5.4623570678781763E-3</v>
      </c>
      <c r="F202" s="104">
        <v>6.5918625068845998E-3</v>
      </c>
      <c r="G202" s="104">
        <v>1.4722359861282666E-2</v>
      </c>
      <c r="H202" s="104">
        <v>1.3086517768381937E-2</v>
      </c>
      <c r="I202" s="104">
        <v>1.6482022426428822E-2</v>
      </c>
      <c r="J202" s="104">
        <v>2.0583903170437921E-2</v>
      </c>
      <c r="K202" s="104">
        <v>1.4218126914913871E-2</v>
      </c>
      <c r="L202" s="104">
        <v>1.2386283556994275E-2</v>
      </c>
      <c r="M202" s="104">
        <v>1.5324746335972094E-2</v>
      </c>
      <c r="N202" s="104">
        <v>1.4744912927573959E-2</v>
      </c>
      <c r="O202" s="104">
        <v>1.1688936820248373E-2</v>
      </c>
      <c r="P202" s="104">
        <v>1.303191615140087E-2</v>
      </c>
      <c r="Q202" s="104">
        <v>1.1233097893415632E-2</v>
      </c>
      <c r="R202" s="104">
        <v>8.4497894684127384E-3</v>
      </c>
      <c r="S202" s="104">
        <v>8.8710388116733391E-3</v>
      </c>
      <c r="T202" s="104">
        <v>8.6587019682197817E-3</v>
      </c>
      <c r="U202" s="104">
        <v>7.6649301482481849E-3</v>
      </c>
      <c r="V202" s="104">
        <v>6.4664408678530468E-3</v>
      </c>
      <c r="W202" s="104">
        <v>8.6453269914311785E-3</v>
      </c>
      <c r="X202" s="104">
        <v>7.6803514277116154E-3</v>
      </c>
      <c r="Y202" s="104">
        <v>7.6539377674612833E-3</v>
      </c>
      <c r="DA202" s="132" t="s">
        <v>2162</v>
      </c>
    </row>
    <row r="203" spans="1:105" ht="12" customHeight="1" x14ac:dyDescent="0.25">
      <c r="A203" s="108" t="s">
        <v>50</v>
      </c>
      <c r="B203" s="98">
        <v>9.8545415670333106E-3</v>
      </c>
      <c r="C203" s="98">
        <v>7.506240528967284E-3</v>
      </c>
      <c r="D203" s="98">
        <v>6.5357817351044487E-3</v>
      </c>
      <c r="E203" s="98">
        <v>5.4623570678781763E-3</v>
      </c>
      <c r="F203" s="98">
        <v>6.5918625068845998E-3</v>
      </c>
      <c r="G203" s="98">
        <v>1.4722359861282666E-2</v>
      </c>
      <c r="H203" s="98">
        <v>1.3086517768381937E-2</v>
      </c>
      <c r="I203" s="98">
        <v>1.6482022426428822E-2</v>
      </c>
      <c r="J203" s="98">
        <v>2.0583903170437921E-2</v>
      </c>
      <c r="K203" s="98">
        <v>1.4218126914913871E-2</v>
      </c>
      <c r="L203" s="98">
        <v>1.2386283556994275E-2</v>
      </c>
      <c r="M203" s="98">
        <v>1.5324746335972094E-2</v>
      </c>
      <c r="N203" s="98">
        <v>1.4744912927573959E-2</v>
      </c>
      <c r="O203" s="98">
        <v>1.1688936820248373E-2</v>
      </c>
      <c r="P203" s="98">
        <v>1.303191615140087E-2</v>
      </c>
      <c r="Q203" s="98">
        <v>1.1233097893415632E-2</v>
      </c>
      <c r="R203" s="98">
        <v>8.4497894684127384E-3</v>
      </c>
      <c r="S203" s="98">
        <v>8.8710388116733391E-3</v>
      </c>
      <c r="T203" s="98">
        <v>8.6587019682197817E-3</v>
      </c>
      <c r="U203" s="98">
        <v>7.6649301482481849E-3</v>
      </c>
      <c r="V203" s="98">
        <v>6.4664408678530468E-3</v>
      </c>
      <c r="W203" s="98">
        <v>8.6453269914311785E-3</v>
      </c>
      <c r="X203" s="98">
        <v>7.6803514277116154E-3</v>
      </c>
      <c r="Y203" s="98">
        <v>7.6539377674612833E-3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0.45340485744530856</v>
      </c>
      <c r="C209" s="122">
        <v>0.51482275423429813</v>
      </c>
      <c r="D209" s="122">
        <v>0.51457564218506935</v>
      </c>
      <c r="E209" s="122">
        <v>0.46876397081437304</v>
      </c>
      <c r="F209" s="122">
        <v>0.51022266528500948</v>
      </c>
      <c r="G209" s="122">
        <v>0.44534631155220744</v>
      </c>
      <c r="H209" s="122">
        <v>0.52481619572083016</v>
      </c>
      <c r="I209" s="122">
        <v>0.45572734832903938</v>
      </c>
      <c r="J209" s="122">
        <v>0.47253045276643896</v>
      </c>
      <c r="K209" s="122">
        <v>0.58856692288370704</v>
      </c>
      <c r="L209" s="122">
        <v>0.58005032544046831</v>
      </c>
      <c r="M209" s="122">
        <v>0.44777852421473124</v>
      </c>
      <c r="N209" s="122">
        <v>0.30268173163554279</v>
      </c>
      <c r="O209" s="122">
        <v>0.26962915331578791</v>
      </c>
      <c r="P209" s="122">
        <v>0.31681934085888402</v>
      </c>
      <c r="Q209" s="122">
        <v>0.40025464464802724</v>
      </c>
      <c r="R209" s="122">
        <v>0.46352992591059167</v>
      </c>
      <c r="S209" s="122">
        <v>0.44806332905299057</v>
      </c>
      <c r="T209" s="122">
        <v>0.39876427617062304</v>
      </c>
      <c r="U209" s="122">
        <v>0.4008445438253268</v>
      </c>
      <c r="V209" s="122">
        <v>0.388827294414194</v>
      </c>
      <c r="W209" s="122">
        <v>0.51974467301911809</v>
      </c>
      <c r="X209" s="122">
        <v>0.18465942143606665</v>
      </c>
      <c r="Y209" s="122">
        <v>0.178831615486026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0.45340485744530856</v>
      </c>
      <c r="C211" s="98">
        <v>0.51482275423429813</v>
      </c>
      <c r="D211" s="98">
        <v>0.51457564218506935</v>
      </c>
      <c r="E211" s="98">
        <v>0.46876397081437304</v>
      </c>
      <c r="F211" s="98">
        <v>0.51022266528500948</v>
      </c>
      <c r="G211" s="98">
        <v>0.44534631155220744</v>
      </c>
      <c r="H211" s="98">
        <v>0.52481619572083016</v>
      </c>
      <c r="I211" s="98">
        <v>0.45572734832903938</v>
      </c>
      <c r="J211" s="98">
        <v>0.47253045276643896</v>
      </c>
      <c r="K211" s="98">
        <v>0.58856692288370704</v>
      </c>
      <c r="L211" s="98">
        <v>0.58005032544046831</v>
      </c>
      <c r="M211" s="98">
        <v>0.44777852421473124</v>
      </c>
      <c r="N211" s="98">
        <v>0.30268173163554279</v>
      </c>
      <c r="O211" s="98">
        <v>0.26962915331578791</v>
      </c>
      <c r="P211" s="98">
        <v>0.31681934085888402</v>
      </c>
      <c r="Q211" s="98">
        <v>0.40025464464802724</v>
      </c>
      <c r="R211" s="98">
        <v>0.46352992591059167</v>
      </c>
      <c r="S211" s="98">
        <v>0.44806332905299057</v>
      </c>
      <c r="T211" s="98">
        <v>0.39876427617062304</v>
      </c>
      <c r="U211" s="98">
        <v>0.4008445438253268</v>
      </c>
      <c r="V211" s="98">
        <v>0.388827294414194</v>
      </c>
      <c r="W211" s="98">
        <v>0.51974467301911809</v>
      </c>
      <c r="X211" s="98">
        <v>0.18465942143606665</v>
      </c>
      <c r="Y211" s="98">
        <v>0.178831615486026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22861.93578268421</v>
      </c>
      <c r="C214" s="117">
        <f t="shared" si="108"/>
        <v>23942.715495124801</v>
      </c>
      <c r="D214" s="117">
        <f t="shared" si="108"/>
        <v>22405.523703290532</v>
      </c>
      <c r="E214" s="117">
        <f t="shared" si="108"/>
        <v>22029.068386582359</v>
      </c>
      <c r="F214" s="117">
        <f t="shared" si="108"/>
        <v>20851.690137325088</v>
      </c>
      <c r="G214" s="117">
        <f t="shared" si="108"/>
        <v>20379.059067257782</v>
      </c>
      <c r="H214" s="117">
        <f t="shared" si="108"/>
        <v>20082.031191700185</v>
      </c>
      <c r="I214" s="117">
        <f t="shared" si="108"/>
        <v>19251.621730011244</v>
      </c>
      <c r="J214" s="117">
        <f t="shared" si="108"/>
        <v>18775.687274148619</v>
      </c>
      <c r="K214" s="117">
        <f t="shared" si="108"/>
        <v>18757.544549491988</v>
      </c>
      <c r="L214" s="117">
        <f t="shared" si="108"/>
        <v>20138.117903818773</v>
      </c>
      <c r="M214" s="117">
        <f t="shared" si="108"/>
        <v>18600.603223880396</v>
      </c>
      <c r="N214" s="117">
        <f t="shared" si="108"/>
        <v>19140.038112619135</v>
      </c>
      <c r="O214" s="117">
        <f t="shared" si="108"/>
        <v>19258.482472061805</v>
      </c>
      <c r="P214" s="117">
        <f t="shared" si="108"/>
        <v>16900.191553300556</v>
      </c>
      <c r="Q214" s="117">
        <f t="shared" si="108"/>
        <v>17947.210845436504</v>
      </c>
      <c r="R214" s="117">
        <f t="shared" ref="R214:V214" si="109">R215+R218+R220+R233</f>
        <v>18445.938967834987</v>
      </c>
      <c r="S214" s="117">
        <f t="shared" si="109"/>
        <v>18666.439728460715</v>
      </c>
      <c r="T214" s="117">
        <f t="shared" si="109"/>
        <v>17318.420199355649</v>
      </c>
      <c r="U214" s="117">
        <f t="shared" si="109"/>
        <v>17761.958503162219</v>
      </c>
      <c r="V214" s="117">
        <f t="shared" si="109"/>
        <v>17640.641296476191</v>
      </c>
      <c r="W214" s="117">
        <f t="shared" ref="W214:Y214" si="110">W215+W218+W220+W233</f>
        <v>21268.394603885961</v>
      </c>
      <c r="X214" s="117">
        <f t="shared" si="110"/>
        <v>18381.069294169109</v>
      </c>
      <c r="Y214" s="117">
        <f t="shared" si="110"/>
        <v>17567.256674660417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19270.069819795837</v>
      </c>
      <c r="C215" s="122">
        <f t="shared" si="111"/>
        <v>20190.207234279045</v>
      </c>
      <c r="D215" s="122">
        <f t="shared" si="111"/>
        <v>18538.295331391691</v>
      </c>
      <c r="E215" s="122">
        <f t="shared" si="111"/>
        <v>18204.118095114096</v>
      </c>
      <c r="F215" s="122">
        <f t="shared" si="111"/>
        <v>17084.185502030028</v>
      </c>
      <c r="G215" s="122">
        <f t="shared" si="111"/>
        <v>17012.877219951224</v>
      </c>
      <c r="H215" s="122">
        <f t="shared" si="111"/>
        <v>16551.899616512015</v>
      </c>
      <c r="I215" s="122">
        <f t="shared" si="111"/>
        <v>15802.844399161229</v>
      </c>
      <c r="J215" s="122">
        <f t="shared" si="111"/>
        <v>15401.41754798251</v>
      </c>
      <c r="K215" s="122">
        <f t="shared" si="111"/>
        <v>15130.327707722252</v>
      </c>
      <c r="L215" s="122">
        <f t="shared" si="111"/>
        <v>16514.824715286872</v>
      </c>
      <c r="M215" s="122">
        <f t="shared" si="111"/>
        <v>15026.954755934843</v>
      </c>
      <c r="N215" s="122">
        <f t="shared" si="111"/>
        <v>15515.577816862808</v>
      </c>
      <c r="O215" s="122">
        <f t="shared" si="111"/>
        <v>15780.688017510412</v>
      </c>
      <c r="P215" s="122">
        <f t="shared" si="111"/>
        <v>13317.525005256533</v>
      </c>
      <c r="Q215" s="122">
        <f t="shared" si="111"/>
        <v>14462.005614710144</v>
      </c>
      <c r="R215" s="122">
        <f t="shared" ref="R215:V215" si="112">SUM(R216:R217)</f>
        <v>15078.323469245268</v>
      </c>
      <c r="S215" s="122">
        <f t="shared" si="112"/>
        <v>15349.82530885577</v>
      </c>
      <c r="T215" s="122">
        <f t="shared" si="112"/>
        <v>14124.926282174238</v>
      </c>
      <c r="U215" s="122">
        <f t="shared" si="112"/>
        <v>14529.143415684037</v>
      </c>
      <c r="V215" s="122">
        <f t="shared" si="112"/>
        <v>14449.79210319589</v>
      </c>
      <c r="W215" s="122">
        <f t="shared" ref="W215:Y215" si="113">SUM(W216:W217)</f>
        <v>17801.026907247855</v>
      </c>
      <c r="X215" s="122">
        <f t="shared" si="113"/>
        <v>15266.383353973712</v>
      </c>
      <c r="Y215" s="122">
        <f t="shared" si="113"/>
        <v>14525.481915615248</v>
      </c>
      <c r="DA215" s="130" t="s">
        <v>2319</v>
      </c>
    </row>
    <row r="216" spans="1:105" ht="12" customHeight="1" x14ac:dyDescent="0.25">
      <c r="A216" s="97" t="s">
        <v>199</v>
      </c>
      <c r="B216" s="98">
        <v>19169.514268504019</v>
      </c>
      <c r="C216" s="98">
        <v>20085.204947968243</v>
      </c>
      <c r="D216" s="98">
        <v>18442.245881641174</v>
      </c>
      <c r="E216" s="98">
        <v>18109.664857389496</v>
      </c>
      <c r="F216" s="98">
        <v>16995.569110758835</v>
      </c>
      <c r="G216" s="98">
        <v>16931.764020186565</v>
      </c>
      <c r="H216" s="98">
        <v>16469.831213227822</v>
      </c>
      <c r="I216" s="98">
        <v>15724.615377866476</v>
      </c>
      <c r="J216" s="98">
        <v>15323.841670754166</v>
      </c>
      <c r="K216" s="98">
        <v>15052.557789238343</v>
      </c>
      <c r="L216" s="98">
        <v>16428.050811918347</v>
      </c>
      <c r="M216" s="98">
        <v>14946.760085457208</v>
      </c>
      <c r="N216" s="98">
        <v>15431.069600466215</v>
      </c>
      <c r="O216" s="98">
        <v>15693.269765037172</v>
      </c>
      <c r="P216" s="98">
        <v>13243.828107599238</v>
      </c>
      <c r="Q216" s="98">
        <v>14382.03657448428</v>
      </c>
      <c r="R216" s="98">
        <v>14994.597623316753</v>
      </c>
      <c r="S216" s="98">
        <v>15264.032102671254</v>
      </c>
      <c r="T216" s="98">
        <v>14045.083242107046</v>
      </c>
      <c r="U216" s="98">
        <v>14446.374151970944</v>
      </c>
      <c r="V216" s="98">
        <v>14366.279604489064</v>
      </c>
      <c r="W216" s="98">
        <v>17695.1957608677</v>
      </c>
      <c r="X216" s="98">
        <v>15174.936727789527</v>
      </c>
      <c r="Y216" s="98">
        <v>14436.945461945461</v>
      </c>
      <c r="DA216" s="63" t="s">
        <v>2320</v>
      </c>
    </row>
    <row r="217" spans="1:105" ht="12" customHeight="1" x14ac:dyDescent="0.25">
      <c r="A217" s="97" t="s">
        <v>53</v>
      </c>
      <c r="B217" s="98">
        <v>100.55555129181819</v>
      </c>
      <c r="C217" s="98">
        <v>105.00228631080319</v>
      </c>
      <c r="D217" s="98">
        <v>96.049449750515549</v>
      </c>
      <c r="E217" s="98">
        <v>94.45323772459983</v>
      </c>
      <c r="F217" s="98">
        <v>88.616391271192654</v>
      </c>
      <c r="G217" s="98">
        <v>81.11319976466001</v>
      </c>
      <c r="H217" s="98">
        <v>82.06840328419176</v>
      </c>
      <c r="I217" s="98">
        <v>78.229021294753309</v>
      </c>
      <c r="J217" s="98">
        <v>77.57587722834424</v>
      </c>
      <c r="K217" s="98">
        <v>77.769918483909763</v>
      </c>
      <c r="L217" s="98">
        <v>86.773903368524856</v>
      </c>
      <c r="M217" s="98">
        <v>80.194670477634418</v>
      </c>
      <c r="N217" s="98">
        <v>84.50821639659334</v>
      </c>
      <c r="O217" s="98">
        <v>87.418252473240557</v>
      </c>
      <c r="P217" s="98">
        <v>73.696897657295708</v>
      </c>
      <c r="Q217" s="98">
        <v>79.969040225863111</v>
      </c>
      <c r="R217" s="98">
        <v>83.725845928514701</v>
      </c>
      <c r="S217" s="98">
        <v>85.793206184516052</v>
      </c>
      <c r="T217" s="98">
        <v>79.843040067191922</v>
      </c>
      <c r="U217" s="98">
        <v>82.769263713093153</v>
      </c>
      <c r="V217" s="98">
        <v>83.51249870682733</v>
      </c>
      <c r="W217" s="98">
        <v>105.83114638015596</v>
      </c>
      <c r="X217" s="98">
        <v>91.446626184183643</v>
      </c>
      <c r="Y217" s="98">
        <v>88.536453669787463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0.43944133331048768</v>
      </c>
      <c r="C218" s="122">
        <f t="shared" si="114"/>
        <v>0.55697919187506684</v>
      </c>
      <c r="D218" s="122">
        <f t="shared" si="114"/>
        <v>0.62294868229327982</v>
      </c>
      <c r="E218" s="122">
        <f t="shared" si="114"/>
        <v>1.1382167257610529</v>
      </c>
      <c r="F218" s="122">
        <f t="shared" si="114"/>
        <v>0.73827834429794181</v>
      </c>
      <c r="G218" s="122">
        <f t="shared" si="114"/>
        <v>0.83870329318517434</v>
      </c>
      <c r="H218" s="122">
        <f t="shared" si="114"/>
        <v>1.1331322019514398</v>
      </c>
      <c r="I218" s="122">
        <f t="shared" si="114"/>
        <v>1.2521682402449035</v>
      </c>
      <c r="J218" s="122">
        <f t="shared" si="114"/>
        <v>1.1978704829419173</v>
      </c>
      <c r="K218" s="122">
        <f t="shared" si="114"/>
        <v>1.3021907571119553</v>
      </c>
      <c r="L218" s="122">
        <f t="shared" si="114"/>
        <v>1.5149701160721472</v>
      </c>
      <c r="M218" s="122">
        <f t="shared" si="114"/>
        <v>1.419247975662083</v>
      </c>
      <c r="N218" s="122">
        <f t="shared" si="114"/>
        <v>1.6266622952976053</v>
      </c>
      <c r="O218" s="122">
        <f t="shared" si="114"/>
        <v>2.0225737926708649</v>
      </c>
      <c r="P218" s="122">
        <f t="shared" si="114"/>
        <v>1.2109740296268277</v>
      </c>
      <c r="Q218" s="122">
        <f t="shared" si="114"/>
        <v>1.9706365722787009</v>
      </c>
      <c r="R218" s="122">
        <f t="shared" si="114"/>
        <v>1.0980529836962174</v>
      </c>
      <c r="S218" s="122">
        <f t="shared" si="114"/>
        <v>1.0072111907465009</v>
      </c>
      <c r="T218" s="122">
        <f t="shared" si="114"/>
        <v>0.86761184270450042</v>
      </c>
      <c r="U218" s="122">
        <f t="shared" si="114"/>
        <v>0.91102952012304372</v>
      </c>
      <c r="V218" s="122">
        <f t="shared" si="114"/>
        <v>0.9705807310349055</v>
      </c>
      <c r="W218" s="122">
        <f t="shared" si="114"/>
        <v>1.0232834061886418</v>
      </c>
      <c r="X218" s="122">
        <f t="shared" si="114"/>
        <v>1.012981644526818</v>
      </c>
      <c r="Y218" s="122">
        <f t="shared" si="114"/>
        <v>1.0296052350109532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0.43944133331048768</v>
      </c>
      <c r="C219" s="98">
        <f>RES_hhdet_fech!C86</f>
        <v>0.55697919187506684</v>
      </c>
      <c r="D219" s="98">
        <f>RES_hhdet_fech!D86</f>
        <v>0.62294868229327982</v>
      </c>
      <c r="E219" s="98">
        <f>RES_hhdet_fech!E86</f>
        <v>1.1382167257610529</v>
      </c>
      <c r="F219" s="98">
        <f>RES_hhdet_fech!F86</f>
        <v>0.73827834429794181</v>
      </c>
      <c r="G219" s="98">
        <f>RES_hhdet_fech!G86</f>
        <v>0.83870329318517434</v>
      </c>
      <c r="H219" s="98">
        <f>RES_hhdet_fech!H86</f>
        <v>1.1331322019514398</v>
      </c>
      <c r="I219" s="98">
        <f>RES_hhdet_fech!I86</f>
        <v>1.2521682402449035</v>
      </c>
      <c r="J219" s="98">
        <f>RES_hhdet_fech!J86</f>
        <v>1.1978704829419173</v>
      </c>
      <c r="K219" s="98">
        <f>RES_hhdet_fech!K86</f>
        <v>1.3021907571119553</v>
      </c>
      <c r="L219" s="98">
        <f>RES_hhdet_fech!L86</f>
        <v>1.5149701160721472</v>
      </c>
      <c r="M219" s="98">
        <f>RES_hhdet_fech!M86</f>
        <v>1.419247975662083</v>
      </c>
      <c r="N219" s="98">
        <f>RES_hhdet_fech!N86</f>
        <v>1.6266622952976053</v>
      </c>
      <c r="O219" s="98">
        <f>RES_hhdet_fech!O86</f>
        <v>2.0225737926708649</v>
      </c>
      <c r="P219" s="98">
        <f>RES_hhdet_fech!P86</f>
        <v>1.2109740296268277</v>
      </c>
      <c r="Q219" s="98">
        <f>RES_hhdet_fech!Q86</f>
        <v>1.9706365722787009</v>
      </c>
      <c r="R219" s="98">
        <f>RES_hhdet_fech!R86</f>
        <v>1.0980529836962174</v>
      </c>
      <c r="S219" s="98">
        <f>RES_hhdet_fech!S86</f>
        <v>1.0072111907465009</v>
      </c>
      <c r="T219" s="98">
        <f>RES_hhdet_fech!T86</f>
        <v>0.86761184270450042</v>
      </c>
      <c r="U219" s="98">
        <f>RES_hhdet_fech!U86</f>
        <v>0.91102952012304372</v>
      </c>
      <c r="V219" s="98">
        <f>RES_hhdet_fech!V86</f>
        <v>0.9705807310349055</v>
      </c>
      <c r="W219" s="98">
        <f>RES_hhdet_fech!W86</f>
        <v>1.0232834061886418</v>
      </c>
      <c r="X219" s="98">
        <f>RES_hhdet_fech!X86</f>
        <v>1.012981644526818</v>
      </c>
      <c r="Y219" s="98">
        <f>RES_hhdet_fech!Y86</f>
        <v>1.0296052350109532</v>
      </c>
      <c r="DA219" s="63" t="s">
        <v>2323</v>
      </c>
    </row>
    <row r="220" spans="1:105" ht="12" customHeight="1" x14ac:dyDescent="0.25">
      <c r="A220" s="121" t="s">
        <v>55</v>
      </c>
      <c r="B220" s="122">
        <v>3210.8500402386785</v>
      </c>
      <c r="C220" s="122">
        <v>3313.5232206816586</v>
      </c>
      <c r="D220" s="122">
        <v>3407.9765330077435</v>
      </c>
      <c r="E220" s="122">
        <v>3368.3523197394761</v>
      </c>
      <c r="F220" s="122">
        <v>3284.7111637957132</v>
      </c>
      <c r="G220" s="122">
        <v>2975.1679906689778</v>
      </c>
      <c r="H220" s="122">
        <v>3073.7185163343956</v>
      </c>
      <c r="I220" s="122">
        <v>3049.8487889023349</v>
      </c>
      <c r="J220" s="122">
        <v>2944.7808436962709</v>
      </c>
      <c r="K220" s="122">
        <v>3085.9579185713701</v>
      </c>
      <c r="L220" s="122">
        <v>3077.2013443477413</v>
      </c>
      <c r="M220" s="122">
        <v>3031.3507814697909</v>
      </c>
      <c r="N220" s="122">
        <v>3065.796483460691</v>
      </c>
      <c r="O220" s="122">
        <v>2935.8803558197642</v>
      </c>
      <c r="P220" s="122">
        <v>3019.5984570646983</v>
      </c>
      <c r="Q220" s="122">
        <v>2947.2654979971944</v>
      </c>
      <c r="R220" s="122">
        <v>2828.8146858920386</v>
      </c>
      <c r="S220" s="122">
        <v>2776.1736651396295</v>
      </c>
      <c r="T220" s="122">
        <v>2665.8819941188262</v>
      </c>
      <c r="U220" s="122">
        <v>2697.716535073474</v>
      </c>
      <c r="V220" s="122">
        <v>2670.0685092802109</v>
      </c>
      <c r="W220" s="122">
        <v>2964.3095866649824</v>
      </c>
      <c r="X220" s="122">
        <v>2625.7156488081641</v>
      </c>
      <c r="Y220" s="122">
        <v>2547.39770563825</v>
      </c>
      <c r="DA220" s="130" t="s">
        <v>2324</v>
      </c>
    </row>
    <row r="221" spans="1:105" ht="12" customHeight="1" x14ac:dyDescent="0.25">
      <c r="A221" s="97" t="s">
        <v>132</v>
      </c>
      <c r="B221" s="98">
        <v>3688.6426196224279</v>
      </c>
      <c r="C221" s="98">
        <v>3815.5361778063148</v>
      </c>
      <c r="D221" s="98">
        <v>3908.0241339553845</v>
      </c>
      <c r="E221" s="98">
        <v>3836.1763551512472</v>
      </c>
      <c r="F221" s="98">
        <v>3699.7279152821543</v>
      </c>
      <c r="G221" s="98">
        <v>3320.2259123659201</v>
      </c>
      <c r="H221" s="98">
        <v>3459.2394764570004</v>
      </c>
      <c r="I221" s="98">
        <v>3397.8700399030226</v>
      </c>
      <c r="J221" s="98">
        <v>3211.5675022952209</v>
      </c>
      <c r="K221" s="98">
        <v>3332.5910100715496</v>
      </c>
      <c r="L221" s="98">
        <v>3277.8146866976645</v>
      </c>
      <c r="M221" s="98">
        <v>3232.7307484546773</v>
      </c>
      <c r="N221" s="98">
        <v>3224.4596668254931</v>
      </c>
      <c r="O221" s="98">
        <v>2992.4603387566485</v>
      </c>
      <c r="P221" s="98">
        <v>3182.6883975079049</v>
      </c>
      <c r="Q221" s="98">
        <v>3083.2630389580531</v>
      </c>
      <c r="R221" s="98">
        <v>2893.0107250032793</v>
      </c>
      <c r="S221" s="98">
        <v>2850.718164311309</v>
      </c>
      <c r="T221" s="98">
        <v>2737.6899256052175</v>
      </c>
      <c r="U221" s="98">
        <v>2749.612456047947</v>
      </c>
      <c r="V221" s="98">
        <v>2777.3176740622853</v>
      </c>
      <c r="W221" s="98">
        <v>3122.710849471353</v>
      </c>
      <c r="X221" s="98">
        <v>2582.6704207159014</v>
      </c>
      <c r="Y221" s="98">
        <v>2570.5709668258633</v>
      </c>
      <c r="DA221" s="63" t="s">
        <v>2325</v>
      </c>
    </row>
    <row r="222" spans="1:105" ht="12" customHeight="1" x14ac:dyDescent="0.25">
      <c r="A222" s="97" t="s">
        <v>131</v>
      </c>
      <c r="B222" s="98">
        <v>2514.5780696256957</v>
      </c>
      <c r="C222" s="98">
        <v>2613.1310131916139</v>
      </c>
      <c r="D222" s="98">
        <v>2704.5048481650047</v>
      </c>
      <c r="E222" s="98">
        <v>2659.1943824506034</v>
      </c>
      <c r="F222" s="98">
        <v>2574.3312583987495</v>
      </c>
      <c r="G222" s="98">
        <v>2315.7341968040537</v>
      </c>
      <c r="H222" s="98">
        <v>2361.8021381086137</v>
      </c>
      <c r="I222" s="98">
        <v>2401.2310813539507</v>
      </c>
      <c r="J222" s="98">
        <v>2367.8177312915</v>
      </c>
      <c r="K222" s="98">
        <v>2507.2271479001984</v>
      </c>
      <c r="L222" s="98">
        <v>2492.8233065873892</v>
      </c>
      <c r="M222" s="98">
        <v>2562.566511639382</v>
      </c>
      <c r="N222" s="98">
        <v>2616.7372717075323</v>
      </c>
      <c r="O222" s="98">
        <v>2435.6683220582267</v>
      </c>
      <c r="P222" s="98">
        <v>2601.6190318344543</v>
      </c>
      <c r="Q222" s="98">
        <v>2484.5938041967452</v>
      </c>
      <c r="R222" s="98">
        <v>2335.5542745478697</v>
      </c>
      <c r="S222" s="98">
        <v>2346.1949321981629</v>
      </c>
      <c r="T222" s="98">
        <v>2304.7145478084244</v>
      </c>
      <c r="U222" s="98">
        <v>2343.2590176301251</v>
      </c>
      <c r="V222" s="98">
        <v>2387.2402645486595</v>
      </c>
      <c r="W222" s="98">
        <v>2706.2807418277066</v>
      </c>
      <c r="X222" s="98">
        <v>2288.9679875262582</v>
      </c>
      <c r="Y222" s="98">
        <v>2302.1091387516949</v>
      </c>
      <c r="DA222" s="63" t="s">
        <v>2326</v>
      </c>
    </row>
    <row r="223" spans="1:105" ht="12" customHeight="1" x14ac:dyDescent="0.25">
      <c r="A223" s="100" t="s">
        <v>199</v>
      </c>
      <c r="B223" s="101">
        <v>1375.0765746264269</v>
      </c>
      <c r="C223" s="101">
        <v>1408.4754605523806</v>
      </c>
      <c r="D223" s="101">
        <v>1448.6850125370613</v>
      </c>
      <c r="E223" s="101">
        <v>1394.0439820023237</v>
      </c>
      <c r="F223" s="101">
        <v>1321.9187581909378</v>
      </c>
      <c r="G223" s="101">
        <v>1155.2661071832558</v>
      </c>
      <c r="H223" s="101">
        <v>985.51752850626508</v>
      </c>
      <c r="I223" s="101">
        <v>1033.7532026973572</v>
      </c>
      <c r="J223" s="101">
        <v>1076.0171148038592</v>
      </c>
      <c r="K223" s="101">
        <v>1132.0640922957505</v>
      </c>
      <c r="L223" s="101">
        <v>994.37472769205635</v>
      </c>
      <c r="M223" s="101">
        <v>1115.2946130854414</v>
      </c>
      <c r="N223" s="101">
        <v>1089.7385314592545</v>
      </c>
      <c r="O223" s="101">
        <v>871.71561931504118</v>
      </c>
      <c r="P223" s="101">
        <v>943.6733090594779</v>
      </c>
      <c r="Q223" s="101">
        <v>734.95340925679204</v>
      </c>
      <c r="R223" s="101">
        <v>640.82118018405288</v>
      </c>
      <c r="S223" s="101">
        <v>715.45735104790822</v>
      </c>
      <c r="T223" s="101">
        <v>797.72449596374281</v>
      </c>
      <c r="U223" s="101">
        <v>818.23503686311949</v>
      </c>
      <c r="V223" s="101">
        <v>825.70879967266217</v>
      </c>
      <c r="W223" s="101">
        <v>908.9577659985431</v>
      </c>
      <c r="X223" s="101">
        <v>886.58298050208191</v>
      </c>
      <c r="Y223" s="101">
        <v>879.13799036391015</v>
      </c>
      <c r="DA223" s="131" t="s">
        <v>2327</v>
      </c>
    </row>
    <row r="224" spans="1:105" ht="12" customHeight="1" x14ac:dyDescent="0.25">
      <c r="A224" s="103" t="s">
        <v>52</v>
      </c>
      <c r="B224" s="104">
        <v>1139.5014949992685</v>
      </c>
      <c r="C224" s="104">
        <v>1204.6555526392331</v>
      </c>
      <c r="D224" s="104">
        <v>1255.8198356279429</v>
      </c>
      <c r="E224" s="104">
        <v>1265.1504004482797</v>
      </c>
      <c r="F224" s="104">
        <v>1252.4125002078122</v>
      </c>
      <c r="G224" s="104">
        <v>1160.4680896207974</v>
      </c>
      <c r="H224" s="104">
        <v>1376.2846096023486</v>
      </c>
      <c r="I224" s="104">
        <v>1367.4778786565939</v>
      </c>
      <c r="J224" s="104">
        <v>1291.8006164876408</v>
      </c>
      <c r="K224" s="104">
        <v>1375.1630556044474</v>
      </c>
      <c r="L224" s="104">
        <v>1498.4485788953327</v>
      </c>
      <c r="M224" s="104">
        <v>1447.2718985539404</v>
      </c>
      <c r="N224" s="104">
        <v>1526.998740248278</v>
      </c>
      <c r="O224" s="104">
        <v>1563.9527027431855</v>
      </c>
      <c r="P224" s="104">
        <v>1657.9457227749765</v>
      </c>
      <c r="Q224" s="104">
        <v>1749.6403949399532</v>
      </c>
      <c r="R224" s="104">
        <v>1694.7330943638165</v>
      </c>
      <c r="S224" s="104">
        <v>1630.7375811502548</v>
      </c>
      <c r="T224" s="104">
        <v>1506.9900518446814</v>
      </c>
      <c r="U224" s="104">
        <v>1525.0239807670055</v>
      </c>
      <c r="V224" s="104">
        <v>1561.5314648759979</v>
      </c>
      <c r="W224" s="104">
        <v>1797.3229758291632</v>
      </c>
      <c r="X224" s="104">
        <v>1402.3850070241763</v>
      </c>
      <c r="Y224" s="104">
        <v>1422.9711483877848</v>
      </c>
      <c r="DA224" s="132" t="s">
        <v>2328</v>
      </c>
    </row>
    <row r="225" spans="1:105" ht="12" customHeight="1" x14ac:dyDescent="0.25">
      <c r="A225" s="106" t="s">
        <v>124</v>
      </c>
      <c r="B225" s="101">
        <v>3320.5040359488103</v>
      </c>
      <c r="C225" s="101">
        <v>2962.0230141222014</v>
      </c>
      <c r="D225" s="101">
        <v>3209.6067251222321</v>
      </c>
      <c r="E225" s="101">
        <v>2952.2664686987155</v>
      </c>
      <c r="F225" s="101">
        <v>2925.4805897003489</v>
      </c>
      <c r="G225" s="101">
        <v>3328.5180473478481</v>
      </c>
      <c r="H225" s="101">
        <v>3094.5501171574947</v>
      </c>
      <c r="I225" s="101">
        <v>3297.2633194289951</v>
      </c>
      <c r="J225" s="101">
        <v>3615.2642268476261</v>
      </c>
      <c r="K225" s="101">
        <v>2904.5549650528187</v>
      </c>
      <c r="L225" s="101">
        <v>3197.7855370870097</v>
      </c>
      <c r="M225" s="101">
        <v>3468.8621495052507</v>
      </c>
      <c r="N225" s="101">
        <v>3494.3651538011623</v>
      </c>
      <c r="O225" s="101">
        <v>3274.7910390530988</v>
      </c>
      <c r="P225" s="101">
        <v>3446.5174215918778</v>
      </c>
      <c r="Q225" s="101">
        <v>3498.0232523026866</v>
      </c>
      <c r="R225" s="101">
        <v>3002.897761620955</v>
      </c>
      <c r="S225" s="101">
        <v>3087.0683534157415</v>
      </c>
      <c r="T225" s="101">
        <v>2868.4581913226289</v>
      </c>
      <c r="U225" s="101">
        <v>2845.321578977806</v>
      </c>
      <c r="V225" s="101">
        <v>2632.1030860379005</v>
      </c>
      <c r="W225" s="101">
        <v>3241.7217467544219</v>
      </c>
      <c r="X225" s="101">
        <v>2769.1901268671791</v>
      </c>
      <c r="Y225" s="101">
        <v>2657.292519941825</v>
      </c>
      <c r="DA225" s="131" t="s">
        <v>2329</v>
      </c>
    </row>
    <row r="226" spans="1:105" ht="12" customHeight="1" x14ac:dyDescent="0.25">
      <c r="A226" s="107" t="s">
        <v>123</v>
      </c>
      <c r="B226" s="104">
        <v>2496.3065325452826</v>
      </c>
      <c r="C226" s="104">
        <v>2226.7220121749001</v>
      </c>
      <c r="D226" s="104">
        <v>2420.1559657491248</v>
      </c>
      <c r="E226" s="104">
        <v>2229.978433531182</v>
      </c>
      <c r="F226" s="104">
        <v>2216.4450040189431</v>
      </c>
      <c r="G226" s="104">
        <v>2535.9365122307954</v>
      </c>
      <c r="H226" s="104">
        <v>2303.0952318317068</v>
      </c>
      <c r="I226" s="104">
        <v>2483.4230518625213</v>
      </c>
      <c r="J226" s="104">
        <v>2762.0217884194499</v>
      </c>
      <c r="K226" s="104">
        <v>2229.792217419968</v>
      </c>
      <c r="L226" s="104">
        <v>2409.5271695493307</v>
      </c>
      <c r="M226" s="104">
        <v>2661.8008793184094</v>
      </c>
      <c r="N226" s="104">
        <v>2674.4970667472157</v>
      </c>
      <c r="O226" s="104">
        <v>2481.6198845709664</v>
      </c>
      <c r="P226" s="104">
        <v>2657.5598470293453</v>
      </c>
      <c r="Q226" s="104">
        <v>2665.3453773824608</v>
      </c>
      <c r="R226" s="104">
        <v>2294.6904340942638</v>
      </c>
      <c r="S226" s="104">
        <v>2432.5802846744405</v>
      </c>
      <c r="T226" s="104">
        <v>2334.1357255118523</v>
      </c>
      <c r="U226" s="104">
        <v>2348.8770219076</v>
      </c>
      <c r="V226" s="104">
        <v>2210.8655713275157</v>
      </c>
      <c r="W226" s="104">
        <v>2765.6221389486705</v>
      </c>
      <c r="X226" s="104">
        <v>2398.5520409852143</v>
      </c>
      <c r="Y226" s="104">
        <v>2319.6169662245848</v>
      </c>
      <c r="DA226" s="132" t="s">
        <v>2330</v>
      </c>
    </row>
    <row r="227" spans="1:105" ht="12" customHeight="1" x14ac:dyDescent="0.25">
      <c r="A227" s="108" t="s">
        <v>50</v>
      </c>
      <c r="B227" s="98">
        <v>1239.4714319715881</v>
      </c>
      <c r="C227" s="98">
        <v>1101.4616025367261</v>
      </c>
      <c r="D227" s="98">
        <v>1198.8212667841403</v>
      </c>
      <c r="E227" s="98">
        <v>1093.0135482955898</v>
      </c>
      <c r="F227" s="98">
        <v>1074.7625277801581</v>
      </c>
      <c r="G227" s="98">
        <v>1222.8401775892864</v>
      </c>
      <c r="H227" s="98">
        <v>944.4139732796076</v>
      </c>
      <c r="I227" s="98">
        <v>1067.013042532137</v>
      </c>
      <c r="J227" s="98">
        <v>1276.2551908835069</v>
      </c>
      <c r="K227" s="98">
        <v>1043.1800577356539</v>
      </c>
      <c r="L227" s="98">
        <v>1009.753572045342</v>
      </c>
      <c r="M227" s="98">
        <v>1226.5880945726753</v>
      </c>
      <c r="N227" s="98">
        <v>1180.1784026936525</v>
      </c>
      <c r="O227" s="98">
        <v>935.57899280029869</v>
      </c>
      <c r="P227" s="98">
        <v>1006.4716848006404</v>
      </c>
      <c r="Q227" s="98">
        <v>824.16930015669084</v>
      </c>
      <c r="R227" s="98">
        <v>664.24149344174782</v>
      </c>
      <c r="S227" s="98">
        <v>781.03881067734949</v>
      </c>
      <c r="T227" s="98">
        <v>847.04877308405037</v>
      </c>
      <c r="U227" s="98">
        <v>843.56072242562345</v>
      </c>
      <c r="V227" s="98">
        <v>769.36376168399534</v>
      </c>
      <c r="W227" s="98">
        <v>928.25160211897241</v>
      </c>
      <c r="X227" s="98">
        <v>913.79232969637007</v>
      </c>
      <c r="Y227" s="98">
        <v>886.68522157594487</v>
      </c>
      <c r="DA227" s="63" t="s">
        <v>2331</v>
      </c>
    </row>
    <row r="228" spans="1:105" ht="12" customHeight="1" x14ac:dyDescent="0.25">
      <c r="A228" s="108" t="s">
        <v>52</v>
      </c>
      <c r="B228" s="98">
        <v>1256.8351005736943</v>
      </c>
      <c r="C228" s="98">
        <v>1125.2604096381738</v>
      </c>
      <c r="D228" s="98">
        <v>1221.3346989649842</v>
      </c>
      <c r="E228" s="98">
        <v>1136.9648852355926</v>
      </c>
      <c r="F228" s="98">
        <v>1141.6824762387851</v>
      </c>
      <c r="G228" s="98">
        <v>1313.0963346415085</v>
      </c>
      <c r="H228" s="98">
        <v>1358.6812585520995</v>
      </c>
      <c r="I228" s="98">
        <v>1416.4100093303841</v>
      </c>
      <c r="J228" s="98">
        <v>1485.7665975359423</v>
      </c>
      <c r="K228" s="98">
        <v>1186.6121596843138</v>
      </c>
      <c r="L228" s="98">
        <v>1399.7735975039886</v>
      </c>
      <c r="M228" s="98">
        <v>1435.2127847457343</v>
      </c>
      <c r="N228" s="98">
        <v>1494.3186640535632</v>
      </c>
      <c r="O228" s="98">
        <v>1546.0408917706677</v>
      </c>
      <c r="P228" s="98">
        <v>1651.0881622287045</v>
      </c>
      <c r="Q228" s="98">
        <v>1841.1760772257699</v>
      </c>
      <c r="R228" s="98">
        <v>1630.4489406525156</v>
      </c>
      <c r="S228" s="98">
        <v>1651.5414739970906</v>
      </c>
      <c r="T228" s="98">
        <v>1487.0869524278019</v>
      </c>
      <c r="U228" s="98">
        <v>1505.3162994819768</v>
      </c>
      <c r="V228" s="98">
        <v>1441.5018096435206</v>
      </c>
      <c r="W228" s="98">
        <v>1837.370536829698</v>
      </c>
      <c r="X228" s="98">
        <v>1484.7597112888443</v>
      </c>
      <c r="Y228" s="98">
        <v>1432.93174464864</v>
      </c>
      <c r="DA228" s="63" t="s">
        <v>2332</v>
      </c>
    </row>
    <row r="229" spans="1:105" ht="12" customHeight="1" x14ac:dyDescent="0.25">
      <c r="A229" s="106" t="s">
        <v>122</v>
      </c>
      <c r="B229" s="101">
        <v>2699.6076083421603</v>
      </c>
      <c r="C229" s="101">
        <v>2794.0379148266829</v>
      </c>
      <c r="D229" s="101">
        <v>2892.49557524895</v>
      </c>
      <c r="E229" s="101">
        <v>2912.6891143825464</v>
      </c>
      <c r="F229" s="101">
        <v>2915.9692907306899</v>
      </c>
      <c r="G229" s="101">
        <v>2697.61507062803</v>
      </c>
      <c r="H229" s="101">
        <v>2800.2052545728893</v>
      </c>
      <c r="I229" s="101">
        <v>2812.1916258821861</v>
      </c>
      <c r="J229" s="101">
        <v>2805.0636541622125</v>
      </c>
      <c r="K229" s="101">
        <v>3069.3840784376912</v>
      </c>
      <c r="L229" s="101">
        <v>3142.6546938365868</v>
      </c>
      <c r="M229" s="101">
        <v>3067.8064124488974</v>
      </c>
      <c r="N229" s="101">
        <v>3163.4993809025509</v>
      </c>
      <c r="O229" s="101">
        <v>3189.1743362786465</v>
      </c>
      <c r="P229" s="101">
        <v>3114.4187395443637</v>
      </c>
      <c r="Q229" s="101">
        <v>3087.6971843975452</v>
      </c>
      <c r="R229" s="101">
        <v>3056.3125414233436</v>
      </c>
      <c r="S229" s="101">
        <v>2951.2541064564998</v>
      </c>
      <c r="T229" s="101">
        <v>2802.1437176684099</v>
      </c>
      <c r="U229" s="101">
        <v>2850.825926726578</v>
      </c>
      <c r="V229" s="101">
        <v>2725.1341793385677</v>
      </c>
      <c r="W229" s="101">
        <v>2961.9567719013703</v>
      </c>
      <c r="X229" s="101">
        <v>2844.3136478420256</v>
      </c>
      <c r="Y229" s="101">
        <v>2670.0036350210621</v>
      </c>
      <c r="DA229" s="131" t="s">
        <v>2333</v>
      </c>
    </row>
    <row r="230" spans="1:105" ht="12" customHeight="1" x14ac:dyDescent="0.25">
      <c r="A230" s="107" t="s">
        <v>121</v>
      </c>
      <c r="B230" s="104">
        <v>2160.1363869312236</v>
      </c>
      <c r="C230" s="104">
        <v>2239.9268002704462</v>
      </c>
      <c r="D230" s="104">
        <v>2326.4928814837745</v>
      </c>
      <c r="E230" s="104">
        <v>2344.7237519458808</v>
      </c>
      <c r="F230" s="104">
        <v>2351.7856572039354</v>
      </c>
      <c r="G230" s="104">
        <v>2180.6826688984816</v>
      </c>
      <c r="H230" s="104">
        <v>2222.0681457400674</v>
      </c>
      <c r="I230" s="104">
        <v>2251.7047370401201</v>
      </c>
      <c r="J230" s="104">
        <v>2271.0212893242374</v>
      </c>
      <c r="K230" s="104">
        <v>2492.6637284980402</v>
      </c>
      <c r="L230" s="104">
        <v>2518.4158250135783</v>
      </c>
      <c r="M230" s="104">
        <v>2495.0334845916532</v>
      </c>
      <c r="N230" s="104">
        <v>2568.1585699014063</v>
      </c>
      <c r="O230" s="104">
        <v>2554.8698873030512</v>
      </c>
      <c r="P230" s="104">
        <v>2513.874320409258</v>
      </c>
      <c r="Q230" s="104">
        <v>2458.3651531208166</v>
      </c>
      <c r="R230" s="104">
        <v>2435.3250807583249</v>
      </c>
      <c r="S230" s="104">
        <v>2386.0106200495356</v>
      </c>
      <c r="T230" s="104">
        <v>2311.3795040200484</v>
      </c>
      <c r="U230" s="104">
        <v>2373.8373873600558</v>
      </c>
      <c r="V230" s="104">
        <v>2292.4775353195387</v>
      </c>
      <c r="W230" s="104">
        <v>2511.0766400996913</v>
      </c>
      <c r="X230" s="104">
        <v>2461.1250641686174</v>
      </c>
      <c r="Y230" s="104">
        <v>2327.8063007292167</v>
      </c>
      <c r="DA230" s="132" t="s">
        <v>2334</v>
      </c>
    </row>
    <row r="231" spans="1:105" ht="12" customHeight="1" x14ac:dyDescent="0.25">
      <c r="A231" s="108" t="s">
        <v>53</v>
      </c>
      <c r="B231" s="98">
        <v>1006.7020965782244</v>
      </c>
      <c r="C231" s="98">
        <v>1036.8630541762775</v>
      </c>
      <c r="D231" s="98">
        <v>1077.1142377684744</v>
      </c>
      <c r="E231" s="98">
        <v>1074.0621376202873</v>
      </c>
      <c r="F231" s="98">
        <v>1072.3283440611985</v>
      </c>
      <c r="G231" s="98">
        <v>990.3366368726621</v>
      </c>
      <c r="H231" s="98">
        <v>855.77698346107422</v>
      </c>
      <c r="I231" s="98">
        <v>908.81654546202833</v>
      </c>
      <c r="J231" s="98">
        <v>986.00533967955164</v>
      </c>
      <c r="K231" s="98">
        <v>1103.7840891242668</v>
      </c>
      <c r="L231" s="98">
        <v>997.28586874743246</v>
      </c>
      <c r="M231" s="98">
        <v>1085.0783826673128</v>
      </c>
      <c r="N231" s="98">
        <v>1079.0336854478762</v>
      </c>
      <c r="O231" s="98">
        <v>933.07235904632921</v>
      </c>
      <c r="P231" s="98">
        <v>921.92141765561223</v>
      </c>
      <c r="Q231" s="98">
        <v>737.51081128180851</v>
      </c>
      <c r="R231" s="98">
        <v>677.52493544017398</v>
      </c>
      <c r="S231" s="98">
        <v>733.6352996963484</v>
      </c>
      <c r="T231" s="98">
        <v>808.36716730170065</v>
      </c>
      <c r="U231" s="98">
        <v>842.33354653150229</v>
      </c>
      <c r="V231" s="98">
        <v>804.64235724342655</v>
      </c>
      <c r="W231" s="98">
        <v>851.45107163493606</v>
      </c>
      <c r="X231" s="98">
        <v>964.2722121419522</v>
      </c>
      <c r="Y231" s="98">
        <v>900.31785703316643</v>
      </c>
      <c r="DA231" s="63" t="s">
        <v>2335</v>
      </c>
    </row>
    <row r="232" spans="1:105" ht="12" customHeight="1" x14ac:dyDescent="0.25">
      <c r="A232" s="108" t="s">
        <v>52</v>
      </c>
      <c r="B232" s="98">
        <v>1153.4342903529989</v>
      </c>
      <c r="C232" s="98">
        <v>1203.0637460941691</v>
      </c>
      <c r="D232" s="98">
        <v>1249.3786437153001</v>
      </c>
      <c r="E232" s="98">
        <v>1270.661614325594</v>
      </c>
      <c r="F232" s="98">
        <v>1279.4573131427369</v>
      </c>
      <c r="G232" s="98">
        <v>1190.3460320258198</v>
      </c>
      <c r="H232" s="98">
        <v>1366.2911622789929</v>
      </c>
      <c r="I232" s="98">
        <v>1342.8881915780919</v>
      </c>
      <c r="J232" s="98">
        <v>1285.0159496446859</v>
      </c>
      <c r="K232" s="98">
        <v>1388.8796393737734</v>
      </c>
      <c r="L232" s="98">
        <v>1521.1299562661461</v>
      </c>
      <c r="M232" s="98">
        <v>1409.9551019243411</v>
      </c>
      <c r="N232" s="98">
        <v>1489.1248844535303</v>
      </c>
      <c r="O232" s="98">
        <v>1621.7975282567224</v>
      </c>
      <c r="P232" s="98">
        <v>1591.9529027536457</v>
      </c>
      <c r="Q232" s="98">
        <v>1720.8543418390082</v>
      </c>
      <c r="R232" s="98">
        <v>1757.8001453181512</v>
      </c>
      <c r="S232" s="98">
        <v>1652.3753203531871</v>
      </c>
      <c r="T232" s="98">
        <v>1503.012336718348</v>
      </c>
      <c r="U232" s="98">
        <v>1531.5038408285536</v>
      </c>
      <c r="V232" s="98">
        <v>1487.8351780761127</v>
      </c>
      <c r="W232" s="98">
        <v>1659.6255684647551</v>
      </c>
      <c r="X232" s="98">
        <v>1496.8528520266655</v>
      </c>
      <c r="Y232" s="98">
        <v>1427.4884436960501</v>
      </c>
      <c r="DA232" s="63" t="s">
        <v>2336</v>
      </c>
    </row>
    <row r="233" spans="1:105" ht="12" customHeight="1" x14ac:dyDescent="0.25">
      <c r="A233" s="121" t="s">
        <v>54</v>
      </c>
      <c r="B233" s="122">
        <v>380.57648131638524</v>
      </c>
      <c r="C233" s="122">
        <v>438.42806097222405</v>
      </c>
      <c r="D233" s="122">
        <v>458.62889020880669</v>
      </c>
      <c r="E233" s="122">
        <v>455.4597550030249</v>
      </c>
      <c r="F233" s="122">
        <v>482.05519315504841</v>
      </c>
      <c r="G233" s="122">
        <v>390.1751533443919</v>
      </c>
      <c r="H233" s="122">
        <v>455.27992665182461</v>
      </c>
      <c r="I233" s="122">
        <v>397.67637370743387</v>
      </c>
      <c r="J233" s="122">
        <v>428.29101198689597</v>
      </c>
      <c r="K233" s="122">
        <v>539.95673244125157</v>
      </c>
      <c r="L233" s="122">
        <v>544.5768740680852</v>
      </c>
      <c r="M233" s="122">
        <v>540.87843850010006</v>
      </c>
      <c r="N233" s="122">
        <v>557.03715000033947</v>
      </c>
      <c r="O233" s="122">
        <v>539.89152493895892</v>
      </c>
      <c r="P233" s="122">
        <v>561.85711694969802</v>
      </c>
      <c r="Q233" s="122">
        <v>535.9690961568848</v>
      </c>
      <c r="R233" s="122">
        <v>537.70275971398496</v>
      </c>
      <c r="S233" s="122">
        <v>539.43354327456677</v>
      </c>
      <c r="T233" s="122">
        <v>526.74431121988221</v>
      </c>
      <c r="U233" s="122">
        <v>534.18752288458711</v>
      </c>
      <c r="V233" s="122">
        <v>519.81010326905232</v>
      </c>
      <c r="W233" s="122">
        <v>502.03482656693603</v>
      </c>
      <c r="X233" s="122">
        <v>487.95730974270384</v>
      </c>
      <c r="Y233" s="122">
        <v>493.34744817190693</v>
      </c>
      <c r="DA233" s="130" t="s">
        <v>2337</v>
      </c>
    </row>
    <row r="234" spans="1:105" ht="12" customHeight="1" x14ac:dyDescent="0.25">
      <c r="A234" s="97" t="s">
        <v>202</v>
      </c>
      <c r="B234" s="98">
        <v>465.9380344319344</v>
      </c>
      <c r="C234" s="98">
        <v>543.03309093154633</v>
      </c>
      <c r="D234" s="98">
        <v>570.15691274874519</v>
      </c>
      <c r="E234" s="98">
        <v>560.13531029205114</v>
      </c>
      <c r="F234" s="98">
        <v>584.06548900037831</v>
      </c>
      <c r="G234" s="98">
        <v>476.40643754322122</v>
      </c>
      <c r="H234" s="98">
        <v>570.71674287541032</v>
      </c>
      <c r="I234" s="98">
        <v>504.23496030610846</v>
      </c>
      <c r="J234" s="98">
        <v>534.18005226599485</v>
      </c>
      <c r="K234" s="98">
        <v>670.76730683744177</v>
      </c>
      <c r="L234" s="98">
        <v>671.19798319186725</v>
      </c>
      <c r="M234" s="98">
        <v>691.0628971120683</v>
      </c>
      <c r="N234" s="98">
        <v>722.00259552954844</v>
      </c>
      <c r="O234" s="98">
        <v>688.54942466960745</v>
      </c>
      <c r="P234" s="98">
        <v>733.04068777207647</v>
      </c>
      <c r="Q234" s="98">
        <v>696.01545015773593</v>
      </c>
      <c r="R234" s="98">
        <v>658.28943014621586</v>
      </c>
      <c r="S234" s="98">
        <v>704.84527257064985</v>
      </c>
      <c r="T234" s="98">
        <v>679.23536846889078</v>
      </c>
      <c r="U234" s="98">
        <v>690.37922534978497</v>
      </c>
      <c r="V234" s="98">
        <v>699.65216492892898</v>
      </c>
      <c r="W234" s="98">
        <v>832.22993364326567</v>
      </c>
      <c r="X234" s="98">
        <v>587.7006225320722</v>
      </c>
      <c r="Y234" s="98">
        <v>692.22117766244605</v>
      </c>
      <c r="DA234" s="63" t="s">
        <v>2338</v>
      </c>
    </row>
    <row r="235" spans="1:105" ht="12" customHeight="1" x14ac:dyDescent="0.25">
      <c r="A235" s="97" t="s">
        <v>50</v>
      </c>
      <c r="B235" s="98">
        <v>459.90123837814281</v>
      </c>
      <c r="C235" s="98">
        <v>530.13900008577616</v>
      </c>
      <c r="D235" s="98">
        <v>558.77069382958211</v>
      </c>
      <c r="E235" s="98">
        <v>534.46905199380365</v>
      </c>
      <c r="F235" s="98">
        <v>580.2360603910538</v>
      </c>
      <c r="G235" s="98">
        <v>484.31229667328842</v>
      </c>
      <c r="H235" s="98">
        <v>553.24166389298546</v>
      </c>
      <c r="I235" s="98">
        <v>482.49047752980647</v>
      </c>
      <c r="J235" s="98">
        <v>515.78620242660725</v>
      </c>
      <c r="K235" s="98">
        <v>669.15795107521842</v>
      </c>
      <c r="L235" s="98">
        <v>719.49505831704585</v>
      </c>
      <c r="M235" s="98">
        <v>665.2727719688138</v>
      </c>
      <c r="N235" s="98">
        <v>566.0410023849264</v>
      </c>
      <c r="O235" s="98">
        <v>566.29628113744161</v>
      </c>
      <c r="P235" s="98">
        <v>633.95312246651133</v>
      </c>
      <c r="Q235" s="98">
        <v>699.75948596767694</v>
      </c>
      <c r="R235" s="98">
        <v>739.05968262344436</v>
      </c>
      <c r="S235" s="98">
        <v>710.5392602660163</v>
      </c>
      <c r="T235" s="98">
        <v>660.433976738821</v>
      </c>
      <c r="U235" s="98">
        <v>663.38016168479635</v>
      </c>
      <c r="V235" s="98">
        <v>661.90606852772112</v>
      </c>
      <c r="W235" s="98">
        <v>911.55833264778175</v>
      </c>
      <c r="X235" s="98">
        <v>470.97604578655091</v>
      </c>
      <c r="Y235" s="98">
        <v>668.2933649678647</v>
      </c>
      <c r="DA235" s="63" t="s">
        <v>2339</v>
      </c>
    </row>
    <row r="236" spans="1:105" ht="12" customHeight="1" x14ac:dyDescent="0.25">
      <c r="A236" s="109" t="s">
        <v>120</v>
      </c>
      <c r="B236" s="33">
        <v>366.30771354617491</v>
      </c>
      <c r="C236" s="33">
        <v>421.00633814778098</v>
      </c>
      <c r="D236" s="33">
        <v>440.03170719029356</v>
      </c>
      <c r="E236" s="33">
        <v>438.05636921772873</v>
      </c>
      <c r="F236" s="33">
        <v>464.91956155533967</v>
      </c>
      <c r="G236" s="33">
        <v>375.61502085886593</v>
      </c>
      <c r="H236" s="33">
        <v>436.00186016765167</v>
      </c>
      <c r="I236" s="33">
        <v>379.95677179555179</v>
      </c>
      <c r="J236" s="33">
        <v>410.81548539366054</v>
      </c>
      <c r="K236" s="33">
        <v>518.29265556076678</v>
      </c>
      <c r="L236" s="33">
        <v>523.38561243801155</v>
      </c>
      <c r="M236" s="33">
        <v>515.65474684931542</v>
      </c>
      <c r="N236" s="33">
        <v>529.68433782223474</v>
      </c>
      <c r="O236" s="33">
        <v>516.11340733405143</v>
      </c>
      <c r="P236" s="33">
        <v>536.35362093661467</v>
      </c>
      <c r="Q236" s="33">
        <v>513.93468511617016</v>
      </c>
      <c r="R236" s="33">
        <v>522.69741304622585</v>
      </c>
      <c r="S236" s="33">
        <v>520.37891748275524</v>
      </c>
      <c r="T236" s="33">
        <v>510.18143162774669</v>
      </c>
      <c r="U236" s="33">
        <v>517.05925554604914</v>
      </c>
      <c r="V236" s="33">
        <v>500.61743222209486</v>
      </c>
      <c r="W236" s="33">
        <v>467.11906181618281</v>
      </c>
      <c r="X236" s="33">
        <v>479.60198213968141</v>
      </c>
      <c r="Y236" s="33">
        <v>479.80021391132908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11213.187809559033</v>
      </c>
      <c r="C238" s="117">
        <f t="shared" si="115"/>
        <v>11972.185541070947</v>
      </c>
      <c r="D238" s="117">
        <f t="shared" si="115"/>
        <v>11451.896652738404</v>
      </c>
      <c r="E238" s="117">
        <f t="shared" si="115"/>
        <v>11497.11715300472</v>
      </c>
      <c r="F238" s="117">
        <f t="shared" si="115"/>
        <v>11165.887066146284</v>
      </c>
      <c r="G238" s="117">
        <f t="shared" si="115"/>
        <v>11195.131056844224</v>
      </c>
      <c r="H238" s="117">
        <f t="shared" si="115"/>
        <v>11429.036269253267</v>
      </c>
      <c r="I238" s="117">
        <f t="shared" si="115"/>
        <v>11293.310788771954</v>
      </c>
      <c r="J238" s="117">
        <f t="shared" si="115"/>
        <v>11341.91600289352</v>
      </c>
      <c r="K238" s="117">
        <f t="shared" si="115"/>
        <v>11697.268203996759</v>
      </c>
      <c r="L238" s="117">
        <f t="shared" si="115"/>
        <v>12901.065226011515</v>
      </c>
      <c r="M238" s="117">
        <f t="shared" si="115"/>
        <v>12265.671296665538</v>
      </c>
      <c r="N238" s="117">
        <f t="shared" si="115"/>
        <v>12973.767201204781</v>
      </c>
      <c r="O238" s="117">
        <f t="shared" si="115"/>
        <v>13366.370285362254</v>
      </c>
      <c r="P238" s="117">
        <f t="shared" si="115"/>
        <v>11841.962925585816</v>
      </c>
      <c r="Q238" s="117">
        <f t="shared" si="115"/>
        <v>12644.092457794019</v>
      </c>
      <c r="R238" s="117">
        <f t="shared" ref="R238:V238" si="116">R239+R242+R244+R257</f>
        <v>13103.495623056544</v>
      </c>
      <c r="S238" s="117">
        <f t="shared" si="116"/>
        <v>13403.105154616005</v>
      </c>
      <c r="T238" s="117">
        <f t="shared" si="116"/>
        <v>12606.648911572502</v>
      </c>
      <c r="U238" s="117">
        <f t="shared" si="116"/>
        <v>13110.733562249983</v>
      </c>
      <c r="V238" s="117">
        <f t="shared" si="116"/>
        <v>13234.049162860711</v>
      </c>
      <c r="W238" s="117">
        <f t="shared" ref="W238:Y238" si="117">W239+W242+W244+W257</f>
        <v>16179.937454760944</v>
      </c>
      <c r="X238" s="117">
        <f t="shared" si="117"/>
        <v>14222.323457497123</v>
      </c>
      <c r="Y238" s="117">
        <f t="shared" si="117"/>
        <v>13808.325767033111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9108.4081643359423</v>
      </c>
      <c r="C239" s="122">
        <f t="shared" si="118"/>
        <v>9740.1896584630449</v>
      </c>
      <c r="D239" s="122">
        <f t="shared" si="118"/>
        <v>9121.33497792655</v>
      </c>
      <c r="E239" s="122">
        <f t="shared" si="118"/>
        <v>9155.1251943546886</v>
      </c>
      <c r="F239" s="122">
        <f t="shared" si="118"/>
        <v>8811.0952782544337</v>
      </c>
      <c r="G239" s="122">
        <f t="shared" si="118"/>
        <v>9045.9732870949229</v>
      </c>
      <c r="H239" s="122">
        <f t="shared" si="118"/>
        <v>9113.1426595743978</v>
      </c>
      <c r="I239" s="122">
        <f t="shared" si="118"/>
        <v>8989.5507092522676</v>
      </c>
      <c r="J239" s="122">
        <f t="shared" si="118"/>
        <v>9030.1856322878193</v>
      </c>
      <c r="K239" s="122">
        <f t="shared" si="118"/>
        <v>9137.5978286818718</v>
      </c>
      <c r="L239" s="122">
        <f t="shared" si="118"/>
        <v>10284.463587384553</v>
      </c>
      <c r="M239" s="122">
        <f t="shared" si="118"/>
        <v>9642.8922503793092</v>
      </c>
      <c r="N239" s="122">
        <f t="shared" si="118"/>
        <v>10261.225087371202</v>
      </c>
      <c r="O239" s="122">
        <f t="shared" si="118"/>
        <v>10712.982250474586</v>
      </c>
      <c r="P239" s="122">
        <f t="shared" si="118"/>
        <v>9101.068594727185</v>
      </c>
      <c r="Q239" s="122">
        <f t="shared" si="118"/>
        <v>9949.6340760990879</v>
      </c>
      <c r="R239" s="122">
        <f t="shared" ref="R239:V239" si="119">SUM(R240:R241)</f>
        <v>10476.08334210859</v>
      </c>
      <c r="S239" s="122">
        <f t="shared" si="119"/>
        <v>10798.484810279775</v>
      </c>
      <c r="T239" s="122">
        <f t="shared" si="119"/>
        <v>10074.528639933857</v>
      </c>
      <c r="U239" s="122">
        <f t="shared" si="119"/>
        <v>10515.326829991311</v>
      </c>
      <c r="V239" s="122">
        <f t="shared" si="119"/>
        <v>10637.864361804457</v>
      </c>
      <c r="W239" s="122">
        <f t="shared" ref="W239:Y239" si="120">SUM(W240:W241)</f>
        <v>13327.056214056847</v>
      </c>
      <c r="X239" s="122">
        <f t="shared" si="120"/>
        <v>11620.252026360429</v>
      </c>
      <c r="Y239" s="122">
        <f t="shared" si="120"/>
        <v>11238.246286522322</v>
      </c>
      <c r="DA239" s="130" t="s">
        <v>2487</v>
      </c>
    </row>
    <row r="240" spans="1:105" ht="12" customHeight="1" x14ac:dyDescent="0.25">
      <c r="A240" s="97" t="s">
        <v>199</v>
      </c>
      <c r="B240" s="98">
        <v>9007.8526130441242</v>
      </c>
      <c r="C240" s="98">
        <v>9635.1873721522425</v>
      </c>
      <c r="D240" s="98">
        <v>9025.2855281760349</v>
      </c>
      <c r="E240" s="98">
        <v>9060.671956630089</v>
      </c>
      <c r="F240" s="98">
        <v>8722.478886983241</v>
      </c>
      <c r="G240" s="98">
        <v>8964.8600873302621</v>
      </c>
      <c r="H240" s="98">
        <v>9031.0742562902069</v>
      </c>
      <c r="I240" s="98">
        <v>8911.3216879575139</v>
      </c>
      <c r="J240" s="98">
        <v>8952.609755059475</v>
      </c>
      <c r="K240" s="98">
        <v>9059.8279101979624</v>
      </c>
      <c r="L240" s="98">
        <v>10197.689684016028</v>
      </c>
      <c r="M240" s="98">
        <v>9562.6975799016745</v>
      </c>
      <c r="N240" s="98">
        <v>10176.716870974609</v>
      </c>
      <c r="O240" s="98">
        <v>10625.563998001346</v>
      </c>
      <c r="P240" s="98">
        <v>9027.3716970698897</v>
      </c>
      <c r="Q240" s="98">
        <v>9869.665035873224</v>
      </c>
      <c r="R240" s="98">
        <v>10392.357496180075</v>
      </c>
      <c r="S240" s="98">
        <v>10712.691604095258</v>
      </c>
      <c r="T240" s="98">
        <v>9994.6855998666651</v>
      </c>
      <c r="U240" s="98">
        <v>10432.557566278218</v>
      </c>
      <c r="V240" s="98">
        <v>10554.35186309763</v>
      </c>
      <c r="W240" s="98">
        <v>13221.225067676691</v>
      </c>
      <c r="X240" s="98">
        <v>11528.805400176245</v>
      </c>
      <c r="Y240" s="98">
        <v>11149.709832852535</v>
      </c>
      <c r="DA240" s="63" t="s">
        <v>2488</v>
      </c>
    </row>
    <row r="241" spans="1:105" ht="12" customHeight="1" x14ac:dyDescent="0.25">
      <c r="A241" s="97" t="s">
        <v>53</v>
      </c>
      <c r="B241" s="98">
        <v>100.55555129181819</v>
      </c>
      <c r="C241" s="98">
        <v>105.00228631080319</v>
      </c>
      <c r="D241" s="98">
        <v>96.049449750515549</v>
      </c>
      <c r="E241" s="98">
        <v>94.45323772459983</v>
      </c>
      <c r="F241" s="98">
        <v>88.616391271192654</v>
      </c>
      <c r="G241" s="98">
        <v>81.11319976466001</v>
      </c>
      <c r="H241" s="98">
        <v>82.06840328419176</v>
      </c>
      <c r="I241" s="98">
        <v>78.229021294753309</v>
      </c>
      <c r="J241" s="98">
        <v>77.57587722834424</v>
      </c>
      <c r="K241" s="98">
        <v>77.769918483909763</v>
      </c>
      <c r="L241" s="98">
        <v>86.773903368524856</v>
      </c>
      <c r="M241" s="98">
        <v>80.194670477634418</v>
      </c>
      <c r="N241" s="98">
        <v>84.50821639659334</v>
      </c>
      <c r="O241" s="98">
        <v>87.418252473240557</v>
      </c>
      <c r="P241" s="98">
        <v>73.696897657295708</v>
      </c>
      <c r="Q241" s="98">
        <v>79.969040225863111</v>
      </c>
      <c r="R241" s="98">
        <v>83.725845928514701</v>
      </c>
      <c r="S241" s="98">
        <v>85.793206184516052</v>
      </c>
      <c r="T241" s="98">
        <v>79.843040067191922</v>
      </c>
      <c r="U241" s="98">
        <v>82.769263713093153</v>
      </c>
      <c r="V241" s="98">
        <v>83.51249870682733</v>
      </c>
      <c r="W241" s="98">
        <v>105.83114638015596</v>
      </c>
      <c r="X241" s="98">
        <v>91.446626184183643</v>
      </c>
      <c r="Y241" s="98">
        <v>88.536453669787463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0.80033075978730794</v>
      </c>
      <c r="C242" s="122">
        <f t="shared" si="121"/>
        <v>1.1070903115770836</v>
      </c>
      <c r="D242" s="122">
        <f t="shared" si="121"/>
        <v>1.3077791636423095</v>
      </c>
      <c r="E242" s="122">
        <f t="shared" si="121"/>
        <v>2.5387901208619019</v>
      </c>
      <c r="F242" s="122">
        <f t="shared" si="121"/>
        <v>1.737970252157768</v>
      </c>
      <c r="G242" s="122">
        <f t="shared" si="121"/>
        <v>2.0896238660725053</v>
      </c>
      <c r="H242" s="122">
        <f t="shared" si="121"/>
        <v>2.9932051232704535</v>
      </c>
      <c r="I242" s="122">
        <f t="shared" si="121"/>
        <v>3.4515535980138101</v>
      </c>
      <c r="J242" s="122">
        <f t="shared" si="121"/>
        <v>3.4049384892039587</v>
      </c>
      <c r="K242" s="122">
        <f t="shared" si="121"/>
        <v>3.8275894349925057</v>
      </c>
      <c r="L242" s="122">
        <f t="shared" si="121"/>
        <v>4.5863036959671488</v>
      </c>
      <c r="M242" s="122">
        <f t="shared" si="121"/>
        <v>4.4303501626979402</v>
      </c>
      <c r="N242" s="122">
        <f t="shared" si="121"/>
        <v>5.2334044612653869</v>
      </c>
      <c r="O242" s="122">
        <f t="shared" si="121"/>
        <v>6.7755549542594542</v>
      </c>
      <c r="P242" s="122">
        <f t="shared" si="121"/>
        <v>4.2048964174711099</v>
      </c>
      <c r="Q242" s="122">
        <f t="shared" si="121"/>
        <v>7.0856229673046425</v>
      </c>
      <c r="R242" s="122">
        <f t="shared" si="121"/>
        <v>4.0765924219960326</v>
      </c>
      <c r="S242" s="122">
        <f t="shared" si="121"/>
        <v>3.8606591670255135</v>
      </c>
      <c r="T242" s="122">
        <f t="shared" si="121"/>
        <v>3.417869756537756</v>
      </c>
      <c r="U242" s="122">
        <f t="shared" si="121"/>
        <v>3.6743763321377747</v>
      </c>
      <c r="V242" s="122">
        <f t="shared" si="121"/>
        <v>3.9821112229089386</v>
      </c>
      <c r="W242" s="122">
        <f t="shared" si="121"/>
        <v>4.2327522622360316</v>
      </c>
      <c r="X242" s="122">
        <f t="shared" si="121"/>
        <v>4.207841292955667</v>
      </c>
      <c r="Y242" s="122">
        <f t="shared" si="121"/>
        <v>4.2946804925971946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0.80033075978730794</v>
      </c>
      <c r="C243" s="98">
        <f>RES_hhdet_tesh!C86</f>
        <v>1.1070903115770836</v>
      </c>
      <c r="D243" s="98">
        <f>RES_hhdet_tesh!D86</f>
        <v>1.3077791636423095</v>
      </c>
      <c r="E243" s="98">
        <f>RES_hhdet_tesh!E86</f>
        <v>2.5387901208619019</v>
      </c>
      <c r="F243" s="98">
        <f>RES_hhdet_tesh!F86</f>
        <v>1.737970252157768</v>
      </c>
      <c r="G243" s="98">
        <f>RES_hhdet_tesh!G86</f>
        <v>2.0896238660725053</v>
      </c>
      <c r="H243" s="98">
        <f>RES_hhdet_tesh!H86</f>
        <v>2.9932051232704535</v>
      </c>
      <c r="I243" s="98">
        <f>RES_hhdet_tesh!I86</f>
        <v>3.4515535980138101</v>
      </c>
      <c r="J243" s="98">
        <f>RES_hhdet_tesh!J86</f>
        <v>3.4049384892039587</v>
      </c>
      <c r="K243" s="98">
        <f>RES_hhdet_tesh!K86</f>
        <v>3.8275894349925057</v>
      </c>
      <c r="L243" s="98">
        <f>RES_hhdet_tesh!L86</f>
        <v>4.5863036959671488</v>
      </c>
      <c r="M243" s="98">
        <f>RES_hhdet_tesh!M86</f>
        <v>4.4303501626979402</v>
      </c>
      <c r="N243" s="98">
        <f>RES_hhdet_tesh!N86</f>
        <v>5.2334044612653869</v>
      </c>
      <c r="O243" s="98">
        <f>RES_hhdet_tesh!O86</f>
        <v>6.7755549542594542</v>
      </c>
      <c r="P243" s="98">
        <f>RES_hhdet_tesh!P86</f>
        <v>4.2048964174711099</v>
      </c>
      <c r="Q243" s="98">
        <f>RES_hhdet_tesh!Q86</f>
        <v>7.0856229673046425</v>
      </c>
      <c r="R243" s="98">
        <f>RES_hhdet_tesh!R86</f>
        <v>4.0765924219960326</v>
      </c>
      <c r="S243" s="98">
        <f>RES_hhdet_tesh!S86</f>
        <v>3.8606591670255135</v>
      </c>
      <c r="T243" s="98">
        <f>RES_hhdet_tesh!T86</f>
        <v>3.417869756537756</v>
      </c>
      <c r="U243" s="98">
        <f>RES_hhdet_tesh!U86</f>
        <v>3.6743763321377747</v>
      </c>
      <c r="V243" s="98">
        <f>RES_hhdet_tesh!V86</f>
        <v>3.9821112229089386</v>
      </c>
      <c r="W243" s="98">
        <f>RES_hhdet_tesh!W86</f>
        <v>4.2327522622360316</v>
      </c>
      <c r="X243" s="98">
        <f>RES_hhdet_tesh!X86</f>
        <v>4.207841292955667</v>
      </c>
      <c r="Y243" s="98">
        <f>RES_hhdet_tesh!Y86</f>
        <v>4.2946804925971946</v>
      </c>
      <c r="DA243" s="63" t="s">
        <v>2491</v>
      </c>
    </row>
    <row r="244" spans="1:105" ht="12" customHeight="1" x14ac:dyDescent="0.25">
      <c r="A244" s="121" t="s">
        <v>55</v>
      </c>
      <c r="B244" s="122">
        <v>1828.923550451432</v>
      </c>
      <c r="C244" s="122">
        <v>1913.2969410130238</v>
      </c>
      <c r="D244" s="122">
        <v>1996.1614865550014</v>
      </c>
      <c r="E244" s="122">
        <v>2007.5364928096255</v>
      </c>
      <c r="F244" s="122">
        <v>2000.4220992904693</v>
      </c>
      <c r="G244" s="122">
        <v>1860.6879329554454</v>
      </c>
      <c r="H244" s="122">
        <v>1977.7304616215538</v>
      </c>
      <c r="I244" s="122">
        <v>2007.0436434724463</v>
      </c>
      <c r="J244" s="122">
        <v>1991.7803594557836</v>
      </c>
      <c r="K244" s="122">
        <v>2156.0473182883043</v>
      </c>
      <c r="L244" s="122">
        <v>2208.0146848507566</v>
      </c>
      <c r="M244" s="122">
        <v>2217.1214472668166</v>
      </c>
      <c r="N244" s="122">
        <v>2293.2288174826717</v>
      </c>
      <c r="O244" s="122">
        <v>2243.0566995143436</v>
      </c>
      <c r="P244" s="122">
        <v>2314.4162283730329</v>
      </c>
      <c r="Q244" s="122">
        <v>2281.3233752374413</v>
      </c>
      <c r="R244" s="122">
        <v>2210.7644831250068</v>
      </c>
      <c r="S244" s="122">
        <v>2183.2675263167635</v>
      </c>
      <c r="T244" s="122">
        <v>2115.3642211709821</v>
      </c>
      <c r="U244" s="122">
        <v>2167.1734347229772</v>
      </c>
      <c r="V244" s="122">
        <v>2172.9668661083119</v>
      </c>
      <c r="W244" s="122">
        <v>2441.499070450302</v>
      </c>
      <c r="X244" s="122">
        <v>2188.7132314125834</v>
      </c>
      <c r="Y244" s="122">
        <v>2146.0739771756193</v>
      </c>
      <c r="DA244" s="130" t="s">
        <v>2492</v>
      </c>
    </row>
    <row r="245" spans="1:105" ht="12" customHeight="1" x14ac:dyDescent="0.25">
      <c r="A245" s="97" t="s">
        <v>132</v>
      </c>
      <c r="B245" s="98">
        <v>1816.7684422361244</v>
      </c>
      <c r="C245" s="98">
        <v>1915.9062144818745</v>
      </c>
      <c r="D245" s="98">
        <v>2001.0917090122225</v>
      </c>
      <c r="E245" s="98">
        <v>2005.8169883572443</v>
      </c>
      <c r="F245" s="98">
        <v>1983.8659471040526</v>
      </c>
      <c r="G245" s="98">
        <v>1837.4000795316533</v>
      </c>
      <c r="H245" s="98">
        <v>1984.3752409958852</v>
      </c>
      <c r="I245" s="98">
        <v>2022.0101116397009</v>
      </c>
      <c r="J245" s="98">
        <v>1993.2230824010442</v>
      </c>
      <c r="K245" s="98">
        <v>2148.7591059784681</v>
      </c>
      <c r="L245" s="98">
        <v>2193.6623249544673</v>
      </c>
      <c r="M245" s="98">
        <v>2244.0602728388621</v>
      </c>
      <c r="N245" s="98">
        <v>2319.1470747807971</v>
      </c>
      <c r="O245" s="98">
        <v>2205.3743741568537</v>
      </c>
      <c r="P245" s="98">
        <v>2357.896714504715</v>
      </c>
      <c r="Q245" s="98">
        <v>2297.560327463686</v>
      </c>
      <c r="R245" s="98">
        <v>2173.454670394141</v>
      </c>
      <c r="S245" s="98">
        <v>2170.5577500264112</v>
      </c>
      <c r="T245" s="98">
        <v>2117.7000314849074</v>
      </c>
      <c r="U245" s="98">
        <v>2162.7870227885078</v>
      </c>
      <c r="V245" s="98">
        <v>2219.0788104184076</v>
      </c>
      <c r="W245" s="98">
        <v>2530.8297746707299</v>
      </c>
      <c r="X245" s="98">
        <v>2122.5834553274572</v>
      </c>
      <c r="Y245" s="98">
        <v>2143.1001269047961</v>
      </c>
      <c r="DA245" s="63" t="s">
        <v>2493</v>
      </c>
    </row>
    <row r="246" spans="1:105" ht="12" customHeight="1" x14ac:dyDescent="0.25">
      <c r="A246" s="97" t="s">
        <v>131</v>
      </c>
      <c r="B246" s="98">
        <v>1816.7684422361242</v>
      </c>
      <c r="C246" s="98">
        <v>1915.9137764937707</v>
      </c>
      <c r="D246" s="98">
        <v>2001.0987330866844</v>
      </c>
      <c r="E246" s="98">
        <v>2005.8261054117499</v>
      </c>
      <c r="F246" s="98">
        <v>1983.8682225276268</v>
      </c>
      <c r="G246" s="98">
        <v>1837.3299945458716</v>
      </c>
      <c r="H246" s="98">
        <v>1984.3574443314092</v>
      </c>
      <c r="I246" s="98">
        <v>2021.9810041337594</v>
      </c>
      <c r="J246" s="98">
        <v>1993.1811691850835</v>
      </c>
      <c r="K246" s="98">
        <v>2148.4439112153432</v>
      </c>
      <c r="L246" s="98">
        <v>2193.5114171121058</v>
      </c>
      <c r="M246" s="98">
        <v>2243.8864315018682</v>
      </c>
      <c r="N246" s="98">
        <v>2319.1221960259045</v>
      </c>
      <c r="O246" s="98">
        <v>2205.4942430235719</v>
      </c>
      <c r="P246" s="98">
        <v>2357.8139076509729</v>
      </c>
      <c r="Q246" s="98">
        <v>2297.5050227772144</v>
      </c>
      <c r="R246" s="98">
        <v>2173.6047378108888</v>
      </c>
      <c r="S246" s="98">
        <v>2170.8325557695653</v>
      </c>
      <c r="T246" s="98">
        <v>2118.0719215646336</v>
      </c>
      <c r="U246" s="98">
        <v>2163.1102723662043</v>
      </c>
      <c r="V246" s="98">
        <v>2218.9424178094982</v>
      </c>
      <c r="W246" s="98">
        <v>2530.931181292648</v>
      </c>
      <c r="X246" s="98">
        <v>2123.663514501131</v>
      </c>
      <c r="Y246" s="98">
        <v>2145.4460885130538</v>
      </c>
      <c r="DA246" s="63" t="s">
        <v>2494</v>
      </c>
    </row>
    <row r="247" spans="1:105" ht="12" customHeight="1" x14ac:dyDescent="0.25">
      <c r="A247" s="100" t="s">
        <v>199</v>
      </c>
      <c r="B247" s="101">
        <v>677.26694723685557</v>
      </c>
      <c r="C247" s="101">
        <v>711.25822385453739</v>
      </c>
      <c r="D247" s="101">
        <v>745.27889745874143</v>
      </c>
      <c r="E247" s="101">
        <v>740.67570496347025</v>
      </c>
      <c r="F247" s="101">
        <v>731.45572231981441</v>
      </c>
      <c r="G247" s="101">
        <v>676.86190492507444</v>
      </c>
      <c r="H247" s="101">
        <v>608.07283472906045</v>
      </c>
      <c r="I247" s="101">
        <v>654.50312547716567</v>
      </c>
      <c r="J247" s="101">
        <v>701.38055269744234</v>
      </c>
      <c r="K247" s="101">
        <v>773.28085561089517</v>
      </c>
      <c r="L247" s="101">
        <v>695.06283821677323</v>
      </c>
      <c r="M247" s="101">
        <v>796.6145329479275</v>
      </c>
      <c r="N247" s="101">
        <v>792.1234557776263</v>
      </c>
      <c r="O247" s="101">
        <v>641.54154028038658</v>
      </c>
      <c r="P247" s="101">
        <v>699.86818487599635</v>
      </c>
      <c r="Q247" s="101">
        <v>547.86462783726085</v>
      </c>
      <c r="R247" s="101">
        <v>478.87164344707196</v>
      </c>
      <c r="S247" s="101">
        <v>540.09497461931016</v>
      </c>
      <c r="T247" s="101">
        <v>611.0818697199519</v>
      </c>
      <c r="U247" s="101">
        <v>638.08629159919906</v>
      </c>
      <c r="V247" s="101">
        <v>657.41095293350008</v>
      </c>
      <c r="W247" s="101">
        <v>733.60820546348452</v>
      </c>
      <c r="X247" s="101">
        <v>721.2785074769547</v>
      </c>
      <c r="Y247" s="101">
        <v>722.47494012526874</v>
      </c>
      <c r="DA247" s="131" t="s">
        <v>2495</v>
      </c>
    </row>
    <row r="248" spans="1:105" ht="12" customHeight="1" x14ac:dyDescent="0.25">
      <c r="A248" s="103" t="s">
        <v>52</v>
      </c>
      <c r="B248" s="104">
        <v>1139.5014949992685</v>
      </c>
      <c r="C248" s="104">
        <v>1204.6555526392331</v>
      </c>
      <c r="D248" s="104">
        <v>1255.8198356279429</v>
      </c>
      <c r="E248" s="104">
        <v>1265.1504004482797</v>
      </c>
      <c r="F248" s="104">
        <v>1252.4125002078122</v>
      </c>
      <c r="G248" s="104">
        <v>1160.4680896207974</v>
      </c>
      <c r="H248" s="104">
        <v>1376.2846096023486</v>
      </c>
      <c r="I248" s="104">
        <v>1367.4778786565939</v>
      </c>
      <c r="J248" s="104">
        <v>1291.8006164876408</v>
      </c>
      <c r="K248" s="104">
        <v>1375.1630556044474</v>
      </c>
      <c r="L248" s="104">
        <v>1498.4485788953327</v>
      </c>
      <c r="M248" s="104">
        <v>1447.2718985539404</v>
      </c>
      <c r="N248" s="104">
        <v>1526.998740248278</v>
      </c>
      <c r="O248" s="104">
        <v>1563.9527027431855</v>
      </c>
      <c r="P248" s="104">
        <v>1657.9457227749765</v>
      </c>
      <c r="Q248" s="104">
        <v>1749.6403949399532</v>
      </c>
      <c r="R248" s="104">
        <v>1694.7330943638165</v>
      </c>
      <c r="S248" s="104">
        <v>1630.7375811502548</v>
      </c>
      <c r="T248" s="104">
        <v>1506.9900518446814</v>
      </c>
      <c r="U248" s="104">
        <v>1525.0239807670055</v>
      </c>
      <c r="V248" s="104">
        <v>1561.5314648759979</v>
      </c>
      <c r="W248" s="104">
        <v>1797.3229758291632</v>
      </c>
      <c r="X248" s="104">
        <v>1402.3850070241763</v>
      </c>
      <c r="Y248" s="104">
        <v>1422.9711483877848</v>
      </c>
      <c r="DA248" s="132" t="s">
        <v>2496</v>
      </c>
    </row>
    <row r="249" spans="1:105" ht="12" customHeight="1" x14ac:dyDescent="0.25">
      <c r="A249" s="106" t="s">
        <v>124</v>
      </c>
      <c r="B249" s="101">
        <v>2005.4111675142021</v>
      </c>
      <c r="C249" s="101">
        <v>1790.4710023915879</v>
      </c>
      <c r="D249" s="101">
        <v>1945.246776618802</v>
      </c>
      <c r="E249" s="101">
        <v>1800.6988879767066</v>
      </c>
      <c r="F249" s="101">
        <v>1806.4593706217504</v>
      </c>
      <c r="G249" s="101">
        <v>2083.5843856507004</v>
      </c>
      <c r="H249" s="101">
        <v>1957.4727554773997</v>
      </c>
      <c r="I249" s="101">
        <v>2094.5854958855107</v>
      </c>
      <c r="J249" s="101">
        <v>2297.8651934094751</v>
      </c>
      <c r="K249" s="101">
        <v>1850.8063134916952</v>
      </c>
      <c r="L249" s="101">
        <v>2043.726744858983</v>
      </c>
      <c r="M249" s="101">
        <v>2222.2322681783471</v>
      </c>
      <c r="N249" s="101">
        <v>2264.106486660497</v>
      </c>
      <c r="O249" s="101">
        <v>2171.443147705485</v>
      </c>
      <c r="P249" s="101">
        <v>2337.5461158469752</v>
      </c>
      <c r="Q249" s="101">
        <v>2410.6989319140735</v>
      </c>
      <c r="R249" s="101">
        <v>2091.6543563119894</v>
      </c>
      <c r="S249" s="101">
        <v>2195.6902291595989</v>
      </c>
      <c r="T249" s="101">
        <v>2082.202695844001</v>
      </c>
      <c r="U249" s="101">
        <v>2114.8604281732974</v>
      </c>
      <c r="V249" s="101">
        <v>2024.7389825349385</v>
      </c>
      <c r="W249" s="101">
        <v>2565.3166791469325</v>
      </c>
      <c r="X249" s="101">
        <v>2221.8446481001997</v>
      </c>
      <c r="Y249" s="101">
        <v>2146.606673785308</v>
      </c>
      <c r="DA249" s="131" t="s">
        <v>2497</v>
      </c>
    </row>
    <row r="250" spans="1:105" ht="12" customHeight="1" x14ac:dyDescent="0.25">
      <c r="A250" s="107" t="s">
        <v>123</v>
      </c>
      <c r="B250" s="104">
        <v>2005.4111675142015</v>
      </c>
      <c r="C250" s="104">
        <v>1790.4857412147001</v>
      </c>
      <c r="D250" s="104">
        <v>1945.3601873349974</v>
      </c>
      <c r="E250" s="104">
        <v>1800.9350130992402</v>
      </c>
      <c r="F250" s="104">
        <v>1806.2668818942634</v>
      </c>
      <c r="G250" s="104">
        <v>2082.8539331900893</v>
      </c>
      <c r="H250" s="104">
        <v>1957.420807970331</v>
      </c>
      <c r="I250" s="104">
        <v>2094.7588949428459</v>
      </c>
      <c r="J250" s="104">
        <v>2298.0391620027544</v>
      </c>
      <c r="K250" s="104">
        <v>1850.8195444728726</v>
      </c>
      <c r="L250" s="104">
        <v>2043.7670959560028</v>
      </c>
      <c r="M250" s="104">
        <v>2221.5770670425422</v>
      </c>
      <c r="N250" s="104">
        <v>2263.4730032064272</v>
      </c>
      <c r="O250" s="104">
        <v>2171.0129788866548</v>
      </c>
      <c r="P250" s="104">
        <v>2338.3902241909896</v>
      </c>
      <c r="Q250" s="104">
        <v>2413.3818973819289</v>
      </c>
      <c r="R250" s="104">
        <v>2093.7152234632513</v>
      </c>
      <c r="S250" s="104">
        <v>2198.9450890430312</v>
      </c>
      <c r="T250" s="104">
        <v>2086.2660993409991</v>
      </c>
      <c r="U250" s="104">
        <v>2120.8752416326088</v>
      </c>
      <c r="V250" s="104">
        <v>2030.4225766390409</v>
      </c>
      <c r="W250" s="104">
        <v>2571.3577562546939</v>
      </c>
      <c r="X250" s="104">
        <v>2223.4413395508595</v>
      </c>
      <c r="Y250" s="104">
        <v>2151.7732192263238</v>
      </c>
      <c r="DA250" s="132" t="s">
        <v>2498</v>
      </c>
    </row>
    <row r="251" spans="1:105" ht="12" customHeight="1" x14ac:dyDescent="0.25">
      <c r="A251" s="108" t="s">
        <v>50</v>
      </c>
      <c r="B251" s="98">
        <v>748.57606694050764</v>
      </c>
      <c r="C251" s="98">
        <v>665.22533157652617</v>
      </c>
      <c r="D251" s="98">
        <v>724.02548837001325</v>
      </c>
      <c r="E251" s="98">
        <v>663.97012786364746</v>
      </c>
      <c r="F251" s="98">
        <v>664.58440565547846</v>
      </c>
      <c r="G251" s="98">
        <v>769.75759854858109</v>
      </c>
      <c r="H251" s="98">
        <v>598.7395494182316</v>
      </c>
      <c r="I251" s="98">
        <v>678.3488856124618</v>
      </c>
      <c r="J251" s="98">
        <v>812.27256446681224</v>
      </c>
      <c r="K251" s="98">
        <v>664.2073847885589</v>
      </c>
      <c r="L251" s="98">
        <v>643.99349845201459</v>
      </c>
      <c r="M251" s="98">
        <v>786.36428229680814</v>
      </c>
      <c r="N251" s="98">
        <v>769.15433915286428</v>
      </c>
      <c r="O251" s="98">
        <v>624.97208711598716</v>
      </c>
      <c r="P251" s="98">
        <v>687.30206196228482</v>
      </c>
      <c r="Q251" s="98">
        <v>572.20582015615889</v>
      </c>
      <c r="R251" s="98">
        <v>463.26628281073562</v>
      </c>
      <c r="S251" s="98">
        <v>547.40361504594068</v>
      </c>
      <c r="T251" s="98">
        <v>599.17914691319709</v>
      </c>
      <c r="U251" s="98">
        <v>615.55894215063222</v>
      </c>
      <c r="V251" s="98">
        <v>588.92076699552069</v>
      </c>
      <c r="W251" s="98">
        <v>733.98721942499571</v>
      </c>
      <c r="X251" s="98">
        <v>738.68162826201501</v>
      </c>
      <c r="Y251" s="98">
        <v>718.8414745776837</v>
      </c>
      <c r="DA251" s="63" t="s">
        <v>2499</v>
      </c>
    </row>
    <row r="252" spans="1:105" ht="12" customHeight="1" x14ac:dyDescent="0.25">
      <c r="A252" s="108" t="s">
        <v>52</v>
      </c>
      <c r="B252" s="98">
        <v>1256.8351005736943</v>
      </c>
      <c r="C252" s="98">
        <v>1125.2604096381738</v>
      </c>
      <c r="D252" s="98">
        <v>1221.3346989649842</v>
      </c>
      <c r="E252" s="98">
        <v>1136.9648852355926</v>
      </c>
      <c r="F252" s="98">
        <v>1141.6824762387851</v>
      </c>
      <c r="G252" s="98">
        <v>1313.0963346415085</v>
      </c>
      <c r="H252" s="98">
        <v>1358.6812585520995</v>
      </c>
      <c r="I252" s="98">
        <v>1416.4100093303841</v>
      </c>
      <c r="J252" s="98">
        <v>1485.7665975359423</v>
      </c>
      <c r="K252" s="98">
        <v>1186.6121596843138</v>
      </c>
      <c r="L252" s="98">
        <v>1399.7735975039886</v>
      </c>
      <c r="M252" s="98">
        <v>1435.2127847457343</v>
      </c>
      <c r="N252" s="98">
        <v>1494.3186640535632</v>
      </c>
      <c r="O252" s="98">
        <v>1546.0408917706677</v>
      </c>
      <c r="P252" s="98">
        <v>1651.0881622287045</v>
      </c>
      <c r="Q252" s="98">
        <v>1841.1760772257699</v>
      </c>
      <c r="R252" s="98">
        <v>1630.4489406525156</v>
      </c>
      <c r="S252" s="98">
        <v>1651.5414739970906</v>
      </c>
      <c r="T252" s="98">
        <v>1487.0869524278019</v>
      </c>
      <c r="U252" s="98">
        <v>1505.3162994819768</v>
      </c>
      <c r="V252" s="98">
        <v>1441.5018096435206</v>
      </c>
      <c r="W252" s="98">
        <v>1837.370536829698</v>
      </c>
      <c r="X252" s="98">
        <v>1484.7597112888443</v>
      </c>
      <c r="Y252" s="98">
        <v>1432.93174464864</v>
      </c>
      <c r="DA252" s="63" t="s">
        <v>2500</v>
      </c>
    </row>
    <row r="253" spans="1:105" ht="12" customHeight="1" x14ac:dyDescent="0.25">
      <c r="A253" s="106" t="s">
        <v>122</v>
      </c>
      <c r="B253" s="101">
        <v>1839.3347793612108</v>
      </c>
      <c r="C253" s="101">
        <v>1913.3157487162766</v>
      </c>
      <c r="D253" s="101">
        <v>1990.854777240942</v>
      </c>
      <c r="E253" s="101">
        <v>2014.4576269452184</v>
      </c>
      <c r="F253" s="101">
        <v>2026.8661810435128</v>
      </c>
      <c r="G253" s="101">
        <v>1885.2013667242791</v>
      </c>
      <c r="H253" s="101">
        <v>1969.6221609412439</v>
      </c>
      <c r="I253" s="101">
        <v>1984.918364733503</v>
      </c>
      <c r="J253" s="101">
        <v>1982.3504103374726</v>
      </c>
      <c r="K253" s="101">
        <v>2171.4938329219926</v>
      </c>
      <c r="L253" s="101">
        <v>2229.0805853117595</v>
      </c>
      <c r="M253" s="101">
        <v>2182.1748403544066</v>
      </c>
      <c r="N253" s="101">
        <v>2259.8071901131966</v>
      </c>
      <c r="O253" s="101">
        <v>2292.4804156860228</v>
      </c>
      <c r="P253" s="101">
        <v>2259.5387127618751</v>
      </c>
      <c r="Q253" s="101">
        <v>2260.2731539124843</v>
      </c>
      <c r="R253" s="101">
        <v>2258.3133450939899</v>
      </c>
      <c r="S253" s="101">
        <v>2199.0021881237235</v>
      </c>
      <c r="T253" s="101">
        <v>2112.3583209254634</v>
      </c>
      <c r="U253" s="101">
        <v>2173.9410407999258</v>
      </c>
      <c r="V253" s="101">
        <v>2109.7739662145909</v>
      </c>
      <c r="W253" s="101">
        <v>2325.1910499213918</v>
      </c>
      <c r="X253" s="101">
        <v>2260.4972017654777</v>
      </c>
      <c r="Y253" s="101">
        <v>2148.5565029175546</v>
      </c>
      <c r="DA253" s="131" t="s">
        <v>2501</v>
      </c>
    </row>
    <row r="254" spans="1:105" ht="12" customHeight="1" x14ac:dyDescent="0.25">
      <c r="A254" s="107" t="s">
        <v>121</v>
      </c>
      <c r="B254" s="104">
        <v>1839.3347793612108</v>
      </c>
      <c r="C254" s="104">
        <v>1913.3733349869783</v>
      </c>
      <c r="D254" s="104">
        <v>1990.8899167594273</v>
      </c>
      <c r="E254" s="104">
        <v>2014.5912532241912</v>
      </c>
      <c r="F254" s="104">
        <v>2027.0158761929044</v>
      </c>
      <c r="G254" s="104">
        <v>1885.1113732101546</v>
      </c>
      <c r="H254" s="104">
        <v>1969.4962961246999</v>
      </c>
      <c r="I254" s="104">
        <v>1984.729966095608</v>
      </c>
      <c r="J254" s="104">
        <v>1982.194452826084</v>
      </c>
      <c r="K254" s="104">
        <v>2171.3523191032082</v>
      </c>
      <c r="L254" s="104">
        <v>2229.2035354113909</v>
      </c>
      <c r="M254" s="104">
        <v>2182.1778304827985</v>
      </c>
      <c r="N254" s="104">
        <v>2259.5794383791526</v>
      </c>
      <c r="O254" s="104">
        <v>2291.9518215755775</v>
      </c>
      <c r="P254" s="104">
        <v>2258.704839690628</v>
      </c>
      <c r="Q254" s="104">
        <v>2258.5576838443335</v>
      </c>
      <c r="R254" s="104">
        <v>2257.4119795917791</v>
      </c>
      <c r="S254" s="104">
        <v>2199.9287799782114</v>
      </c>
      <c r="T254" s="104">
        <v>2112.6350594155256</v>
      </c>
      <c r="U254" s="104">
        <v>2174.2302121232083</v>
      </c>
      <c r="V254" s="104">
        <v>2110.0558848167484</v>
      </c>
      <c r="W254" s="104">
        <v>2326.0822966117889</v>
      </c>
      <c r="X254" s="104">
        <v>2261.5513027065185</v>
      </c>
      <c r="Y254" s="104">
        <v>2149.6349950563331</v>
      </c>
      <c r="DA254" s="132" t="s">
        <v>2502</v>
      </c>
    </row>
    <row r="255" spans="1:105" ht="12" customHeight="1" x14ac:dyDescent="0.25">
      <c r="A255" s="108" t="s">
        <v>53</v>
      </c>
      <c r="B255" s="98">
        <v>685.90048900821193</v>
      </c>
      <c r="C255" s="98">
        <v>710.30958889280942</v>
      </c>
      <c r="D255" s="98">
        <v>741.51127304412694</v>
      </c>
      <c r="E255" s="98">
        <v>743.9296388985972</v>
      </c>
      <c r="F255" s="98">
        <v>747.55856305016789</v>
      </c>
      <c r="G255" s="98">
        <v>694.76534118433494</v>
      </c>
      <c r="H255" s="98">
        <v>603.20513384570722</v>
      </c>
      <c r="I255" s="98">
        <v>641.84177451751623</v>
      </c>
      <c r="J255" s="98">
        <v>697.1785031813979</v>
      </c>
      <c r="K255" s="98">
        <v>782.47267972943462</v>
      </c>
      <c r="L255" s="98">
        <v>708.0735791452455</v>
      </c>
      <c r="M255" s="98">
        <v>772.22272855845779</v>
      </c>
      <c r="N255" s="98">
        <v>770.45455392562224</v>
      </c>
      <c r="O255" s="98">
        <v>670.15429331885525</v>
      </c>
      <c r="P255" s="98">
        <v>666.75193693698259</v>
      </c>
      <c r="Q255" s="98">
        <v>537.70334200532557</v>
      </c>
      <c r="R255" s="98">
        <v>499.61183427362784</v>
      </c>
      <c r="S255" s="98">
        <v>547.55345962502486</v>
      </c>
      <c r="T255" s="98">
        <v>609.62272269717755</v>
      </c>
      <c r="U255" s="98">
        <v>642.72637129465454</v>
      </c>
      <c r="V255" s="98">
        <v>622.22070674063571</v>
      </c>
      <c r="W255" s="98">
        <v>666.4567281470338</v>
      </c>
      <c r="X255" s="98">
        <v>764.69845067985284</v>
      </c>
      <c r="Y255" s="98">
        <v>722.14655136028318</v>
      </c>
      <c r="DA255" s="63" t="s">
        <v>2503</v>
      </c>
    </row>
    <row r="256" spans="1:105" ht="12" customHeight="1" x14ac:dyDescent="0.25">
      <c r="A256" s="108" t="s">
        <v>52</v>
      </c>
      <c r="B256" s="98">
        <v>1153.4342903529989</v>
      </c>
      <c r="C256" s="98">
        <v>1203.0637460941691</v>
      </c>
      <c r="D256" s="98">
        <v>1249.3786437153001</v>
      </c>
      <c r="E256" s="98">
        <v>1270.661614325594</v>
      </c>
      <c r="F256" s="98">
        <v>1279.4573131427369</v>
      </c>
      <c r="G256" s="98">
        <v>1190.3460320258198</v>
      </c>
      <c r="H256" s="98">
        <v>1366.2911622789929</v>
      </c>
      <c r="I256" s="98">
        <v>1342.8881915780919</v>
      </c>
      <c r="J256" s="98">
        <v>1285.0159496446859</v>
      </c>
      <c r="K256" s="98">
        <v>1388.8796393737734</v>
      </c>
      <c r="L256" s="98">
        <v>1521.1299562661461</v>
      </c>
      <c r="M256" s="98">
        <v>1409.9551019243411</v>
      </c>
      <c r="N256" s="98">
        <v>1489.1248844535303</v>
      </c>
      <c r="O256" s="98">
        <v>1621.7975282567224</v>
      </c>
      <c r="P256" s="98">
        <v>1591.9529027536457</v>
      </c>
      <c r="Q256" s="98">
        <v>1720.8543418390082</v>
      </c>
      <c r="R256" s="98">
        <v>1757.8001453181512</v>
      </c>
      <c r="S256" s="98">
        <v>1652.3753203531871</v>
      </c>
      <c r="T256" s="98">
        <v>1503.012336718348</v>
      </c>
      <c r="U256" s="98">
        <v>1531.5038408285536</v>
      </c>
      <c r="V256" s="98">
        <v>1487.8351780761127</v>
      </c>
      <c r="W256" s="98">
        <v>1659.6255684647551</v>
      </c>
      <c r="X256" s="98">
        <v>1496.8528520266655</v>
      </c>
      <c r="Y256" s="98">
        <v>1427.4884436960501</v>
      </c>
      <c r="DA256" s="63" t="s">
        <v>2504</v>
      </c>
    </row>
    <row r="257" spans="1:105" ht="12" customHeight="1" x14ac:dyDescent="0.25">
      <c r="A257" s="121" t="s">
        <v>54</v>
      </c>
      <c r="B257" s="122">
        <v>275.05576401187068</v>
      </c>
      <c r="C257" s="122">
        <v>317.5918512832996</v>
      </c>
      <c r="D257" s="122">
        <v>333.09240909320903</v>
      </c>
      <c r="E257" s="122">
        <v>331.9166757195427</v>
      </c>
      <c r="F257" s="122">
        <v>352.63171834922281</v>
      </c>
      <c r="G257" s="122">
        <v>286.38021292778535</v>
      </c>
      <c r="H257" s="122">
        <v>335.16994293404639</v>
      </c>
      <c r="I257" s="122">
        <v>293.26488244922535</v>
      </c>
      <c r="J257" s="122">
        <v>316.5450726607138</v>
      </c>
      <c r="K257" s="122">
        <v>399.79546759159001</v>
      </c>
      <c r="L257" s="122">
        <v>404.00065008023864</v>
      </c>
      <c r="M257" s="122">
        <v>401.22724885671335</v>
      </c>
      <c r="N257" s="122">
        <v>414.07989188964154</v>
      </c>
      <c r="O257" s="122">
        <v>403.5557804190654</v>
      </c>
      <c r="P257" s="122">
        <v>422.27320606812697</v>
      </c>
      <c r="Q257" s="122">
        <v>406.04938349018386</v>
      </c>
      <c r="R257" s="122">
        <v>412.57120540095008</v>
      </c>
      <c r="S257" s="122">
        <v>417.49215885244206</v>
      </c>
      <c r="T257" s="122">
        <v>413.33818071112574</v>
      </c>
      <c r="U257" s="122">
        <v>424.55892120355821</v>
      </c>
      <c r="V257" s="122">
        <v>419.23582372503193</v>
      </c>
      <c r="W257" s="122">
        <v>407.14941799155986</v>
      </c>
      <c r="X257" s="122">
        <v>409.15035843115538</v>
      </c>
      <c r="Y257" s="122">
        <v>419.71082284257193</v>
      </c>
      <c r="DA257" s="130" t="s">
        <v>2505</v>
      </c>
    </row>
    <row r="258" spans="1:105" ht="12" customHeight="1" x14ac:dyDescent="0.25">
      <c r="A258" s="97" t="s">
        <v>202</v>
      </c>
      <c r="B258" s="98">
        <v>272.76878186241265</v>
      </c>
      <c r="C258" s="98">
        <v>318.4447877109713</v>
      </c>
      <c r="D258" s="98">
        <v>334.90804183426872</v>
      </c>
      <c r="E258" s="98">
        <v>329.56880247684126</v>
      </c>
      <c r="F258" s="98">
        <v>344.23708661200106</v>
      </c>
      <c r="G258" s="98">
        <v>281.2689970529733</v>
      </c>
      <c r="H258" s="98">
        <v>337.49611718924234</v>
      </c>
      <c r="I258" s="98">
        <v>298.37595553908955</v>
      </c>
      <c r="J258" s="98">
        <v>316.13237822729917</v>
      </c>
      <c r="K258" s="98">
        <v>397.02281858106539</v>
      </c>
      <c r="L258" s="98">
        <v>397.33674227804329</v>
      </c>
      <c r="M258" s="98">
        <v>409.15785238314555</v>
      </c>
      <c r="N258" s="98">
        <v>427.53557516852669</v>
      </c>
      <c r="O258" s="98">
        <v>407.77364272953741</v>
      </c>
      <c r="P258" s="98">
        <v>434.14865758445228</v>
      </c>
      <c r="Q258" s="98">
        <v>412.2539037418606</v>
      </c>
      <c r="R258" s="98">
        <v>389.98589071453011</v>
      </c>
      <c r="S258" s="98">
        <v>417.80321373175394</v>
      </c>
      <c r="T258" s="98">
        <v>403.01157049882698</v>
      </c>
      <c r="U258" s="98">
        <v>410.22855183612387</v>
      </c>
      <c r="V258" s="98">
        <v>416.31128118926421</v>
      </c>
      <c r="W258" s="98">
        <v>495.72767826642297</v>
      </c>
      <c r="X258" s="98">
        <v>350.24589448420477</v>
      </c>
      <c r="Y258" s="98">
        <v>412.71095768172853</v>
      </c>
      <c r="DA258" s="63" t="s">
        <v>2506</v>
      </c>
    </row>
    <row r="259" spans="1:105" ht="12" customHeight="1" x14ac:dyDescent="0.25">
      <c r="A259" s="97" t="s">
        <v>50</v>
      </c>
      <c r="B259" s="98">
        <v>276.61021841642435</v>
      </c>
      <c r="C259" s="98">
        <v>319.3300067399162</v>
      </c>
      <c r="D259" s="98">
        <v>337.01241558409464</v>
      </c>
      <c r="E259" s="98">
        <v>322.85284694800794</v>
      </c>
      <c r="F259" s="98">
        <v>351.21765985907302</v>
      </c>
      <c r="G259" s="98">
        <v>293.82052105155191</v>
      </c>
      <c r="H259" s="98">
        <v>336.36649065842653</v>
      </c>
      <c r="I259" s="98">
        <v>293.62274674058671</v>
      </c>
      <c r="J259" s="98">
        <v>313.94411095394372</v>
      </c>
      <c r="K259" s="98">
        <v>407.41668824699559</v>
      </c>
      <c r="L259" s="98">
        <v>438.17170008856283</v>
      </c>
      <c r="M259" s="98">
        <v>405.24007198067738</v>
      </c>
      <c r="N259" s="98">
        <v>344.90192609073523</v>
      </c>
      <c r="O259" s="98">
        <v>345.23031506937775</v>
      </c>
      <c r="P259" s="98">
        <v>386.65025718349432</v>
      </c>
      <c r="Q259" s="98">
        <v>427.04424391710819</v>
      </c>
      <c r="R259" s="98">
        <v>451.44832615280467</v>
      </c>
      <c r="S259" s="98">
        <v>434.49518099870079</v>
      </c>
      <c r="T259" s="98">
        <v>404.21099528276568</v>
      </c>
      <c r="U259" s="98">
        <v>406.72179252016571</v>
      </c>
      <c r="V259" s="98">
        <v>406.77298871795216</v>
      </c>
      <c r="W259" s="98">
        <v>562.08797989359891</v>
      </c>
      <c r="X259" s="98">
        <v>290.8740190245212</v>
      </c>
      <c r="Y259" s="98">
        <v>413.74088250445834</v>
      </c>
      <c r="DA259" s="63" t="s">
        <v>2507</v>
      </c>
    </row>
    <row r="260" spans="1:105" ht="12" customHeight="1" x14ac:dyDescent="0.25">
      <c r="A260" s="109" t="s">
        <v>120</v>
      </c>
      <c r="B260" s="33">
        <v>275.41422432953829</v>
      </c>
      <c r="C260" s="33">
        <v>317.44357292718195</v>
      </c>
      <c r="D260" s="33">
        <v>332.77611980402145</v>
      </c>
      <c r="E260" s="33">
        <v>332.34776828297822</v>
      </c>
      <c r="F260" s="33">
        <v>354.00530526094167</v>
      </c>
      <c r="G260" s="33">
        <v>287.17222057260557</v>
      </c>
      <c r="H260" s="33">
        <v>334.78554301716844</v>
      </c>
      <c r="I260" s="33">
        <v>292.43309686637673</v>
      </c>
      <c r="J260" s="33">
        <v>316.62334743307747</v>
      </c>
      <c r="K260" s="33">
        <v>400.21184267041519</v>
      </c>
      <c r="L260" s="33">
        <v>404.95866194871479</v>
      </c>
      <c r="M260" s="33">
        <v>399.90277700063763</v>
      </c>
      <c r="N260" s="33">
        <v>412.00710489668245</v>
      </c>
      <c r="O260" s="33">
        <v>402.99741279357829</v>
      </c>
      <c r="P260" s="33">
        <v>420.58589275987367</v>
      </c>
      <c r="Q260" s="33">
        <v>405.16153583209945</v>
      </c>
      <c r="R260" s="33">
        <v>415.19084609473066</v>
      </c>
      <c r="S260" s="33">
        <v>417.4143086345685</v>
      </c>
      <c r="T260" s="33">
        <v>414.45998777874132</v>
      </c>
      <c r="U260" s="33">
        <v>426.14497375970694</v>
      </c>
      <c r="V260" s="33">
        <v>419.57163510761637</v>
      </c>
      <c r="W260" s="33">
        <v>397.68063290410845</v>
      </c>
      <c r="X260" s="33">
        <v>414.28245068970244</v>
      </c>
      <c r="Y260" s="33">
        <v>420.1874606605536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11.297024704007368</v>
      </c>
      <c r="C262" s="117">
        <f t="shared" si="122"/>
        <v>8.7922335267921525</v>
      </c>
      <c r="D262" s="117">
        <f t="shared" si="122"/>
        <v>8.2985108624253279</v>
      </c>
      <c r="E262" s="117">
        <f t="shared" si="122"/>
        <v>7.0398032680405809</v>
      </c>
      <c r="F262" s="117">
        <f t="shared" si="122"/>
        <v>7.3838320713086487</v>
      </c>
      <c r="G262" s="117">
        <f t="shared" si="122"/>
        <v>9.4541576260918472</v>
      </c>
      <c r="H262" s="117">
        <f t="shared" si="122"/>
        <v>9.2337177492758684</v>
      </c>
      <c r="I262" s="117">
        <f t="shared" si="122"/>
        <v>9.3663769484190595</v>
      </c>
      <c r="J262" s="117">
        <f t="shared" si="122"/>
        <v>9.1720692706645792</v>
      </c>
      <c r="K262" s="117">
        <f t="shared" si="122"/>
        <v>6.0442878220694229</v>
      </c>
      <c r="L262" s="117">
        <f t="shared" si="122"/>
        <v>5.5766091777700746</v>
      </c>
      <c r="M262" s="117">
        <f t="shared" si="122"/>
        <v>5.2475117734775907</v>
      </c>
      <c r="N262" s="117">
        <f t="shared" si="122"/>
        <v>4.9143689376321174</v>
      </c>
      <c r="O262" s="117">
        <f t="shared" si="122"/>
        <v>4.3649347167773378</v>
      </c>
      <c r="P262" s="117">
        <f t="shared" si="122"/>
        <v>4.3146347060341332</v>
      </c>
      <c r="Q262" s="117">
        <f t="shared" si="122"/>
        <v>4.2733651026309767</v>
      </c>
      <c r="R262" s="117">
        <f t="shared" ref="R262:V262" si="123">R263+R266+R268+R281</f>
        <v>3.5322168178079068</v>
      </c>
      <c r="S262" s="117">
        <f t="shared" si="123"/>
        <v>3.4480497346595045</v>
      </c>
      <c r="T262" s="117">
        <f t="shared" si="123"/>
        <v>3.0060919801494315</v>
      </c>
      <c r="U262" s="117">
        <f t="shared" si="123"/>
        <v>2.9076517137058797</v>
      </c>
      <c r="V262" s="117">
        <f t="shared" si="123"/>
        <v>2.6862735737444439</v>
      </c>
      <c r="W262" s="117">
        <f t="shared" ref="W262:Y262" si="124">W263+W266+W268+W281</f>
        <v>3.4534824536819309</v>
      </c>
      <c r="X262" s="117">
        <f t="shared" si="124"/>
        <v>2.8817186748010304</v>
      </c>
      <c r="Y262" s="117">
        <f t="shared" si="124"/>
        <v>2.7271581969530527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10.71772091206731</v>
      </c>
      <c r="C268" s="122">
        <v>8.1439058382851073</v>
      </c>
      <c r="D268" s="122">
        <v>7.6557982492676198</v>
      </c>
      <c r="E268" s="122">
        <v>6.4589237394040762</v>
      </c>
      <c r="F268" s="122">
        <v>6.7653211287032242</v>
      </c>
      <c r="G268" s="122">
        <v>8.940528420718957</v>
      </c>
      <c r="H268" s="122">
        <v>8.669868527315618</v>
      </c>
      <c r="I268" s="122">
        <v>8.9074707569013771</v>
      </c>
      <c r="J268" s="122">
        <v>8.7200167950437635</v>
      </c>
      <c r="K268" s="122">
        <v>5.5053604239698695</v>
      </c>
      <c r="L268" s="122">
        <v>5.0684225410074788</v>
      </c>
      <c r="M268" s="122">
        <v>4.8687913953355482</v>
      </c>
      <c r="N268" s="122">
        <v>4.6651059986590715</v>
      </c>
      <c r="O268" s="122">
        <v>4.146931900417747</v>
      </c>
      <c r="P268" s="122">
        <v>4.0621155742875423</v>
      </c>
      <c r="Q268" s="122">
        <v>3.9524180735933037</v>
      </c>
      <c r="R268" s="122">
        <v>3.1597366814009136</v>
      </c>
      <c r="S268" s="122">
        <v>3.08345402956517</v>
      </c>
      <c r="T268" s="122">
        <v>2.6797525418582162</v>
      </c>
      <c r="U268" s="122">
        <v>2.5773886747293453</v>
      </c>
      <c r="V268" s="122">
        <v>2.3691785616754593</v>
      </c>
      <c r="W268" s="122">
        <v>3.028431485464278</v>
      </c>
      <c r="X268" s="122">
        <v>2.7298110031055289</v>
      </c>
      <c r="Y268" s="122">
        <v>2.5822332273543411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754.2856968061318</v>
      </c>
      <c r="C273" s="101">
        <v>672.8531478879994</v>
      </c>
      <c r="D273" s="101">
        <v>729.09426367876631</v>
      </c>
      <c r="E273" s="101">
        <v>670.63685102960039</v>
      </c>
      <c r="F273" s="101">
        <v>664.55217075633141</v>
      </c>
      <c r="G273" s="101">
        <v>756.10615963553744</v>
      </c>
      <c r="H273" s="101">
        <v>702.95800461349654</v>
      </c>
      <c r="I273" s="101">
        <v>749.00633564149064</v>
      </c>
      <c r="J273" s="101">
        <v>821.24342177070673</v>
      </c>
      <c r="K273" s="101">
        <v>659.79870586139839</v>
      </c>
      <c r="L273" s="101">
        <v>726.40896260468537</v>
      </c>
      <c r="M273" s="101">
        <v>787.98672588161287</v>
      </c>
      <c r="N273" s="101">
        <v>793.7799883374721</v>
      </c>
      <c r="O273" s="101">
        <v>743.90153243130214</v>
      </c>
      <c r="P273" s="101">
        <v>782.91089748881109</v>
      </c>
      <c r="Q273" s="101">
        <v>794.61096199307815</v>
      </c>
      <c r="R273" s="101">
        <v>682.13825552981621</v>
      </c>
      <c r="S273" s="101">
        <v>701.25844716191989</v>
      </c>
      <c r="T273" s="101">
        <v>651.59896274084838</v>
      </c>
      <c r="U273" s="101">
        <v>646.34324988059848</v>
      </c>
      <c r="V273" s="101">
        <v>597.90853702436959</v>
      </c>
      <c r="W273" s="101">
        <v>736.38951199273458</v>
      </c>
      <c r="X273" s="101">
        <v>629.04922921914851</v>
      </c>
      <c r="Y273" s="101">
        <v>603.63056882998501</v>
      </c>
      <c r="DA273" s="131" t="s">
        <v>2665</v>
      </c>
    </row>
    <row r="274" spans="1:105" ht="12" customHeight="1" x14ac:dyDescent="0.25">
      <c r="A274" s="107" t="s">
        <v>123</v>
      </c>
      <c r="B274" s="104">
        <v>281.55833048666602</v>
      </c>
      <c r="C274" s="104">
        <v>250.20801763224281</v>
      </c>
      <c r="D274" s="104">
        <v>272.32423896268534</v>
      </c>
      <c r="E274" s="104">
        <v>248.28895763082619</v>
      </c>
      <c r="F274" s="104">
        <v>244.14305581054072</v>
      </c>
      <c r="G274" s="104">
        <v>277.78037474118236</v>
      </c>
      <c r="H274" s="104">
        <v>214.53307817019569</v>
      </c>
      <c r="I274" s="104">
        <v>242.38268274160032</v>
      </c>
      <c r="J274" s="104">
        <v>289.91412916109749</v>
      </c>
      <c r="K274" s="104">
        <v>236.9687819152312</v>
      </c>
      <c r="L274" s="104">
        <v>229.3756214258199</v>
      </c>
      <c r="M274" s="104">
        <v>278.63175156312894</v>
      </c>
      <c r="N274" s="104">
        <v>268.08932595589016</v>
      </c>
      <c r="O274" s="104">
        <v>212.52612400451588</v>
      </c>
      <c r="P274" s="104">
        <v>228.6301079193135</v>
      </c>
      <c r="Q274" s="104">
        <v>187.21829822359388</v>
      </c>
      <c r="R274" s="104">
        <v>150.88909765022748</v>
      </c>
      <c r="S274" s="104">
        <v>177.4207762334668</v>
      </c>
      <c r="T274" s="104">
        <v>192.41559929377294</v>
      </c>
      <c r="U274" s="104">
        <v>191.62325370620462</v>
      </c>
      <c r="V274" s="104">
        <v>174.76867210413641</v>
      </c>
      <c r="W274" s="104">
        <v>210.86163393734583</v>
      </c>
      <c r="X274" s="104">
        <v>207.57706561382744</v>
      </c>
      <c r="Y274" s="104">
        <v>201.41941493319166</v>
      </c>
      <c r="DA274" s="132" t="s">
        <v>2666</v>
      </c>
    </row>
    <row r="275" spans="1:105" ht="12" customHeight="1" x14ac:dyDescent="0.25">
      <c r="A275" s="108" t="s">
        <v>50</v>
      </c>
      <c r="B275" s="98">
        <v>281.55833048666602</v>
      </c>
      <c r="C275" s="98">
        <v>250.20801763224281</v>
      </c>
      <c r="D275" s="98">
        <v>272.32423896268534</v>
      </c>
      <c r="E275" s="98">
        <v>248.28895763082619</v>
      </c>
      <c r="F275" s="98">
        <v>244.14305581054072</v>
      </c>
      <c r="G275" s="98">
        <v>277.78037474118236</v>
      </c>
      <c r="H275" s="98">
        <v>214.53307817019569</v>
      </c>
      <c r="I275" s="98">
        <v>242.38268274160032</v>
      </c>
      <c r="J275" s="98">
        <v>289.91412916109749</v>
      </c>
      <c r="K275" s="98">
        <v>236.9687819152312</v>
      </c>
      <c r="L275" s="98">
        <v>229.3756214258199</v>
      </c>
      <c r="M275" s="98">
        <v>278.63175156312894</v>
      </c>
      <c r="N275" s="98">
        <v>268.08932595589016</v>
      </c>
      <c r="O275" s="98">
        <v>212.52612400451588</v>
      </c>
      <c r="P275" s="98">
        <v>228.6301079193135</v>
      </c>
      <c r="Q275" s="98">
        <v>187.21829822359388</v>
      </c>
      <c r="R275" s="98">
        <v>150.88909765022748</v>
      </c>
      <c r="S275" s="98">
        <v>177.4207762334668</v>
      </c>
      <c r="T275" s="98">
        <v>192.41559929377294</v>
      </c>
      <c r="U275" s="98">
        <v>191.62325370620462</v>
      </c>
      <c r="V275" s="98">
        <v>174.76867210413641</v>
      </c>
      <c r="W275" s="98">
        <v>210.86163393734583</v>
      </c>
      <c r="X275" s="98">
        <v>207.57706561382744</v>
      </c>
      <c r="Y275" s="98">
        <v>201.41941493319166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0.57930379194005743</v>
      </c>
      <c r="C281" s="122">
        <v>0.64832768850704603</v>
      </c>
      <c r="D281" s="122">
        <v>0.64271261315770856</v>
      </c>
      <c r="E281" s="122">
        <v>0.58087952863650483</v>
      </c>
      <c r="F281" s="122">
        <v>0.61851094260542461</v>
      </c>
      <c r="G281" s="122">
        <v>0.51362920537289025</v>
      </c>
      <c r="H281" s="122">
        <v>0.56384922196025045</v>
      </c>
      <c r="I281" s="122">
        <v>0.45890619151768242</v>
      </c>
      <c r="J281" s="122">
        <v>0.45205247562081596</v>
      </c>
      <c r="K281" s="122">
        <v>0.53892739809955348</v>
      </c>
      <c r="L281" s="122">
        <v>0.50818663676259601</v>
      </c>
      <c r="M281" s="122">
        <v>0.3787203781420424</v>
      </c>
      <c r="N281" s="122">
        <v>0.24926293897304622</v>
      </c>
      <c r="O281" s="122">
        <v>0.21800281635959129</v>
      </c>
      <c r="P281" s="122">
        <v>0.25251913174659085</v>
      </c>
      <c r="Q281" s="122">
        <v>0.32094702903767308</v>
      </c>
      <c r="R281" s="122">
        <v>0.3724801364069934</v>
      </c>
      <c r="S281" s="122">
        <v>0.36459570509433442</v>
      </c>
      <c r="T281" s="122">
        <v>0.32633943829121531</v>
      </c>
      <c r="U281" s="122">
        <v>0.33026303897653464</v>
      </c>
      <c r="V281" s="122">
        <v>0.31709501206898455</v>
      </c>
      <c r="W281" s="122">
        <v>0.42505096821765292</v>
      </c>
      <c r="X281" s="122">
        <v>0.15190767169550146</v>
      </c>
      <c r="Y281" s="122">
        <v>0.14492496959871146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104.47116530997894</v>
      </c>
      <c r="C283" s="98">
        <v>120.42637525948494</v>
      </c>
      <c r="D283" s="98">
        <v>126.93035081032791</v>
      </c>
      <c r="E283" s="98">
        <v>121.40998985091247</v>
      </c>
      <c r="F283" s="98">
        <v>131.80642347843181</v>
      </c>
      <c r="G283" s="98">
        <v>110.01638131230422</v>
      </c>
      <c r="H283" s="98">
        <v>125.67437636993058</v>
      </c>
      <c r="I283" s="98">
        <v>109.60253687567085</v>
      </c>
      <c r="J283" s="98">
        <v>117.1659937432281</v>
      </c>
      <c r="K283" s="98">
        <v>152.00592016624668</v>
      </c>
      <c r="L283" s="98">
        <v>163.44049744730015</v>
      </c>
      <c r="M283" s="98">
        <v>151.12336288043579</v>
      </c>
      <c r="N283" s="98">
        <v>128.58187410175989</v>
      </c>
      <c r="O283" s="98">
        <v>128.63986322318124</v>
      </c>
      <c r="P283" s="98">
        <v>144.00879129949274</v>
      </c>
      <c r="Q283" s="98">
        <v>158.95736483241751</v>
      </c>
      <c r="R283" s="98">
        <v>167.88479750474164</v>
      </c>
      <c r="S283" s="98">
        <v>161.4060983620283</v>
      </c>
      <c r="T283" s="98">
        <v>150.02418215599062</v>
      </c>
      <c r="U283" s="98">
        <v>150.69343752831833</v>
      </c>
      <c r="V283" s="98">
        <v>150.35858252675715</v>
      </c>
      <c r="W283" s="98">
        <v>207.06959084427015</v>
      </c>
      <c r="X283" s="98">
        <v>106.98691856087291</v>
      </c>
      <c r="Y283" s="98">
        <v>151.80952078610017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244.37435363713396</v>
      </c>
      <c r="C286" s="118">
        <f t="shared" si="129"/>
        <v>253.80787903231632</v>
      </c>
      <c r="D286" s="118">
        <f t="shared" si="129"/>
        <v>236.41992676022048</v>
      </c>
      <c r="E286" s="118">
        <f t="shared" si="129"/>
        <v>229.81898162768323</v>
      </c>
      <c r="F286" s="118">
        <f t="shared" si="129"/>
        <v>216.30198251946496</v>
      </c>
      <c r="G286" s="118">
        <f t="shared" si="129"/>
        <v>210.40121098455563</v>
      </c>
      <c r="H286" s="118">
        <f t="shared" si="129"/>
        <v>206.13838159002654</v>
      </c>
      <c r="I286" s="118">
        <f t="shared" si="129"/>
        <v>196.87465941276957</v>
      </c>
      <c r="J286" s="118">
        <f t="shared" si="129"/>
        <v>191.59089165808143</v>
      </c>
      <c r="K286" s="118">
        <f t="shared" si="129"/>
        <v>191.03345263047905</v>
      </c>
      <c r="L286" s="118">
        <f t="shared" si="129"/>
        <v>203.90452425319253</v>
      </c>
      <c r="M286" s="118">
        <f t="shared" si="129"/>
        <v>187.88456931737633</v>
      </c>
      <c r="N286" s="118">
        <f t="shared" si="129"/>
        <v>193.18159997591772</v>
      </c>
      <c r="O286" s="118">
        <f t="shared" si="129"/>
        <v>193.2750296301702</v>
      </c>
      <c r="P286" s="118">
        <f t="shared" si="129"/>
        <v>169.4567947796786</v>
      </c>
      <c r="Q286" s="118">
        <f t="shared" si="129"/>
        <v>180.92756854253571</v>
      </c>
      <c r="R286" s="118">
        <f t="shared" ref="R286:V286" si="130">R287+R290+R292+R305</f>
        <v>185.71167490910079</v>
      </c>
      <c r="S286" s="118">
        <f t="shared" si="130"/>
        <v>187.34177877147138</v>
      </c>
      <c r="T286" s="118">
        <f t="shared" si="130"/>
        <v>173.07755333773324</v>
      </c>
      <c r="U286" s="118">
        <f t="shared" si="130"/>
        <v>177.64027277700242</v>
      </c>
      <c r="V286" s="118">
        <f t="shared" si="130"/>
        <v>176.51661690531154</v>
      </c>
      <c r="W286" s="118">
        <f t="shared" ref="W286:Y286" si="131">W287+W290+W292+W305</f>
        <v>209.49844599711778</v>
      </c>
      <c r="X286" s="118">
        <f t="shared" si="131"/>
        <v>180.28851996305499</v>
      </c>
      <c r="Y286" s="118">
        <f t="shared" si="131"/>
        <v>172.54414382951944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205.98040784987961</v>
      </c>
      <c r="C287" s="123">
        <f t="shared" si="132"/>
        <v>214.02892568300061</v>
      </c>
      <c r="D287" s="123">
        <f t="shared" si="132"/>
        <v>195.61347828987761</v>
      </c>
      <c r="E287" s="123">
        <f t="shared" si="132"/>
        <v>189.91506170989121</v>
      </c>
      <c r="F287" s="123">
        <f t="shared" si="132"/>
        <v>177.22031976701169</v>
      </c>
      <c r="G287" s="123">
        <f t="shared" si="132"/>
        <v>175.64746034621322</v>
      </c>
      <c r="H287" s="123">
        <f t="shared" si="132"/>
        <v>169.90222585644247</v>
      </c>
      <c r="I287" s="123">
        <f t="shared" si="132"/>
        <v>161.60610531775927</v>
      </c>
      <c r="J287" s="123">
        <f t="shared" si="132"/>
        <v>157.15916428152127</v>
      </c>
      <c r="K287" s="123">
        <f t="shared" si="132"/>
        <v>154.09259638490715</v>
      </c>
      <c r="L287" s="123">
        <f t="shared" si="132"/>
        <v>167.21758670689229</v>
      </c>
      <c r="M287" s="123">
        <f t="shared" si="132"/>
        <v>151.78716993682119</v>
      </c>
      <c r="N287" s="123">
        <f t="shared" si="132"/>
        <v>156.5996958614341</v>
      </c>
      <c r="O287" s="123">
        <f t="shared" si="132"/>
        <v>158.37244438098571</v>
      </c>
      <c r="P287" s="123">
        <f t="shared" si="132"/>
        <v>133.53369958391147</v>
      </c>
      <c r="Q287" s="123">
        <f t="shared" si="132"/>
        <v>145.79287749234481</v>
      </c>
      <c r="R287" s="123">
        <f t="shared" ref="R287:V287" si="133">SUM(R288:R289)</f>
        <v>151.80689425339705</v>
      </c>
      <c r="S287" s="123">
        <f t="shared" si="133"/>
        <v>154.05527883326712</v>
      </c>
      <c r="T287" s="123">
        <f t="shared" si="133"/>
        <v>141.16228003784778</v>
      </c>
      <c r="U287" s="123">
        <f t="shared" si="133"/>
        <v>145.30835657108443</v>
      </c>
      <c r="V287" s="123">
        <f t="shared" si="133"/>
        <v>144.58819122129799</v>
      </c>
      <c r="W287" s="123">
        <f t="shared" ref="W287:Y287" si="134">SUM(W288:W289)</f>
        <v>175.34409830537587</v>
      </c>
      <c r="X287" s="123">
        <f t="shared" si="134"/>
        <v>149.73849540677426</v>
      </c>
      <c r="Y287" s="123">
        <f t="shared" si="134"/>
        <v>142.66808342683072</v>
      </c>
      <c r="DA287" s="130" t="s">
        <v>2823</v>
      </c>
    </row>
    <row r="288" spans="1:105" ht="12" customHeight="1" x14ac:dyDescent="0.25">
      <c r="A288" s="97" t="s">
        <v>199</v>
      </c>
      <c r="B288" s="99">
        <v>204.90555583012301</v>
      </c>
      <c r="C288" s="99">
        <v>212.91583524898047</v>
      </c>
      <c r="D288" s="99">
        <v>194.59997803984589</v>
      </c>
      <c r="E288" s="99">
        <v>188.92967519583749</v>
      </c>
      <c r="F288" s="99">
        <v>176.30107048844272</v>
      </c>
      <c r="G288" s="99">
        <v>174.81001660550899</v>
      </c>
      <c r="H288" s="99">
        <v>169.05980868901605</v>
      </c>
      <c r="I288" s="99">
        <v>160.80610456251952</v>
      </c>
      <c r="J288" s="99">
        <v>156.36756441770163</v>
      </c>
      <c r="K288" s="99">
        <v>153.30056009254636</v>
      </c>
      <c r="L288" s="99">
        <v>166.33897473488688</v>
      </c>
      <c r="M288" s="99">
        <v>150.97712410428093</v>
      </c>
      <c r="N288" s="99">
        <v>155.74674915576159</v>
      </c>
      <c r="O288" s="99">
        <v>157.49512887279374</v>
      </c>
      <c r="P288" s="99">
        <v>132.79474700915367</v>
      </c>
      <c r="Q288" s="99">
        <v>144.98670186252963</v>
      </c>
      <c r="R288" s="99">
        <v>150.96395168985072</v>
      </c>
      <c r="S288" s="99">
        <v>153.19423344448799</v>
      </c>
      <c r="T288" s="99">
        <v>140.36434131902686</v>
      </c>
      <c r="U288" s="99">
        <v>144.48056753076392</v>
      </c>
      <c r="V288" s="99">
        <v>143.75254451813743</v>
      </c>
      <c r="W288" s="99">
        <v>174.30163783209289</v>
      </c>
      <c r="X288" s="99">
        <v>148.84155211003193</v>
      </c>
      <c r="Y288" s="99">
        <v>141.79848569287202</v>
      </c>
      <c r="DA288" s="63" t="s">
        <v>2824</v>
      </c>
    </row>
    <row r="289" spans="1:105" ht="12" customHeight="1" x14ac:dyDescent="0.25">
      <c r="A289" s="97" t="s">
        <v>53</v>
      </c>
      <c r="B289" s="99">
        <v>1.0748520197565969</v>
      </c>
      <c r="C289" s="99">
        <v>1.1130904340201309</v>
      </c>
      <c r="D289" s="99">
        <v>1.0135002500317103</v>
      </c>
      <c r="E289" s="99">
        <v>0.98538651405370214</v>
      </c>
      <c r="F289" s="99">
        <v>0.91924927856895977</v>
      </c>
      <c r="G289" s="99">
        <v>0.83744374070422145</v>
      </c>
      <c r="H289" s="99">
        <v>0.84241716742641126</v>
      </c>
      <c r="I289" s="99">
        <v>0.80000075523974357</v>
      </c>
      <c r="J289" s="99">
        <v>0.7915998638196472</v>
      </c>
      <c r="K289" s="99">
        <v>0.79203629236080164</v>
      </c>
      <c r="L289" s="99">
        <v>0.87861197200540486</v>
      </c>
      <c r="M289" s="99">
        <v>0.81004583254026097</v>
      </c>
      <c r="N289" s="99">
        <v>0.85294670567252084</v>
      </c>
      <c r="O289" s="99">
        <v>0.87731550819198134</v>
      </c>
      <c r="P289" s="99">
        <v>0.73895257475779208</v>
      </c>
      <c r="Q289" s="99">
        <v>0.80617562981518243</v>
      </c>
      <c r="R289" s="99">
        <v>0.8429425635463198</v>
      </c>
      <c r="S289" s="99">
        <v>0.86104538877914005</v>
      </c>
      <c r="T289" s="99">
        <v>0.79793871882091949</v>
      </c>
      <c r="U289" s="99">
        <v>0.82778904032051792</v>
      </c>
      <c r="V289" s="99">
        <v>0.83564670316056078</v>
      </c>
      <c r="W289" s="99">
        <v>1.0424604732829816</v>
      </c>
      <c r="X289" s="99">
        <v>0.89694329674232842</v>
      </c>
      <c r="Y289" s="99">
        <v>0.86959773395869122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4.6972484224423088E-3</v>
      </c>
      <c r="C290" s="123">
        <f t="shared" si="135"/>
        <v>5.9043305837104829E-3</v>
      </c>
      <c r="D290" s="123">
        <f t="shared" si="135"/>
        <v>6.573266654843847E-3</v>
      </c>
      <c r="E290" s="123">
        <f t="shared" si="135"/>
        <v>1.1874483486797323E-2</v>
      </c>
      <c r="F290" s="123">
        <f t="shared" si="135"/>
        <v>7.6584232966795153E-3</v>
      </c>
      <c r="G290" s="123">
        <f t="shared" si="135"/>
        <v>8.6590940219812909E-3</v>
      </c>
      <c r="H290" s="123">
        <f t="shared" si="135"/>
        <v>1.163139505202797E-2</v>
      </c>
      <c r="I290" s="123">
        <f t="shared" si="135"/>
        <v>1.2805165158704704E-2</v>
      </c>
      <c r="J290" s="123">
        <f t="shared" si="135"/>
        <v>1.2223311486111513E-2</v>
      </c>
      <c r="K290" s="123">
        <f t="shared" si="135"/>
        <v>1.326197017196111E-2</v>
      </c>
      <c r="L290" s="123">
        <f t="shared" si="135"/>
        <v>1.5339529853329386E-2</v>
      </c>
      <c r="M290" s="123">
        <f t="shared" si="135"/>
        <v>1.4335814352487437E-2</v>
      </c>
      <c r="N290" s="123">
        <f t="shared" si="135"/>
        <v>1.6418004132338123E-2</v>
      </c>
      <c r="O290" s="123">
        <f t="shared" si="135"/>
        <v>2.0298224965272466E-2</v>
      </c>
      <c r="P290" s="123">
        <f t="shared" si="135"/>
        <v>1.2142334421169167E-2</v>
      </c>
      <c r="Q290" s="123">
        <f t="shared" si="135"/>
        <v>1.986617790218036E-2</v>
      </c>
      <c r="R290" s="123">
        <f t="shared" si="135"/>
        <v>1.1055076084592209E-2</v>
      </c>
      <c r="S290" s="123">
        <f t="shared" si="135"/>
        <v>1.0108662327571847E-2</v>
      </c>
      <c r="T290" s="123">
        <f t="shared" si="135"/>
        <v>8.6707755819277442E-3</v>
      </c>
      <c r="U290" s="123">
        <f t="shared" si="135"/>
        <v>9.1113562974345988E-3</v>
      </c>
      <c r="V290" s="123">
        <f t="shared" si="135"/>
        <v>9.7118706852221109E-3</v>
      </c>
      <c r="W290" s="123">
        <f t="shared" si="135"/>
        <v>1.0079570527245582E-2</v>
      </c>
      <c r="X290" s="123">
        <f t="shared" si="135"/>
        <v>9.9357093169446676E-3</v>
      </c>
      <c r="Y290" s="123">
        <f t="shared" si="135"/>
        <v>1.0112697562710951E-2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4.6972484224423088E-3</v>
      </c>
      <c r="C291" s="99">
        <f>RES_hhdet_fecs!C86</f>
        <v>5.9043305837104829E-3</v>
      </c>
      <c r="D291" s="99">
        <f>RES_hhdet_fecs!D86</f>
        <v>6.573266654843847E-3</v>
      </c>
      <c r="E291" s="99">
        <f>RES_hhdet_fecs!E86</f>
        <v>1.1874483486797323E-2</v>
      </c>
      <c r="F291" s="99">
        <f>RES_hhdet_fecs!F86</f>
        <v>7.6584232966795153E-3</v>
      </c>
      <c r="G291" s="99">
        <f>RES_hhdet_fecs!G86</f>
        <v>8.6590940219812909E-3</v>
      </c>
      <c r="H291" s="99">
        <f>RES_hhdet_fecs!H86</f>
        <v>1.163139505202797E-2</v>
      </c>
      <c r="I291" s="99">
        <f>RES_hhdet_fecs!I86</f>
        <v>1.2805165158704704E-2</v>
      </c>
      <c r="J291" s="99">
        <f>RES_hhdet_fecs!J86</f>
        <v>1.2223311486111513E-2</v>
      </c>
      <c r="K291" s="99">
        <f>RES_hhdet_fecs!K86</f>
        <v>1.326197017196111E-2</v>
      </c>
      <c r="L291" s="99">
        <f>RES_hhdet_fecs!L86</f>
        <v>1.5339529853329386E-2</v>
      </c>
      <c r="M291" s="99">
        <f>RES_hhdet_fecs!M86</f>
        <v>1.4335814352487437E-2</v>
      </c>
      <c r="N291" s="99">
        <f>RES_hhdet_fecs!N86</f>
        <v>1.6418004132338123E-2</v>
      </c>
      <c r="O291" s="99">
        <f>RES_hhdet_fecs!O86</f>
        <v>2.0298224965272466E-2</v>
      </c>
      <c r="P291" s="99">
        <f>RES_hhdet_fecs!P86</f>
        <v>1.2142334421169167E-2</v>
      </c>
      <c r="Q291" s="99">
        <f>RES_hhdet_fecs!Q86</f>
        <v>1.986617790218036E-2</v>
      </c>
      <c r="R291" s="99">
        <f>RES_hhdet_fecs!R86</f>
        <v>1.1055076084592209E-2</v>
      </c>
      <c r="S291" s="99">
        <f>RES_hhdet_fecs!S86</f>
        <v>1.0108662327571847E-2</v>
      </c>
      <c r="T291" s="99">
        <f>RES_hhdet_fecs!T86</f>
        <v>8.6707755819277442E-3</v>
      </c>
      <c r="U291" s="99">
        <f>RES_hhdet_fecs!U86</f>
        <v>9.1113562974345988E-3</v>
      </c>
      <c r="V291" s="99">
        <f>RES_hhdet_fecs!V86</f>
        <v>9.7118706852221109E-3</v>
      </c>
      <c r="W291" s="99">
        <f>RES_hhdet_fecs!W86</f>
        <v>1.0079570527245582E-2</v>
      </c>
      <c r="X291" s="99">
        <f>RES_hhdet_fecs!X86</f>
        <v>9.9357093169446676E-3</v>
      </c>
      <c r="Y291" s="99">
        <f>RES_hhdet_fecs!Y86</f>
        <v>1.0112697562710951E-2</v>
      </c>
      <c r="DA291" s="63" t="s">
        <v>2827</v>
      </c>
    </row>
    <row r="292" spans="1:105" ht="12" customHeight="1" x14ac:dyDescent="0.25">
      <c r="A292" s="121" t="s">
        <v>55</v>
      </c>
      <c r="B292" s="123">
        <v>34.321214558016194</v>
      </c>
      <c r="C292" s="123">
        <v>35.125435163642358</v>
      </c>
      <c r="D292" s="123">
        <v>35.960487824523007</v>
      </c>
      <c r="E292" s="123">
        <v>35.140446536416974</v>
      </c>
      <c r="F292" s="123">
        <v>34.07347471853307</v>
      </c>
      <c r="G292" s="123">
        <v>30.716773824213274</v>
      </c>
      <c r="H292" s="123">
        <v>31.551159062153964</v>
      </c>
      <c r="I292" s="123">
        <v>31.188953844837684</v>
      </c>
      <c r="J292" s="123">
        <v>30.049136382784646</v>
      </c>
      <c r="K292" s="123">
        <v>31.428484378730786</v>
      </c>
      <c r="L292" s="123">
        <v>31.157592737677184</v>
      </c>
      <c r="M292" s="123">
        <v>30.619654060204585</v>
      </c>
      <c r="N292" s="123">
        <v>30.943275368140519</v>
      </c>
      <c r="O292" s="123">
        <v>29.464022598087421</v>
      </c>
      <c r="P292" s="123">
        <v>30.277258955441539</v>
      </c>
      <c r="Q292" s="123">
        <v>29.711668570357674</v>
      </c>
      <c r="R292" s="123">
        <v>28.480193620966549</v>
      </c>
      <c r="S292" s="123">
        <v>27.862480482166472</v>
      </c>
      <c r="T292" s="123">
        <v>26.642403159057821</v>
      </c>
      <c r="U292" s="123">
        <v>26.980307440768094</v>
      </c>
      <c r="V292" s="123">
        <v>26.717365442814049</v>
      </c>
      <c r="W292" s="123">
        <v>29.199112741081347</v>
      </c>
      <c r="X292" s="123">
        <v>25.754017929611177</v>
      </c>
      <c r="Y292" s="123">
        <v>25.020329824555862</v>
      </c>
      <c r="DA292" s="130" t="s">
        <v>2828</v>
      </c>
    </row>
    <row r="293" spans="1:105" ht="12" customHeight="1" x14ac:dyDescent="0.25">
      <c r="A293" s="97" t="s">
        <v>132</v>
      </c>
      <c r="B293" s="99">
        <v>39.428404687032206</v>
      </c>
      <c r="C293" s="99">
        <v>40.447089005308491</v>
      </c>
      <c r="D293" s="99">
        <v>41.236919599036852</v>
      </c>
      <c r="E293" s="99">
        <v>40.021036196975317</v>
      </c>
      <c r="F293" s="99">
        <v>38.378590780305757</v>
      </c>
      <c r="G293" s="99">
        <v>34.279283964904465</v>
      </c>
      <c r="H293" s="99">
        <v>35.508461290703025</v>
      </c>
      <c r="I293" s="99">
        <v>34.747956105533277</v>
      </c>
      <c r="J293" s="99">
        <v>32.771481139443935</v>
      </c>
      <c r="K293" s="99">
        <v>33.940282811510421</v>
      </c>
      <c r="L293" s="99">
        <v>33.188863401900825</v>
      </c>
      <c r="M293" s="99">
        <v>32.65379176588538</v>
      </c>
      <c r="N293" s="99">
        <v>32.544672786439108</v>
      </c>
      <c r="O293" s="99">
        <v>30.031850197923749</v>
      </c>
      <c r="P293" s="99">
        <v>31.912548027825874</v>
      </c>
      <c r="Q293" s="99">
        <v>31.082672935644254</v>
      </c>
      <c r="R293" s="99">
        <v>29.126512247883156</v>
      </c>
      <c r="S293" s="99">
        <v>28.610630599468063</v>
      </c>
      <c r="T293" s="99">
        <v>27.360040273115754</v>
      </c>
      <c r="U293" s="99">
        <v>27.499327094838218</v>
      </c>
      <c r="V293" s="99">
        <v>27.790527093520797</v>
      </c>
      <c r="W293" s="99">
        <v>30.759400624580202</v>
      </c>
      <c r="X293" s="99">
        <v>25.331813957686215</v>
      </c>
      <c r="Y293" s="99">
        <v>25.247935681600232</v>
      </c>
      <c r="DA293" s="63" t="s">
        <v>2829</v>
      </c>
    </row>
    <row r="294" spans="1:105" ht="12" customHeight="1" x14ac:dyDescent="0.25">
      <c r="A294" s="97" t="s">
        <v>131</v>
      </c>
      <c r="B294" s="99">
        <v>26.878668380317855</v>
      </c>
      <c r="C294" s="99">
        <v>27.700836199084364</v>
      </c>
      <c r="D294" s="99">
        <v>28.537553801160556</v>
      </c>
      <c r="E294" s="99">
        <v>27.742132994470506</v>
      </c>
      <c r="F294" s="99">
        <v>26.70445183034504</v>
      </c>
      <c r="G294" s="99">
        <v>23.908526773384665</v>
      </c>
      <c r="H294" s="99">
        <v>24.243467492809703</v>
      </c>
      <c r="I294" s="99">
        <v>24.55593393339748</v>
      </c>
      <c r="J294" s="99">
        <v>24.161688666734825</v>
      </c>
      <c r="K294" s="99">
        <v>25.534485994608264</v>
      </c>
      <c r="L294" s="99">
        <v>25.240588659011866</v>
      </c>
      <c r="M294" s="99">
        <v>25.884467271919732</v>
      </c>
      <c r="N294" s="99">
        <v>26.410892699936483</v>
      </c>
      <c r="O294" s="99">
        <v>24.443975157336059</v>
      </c>
      <c r="P294" s="99">
        <v>26.086214524969584</v>
      </c>
      <c r="Q294" s="99">
        <v>25.047430471541492</v>
      </c>
      <c r="R294" s="99">
        <v>23.514102313995839</v>
      </c>
      <c r="S294" s="99">
        <v>23.547089768406593</v>
      </c>
      <c r="T294" s="99">
        <v>23.032952803131753</v>
      </c>
      <c r="U294" s="99">
        <v>23.435319421835072</v>
      </c>
      <c r="V294" s="99">
        <v>23.887316121690244</v>
      </c>
      <c r="W294" s="99">
        <v>26.657470881287946</v>
      </c>
      <c r="X294" s="99">
        <v>22.451068765886838</v>
      </c>
      <c r="Y294" s="99">
        <v>22.611125783855602</v>
      </c>
      <c r="DA294" s="63" t="s">
        <v>2830</v>
      </c>
    </row>
    <row r="295" spans="1:105" ht="12" customHeight="1" x14ac:dyDescent="0.25">
      <c r="A295" s="100" t="s">
        <v>199</v>
      </c>
      <c r="B295" s="102">
        <v>14.698381288447646</v>
      </c>
      <c r="C295" s="102">
        <v>14.930727861033761</v>
      </c>
      <c r="D295" s="102">
        <v>15.286319976191452</v>
      </c>
      <c r="E295" s="102">
        <v>14.543409765031761</v>
      </c>
      <c r="F295" s="102">
        <v>13.712732456854425</v>
      </c>
      <c r="G295" s="102">
        <v>11.927409757170796</v>
      </c>
      <c r="H295" s="102">
        <v>10.116157395415586</v>
      </c>
      <c r="I295" s="102">
        <v>10.571567037421895</v>
      </c>
      <c r="J295" s="102">
        <v>10.979895193955057</v>
      </c>
      <c r="K295" s="102">
        <v>11.529340185205831</v>
      </c>
      <c r="L295" s="102">
        <v>10.068344358089091</v>
      </c>
      <c r="M295" s="102">
        <v>11.265583460891282</v>
      </c>
      <c r="N295" s="102">
        <v>10.998799052751645</v>
      </c>
      <c r="O295" s="102">
        <v>8.7483976163029027</v>
      </c>
      <c r="P295" s="102">
        <v>9.4621326490895221</v>
      </c>
      <c r="Q295" s="102">
        <v>7.4091364097775747</v>
      </c>
      <c r="R295" s="102">
        <v>6.4517168194433845</v>
      </c>
      <c r="S295" s="102">
        <v>7.1805365527780323</v>
      </c>
      <c r="T295" s="102">
        <v>7.9723324881629809</v>
      </c>
      <c r="U295" s="102">
        <v>8.1833033850511345</v>
      </c>
      <c r="V295" s="102">
        <v>8.262246333203235</v>
      </c>
      <c r="W295" s="102">
        <v>8.9534373891536649</v>
      </c>
      <c r="X295" s="102">
        <v>8.695943136989289</v>
      </c>
      <c r="Y295" s="102">
        <v>8.6348207158689689</v>
      </c>
      <c r="DA295" s="131" t="s">
        <v>2831</v>
      </c>
    </row>
    <row r="296" spans="1:105" ht="12" customHeight="1" x14ac:dyDescent="0.25">
      <c r="A296" s="103" t="s">
        <v>52</v>
      </c>
      <c r="B296" s="105">
        <v>12.180287091870207</v>
      </c>
      <c r="C296" s="105">
        <v>12.770108338050603</v>
      </c>
      <c r="D296" s="105">
        <v>13.251233824969098</v>
      </c>
      <c r="E296" s="105">
        <v>13.198723229438743</v>
      </c>
      <c r="F296" s="105">
        <v>12.991719373490618</v>
      </c>
      <c r="G296" s="105">
        <v>11.981117016213862</v>
      </c>
      <c r="H296" s="105">
        <v>14.127310097394115</v>
      </c>
      <c r="I296" s="105">
        <v>13.984366895975588</v>
      </c>
      <c r="J296" s="105">
        <v>13.181793472779768</v>
      </c>
      <c r="K296" s="105">
        <v>14.00514580940243</v>
      </c>
      <c r="L296" s="105">
        <v>15.172244300922774</v>
      </c>
      <c r="M296" s="105">
        <v>14.618883811028448</v>
      </c>
      <c r="N296" s="105">
        <v>15.412093647184841</v>
      </c>
      <c r="O296" s="105">
        <v>15.695577541033154</v>
      </c>
      <c r="P296" s="105">
        <v>16.624081875880062</v>
      </c>
      <c r="Q296" s="105">
        <v>17.638294061763919</v>
      </c>
      <c r="R296" s="105">
        <v>17.062385494552451</v>
      </c>
      <c r="S296" s="105">
        <v>16.366553215628564</v>
      </c>
      <c r="T296" s="105">
        <v>15.060620314968771</v>
      </c>
      <c r="U296" s="105">
        <v>15.252016036783935</v>
      </c>
      <c r="V296" s="105">
        <v>15.625069788487016</v>
      </c>
      <c r="W296" s="105">
        <v>17.704033492134275</v>
      </c>
      <c r="X296" s="105">
        <v>13.755125628897549</v>
      </c>
      <c r="Y296" s="105">
        <v>13.976305067986633</v>
      </c>
      <c r="DA296" s="132" t="s">
        <v>2832</v>
      </c>
    </row>
    <row r="297" spans="1:105" ht="12" customHeight="1" x14ac:dyDescent="0.25">
      <c r="A297" s="106" t="s">
        <v>124</v>
      </c>
      <c r="B297" s="102">
        <v>35.493321092655677</v>
      </c>
      <c r="C297" s="102">
        <v>31.399311369353342</v>
      </c>
      <c r="D297" s="102">
        <v>33.86731758343447</v>
      </c>
      <c r="E297" s="102">
        <v>30.799617188675736</v>
      </c>
      <c r="F297" s="102">
        <v>30.347048474583488</v>
      </c>
      <c r="G297" s="102">
        <v>34.364895142343379</v>
      </c>
      <c r="H297" s="102">
        <v>31.764991639078644</v>
      </c>
      <c r="I297" s="102">
        <v>33.71911219275875</v>
      </c>
      <c r="J297" s="102">
        <v>36.890883763013107</v>
      </c>
      <c r="K297" s="102">
        <v>29.581012688788633</v>
      </c>
      <c r="L297" s="102">
        <v>32.378544098196002</v>
      </c>
      <c r="M297" s="102">
        <v>35.038953475680742</v>
      </c>
      <c r="N297" s="102">
        <v>35.268845722221421</v>
      </c>
      <c r="O297" s="102">
        <v>32.865275653146604</v>
      </c>
      <c r="P297" s="102">
        <v>34.557939392185254</v>
      </c>
      <c r="Q297" s="102">
        <v>35.263910765571957</v>
      </c>
      <c r="R297" s="102">
        <v>30.23284278799019</v>
      </c>
      <c r="S297" s="102">
        <v>30.982709339919406</v>
      </c>
      <c r="T297" s="102">
        <v>28.666917645535104</v>
      </c>
      <c r="U297" s="102">
        <v>28.456529798666232</v>
      </c>
      <c r="V297" s="102">
        <v>26.337474034248899</v>
      </c>
      <c r="W297" s="102">
        <v>31.931684593440274</v>
      </c>
      <c r="X297" s="102">
        <v>27.161270189409642</v>
      </c>
      <c r="Y297" s="102">
        <v>26.099707612247968</v>
      </c>
      <c r="DA297" s="131" t="s">
        <v>2833</v>
      </c>
    </row>
    <row r="298" spans="1:105" ht="12" customHeight="1" x14ac:dyDescent="0.25">
      <c r="A298" s="107" t="s">
        <v>123</v>
      </c>
      <c r="B298" s="105">
        <v>26.683361425280182</v>
      </c>
      <c r="C298" s="105">
        <v>23.604657175154603</v>
      </c>
      <c r="D298" s="105">
        <v>25.537144489360362</v>
      </c>
      <c r="E298" s="105">
        <v>23.264323468076608</v>
      </c>
      <c r="F298" s="105">
        <v>22.991970691933673</v>
      </c>
      <c r="G298" s="105">
        <v>26.18197981527841</v>
      </c>
      <c r="H298" s="105">
        <v>23.640851824476286</v>
      </c>
      <c r="I298" s="105">
        <v>25.396461366736457</v>
      </c>
      <c r="J298" s="105">
        <v>28.184226201452148</v>
      </c>
      <c r="K298" s="105">
        <v>22.708990764670467</v>
      </c>
      <c r="L298" s="105">
        <v>24.397190121174656</v>
      </c>
      <c r="M298" s="105">
        <v>26.886832959120635</v>
      </c>
      <c r="N298" s="105">
        <v>26.993865918401003</v>
      </c>
      <c r="O298" s="105">
        <v>24.905137640885133</v>
      </c>
      <c r="P298" s="105">
        <v>26.647128359016467</v>
      </c>
      <c r="Q298" s="105">
        <v>26.869604564684508</v>
      </c>
      <c r="R298" s="105">
        <v>23.102689684522733</v>
      </c>
      <c r="S298" s="105">
        <v>24.414078108343283</v>
      </c>
      <c r="T298" s="105">
        <v>23.326983401454655</v>
      </c>
      <c r="U298" s="105">
        <v>23.491506008023489</v>
      </c>
      <c r="V298" s="105">
        <v>22.12246734823168</v>
      </c>
      <c r="W298" s="105">
        <v>27.241996921531165</v>
      </c>
      <c r="X298" s="105">
        <v>23.525910848982338</v>
      </c>
      <c r="Y298" s="105">
        <v>22.78308621897477</v>
      </c>
      <c r="DA298" s="132" t="s">
        <v>2834</v>
      </c>
    </row>
    <row r="299" spans="1:105" ht="12" customHeight="1" x14ac:dyDescent="0.25">
      <c r="A299" s="108" t="s">
        <v>50</v>
      </c>
      <c r="B299" s="99">
        <v>13.248879400193422</v>
      </c>
      <c r="C299" s="99">
        <v>11.676187407911453</v>
      </c>
      <c r="D299" s="99">
        <v>12.649792963780474</v>
      </c>
      <c r="E299" s="99">
        <v>11.402899848799461</v>
      </c>
      <c r="F299" s="99">
        <v>11.148893157602908</v>
      </c>
      <c r="G299" s="99">
        <v>12.625070340893595</v>
      </c>
      <c r="H299" s="99">
        <v>9.6942369098263939</v>
      </c>
      <c r="I299" s="99">
        <v>10.911695247472265</v>
      </c>
      <c r="J299" s="99">
        <v>13.023164821310846</v>
      </c>
      <c r="K299" s="99">
        <v>10.624113812908506</v>
      </c>
      <c r="L299" s="99">
        <v>10.224059800634294</v>
      </c>
      <c r="M299" s="99">
        <v>12.389758176376562</v>
      </c>
      <c r="N299" s="99">
        <v>11.911614321137032</v>
      </c>
      <c r="O299" s="99">
        <v>9.3893201511159123</v>
      </c>
      <c r="P299" s="99">
        <v>10.091806664138721</v>
      </c>
      <c r="Q299" s="99">
        <v>8.3085304356732035</v>
      </c>
      <c r="R299" s="99">
        <v>6.6875099449419899</v>
      </c>
      <c r="S299" s="99">
        <v>7.8387310172894562</v>
      </c>
      <c r="T299" s="99">
        <v>8.4652715152719775</v>
      </c>
      <c r="U299" s="99">
        <v>8.4365897380615227</v>
      </c>
      <c r="V299" s="99">
        <v>7.6984439567472585</v>
      </c>
      <c r="W299" s="99">
        <v>9.1434859922491931</v>
      </c>
      <c r="X299" s="99">
        <v>8.9628227845706352</v>
      </c>
      <c r="Y299" s="99">
        <v>8.7089489973576963</v>
      </c>
      <c r="DA299" s="63" t="s">
        <v>2835</v>
      </c>
    </row>
    <row r="300" spans="1:105" ht="12" customHeight="1" x14ac:dyDescent="0.25">
      <c r="A300" s="108" t="s">
        <v>52</v>
      </c>
      <c r="B300" s="99">
        <v>13.434482025086758</v>
      </c>
      <c r="C300" s="99">
        <v>11.928469767243149</v>
      </c>
      <c r="D300" s="99">
        <v>12.887351525579884</v>
      </c>
      <c r="E300" s="99">
        <v>11.861423619277152</v>
      </c>
      <c r="F300" s="99">
        <v>11.843077534330765</v>
      </c>
      <c r="G300" s="99">
        <v>13.55690947438481</v>
      </c>
      <c r="H300" s="99">
        <v>13.946614914649894</v>
      </c>
      <c r="I300" s="99">
        <v>14.48476611926419</v>
      </c>
      <c r="J300" s="99">
        <v>15.161061380141296</v>
      </c>
      <c r="K300" s="99">
        <v>12.084876951761958</v>
      </c>
      <c r="L300" s="99">
        <v>14.173130320540364</v>
      </c>
      <c r="M300" s="99">
        <v>14.497074782744075</v>
      </c>
      <c r="N300" s="99">
        <v>15.082251597263971</v>
      </c>
      <c r="O300" s="99">
        <v>15.515817489769221</v>
      </c>
      <c r="P300" s="99">
        <v>16.55532169487774</v>
      </c>
      <c r="Q300" s="99">
        <v>18.561074129011303</v>
      </c>
      <c r="R300" s="99">
        <v>16.41517973958074</v>
      </c>
      <c r="S300" s="99">
        <v>16.575347091053821</v>
      </c>
      <c r="T300" s="99">
        <v>14.861711886182677</v>
      </c>
      <c r="U300" s="99">
        <v>15.05491626996197</v>
      </c>
      <c r="V300" s="99">
        <v>14.424023391484425</v>
      </c>
      <c r="W300" s="99">
        <v>18.098510929281971</v>
      </c>
      <c r="X300" s="99">
        <v>14.563088064411705</v>
      </c>
      <c r="Y300" s="99">
        <v>14.074137221617075</v>
      </c>
      <c r="DA300" s="63" t="s">
        <v>2836</v>
      </c>
    </row>
    <row r="301" spans="1:105" ht="12" customHeight="1" x14ac:dyDescent="0.25">
      <c r="A301" s="106" t="s">
        <v>122</v>
      </c>
      <c r="B301" s="102">
        <v>28.856474387535336</v>
      </c>
      <c r="C301" s="102">
        <v>29.618563409920331</v>
      </c>
      <c r="D301" s="102">
        <v>30.521205445163844</v>
      </c>
      <c r="E301" s="102">
        <v>30.386725136009542</v>
      </c>
      <c r="F301" s="102">
        <v>30.248384394601313</v>
      </c>
      <c r="G301" s="102">
        <v>27.851211175016196</v>
      </c>
      <c r="H301" s="102">
        <v>28.743595395674426</v>
      </c>
      <c r="I301" s="102">
        <v>28.758578176607188</v>
      </c>
      <c r="J301" s="102">
        <v>28.623434061908871</v>
      </c>
      <c r="K301" s="102">
        <v>31.259690542430498</v>
      </c>
      <c r="L301" s="102">
        <v>31.820327664150636</v>
      </c>
      <c r="M301" s="102">
        <v>30.987892145994671</v>
      </c>
      <c r="N301" s="102">
        <v>31.929396813617551</v>
      </c>
      <c r="O301" s="102">
        <v>32.006040207696778</v>
      </c>
      <c r="P301" s="102">
        <v>31.228013927563129</v>
      </c>
      <c r="Q301" s="102">
        <v>31.127373984728727</v>
      </c>
      <c r="R301" s="102">
        <v>30.770616887714791</v>
      </c>
      <c r="S301" s="102">
        <v>29.61963834309411</v>
      </c>
      <c r="T301" s="102">
        <v>28.004181280506913</v>
      </c>
      <c r="U301" s="102">
        <v>28.51157968718935</v>
      </c>
      <c r="V301" s="102">
        <v>27.268366147548456</v>
      </c>
      <c r="W301" s="102">
        <v>29.175936989179238</v>
      </c>
      <c r="X301" s="102">
        <v>27.898110260801189</v>
      </c>
      <c r="Y301" s="102">
        <v>26.224555134492523</v>
      </c>
      <c r="DA301" s="131" t="s">
        <v>2837</v>
      </c>
    </row>
    <row r="302" spans="1:105" ht="12" customHeight="1" x14ac:dyDescent="0.25">
      <c r="A302" s="107" t="s">
        <v>121</v>
      </c>
      <c r="B302" s="105">
        <v>23.089992830974232</v>
      </c>
      <c r="C302" s="105">
        <v>23.744636253980651</v>
      </c>
      <c r="D302" s="105">
        <v>24.548824831431617</v>
      </c>
      <c r="E302" s="105">
        <v>24.461407782394339</v>
      </c>
      <c r="F302" s="105">
        <v>24.395907322806156</v>
      </c>
      <c r="G302" s="105">
        <v>22.514203074588377</v>
      </c>
      <c r="H302" s="105">
        <v>22.809123587803221</v>
      </c>
      <c r="I302" s="105">
        <v>23.0268186971402</v>
      </c>
      <c r="J302" s="105">
        <v>23.173958292072495</v>
      </c>
      <c r="K302" s="105">
        <v>25.386166992451059</v>
      </c>
      <c r="L302" s="105">
        <v>25.499720635448632</v>
      </c>
      <c r="M302" s="105">
        <v>25.20231661536085</v>
      </c>
      <c r="N302" s="105">
        <v>25.920584828842269</v>
      </c>
      <c r="O302" s="105">
        <v>25.640262875648144</v>
      </c>
      <c r="P302" s="105">
        <v>25.206405706821734</v>
      </c>
      <c r="Q302" s="105">
        <v>24.783016902982734</v>
      </c>
      <c r="R302" s="105">
        <v>24.518583764394439</v>
      </c>
      <c r="S302" s="105">
        <v>23.94669150787022</v>
      </c>
      <c r="T302" s="105">
        <v>23.09956132174559</v>
      </c>
      <c r="U302" s="105">
        <v>23.741138734436994</v>
      </c>
      <c r="V302" s="105">
        <v>22.939096831296315</v>
      </c>
      <c r="W302" s="105">
        <v>24.734666799177742</v>
      </c>
      <c r="X302" s="105">
        <v>24.139650863711971</v>
      </c>
      <c r="Y302" s="105">
        <v>22.863521185959311</v>
      </c>
      <c r="DA302" s="132" t="s">
        <v>2838</v>
      </c>
    </row>
    <row r="303" spans="1:105" ht="12" customHeight="1" x14ac:dyDescent="0.25">
      <c r="A303" s="108" t="s">
        <v>53</v>
      </c>
      <c r="B303" s="99">
        <v>10.760776186887137</v>
      </c>
      <c r="C303" s="99">
        <v>10.991402068868751</v>
      </c>
      <c r="D303" s="99">
        <v>11.365557555265477</v>
      </c>
      <c r="E303" s="99">
        <v>11.205188632629339</v>
      </c>
      <c r="F303" s="99">
        <v>11.123642505940621</v>
      </c>
      <c r="G303" s="99">
        <v>10.224614737741096</v>
      </c>
      <c r="H303" s="99">
        <v>8.7843944015767477</v>
      </c>
      <c r="I303" s="99">
        <v>9.2939156173843092</v>
      </c>
      <c r="J303" s="99">
        <v>10.061396925210603</v>
      </c>
      <c r="K303" s="99">
        <v>11.241326653797438</v>
      </c>
      <c r="L303" s="99">
        <v>10.097820540260903</v>
      </c>
      <c r="M303" s="99">
        <v>10.960369518624287</v>
      </c>
      <c r="N303" s="99">
        <v>10.890754373435648</v>
      </c>
      <c r="O303" s="99">
        <v>9.364163978308774</v>
      </c>
      <c r="P303" s="99">
        <v>9.24402826926225</v>
      </c>
      <c r="Q303" s="99">
        <v>7.434917826965842</v>
      </c>
      <c r="R303" s="99">
        <v>6.8212461709149395</v>
      </c>
      <c r="S303" s="99">
        <v>7.3629756940258888</v>
      </c>
      <c r="T303" s="99">
        <v>8.0786936628514141</v>
      </c>
      <c r="U303" s="99">
        <v>8.4243165498014427</v>
      </c>
      <c r="V303" s="99">
        <v>8.0514503034363365</v>
      </c>
      <c r="W303" s="99">
        <v>8.3869835816149578</v>
      </c>
      <c r="X303" s="99">
        <v>9.4579486746030526</v>
      </c>
      <c r="Y303" s="99">
        <v>8.8428476166281254</v>
      </c>
      <c r="DA303" s="63" t="s">
        <v>2839</v>
      </c>
    </row>
    <row r="304" spans="1:105" ht="12" customHeight="1" x14ac:dyDescent="0.25">
      <c r="A304" s="108" t="s">
        <v>52</v>
      </c>
      <c r="B304" s="99">
        <v>12.329216644087092</v>
      </c>
      <c r="C304" s="99">
        <v>12.753234185111905</v>
      </c>
      <c r="D304" s="99">
        <v>13.18326727616614</v>
      </c>
      <c r="E304" s="99">
        <v>13.256219149765005</v>
      </c>
      <c r="F304" s="99">
        <v>13.272264816865537</v>
      </c>
      <c r="G304" s="99">
        <v>12.289588336847284</v>
      </c>
      <c r="H304" s="99">
        <v>14.02472918622647</v>
      </c>
      <c r="I304" s="99">
        <v>13.732903079755893</v>
      </c>
      <c r="J304" s="99">
        <v>13.112561366861893</v>
      </c>
      <c r="K304" s="99">
        <v>14.144840338653621</v>
      </c>
      <c r="L304" s="99">
        <v>15.401900095187731</v>
      </c>
      <c r="M304" s="99">
        <v>14.24194709673657</v>
      </c>
      <c r="N304" s="99">
        <v>15.029830455406623</v>
      </c>
      <c r="O304" s="99">
        <v>16.276098897339374</v>
      </c>
      <c r="P304" s="99">
        <v>15.962377437559484</v>
      </c>
      <c r="Q304" s="99">
        <v>17.348099076016894</v>
      </c>
      <c r="R304" s="99">
        <v>17.697337593479503</v>
      </c>
      <c r="S304" s="99">
        <v>16.583715813844332</v>
      </c>
      <c r="T304" s="99">
        <v>15.020867658894177</v>
      </c>
      <c r="U304" s="99">
        <v>15.316822184635553</v>
      </c>
      <c r="V304" s="99">
        <v>14.887646527859985</v>
      </c>
      <c r="W304" s="99">
        <v>16.347683217562786</v>
      </c>
      <c r="X304" s="99">
        <v>14.681702189108918</v>
      </c>
      <c r="Y304" s="99">
        <v>14.020673569331185</v>
      </c>
      <c r="DA304" s="63" t="s">
        <v>2840</v>
      </c>
    </row>
    <row r="305" spans="1:105" ht="12" customHeight="1" x14ac:dyDescent="0.25">
      <c r="A305" s="121" t="s">
        <v>54</v>
      </c>
      <c r="B305" s="123">
        <v>4.0680339808157298</v>
      </c>
      <c r="C305" s="123">
        <v>4.6476138550896318</v>
      </c>
      <c r="D305" s="123">
        <v>4.8393873791650366</v>
      </c>
      <c r="E305" s="123">
        <v>4.7515988978882335</v>
      </c>
      <c r="F305" s="123">
        <v>5.0005296106235235</v>
      </c>
      <c r="G305" s="123">
        <v>4.0283177201071467</v>
      </c>
      <c r="H305" s="123">
        <v>4.6733652763780773</v>
      </c>
      <c r="I305" s="123">
        <v>4.0667950850138892</v>
      </c>
      <c r="J305" s="123">
        <v>4.3703676822893982</v>
      </c>
      <c r="K305" s="123">
        <v>5.4991098966691636</v>
      </c>
      <c r="L305" s="123">
        <v>5.5140052787697167</v>
      </c>
      <c r="M305" s="123">
        <v>5.4634095059980607</v>
      </c>
      <c r="N305" s="123">
        <v>5.6222107422107701</v>
      </c>
      <c r="O305" s="123">
        <v>5.4182644261317883</v>
      </c>
      <c r="P305" s="123">
        <v>5.6336939059044289</v>
      </c>
      <c r="Q305" s="123">
        <v>5.4031563019310598</v>
      </c>
      <c r="R305" s="123">
        <v>5.4135319586525918</v>
      </c>
      <c r="S305" s="123">
        <v>5.4139107937102269</v>
      </c>
      <c r="T305" s="123">
        <v>5.2641993652457231</v>
      </c>
      <c r="U305" s="123">
        <v>5.3424974088524717</v>
      </c>
      <c r="V305" s="123">
        <v>5.2013483705143031</v>
      </c>
      <c r="W305" s="123">
        <v>4.9451553801333441</v>
      </c>
      <c r="X305" s="123">
        <v>4.7860709173526237</v>
      </c>
      <c r="Y305" s="123">
        <v>4.8456178805701535</v>
      </c>
      <c r="DA305" s="130" t="s">
        <v>2841</v>
      </c>
    </row>
    <row r="306" spans="1:105" ht="12" customHeight="1" x14ac:dyDescent="0.25">
      <c r="A306" s="97" t="s">
        <v>202</v>
      </c>
      <c r="B306" s="99">
        <v>4.9804752791538105</v>
      </c>
      <c r="C306" s="99">
        <v>5.7564931213321548</v>
      </c>
      <c r="D306" s="99">
        <v>6.0162153466689645</v>
      </c>
      <c r="E306" s="99">
        <v>5.8436300766778349</v>
      </c>
      <c r="F306" s="99">
        <v>6.0587186151323236</v>
      </c>
      <c r="G306" s="99">
        <v>4.9186025247347054</v>
      </c>
      <c r="H306" s="99">
        <v>5.8583031068735325</v>
      </c>
      <c r="I306" s="99">
        <v>5.1565051228657452</v>
      </c>
      <c r="J306" s="99">
        <v>5.4508807600622591</v>
      </c>
      <c r="K306" s="99">
        <v>6.8313309451942565</v>
      </c>
      <c r="L306" s="99">
        <v>6.7960822404603816</v>
      </c>
      <c r="M306" s="99">
        <v>6.9804217224753264</v>
      </c>
      <c r="N306" s="99">
        <v>7.2872172861142408</v>
      </c>
      <c r="O306" s="99">
        <v>6.9101711751127182</v>
      </c>
      <c r="P306" s="99">
        <v>7.3501371272142579</v>
      </c>
      <c r="Q306" s="99">
        <v>7.016599077683308</v>
      </c>
      <c r="R306" s="99">
        <v>6.6275852294961837</v>
      </c>
      <c r="S306" s="99">
        <v>7.0740306691005568</v>
      </c>
      <c r="T306" s="99">
        <v>6.7881708817426247</v>
      </c>
      <c r="U306" s="99">
        <v>6.9045963534301462</v>
      </c>
      <c r="V306" s="99">
        <v>7.0008924895718758</v>
      </c>
      <c r="W306" s="99">
        <v>8.197651071355093</v>
      </c>
      <c r="X306" s="99">
        <v>5.7643912724536062</v>
      </c>
      <c r="Y306" s="99">
        <v>6.7989392226909686</v>
      </c>
      <c r="DA306" s="63" t="s">
        <v>2842</v>
      </c>
    </row>
    <row r="307" spans="1:105" ht="12" customHeight="1" x14ac:dyDescent="0.25">
      <c r="A307" s="97" t="s">
        <v>50</v>
      </c>
      <c r="B307" s="99">
        <v>4.9159471417420226</v>
      </c>
      <c r="C307" s="99">
        <v>5.6198076292340975</v>
      </c>
      <c r="D307" s="99">
        <v>5.8960695701813108</v>
      </c>
      <c r="E307" s="99">
        <v>5.5758659914798843</v>
      </c>
      <c r="F307" s="99">
        <v>6.0189945930190776</v>
      </c>
      <c r="G307" s="99">
        <v>5.0002256423354563</v>
      </c>
      <c r="H307" s="99">
        <v>5.6789246134727378</v>
      </c>
      <c r="I307" s="99">
        <v>4.9341374854413216</v>
      </c>
      <c r="J307" s="99">
        <v>5.26318621443541</v>
      </c>
      <c r="K307" s="99">
        <v>6.8149406982215197</v>
      </c>
      <c r="L307" s="99">
        <v>7.2851047088586212</v>
      </c>
      <c r="M307" s="99">
        <v>6.719915840119822</v>
      </c>
      <c r="N307" s="99">
        <v>5.7130871866236319</v>
      </c>
      <c r="O307" s="99">
        <v>5.6832583083882229</v>
      </c>
      <c r="P307" s="99">
        <v>6.3565944702421886</v>
      </c>
      <c r="Q307" s="99">
        <v>7.0543430648388981</v>
      </c>
      <c r="R307" s="99">
        <v>7.4407712048229584</v>
      </c>
      <c r="S307" s="99">
        <v>7.1311771736654519</v>
      </c>
      <c r="T307" s="99">
        <v>6.6002727453926457</v>
      </c>
      <c r="U307" s="99">
        <v>6.6345742703744763</v>
      </c>
      <c r="V307" s="99">
        <v>6.6231957195880149</v>
      </c>
      <c r="W307" s="99">
        <v>8.979053552567704</v>
      </c>
      <c r="X307" s="99">
        <v>4.6195122206435064</v>
      </c>
      <c r="Y307" s="99">
        <v>6.5639222230785661</v>
      </c>
      <c r="DA307" s="63" t="s">
        <v>2843</v>
      </c>
    </row>
    <row r="308" spans="1:105" ht="12" customHeight="1" x14ac:dyDescent="0.25">
      <c r="A308" s="109" t="s">
        <v>120</v>
      </c>
      <c r="B308" s="110">
        <v>3.9155131735582565</v>
      </c>
      <c r="C308" s="110">
        <v>4.462932609553337</v>
      </c>
      <c r="D308" s="110">
        <v>4.6431525263042852</v>
      </c>
      <c r="E308" s="110">
        <v>4.5700375023783542</v>
      </c>
      <c r="F308" s="110">
        <v>4.8227756222259348</v>
      </c>
      <c r="G308" s="110">
        <v>3.8779933357997192</v>
      </c>
      <c r="H308" s="110">
        <v>4.4754794456422529</v>
      </c>
      <c r="I308" s="110">
        <v>3.8855874631181511</v>
      </c>
      <c r="J308" s="110">
        <v>4.1920438918840048</v>
      </c>
      <c r="K308" s="110">
        <v>5.2784752931574133</v>
      </c>
      <c r="L308" s="110">
        <v>5.2994373563033523</v>
      </c>
      <c r="M308" s="110">
        <v>5.2086251645785504</v>
      </c>
      <c r="N308" s="110">
        <v>5.346137100699929</v>
      </c>
      <c r="O308" s="110">
        <v>5.179631065932969</v>
      </c>
      <c r="P308" s="110">
        <v>5.3779725031958669</v>
      </c>
      <c r="Q308" s="110">
        <v>5.1810252728705191</v>
      </c>
      <c r="R308" s="110">
        <v>5.2624597867712648</v>
      </c>
      <c r="S308" s="110">
        <v>5.2226730675240187</v>
      </c>
      <c r="T308" s="110">
        <v>5.0986725652815466</v>
      </c>
      <c r="U308" s="110">
        <v>5.1711947857958078</v>
      </c>
      <c r="V308" s="110">
        <v>5.0093017603231997</v>
      </c>
      <c r="W308" s="110">
        <v>4.6012272843687843</v>
      </c>
      <c r="X308" s="110">
        <v>4.7041186857796093</v>
      </c>
      <c r="Y308" s="110">
        <v>4.7125580647981771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119.85929578405329</v>
      </c>
      <c r="C310" s="118">
        <f t="shared" si="136"/>
        <v>126.91271464923456</v>
      </c>
      <c r="D310" s="118">
        <f t="shared" si="136"/>
        <v>120.83879867125816</v>
      </c>
      <c r="E310" s="118">
        <f t="shared" si="136"/>
        <v>119.9440534383687</v>
      </c>
      <c r="F310" s="118">
        <f t="shared" si="136"/>
        <v>115.82770955686772</v>
      </c>
      <c r="G310" s="118">
        <f t="shared" si="136"/>
        <v>115.58282076306804</v>
      </c>
      <c r="H310" s="118">
        <f t="shared" si="136"/>
        <v>117.31696944337446</v>
      </c>
      <c r="I310" s="118">
        <f t="shared" si="136"/>
        <v>115.48984009570687</v>
      </c>
      <c r="J310" s="118">
        <f t="shared" si="136"/>
        <v>115.73519351791437</v>
      </c>
      <c r="K310" s="118">
        <f t="shared" si="136"/>
        <v>119.12910698190201</v>
      </c>
      <c r="L310" s="118">
        <f t="shared" si="136"/>
        <v>130.62718074415724</v>
      </c>
      <c r="M310" s="118">
        <f t="shared" si="136"/>
        <v>123.89546409999417</v>
      </c>
      <c r="N310" s="118">
        <f t="shared" si="136"/>
        <v>130.9450425802136</v>
      </c>
      <c r="O310" s="118">
        <f t="shared" si="136"/>
        <v>134.14274030671535</v>
      </c>
      <c r="P310" s="118">
        <f t="shared" si="136"/>
        <v>118.73836310912436</v>
      </c>
      <c r="Q310" s="118">
        <f t="shared" si="136"/>
        <v>127.46631911316618</v>
      </c>
      <c r="R310" s="118">
        <f t="shared" ref="R310:V310" si="137">R311+R314+R316+R329</f>
        <v>131.92454575314687</v>
      </c>
      <c r="S310" s="118">
        <f t="shared" si="137"/>
        <v>134.51743327884739</v>
      </c>
      <c r="T310" s="118">
        <f t="shared" si="137"/>
        <v>125.98885604380632</v>
      </c>
      <c r="U310" s="118">
        <f t="shared" si="137"/>
        <v>131.12260598345895</v>
      </c>
      <c r="V310" s="118">
        <f t="shared" si="137"/>
        <v>132.42316687508279</v>
      </c>
      <c r="W310" s="118">
        <f t="shared" ref="W310:Y310" si="138">W311+W314+W316+W329</f>
        <v>159.37600445327689</v>
      </c>
      <c r="X310" s="118">
        <f t="shared" si="138"/>
        <v>139.49795877225671</v>
      </c>
      <c r="Y310" s="118">
        <f t="shared" si="138"/>
        <v>135.62423497964153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97.361018724786746</v>
      </c>
      <c r="C311" s="123">
        <f t="shared" si="139"/>
        <v>103.25215112255674</v>
      </c>
      <c r="D311" s="123">
        <f t="shared" si="139"/>
        <v>96.247040506360861</v>
      </c>
      <c r="E311" s="123">
        <f t="shared" si="139"/>
        <v>95.511145179524434</v>
      </c>
      <c r="F311" s="123">
        <f t="shared" si="139"/>
        <v>91.400618573493688</v>
      </c>
      <c r="G311" s="123">
        <f t="shared" si="139"/>
        <v>93.394092821323753</v>
      </c>
      <c r="H311" s="123">
        <f t="shared" si="139"/>
        <v>93.544744608309372</v>
      </c>
      <c r="I311" s="123">
        <f t="shared" si="139"/>
        <v>91.930682982354</v>
      </c>
      <c r="J311" s="123">
        <f t="shared" si="139"/>
        <v>92.145831567514236</v>
      </c>
      <c r="K311" s="123">
        <f t="shared" si="139"/>
        <v>93.060520653762381</v>
      </c>
      <c r="L311" s="123">
        <f t="shared" si="139"/>
        <v>104.13329909977674</v>
      </c>
      <c r="M311" s="123">
        <f t="shared" si="139"/>
        <v>97.402790416515373</v>
      </c>
      <c r="N311" s="123">
        <f t="shared" si="139"/>
        <v>103.56718562563711</v>
      </c>
      <c r="O311" s="123">
        <f t="shared" si="139"/>
        <v>107.51376516253052</v>
      </c>
      <c r="P311" s="123">
        <f t="shared" si="139"/>
        <v>91.255646911958706</v>
      </c>
      <c r="Q311" s="123">
        <f t="shared" si="139"/>
        <v>100.30322353594572</v>
      </c>
      <c r="R311" s="123">
        <f t="shared" ref="R311:V311" si="140">SUM(R312:R313)</f>
        <v>105.47204928644869</v>
      </c>
      <c r="S311" s="123">
        <f t="shared" si="140"/>
        <v>108.3767114577318</v>
      </c>
      <c r="T311" s="123">
        <f t="shared" si="140"/>
        <v>100.68324639077348</v>
      </c>
      <c r="U311" s="123">
        <f t="shared" si="140"/>
        <v>105.16551573332595</v>
      </c>
      <c r="V311" s="123">
        <f t="shared" si="140"/>
        <v>106.44510007798847</v>
      </c>
      <c r="W311" s="123">
        <f t="shared" ref="W311:Y311" si="141">SUM(W312:W313)</f>
        <v>131.27448585381305</v>
      </c>
      <c r="X311" s="123">
        <f t="shared" si="141"/>
        <v>113.97585232404262</v>
      </c>
      <c r="Y311" s="123">
        <f t="shared" si="141"/>
        <v>110.38112663602634</v>
      </c>
      <c r="DA311" s="130" t="s">
        <v>2991</v>
      </c>
    </row>
    <row r="312" spans="1:105" ht="12" customHeight="1" x14ac:dyDescent="0.25">
      <c r="A312" s="97" t="s">
        <v>199</v>
      </c>
      <c r="B312" s="99">
        <v>96.286166705030155</v>
      </c>
      <c r="C312" s="99">
        <v>102.1390606885366</v>
      </c>
      <c r="D312" s="99">
        <v>95.23354025632915</v>
      </c>
      <c r="E312" s="99">
        <v>94.525758665470732</v>
      </c>
      <c r="F312" s="99">
        <v>90.481369294924733</v>
      </c>
      <c r="G312" s="99">
        <v>92.556649080619536</v>
      </c>
      <c r="H312" s="99">
        <v>92.702327440882968</v>
      </c>
      <c r="I312" s="99">
        <v>91.130682227114249</v>
      </c>
      <c r="J312" s="99">
        <v>91.354231703694595</v>
      </c>
      <c r="K312" s="99">
        <v>92.268484361401576</v>
      </c>
      <c r="L312" s="99">
        <v>103.25468712777133</v>
      </c>
      <c r="M312" s="99">
        <v>96.592744583975119</v>
      </c>
      <c r="N312" s="99">
        <v>102.71423891996459</v>
      </c>
      <c r="O312" s="99">
        <v>106.63644965433853</v>
      </c>
      <c r="P312" s="99">
        <v>90.516694337200917</v>
      </c>
      <c r="Q312" s="99">
        <v>99.497047906130533</v>
      </c>
      <c r="R312" s="99">
        <v>104.62910672290238</v>
      </c>
      <c r="S312" s="99">
        <v>107.51566606895265</v>
      </c>
      <c r="T312" s="99">
        <v>99.88530767195256</v>
      </c>
      <c r="U312" s="99">
        <v>104.33772669300542</v>
      </c>
      <c r="V312" s="99">
        <v>105.60945337482791</v>
      </c>
      <c r="W312" s="99">
        <v>130.23202538053008</v>
      </c>
      <c r="X312" s="99">
        <v>113.0789090273003</v>
      </c>
      <c r="Y312" s="99">
        <v>109.51152890206765</v>
      </c>
      <c r="DA312" s="63" t="s">
        <v>2992</v>
      </c>
    </row>
    <row r="313" spans="1:105" ht="12" customHeight="1" x14ac:dyDescent="0.25">
      <c r="A313" s="97" t="s">
        <v>53</v>
      </c>
      <c r="B313" s="99">
        <v>1.0748520197565969</v>
      </c>
      <c r="C313" s="99">
        <v>1.1130904340201309</v>
      </c>
      <c r="D313" s="99">
        <v>1.0135002500317103</v>
      </c>
      <c r="E313" s="99">
        <v>0.98538651405370214</v>
      </c>
      <c r="F313" s="99">
        <v>0.91924927856895977</v>
      </c>
      <c r="G313" s="99">
        <v>0.83744374070422145</v>
      </c>
      <c r="H313" s="99">
        <v>0.84241716742641126</v>
      </c>
      <c r="I313" s="99">
        <v>0.80000075523974357</v>
      </c>
      <c r="J313" s="99">
        <v>0.7915998638196472</v>
      </c>
      <c r="K313" s="99">
        <v>0.79203629236080164</v>
      </c>
      <c r="L313" s="99">
        <v>0.87861197200540486</v>
      </c>
      <c r="M313" s="99">
        <v>0.81004583254026097</v>
      </c>
      <c r="N313" s="99">
        <v>0.85294670567252084</v>
      </c>
      <c r="O313" s="99">
        <v>0.87731550819198134</v>
      </c>
      <c r="P313" s="99">
        <v>0.73895257475779208</v>
      </c>
      <c r="Q313" s="99">
        <v>0.80617562981518243</v>
      </c>
      <c r="R313" s="99">
        <v>0.8429425635463198</v>
      </c>
      <c r="S313" s="99">
        <v>0.86104538877914005</v>
      </c>
      <c r="T313" s="99">
        <v>0.79793871882091949</v>
      </c>
      <c r="U313" s="99">
        <v>0.82778904032051792</v>
      </c>
      <c r="V313" s="99">
        <v>0.83564670316056078</v>
      </c>
      <c r="W313" s="99">
        <v>1.0424604732829816</v>
      </c>
      <c r="X313" s="99">
        <v>0.89694329674232842</v>
      </c>
      <c r="Y313" s="99">
        <v>0.86959773395869122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8.5548447855878229E-3</v>
      </c>
      <c r="C314" s="123">
        <f t="shared" si="142"/>
        <v>1.1735855272382132E-2</v>
      </c>
      <c r="D314" s="123">
        <f t="shared" si="142"/>
        <v>1.3799501327498518E-2</v>
      </c>
      <c r="E314" s="123">
        <f t="shared" si="142"/>
        <v>2.6486011569072293E-2</v>
      </c>
      <c r="F314" s="123">
        <f t="shared" si="142"/>
        <v>1.8028582269629129E-2</v>
      </c>
      <c r="G314" s="123">
        <f t="shared" si="142"/>
        <v>2.1574077118715805E-2</v>
      </c>
      <c r="H314" s="123">
        <f t="shared" si="142"/>
        <v>3.0724703790568578E-2</v>
      </c>
      <c r="I314" s="123">
        <f t="shared" si="142"/>
        <v>3.5296945295501155E-2</v>
      </c>
      <c r="J314" s="123">
        <f t="shared" si="142"/>
        <v>3.4744677606859432E-2</v>
      </c>
      <c r="K314" s="123">
        <f t="shared" si="142"/>
        <v>3.8981521440041904E-2</v>
      </c>
      <c r="L314" s="123">
        <f t="shared" si="142"/>
        <v>4.6437709704217442E-2</v>
      </c>
      <c r="M314" s="123">
        <f t="shared" si="142"/>
        <v>4.4750937495134598E-2</v>
      </c>
      <c r="N314" s="123">
        <f t="shared" si="142"/>
        <v>5.2821078056359605E-2</v>
      </c>
      <c r="O314" s="123">
        <f t="shared" si="142"/>
        <v>6.7998378711567456E-2</v>
      </c>
      <c r="P314" s="123">
        <f t="shared" si="142"/>
        <v>4.216214159691279E-2</v>
      </c>
      <c r="Q314" s="123">
        <f t="shared" si="142"/>
        <v>7.1430850516226635E-2</v>
      </c>
      <c r="R314" s="123">
        <f t="shared" si="142"/>
        <v>4.1042681965432572E-2</v>
      </c>
      <c r="S314" s="123">
        <f t="shared" si="142"/>
        <v>3.8746690108140358E-2</v>
      </c>
      <c r="T314" s="123">
        <f t="shared" si="142"/>
        <v>3.4157649963395521E-2</v>
      </c>
      <c r="U314" s="123">
        <f t="shared" si="142"/>
        <v>3.6748042948648404E-2</v>
      </c>
      <c r="V314" s="123">
        <f t="shared" si="142"/>
        <v>3.9845989122230419E-2</v>
      </c>
      <c r="W314" s="123">
        <f t="shared" si="142"/>
        <v>4.1693556930113278E-2</v>
      </c>
      <c r="X314" s="123">
        <f t="shared" si="142"/>
        <v>4.1272108102386525E-2</v>
      </c>
      <c r="Y314" s="123">
        <f t="shared" si="142"/>
        <v>4.2181997015242341E-2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8.5548447855878229E-3</v>
      </c>
      <c r="C315" s="99">
        <f>RES_hhdet_tess!C86</f>
        <v>1.1735855272382132E-2</v>
      </c>
      <c r="D315" s="99">
        <f>RES_hhdet_tess!D86</f>
        <v>1.3799501327498518E-2</v>
      </c>
      <c r="E315" s="99">
        <f>RES_hhdet_tess!E86</f>
        <v>2.6486011569072293E-2</v>
      </c>
      <c r="F315" s="99">
        <f>RES_hhdet_tess!F86</f>
        <v>1.8028582269629129E-2</v>
      </c>
      <c r="G315" s="99">
        <f>RES_hhdet_tess!G86</f>
        <v>2.1574077118715805E-2</v>
      </c>
      <c r="H315" s="99">
        <f>RES_hhdet_tess!H86</f>
        <v>3.0724703790568578E-2</v>
      </c>
      <c r="I315" s="99">
        <f>RES_hhdet_tess!I86</f>
        <v>3.5296945295501155E-2</v>
      </c>
      <c r="J315" s="99">
        <f>RES_hhdet_tess!J86</f>
        <v>3.4744677606859432E-2</v>
      </c>
      <c r="K315" s="99">
        <f>RES_hhdet_tess!K86</f>
        <v>3.8981521440041904E-2</v>
      </c>
      <c r="L315" s="99">
        <f>RES_hhdet_tess!L86</f>
        <v>4.6437709704217442E-2</v>
      </c>
      <c r="M315" s="99">
        <f>RES_hhdet_tess!M86</f>
        <v>4.4750937495134598E-2</v>
      </c>
      <c r="N315" s="99">
        <f>RES_hhdet_tess!N86</f>
        <v>5.2821078056359605E-2</v>
      </c>
      <c r="O315" s="99">
        <f>RES_hhdet_tess!O86</f>
        <v>6.7998378711567456E-2</v>
      </c>
      <c r="P315" s="99">
        <f>RES_hhdet_tess!P86</f>
        <v>4.216214159691279E-2</v>
      </c>
      <c r="Q315" s="99">
        <f>RES_hhdet_tess!Q86</f>
        <v>7.1430850516226635E-2</v>
      </c>
      <c r="R315" s="99">
        <f>RES_hhdet_tess!R86</f>
        <v>4.1042681965432572E-2</v>
      </c>
      <c r="S315" s="99">
        <f>RES_hhdet_tess!S86</f>
        <v>3.8746690108140358E-2</v>
      </c>
      <c r="T315" s="99">
        <f>RES_hhdet_tess!T86</f>
        <v>3.4157649963395521E-2</v>
      </c>
      <c r="U315" s="99">
        <f>RES_hhdet_tess!U86</f>
        <v>3.6748042948648404E-2</v>
      </c>
      <c r="V315" s="99">
        <f>RES_hhdet_tess!V86</f>
        <v>3.9845989122230419E-2</v>
      </c>
      <c r="W315" s="99">
        <f>RES_hhdet_tess!W86</f>
        <v>4.1693556930113278E-2</v>
      </c>
      <c r="X315" s="99">
        <f>RES_hhdet_tess!X86</f>
        <v>4.1272108102386525E-2</v>
      </c>
      <c r="Y315" s="99">
        <f>RES_hhdet_tess!Y86</f>
        <v>4.2181997015242341E-2</v>
      </c>
      <c r="DA315" s="63" t="s">
        <v>2995</v>
      </c>
    </row>
    <row r="316" spans="1:105" ht="12" customHeight="1" x14ac:dyDescent="0.25">
      <c r="A316" s="121" t="s">
        <v>55</v>
      </c>
      <c r="B316" s="123">
        <v>19.549613590981121</v>
      </c>
      <c r="C316" s="123">
        <v>20.282153820706505</v>
      </c>
      <c r="D316" s="123">
        <v>21.063214531495067</v>
      </c>
      <c r="E316" s="123">
        <v>20.943690593785337</v>
      </c>
      <c r="F316" s="123">
        <v>20.751088429889062</v>
      </c>
      <c r="G316" s="123">
        <v>19.210454862813968</v>
      </c>
      <c r="H316" s="123">
        <v>20.301041896023847</v>
      </c>
      <c r="I316" s="123">
        <v>20.524818079051837</v>
      </c>
      <c r="J316" s="123">
        <v>20.324527644887048</v>
      </c>
      <c r="K316" s="123">
        <v>21.957946689693731</v>
      </c>
      <c r="L316" s="123">
        <v>22.35681536918506</v>
      </c>
      <c r="M316" s="123">
        <v>22.395128976744122</v>
      </c>
      <c r="N316" s="123">
        <v>23.145701668175132</v>
      </c>
      <c r="O316" s="123">
        <v>22.510955922394299</v>
      </c>
      <c r="P316" s="123">
        <v>23.206456246915884</v>
      </c>
      <c r="Q316" s="123">
        <v>22.998241615126148</v>
      </c>
      <c r="R316" s="123">
        <v>22.257732485541545</v>
      </c>
      <c r="S316" s="123">
        <v>21.911903280117439</v>
      </c>
      <c r="T316" s="123">
        <v>21.140615576013978</v>
      </c>
      <c r="U316" s="123">
        <v>21.674258501995947</v>
      </c>
      <c r="V316" s="123">
        <v>21.743243536695882</v>
      </c>
      <c r="W316" s="123">
        <v>24.049312169019622</v>
      </c>
      <c r="X316" s="123">
        <v>21.46773198010337</v>
      </c>
      <c r="Y316" s="123">
        <v>21.078561316901624</v>
      </c>
      <c r="DA316" s="130" t="s">
        <v>2996</v>
      </c>
    </row>
    <row r="317" spans="1:105" ht="12" customHeight="1" x14ac:dyDescent="0.25">
      <c r="A317" s="97" t="s">
        <v>132</v>
      </c>
      <c r="B317" s="99">
        <v>19.419685979350131</v>
      </c>
      <c r="C317" s="99">
        <v>20.30981376450357</v>
      </c>
      <c r="D317" s="99">
        <v>21.115237543663117</v>
      </c>
      <c r="E317" s="99">
        <v>20.925751806941715</v>
      </c>
      <c r="F317" s="99">
        <v>20.579345587115583</v>
      </c>
      <c r="G317" s="99">
        <v>18.970022144825091</v>
      </c>
      <c r="H317" s="99">
        <v>20.369249342430642</v>
      </c>
      <c r="I317" s="99">
        <v>20.677871071904224</v>
      </c>
      <c r="J317" s="99">
        <v>20.339249480176594</v>
      </c>
      <c r="K317" s="99">
        <v>21.883720963752982</v>
      </c>
      <c r="L317" s="99">
        <v>22.211493391702323</v>
      </c>
      <c r="M317" s="99">
        <v>22.667237874482534</v>
      </c>
      <c r="N317" s="99">
        <v>23.407296257693648</v>
      </c>
      <c r="O317" s="99">
        <v>22.132782171655212</v>
      </c>
      <c r="P317" s="99">
        <v>23.642431412765301</v>
      </c>
      <c r="Q317" s="99">
        <v>23.161927901097584</v>
      </c>
      <c r="R317" s="99">
        <v>21.882101414394874</v>
      </c>
      <c r="S317" s="99">
        <v>21.784344295508731</v>
      </c>
      <c r="T317" s="99">
        <v>21.163959294987276</v>
      </c>
      <c r="U317" s="99">
        <v>21.630389273700391</v>
      </c>
      <c r="V317" s="99">
        <v>22.204651048574156</v>
      </c>
      <c r="W317" s="99">
        <v>24.929239594787262</v>
      </c>
      <c r="X317" s="99">
        <v>20.819105979892505</v>
      </c>
      <c r="Y317" s="99">
        <v>21.049352405211014</v>
      </c>
      <c r="DA317" s="63" t="s">
        <v>2997</v>
      </c>
    </row>
    <row r="318" spans="1:105" ht="12" customHeight="1" x14ac:dyDescent="0.25">
      <c r="A318" s="97" t="s">
        <v>131</v>
      </c>
      <c r="B318" s="99">
        <v>19.419685979350131</v>
      </c>
      <c r="C318" s="99">
        <v>20.309893926597173</v>
      </c>
      <c r="D318" s="99">
        <v>21.115311660706386</v>
      </c>
      <c r="E318" s="99">
        <v>20.92584692091318</v>
      </c>
      <c r="F318" s="99">
        <v>20.579369190891917</v>
      </c>
      <c r="G318" s="99">
        <v>18.969298560589351</v>
      </c>
      <c r="H318" s="99">
        <v>20.369066662920897</v>
      </c>
      <c r="I318" s="99">
        <v>20.677573407094528</v>
      </c>
      <c r="J318" s="99">
        <v>20.33882178928566</v>
      </c>
      <c r="K318" s="99">
        <v>21.880510909063151</v>
      </c>
      <c r="L318" s="99">
        <v>22.209965404233497</v>
      </c>
      <c r="M318" s="99">
        <v>22.665481904295035</v>
      </c>
      <c r="N318" s="99">
        <v>23.407045154866825</v>
      </c>
      <c r="O318" s="99">
        <v>22.13398515630368</v>
      </c>
      <c r="P318" s="99">
        <v>23.64160111542952</v>
      </c>
      <c r="Q318" s="99">
        <v>23.161370369203716</v>
      </c>
      <c r="R318" s="99">
        <v>21.883612276561454</v>
      </c>
      <c r="S318" s="99">
        <v>21.787102325293095</v>
      </c>
      <c r="T318" s="99">
        <v>21.167675905646256</v>
      </c>
      <c r="U318" s="99">
        <v>21.633622145973277</v>
      </c>
      <c r="V318" s="99">
        <v>22.203286270418367</v>
      </c>
      <c r="W318" s="99">
        <v>24.930238472704538</v>
      </c>
      <c r="X318" s="99">
        <v>20.829699611132224</v>
      </c>
      <c r="Y318" s="99">
        <v>21.072394246327711</v>
      </c>
      <c r="DA318" s="63" t="s">
        <v>2998</v>
      </c>
    </row>
    <row r="319" spans="1:105" ht="12" customHeight="1" x14ac:dyDescent="0.25">
      <c r="A319" s="100" t="s">
        <v>199</v>
      </c>
      <c r="B319" s="102">
        <v>7.239398887479922</v>
      </c>
      <c r="C319" s="102">
        <v>7.5397855885465672</v>
      </c>
      <c r="D319" s="102">
        <v>7.8640778357372882</v>
      </c>
      <c r="E319" s="102">
        <v>7.7271236914744357</v>
      </c>
      <c r="F319" s="102">
        <v>7.5876498174012958</v>
      </c>
      <c r="G319" s="102">
        <v>6.9881815443754904</v>
      </c>
      <c r="H319" s="102">
        <v>6.2417565655267788</v>
      </c>
      <c r="I319" s="102">
        <v>6.6932065111189418</v>
      </c>
      <c r="J319" s="102">
        <v>7.1570283165058903</v>
      </c>
      <c r="K319" s="102">
        <v>7.8753650996607165</v>
      </c>
      <c r="L319" s="102">
        <v>7.037721103310723</v>
      </c>
      <c r="M319" s="102">
        <v>8.0465980932665833</v>
      </c>
      <c r="N319" s="102">
        <v>7.9949515076819822</v>
      </c>
      <c r="O319" s="102">
        <v>6.4384076152705294</v>
      </c>
      <c r="P319" s="102">
        <v>7.0175192395494568</v>
      </c>
      <c r="Q319" s="102">
        <v>5.5230763074397933</v>
      </c>
      <c r="R319" s="102">
        <v>4.8212267820089973</v>
      </c>
      <c r="S319" s="102">
        <v>5.4205491096645275</v>
      </c>
      <c r="T319" s="102">
        <v>6.1070555906774802</v>
      </c>
      <c r="U319" s="102">
        <v>6.3816061091893443</v>
      </c>
      <c r="V319" s="102">
        <v>6.5782164819313484</v>
      </c>
      <c r="W319" s="102">
        <v>7.2262049805702562</v>
      </c>
      <c r="X319" s="102">
        <v>7.0745739822346767</v>
      </c>
      <c r="Y319" s="102">
        <v>7.0960891783410762</v>
      </c>
      <c r="DA319" s="131" t="s">
        <v>2999</v>
      </c>
    </row>
    <row r="320" spans="1:105" ht="12" customHeight="1" x14ac:dyDescent="0.25">
      <c r="A320" s="103" t="s">
        <v>52</v>
      </c>
      <c r="B320" s="105">
        <v>12.180287091870207</v>
      </c>
      <c r="C320" s="105">
        <v>12.770108338050603</v>
      </c>
      <c r="D320" s="105">
        <v>13.251233824969098</v>
      </c>
      <c r="E320" s="105">
        <v>13.198723229438743</v>
      </c>
      <c r="F320" s="105">
        <v>12.991719373490618</v>
      </c>
      <c r="G320" s="105">
        <v>11.981117016213862</v>
      </c>
      <c r="H320" s="105">
        <v>14.127310097394115</v>
      </c>
      <c r="I320" s="105">
        <v>13.984366895975588</v>
      </c>
      <c r="J320" s="105">
        <v>13.181793472779768</v>
      </c>
      <c r="K320" s="105">
        <v>14.00514580940243</v>
      </c>
      <c r="L320" s="105">
        <v>15.172244300922774</v>
      </c>
      <c r="M320" s="105">
        <v>14.618883811028448</v>
      </c>
      <c r="N320" s="105">
        <v>15.412093647184841</v>
      </c>
      <c r="O320" s="105">
        <v>15.695577541033154</v>
      </c>
      <c r="P320" s="105">
        <v>16.624081875880062</v>
      </c>
      <c r="Q320" s="105">
        <v>17.638294061763919</v>
      </c>
      <c r="R320" s="105">
        <v>17.062385494552451</v>
      </c>
      <c r="S320" s="105">
        <v>16.366553215628564</v>
      </c>
      <c r="T320" s="105">
        <v>15.060620314968771</v>
      </c>
      <c r="U320" s="105">
        <v>15.252016036783935</v>
      </c>
      <c r="V320" s="105">
        <v>15.625069788487016</v>
      </c>
      <c r="W320" s="105">
        <v>17.704033492134275</v>
      </c>
      <c r="X320" s="105">
        <v>13.755125628897549</v>
      </c>
      <c r="Y320" s="105">
        <v>13.976305067986633</v>
      </c>
      <c r="DA320" s="132" t="s">
        <v>3000</v>
      </c>
    </row>
    <row r="321" spans="1:105" ht="12" customHeight="1" x14ac:dyDescent="0.25">
      <c r="A321" s="106" t="s">
        <v>124</v>
      </c>
      <c r="B321" s="102">
        <v>21.436113831146205</v>
      </c>
      <c r="C321" s="102">
        <v>18.980121435198363</v>
      </c>
      <c r="D321" s="102">
        <v>20.525969691627015</v>
      </c>
      <c r="E321" s="102">
        <v>18.785850467692502</v>
      </c>
      <c r="F321" s="102">
        <v>18.739044203755601</v>
      </c>
      <c r="G321" s="102">
        <v>21.511723209721701</v>
      </c>
      <c r="H321" s="102">
        <v>20.093100243139247</v>
      </c>
      <c r="I321" s="102">
        <v>21.420055509949297</v>
      </c>
      <c r="J321" s="102">
        <v>23.447878891844944</v>
      </c>
      <c r="K321" s="102">
        <v>18.849264587042288</v>
      </c>
      <c r="L321" s="102">
        <v>20.693350371882246</v>
      </c>
      <c r="M321" s="102">
        <v>22.446753344742483</v>
      </c>
      <c r="N321" s="102">
        <v>22.85176816448234</v>
      </c>
      <c r="O321" s="102">
        <v>21.792253845641465</v>
      </c>
      <c r="P321" s="102">
        <v>23.438377677071713</v>
      </c>
      <c r="Q321" s="102">
        <v>24.302489116307761</v>
      </c>
      <c r="R321" s="102">
        <v>21.058544892670685</v>
      </c>
      <c r="S321" s="102">
        <v>22.036581112718679</v>
      </c>
      <c r="T321" s="102">
        <v>20.809204534910201</v>
      </c>
      <c r="U321" s="102">
        <v>21.151067506384972</v>
      </c>
      <c r="V321" s="102">
        <v>20.260038697389227</v>
      </c>
      <c r="W321" s="102">
        <v>25.268943320883047</v>
      </c>
      <c r="X321" s="102">
        <v>21.792697518467584</v>
      </c>
      <c r="Y321" s="102">
        <v>21.083793418995981</v>
      </c>
      <c r="DA321" s="131" t="s">
        <v>3001</v>
      </c>
    </row>
    <row r="322" spans="1:105" ht="12" customHeight="1" x14ac:dyDescent="0.25">
      <c r="A322" s="107" t="s">
        <v>123</v>
      </c>
      <c r="B322" s="105">
        <v>21.436113831146198</v>
      </c>
      <c r="C322" s="105">
        <v>18.980277676015504</v>
      </c>
      <c r="D322" s="105">
        <v>20.527166385512498</v>
      </c>
      <c r="E322" s="105">
        <v>18.7883138508118</v>
      </c>
      <c r="F322" s="105">
        <v>18.737047449866882</v>
      </c>
      <c r="G322" s="105">
        <v>21.504181738755257</v>
      </c>
      <c r="H322" s="105">
        <v>20.092567011468976</v>
      </c>
      <c r="I322" s="105">
        <v>21.421828756942933</v>
      </c>
      <c r="J322" s="105">
        <v>23.449654102382922</v>
      </c>
      <c r="K322" s="105">
        <v>18.849399336023389</v>
      </c>
      <c r="L322" s="105">
        <v>20.693758938923128</v>
      </c>
      <c r="M322" s="105">
        <v>22.440135162432195</v>
      </c>
      <c r="N322" s="105">
        <v>22.845374376419045</v>
      </c>
      <c r="O322" s="105">
        <v>21.787936740629377</v>
      </c>
      <c r="P322" s="105">
        <v>23.446841480216921</v>
      </c>
      <c r="Q322" s="105">
        <v>24.329536350708871</v>
      </c>
      <c r="R322" s="105">
        <v>21.079293475385469</v>
      </c>
      <c r="S322" s="105">
        <v>22.069247826301154</v>
      </c>
      <c r="T322" s="105">
        <v>20.849813547013429</v>
      </c>
      <c r="U322" s="105">
        <v>21.211222646564174</v>
      </c>
      <c r="V322" s="105">
        <v>20.316910144762264</v>
      </c>
      <c r="W322" s="105">
        <v>25.328449282183648</v>
      </c>
      <c r="X322" s="105">
        <v>21.808358475611598</v>
      </c>
      <c r="Y322" s="105">
        <v>21.13453880150993</v>
      </c>
      <c r="DA322" s="132" t="s">
        <v>3002</v>
      </c>
    </row>
    <row r="323" spans="1:105" ht="12" customHeight="1" x14ac:dyDescent="0.25">
      <c r="A323" s="108" t="s">
        <v>50</v>
      </c>
      <c r="B323" s="99">
        <v>8.0016318060594429</v>
      </c>
      <c r="C323" s="99">
        <v>7.0518079087723535</v>
      </c>
      <c r="D323" s="99">
        <v>7.6398148599326134</v>
      </c>
      <c r="E323" s="99">
        <v>6.9268902315346477</v>
      </c>
      <c r="F323" s="99">
        <v>6.8939699155361165</v>
      </c>
      <c r="G323" s="99">
        <v>7.947272264370449</v>
      </c>
      <c r="H323" s="99">
        <v>6.1459520968190828</v>
      </c>
      <c r="I323" s="99">
        <v>6.9370626376787419</v>
      </c>
      <c r="J323" s="99">
        <v>8.2885927222416278</v>
      </c>
      <c r="K323" s="99">
        <v>6.7645223842614319</v>
      </c>
      <c r="L323" s="99">
        <v>6.5206286183827693</v>
      </c>
      <c r="M323" s="99">
        <v>7.9430603796881227</v>
      </c>
      <c r="N323" s="99">
        <v>7.7631227791550774</v>
      </c>
      <c r="O323" s="99">
        <v>6.2721192508601558</v>
      </c>
      <c r="P323" s="99">
        <v>6.8915197853391783</v>
      </c>
      <c r="Q323" s="99">
        <v>5.7684622216975665</v>
      </c>
      <c r="R323" s="99">
        <v>4.6641137358047295</v>
      </c>
      <c r="S323" s="99">
        <v>5.4939007352473324</v>
      </c>
      <c r="T323" s="99">
        <v>5.9881016608307496</v>
      </c>
      <c r="U323" s="99">
        <v>6.156306376602207</v>
      </c>
      <c r="V323" s="99">
        <v>5.8928867532778417</v>
      </c>
      <c r="W323" s="99">
        <v>7.2299383529016739</v>
      </c>
      <c r="X323" s="99">
        <v>7.2452704111998898</v>
      </c>
      <c r="Y323" s="99">
        <v>7.0604015798928543</v>
      </c>
      <c r="DA323" s="63" t="s">
        <v>3003</v>
      </c>
    </row>
    <row r="324" spans="1:105" ht="12" customHeight="1" x14ac:dyDescent="0.25">
      <c r="A324" s="108" t="s">
        <v>52</v>
      </c>
      <c r="B324" s="99">
        <v>13.434482025086758</v>
      </c>
      <c r="C324" s="99">
        <v>11.928469767243149</v>
      </c>
      <c r="D324" s="99">
        <v>12.887351525579884</v>
      </c>
      <c r="E324" s="99">
        <v>11.861423619277152</v>
      </c>
      <c r="F324" s="99">
        <v>11.843077534330765</v>
      </c>
      <c r="G324" s="99">
        <v>13.55690947438481</v>
      </c>
      <c r="H324" s="99">
        <v>13.946614914649894</v>
      </c>
      <c r="I324" s="99">
        <v>14.48476611926419</v>
      </c>
      <c r="J324" s="99">
        <v>15.161061380141296</v>
      </c>
      <c r="K324" s="99">
        <v>12.084876951761958</v>
      </c>
      <c r="L324" s="99">
        <v>14.173130320540364</v>
      </c>
      <c r="M324" s="99">
        <v>14.497074782744075</v>
      </c>
      <c r="N324" s="99">
        <v>15.082251597263971</v>
      </c>
      <c r="O324" s="99">
        <v>15.515817489769221</v>
      </c>
      <c r="P324" s="99">
        <v>16.55532169487774</v>
      </c>
      <c r="Q324" s="99">
        <v>18.561074129011303</v>
      </c>
      <c r="R324" s="99">
        <v>16.41517973958074</v>
      </c>
      <c r="S324" s="99">
        <v>16.575347091053821</v>
      </c>
      <c r="T324" s="99">
        <v>14.861711886182677</v>
      </c>
      <c r="U324" s="99">
        <v>15.05491626996197</v>
      </c>
      <c r="V324" s="99">
        <v>14.424023391484425</v>
      </c>
      <c r="W324" s="99">
        <v>18.098510929281971</v>
      </c>
      <c r="X324" s="99">
        <v>14.563088064411705</v>
      </c>
      <c r="Y324" s="99">
        <v>14.074137221617075</v>
      </c>
      <c r="DA324" s="63" t="s">
        <v>3004</v>
      </c>
    </row>
    <row r="325" spans="1:105" ht="12" customHeight="1" x14ac:dyDescent="0.25">
      <c r="A325" s="106" t="s">
        <v>122</v>
      </c>
      <c r="B325" s="102">
        <v>19.660900638568862</v>
      </c>
      <c r="C325" s="102">
        <v>20.282353194218381</v>
      </c>
      <c r="D325" s="102">
        <v>21.007218883101295</v>
      </c>
      <c r="E325" s="102">
        <v>21.015895553651884</v>
      </c>
      <c r="F325" s="102">
        <v>21.025402275501573</v>
      </c>
      <c r="G325" s="102">
        <v>19.463540941682002</v>
      </c>
      <c r="H325" s="102">
        <v>20.217811670767791</v>
      </c>
      <c r="I325" s="102">
        <v>20.298556272268481</v>
      </c>
      <c r="J325" s="102">
        <v>20.228302546253502</v>
      </c>
      <c r="K325" s="102">
        <v>22.115259445304947</v>
      </c>
      <c r="L325" s="102">
        <v>22.570113971963195</v>
      </c>
      <c r="M325" s="102">
        <v>22.042133533004311</v>
      </c>
      <c r="N325" s="102">
        <v>22.808375095937151</v>
      </c>
      <c r="O325" s="102">
        <v>23.006964381075921</v>
      </c>
      <c r="P325" s="102">
        <v>22.656204028080978</v>
      </c>
      <c r="Q325" s="102">
        <v>22.786032297789514</v>
      </c>
      <c r="R325" s="102">
        <v>22.736449172812357</v>
      </c>
      <c r="S325" s="102">
        <v>22.069820889161491</v>
      </c>
      <c r="T325" s="102">
        <v>21.110575084209131</v>
      </c>
      <c r="U325" s="102">
        <v>21.741942445145707</v>
      </c>
      <c r="V325" s="102">
        <v>21.110919761488013</v>
      </c>
      <c r="W325" s="102">
        <v>22.903652141000599</v>
      </c>
      <c r="X325" s="102">
        <v>22.171816468599399</v>
      </c>
      <c r="Y325" s="102">
        <v>21.102944479657751</v>
      </c>
      <c r="DA325" s="131" t="s">
        <v>3005</v>
      </c>
    </row>
    <row r="326" spans="1:105" ht="12" customHeight="1" x14ac:dyDescent="0.25">
      <c r="A326" s="107" t="s">
        <v>121</v>
      </c>
      <c r="B326" s="105">
        <v>19.660900638568862</v>
      </c>
      <c r="C326" s="105">
        <v>20.28296364499332</v>
      </c>
      <c r="D326" s="105">
        <v>21.007589670345403</v>
      </c>
      <c r="E326" s="105">
        <v>21.017289614209201</v>
      </c>
      <c r="F326" s="105">
        <v>21.026955116416325</v>
      </c>
      <c r="G326" s="105">
        <v>19.462611814174689</v>
      </c>
      <c r="H326" s="105">
        <v>20.216519691418995</v>
      </c>
      <c r="I326" s="105">
        <v>20.296629633661635</v>
      </c>
      <c r="J326" s="105">
        <v>20.226711124419968</v>
      </c>
      <c r="K326" s="105">
        <v>22.113818218638738</v>
      </c>
      <c r="L326" s="105">
        <v>22.571358878845356</v>
      </c>
      <c r="M326" s="105">
        <v>22.042163736271288</v>
      </c>
      <c r="N326" s="105">
        <v>22.80607638346223</v>
      </c>
      <c r="O326" s="105">
        <v>23.001659495682855</v>
      </c>
      <c r="P326" s="105">
        <v>22.647842853152223</v>
      </c>
      <c r="Q326" s="105">
        <v>22.768738478097365</v>
      </c>
      <c r="R326" s="105">
        <v>22.727374324553736</v>
      </c>
      <c r="S326" s="105">
        <v>22.079120432552738</v>
      </c>
      <c r="T326" s="105">
        <v>21.113340764924981</v>
      </c>
      <c r="U326" s="105">
        <v>21.744834495182761</v>
      </c>
      <c r="V326" s="105">
        <v>21.113740708700711</v>
      </c>
      <c r="W326" s="105">
        <v>22.912431120331938</v>
      </c>
      <c r="X326" s="105">
        <v>22.182155491618708</v>
      </c>
      <c r="Y326" s="105">
        <v>21.113537340350728</v>
      </c>
      <c r="DA326" s="132" t="s">
        <v>3006</v>
      </c>
    </row>
    <row r="327" spans="1:105" ht="12" customHeight="1" x14ac:dyDescent="0.25">
      <c r="A327" s="108" t="s">
        <v>53</v>
      </c>
      <c r="B327" s="99">
        <v>7.3316839944817707</v>
      </c>
      <c r="C327" s="99">
        <v>7.5297294598814162</v>
      </c>
      <c r="D327" s="99">
        <v>7.8243223941792603</v>
      </c>
      <c r="E327" s="99">
        <v>7.7610704644441961</v>
      </c>
      <c r="F327" s="99">
        <v>7.7546902995507905</v>
      </c>
      <c r="G327" s="99">
        <v>7.1730234773274066</v>
      </c>
      <c r="H327" s="99">
        <v>6.1917905051925297</v>
      </c>
      <c r="I327" s="99">
        <v>6.5637265539057443</v>
      </c>
      <c r="J327" s="99">
        <v>7.1141497575580734</v>
      </c>
      <c r="K327" s="99">
        <v>7.9689778799851139</v>
      </c>
      <c r="L327" s="99">
        <v>7.1694587836576336</v>
      </c>
      <c r="M327" s="99">
        <v>7.8002166395347219</v>
      </c>
      <c r="N327" s="99">
        <v>7.7762459280556069</v>
      </c>
      <c r="O327" s="99">
        <v>6.7255605983434847</v>
      </c>
      <c r="P327" s="99">
        <v>6.6854654155927422</v>
      </c>
      <c r="Q327" s="99">
        <v>5.4206394020804716</v>
      </c>
      <c r="R327" s="99">
        <v>5.0300367310742331</v>
      </c>
      <c r="S327" s="99">
        <v>5.4954046187084131</v>
      </c>
      <c r="T327" s="99">
        <v>6.0924731060308019</v>
      </c>
      <c r="U327" s="99">
        <v>6.4280123105472065</v>
      </c>
      <c r="V327" s="99">
        <v>6.2260941808407262</v>
      </c>
      <c r="W327" s="99">
        <v>6.5647479027691551</v>
      </c>
      <c r="X327" s="99">
        <v>7.5004533025097855</v>
      </c>
      <c r="Y327" s="99">
        <v>7.0928637710195446</v>
      </c>
      <c r="DA327" s="63" t="s">
        <v>3007</v>
      </c>
    </row>
    <row r="328" spans="1:105" ht="12" customHeight="1" x14ac:dyDescent="0.25">
      <c r="A328" s="108" t="s">
        <v>52</v>
      </c>
      <c r="B328" s="99">
        <v>12.329216644087092</v>
      </c>
      <c r="C328" s="99">
        <v>12.753234185111905</v>
      </c>
      <c r="D328" s="99">
        <v>13.18326727616614</v>
      </c>
      <c r="E328" s="99">
        <v>13.256219149765005</v>
      </c>
      <c r="F328" s="99">
        <v>13.272264816865537</v>
      </c>
      <c r="G328" s="99">
        <v>12.289588336847284</v>
      </c>
      <c r="H328" s="99">
        <v>14.02472918622647</v>
      </c>
      <c r="I328" s="99">
        <v>13.732903079755893</v>
      </c>
      <c r="J328" s="99">
        <v>13.112561366861893</v>
      </c>
      <c r="K328" s="99">
        <v>14.144840338653621</v>
      </c>
      <c r="L328" s="99">
        <v>15.401900095187731</v>
      </c>
      <c r="M328" s="99">
        <v>14.24194709673657</v>
      </c>
      <c r="N328" s="99">
        <v>15.029830455406623</v>
      </c>
      <c r="O328" s="99">
        <v>16.276098897339374</v>
      </c>
      <c r="P328" s="99">
        <v>15.962377437559484</v>
      </c>
      <c r="Q328" s="99">
        <v>17.348099076016894</v>
      </c>
      <c r="R328" s="99">
        <v>17.697337593479503</v>
      </c>
      <c r="S328" s="99">
        <v>16.583715813844332</v>
      </c>
      <c r="T328" s="99">
        <v>15.020867658894177</v>
      </c>
      <c r="U328" s="99">
        <v>15.316822184635553</v>
      </c>
      <c r="V328" s="99">
        <v>14.887646527859985</v>
      </c>
      <c r="W328" s="99">
        <v>16.347683217562786</v>
      </c>
      <c r="X328" s="99">
        <v>14.681702189108918</v>
      </c>
      <c r="Y328" s="99">
        <v>14.020673569331185</v>
      </c>
      <c r="DA328" s="63" t="s">
        <v>3008</v>
      </c>
    </row>
    <row r="329" spans="1:105" ht="12" customHeight="1" x14ac:dyDescent="0.25">
      <c r="A329" s="121" t="s">
        <v>54</v>
      </c>
      <c r="B329" s="123">
        <v>2.9401086234998197</v>
      </c>
      <c r="C329" s="123">
        <v>3.3666738506989442</v>
      </c>
      <c r="D329" s="123">
        <v>3.514744132074739</v>
      </c>
      <c r="E329" s="123">
        <v>3.4627316534898478</v>
      </c>
      <c r="F329" s="123">
        <v>3.6579739712153252</v>
      </c>
      <c r="G329" s="123">
        <v>2.9566990018116104</v>
      </c>
      <c r="H329" s="123">
        <v>3.4404582352506772</v>
      </c>
      <c r="I329" s="123">
        <v>2.999042089005528</v>
      </c>
      <c r="J329" s="123">
        <v>3.2300896279062239</v>
      </c>
      <c r="K329" s="123">
        <v>4.0716581170058692</v>
      </c>
      <c r="L329" s="123">
        <v>4.0906285654912367</v>
      </c>
      <c r="M329" s="123">
        <v>4.0527937692395399</v>
      </c>
      <c r="N329" s="123">
        <v>4.1793342083449874</v>
      </c>
      <c r="O329" s="123">
        <v>4.0500208430789701</v>
      </c>
      <c r="P329" s="123">
        <v>4.234097808652864</v>
      </c>
      <c r="Q329" s="123">
        <v>4.0934231115780841</v>
      </c>
      <c r="R329" s="123">
        <v>4.153721299191198</v>
      </c>
      <c r="S329" s="123">
        <v>4.1900718508900106</v>
      </c>
      <c r="T329" s="123">
        <v>4.1308364270554652</v>
      </c>
      <c r="U329" s="123">
        <v>4.2460837051884184</v>
      </c>
      <c r="V329" s="123">
        <v>4.1949772712762146</v>
      </c>
      <c r="W329" s="123">
        <v>4.0105128735141129</v>
      </c>
      <c r="X329" s="123">
        <v>4.0131023600083182</v>
      </c>
      <c r="Y329" s="123">
        <v>4.1223650296983303</v>
      </c>
      <c r="DA329" s="130" t="s">
        <v>3009</v>
      </c>
    </row>
    <row r="330" spans="1:105" ht="12" customHeight="1" x14ac:dyDescent="0.25">
      <c r="A330" s="97" t="s">
        <v>202</v>
      </c>
      <c r="B330" s="99">
        <v>2.9156627589909725</v>
      </c>
      <c r="C330" s="99">
        <v>3.3757155145695621</v>
      </c>
      <c r="D330" s="99">
        <v>3.5339024327397555</v>
      </c>
      <c r="E330" s="99">
        <v>3.438237388541395</v>
      </c>
      <c r="F330" s="99">
        <v>3.5708934767650651</v>
      </c>
      <c r="G330" s="99">
        <v>2.9039288515257344</v>
      </c>
      <c r="H330" s="99">
        <v>3.4643359890339029</v>
      </c>
      <c r="I330" s="99">
        <v>3.0513099336532421</v>
      </c>
      <c r="J330" s="99">
        <v>3.2258784108505854</v>
      </c>
      <c r="K330" s="99">
        <v>4.0434204811033947</v>
      </c>
      <c r="L330" s="99">
        <v>4.0231544869023868</v>
      </c>
      <c r="M330" s="99">
        <v>4.1329007426562727</v>
      </c>
      <c r="N330" s="99">
        <v>4.3151432599931372</v>
      </c>
      <c r="O330" s="99">
        <v>4.092350630185253</v>
      </c>
      <c r="P330" s="99">
        <v>4.3531719590357891</v>
      </c>
      <c r="Q330" s="99">
        <v>4.1559714803901784</v>
      </c>
      <c r="R330" s="99">
        <v>3.9263348470253279</v>
      </c>
      <c r="S330" s="99">
        <v>4.1931936874712514</v>
      </c>
      <c r="T330" s="99">
        <v>4.0276339172859181</v>
      </c>
      <c r="U330" s="99">
        <v>4.1027633206163552</v>
      </c>
      <c r="V330" s="99">
        <v>4.1657135758281063</v>
      </c>
      <c r="W330" s="99">
        <v>4.8830285580463855</v>
      </c>
      <c r="X330" s="99">
        <v>3.4353449698230962</v>
      </c>
      <c r="Y330" s="99">
        <v>4.0536129323465593</v>
      </c>
      <c r="DA330" s="63" t="s">
        <v>3010</v>
      </c>
    </row>
    <row r="331" spans="1:105" ht="12" customHeight="1" x14ac:dyDescent="0.25">
      <c r="A331" s="97" t="s">
        <v>50</v>
      </c>
      <c r="B331" s="99">
        <v>2.956724398908432</v>
      </c>
      <c r="C331" s="99">
        <v>3.3850993943663754</v>
      </c>
      <c r="D331" s="99">
        <v>3.5561074878144963</v>
      </c>
      <c r="E331" s="99">
        <v>3.368172961248892</v>
      </c>
      <c r="F331" s="99">
        <v>3.6433054406164374</v>
      </c>
      <c r="G331" s="99">
        <v>3.0335155925174027</v>
      </c>
      <c r="H331" s="99">
        <v>3.4527405790556647</v>
      </c>
      <c r="I331" s="99">
        <v>3.0027017500702335</v>
      </c>
      <c r="J331" s="99">
        <v>3.2035488911921695</v>
      </c>
      <c r="K331" s="99">
        <v>4.1492753174459063</v>
      </c>
      <c r="L331" s="99">
        <v>4.4366207643877447</v>
      </c>
      <c r="M331" s="99">
        <v>4.0933272688964131</v>
      </c>
      <c r="N331" s="99">
        <v>3.4811166793369792</v>
      </c>
      <c r="O331" s="99">
        <v>3.4646758627562564</v>
      </c>
      <c r="P331" s="99">
        <v>3.8769095058131096</v>
      </c>
      <c r="Q331" s="99">
        <v>4.3050743303466641</v>
      </c>
      <c r="R331" s="99">
        <v>4.5451318542765202</v>
      </c>
      <c r="S331" s="99">
        <v>4.3607190905194342</v>
      </c>
      <c r="T331" s="99">
        <v>4.0396207789411438</v>
      </c>
      <c r="U331" s="99">
        <v>4.0676916430567438</v>
      </c>
      <c r="V331" s="99">
        <v>4.0702710638585602</v>
      </c>
      <c r="W331" s="99">
        <v>5.5366923782697164</v>
      </c>
      <c r="X331" s="99">
        <v>2.8530030297134013</v>
      </c>
      <c r="Y331" s="99">
        <v>4.0637287688734443</v>
      </c>
      <c r="DA331" s="63" t="s">
        <v>3011</v>
      </c>
    </row>
    <row r="332" spans="1:105" ht="12" customHeight="1" x14ac:dyDescent="0.25">
      <c r="A332" s="109" t="s">
        <v>120</v>
      </c>
      <c r="B332" s="110">
        <v>2.9439402547871811</v>
      </c>
      <c r="C332" s="110">
        <v>3.3651020066413944</v>
      </c>
      <c r="D332" s="110">
        <v>3.511406692094535</v>
      </c>
      <c r="E332" s="110">
        <v>3.4672290408590007</v>
      </c>
      <c r="F332" s="110">
        <v>3.6722226757668928</v>
      </c>
      <c r="G332" s="110">
        <v>2.9648759920754508</v>
      </c>
      <c r="H332" s="110">
        <v>3.4365124403262417</v>
      </c>
      <c r="I332" s="110">
        <v>2.9905359223238666</v>
      </c>
      <c r="J332" s="110">
        <v>3.2308883594366611</v>
      </c>
      <c r="K332" s="110">
        <v>4.0758986277340936</v>
      </c>
      <c r="L332" s="110">
        <v>4.1003287249204101</v>
      </c>
      <c r="M332" s="110">
        <v>4.0394152878399536</v>
      </c>
      <c r="N332" s="110">
        <v>4.1584134397784345</v>
      </c>
      <c r="O332" s="110">
        <v>4.0444171554822397</v>
      </c>
      <c r="P332" s="110">
        <v>4.2171792604752332</v>
      </c>
      <c r="Q332" s="110">
        <v>4.0844726334566186</v>
      </c>
      <c r="R332" s="110">
        <v>4.1800955521771996</v>
      </c>
      <c r="S332" s="110">
        <v>4.1892905236253402</v>
      </c>
      <c r="T332" s="110">
        <v>4.1420475895255322</v>
      </c>
      <c r="U332" s="110">
        <v>4.2619460780603484</v>
      </c>
      <c r="V332" s="110">
        <v>4.1983374829701026</v>
      </c>
      <c r="W332" s="110">
        <v>3.9172432216082136</v>
      </c>
      <c r="X332" s="110">
        <v>4.0634398731746941</v>
      </c>
      <c r="Y332" s="110">
        <v>4.1270465269715526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0.12075543979768813</v>
      </c>
      <c r="C334" s="118">
        <f t="shared" si="143"/>
        <v>9.3203218483982012E-2</v>
      </c>
      <c r="D334" s="118">
        <f t="shared" si="143"/>
        <v>8.7564716464331324E-2</v>
      </c>
      <c r="E334" s="118">
        <f t="shared" si="143"/>
        <v>7.3442979500020711E-2</v>
      </c>
      <c r="F334" s="118">
        <f t="shared" si="143"/>
        <v>7.6595110760635604E-2</v>
      </c>
      <c r="G334" s="118">
        <f t="shared" si="143"/>
        <v>9.7608344271620975E-2</v>
      </c>
      <c r="H334" s="118">
        <f t="shared" si="143"/>
        <v>9.4782425877393633E-2</v>
      </c>
      <c r="I334" s="118">
        <f t="shared" si="143"/>
        <v>9.5784256386931471E-2</v>
      </c>
      <c r="J334" s="118">
        <f t="shared" si="143"/>
        <v>9.3593640768390954E-2</v>
      </c>
      <c r="K334" s="118">
        <f t="shared" si="143"/>
        <v>6.1557160016104166E-2</v>
      </c>
      <c r="L334" s="118">
        <f t="shared" si="143"/>
        <v>5.6464851719016301E-2</v>
      </c>
      <c r="M334" s="118">
        <f t="shared" si="143"/>
        <v>5.3005081484772308E-2</v>
      </c>
      <c r="N334" s="118">
        <f t="shared" si="143"/>
        <v>4.9601032592396004E-2</v>
      </c>
      <c r="O334" s="118">
        <f t="shared" si="143"/>
        <v>4.3805782098498829E-2</v>
      </c>
      <c r="P334" s="118">
        <f t="shared" si="143"/>
        <v>4.3262478157350515E-2</v>
      </c>
      <c r="Q334" s="118">
        <f t="shared" si="143"/>
        <v>4.3080206956511172E-2</v>
      </c>
      <c r="R334" s="118">
        <f t="shared" ref="R334:V334" si="144">R335+R338+R340+R353</f>
        <v>3.5561968546087654E-2</v>
      </c>
      <c r="S334" s="118">
        <f t="shared" si="144"/>
        <v>3.4605622710082787E-2</v>
      </c>
      <c r="T334" s="118">
        <f t="shared" si="144"/>
        <v>3.0042407970433883E-2</v>
      </c>
      <c r="U334" s="118">
        <f t="shared" si="144"/>
        <v>2.9079903743231585E-2</v>
      </c>
      <c r="V334" s="118">
        <f t="shared" si="144"/>
        <v>2.6879517323116171E-2</v>
      </c>
      <c r="W334" s="118">
        <f t="shared" ref="W334:Y334" si="145">W335+W338+W340+W353</f>
        <v>3.4017574941574896E-2</v>
      </c>
      <c r="X334" s="118">
        <f t="shared" si="145"/>
        <v>2.826499299442738E-2</v>
      </c>
      <c r="Y334" s="118">
        <f t="shared" si="145"/>
        <v>2.6785922520256935E-2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0.11456318245515303</v>
      </c>
      <c r="C340" s="123">
        <v>8.6330536244935099E-2</v>
      </c>
      <c r="D340" s="123">
        <v>8.0782903597877348E-2</v>
      </c>
      <c r="E340" s="123">
        <v>6.7382934682105405E-2</v>
      </c>
      <c r="F340" s="123">
        <v>7.01790772298065E-2</v>
      </c>
      <c r="G340" s="123">
        <v>9.2305439635502612E-2</v>
      </c>
      <c r="H340" s="123">
        <v>8.8994616618153E-2</v>
      </c>
      <c r="I340" s="123">
        <v>9.1091301090775123E-2</v>
      </c>
      <c r="J340" s="123">
        <v>8.8980806329052836E-2</v>
      </c>
      <c r="K340" s="123">
        <v>5.6068533223590074E-2</v>
      </c>
      <c r="L340" s="123">
        <v>5.13193085805854E-2</v>
      </c>
      <c r="M340" s="123">
        <v>4.9179629466765802E-2</v>
      </c>
      <c r="N340" s="123">
        <v>4.7085206182741937E-2</v>
      </c>
      <c r="O340" s="123">
        <v>4.1617940930198841E-2</v>
      </c>
      <c r="P340" s="123">
        <v>4.0730490129204898E-2</v>
      </c>
      <c r="Q340" s="123">
        <v>3.984470891200572E-2</v>
      </c>
      <c r="R340" s="123">
        <v>3.1811879698719424E-2</v>
      </c>
      <c r="S340" s="123">
        <v>3.0946434942172855E-2</v>
      </c>
      <c r="T340" s="123">
        <v>2.6781023220157688E-2</v>
      </c>
      <c r="U340" s="123">
        <v>2.5776888688810163E-2</v>
      </c>
      <c r="V340" s="123">
        <v>2.3706586258577893E-2</v>
      </c>
      <c r="W340" s="123">
        <v>2.9830727792571059E-2</v>
      </c>
      <c r="X340" s="123">
        <v>2.677502476337874E-2</v>
      </c>
      <c r="Y340" s="123">
        <v>2.5362481441092981E-2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8.0626628194076648</v>
      </c>
      <c r="C345" s="102">
        <v>7.1326675706623064</v>
      </c>
      <c r="D345" s="102">
        <v>7.6932998622529745</v>
      </c>
      <c r="E345" s="102">
        <v>6.9964410405795823</v>
      </c>
      <c r="F345" s="102">
        <v>6.8936355314863871</v>
      </c>
      <c r="G345" s="102">
        <v>7.8063295805347241</v>
      </c>
      <c r="H345" s="102">
        <v>7.2157355007331052</v>
      </c>
      <c r="I345" s="102">
        <v>7.6596335257070782</v>
      </c>
      <c r="J345" s="102">
        <v>8.3801331556060568</v>
      </c>
      <c r="K345" s="102">
        <v>6.7196228423852267</v>
      </c>
      <c r="L345" s="102">
        <v>7.3551100773462057</v>
      </c>
      <c r="M345" s="102">
        <v>7.9594486715356378</v>
      </c>
      <c r="N345" s="102">
        <v>8.0116709942598181</v>
      </c>
      <c r="O345" s="102">
        <v>7.4656760173687848</v>
      </c>
      <c r="P345" s="102">
        <v>7.8501815123288043</v>
      </c>
      <c r="Q345" s="102">
        <v>8.0105499695073252</v>
      </c>
      <c r="R345" s="102">
        <v>6.8676925677198524</v>
      </c>
      <c r="S345" s="102">
        <v>7.0380322536560929</v>
      </c>
      <c r="T345" s="102">
        <v>6.5119770123597549</v>
      </c>
      <c r="U345" s="102">
        <v>6.4641853090650212</v>
      </c>
      <c r="V345" s="102">
        <v>5.9828206016199807</v>
      </c>
      <c r="W345" s="102">
        <v>7.2536014722458937</v>
      </c>
      <c r="X345" s="102">
        <v>6.1699541362262948</v>
      </c>
      <c r="Y345" s="102">
        <v>5.9288095811982489</v>
      </c>
      <c r="DA345" s="131" t="s">
        <v>3169</v>
      </c>
    </row>
    <row r="346" spans="1:105" ht="12" customHeight="1" x14ac:dyDescent="0.25">
      <c r="A346" s="107" t="s">
        <v>123</v>
      </c>
      <c r="B346" s="105">
        <v>3.0096154445479382</v>
      </c>
      <c r="C346" s="105">
        <v>2.6523627315811669</v>
      </c>
      <c r="D346" s="105">
        <v>2.8735269696523726</v>
      </c>
      <c r="E346" s="105">
        <v>2.590282729653286</v>
      </c>
      <c r="F346" s="105">
        <v>2.5325825696810766</v>
      </c>
      <c r="G346" s="105">
        <v>2.8679109786373895</v>
      </c>
      <c r="H346" s="105">
        <v>2.202142856436164</v>
      </c>
      <c r="I346" s="105">
        <v>2.4787006924158006</v>
      </c>
      <c r="J346" s="105">
        <v>2.9583421208089726</v>
      </c>
      <c r="K346" s="105">
        <v>2.4133736937402968</v>
      </c>
      <c r="L346" s="105">
        <v>2.3224974243120862</v>
      </c>
      <c r="M346" s="105">
        <v>2.8144574673456999</v>
      </c>
      <c r="N346" s="105">
        <v>2.7058423091894888</v>
      </c>
      <c r="O346" s="105">
        <v>2.132877965527491</v>
      </c>
      <c r="P346" s="105">
        <v>2.2924548018257522</v>
      </c>
      <c r="Q346" s="105">
        <v>1.8873657737675249</v>
      </c>
      <c r="R346" s="105">
        <v>1.5191347590930231</v>
      </c>
      <c r="S346" s="105">
        <v>1.7806461378874736</v>
      </c>
      <c r="T346" s="105">
        <v>1.9229710774091828</v>
      </c>
      <c r="U346" s="105">
        <v>1.9164557248980554</v>
      </c>
      <c r="V346" s="105">
        <v>1.7487785292147076</v>
      </c>
      <c r="W346" s="105">
        <v>2.0770342779993274</v>
      </c>
      <c r="X346" s="105">
        <v>2.0359948237430658</v>
      </c>
      <c r="Y346" s="105">
        <v>1.9783248542397747</v>
      </c>
      <c r="DA346" s="132" t="s">
        <v>3170</v>
      </c>
    </row>
    <row r="347" spans="1:105" ht="12" customHeight="1" x14ac:dyDescent="0.25">
      <c r="A347" s="108" t="s">
        <v>50</v>
      </c>
      <c r="B347" s="99">
        <v>3.0096154445479382</v>
      </c>
      <c r="C347" s="99">
        <v>2.6523627315811669</v>
      </c>
      <c r="D347" s="99">
        <v>2.8735269696523726</v>
      </c>
      <c r="E347" s="99">
        <v>2.590282729653286</v>
      </c>
      <c r="F347" s="99">
        <v>2.5325825696810766</v>
      </c>
      <c r="G347" s="99">
        <v>2.8679109786373895</v>
      </c>
      <c r="H347" s="99">
        <v>2.202142856436164</v>
      </c>
      <c r="I347" s="99">
        <v>2.4787006924158006</v>
      </c>
      <c r="J347" s="99">
        <v>2.9583421208089726</v>
      </c>
      <c r="K347" s="99">
        <v>2.4133736937402968</v>
      </c>
      <c r="L347" s="99">
        <v>2.3224974243120862</v>
      </c>
      <c r="M347" s="99">
        <v>2.8144574673456999</v>
      </c>
      <c r="N347" s="99">
        <v>2.7058423091894888</v>
      </c>
      <c r="O347" s="99">
        <v>2.132877965527491</v>
      </c>
      <c r="P347" s="99">
        <v>2.2924548018257522</v>
      </c>
      <c r="Q347" s="99">
        <v>1.8873657737675249</v>
      </c>
      <c r="R347" s="99">
        <v>1.5191347590930231</v>
      </c>
      <c r="S347" s="99">
        <v>1.7806461378874736</v>
      </c>
      <c r="T347" s="99">
        <v>1.9229710774091828</v>
      </c>
      <c r="U347" s="99">
        <v>1.9164557248980554</v>
      </c>
      <c r="V347" s="99">
        <v>1.7487785292147076</v>
      </c>
      <c r="W347" s="99">
        <v>2.0770342779993274</v>
      </c>
      <c r="X347" s="99">
        <v>2.0359948237430658</v>
      </c>
      <c r="Y347" s="99">
        <v>1.9783248542397747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6.1922573425351015E-3</v>
      </c>
      <c r="C353" s="123">
        <v>6.8726822390469148E-3</v>
      </c>
      <c r="D353" s="123">
        <v>6.7818128664539805E-3</v>
      </c>
      <c r="E353" s="123">
        <v>6.0600448179153003E-3</v>
      </c>
      <c r="F353" s="123">
        <v>6.416033530829107E-3</v>
      </c>
      <c r="G353" s="123">
        <v>5.3029046361183574E-3</v>
      </c>
      <c r="H353" s="123">
        <v>5.7878092592406399E-3</v>
      </c>
      <c r="I353" s="123">
        <v>4.692955296156349E-3</v>
      </c>
      <c r="J353" s="123">
        <v>4.612834439338122E-3</v>
      </c>
      <c r="K353" s="123">
        <v>5.4886267925140925E-3</v>
      </c>
      <c r="L353" s="123">
        <v>5.1455431384308976E-3</v>
      </c>
      <c r="M353" s="123">
        <v>3.8254520180065039E-3</v>
      </c>
      <c r="N353" s="123">
        <v>2.5158264096540668E-3</v>
      </c>
      <c r="O353" s="123">
        <v>2.1878411682999888E-3</v>
      </c>
      <c r="P353" s="123">
        <v>2.5319880281456158E-3</v>
      </c>
      <c r="Q353" s="123">
        <v>3.23549804450545E-3</v>
      </c>
      <c r="R353" s="123">
        <v>3.7500888473682324E-3</v>
      </c>
      <c r="S353" s="123">
        <v>3.6591877679099322E-3</v>
      </c>
      <c r="T353" s="123">
        <v>3.261384750276194E-3</v>
      </c>
      <c r="U353" s="123">
        <v>3.3030150544214221E-3</v>
      </c>
      <c r="V353" s="123">
        <v>3.1729310645382774E-3</v>
      </c>
      <c r="W353" s="123">
        <v>4.1868471490038401E-3</v>
      </c>
      <c r="X353" s="123">
        <v>1.4899682310486402E-3</v>
      </c>
      <c r="Y353" s="123">
        <v>1.4234410791639542E-3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1.1167065527181181</v>
      </c>
      <c r="C355" s="99">
        <v>1.2765955010568177</v>
      </c>
      <c r="D355" s="99">
        <v>1.3393511635623869</v>
      </c>
      <c r="E355" s="99">
        <v>1.2666137186245707</v>
      </c>
      <c r="F355" s="99">
        <v>1.367274811750214</v>
      </c>
      <c r="G355" s="99">
        <v>1.1358512569129227</v>
      </c>
      <c r="H355" s="99">
        <v>1.2900245151964671</v>
      </c>
      <c r="I355" s="99">
        <v>1.1208386711928509</v>
      </c>
      <c r="J355" s="99">
        <v>1.1955853804711478</v>
      </c>
      <c r="K355" s="99">
        <v>1.548081929008001</v>
      </c>
      <c r="L355" s="99">
        <v>1.6548843856643245</v>
      </c>
      <c r="M355" s="99">
        <v>1.5264960822416191</v>
      </c>
      <c r="N355" s="99">
        <v>1.2977848853134242</v>
      </c>
      <c r="O355" s="99">
        <v>1.2910089573334687</v>
      </c>
      <c r="P355" s="99">
        <v>1.4439639998602158</v>
      </c>
      <c r="Q355" s="99">
        <v>1.6024645706088041</v>
      </c>
      <c r="R355" s="99">
        <v>1.6902455868875834</v>
      </c>
      <c r="S355" s="99">
        <v>1.6199182067698445</v>
      </c>
      <c r="T355" s="99">
        <v>1.4993179568433936</v>
      </c>
      <c r="U355" s="99">
        <v>1.5071098912582659</v>
      </c>
      <c r="V355" s="99">
        <v>1.5045251396616135</v>
      </c>
      <c r="W355" s="99">
        <v>2.0396818050012802</v>
      </c>
      <c r="X355" s="99">
        <v>1.0493683960413789</v>
      </c>
      <c r="Y355" s="99">
        <v>1.4910605721945271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54.53773005205921</v>
      </c>
      <c r="D360" s="117">
        <f t="shared" si="150"/>
        <v>46.015139428576177</v>
      </c>
      <c r="E360" s="117">
        <f t="shared" si="150"/>
        <v>49.943256794603997</v>
      </c>
      <c r="F360" s="117">
        <f t="shared" si="150"/>
        <v>41.943689338520151</v>
      </c>
      <c r="G360" s="117">
        <f t="shared" si="150"/>
        <v>58.992335777059679</v>
      </c>
      <c r="H360" s="117">
        <f t="shared" si="150"/>
        <v>70.744040905922802</v>
      </c>
      <c r="I360" s="117">
        <f t="shared" si="150"/>
        <v>61.387522041230156</v>
      </c>
      <c r="J360" s="117">
        <f t="shared" si="150"/>
        <v>55.853416961469016</v>
      </c>
      <c r="K360" s="117">
        <f t="shared" si="150"/>
        <v>50.315585592067983</v>
      </c>
      <c r="L360" s="117">
        <f t="shared" si="150"/>
        <v>59.672173153173127</v>
      </c>
      <c r="M360" s="117">
        <f t="shared" si="150"/>
        <v>43.848160448852042</v>
      </c>
      <c r="N360" s="117">
        <f t="shared" si="150"/>
        <v>41.813821037911339</v>
      </c>
      <c r="O360" s="117">
        <f t="shared" si="150"/>
        <v>49.940915865879674</v>
      </c>
      <c r="P360" s="117">
        <f t="shared" si="150"/>
        <v>44.489320538773846</v>
      </c>
      <c r="Q360" s="117">
        <f t="shared" si="150"/>
        <v>26.125175066788142</v>
      </c>
      <c r="R360" s="117">
        <f t="shared" ref="R360:V360" si="151">R361+R364+R366+R379</f>
        <v>35.571603579721149</v>
      </c>
      <c r="S360" s="117">
        <f t="shared" si="151"/>
        <v>28.758036835144015</v>
      </c>
      <c r="T360" s="117">
        <f t="shared" si="151"/>
        <v>32.876224262487632</v>
      </c>
      <c r="U360" s="117">
        <f t="shared" si="151"/>
        <v>28.11482438230243</v>
      </c>
      <c r="V360" s="117">
        <f t="shared" si="151"/>
        <v>40.086001470315878</v>
      </c>
      <c r="W360" s="117">
        <f t="shared" ref="W360:Y360" si="152">W361+W364+W366+W379</f>
        <v>71.075765878643438</v>
      </c>
      <c r="X360" s="117">
        <f t="shared" si="152"/>
        <v>32.755938495123651</v>
      </c>
      <c r="Y360" s="117">
        <f t="shared" si="152"/>
        <v>40.016238939542127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46.897565621608514</v>
      </c>
      <c r="D361" s="122">
        <f t="shared" si="153"/>
        <v>38.314036363606412</v>
      </c>
      <c r="E361" s="122">
        <f t="shared" si="153"/>
        <v>42.275813911612182</v>
      </c>
      <c r="F361" s="122">
        <f t="shared" si="153"/>
        <v>34.805015552603919</v>
      </c>
      <c r="G361" s="122">
        <f t="shared" si="153"/>
        <v>49.321969626185364</v>
      </c>
      <c r="H361" s="122">
        <f t="shared" si="153"/>
        <v>58.59884563487828</v>
      </c>
      <c r="I361" s="122">
        <f t="shared" si="153"/>
        <v>49.894108275083624</v>
      </c>
      <c r="J361" s="122">
        <f t="shared" si="153"/>
        <v>44.861235907325288</v>
      </c>
      <c r="K361" s="122">
        <f t="shared" si="153"/>
        <v>39.801364803151088</v>
      </c>
      <c r="L361" s="122">
        <f t="shared" si="153"/>
        <v>48.38787865041305</v>
      </c>
      <c r="M361" s="122">
        <f t="shared" si="153"/>
        <v>34.373643073802207</v>
      </c>
      <c r="N361" s="122">
        <f t="shared" si="153"/>
        <v>32.417232685759572</v>
      </c>
      <c r="O361" s="122">
        <f t="shared" si="153"/>
        <v>40.02947493853938</v>
      </c>
      <c r="P361" s="122">
        <f t="shared" si="153"/>
        <v>33.248976197464536</v>
      </c>
      <c r="Q361" s="122">
        <f t="shared" si="153"/>
        <v>19.077732629045602</v>
      </c>
      <c r="R361" s="122">
        <f t="shared" ref="R361:V361" si="154">SUM(R362:R363)</f>
        <v>27.356154967164262</v>
      </c>
      <c r="S361" s="122">
        <f t="shared" si="154"/>
        <v>22.377650632642567</v>
      </c>
      <c r="T361" s="122">
        <f t="shared" si="154"/>
        <v>25.176689199369257</v>
      </c>
      <c r="U361" s="122">
        <f t="shared" si="154"/>
        <v>20.640241711607313</v>
      </c>
      <c r="V361" s="122">
        <f t="shared" si="154"/>
        <v>29.31795326088892</v>
      </c>
      <c r="W361" s="122">
        <f t="shared" ref="W361:Y361" si="155">SUM(W362:W363)</f>
        <v>56.682571730908435</v>
      </c>
      <c r="X361" s="122">
        <f t="shared" si="155"/>
        <v>24.420996445963993</v>
      </c>
      <c r="Y361" s="122">
        <f t="shared" si="155"/>
        <v>28.002933249358513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46.59526586448461</v>
      </c>
      <c r="D362" s="98">
        <v>38.067985080554287</v>
      </c>
      <c r="E362" s="98">
        <v>42.0045641076509</v>
      </c>
      <c r="F362" s="98">
        <v>34.583071784774148</v>
      </c>
      <c r="G362" s="98">
        <v>49.036238600464763</v>
      </c>
      <c r="H362" s="98">
        <v>58.251378677968795</v>
      </c>
      <c r="I362" s="98">
        <v>49.602859453406047</v>
      </c>
      <c r="J362" s="98">
        <v>44.597939594276639</v>
      </c>
      <c r="K362" s="98">
        <v>39.565742247028638</v>
      </c>
      <c r="L362" s="98">
        <v>48.098883918888106</v>
      </c>
      <c r="M362" s="98">
        <v>34.168066392469058</v>
      </c>
      <c r="N362" s="98">
        <v>32.222628412715686</v>
      </c>
      <c r="O362" s="98">
        <v>39.788772173861261</v>
      </c>
      <c r="P362" s="98">
        <v>33.048720235833983</v>
      </c>
      <c r="Q362" s="98">
        <v>18.962422874343261</v>
      </c>
      <c r="R362" s="98">
        <v>27.189046489143241</v>
      </c>
      <c r="S362" s="98">
        <v>22.239295351855613</v>
      </c>
      <c r="T362" s="98">
        <v>25.01862271930376</v>
      </c>
      <c r="U362" s="98">
        <v>20.509440207858987</v>
      </c>
      <c r="V362" s="98">
        <v>29.130156497195902</v>
      </c>
      <c r="W362" s="98">
        <v>56.311376621483348</v>
      </c>
      <c r="X362" s="98">
        <v>24.261231661319783</v>
      </c>
      <c r="Y362" s="98">
        <v>27.81814962654348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0.30229975712390489</v>
      </c>
      <c r="D363" s="98">
        <v>0.24605128305212234</v>
      </c>
      <c r="E363" s="98">
        <v>0.27124980396128218</v>
      </c>
      <c r="F363" s="98">
        <v>0.22194376782977035</v>
      </c>
      <c r="G363" s="98">
        <v>0.28573102572059894</v>
      </c>
      <c r="H363" s="98">
        <v>0.34746695690948315</v>
      </c>
      <c r="I363" s="98">
        <v>0.2912488216775736</v>
      </c>
      <c r="J363" s="98">
        <v>0.26329631304865037</v>
      </c>
      <c r="K363" s="98">
        <v>0.23562255612245164</v>
      </c>
      <c r="L363" s="98">
        <v>0.28899473152494132</v>
      </c>
      <c r="M363" s="98">
        <v>0.20557668133314966</v>
      </c>
      <c r="N363" s="98">
        <v>0.19460427304388941</v>
      </c>
      <c r="O363" s="98">
        <v>0.24070276467811957</v>
      </c>
      <c r="P363" s="98">
        <v>0.20025596163055573</v>
      </c>
      <c r="Q363" s="98">
        <v>0.1153097547023418</v>
      </c>
      <c r="R363" s="98">
        <v>0.16710847802101914</v>
      </c>
      <c r="S363" s="98">
        <v>0.13835528078695314</v>
      </c>
      <c r="T363" s="98">
        <v>0.15806648006549745</v>
      </c>
      <c r="U363" s="98">
        <v>0.1308015037483253</v>
      </c>
      <c r="V363" s="98">
        <v>0.18779676369301981</v>
      </c>
      <c r="W363" s="98">
        <v>0.37119510942508743</v>
      </c>
      <c r="X363" s="98">
        <v>0.1597647846442091</v>
      </c>
      <c r="Y363" s="98">
        <v>0.18478362281503141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4.5505225689293008E-3</v>
      </c>
      <c r="D364" s="122">
        <f t="shared" si="156"/>
        <v>2.6014881041313822E-3</v>
      </c>
      <c r="E364" s="122">
        <f t="shared" si="156"/>
        <v>6.963604750190833E-3</v>
      </c>
      <c r="F364" s="122">
        <f t="shared" si="156"/>
        <v>4.7598831599330932E-3</v>
      </c>
      <c r="G364" s="122">
        <f t="shared" si="156"/>
        <v>6.0840470786831715E-3</v>
      </c>
      <c r="H364" s="122">
        <f t="shared" si="156"/>
        <v>9.066955199781521E-3</v>
      </c>
      <c r="I364" s="122">
        <f t="shared" si="156"/>
        <v>8.7444245613817091E-3</v>
      </c>
      <c r="J364" s="122">
        <f t="shared" si="156"/>
        <v>5.5897694863639678E-3</v>
      </c>
      <c r="K364" s="122">
        <f t="shared" si="156"/>
        <v>3.4145205040883044E-3</v>
      </c>
      <c r="L364" s="122">
        <f t="shared" si="156"/>
        <v>5.551770257431303E-3</v>
      </c>
      <c r="M364" s="122">
        <f t="shared" si="156"/>
        <v>4.0302478217362804E-3</v>
      </c>
      <c r="N364" s="122">
        <f t="shared" si="156"/>
        <v>2.547207552903258E-3</v>
      </c>
      <c r="O364" s="122">
        <f t="shared" si="156"/>
        <v>5.7021846295791604E-3</v>
      </c>
      <c r="P364" s="122">
        <f t="shared" si="156"/>
        <v>1.6460893699766102E-3</v>
      </c>
      <c r="Q364" s="122">
        <f t="shared" si="156"/>
        <v>1.6229134352596217E-3</v>
      </c>
      <c r="R364" s="122">
        <f t="shared" si="156"/>
        <v>2.4893686829614982E-3</v>
      </c>
      <c r="S364" s="122">
        <f t="shared" si="156"/>
        <v>3.7569807886315234E-3</v>
      </c>
      <c r="T364" s="122">
        <f t="shared" si="156"/>
        <v>2.9613187620340245E-3</v>
      </c>
      <c r="U364" s="122">
        <f t="shared" si="156"/>
        <v>4.9963538202995291E-3</v>
      </c>
      <c r="V364" s="122">
        <f t="shared" si="156"/>
        <v>1.0599388143278533E-2</v>
      </c>
      <c r="W364" s="122">
        <f t="shared" si="156"/>
        <v>5.8925810557162927E-3</v>
      </c>
      <c r="X364" s="122">
        <f t="shared" si="156"/>
        <v>1.2964676194117393E-3</v>
      </c>
      <c r="Y364" s="122">
        <f t="shared" si="156"/>
        <v>5.7897472696291489E-4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4.5505225689293008E-3</v>
      </c>
      <c r="D365" s="98">
        <v>2.6014881041313822E-3</v>
      </c>
      <c r="E365" s="98">
        <v>6.963604750190833E-3</v>
      </c>
      <c r="F365" s="98">
        <v>4.7598831599330932E-3</v>
      </c>
      <c r="G365" s="98">
        <v>6.0840470786831715E-3</v>
      </c>
      <c r="H365" s="98">
        <v>9.066955199781521E-3</v>
      </c>
      <c r="I365" s="98">
        <v>8.7444245613817091E-3</v>
      </c>
      <c r="J365" s="98">
        <v>5.5897694863639678E-3</v>
      </c>
      <c r="K365" s="98">
        <v>3.4145205040883044E-3</v>
      </c>
      <c r="L365" s="98">
        <v>5.551770257431303E-3</v>
      </c>
      <c r="M365" s="98">
        <v>4.0302478217362804E-3</v>
      </c>
      <c r="N365" s="98">
        <v>2.547207552903258E-3</v>
      </c>
      <c r="O365" s="98">
        <v>5.7021846295791604E-3</v>
      </c>
      <c r="P365" s="98">
        <v>1.6460893699766102E-3</v>
      </c>
      <c r="Q365" s="98">
        <v>1.6229134352596217E-3</v>
      </c>
      <c r="R365" s="98">
        <v>2.4893686829614982E-3</v>
      </c>
      <c r="S365" s="98">
        <v>3.7569807886315234E-3</v>
      </c>
      <c r="T365" s="98">
        <v>2.9613187620340245E-3</v>
      </c>
      <c r="U365" s="98">
        <v>4.9963538202995291E-3</v>
      </c>
      <c r="V365" s="98">
        <v>1.0599388143278533E-2</v>
      </c>
      <c r="W365" s="98">
        <v>5.8925810557162927E-3</v>
      </c>
      <c r="X365" s="98">
        <v>1.2964676194117393E-3</v>
      </c>
      <c r="Y365" s="98">
        <v>5.7897472696291489E-4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6.6036136756797559</v>
      </c>
      <c r="D366" s="122">
        <v>6.6434778714761382</v>
      </c>
      <c r="E366" s="122">
        <v>6.5990326939865724</v>
      </c>
      <c r="F366" s="122">
        <v>6.0809878677488367</v>
      </c>
      <c r="G366" s="122">
        <v>8.3829053879742297</v>
      </c>
      <c r="H366" s="122">
        <v>10.364342520814194</v>
      </c>
      <c r="I366" s="122">
        <v>10.046065944164505</v>
      </c>
      <c r="J366" s="122">
        <v>9.4605586425071486</v>
      </c>
      <c r="K366" s="122">
        <v>8.7601299869142402</v>
      </c>
      <c r="L366" s="122">
        <v>9.4850057105256802</v>
      </c>
      <c r="M366" s="122">
        <v>7.9505342985956373</v>
      </c>
      <c r="N366" s="122">
        <v>7.8886501770562303</v>
      </c>
      <c r="O366" s="122">
        <v>8.3199113162215514</v>
      </c>
      <c r="P366" s="122">
        <v>9.3991347193326433</v>
      </c>
      <c r="Q366" s="122">
        <v>5.9078010634143805</v>
      </c>
      <c r="R366" s="122">
        <v>6.8373908605155602</v>
      </c>
      <c r="S366" s="122">
        <v>5.280572410204817</v>
      </c>
      <c r="T366" s="122">
        <v>6.3593993863405895</v>
      </c>
      <c r="U366" s="122">
        <v>6.1577120871363755</v>
      </c>
      <c r="V366" s="122">
        <v>8.8948917123273077</v>
      </c>
      <c r="W366" s="122">
        <v>12.187815071623449</v>
      </c>
      <c r="X366" s="122">
        <v>6.9746398577712156</v>
      </c>
      <c r="Y366" s="122">
        <v>9.9646317127299042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1.4542509676347739</v>
      </c>
      <c r="D367" s="98">
        <v>1.2365137932387411</v>
      </c>
      <c r="E367" s="98">
        <v>1.112007214025952</v>
      </c>
      <c r="F367" s="98">
        <v>1.2361849526552684</v>
      </c>
      <c r="G367" s="98">
        <v>2.1022277268765928</v>
      </c>
      <c r="H367" s="98">
        <v>2.8079255902501941</v>
      </c>
      <c r="I367" s="98">
        <v>4.7052976210091959</v>
      </c>
      <c r="J367" s="98">
        <v>4.9033821380389924</v>
      </c>
      <c r="K367" s="98">
        <v>3.797075097216819</v>
      </c>
      <c r="L367" s="98">
        <v>3.884961817406924</v>
      </c>
      <c r="M367" s="98">
        <v>3.4327269310203876</v>
      </c>
      <c r="N367" s="98">
        <v>3.3584564447497285</v>
      </c>
      <c r="O367" s="98">
        <v>2.5340724718458034</v>
      </c>
      <c r="P367" s="98">
        <v>1.5200341774552633</v>
      </c>
      <c r="Q367" s="98">
        <v>1.0499047660002654</v>
      </c>
      <c r="R367" s="98">
        <v>1.3194877261048432</v>
      </c>
      <c r="S367" s="98">
        <v>1.8844661161068643</v>
      </c>
      <c r="T367" s="98">
        <v>2.6536469273103513</v>
      </c>
      <c r="U367" s="98">
        <v>2.7140090625212041</v>
      </c>
      <c r="V367" s="98">
        <v>2.8067025864309052</v>
      </c>
      <c r="W367" s="98">
        <v>3.0959431949380445</v>
      </c>
      <c r="X367" s="98">
        <v>1.2214335961924463</v>
      </c>
      <c r="Y367" s="98">
        <v>2.086730540845795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4.2218455212434973E-3</v>
      </c>
      <c r="D368" s="98">
        <v>2.6971807934828103E-3</v>
      </c>
      <c r="E368" s="98">
        <v>4.5120265963766153E-3</v>
      </c>
      <c r="F368" s="98">
        <v>6.2096581936993949E-3</v>
      </c>
      <c r="G368" s="98">
        <v>1.5945144583643458E-2</v>
      </c>
      <c r="H368" s="98">
        <v>2.3875751765905315E-2</v>
      </c>
      <c r="I368" s="98">
        <v>1.9379823646648531E-2</v>
      </c>
      <c r="J368" s="98">
        <v>2.1370458405601506E-2</v>
      </c>
      <c r="K368" s="98">
        <v>5.3234818728591794E-2</v>
      </c>
      <c r="L368" s="98">
        <v>2.6823808560272645E-2</v>
      </c>
      <c r="M368" s="98">
        <v>2.4540756701626216E-2</v>
      </c>
      <c r="N368" s="98">
        <v>1.6324148566427988E-2</v>
      </c>
      <c r="O368" s="98">
        <v>9.4662694367539206E-3</v>
      </c>
      <c r="P368" s="98">
        <v>1.9269021923758442E-2</v>
      </c>
      <c r="Q368" s="98">
        <v>6.979901859771669E-3</v>
      </c>
      <c r="R368" s="98">
        <v>0</v>
      </c>
      <c r="S368" s="98">
        <v>8.6817982949370844E-3</v>
      </c>
      <c r="T368" s="98">
        <v>1.52582487474484E-2</v>
      </c>
      <c r="U368" s="98">
        <v>1.7966557928598519E-2</v>
      </c>
      <c r="V368" s="98">
        <v>2.6369260774904014E-2</v>
      </c>
      <c r="W368" s="98">
        <v>1.5809972636345281E-2</v>
      </c>
      <c r="X368" s="98">
        <v>0</v>
      </c>
      <c r="Y368" s="98">
        <v>0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2.0509106463378591E-3</v>
      </c>
      <c r="D369" s="101">
        <v>1.2992235492358334E-3</v>
      </c>
      <c r="E369" s="101">
        <v>2.1342075567907545E-3</v>
      </c>
      <c r="F369" s="101">
        <v>2.9010232010165411E-3</v>
      </c>
      <c r="G369" s="101">
        <v>7.3619164672380005E-3</v>
      </c>
      <c r="H369" s="101">
        <v>9.2870443654531933E-3</v>
      </c>
      <c r="I369" s="101">
        <v>7.8159888757959092E-3</v>
      </c>
      <c r="J369" s="101">
        <v>9.1711231008131146E-3</v>
      </c>
      <c r="K369" s="101">
        <v>2.305169263348178E-2</v>
      </c>
      <c r="L369" s="101">
        <v>1.0248206676346296E-2</v>
      </c>
      <c r="M369" s="101">
        <v>1.0283875313357562E-2</v>
      </c>
      <c r="N369" s="101">
        <v>6.5494855714624016E-3</v>
      </c>
      <c r="O369" s="101">
        <v>3.2536029699183682E-3</v>
      </c>
      <c r="P369" s="101">
        <v>6.7043862189724293E-3</v>
      </c>
      <c r="Q369" s="101">
        <v>1.9626798582711071E-3</v>
      </c>
      <c r="R369" s="101">
        <v>0</v>
      </c>
      <c r="S369" s="101">
        <v>2.4757596678910976E-3</v>
      </c>
      <c r="T369" s="101">
        <v>4.9433817785551155E-3</v>
      </c>
      <c r="U369" s="101">
        <v>5.8766076742059244E-3</v>
      </c>
      <c r="V369" s="101">
        <v>8.5784828810657413E-3</v>
      </c>
      <c r="W369" s="101">
        <v>4.9978601007925547E-3</v>
      </c>
      <c r="X369" s="101">
        <v>0</v>
      </c>
      <c r="Y369" s="101">
        <v>0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2.1709348749056382E-3</v>
      </c>
      <c r="D370" s="104">
        <v>1.3979572442469766E-3</v>
      </c>
      <c r="E370" s="104">
        <v>2.3778190395858608E-3</v>
      </c>
      <c r="F370" s="104">
        <v>3.3086349926828539E-3</v>
      </c>
      <c r="G370" s="104">
        <v>8.5832281164054582E-3</v>
      </c>
      <c r="H370" s="104">
        <v>1.4588707400452122E-2</v>
      </c>
      <c r="I370" s="104">
        <v>1.1563834770852622E-2</v>
      </c>
      <c r="J370" s="104">
        <v>1.2199335304788391E-2</v>
      </c>
      <c r="K370" s="104">
        <v>3.0183126095110015E-2</v>
      </c>
      <c r="L370" s="104">
        <v>1.6575601883926348E-2</v>
      </c>
      <c r="M370" s="104">
        <v>1.4256881388268654E-2</v>
      </c>
      <c r="N370" s="104">
        <v>9.7746629949655873E-3</v>
      </c>
      <c r="O370" s="104">
        <v>6.2126664668355532E-3</v>
      </c>
      <c r="P370" s="104">
        <v>1.2564635704786014E-2</v>
      </c>
      <c r="Q370" s="104">
        <v>5.0172220015005618E-3</v>
      </c>
      <c r="R370" s="104">
        <v>0</v>
      </c>
      <c r="S370" s="104">
        <v>6.2060386270459868E-3</v>
      </c>
      <c r="T370" s="104">
        <v>1.0314866968893286E-2</v>
      </c>
      <c r="U370" s="104">
        <v>1.2089950254392596E-2</v>
      </c>
      <c r="V370" s="104">
        <v>1.7790777893838271E-2</v>
      </c>
      <c r="W370" s="104">
        <v>1.0812112535552728E-2</v>
      </c>
      <c r="X370" s="104">
        <v>0</v>
      </c>
      <c r="Y370" s="104">
        <v>0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2.2053921535161818E-2</v>
      </c>
      <c r="D371" s="101">
        <v>5.8282927939016703E-2</v>
      </c>
      <c r="E371" s="101">
        <v>0.11222202628393325</v>
      </c>
      <c r="F371" s="101">
        <v>0.19090892637239232</v>
      </c>
      <c r="G371" s="101">
        <v>0.3833885405642446</v>
      </c>
      <c r="H371" s="101">
        <v>0.29571724020452794</v>
      </c>
      <c r="I371" s="101">
        <v>0.12284763551923812</v>
      </c>
      <c r="J371" s="101">
        <v>2.2926590227043138E-2</v>
      </c>
      <c r="K371" s="101">
        <v>6.9327940807652907E-2</v>
      </c>
      <c r="L371" s="101">
        <v>6.496851012436726E-2</v>
      </c>
      <c r="M371" s="101">
        <v>2.106934067040055E-2</v>
      </c>
      <c r="N371" s="101">
        <v>7.6411837001784597E-2</v>
      </c>
      <c r="O371" s="101">
        <v>0.10952456225557279</v>
      </c>
      <c r="P371" s="101">
        <v>0.10448227433632684</v>
      </c>
      <c r="Q371" s="101">
        <v>4.5691945105141359E-2</v>
      </c>
      <c r="R371" s="101">
        <v>1.9544584422704115E-2</v>
      </c>
      <c r="S371" s="101">
        <v>3.3852420997150169E-2</v>
      </c>
      <c r="T371" s="101">
        <v>3.2055930013536418E-2</v>
      </c>
      <c r="U371" s="101">
        <v>3.9182802769786383E-2</v>
      </c>
      <c r="V371" s="101">
        <v>6.6334608108977386E-2</v>
      </c>
      <c r="W371" s="101">
        <v>0.11162588100537156</v>
      </c>
      <c r="X371" s="101">
        <v>4.498260064770912E-2</v>
      </c>
      <c r="Y371" s="101">
        <v>4.1836769153705933E-2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1.8707873284271422E-4</v>
      </c>
      <c r="F372" s="104">
        <v>7.4809973592935598E-4</v>
      </c>
      <c r="G372" s="104">
        <v>2.5831339564580335E-3</v>
      </c>
      <c r="H372" s="104">
        <v>9.7711406091498796E-4</v>
      </c>
      <c r="I372" s="104">
        <v>6.2980874304614548E-4</v>
      </c>
      <c r="J372" s="104">
        <v>4.6447212230646005E-4</v>
      </c>
      <c r="K372" s="104">
        <v>0</v>
      </c>
      <c r="L372" s="104">
        <v>2.0031202786976315E-4</v>
      </c>
      <c r="M372" s="104">
        <v>4.388026303000079E-4</v>
      </c>
      <c r="N372" s="104">
        <v>8.772084353843503E-4</v>
      </c>
      <c r="O372" s="104">
        <v>8.1158011145569938E-4</v>
      </c>
      <c r="P372" s="104">
        <v>1.0779131393351114E-3</v>
      </c>
      <c r="Q372" s="104">
        <v>6.4572712692942381E-4</v>
      </c>
      <c r="R372" s="104">
        <v>0</v>
      </c>
      <c r="S372" s="104">
        <v>0</v>
      </c>
      <c r="T372" s="104">
        <v>1.8188329936275771E-4</v>
      </c>
      <c r="U372" s="104">
        <v>3.6668766083437939E-4</v>
      </c>
      <c r="V372" s="104">
        <v>6.9803250354756054E-4</v>
      </c>
      <c r="W372" s="104">
        <v>1.3253453104159622E-3</v>
      </c>
      <c r="X372" s="104">
        <v>3.8410757170322254E-4</v>
      </c>
      <c r="Y372" s="104">
        <v>1.8402275887976658E-4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8.9934494008316997E-5</v>
      </c>
      <c r="F373" s="98">
        <v>3.5842950641884946E-4</v>
      </c>
      <c r="G373" s="98">
        <v>1.2398524149844837E-3</v>
      </c>
      <c r="H373" s="98">
        <v>3.9933593966382831E-4</v>
      </c>
      <c r="I373" s="98">
        <v>2.694948246480932E-4</v>
      </c>
      <c r="J373" s="98">
        <v>2.1335129099848735E-4</v>
      </c>
      <c r="K373" s="98">
        <v>0</v>
      </c>
      <c r="L373" s="98">
        <v>8.2892865441908491E-5</v>
      </c>
      <c r="M373" s="98">
        <v>1.9892045187015322E-4</v>
      </c>
      <c r="N373" s="98">
        <v>3.7931435698518789E-4</v>
      </c>
      <c r="O373" s="98">
        <v>2.9780318885499834E-4</v>
      </c>
      <c r="P373" s="98">
        <v>3.935724514905051E-4</v>
      </c>
      <c r="Q373" s="98">
        <v>1.896134090849582E-4</v>
      </c>
      <c r="R373" s="98">
        <v>0</v>
      </c>
      <c r="S373" s="98">
        <v>0</v>
      </c>
      <c r="T373" s="98">
        <v>6.1420180227109093E-5</v>
      </c>
      <c r="U373" s="98">
        <v>1.2390922477295067E-4</v>
      </c>
      <c r="V373" s="98">
        <v>2.3406149358938465E-4</v>
      </c>
      <c r="W373" s="98">
        <v>4.3589017681321883E-4</v>
      </c>
      <c r="X373" s="98">
        <v>1.4518921417287176E-4</v>
      </c>
      <c r="Y373" s="98">
        <v>6.9824032083365696E-5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9.7144238834397223E-5</v>
      </c>
      <c r="F374" s="98">
        <v>3.8967022951050658E-4</v>
      </c>
      <c r="G374" s="98">
        <v>1.3432815414735498E-3</v>
      </c>
      <c r="H374" s="98">
        <v>5.7777812125115965E-4</v>
      </c>
      <c r="I374" s="98">
        <v>3.6031391839805229E-4</v>
      </c>
      <c r="J374" s="98">
        <v>2.5112083130797268E-4</v>
      </c>
      <c r="K374" s="98">
        <v>0</v>
      </c>
      <c r="L374" s="98">
        <v>1.1741916242785468E-4</v>
      </c>
      <c r="M374" s="98">
        <v>2.398821784298547E-4</v>
      </c>
      <c r="N374" s="98">
        <v>4.9789407839916241E-4</v>
      </c>
      <c r="O374" s="98">
        <v>5.1377692260070099E-4</v>
      </c>
      <c r="P374" s="98">
        <v>6.8434068784460633E-4</v>
      </c>
      <c r="Q374" s="98">
        <v>4.5611371784446563E-4</v>
      </c>
      <c r="R374" s="98">
        <v>0</v>
      </c>
      <c r="S374" s="98">
        <v>0</v>
      </c>
      <c r="T374" s="98">
        <v>1.2046311913564863E-4</v>
      </c>
      <c r="U374" s="98">
        <v>2.4277843606142872E-4</v>
      </c>
      <c r="V374" s="98">
        <v>4.6397100995817587E-4</v>
      </c>
      <c r="W374" s="98">
        <v>8.8945513360274328E-4</v>
      </c>
      <c r="X374" s="98">
        <v>2.3891835753035078E-4</v>
      </c>
      <c r="Y374" s="98">
        <v>1.1419872679640089E-4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3.9717657462705471</v>
      </c>
      <c r="D375" s="101">
        <v>4.2541747039541402</v>
      </c>
      <c r="E375" s="101">
        <v>3.8042159537598672</v>
      </c>
      <c r="F375" s="101">
        <v>2.9185886012434588</v>
      </c>
      <c r="G375" s="101">
        <v>3.0122156426604305</v>
      </c>
      <c r="H375" s="101">
        <v>4.2991137480148192</v>
      </c>
      <c r="I375" s="101">
        <v>3.718812755898111</v>
      </c>
      <c r="J375" s="101">
        <v>2.6905628939885289</v>
      </c>
      <c r="K375" s="101">
        <v>0.66149976788132536</v>
      </c>
      <c r="L375" s="101">
        <v>3.4501590715911785</v>
      </c>
      <c r="M375" s="101">
        <v>2.4666267336501777</v>
      </c>
      <c r="N375" s="101">
        <v>2.666050053245284</v>
      </c>
      <c r="O375" s="101">
        <v>3.1495246234270242</v>
      </c>
      <c r="P375" s="101">
        <v>4.8743776824134715</v>
      </c>
      <c r="Q375" s="101">
        <v>2.8154167665279495</v>
      </c>
      <c r="R375" s="101">
        <v>2.9541758055667664</v>
      </c>
      <c r="S375" s="101">
        <v>1.7670087255903106</v>
      </c>
      <c r="T375" s="101">
        <v>2.2244773814623438</v>
      </c>
      <c r="U375" s="101">
        <v>1.9040004441964866</v>
      </c>
      <c r="V375" s="101">
        <v>3.7087541032797025</v>
      </c>
      <c r="W375" s="101">
        <v>5.9541722775263333</v>
      </c>
      <c r="X375" s="101">
        <v>3.2576443722315749</v>
      </c>
      <c r="Y375" s="101">
        <v>5.2358762949116429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1.1513211947180295</v>
      </c>
      <c r="D376" s="104">
        <v>1.0918092655507574</v>
      </c>
      <c r="E376" s="104">
        <v>1.5658883945876005</v>
      </c>
      <c r="F376" s="104">
        <v>1.7283476295480882</v>
      </c>
      <c r="G376" s="104">
        <v>2.8665451993328608</v>
      </c>
      <c r="H376" s="104">
        <v>2.9367330765178328</v>
      </c>
      <c r="I376" s="104">
        <v>1.479098299348266</v>
      </c>
      <c r="J376" s="104">
        <v>1.8218520897246755</v>
      </c>
      <c r="K376" s="104">
        <v>4.1789923622798497</v>
      </c>
      <c r="L376" s="104">
        <v>2.0578921908150676</v>
      </c>
      <c r="M376" s="104">
        <v>2.0051317339227452</v>
      </c>
      <c r="N376" s="104">
        <v>1.7705304850576207</v>
      </c>
      <c r="O376" s="104">
        <v>2.5165118091449412</v>
      </c>
      <c r="P376" s="104">
        <v>2.8798936500644881</v>
      </c>
      <c r="Q376" s="104">
        <v>1.9891619567943235</v>
      </c>
      <c r="R376" s="104">
        <v>2.5441827444212466</v>
      </c>
      <c r="S376" s="104">
        <v>1.5865633492155553</v>
      </c>
      <c r="T376" s="104">
        <v>1.4337790155075469</v>
      </c>
      <c r="U376" s="104">
        <v>1.4821865320594656</v>
      </c>
      <c r="V376" s="104">
        <v>2.2860331212292713</v>
      </c>
      <c r="W376" s="104">
        <v>3.0089384002069379</v>
      </c>
      <c r="X376" s="104">
        <v>2.4501951811277816</v>
      </c>
      <c r="Y376" s="104">
        <v>2.6000040850598802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0.52591792355644051</v>
      </c>
      <c r="D377" s="98">
        <v>0.49977034853004104</v>
      </c>
      <c r="E377" s="98">
        <v>0.71089272912846913</v>
      </c>
      <c r="F377" s="98">
        <v>0.78312044266303349</v>
      </c>
      <c r="G377" s="98">
        <v>1.2969259841195759</v>
      </c>
      <c r="H377" s="98">
        <v>1.1282875700214627</v>
      </c>
      <c r="I377" s="98">
        <v>0.59560874614216741</v>
      </c>
      <c r="J377" s="98">
        <v>0.78883863317712843</v>
      </c>
      <c r="K377" s="98">
        <v>1.8456778647771861</v>
      </c>
      <c r="L377" s="98">
        <v>0.81198764416377489</v>
      </c>
      <c r="M377" s="98">
        <v>0.86761538534970184</v>
      </c>
      <c r="N377" s="98">
        <v>0.7376984222850318</v>
      </c>
      <c r="O377" s="98">
        <v>0.90642363272250814</v>
      </c>
      <c r="P377" s="98">
        <v>1.0350745548473201</v>
      </c>
      <c r="Q377" s="98">
        <v>0.58034868061298384</v>
      </c>
      <c r="R377" s="98">
        <v>0.68810809773864134</v>
      </c>
      <c r="S377" s="98">
        <v>0.47539004193794593</v>
      </c>
      <c r="T377" s="98">
        <v>0.48952094749766123</v>
      </c>
      <c r="U377" s="98">
        <v>0.51411701255427189</v>
      </c>
      <c r="V377" s="98">
        <v>0.78611737777468427</v>
      </c>
      <c r="W377" s="98">
        <v>1.0014513664673026</v>
      </c>
      <c r="X377" s="98">
        <v>0.94248082207454564</v>
      </c>
      <c r="Y377" s="98">
        <v>0.98554775368224368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0.62540327116158889</v>
      </c>
      <c r="D378" s="98">
        <v>0.59203891702071632</v>
      </c>
      <c r="E378" s="98">
        <v>0.85499566545913153</v>
      </c>
      <c r="F378" s="98">
        <v>0.9452271868850548</v>
      </c>
      <c r="G378" s="98">
        <v>1.5696192152132851</v>
      </c>
      <c r="H378" s="98">
        <v>1.80844550649637</v>
      </c>
      <c r="I378" s="98">
        <v>0.88348955320609857</v>
      </c>
      <c r="J378" s="98">
        <v>1.0330134565475471</v>
      </c>
      <c r="K378" s="98">
        <v>2.3333144975026641</v>
      </c>
      <c r="L378" s="98">
        <v>1.2459045466512928</v>
      </c>
      <c r="M378" s="98">
        <v>1.1375163485730435</v>
      </c>
      <c r="N378" s="98">
        <v>1.0328320627725889</v>
      </c>
      <c r="O378" s="98">
        <v>1.6100881764224331</v>
      </c>
      <c r="P378" s="98">
        <v>1.8448190952171679</v>
      </c>
      <c r="Q378" s="98">
        <v>1.4088132761813397</v>
      </c>
      <c r="R378" s="98">
        <v>1.856074646682605</v>
      </c>
      <c r="S378" s="98">
        <v>1.1111733072776093</v>
      </c>
      <c r="T378" s="98">
        <v>0.94425806800988576</v>
      </c>
      <c r="U378" s="98">
        <v>0.96806951950519371</v>
      </c>
      <c r="V378" s="98">
        <v>1.4999157434545871</v>
      </c>
      <c r="W378" s="98">
        <v>2.0074870337396353</v>
      </c>
      <c r="X378" s="98">
        <v>1.507714359053236</v>
      </c>
      <c r="Y378" s="98">
        <v>1.6144563313776363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1.0320002322020125</v>
      </c>
      <c r="D379" s="122">
        <v>1.055023705389494</v>
      </c>
      <c r="E379" s="122">
        <v>1.0614465842550496</v>
      </c>
      <c r="F379" s="122">
        <v>1.0529260350074612</v>
      </c>
      <c r="G379" s="122">
        <v>1.2813767158214122</v>
      </c>
      <c r="H379" s="122">
        <v>1.7717857950305391</v>
      </c>
      <c r="I379" s="122">
        <v>1.4386033974206405</v>
      </c>
      <c r="J379" s="122">
        <v>1.5260326421502202</v>
      </c>
      <c r="K379" s="122">
        <v>1.7506762814985661</v>
      </c>
      <c r="L379" s="122">
        <v>1.7937370219769559</v>
      </c>
      <c r="M379" s="122">
        <v>1.5199528286324624</v>
      </c>
      <c r="N379" s="122">
        <v>1.5053909675426409</v>
      </c>
      <c r="O379" s="122">
        <v>1.5858274264891659</v>
      </c>
      <c r="P379" s="122">
        <v>1.8395635326066908</v>
      </c>
      <c r="Q379" s="122">
        <v>1.1380184608928989</v>
      </c>
      <c r="R379" s="122">
        <v>1.3755683833583623</v>
      </c>
      <c r="S379" s="122">
        <v>1.0960568115080043</v>
      </c>
      <c r="T379" s="122">
        <v>1.337174358015752</v>
      </c>
      <c r="U379" s="122">
        <v>1.3118742297384423</v>
      </c>
      <c r="V379" s="122">
        <v>1.8625571089563686</v>
      </c>
      <c r="W379" s="122">
        <v>2.1994864950558424</v>
      </c>
      <c r="X379" s="122">
        <v>1.3590057237690316</v>
      </c>
      <c r="Y379" s="122">
        <v>2.0480950027267482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3.0787842087770273E-2</v>
      </c>
      <c r="D380" s="98">
        <v>4.8635010701918654E-2</v>
      </c>
      <c r="E380" s="98">
        <v>5.6282892332455883E-2</v>
      </c>
      <c r="F380" s="98">
        <v>5.7628469770837069E-2</v>
      </c>
      <c r="G380" s="98">
        <v>7.9324777004121397E-2</v>
      </c>
      <c r="H380" s="98">
        <v>0.12890071921593518</v>
      </c>
      <c r="I380" s="98">
        <v>9.3095479081914553E-2</v>
      </c>
      <c r="J380" s="98">
        <v>0.18080469282594294</v>
      </c>
      <c r="K380" s="98">
        <v>0.17785667003823019</v>
      </c>
      <c r="L380" s="98">
        <v>0.18068184084983097</v>
      </c>
      <c r="M380" s="98">
        <v>0.16833523541662665</v>
      </c>
      <c r="N380" s="98">
        <v>0.15329419541873915</v>
      </c>
      <c r="O380" s="98">
        <v>0.11684393819896215</v>
      </c>
      <c r="P380" s="98">
        <v>6.0744789933905176E-2</v>
      </c>
      <c r="Q380" s="98">
        <v>3.3493284740581906E-2</v>
      </c>
      <c r="R380" s="98">
        <v>4.7076462168434745E-2</v>
      </c>
      <c r="S380" s="98">
        <v>7.4170113091923492E-2</v>
      </c>
      <c r="T380" s="98">
        <v>9.4875463737568277E-2</v>
      </c>
      <c r="U380" s="98">
        <v>0.12546425700823707</v>
      </c>
      <c r="V380" s="98">
        <v>0.13851312529882581</v>
      </c>
      <c r="W380" s="98">
        <v>0.17605018704162401</v>
      </c>
      <c r="X380" s="98">
        <v>1.2546448479365962E-2</v>
      </c>
      <c r="Y380" s="98">
        <v>1.6208002201258471E-2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6.7315488524256539E-3</v>
      </c>
      <c r="D381" s="98">
        <v>5.2904803768787749E-3</v>
      </c>
      <c r="E381" s="98">
        <v>5.4314411923741604E-3</v>
      </c>
      <c r="F381" s="98">
        <v>7.0479939002124903E-3</v>
      </c>
      <c r="G381" s="98">
        <v>9.2560394229743697E-3</v>
      </c>
      <c r="H381" s="98">
        <v>1.0449873656995727E-2</v>
      </c>
      <c r="I381" s="98">
        <v>5.8441575703609694E-3</v>
      </c>
      <c r="J381" s="98">
        <v>4.1641926044387514E-3</v>
      </c>
      <c r="K381" s="98">
        <v>5.4594710185183522E-3</v>
      </c>
      <c r="L381" s="98">
        <v>3.6452056504301424E-3</v>
      </c>
      <c r="M381" s="98">
        <v>1.2567168399269402E-3</v>
      </c>
      <c r="N381" s="98">
        <v>1.312480423169553E-3</v>
      </c>
      <c r="O381" s="98">
        <v>3.6975561780709766E-3</v>
      </c>
      <c r="P381" s="98">
        <v>7.1906739390684435E-3</v>
      </c>
      <c r="Q381" s="98">
        <v>6.7914312743965477E-3</v>
      </c>
      <c r="R381" s="98">
        <v>6.3990300298163525E-3</v>
      </c>
      <c r="S381" s="98">
        <v>3.0975430059763773E-3</v>
      </c>
      <c r="T381" s="98">
        <v>1.6877552376992255E-3</v>
      </c>
      <c r="U381" s="98">
        <v>2.8192810351904411E-3</v>
      </c>
      <c r="V381" s="98">
        <v>4.0489913212353882E-3</v>
      </c>
      <c r="W381" s="98">
        <v>1.0166187864234483E-2</v>
      </c>
      <c r="X381" s="98">
        <v>0</v>
      </c>
      <c r="Y381" s="98">
        <v>0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0.99448084126181668</v>
      </c>
      <c r="D382" s="33">
        <v>1.0010982143106966</v>
      </c>
      <c r="E382" s="33">
        <v>0.99973225073021943</v>
      </c>
      <c r="F382" s="33">
        <v>0.98824957133641167</v>
      </c>
      <c r="G382" s="33">
        <v>1.1927958993943164</v>
      </c>
      <c r="H382" s="33">
        <v>1.6324352021576083</v>
      </c>
      <c r="I382" s="33">
        <v>1.339663760768365</v>
      </c>
      <c r="J382" s="33">
        <v>1.3410637567198385</v>
      </c>
      <c r="K382" s="33">
        <v>1.5673601404418176</v>
      </c>
      <c r="L382" s="33">
        <v>1.6094099754766948</v>
      </c>
      <c r="M382" s="33">
        <v>1.3503608763759087</v>
      </c>
      <c r="N382" s="33">
        <v>1.3507842917007322</v>
      </c>
      <c r="O382" s="33">
        <v>1.4652859321121328</v>
      </c>
      <c r="P382" s="33">
        <v>1.7716280687337171</v>
      </c>
      <c r="Q382" s="33">
        <v>1.0977337448779205</v>
      </c>
      <c r="R382" s="33">
        <v>1.3220928911601111</v>
      </c>
      <c r="S382" s="33">
        <v>1.0187891554101045</v>
      </c>
      <c r="T382" s="33">
        <v>1.2406111390404846</v>
      </c>
      <c r="U382" s="33">
        <v>1.1835906916950147</v>
      </c>
      <c r="V382" s="33">
        <v>1.7199949923363074</v>
      </c>
      <c r="W382" s="33">
        <v>2.0132701201499841</v>
      </c>
      <c r="X382" s="33">
        <v>1.3464592752896656</v>
      </c>
      <c r="Y382" s="33">
        <v>2.0318870005254897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33.544820784724763</v>
      </c>
      <c r="D384" s="117">
        <f t="shared" si="157"/>
        <v>28.934438024596638</v>
      </c>
      <c r="E384" s="117">
        <f t="shared" si="157"/>
        <v>31.947563839821868</v>
      </c>
      <c r="F384" s="117">
        <f t="shared" si="157"/>
        <v>27.384445744207614</v>
      </c>
      <c r="G384" s="117">
        <f t="shared" si="157"/>
        <v>39.155963346896584</v>
      </c>
      <c r="H384" s="117">
        <f t="shared" si="157"/>
        <v>47.760525799824457</v>
      </c>
      <c r="I384" s="117">
        <f t="shared" si="157"/>
        <v>41.959399528085193</v>
      </c>
      <c r="J384" s="117">
        <f t="shared" si="157"/>
        <v>38.895177003633862</v>
      </c>
      <c r="K384" s="117">
        <f t="shared" si="157"/>
        <v>36.028043424889177</v>
      </c>
      <c r="L384" s="117">
        <f t="shared" si="157"/>
        <v>42.903907244309302</v>
      </c>
      <c r="M384" s="117">
        <f t="shared" si="157"/>
        <v>32.076234133917708</v>
      </c>
      <c r="N384" s="117">
        <f t="shared" si="157"/>
        <v>30.956428392563872</v>
      </c>
      <c r="O384" s="117">
        <f t="shared" si="157"/>
        <v>37.406830209697453</v>
      </c>
      <c r="P384" s="117">
        <f t="shared" si="157"/>
        <v>33.742844176547401</v>
      </c>
      <c r="Q384" s="117">
        <f t="shared" si="157"/>
        <v>20.128837364985138</v>
      </c>
      <c r="R384" s="117">
        <f t="shared" ref="R384:V384" si="158">R385+R388+R390+R403</f>
        <v>27.771807540265154</v>
      </c>
      <c r="S384" s="117">
        <f t="shared" si="158"/>
        <v>22.77268642105641</v>
      </c>
      <c r="T384" s="117">
        <f t="shared" si="158"/>
        <v>26.422770114477945</v>
      </c>
      <c r="U384" s="117">
        <f t="shared" si="158"/>
        <v>23.004417365971786</v>
      </c>
      <c r="V384" s="117">
        <f t="shared" si="158"/>
        <v>33.180726980320529</v>
      </c>
      <c r="W384" s="117">
        <f t="shared" ref="W384:Y384" si="159">W385+W388+W390+W403</f>
        <v>59.118717801338065</v>
      </c>
      <c r="X384" s="117">
        <f t="shared" si="159"/>
        <v>27.583738151111284</v>
      </c>
      <c r="Y384" s="117">
        <f t="shared" si="159"/>
        <v>33.968668487192382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28.041836721332484</v>
      </c>
      <c r="D385" s="122">
        <f t="shared" si="160"/>
        <v>23.366257488164141</v>
      </c>
      <c r="E385" s="122">
        <f t="shared" si="160"/>
        <v>26.291591204638365</v>
      </c>
      <c r="F385" s="122">
        <f t="shared" si="160"/>
        <v>22.067787422964059</v>
      </c>
      <c r="G385" s="122">
        <f t="shared" si="160"/>
        <v>31.8655315468013</v>
      </c>
      <c r="H385" s="122">
        <f t="shared" si="160"/>
        <v>38.583862011291892</v>
      </c>
      <c r="I385" s="122">
        <f t="shared" si="160"/>
        <v>33.468347272498946</v>
      </c>
      <c r="J385" s="122">
        <f t="shared" si="160"/>
        <v>30.648890712866589</v>
      </c>
      <c r="K385" s="122">
        <f t="shared" si="160"/>
        <v>27.684536632996966</v>
      </c>
      <c r="L385" s="122">
        <f t="shared" si="160"/>
        <v>34.251724054542336</v>
      </c>
      <c r="M385" s="122">
        <f t="shared" si="160"/>
        <v>24.719270937574155</v>
      </c>
      <c r="N385" s="122">
        <f t="shared" si="160"/>
        <v>23.629397635093046</v>
      </c>
      <c r="O385" s="122">
        <f t="shared" si="160"/>
        <v>29.497780757241753</v>
      </c>
      <c r="P385" s="122">
        <f t="shared" si="160"/>
        <v>24.730257327491721</v>
      </c>
      <c r="Q385" s="122">
        <f t="shared" si="160"/>
        <v>14.346675431550286</v>
      </c>
      <c r="R385" s="122">
        <f t="shared" ref="R385:V385" si="161">SUM(R386:R387)</f>
        <v>20.909222516734179</v>
      </c>
      <c r="S385" s="122">
        <f t="shared" si="161"/>
        <v>17.414285634537222</v>
      </c>
      <c r="T385" s="122">
        <f t="shared" si="161"/>
        <v>19.944697485131652</v>
      </c>
      <c r="U385" s="122">
        <f t="shared" si="161"/>
        <v>16.617528054081241</v>
      </c>
      <c r="V385" s="122">
        <f t="shared" si="161"/>
        <v>23.921646827564835</v>
      </c>
      <c r="W385" s="122">
        <f t="shared" ref="W385:Y385" si="162">SUM(W386:W387)</f>
        <v>46.743688024707126</v>
      </c>
      <c r="X385" s="122">
        <f t="shared" si="162"/>
        <v>20.301536972656557</v>
      </c>
      <c r="Y385" s="122">
        <f t="shared" si="162"/>
        <v>23.455241054225919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27.739536964208579</v>
      </c>
      <c r="D386" s="98">
        <v>23.120206205112019</v>
      </c>
      <c r="E386" s="98">
        <v>26.020341400677083</v>
      </c>
      <c r="F386" s="98">
        <v>21.845843655134288</v>
      </c>
      <c r="G386" s="98">
        <v>31.579800521080703</v>
      </c>
      <c r="H386" s="98">
        <v>38.236395054382406</v>
      </c>
      <c r="I386" s="98">
        <v>33.177098450821369</v>
      </c>
      <c r="J386" s="98">
        <v>30.38559439981794</v>
      </c>
      <c r="K386" s="98">
        <v>27.448914076874516</v>
      </c>
      <c r="L386" s="98">
        <v>33.962729323017392</v>
      </c>
      <c r="M386" s="98">
        <v>24.513694256241006</v>
      </c>
      <c r="N386" s="98">
        <v>23.434793362049156</v>
      </c>
      <c r="O386" s="98">
        <v>29.257077992563634</v>
      </c>
      <c r="P386" s="98">
        <v>24.530001365861164</v>
      </c>
      <c r="Q386" s="98">
        <v>14.231365676847945</v>
      </c>
      <c r="R386" s="98">
        <v>20.742114038713158</v>
      </c>
      <c r="S386" s="98">
        <v>17.275930353750269</v>
      </c>
      <c r="T386" s="98">
        <v>19.786631005066155</v>
      </c>
      <c r="U386" s="98">
        <v>16.486726550332914</v>
      </c>
      <c r="V386" s="98">
        <v>23.733850063871817</v>
      </c>
      <c r="W386" s="98">
        <v>46.372492915282038</v>
      </c>
      <c r="X386" s="98">
        <v>20.141772188012347</v>
      </c>
      <c r="Y386" s="98">
        <v>23.270457431410886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0.30229975712390489</v>
      </c>
      <c r="D387" s="98">
        <v>0.24605128305212234</v>
      </c>
      <c r="E387" s="98">
        <v>0.27124980396128218</v>
      </c>
      <c r="F387" s="98">
        <v>0.22194376782977035</v>
      </c>
      <c r="G387" s="98">
        <v>0.28573102572059894</v>
      </c>
      <c r="H387" s="98">
        <v>0.34746695690948315</v>
      </c>
      <c r="I387" s="98">
        <v>0.2912488216775736</v>
      </c>
      <c r="J387" s="98">
        <v>0.26329631304865037</v>
      </c>
      <c r="K387" s="98">
        <v>0.23562255612245164</v>
      </c>
      <c r="L387" s="98">
        <v>0.28899473152494132</v>
      </c>
      <c r="M387" s="98">
        <v>0.20557668133314966</v>
      </c>
      <c r="N387" s="98">
        <v>0.19460427304388941</v>
      </c>
      <c r="O387" s="98">
        <v>0.24070276467811957</v>
      </c>
      <c r="P387" s="98">
        <v>0.20025596163055573</v>
      </c>
      <c r="Q387" s="98">
        <v>0.1153097547023418</v>
      </c>
      <c r="R387" s="98">
        <v>0.16710847802101914</v>
      </c>
      <c r="S387" s="98">
        <v>0.13835528078695314</v>
      </c>
      <c r="T387" s="98">
        <v>0.15806648006549745</v>
      </c>
      <c r="U387" s="98">
        <v>0.1308015037483253</v>
      </c>
      <c r="V387" s="98">
        <v>0.18779676369301981</v>
      </c>
      <c r="W387" s="98">
        <v>0.37119510942508743</v>
      </c>
      <c r="X387" s="98">
        <v>0.1597647846442091</v>
      </c>
      <c r="Y387" s="98">
        <v>0.18478362281503141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1.0731324453712301E-2</v>
      </c>
      <c r="D388" s="122">
        <f t="shared" si="163"/>
        <v>6.3985579529304238E-3</v>
      </c>
      <c r="E388" s="122">
        <f t="shared" si="163"/>
        <v>1.7843604067296414E-2</v>
      </c>
      <c r="F388" s="122">
        <f t="shared" si="163"/>
        <v>1.2690172087957786E-2</v>
      </c>
      <c r="G388" s="122">
        <f t="shared" si="163"/>
        <v>1.6859827248699916E-2</v>
      </c>
      <c r="H388" s="122">
        <f t="shared" si="163"/>
        <v>2.6090804740277161E-2</v>
      </c>
      <c r="I388" s="122">
        <f t="shared" si="163"/>
        <v>2.61060077610515E-2</v>
      </c>
      <c r="J388" s="122">
        <f t="shared" si="163"/>
        <v>1.7302256770795724E-2</v>
      </c>
      <c r="K388" s="122">
        <f t="shared" si="163"/>
        <v>1.0952791640610726E-2</v>
      </c>
      <c r="L388" s="122">
        <f t="shared" si="163"/>
        <v>1.8446338563048177E-2</v>
      </c>
      <c r="M388" s="122">
        <f t="shared" si="163"/>
        <v>1.3921547091421608E-2</v>
      </c>
      <c r="N388" s="122">
        <f t="shared" si="163"/>
        <v>9.1875725200626871E-3</v>
      </c>
      <c r="O388" s="122">
        <f t="shared" si="163"/>
        <v>2.1555932049835975E-2</v>
      </c>
      <c r="P388" s="122">
        <f t="shared" si="163"/>
        <v>6.5144239961391157E-3</v>
      </c>
      <c r="Q388" s="122">
        <f t="shared" si="163"/>
        <v>6.6434454479498504E-3</v>
      </c>
      <c r="R388" s="122">
        <f t="shared" si="163"/>
        <v>1.026367169045134E-2</v>
      </c>
      <c r="S388" s="122">
        <f t="shared" si="163"/>
        <v>1.5502341390162667E-2</v>
      </c>
      <c r="T388" s="122">
        <f t="shared" si="163"/>
        <v>1.2229994520337791E-2</v>
      </c>
      <c r="U388" s="122">
        <f t="shared" si="163"/>
        <v>2.0654715048554716E-2</v>
      </c>
      <c r="V388" s="122">
        <f t="shared" si="163"/>
        <v>4.3939868247526201E-2</v>
      </c>
      <c r="W388" s="122">
        <f t="shared" si="163"/>
        <v>2.4651180107933938E-2</v>
      </c>
      <c r="X388" s="122">
        <f t="shared" si="163"/>
        <v>5.4826237742555519E-3</v>
      </c>
      <c r="Y388" s="122">
        <f t="shared" si="163"/>
        <v>2.4780947924353865E-3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1.0731324453712301E-2</v>
      </c>
      <c r="D389" s="98">
        <v>6.3985579529304238E-3</v>
      </c>
      <c r="E389" s="98">
        <v>1.7843604067296414E-2</v>
      </c>
      <c r="F389" s="98">
        <v>1.2690172087957786E-2</v>
      </c>
      <c r="G389" s="98">
        <v>1.6859827248699916E-2</v>
      </c>
      <c r="H389" s="98">
        <v>2.6090804740277161E-2</v>
      </c>
      <c r="I389" s="98">
        <v>2.61060077610515E-2</v>
      </c>
      <c r="J389" s="98">
        <v>1.7302256770795724E-2</v>
      </c>
      <c r="K389" s="98">
        <v>1.0952791640610726E-2</v>
      </c>
      <c r="L389" s="98">
        <v>1.8446338563048177E-2</v>
      </c>
      <c r="M389" s="98">
        <v>1.3921547091421608E-2</v>
      </c>
      <c r="N389" s="98">
        <v>9.1875725200626871E-3</v>
      </c>
      <c r="O389" s="98">
        <v>2.1555932049835975E-2</v>
      </c>
      <c r="P389" s="98">
        <v>6.5144239961391157E-3</v>
      </c>
      <c r="Q389" s="98">
        <v>6.6434454479498504E-3</v>
      </c>
      <c r="R389" s="98">
        <v>1.026367169045134E-2</v>
      </c>
      <c r="S389" s="98">
        <v>1.5502341390162667E-2</v>
      </c>
      <c r="T389" s="98">
        <v>1.2229994520337791E-2</v>
      </c>
      <c r="U389" s="98">
        <v>2.0654715048554716E-2</v>
      </c>
      <c r="V389" s="98">
        <v>4.3939868247526201E-2</v>
      </c>
      <c r="W389" s="98">
        <v>2.4651180107933938E-2</v>
      </c>
      <c r="X389" s="98">
        <v>5.4826237742555519E-3</v>
      </c>
      <c r="Y389" s="98">
        <v>2.4780947924353865E-3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4.7093985969888603</v>
      </c>
      <c r="D390" s="122">
        <v>4.7628957295621408</v>
      </c>
      <c r="E390" s="122">
        <v>4.834328225717222</v>
      </c>
      <c r="F390" s="122">
        <v>4.505855299156897</v>
      </c>
      <c r="G390" s="122">
        <v>6.3023406406318392</v>
      </c>
      <c r="H390" s="122">
        <v>7.8082837566744328</v>
      </c>
      <c r="I390" s="122">
        <v>7.3705166273687714</v>
      </c>
      <c r="J390" s="122">
        <v>7.0803709551768517</v>
      </c>
      <c r="K390" s="122">
        <v>7.0067575380023595</v>
      </c>
      <c r="L390" s="122">
        <v>7.271575343033609</v>
      </c>
      <c r="M390" s="122">
        <v>6.1875570715074204</v>
      </c>
      <c r="N390" s="122">
        <v>6.165757380328845</v>
      </c>
      <c r="O390" s="122">
        <v>6.6579008974410838</v>
      </c>
      <c r="P390" s="122">
        <v>7.5530644041785635</v>
      </c>
      <c r="Q390" s="122">
        <v>4.866294686512119</v>
      </c>
      <c r="R390" s="122">
        <v>5.7380443972834438</v>
      </c>
      <c r="S390" s="122">
        <v>4.4471183606044775</v>
      </c>
      <c r="T390" s="122">
        <v>5.3529219359575926</v>
      </c>
      <c r="U390" s="122">
        <v>5.2640286803692202</v>
      </c>
      <c r="V390" s="122">
        <v>7.6167688480461138</v>
      </c>
      <c r="W390" s="122">
        <v>10.447824204559669</v>
      </c>
      <c r="X390" s="122">
        <v>6.0615311812101798</v>
      </c>
      <c r="Y390" s="122">
        <v>8.6656239378964734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0.90887431739005742</v>
      </c>
      <c r="D391" s="98">
        <v>0.78958784895880696</v>
      </c>
      <c r="E391" s="98">
        <v>0.72533008906996776</v>
      </c>
      <c r="F391" s="98">
        <v>0.82342065649696039</v>
      </c>
      <c r="G391" s="98">
        <v>1.429573201738753</v>
      </c>
      <c r="H391" s="98">
        <v>1.9488222849066996</v>
      </c>
      <c r="I391" s="98">
        <v>3.3319345282425838</v>
      </c>
      <c r="J391" s="98">
        <v>3.5413399485735262</v>
      </c>
      <c r="K391" s="98">
        <v>2.7957198271868338</v>
      </c>
      <c r="L391" s="98">
        <v>2.9146768526099258</v>
      </c>
      <c r="M391" s="98">
        <v>2.6194196846761137</v>
      </c>
      <c r="N391" s="98">
        <v>2.6000908224351265</v>
      </c>
      <c r="O391" s="98">
        <v>1.9848773758169462</v>
      </c>
      <c r="P391" s="98">
        <v>1.2025140863414914</v>
      </c>
      <c r="Q391" s="98">
        <v>0.84040421977074842</v>
      </c>
      <c r="R391" s="98">
        <v>1.0746688853663464</v>
      </c>
      <c r="S391" s="98">
        <v>1.5645173372991039</v>
      </c>
      <c r="T391" s="98">
        <v>2.2452858058214193</v>
      </c>
      <c r="U391" s="98">
        <v>2.336209851921657</v>
      </c>
      <c r="V391" s="98">
        <v>2.4505695878520908</v>
      </c>
      <c r="W391" s="98">
        <v>2.7337418406223666</v>
      </c>
      <c r="X391" s="98">
        <v>1.0840586840336519</v>
      </c>
      <c r="Y391" s="98">
        <v>1.8609282339058026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3.4527081418335654E-3</v>
      </c>
      <c r="D392" s="98">
        <v>2.2275890147675347E-3</v>
      </c>
      <c r="E392" s="98">
        <v>3.7699007974517848E-3</v>
      </c>
      <c r="F392" s="98">
        <v>5.2410015237290388E-3</v>
      </c>
      <c r="G392" s="98">
        <v>1.3589535644581492E-2</v>
      </c>
      <c r="H392" s="98">
        <v>2.1034319450556244E-2</v>
      </c>
      <c r="I392" s="98">
        <v>1.7098524668330083E-2</v>
      </c>
      <c r="J392" s="98">
        <v>1.8822939930305899E-2</v>
      </c>
      <c r="K392" s="98">
        <v>4.7155683259670539E-2</v>
      </c>
      <c r="L392" s="98">
        <v>2.4264277393289881E-2</v>
      </c>
      <c r="M392" s="98">
        <v>2.2104224323454064E-2</v>
      </c>
      <c r="N392" s="98">
        <v>1.484522371420686E-2</v>
      </c>
      <c r="O392" s="98">
        <v>8.7611345933914682E-3</v>
      </c>
      <c r="P392" s="98">
        <v>1.7868542017001415E-2</v>
      </c>
      <c r="Q392" s="98">
        <v>6.5882639553663811E-3</v>
      </c>
      <c r="R392" s="98">
        <v>0</v>
      </c>
      <c r="S392" s="98">
        <v>8.2614584036581132E-3</v>
      </c>
      <c r="T392" s="98">
        <v>1.449752775391186E-2</v>
      </c>
      <c r="U392" s="98">
        <v>1.7148514329932057E-2</v>
      </c>
      <c r="V392" s="98">
        <v>2.5280766095609933E-2</v>
      </c>
      <c r="W392" s="98">
        <v>1.5225261747545019E-2</v>
      </c>
      <c r="X392" s="98">
        <v>0</v>
      </c>
      <c r="Y392" s="98">
        <v>0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1.281773266927927E-3</v>
      </c>
      <c r="D393" s="101">
        <v>8.2963177052055833E-4</v>
      </c>
      <c r="E393" s="101">
        <v>1.3920817578659242E-3</v>
      </c>
      <c r="F393" s="101">
        <v>1.9323665310461851E-3</v>
      </c>
      <c r="G393" s="101">
        <v>5.0063075281760339E-3</v>
      </c>
      <c r="H393" s="101">
        <v>6.445612050104123E-3</v>
      </c>
      <c r="I393" s="101">
        <v>5.5346898974774602E-3</v>
      </c>
      <c r="J393" s="101">
        <v>6.6236046255175067E-3</v>
      </c>
      <c r="K393" s="101">
        <v>1.6972557164560528E-2</v>
      </c>
      <c r="L393" s="101">
        <v>7.6886755093635312E-3</v>
      </c>
      <c r="M393" s="101">
        <v>7.8473429351854102E-3</v>
      </c>
      <c r="N393" s="101">
        <v>5.0705607192412724E-3</v>
      </c>
      <c r="O393" s="101">
        <v>2.5484681265559158E-3</v>
      </c>
      <c r="P393" s="101">
        <v>5.3039063122154017E-3</v>
      </c>
      <c r="Q393" s="101">
        <v>1.5710419538658195E-3</v>
      </c>
      <c r="R393" s="101">
        <v>0</v>
      </c>
      <c r="S393" s="101">
        <v>2.0554197766121272E-3</v>
      </c>
      <c r="T393" s="101">
        <v>4.1826607850185748E-3</v>
      </c>
      <c r="U393" s="101">
        <v>5.0585640755394616E-3</v>
      </c>
      <c r="V393" s="101">
        <v>7.4899882017716623E-3</v>
      </c>
      <c r="W393" s="101">
        <v>4.4131492119922908E-3</v>
      </c>
      <c r="X393" s="101">
        <v>0</v>
      </c>
      <c r="Y393" s="101">
        <v>0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2.1709348749056382E-3</v>
      </c>
      <c r="D394" s="104">
        <v>1.3979572442469766E-3</v>
      </c>
      <c r="E394" s="104">
        <v>2.3778190395858608E-3</v>
      </c>
      <c r="F394" s="104">
        <v>3.3086349926828539E-3</v>
      </c>
      <c r="G394" s="104">
        <v>8.5832281164054582E-3</v>
      </c>
      <c r="H394" s="104">
        <v>1.4588707400452122E-2</v>
      </c>
      <c r="I394" s="104">
        <v>1.1563834770852622E-2</v>
      </c>
      <c r="J394" s="104">
        <v>1.2199335304788391E-2</v>
      </c>
      <c r="K394" s="104">
        <v>3.0183126095110015E-2</v>
      </c>
      <c r="L394" s="104">
        <v>1.6575601883926348E-2</v>
      </c>
      <c r="M394" s="104">
        <v>1.4256881388268654E-2</v>
      </c>
      <c r="N394" s="104">
        <v>9.7746629949655873E-3</v>
      </c>
      <c r="O394" s="104">
        <v>6.2126664668355532E-3</v>
      </c>
      <c r="P394" s="104">
        <v>1.2564635704786014E-2</v>
      </c>
      <c r="Q394" s="104">
        <v>5.0172220015005618E-3</v>
      </c>
      <c r="R394" s="104">
        <v>0</v>
      </c>
      <c r="S394" s="104">
        <v>6.2060386270459868E-3</v>
      </c>
      <c r="T394" s="104">
        <v>1.0314866968893286E-2</v>
      </c>
      <c r="U394" s="104">
        <v>1.2089950254392596E-2</v>
      </c>
      <c r="V394" s="104">
        <v>1.7790777893838271E-2</v>
      </c>
      <c r="W394" s="104">
        <v>1.0812112535552728E-2</v>
      </c>
      <c r="X394" s="104">
        <v>0</v>
      </c>
      <c r="Y394" s="104">
        <v>0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1.3828299300802123E-2</v>
      </c>
      <c r="D395" s="101">
        <v>3.6647649390414448E-2</v>
      </c>
      <c r="E395" s="101">
        <v>7.0789745212820998E-2</v>
      </c>
      <c r="F395" s="101">
        <v>0.12081601858557277</v>
      </c>
      <c r="G395" s="101">
        <v>0.24349697936131837</v>
      </c>
      <c r="H395" s="101">
        <v>0.18854703198168235</v>
      </c>
      <c r="I395" s="101">
        <v>7.8661376127210469E-2</v>
      </c>
      <c r="J395" s="101">
        <v>1.475292478293793E-2</v>
      </c>
      <c r="K395" s="101">
        <v>4.4873478187603837E-2</v>
      </c>
      <c r="L395" s="101">
        <v>4.2339762577564943E-2</v>
      </c>
      <c r="M395" s="101">
        <v>1.3921209749299999E-2</v>
      </c>
      <c r="N395" s="101">
        <v>5.162601393998327E-2</v>
      </c>
      <c r="O395" s="101">
        <v>7.6382948684968477E-2</v>
      </c>
      <c r="P395" s="101">
        <v>7.5625397575849074E-2</v>
      </c>
      <c r="Q395" s="101">
        <v>3.4158648661946969E-2</v>
      </c>
      <c r="R395" s="101">
        <v>1.4912722688328058E-2</v>
      </c>
      <c r="S395" s="101">
        <v>2.6315935575085814E-2</v>
      </c>
      <c r="T395" s="101">
        <v>2.5332131045899434E-2</v>
      </c>
      <c r="U395" s="101">
        <v>3.1393797178442817E-2</v>
      </c>
      <c r="V395" s="101">
        <v>5.3720830551528015E-2</v>
      </c>
      <c r="W395" s="101">
        <v>9.0992084364324141E-2</v>
      </c>
      <c r="X395" s="101">
        <v>3.6826534267596168E-2</v>
      </c>
      <c r="Y395" s="101">
        <v>3.4325913125637972E-2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1.5387499060842946E-4</v>
      </c>
      <c r="F396" s="104">
        <v>6.165010369115567E-4</v>
      </c>
      <c r="G396" s="104">
        <v>2.130734180141992E-3</v>
      </c>
      <c r="H396" s="104">
        <v>8.3239163697028189E-4</v>
      </c>
      <c r="I396" s="104">
        <v>5.328759190941139E-4</v>
      </c>
      <c r="J396" s="104">
        <v>3.8840926003954549E-4</v>
      </c>
      <c r="K396" s="104">
        <v>0</v>
      </c>
      <c r="L396" s="104">
        <v>1.7144016791906878E-4</v>
      </c>
      <c r="M396" s="104">
        <v>3.7131549555307594E-4</v>
      </c>
      <c r="N396" s="104">
        <v>7.5416966409010393E-4</v>
      </c>
      <c r="O396" s="104">
        <v>7.2146627760995969E-4</v>
      </c>
      <c r="P396" s="104">
        <v>9.6921267505902051E-4</v>
      </c>
      <c r="Q396" s="104">
        <v>5.9786600717299132E-4</v>
      </c>
      <c r="R396" s="104">
        <v>0</v>
      </c>
      <c r="S396" s="104">
        <v>0</v>
      </c>
      <c r="T396" s="104">
        <v>1.6900028694575019E-4</v>
      </c>
      <c r="U396" s="104">
        <v>3.4205620069493873E-4</v>
      </c>
      <c r="V396" s="104">
        <v>6.5352482197581548E-4</v>
      </c>
      <c r="W396" s="104">
        <v>1.2447719775545503E-3</v>
      </c>
      <c r="X396" s="104">
        <v>3.5778244039868812E-4</v>
      </c>
      <c r="Y396" s="104">
        <v>1.7148741585768472E-4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5.6730751774032221E-5</v>
      </c>
      <c r="F397" s="98">
        <v>2.2683080740105017E-4</v>
      </c>
      <c r="G397" s="98">
        <v>7.8745263866844236E-4</v>
      </c>
      <c r="H397" s="98">
        <v>2.5461351571912219E-4</v>
      </c>
      <c r="I397" s="98">
        <v>1.7256200069606158E-4</v>
      </c>
      <c r="J397" s="98">
        <v>1.3728842873157284E-4</v>
      </c>
      <c r="K397" s="98">
        <v>0</v>
      </c>
      <c r="L397" s="98">
        <v>5.4021005491214108E-5</v>
      </c>
      <c r="M397" s="98">
        <v>1.3143331712322124E-4</v>
      </c>
      <c r="N397" s="98">
        <v>2.5627558569094147E-4</v>
      </c>
      <c r="O397" s="98">
        <v>2.0768935500925872E-4</v>
      </c>
      <c r="P397" s="98">
        <v>2.8487198721441424E-4</v>
      </c>
      <c r="Q397" s="98">
        <v>1.4175228932852569E-4</v>
      </c>
      <c r="R397" s="98">
        <v>0</v>
      </c>
      <c r="S397" s="98">
        <v>0</v>
      </c>
      <c r="T397" s="98">
        <v>4.8537167810101575E-5</v>
      </c>
      <c r="U397" s="98">
        <v>9.9277764633509983E-5</v>
      </c>
      <c r="V397" s="98">
        <v>1.8955381201763964E-4</v>
      </c>
      <c r="W397" s="98">
        <v>3.5531684395180693E-4</v>
      </c>
      <c r="X397" s="98">
        <v>1.1886408286833733E-4</v>
      </c>
      <c r="Y397" s="98">
        <v>5.7288689061283819E-5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9.7144238834397223E-5</v>
      </c>
      <c r="F398" s="98">
        <v>3.8967022951050658E-4</v>
      </c>
      <c r="G398" s="98">
        <v>1.3432815414735498E-3</v>
      </c>
      <c r="H398" s="98">
        <v>5.7777812125115965E-4</v>
      </c>
      <c r="I398" s="98">
        <v>3.6031391839805229E-4</v>
      </c>
      <c r="J398" s="98">
        <v>2.5112083130797268E-4</v>
      </c>
      <c r="K398" s="98">
        <v>0</v>
      </c>
      <c r="L398" s="98">
        <v>1.1741916242785468E-4</v>
      </c>
      <c r="M398" s="98">
        <v>2.398821784298547E-4</v>
      </c>
      <c r="N398" s="98">
        <v>4.9789407839916241E-4</v>
      </c>
      <c r="O398" s="98">
        <v>5.1377692260070099E-4</v>
      </c>
      <c r="P398" s="98">
        <v>6.8434068784460633E-4</v>
      </c>
      <c r="Q398" s="98">
        <v>4.5611371784446563E-4</v>
      </c>
      <c r="R398" s="98">
        <v>0</v>
      </c>
      <c r="S398" s="98">
        <v>0</v>
      </c>
      <c r="T398" s="98">
        <v>1.2046311913564863E-4</v>
      </c>
      <c r="U398" s="98">
        <v>2.4277843606142872E-4</v>
      </c>
      <c r="V398" s="98">
        <v>4.6397100995817587E-4</v>
      </c>
      <c r="W398" s="98">
        <v>8.8945513360274328E-4</v>
      </c>
      <c r="X398" s="98">
        <v>2.3891835753035078E-4</v>
      </c>
      <c r="Y398" s="98">
        <v>1.1419872679640089E-4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2.7885911213128241</v>
      </c>
      <c r="D399" s="101">
        <v>2.9910162358470398</v>
      </c>
      <c r="E399" s="101">
        <v>2.6787177442155672</v>
      </c>
      <c r="F399" s="101">
        <v>2.05825862983707</v>
      </c>
      <c r="G399" s="101">
        <v>2.1277965058206267</v>
      </c>
      <c r="H399" s="101">
        <v>3.0421899628567637</v>
      </c>
      <c r="I399" s="101">
        <v>2.6365304349795649</v>
      </c>
      <c r="J399" s="101">
        <v>1.9115973723241031</v>
      </c>
      <c r="K399" s="101">
        <v>0.47114180719760707</v>
      </c>
      <c r="L399" s="101">
        <v>2.4642600662681504</v>
      </c>
      <c r="M399" s="101">
        <v>1.7712143947748626</v>
      </c>
      <c r="N399" s="101">
        <v>1.931234721682741</v>
      </c>
      <c r="O399" s="101">
        <v>2.3117540054488845</v>
      </c>
      <c r="P399" s="101">
        <v>3.6386090909897617</v>
      </c>
      <c r="Q399" s="101">
        <v>2.1355303631934976</v>
      </c>
      <c r="R399" s="101">
        <v>2.2648441772963301</v>
      </c>
      <c r="S399" s="101">
        <v>1.3686368894538237</v>
      </c>
      <c r="T399" s="101">
        <v>1.7403877533463492</v>
      </c>
      <c r="U399" s="101">
        <v>1.5045951083767821</v>
      </c>
      <c r="V399" s="101">
        <v>2.9593555308455661</v>
      </c>
      <c r="W399" s="101">
        <v>4.7929855690941947</v>
      </c>
      <c r="X399" s="101">
        <v>2.6623265436853978</v>
      </c>
      <c r="Y399" s="101">
        <v>4.339010966524862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0.99465215084334324</v>
      </c>
      <c r="D400" s="104">
        <v>0.94341640635111235</v>
      </c>
      <c r="E400" s="104">
        <v>1.3555668714308062</v>
      </c>
      <c r="F400" s="104">
        <v>1.4975024916766531</v>
      </c>
      <c r="G400" s="104">
        <v>2.4857536838864176</v>
      </c>
      <c r="H400" s="104">
        <v>2.6068577658417604</v>
      </c>
      <c r="I400" s="104">
        <v>1.3057588874319883</v>
      </c>
      <c r="J400" s="104">
        <v>1.5934693603059391</v>
      </c>
      <c r="K400" s="104">
        <v>3.6478667421706441</v>
      </c>
      <c r="L400" s="104">
        <v>1.8258629440167586</v>
      </c>
      <c r="M400" s="104">
        <v>1.7605262424881372</v>
      </c>
      <c r="N400" s="104">
        <v>1.5672064288926975</v>
      </c>
      <c r="O400" s="104">
        <v>2.2754039666192831</v>
      </c>
      <c r="P400" s="104">
        <v>2.6174780745794011</v>
      </c>
      <c r="Q400" s="104">
        <v>1.8490153249233865</v>
      </c>
      <c r="R400" s="104">
        <v>2.3836186119324396</v>
      </c>
      <c r="S400" s="104">
        <v>1.4793867398728064</v>
      </c>
      <c r="T400" s="104">
        <v>1.3272497177030669</v>
      </c>
      <c r="U400" s="104">
        <v>1.3743393523617113</v>
      </c>
      <c r="V400" s="104">
        <v>2.1271886078793427</v>
      </c>
      <c r="W400" s="104">
        <v>2.8136346767536837</v>
      </c>
      <c r="X400" s="104">
        <v>2.2779616367831355</v>
      </c>
      <c r="Y400" s="104">
        <v>2.4311873369243138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0.36924887968175435</v>
      </c>
      <c r="D401" s="98">
        <v>0.35137748933039603</v>
      </c>
      <c r="E401" s="98">
        <v>0.50057120597167459</v>
      </c>
      <c r="F401" s="98">
        <v>0.55227530479159814</v>
      </c>
      <c r="G401" s="98">
        <v>0.91613446867313242</v>
      </c>
      <c r="H401" s="98">
        <v>0.79841225934539051</v>
      </c>
      <c r="I401" s="98">
        <v>0.42226933422588986</v>
      </c>
      <c r="J401" s="98">
        <v>0.56045590375839205</v>
      </c>
      <c r="K401" s="98">
        <v>1.31455224466798</v>
      </c>
      <c r="L401" s="98">
        <v>0.57995839736546584</v>
      </c>
      <c r="M401" s="98">
        <v>0.62300989391509376</v>
      </c>
      <c r="N401" s="98">
        <v>0.53437436612010869</v>
      </c>
      <c r="O401" s="98">
        <v>0.66531579019684983</v>
      </c>
      <c r="P401" s="98">
        <v>0.77265897936223304</v>
      </c>
      <c r="Q401" s="98">
        <v>0.44020204874204694</v>
      </c>
      <c r="R401" s="98">
        <v>0.52754396524983449</v>
      </c>
      <c r="S401" s="98">
        <v>0.36821343259519718</v>
      </c>
      <c r="T401" s="98">
        <v>0.38299164969318111</v>
      </c>
      <c r="U401" s="98">
        <v>0.40626983285651774</v>
      </c>
      <c r="V401" s="98">
        <v>0.62727286442475572</v>
      </c>
      <c r="W401" s="98">
        <v>0.80614764301404862</v>
      </c>
      <c r="X401" s="98">
        <v>0.77024727772989932</v>
      </c>
      <c r="Y401" s="98">
        <v>0.81673100554667766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0.62540327116158889</v>
      </c>
      <c r="D402" s="98">
        <v>0.59203891702071632</v>
      </c>
      <c r="E402" s="98">
        <v>0.85499566545913153</v>
      </c>
      <c r="F402" s="98">
        <v>0.9452271868850548</v>
      </c>
      <c r="G402" s="98">
        <v>1.5696192152132851</v>
      </c>
      <c r="H402" s="98">
        <v>1.80844550649637</v>
      </c>
      <c r="I402" s="98">
        <v>0.88348955320609857</v>
      </c>
      <c r="J402" s="98">
        <v>1.0330134565475471</v>
      </c>
      <c r="K402" s="98">
        <v>2.3333144975026641</v>
      </c>
      <c r="L402" s="98">
        <v>1.2459045466512928</v>
      </c>
      <c r="M402" s="98">
        <v>1.1375163485730435</v>
      </c>
      <c r="N402" s="98">
        <v>1.0328320627725889</v>
      </c>
      <c r="O402" s="98">
        <v>1.6100881764224331</v>
      </c>
      <c r="P402" s="98">
        <v>1.8448190952171679</v>
      </c>
      <c r="Q402" s="98">
        <v>1.4088132761813397</v>
      </c>
      <c r="R402" s="98">
        <v>1.856074646682605</v>
      </c>
      <c r="S402" s="98">
        <v>1.1111733072776093</v>
      </c>
      <c r="T402" s="98">
        <v>0.94425806800988576</v>
      </c>
      <c r="U402" s="98">
        <v>0.96806951950519371</v>
      </c>
      <c r="V402" s="98">
        <v>1.4999157434545871</v>
      </c>
      <c r="W402" s="98">
        <v>2.0074870337396353</v>
      </c>
      <c r="X402" s="98">
        <v>1.507714359053236</v>
      </c>
      <c r="Y402" s="98">
        <v>1.6144563313776363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0.78285414194970282</v>
      </c>
      <c r="D403" s="122">
        <v>0.79888624891742488</v>
      </c>
      <c r="E403" s="122">
        <v>0.80380080539898713</v>
      </c>
      <c r="F403" s="122">
        <v>0.79811284999869769</v>
      </c>
      <c r="G403" s="122">
        <v>0.97123133221474989</v>
      </c>
      <c r="H403" s="122">
        <v>1.3422892271178526</v>
      </c>
      <c r="I403" s="122">
        <v>1.0944296204564214</v>
      </c>
      <c r="J403" s="122">
        <v>1.1486130788196203</v>
      </c>
      <c r="K403" s="122">
        <v>1.3257964622492373</v>
      </c>
      <c r="L403" s="122">
        <v>1.3621615081703071</v>
      </c>
      <c r="M403" s="122">
        <v>1.15548457774471</v>
      </c>
      <c r="N403" s="122">
        <v>1.1520858046219185</v>
      </c>
      <c r="O403" s="122">
        <v>1.2295926229647771</v>
      </c>
      <c r="P403" s="122">
        <v>1.4530080208809819</v>
      </c>
      <c r="Q403" s="122">
        <v>0.90922380147478277</v>
      </c>
      <c r="R403" s="122">
        <v>1.1142769545570816</v>
      </c>
      <c r="S403" s="122">
        <v>0.89578008452454627</v>
      </c>
      <c r="T403" s="122">
        <v>1.1129206988683604</v>
      </c>
      <c r="U403" s="122">
        <v>1.1022059164727731</v>
      </c>
      <c r="V403" s="122">
        <v>1.5983714364620507</v>
      </c>
      <c r="W403" s="122">
        <v>1.9025543919633363</v>
      </c>
      <c r="X403" s="122">
        <v>1.2151873734702934</v>
      </c>
      <c r="Y403" s="122">
        <v>1.8453254002775499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1.8208579864814788E-2</v>
      </c>
      <c r="D404" s="98">
        <v>2.876811124612506E-2</v>
      </c>
      <c r="E404" s="98">
        <v>3.3296934042157215E-2</v>
      </c>
      <c r="F404" s="98">
        <v>3.4098118983407165E-2</v>
      </c>
      <c r="G404" s="98">
        <v>4.6942658923458391E-2</v>
      </c>
      <c r="H404" s="98">
        <v>7.6292114539167497E-2</v>
      </c>
      <c r="I404" s="98">
        <v>5.5108473989506808E-2</v>
      </c>
      <c r="J404" s="98">
        <v>0.10704465223208116</v>
      </c>
      <c r="K404" s="98">
        <v>0.10531516726763433</v>
      </c>
      <c r="L404" s="98">
        <v>0.10700418545269388</v>
      </c>
      <c r="M404" s="98">
        <v>9.9703641758713407E-2</v>
      </c>
      <c r="N404" s="98">
        <v>9.0800762740005425E-2</v>
      </c>
      <c r="O404" s="98">
        <v>6.9212826375589648E-2</v>
      </c>
      <c r="P404" s="98">
        <v>3.5986182795478397E-2</v>
      </c>
      <c r="Q404" s="98">
        <v>1.9850574900725858E-2</v>
      </c>
      <c r="R404" s="98">
        <v>2.7932781338366523E-2</v>
      </c>
      <c r="S404" s="98">
        <v>4.4079496410048311E-2</v>
      </c>
      <c r="T404" s="98">
        <v>5.6483994833455863E-2</v>
      </c>
      <c r="U404" s="98">
        <v>7.4814682583354719E-2</v>
      </c>
      <c r="V404" s="98">
        <v>8.2689515008357709E-2</v>
      </c>
      <c r="W404" s="98">
        <v>0.1051556476597823</v>
      </c>
      <c r="X404" s="98">
        <v>7.4988157976411804E-3</v>
      </c>
      <c r="Y404" s="98">
        <v>9.687884045323461E-3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4.0911582978716693E-3</v>
      </c>
      <c r="D405" s="98">
        <v>3.2165415416882631E-3</v>
      </c>
      <c r="E405" s="98">
        <v>3.3034814090122924E-3</v>
      </c>
      <c r="F405" s="98">
        <v>4.2882981685286653E-3</v>
      </c>
      <c r="G405" s="98">
        <v>5.6338758550727487E-3</v>
      </c>
      <c r="H405" s="98">
        <v>6.3629086796950828E-3</v>
      </c>
      <c r="I405" s="98">
        <v>3.5598286578179478E-3</v>
      </c>
      <c r="J405" s="98">
        <v>2.5374674488108967E-3</v>
      </c>
      <c r="K405" s="98">
        <v>3.3279953038232667E-3</v>
      </c>
      <c r="L405" s="98">
        <v>2.2228830872936534E-3</v>
      </c>
      <c r="M405" s="98">
        <v>7.6657623246559857E-4</v>
      </c>
      <c r="N405" s="98">
        <v>8.007181431169255E-4</v>
      </c>
      <c r="O405" s="98">
        <v>2.2560192558274015E-3</v>
      </c>
      <c r="P405" s="98">
        <v>4.3884637960637388E-3</v>
      </c>
      <c r="Q405" s="98">
        <v>4.1492690939495458E-3</v>
      </c>
      <c r="R405" s="98">
        <v>3.9205744575609054E-3</v>
      </c>
      <c r="S405" s="98">
        <v>1.9053529003382453E-3</v>
      </c>
      <c r="T405" s="98">
        <v>1.0426766860260504E-3</v>
      </c>
      <c r="U405" s="98">
        <v>1.7485889618235888E-3</v>
      </c>
      <c r="V405" s="98">
        <v>2.5182850548316955E-3</v>
      </c>
      <c r="W405" s="98">
        <v>6.3313435396441711E-3</v>
      </c>
      <c r="X405" s="98">
        <v>0</v>
      </c>
      <c r="Y405" s="98">
        <v>0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0.76055440378701633</v>
      </c>
      <c r="D406" s="33">
        <v>0.76690159612961151</v>
      </c>
      <c r="E406" s="33">
        <v>0.76720038994781758</v>
      </c>
      <c r="F406" s="33">
        <v>0.75972643284676189</v>
      </c>
      <c r="G406" s="33">
        <v>0.9186547974362187</v>
      </c>
      <c r="H406" s="33">
        <v>1.2596342038989901</v>
      </c>
      <c r="I406" s="33">
        <v>1.0357613178090967</v>
      </c>
      <c r="J406" s="33">
        <v>1.0390309591387281</v>
      </c>
      <c r="K406" s="33">
        <v>1.2171532996777796</v>
      </c>
      <c r="L406" s="33">
        <v>1.2529344396303197</v>
      </c>
      <c r="M406" s="33">
        <v>1.0550143597535311</v>
      </c>
      <c r="N406" s="33">
        <v>1.0604843237387962</v>
      </c>
      <c r="O406" s="33">
        <v>1.1581237773333601</v>
      </c>
      <c r="P406" s="33">
        <v>1.4126333742894397</v>
      </c>
      <c r="Q406" s="33">
        <v>0.8852239574801074</v>
      </c>
      <c r="R406" s="33">
        <v>1.0824235987611541</v>
      </c>
      <c r="S406" s="33">
        <v>0.84979523521415967</v>
      </c>
      <c r="T406" s="33">
        <v>1.0553940273488784</v>
      </c>
      <c r="U406" s="33">
        <v>1.0256426449275948</v>
      </c>
      <c r="V406" s="33">
        <v>1.5131636363988614</v>
      </c>
      <c r="W406" s="33">
        <v>1.7910674007639098</v>
      </c>
      <c r="X406" s="33">
        <v>1.2076885576726522</v>
      </c>
      <c r="Y406" s="33">
        <v>1.8356375162322265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0.61507548540623924</v>
      </c>
      <c r="D408" s="119">
        <f t="shared" si="164"/>
        <v>0.62880257202106538</v>
      </c>
      <c r="E408" s="119">
        <f t="shared" si="164"/>
        <v>0.639677223518062</v>
      </c>
      <c r="F408" s="119">
        <f t="shared" si="164"/>
        <v>0.6528859567691474</v>
      </c>
      <c r="G408" s="119">
        <f t="shared" si="164"/>
        <v>0.66374661777883259</v>
      </c>
      <c r="H408" s="119">
        <f t="shared" si="164"/>
        <v>0.67511729876071969</v>
      </c>
      <c r="I408" s="119">
        <f t="shared" si="164"/>
        <v>0.68351674954241826</v>
      </c>
      <c r="J408" s="119">
        <f t="shared" si="164"/>
        <v>0.69637954344791564</v>
      </c>
      <c r="K408" s="119">
        <f t="shared" si="164"/>
        <v>0.71604142137955817</v>
      </c>
      <c r="L408" s="119">
        <f t="shared" si="164"/>
        <v>0.71899354384461267</v>
      </c>
      <c r="M408" s="119">
        <f t="shared" si="164"/>
        <v>0.73152975644973661</v>
      </c>
      <c r="N408" s="119">
        <f t="shared" si="164"/>
        <v>0.74033962034937217</v>
      </c>
      <c r="O408" s="119">
        <f t="shared" si="164"/>
        <v>0.74902171017761243</v>
      </c>
      <c r="P408" s="119">
        <f t="shared" si="164"/>
        <v>0.75844817965110178</v>
      </c>
      <c r="Q408" s="119">
        <f t="shared" si="164"/>
        <v>0.7704766499564667</v>
      </c>
      <c r="R408" s="119">
        <f t="shared" ref="R408:V408" si="165">IF(R384=0,"",R384/R360)</f>
        <v>0.78072970418734389</v>
      </c>
      <c r="S408" s="119">
        <f t="shared" si="165"/>
        <v>0.79187207915482061</v>
      </c>
      <c r="T408" s="119">
        <f t="shared" si="165"/>
        <v>0.80370452225643219</v>
      </c>
      <c r="U408" s="119">
        <f t="shared" si="165"/>
        <v>0.81823087539726846</v>
      </c>
      <c r="V408" s="119">
        <f t="shared" si="165"/>
        <v>0.82773850629355539</v>
      </c>
      <c r="W408" s="119">
        <f t="shared" ref="W408:Y408" si="166">IF(W384=0,"",W384/W360)</f>
        <v>0.83177039417737486</v>
      </c>
      <c r="X408" s="119">
        <f t="shared" si="166"/>
        <v>0.84209885041815091</v>
      </c>
      <c r="Y408" s="119">
        <f t="shared" si="166"/>
        <v>0.84887209261503516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0.59793800274383391</v>
      </c>
      <c r="D409" s="124">
        <f t="shared" si="167"/>
        <v>0.60986154699062689</v>
      </c>
      <c r="E409" s="124">
        <f t="shared" si="167"/>
        <v>0.62190621000478663</v>
      </c>
      <c r="F409" s="124">
        <f t="shared" si="167"/>
        <v>0.63404044137291216</v>
      </c>
      <c r="G409" s="124">
        <f t="shared" si="167"/>
        <v>0.64607175642644399</v>
      </c>
      <c r="H409" s="124">
        <f t="shared" si="167"/>
        <v>0.65844065003776475</v>
      </c>
      <c r="I409" s="124">
        <f t="shared" si="167"/>
        <v>0.67078756249087113</v>
      </c>
      <c r="J409" s="124">
        <f t="shared" si="167"/>
        <v>0.68319318656715833</v>
      </c>
      <c r="K409" s="124">
        <f t="shared" si="167"/>
        <v>0.69556752060937299</v>
      </c>
      <c r="L409" s="124">
        <f t="shared" si="167"/>
        <v>0.70785752568324167</v>
      </c>
      <c r="M409" s="124">
        <f t="shared" si="167"/>
        <v>0.71913445090764594</v>
      </c>
      <c r="N409" s="124">
        <f t="shared" si="167"/>
        <v>0.7289147060807909</v>
      </c>
      <c r="O409" s="124">
        <f t="shared" si="167"/>
        <v>0.73690151575887963</v>
      </c>
      <c r="P409" s="124">
        <f t="shared" si="167"/>
        <v>0.74379003974797797</v>
      </c>
      <c r="Q409" s="124">
        <f t="shared" si="167"/>
        <v>0.7520115576893901</v>
      </c>
      <c r="R409" s="124">
        <f t="shared" ref="R409:V409" si="168">IF(R385=0,"",R385/R361)</f>
        <v>0.76433338463799572</v>
      </c>
      <c r="S409" s="124">
        <f t="shared" si="168"/>
        <v>0.77819990670221562</v>
      </c>
      <c r="T409" s="124">
        <f t="shared" si="168"/>
        <v>0.79218904944941371</v>
      </c>
      <c r="U409" s="124">
        <f t="shared" si="168"/>
        <v>0.80510336488628198</v>
      </c>
      <c r="V409" s="124">
        <f t="shared" si="168"/>
        <v>0.81593850070963414</v>
      </c>
      <c r="W409" s="124">
        <f t="shared" ref="W409:Y409" si="169">IF(W385=0,"",W385/W361)</f>
        <v>0.82465714940767698</v>
      </c>
      <c r="X409" s="124">
        <f t="shared" si="169"/>
        <v>0.83131484898978181</v>
      </c>
      <c r="Y409" s="124">
        <f t="shared" si="169"/>
        <v>0.83759943450792707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0.59532951362236863</v>
      </c>
      <c r="D410" s="111">
        <f t="shared" si="170"/>
        <v>0.60733989876764394</v>
      </c>
      <c r="E410" s="111">
        <f t="shared" si="170"/>
        <v>0.61946462136807701</v>
      </c>
      <c r="F410" s="111">
        <f t="shared" si="170"/>
        <v>0.63169182284010794</v>
      </c>
      <c r="G410" s="111">
        <f t="shared" si="170"/>
        <v>0.64400943919017051</v>
      </c>
      <c r="H410" s="111">
        <f t="shared" si="170"/>
        <v>0.65640326327321352</v>
      </c>
      <c r="I410" s="111">
        <f t="shared" si="170"/>
        <v>0.66885455428201568</v>
      </c>
      <c r="J410" s="111">
        <f t="shared" si="170"/>
        <v>0.68132282962501245</v>
      </c>
      <c r="K410" s="111">
        <f t="shared" si="170"/>
        <v>0.6937545593229939</v>
      </c>
      <c r="L410" s="111">
        <f t="shared" si="170"/>
        <v>0.70610223264828098</v>
      </c>
      <c r="M410" s="111">
        <f t="shared" si="170"/>
        <v>0.71744458625976093</v>
      </c>
      <c r="N410" s="111">
        <f t="shared" si="170"/>
        <v>0.72727752255000166</v>
      </c>
      <c r="O410" s="111">
        <f t="shared" si="170"/>
        <v>0.73530989759426924</v>
      </c>
      <c r="P410" s="111">
        <f t="shared" si="170"/>
        <v>0.74223755688015525</v>
      </c>
      <c r="Q410" s="111">
        <f t="shared" si="170"/>
        <v>0.75050354963359767</v>
      </c>
      <c r="R410" s="111">
        <f t="shared" ref="R410:V410" si="171">IF(R386=0,"",R386/R362)</f>
        <v>0.76288493776328703</v>
      </c>
      <c r="S410" s="111">
        <f t="shared" si="171"/>
        <v>0.77682004220105794</v>
      </c>
      <c r="T410" s="111">
        <f t="shared" si="171"/>
        <v>0.79087610965088306</v>
      </c>
      <c r="U410" s="111">
        <f t="shared" si="171"/>
        <v>0.80386038737495069</v>
      </c>
      <c r="V410" s="111">
        <f t="shared" si="171"/>
        <v>0.81475189006129989</v>
      </c>
      <c r="W410" s="111">
        <f t="shared" ref="W410:Y410" si="172">IF(W386=0,"",W386/W362)</f>
        <v>0.8235013188718685</v>
      </c>
      <c r="X410" s="111">
        <f t="shared" si="172"/>
        <v>0.83020402546688588</v>
      </c>
      <c r="Y410" s="111">
        <f t="shared" si="172"/>
        <v>0.83652067962157761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2.3582619998382492</v>
      </c>
      <c r="D412" s="124">
        <f t="shared" si="176"/>
        <v>2.4595760952237202</v>
      </c>
      <c r="E412" s="124">
        <f t="shared" si="176"/>
        <v>2.5624090837159335</v>
      </c>
      <c r="F412" s="124">
        <f t="shared" si="176"/>
        <v>2.6660679814115782</v>
      </c>
      <c r="G412" s="124">
        <f t="shared" si="176"/>
        <v>2.7711533179570744</v>
      </c>
      <c r="H412" s="124">
        <f t="shared" si="176"/>
        <v>2.8775707131436858</v>
      </c>
      <c r="I412" s="124">
        <f t="shared" si="176"/>
        <v>2.9854460493997883</v>
      </c>
      <c r="J412" s="124">
        <f t="shared" si="176"/>
        <v>3.0953435223051557</v>
      </c>
      <c r="K412" s="124">
        <f t="shared" si="176"/>
        <v>3.2077100218014891</v>
      </c>
      <c r="L412" s="124">
        <f t="shared" si="176"/>
        <v>3.3226048103047661</v>
      </c>
      <c r="M412" s="124">
        <f t="shared" si="176"/>
        <v>3.4542657690523937</v>
      </c>
      <c r="N412" s="124">
        <f t="shared" si="176"/>
        <v>3.6069194713210035</v>
      </c>
      <c r="O412" s="124">
        <f t="shared" si="176"/>
        <v>3.780293598004187</v>
      </c>
      <c r="P412" s="124">
        <f t="shared" si="176"/>
        <v>3.9575153785433175</v>
      </c>
      <c r="Q412" s="124">
        <f t="shared" si="176"/>
        <v>4.0935303779077294</v>
      </c>
      <c r="R412" s="124">
        <f t="shared" ref="R412:V412" si="177">IF(R388=0,"",R388/R364)</f>
        <v>4.1230018521166087</v>
      </c>
      <c r="S412" s="124">
        <f t="shared" si="177"/>
        <v>4.1262764603620399</v>
      </c>
      <c r="T412" s="124">
        <f t="shared" si="177"/>
        <v>4.129914913968074</v>
      </c>
      <c r="U412" s="124">
        <f t="shared" si="177"/>
        <v>4.1339576401970017</v>
      </c>
      <c r="V412" s="124">
        <f t="shared" si="177"/>
        <v>4.1455098778876316</v>
      </c>
      <c r="W412" s="124">
        <f t="shared" ref="W412:Y412" si="178">IF(W388=0,"",W388/W364)</f>
        <v>4.1834265621208973</v>
      </c>
      <c r="X412" s="124">
        <f t="shared" si="178"/>
        <v>4.2288937202637147</v>
      </c>
      <c r="Y412" s="124">
        <f t="shared" si="178"/>
        <v>4.280143289560403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2.3582619998382492</v>
      </c>
      <c r="D413" s="111">
        <f t="shared" si="179"/>
        <v>2.4595760952237202</v>
      </c>
      <c r="E413" s="111">
        <f t="shared" si="179"/>
        <v>2.5624090837159335</v>
      </c>
      <c r="F413" s="111">
        <f t="shared" si="179"/>
        <v>2.6660679814115782</v>
      </c>
      <c r="G413" s="111">
        <f t="shared" si="179"/>
        <v>2.7711533179570744</v>
      </c>
      <c r="H413" s="111">
        <f t="shared" si="179"/>
        <v>2.8775707131436858</v>
      </c>
      <c r="I413" s="111">
        <f t="shared" si="179"/>
        <v>2.9854460493997883</v>
      </c>
      <c r="J413" s="111">
        <f t="shared" si="179"/>
        <v>3.0953435223051557</v>
      </c>
      <c r="K413" s="111">
        <f t="shared" si="179"/>
        <v>3.2077100218014891</v>
      </c>
      <c r="L413" s="111">
        <f t="shared" si="179"/>
        <v>3.3226048103047661</v>
      </c>
      <c r="M413" s="111">
        <f t="shared" si="179"/>
        <v>3.4542657690523937</v>
      </c>
      <c r="N413" s="111">
        <f t="shared" si="179"/>
        <v>3.6069194713210035</v>
      </c>
      <c r="O413" s="111">
        <f t="shared" si="179"/>
        <v>3.780293598004187</v>
      </c>
      <c r="P413" s="111">
        <f t="shared" si="179"/>
        <v>3.9575153785433175</v>
      </c>
      <c r="Q413" s="111">
        <f t="shared" si="179"/>
        <v>4.0935303779077294</v>
      </c>
      <c r="R413" s="111">
        <f t="shared" ref="R413:V413" si="180">IF(R389=0,"",R389/R365)</f>
        <v>4.1230018521166087</v>
      </c>
      <c r="S413" s="111">
        <f t="shared" si="180"/>
        <v>4.1262764603620399</v>
      </c>
      <c r="T413" s="111">
        <f t="shared" si="180"/>
        <v>4.129914913968074</v>
      </c>
      <c r="U413" s="111">
        <f t="shared" si="180"/>
        <v>4.1339576401970017</v>
      </c>
      <c r="V413" s="111">
        <f t="shared" si="180"/>
        <v>4.1455098778876316</v>
      </c>
      <c r="W413" s="111">
        <f t="shared" ref="W413:Y413" si="181">IF(W389=0,"",W389/W365)</f>
        <v>4.1834265621208973</v>
      </c>
      <c r="X413" s="111">
        <f t="shared" si="181"/>
        <v>4.2288937202637147</v>
      </c>
      <c r="Y413" s="111">
        <f t="shared" si="181"/>
        <v>4.280143289560403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0.71315477074816758</v>
      </c>
      <c r="D414" s="124">
        <f t="shared" si="182"/>
        <v>0.71692806414117793</v>
      </c>
      <c r="E414" s="124">
        <f t="shared" si="182"/>
        <v>0.73258134182643875</v>
      </c>
      <c r="F414" s="124">
        <f t="shared" si="182"/>
        <v>0.7409742293771342</v>
      </c>
      <c r="G414" s="124">
        <f t="shared" si="182"/>
        <v>0.75180863303943724</v>
      </c>
      <c r="H414" s="124">
        <f t="shared" si="182"/>
        <v>0.75337955504591292</v>
      </c>
      <c r="I414" s="124">
        <f t="shared" si="182"/>
        <v>0.73367193370357175</v>
      </c>
      <c r="J414" s="124">
        <f t="shared" si="182"/>
        <v>0.74840939343307933</v>
      </c>
      <c r="K414" s="124">
        <f t="shared" si="182"/>
        <v>0.79984629776829297</v>
      </c>
      <c r="L414" s="124">
        <f t="shared" si="182"/>
        <v>0.76663900528433127</v>
      </c>
      <c r="M414" s="124">
        <f t="shared" si="182"/>
        <v>0.77825676100792063</v>
      </c>
      <c r="N414" s="124">
        <f t="shared" si="182"/>
        <v>0.78159852977910738</v>
      </c>
      <c r="O414" s="124">
        <f t="shared" si="182"/>
        <v>0.8002370030627608</v>
      </c>
      <c r="P414" s="124">
        <f t="shared" si="182"/>
        <v>0.80359146131217973</v>
      </c>
      <c r="Q414" s="124">
        <f t="shared" si="182"/>
        <v>0.82370659307537197</v>
      </c>
      <c r="R414" s="124">
        <f t="shared" ref="R414:V414" si="183">IF(R390=0,"",R390/R366)</f>
        <v>0.83921550110867549</v>
      </c>
      <c r="S414" s="124">
        <f t="shared" si="183"/>
        <v>0.84216596519163867</v>
      </c>
      <c r="T414" s="124">
        <f t="shared" si="183"/>
        <v>0.84173388251965764</v>
      </c>
      <c r="U414" s="124">
        <f t="shared" si="183"/>
        <v>0.85486762061609156</v>
      </c>
      <c r="V414" s="124">
        <f t="shared" si="183"/>
        <v>0.85630821536479629</v>
      </c>
      <c r="W414" s="124">
        <f t="shared" ref="W414:Y414" si="184">IF(W390=0,"",W390/W366)</f>
        <v>0.85723520935963726</v>
      </c>
      <c r="X414" s="124">
        <f t="shared" si="184"/>
        <v>0.86908160203517304</v>
      </c>
      <c r="Y414" s="124">
        <f t="shared" si="184"/>
        <v>0.86963815499834907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0.62497762602026719</v>
      </c>
      <c r="D415" s="111">
        <f t="shared" si="185"/>
        <v>0.63855967743851649</v>
      </c>
      <c r="E415" s="111">
        <f t="shared" si="185"/>
        <v>0.65227102839014495</v>
      </c>
      <c r="F415" s="111">
        <f t="shared" si="185"/>
        <v>0.66609826848991383</v>
      </c>
      <c r="G415" s="111">
        <f t="shared" si="185"/>
        <v>0.68002775506284308</v>
      </c>
      <c r="H415" s="111">
        <f t="shared" si="185"/>
        <v>0.69404342183193468</v>
      </c>
      <c r="I415" s="111">
        <f t="shared" si="185"/>
        <v>0.70812407558779411</v>
      </c>
      <c r="J415" s="111">
        <f t="shared" si="185"/>
        <v>0.72222393622982295</v>
      </c>
      <c r="K415" s="111">
        <f t="shared" si="185"/>
        <v>0.7362824689024563</v>
      </c>
      <c r="L415" s="111">
        <f t="shared" si="185"/>
        <v>0.75024594567453706</v>
      </c>
      <c r="M415" s="111">
        <f t="shared" si="185"/>
        <v>0.7630725476603768</v>
      </c>
      <c r="N415" s="111">
        <f t="shared" si="185"/>
        <v>0.77419221157381568</v>
      </c>
      <c r="O415" s="111">
        <f t="shared" si="185"/>
        <v>0.78327569470464797</v>
      </c>
      <c r="P415" s="111">
        <f t="shared" si="185"/>
        <v>0.79110990014359928</v>
      </c>
      <c r="Q415" s="111">
        <f t="shared" si="185"/>
        <v>0.80045757194946954</v>
      </c>
      <c r="R415" s="111">
        <f t="shared" ref="R415:V415" si="186">IF(R391=0,"",R391/R367)</f>
        <v>0.81445917540953006</v>
      </c>
      <c r="S415" s="111">
        <f t="shared" si="186"/>
        <v>0.830217812847309</v>
      </c>
      <c r="T415" s="111">
        <f t="shared" si="186"/>
        <v>0.84611324238871777</v>
      </c>
      <c r="U415" s="111">
        <f t="shared" si="186"/>
        <v>0.86079662893660824</v>
      </c>
      <c r="V415" s="111">
        <f t="shared" si="186"/>
        <v>0.87311338212301115</v>
      </c>
      <c r="W415" s="111">
        <f t="shared" ref="W415:Y415" si="187">IF(W391=0,"",W391/W367)</f>
        <v>0.88300775191615677</v>
      </c>
      <c r="X415" s="111">
        <f t="shared" si="187"/>
        <v>0.88752977436757041</v>
      </c>
      <c r="Y415" s="111">
        <f t="shared" si="187"/>
        <v>0.89179134415291106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0.81781962993676971</v>
      </c>
      <c r="D416" s="111">
        <f t="shared" si="188"/>
        <v>0.8258953275027211</v>
      </c>
      <c r="E416" s="111">
        <f t="shared" si="188"/>
        <v>0.83552273394824517</v>
      </c>
      <c r="F416" s="111">
        <f t="shared" si="188"/>
        <v>0.84400805330103357</v>
      </c>
      <c r="G416" s="111">
        <f t="shared" si="188"/>
        <v>0.85226794735506184</v>
      </c>
      <c r="H416" s="111">
        <f t="shared" si="188"/>
        <v>0.88099087546191324</v>
      </c>
      <c r="I416" s="111">
        <f t="shared" si="188"/>
        <v>0.8822848432517616</v>
      </c>
      <c r="J416" s="111">
        <f t="shared" si="188"/>
        <v>0.88079252082735549</v>
      </c>
      <c r="K416" s="111">
        <f t="shared" si="188"/>
        <v>0.88580527530459641</v>
      </c>
      <c r="L416" s="111">
        <f t="shared" si="188"/>
        <v>0.90457987495580494</v>
      </c>
      <c r="M416" s="111">
        <f t="shared" si="188"/>
        <v>0.90071486353105434</v>
      </c>
      <c r="N416" s="111">
        <f t="shared" si="188"/>
        <v>0.909402634618098</v>
      </c>
      <c r="O416" s="111">
        <f t="shared" si="188"/>
        <v>0.92551079936255753</v>
      </c>
      <c r="P416" s="111">
        <f t="shared" si="188"/>
        <v>0.92731961630962423</v>
      </c>
      <c r="Q416" s="111">
        <f t="shared" si="188"/>
        <v>0.94389062879773789</v>
      </c>
      <c r="R416" s="111" t="str">
        <f t="shared" ref="R416:V416" si="189">IF(R392=0,"",R392/R368)</f>
        <v/>
      </c>
      <c r="S416" s="111">
        <f t="shared" si="189"/>
        <v>0.9515837759644683</v>
      </c>
      <c r="T416" s="111">
        <f t="shared" si="189"/>
        <v>0.95014362354895054</v>
      </c>
      <c r="U416" s="111">
        <f t="shared" si="189"/>
        <v>0.95446854083472887</v>
      </c>
      <c r="V416" s="111">
        <f t="shared" si="189"/>
        <v>0.95872107721995692</v>
      </c>
      <c r="W416" s="111">
        <f t="shared" ref="W416:Y416" si="190">IF(W392=0,"",W392/W368)</f>
        <v>0.96301632505953372</v>
      </c>
      <c r="X416" s="111" t="str">
        <f t="shared" si="190"/>
        <v/>
      </c>
      <c r="Y416" s="111" t="str">
        <f t="shared" si="190"/>
        <v/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>
        <f t="shared" ref="C417:Q417" si="191">IF(C393=0,"",C393/C369)</f>
        <v>0.62497762602026719</v>
      </c>
      <c r="D417" s="112">
        <f t="shared" si="191"/>
        <v>0.63855967743851649</v>
      </c>
      <c r="E417" s="112">
        <f t="shared" si="191"/>
        <v>0.65227102839014495</v>
      </c>
      <c r="F417" s="112">
        <f t="shared" si="191"/>
        <v>0.66609826848991383</v>
      </c>
      <c r="G417" s="112">
        <f t="shared" si="191"/>
        <v>0.68002775506284308</v>
      </c>
      <c r="H417" s="112">
        <f t="shared" si="191"/>
        <v>0.69404342183193468</v>
      </c>
      <c r="I417" s="112">
        <f t="shared" si="191"/>
        <v>0.70812407558779411</v>
      </c>
      <c r="J417" s="112">
        <f t="shared" si="191"/>
        <v>0.72222393622982295</v>
      </c>
      <c r="K417" s="112">
        <f t="shared" si="191"/>
        <v>0.73628246890245619</v>
      </c>
      <c r="L417" s="112">
        <f t="shared" si="191"/>
        <v>0.75024594567453706</v>
      </c>
      <c r="M417" s="112">
        <f t="shared" si="191"/>
        <v>0.7630725476603768</v>
      </c>
      <c r="N417" s="112">
        <f t="shared" si="191"/>
        <v>0.77419221157381568</v>
      </c>
      <c r="O417" s="112">
        <f t="shared" si="191"/>
        <v>0.78327569470464797</v>
      </c>
      <c r="P417" s="112">
        <f t="shared" si="191"/>
        <v>0.79110990014359928</v>
      </c>
      <c r="Q417" s="112">
        <f t="shared" si="191"/>
        <v>0.80045757194946954</v>
      </c>
      <c r="R417" s="112" t="str">
        <f t="shared" ref="R417:V417" si="192">IF(R393=0,"",R393/R369)</f>
        <v/>
      </c>
      <c r="S417" s="112">
        <f t="shared" si="192"/>
        <v>0.830217812847309</v>
      </c>
      <c r="T417" s="112">
        <f t="shared" si="192"/>
        <v>0.84611324238871766</v>
      </c>
      <c r="U417" s="112">
        <f t="shared" si="192"/>
        <v>0.86079662893660824</v>
      </c>
      <c r="V417" s="112">
        <f t="shared" si="192"/>
        <v>0.87311338212301115</v>
      </c>
      <c r="W417" s="112">
        <f t="shared" ref="W417:Y417" si="193">IF(W393=0,"",W393/W369)</f>
        <v>0.88300775191615688</v>
      </c>
      <c r="X417" s="112" t="str">
        <f t="shared" si="193"/>
        <v/>
      </c>
      <c r="Y417" s="112" t="str">
        <f t="shared" si="193"/>
        <v/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 t="str">
        <f t="shared" ref="R418:V418" si="195">IF(R394=0,"",R394/R370)</f>
        <v/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:Y418" si="196">IF(W394=0,"",W394/W370)</f>
        <v>1</v>
      </c>
      <c r="X418" s="113" t="str">
        <f t="shared" si="196"/>
        <v/>
      </c>
      <c r="Y418" s="113" t="str">
        <f t="shared" si="196"/>
        <v/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0.62702224086337122</v>
      </c>
      <c r="D419" s="112">
        <f t="shared" si="197"/>
        <v>0.62878874974778309</v>
      </c>
      <c r="E419" s="112">
        <f t="shared" si="197"/>
        <v>0.63080081118581544</v>
      </c>
      <c r="F419" s="112">
        <f t="shared" si="197"/>
        <v>0.63284635706297798</v>
      </c>
      <c r="G419" s="112">
        <f t="shared" si="197"/>
        <v>0.6351180423988585</v>
      </c>
      <c r="H419" s="112">
        <f t="shared" si="197"/>
        <v>0.63759228867169504</v>
      </c>
      <c r="I419" s="112">
        <f t="shared" si="197"/>
        <v>0.64031656608394372</v>
      </c>
      <c r="J419" s="112">
        <f t="shared" si="197"/>
        <v>0.64348534329959228</v>
      </c>
      <c r="K419" s="112">
        <f t="shared" si="197"/>
        <v>0.64726396983437284</v>
      </c>
      <c r="L419" s="112">
        <f t="shared" si="197"/>
        <v>0.65169668346273002</v>
      </c>
      <c r="M419" s="112">
        <f t="shared" si="197"/>
        <v>0.66073305126521276</v>
      </c>
      <c r="N419" s="112">
        <f t="shared" si="197"/>
        <v>0.67562848853872659</v>
      </c>
      <c r="O419" s="112">
        <f t="shared" si="197"/>
        <v>0.69740473837029182</v>
      </c>
      <c r="P419" s="112">
        <f t="shared" si="197"/>
        <v>0.72381079045438923</v>
      </c>
      <c r="Q419" s="112">
        <f t="shared" si="197"/>
        <v>0.7475857852701342</v>
      </c>
      <c r="R419" s="112">
        <f t="shared" ref="R419:V419" si="198">IF(R395=0,"",R395/R371)</f>
        <v>0.76301047726574223</v>
      </c>
      <c r="S419" s="112">
        <f t="shared" si="198"/>
        <v>0.77737233556504548</v>
      </c>
      <c r="T419" s="112">
        <f t="shared" si="198"/>
        <v>0.79024788971033777</v>
      </c>
      <c r="U419" s="112">
        <f t="shared" si="198"/>
        <v>0.80121366924395665</v>
      </c>
      <c r="V419" s="112">
        <f t="shared" si="198"/>
        <v>0.80984620370822258</v>
      </c>
      <c r="W419" s="112">
        <f t="shared" ref="W419:Y419" si="199">IF(W395=0,"",W395/W371)</f>
        <v>0.81515221689444495</v>
      </c>
      <c r="X419" s="112">
        <f t="shared" si="199"/>
        <v>0.81868397418839933</v>
      </c>
      <c r="Y419" s="112">
        <f t="shared" si="199"/>
        <v>0.82047236964036352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>
        <f t="shared" si="200"/>
        <v>0.82251460799555076</v>
      </c>
      <c r="F420" s="113">
        <f t="shared" si="200"/>
        <v>0.82408936576576164</v>
      </c>
      <c r="G420" s="113">
        <f t="shared" si="200"/>
        <v>0.82486398926969806</v>
      </c>
      <c r="H420" s="113">
        <f t="shared" si="200"/>
        <v>0.85188789135918763</v>
      </c>
      <c r="I420" s="113">
        <f t="shared" si="200"/>
        <v>0.8460916508030607</v>
      </c>
      <c r="J420" s="113">
        <f t="shared" si="200"/>
        <v>0.83623804613029484</v>
      </c>
      <c r="K420" s="113" t="str">
        <f t="shared" si="200"/>
        <v/>
      </c>
      <c r="L420" s="113">
        <f t="shared" si="200"/>
        <v>0.85586557004222441</v>
      </c>
      <c r="M420" s="113">
        <f t="shared" si="200"/>
        <v>0.84620161756826473</v>
      </c>
      <c r="N420" s="113">
        <f t="shared" si="200"/>
        <v>0.85973827162259708</v>
      </c>
      <c r="O420" s="113">
        <f t="shared" si="200"/>
        <v>0.88896495543230347</v>
      </c>
      <c r="P420" s="113">
        <f t="shared" si="200"/>
        <v>0.89915656437480618</v>
      </c>
      <c r="Q420" s="113">
        <f t="shared" si="200"/>
        <v>0.92588027084440028</v>
      </c>
      <c r="R420" s="113" t="str">
        <f t="shared" ref="R420:V420" si="201">IF(R396=0,"",R396/R372)</f>
        <v/>
      </c>
      <c r="S420" s="113" t="str">
        <f t="shared" si="201"/>
        <v/>
      </c>
      <c r="T420" s="113">
        <f t="shared" si="201"/>
        <v>0.92916879965261157</v>
      </c>
      <c r="U420" s="113">
        <f t="shared" si="201"/>
        <v>0.93282713663341432</v>
      </c>
      <c r="V420" s="113">
        <f t="shared" si="201"/>
        <v>0.93623838238828871</v>
      </c>
      <c r="W420" s="113">
        <f t="shared" ref="W420:Y420" si="202">IF(W396=0,"",W396/W372)</f>
        <v>0.93920578114384112</v>
      </c>
      <c r="X420" s="113">
        <f t="shared" si="202"/>
        <v>0.9314641698214835</v>
      </c>
      <c r="Y420" s="113">
        <f t="shared" si="202"/>
        <v>0.93188156128953603</v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>
        <f t="shared" si="203"/>
        <v>0.63080081118581544</v>
      </c>
      <c r="F421" s="111">
        <f t="shared" si="203"/>
        <v>0.63284635706297798</v>
      </c>
      <c r="G421" s="111">
        <f t="shared" si="203"/>
        <v>0.6351180423988585</v>
      </c>
      <c r="H421" s="111">
        <f t="shared" si="203"/>
        <v>0.63759228867169493</v>
      </c>
      <c r="I421" s="111">
        <f t="shared" si="203"/>
        <v>0.64031656608394372</v>
      </c>
      <c r="J421" s="111">
        <f t="shared" si="203"/>
        <v>0.64348534329959228</v>
      </c>
      <c r="K421" s="111" t="str">
        <f t="shared" si="203"/>
        <v/>
      </c>
      <c r="L421" s="111">
        <f t="shared" si="203"/>
        <v>0.65169668346273002</v>
      </c>
      <c r="M421" s="111">
        <f t="shared" si="203"/>
        <v>0.66073305126521276</v>
      </c>
      <c r="N421" s="111">
        <f t="shared" si="203"/>
        <v>0.67562848853872659</v>
      </c>
      <c r="O421" s="111">
        <f t="shared" si="203"/>
        <v>0.69740473837029182</v>
      </c>
      <c r="P421" s="111">
        <f t="shared" si="203"/>
        <v>0.72381079045438923</v>
      </c>
      <c r="Q421" s="111">
        <f t="shared" si="203"/>
        <v>0.74758578527013431</v>
      </c>
      <c r="R421" s="111" t="str">
        <f t="shared" ref="R421:V421" si="204">IF(R397=0,"",R397/R373)</f>
        <v/>
      </c>
      <c r="S421" s="111" t="str">
        <f t="shared" si="204"/>
        <v/>
      </c>
      <c r="T421" s="111">
        <f t="shared" si="204"/>
        <v>0.79024788971033777</v>
      </c>
      <c r="U421" s="111">
        <f t="shared" si="204"/>
        <v>0.80121366924395676</v>
      </c>
      <c r="V421" s="111">
        <f t="shared" si="204"/>
        <v>0.80984620370822258</v>
      </c>
      <c r="W421" s="111">
        <f t="shared" ref="W421:Y421" si="205">IF(W397=0,"",W397/W373)</f>
        <v>0.81515221689444495</v>
      </c>
      <c r="X421" s="111">
        <f t="shared" si="205"/>
        <v>0.81868397418839933</v>
      </c>
      <c r="Y421" s="111">
        <f t="shared" si="205"/>
        <v>0.82047236964036352</v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 t="str">
        <f t="shared" si="206"/>
        <v/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 t="str">
        <f t="shared" ref="R422:V422" si="207">IF(R398=0,"",R398/R374)</f>
        <v/>
      </c>
      <c r="S422" s="111" t="str">
        <f t="shared" si="207"/>
        <v/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:Y422" si="208">IF(W398=0,"",W398/W374)</f>
        <v>1</v>
      </c>
      <c r="X422" s="111">
        <f t="shared" si="208"/>
        <v>1</v>
      </c>
      <c r="Y422" s="111">
        <f t="shared" si="208"/>
        <v>1</v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0.70210362328928544</v>
      </c>
      <c r="D423" s="112">
        <f t="shared" si="209"/>
        <v>0.70307790440927853</v>
      </c>
      <c r="E423" s="112">
        <f t="shared" si="209"/>
        <v>0.70414450093667191</v>
      </c>
      <c r="F423" s="112">
        <f t="shared" si="209"/>
        <v>0.70522396646110141</v>
      </c>
      <c r="G423" s="112">
        <f t="shared" si="209"/>
        <v>0.70638916938274954</v>
      </c>
      <c r="H423" s="112">
        <f t="shared" si="209"/>
        <v>0.70763188442304903</v>
      </c>
      <c r="I423" s="112">
        <f t="shared" si="209"/>
        <v>0.7089710098466171</v>
      </c>
      <c r="J423" s="112">
        <f t="shared" si="209"/>
        <v>0.71048232196881445</v>
      </c>
      <c r="K423" s="112">
        <f t="shared" si="209"/>
        <v>0.71223276269105362</v>
      </c>
      <c r="L423" s="112">
        <f t="shared" si="209"/>
        <v>0.71424534786207949</v>
      </c>
      <c r="M423" s="112">
        <f t="shared" si="209"/>
        <v>0.71807151467695884</v>
      </c>
      <c r="N423" s="112">
        <f t="shared" si="209"/>
        <v>0.72438051916239177</v>
      </c>
      <c r="O423" s="112">
        <f t="shared" si="209"/>
        <v>0.73400093088760987</v>
      </c>
      <c r="P423" s="112">
        <f t="shared" si="209"/>
        <v>0.74647664339135933</v>
      </c>
      <c r="Q423" s="112">
        <f t="shared" si="209"/>
        <v>0.75851305163146177</v>
      </c>
      <c r="R423" s="112">
        <f t="shared" ref="R423:V423" si="210">IF(R399=0,"",R399/R375)</f>
        <v>0.76665856278036026</v>
      </c>
      <c r="S423" s="112">
        <f t="shared" si="210"/>
        <v>0.77455015905289237</v>
      </c>
      <c r="T423" s="112">
        <f t="shared" si="210"/>
        <v>0.7823805123171178</v>
      </c>
      <c r="U423" s="112">
        <f t="shared" si="210"/>
        <v>0.79022833894964828</v>
      </c>
      <c r="V423" s="112">
        <f t="shared" si="210"/>
        <v>0.79793791888994936</v>
      </c>
      <c r="W423" s="112">
        <f t="shared" ref="W423:Y423" si="211">IF(W399=0,"",W399/W375)</f>
        <v>0.80497932301774866</v>
      </c>
      <c r="X423" s="112">
        <f t="shared" si="211"/>
        <v>0.81725512041132709</v>
      </c>
      <c r="Y423" s="112">
        <f t="shared" si="211"/>
        <v>0.82870769325501881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0.86392238361158968</v>
      </c>
      <c r="D424" s="113">
        <f t="shared" si="212"/>
        <v>0.86408536373357381</v>
      </c>
      <c r="E424" s="113">
        <f t="shared" si="212"/>
        <v>0.86568549592438515</v>
      </c>
      <c r="F424" s="113">
        <f t="shared" si="212"/>
        <v>0.86643593341705549</v>
      </c>
      <c r="G424" s="113">
        <f t="shared" si="212"/>
        <v>0.8671601216910636</v>
      </c>
      <c r="H424" s="113">
        <f t="shared" si="212"/>
        <v>0.88767269544727745</v>
      </c>
      <c r="I424" s="113">
        <f t="shared" si="212"/>
        <v>0.88280737528218645</v>
      </c>
      <c r="J424" s="113">
        <f t="shared" si="212"/>
        <v>0.8746425515513444</v>
      </c>
      <c r="K424" s="113">
        <f t="shared" si="212"/>
        <v>0.8729058169851619</v>
      </c>
      <c r="L424" s="113">
        <f t="shared" si="212"/>
        <v>0.88724907561537059</v>
      </c>
      <c r="M424" s="113">
        <f t="shared" si="212"/>
        <v>0.87801026371665192</v>
      </c>
      <c r="N424" s="113">
        <f t="shared" si="212"/>
        <v>0.88516206985371049</v>
      </c>
      <c r="O424" s="113">
        <f t="shared" si="212"/>
        <v>0.9041896637840211</v>
      </c>
      <c r="P424" s="113">
        <f t="shared" si="212"/>
        <v>0.90888011594483331</v>
      </c>
      <c r="Q424" s="113">
        <f t="shared" si="212"/>
        <v>0.9295448862812592</v>
      </c>
      <c r="R424" s="113">
        <f t="shared" ref="R424:V424" si="213">IF(R400=0,"",R400/R376)</f>
        <v>0.93688970148041306</v>
      </c>
      <c r="S424" s="113">
        <f t="shared" si="213"/>
        <v>0.93244731803760617</v>
      </c>
      <c r="T424" s="113">
        <f t="shared" si="213"/>
        <v>0.92570033690528697</v>
      </c>
      <c r="U424" s="113">
        <f t="shared" si="213"/>
        <v>0.92723778190866235</v>
      </c>
      <c r="V424" s="113">
        <f t="shared" si="213"/>
        <v>0.93051521787903368</v>
      </c>
      <c r="W424" s="113">
        <f t="shared" ref="W424:Y424" si="214">IF(W400=0,"",W400/W376)</f>
        <v>0.935092149629975</v>
      </c>
      <c r="X424" s="113">
        <f t="shared" si="214"/>
        <v>0.92970619415496114</v>
      </c>
      <c r="Y424" s="113">
        <f t="shared" si="214"/>
        <v>0.93507058350191841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0.70210362328928544</v>
      </c>
      <c r="D425" s="111">
        <f t="shared" si="215"/>
        <v>0.70307790440927853</v>
      </c>
      <c r="E425" s="111">
        <f t="shared" si="215"/>
        <v>0.70414450093667191</v>
      </c>
      <c r="F425" s="111">
        <f t="shared" si="215"/>
        <v>0.70522396646110153</v>
      </c>
      <c r="G425" s="111">
        <f t="shared" si="215"/>
        <v>0.70638916938274965</v>
      </c>
      <c r="H425" s="111">
        <f t="shared" si="215"/>
        <v>0.70763188442304903</v>
      </c>
      <c r="I425" s="111">
        <f t="shared" si="215"/>
        <v>0.7089710098466171</v>
      </c>
      <c r="J425" s="111">
        <f t="shared" si="215"/>
        <v>0.71048232196881445</v>
      </c>
      <c r="K425" s="111">
        <f t="shared" si="215"/>
        <v>0.71223276269105362</v>
      </c>
      <c r="L425" s="111">
        <f t="shared" si="215"/>
        <v>0.71424534786207949</v>
      </c>
      <c r="M425" s="111">
        <f t="shared" si="215"/>
        <v>0.71807151467695884</v>
      </c>
      <c r="N425" s="111">
        <f t="shared" si="215"/>
        <v>0.72438051916239188</v>
      </c>
      <c r="O425" s="111">
        <f t="shared" si="215"/>
        <v>0.73400093088760976</v>
      </c>
      <c r="P425" s="111">
        <f t="shared" si="215"/>
        <v>0.74647664339135933</v>
      </c>
      <c r="Q425" s="111">
        <f t="shared" si="215"/>
        <v>0.75851305163146177</v>
      </c>
      <c r="R425" s="111">
        <f t="shared" ref="R425:V425" si="216">IF(R401=0,"",R401/R377)</f>
        <v>0.76665856278036038</v>
      </c>
      <c r="S425" s="111">
        <f t="shared" si="216"/>
        <v>0.77455015905289237</v>
      </c>
      <c r="T425" s="111">
        <f t="shared" si="216"/>
        <v>0.7823805123171178</v>
      </c>
      <c r="U425" s="111">
        <f t="shared" si="216"/>
        <v>0.79022833894964828</v>
      </c>
      <c r="V425" s="111">
        <f t="shared" si="216"/>
        <v>0.79793791888994936</v>
      </c>
      <c r="W425" s="111">
        <f t="shared" ref="W425:Y425" si="217">IF(W401=0,"",W401/W377)</f>
        <v>0.80497932301774877</v>
      </c>
      <c r="X425" s="111">
        <f t="shared" si="217"/>
        <v>0.81725512041132709</v>
      </c>
      <c r="Y425" s="111">
        <f t="shared" si="217"/>
        <v>0.82870769325501881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0.75857942423065294</v>
      </c>
      <c r="D427" s="124">
        <f t="shared" si="221"/>
        <v>0.75722113620422571</v>
      </c>
      <c r="E427" s="124">
        <f t="shared" si="221"/>
        <v>0.75726919971494855</v>
      </c>
      <c r="F427" s="124">
        <f t="shared" si="221"/>
        <v>0.75799517104071057</v>
      </c>
      <c r="G427" s="124">
        <f t="shared" si="221"/>
        <v>0.75795924822323069</v>
      </c>
      <c r="H427" s="124">
        <f t="shared" si="221"/>
        <v>0.7575911438519668</v>
      </c>
      <c r="I427" s="124">
        <f t="shared" si="221"/>
        <v>0.76075840111228077</v>
      </c>
      <c r="J427" s="124">
        <f t="shared" si="221"/>
        <v>0.75267923312649077</v>
      </c>
      <c r="K427" s="124">
        <f t="shared" si="221"/>
        <v>0.75730532038416898</v>
      </c>
      <c r="L427" s="124">
        <f t="shared" si="221"/>
        <v>0.7593986696383227</v>
      </c>
      <c r="M427" s="124">
        <f t="shared" si="221"/>
        <v>0.76021081442660754</v>
      </c>
      <c r="N427" s="124">
        <f t="shared" si="221"/>
        <v>0.76530670733500672</v>
      </c>
      <c r="O427" s="124">
        <f t="shared" si="221"/>
        <v>0.77536344902733179</v>
      </c>
      <c r="P427" s="124">
        <f t="shared" si="221"/>
        <v>0.78986563667200249</v>
      </c>
      <c r="Q427" s="124">
        <f t="shared" si="221"/>
        <v>0.79895347282978002</v>
      </c>
      <c r="R427" s="124">
        <f t="shared" ref="R427:V427" si="222">IF(R403=0,"",R403/R379)</f>
        <v>0.81004839020554231</v>
      </c>
      <c r="S427" s="124">
        <f t="shared" si="222"/>
        <v>0.81727523164797611</v>
      </c>
      <c r="T427" s="124">
        <f t="shared" si="222"/>
        <v>0.83229288102700072</v>
      </c>
      <c r="U427" s="124">
        <f t="shared" si="222"/>
        <v>0.84017651348523537</v>
      </c>
      <c r="V427" s="124">
        <f t="shared" si="222"/>
        <v>0.85815969280944793</v>
      </c>
      <c r="W427" s="124">
        <f t="shared" ref="W427:Y427" si="223">IF(W403=0,"",W403/W379)</f>
        <v>0.86499935154865892</v>
      </c>
      <c r="X427" s="124">
        <f t="shared" si="223"/>
        <v>0.89417384505204578</v>
      </c>
      <c r="Y427" s="124">
        <f t="shared" si="223"/>
        <v>0.90099599765673011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>
        <f t="shared" ref="C428:Q428" si="224">IF(C404=0,"",C404/C380)</f>
        <v>0.59142111398731989</v>
      </c>
      <c r="D428" s="111">
        <f t="shared" si="224"/>
        <v>0.59151033033473055</v>
      </c>
      <c r="E428" s="111">
        <f t="shared" si="224"/>
        <v>0.59159955471862502</v>
      </c>
      <c r="F428" s="111">
        <f t="shared" si="224"/>
        <v>0.59168878019840365</v>
      </c>
      <c r="G428" s="111">
        <f t="shared" si="224"/>
        <v>0.5917780130793111</v>
      </c>
      <c r="H428" s="111">
        <f t="shared" si="224"/>
        <v>0.59186725258966577</v>
      </c>
      <c r="I428" s="111">
        <f t="shared" si="224"/>
        <v>0.59195650028307989</v>
      </c>
      <c r="J428" s="111">
        <f t="shared" si="224"/>
        <v>0.59204576252415586</v>
      </c>
      <c r="K428" s="111">
        <f t="shared" si="224"/>
        <v>0.59213504472447898</v>
      </c>
      <c r="L428" s="111">
        <f t="shared" si="224"/>
        <v>0.59222434833187054</v>
      </c>
      <c r="M428" s="111">
        <f t="shared" si="224"/>
        <v>0.59229216932479234</v>
      </c>
      <c r="N428" s="111">
        <f t="shared" si="224"/>
        <v>0.59233007806964666</v>
      </c>
      <c r="O428" s="111">
        <f t="shared" si="224"/>
        <v>0.59235273513063103</v>
      </c>
      <c r="P428" s="111">
        <f t="shared" si="224"/>
        <v>0.59241595591381624</v>
      </c>
      <c r="Q428" s="111">
        <f t="shared" si="224"/>
        <v>0.59267327927003965</v>
      </c>
      <c r="R428" s="111">
        <f t="shared" ref="R428:V428" si="225">IF(R404=0,"",R404/R380)</f>
        <v>0.59334920365141075</v>
      </c>
      <c r="S428" s="111">
        <f t="shared" si="225"/>
        <v>0.59430267222887923</v>
      </c>
      <c r="T428" s="111">
        <f t="shared" si="225"/>
        <v>0.59534881420652952</v>
      </c>
      <c r="U428" s="111">
        <f t="shared" si="225"/>
        <v>0.59630275878844863</v>
      </c>
      <c r="V428" s="111">
        <f t="shared" si="225"/>
        <v>0.59697963517872243</v>
      </c>
      <c r="W428" s="111">
        <f t="shared" ref="W428:Y428" si="226">IF(W404=0,"",W404/W380)</f>
        <v>0.59730494711101945</v>
      </c>
      <c r="X428" s="111">
        <f t="shared" si="226"/>
        <v>0.59768434150698679</v>
      </c>
      <c r="Y428" s="111">
        <f t="shared" si="226"/>
        <v>0.59772228094658364</v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0.60775883642253548</v>
      </c>
      <c r="D429" s="111">
        <f t="shared" si="227"/>
        <v>0.60798666898863474</v>
      </c>
      <c r="E429" s="111">
        <f t="shared" si="227"/>
        <v>0.60821452207757287</v>
      </c>
      <c r="F429" s="111">
        <f t="shared" si="227"/>
        <v>0.60844237796507983</v>
      </c>
      <c r="G429" s="111">
        <f t="shared" si="227"/>
        <v>0.60867025275291431</v>
      </c>
      <c r="H429" s="111">
        <f t="shared" si="227"/>
        <v>0.60889814447042601</v>
      </c>
      <c r="I429" s="111">
        <f t="shared" si="227"/>
        <v>0.60912605708508849</v>
      </c>
      <c r="J429" s="111">
        <f t="shared" si="227"/>
        <v>0.60935400685024166</v>
      </c>
      <c r="K429" s="111">
        <f t="shared" si="227"/>
        <v>0.60958200758549907</v>
      </c>
      <c r="L429" s="111">
        <f t="shared" si="227"/>
        <v>0.60981006298817408</v>
      </c>
      <c r="M429" s="111">
        <f t="shared" si="227"/>
        <v>0.60998325805052778</v>
      </c>
      <c r="N429" s="111">
        <f t="shared" si="227"/>
        <v>0.61008006594357</v>
      </c>
      <c r="O429" s="111">
        <f t="shared" si="227"/>
        <v>0.61013792547821999</v>
      </c>
      <c r="P429" s="111">
        <f t="shared" si="227"/>
        <v>0.61029937294476566</v>
      </c>
      <c r="Q429" s="111">
        <f t="shared" si="227"/>
        <v>0.61095650184846029</v>
      </c>
      <c r="R429" s="111">
        <f t="shared" ref="R429:V429" si="228">IF(R405=0,"",R405/R381)</f>
        <v>0.61268261584848716</v>
      </c>
      <c r="S429" s="111">
        <f t="shared" si="228"/>
        <v>0.61511749688771744</v>
      </c>
      <c r="T429" s="111">
        <f t="shared" si="228"/>
        <v>0.61778903879892189</v>
      </c>
      <c r="U429" s="111">
        <f t="shared" si="228"/>
        <v>0.620225135414878</v>
      </c>
      <c r="V429" s="111">
        <f t="shared" si="228"/>
        <v>0.62195368056835976</v>
      </c>
      <c r="W429" s="111">
        <f t="shared" ref="W429:Y429" si="229">IF(W405=0,"",W405/W381)</f>
        <v>0.622784432492968</v>
      </c>
      <c r="X429" s="111" t="str">
        <f t="shared" si="229"/>
        <v/>
      </c>
      <c r="Y429" s="111" t="str">
        <f t="shared" si="229"/>
        <v/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0.76477532017812433</v>
      </c>
      <c r="D430" s="45">
        <f t="shared" si="230"/>
        <v>0.7660602977477684</v>
      </c>
      <c r="E430" s="45">
        <f t="shared" si="230"/>
        <v>0.76740586230707564</v>
      </c>
      <c r="F430" s="45">
        <f t="shared" si="230"/>
        <v>0.76875968872860978</v>
      </c>
      <c r="G430" s="45">
        <f t="shared" si="230"/>
        <v>0.77016931220395513</v>
      </c>
      <c r="H430" s="45">
        <f t="shared" si="230"/>
        <v>0.77162891503081843</v>
      </c>
      <c r="I430" s="45">
        <f t="shared" si="230"/>
        <v>0.77315020988179539</v>
      </c>
      <c r="J430" s="45">
        <f t="shared" si="230"/>
        <v>0.77478117944230751</v>
      </c>
      <c r="K430" s="45">
        <f t="shared" si="230"/>
        <v>0.77656262161591061</v>
      </c>
      <c r="L430" s="45">
        <f t="shared" si="230"/>
        <v>0.77850545151443473</v>
      </c>
      <c r="M430" s="45">
        <f t="shared" si="230"/>
        <v>0.78128326894731503</v>
      </c>
      <c r="N430" s="45">
        <f t="shared" si="230"/>
        <v>0.78508784137811671</v>
      </c>
      <c r="O430" s="45">
        <f t="shared" si="230"/>
        <v>0.79037391402781398</v>
      </c>
      <c r="P430" s="45">
        <f t="shared" si="230"/>
        <v>0.79736452544417447</v>
      </c>
      <c r="Q430" s="45">
        <f t="shared" si="230"/>
        <v>0.80641044480103286</v>
      </c>
      <c r="R430" s="45">
        <f t="shared" ref="R430:V430" si="231">IF(R406=0,"",R406/R382)</f>
        <v>0.81871977831402465</v>
      </c>
      <c r="S430" s="45">
        <f t="shared" si="231"/>
        <v>0.83412277280482261</v>
      </c>
      <c r="T430" s="45">
        <f t="shared" si="231"/>
        <v>0.85070494221512705</v>
      </c>
      <c r="U430" s="45">
        <f t="shared" si="231"/>
        <v>0.86655180048668412</v>
      </c>
      <c r="V430" s="45">
        <f t="shared" si="231"/>
        <v>0.87974886156121745</v>
      </c>
      <c r="W430" s="45">
        <f t="shared" ref="W430:Y430" si="232">IF(W406=0,"",W406/W382)</f>
        <v>0.88963094561323908</v>
      </c>
      <c r="X430" s="45">
        <f t="shared" si="232"/>
        <v>0.89693656528367005</v>
      </c>
      <c r="Y430" s="45">
        <f t="shared" si="232"/>
        <v>0.90341515830235208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7.6047493681232037E-2</v>
      </c>
      <c r="D432" s="117">
        <f t="shared" si="233"/>
        <v>0.16795273108624148</v>
      </c>
      <c r="E432" s="117">
        <f t="shared" si="233"/>
        <v>0.31106285555803959</v>
      </c>
      <c r="F432" s="117">
        <f t="shared" si="233"/>
        <v>0.52392353177298923</v>
      </c>
      <c r="G432" s="117">
        <f t="shared" si="233"/>
        <v>1.0405917805379554</v>
      </c>
      <c r="H432" s="117">
        <f t="shared" si="233"/>
        <v>0.80990895198942325</v>
      </c>
      <c r="I432" s="117">
        <f t="shared" si="233"/>
        <v>0.34069906087104262</v>
      </c>
      <c r="J432" s="117">
        <f t="shared" si="233"/>
        <v>7.2133994657464534E-2</v>
      </c>
      <c r="K432" s="117">
        <f t="shared" si="233"/>
        <v>0.19757867951113656</v>
      </c>
      <c r="L432" s="117">
        <f t="shared" si="233"/>
        <v>0.18148756442567598</v>
      </c>
      <c r="M432" s="117">
        <f t="shared" si="233"/>
        <v>5.9508081548973475E-2</v>
      </c>
      <c r="N432" s="117">
        <f t="shared" si="233"/>
        <v>0.20633970417865755</v>
      </c>
      <c r="O432" s="117">
        <f t="shared" si="233"/>
        <v>0.29990496615276813</v>
      </c>
      <c r="P432" s="117">
        <f t="shared" si="233"/>
        <v>0.2960652687659544</v>
      </c>
      <c r="Q432" s="117">
        <f t="shared" si="233"/>
        <v>0.13915523367126093</v>
      </c>
      <c r="R432" s="117">
        <f t="shared" ref="R432:V432" si="234">R433+R436+R438+R451</f>
        <v>6.8539677468571814E-2</v>
      </c>
      <c r="S432" s="117">
        <f t="shared" si="234"/>
        <v>9.761703096091115E-2</v>
      </c>
      <c r="T432" s="117">
        <f t="shared" si="234"/>
        <v>8.9308720930302857E-2</v>
      </c>
      <c r="U432" s="117">
        <f t="shared" si="234"/>
        <v>0.11129143090629948</v>
      </c>
      <c r="V432" s="117">
        <f t="shared" si="234"/>
        <v>0.186562736358894</v>
      </c>
      <c r="W432" s="117">
        <f t="shared" ref="W432:Y432" si="235">W433+W436+W438+W451</f>
        <v>0.32291047594833094</v>
      </c>
      <c r="X432" s="117">
        <f t="shared" si="235"/>
        <v>0.1192217903046421</v>
      </c>
      <c r="Y432" s="117">
        <f t="shared" si="235"/>
        <v>0.11071180486501574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5.8263611329235188E-2</v>
      </c>
      <c r="D438" s="122">
        <v>0.15397596546059245</v>
      </c>
      <c r="E438" s="122">
        <v>0.29671368966998912</v>
      </c>
      <c r="F438" s="122">
        <v>0.50530364248943971</v>
      </c>
      <c r="G438" s="122">
        <v>1.0161385202627506</v>
      </c>
      <c r="H438" s="122">
        <v>0.78230173591131702</v>
      </c>
      <c r="I438" s="122">
        <v>0.32525955163530701</v>
      </c>
      <c r="J438" s="122">
        <v>6.1132735810221842E-2</v>
      </c>
      <c r="K438" s="122">
        <v>0.18315546244386666</v>
      </c>
      <c r="L438" s="122">
        <v>0.17185740205780958</v>
      </c>
      <c r="M438" s="122">
        <v>5.6187998025702214E-2</v>
      </c>
      <c r="N438" s="122">
        <v>0.20287230047311425</v>
      </c>
      <c r="O438" s="122">
        <v>0.2901365004545628</v>
      </c>
      <c r="P438" s="122">
        <v>0.27706843725400848</v>
      </c>
      <c r="Q438" s="122">
        <v>0.12121314969722589</v>
      </c>
      <c r="R438" s="122">
        <v>5.1634266884476865E-2</v>
      </c>
      <c r="S438" s="122">
        <v>8.9433722541677932E-2</v>
      </c>
      <c r="T438" s="122">
        <v>8.4849889650278218E-2</v>
      </c>
      <c r="U438" s="122">
        <v>0.10384325466243607</v>
      </c>
      <c r="V438" s="122">
        <v>0.1758658244178688</v>
      </c>
      <c r="W438" s="122">
        <v>0.29605272108249547</v>
      </c>
      <c r="X438" s="122">
        <v>0.1192217903046421</v>
      </c>
      <c r="Y438" s="122">
        <v>0.11071180486501574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5.8263611329235188E-2</v>
      </c>
      <c r="D443" s="101">
        <v>0.15397596546059245</v>
      </c>
      <c r="E443" s="101">
        <v>0.2964760943563558</v>
      </c>
      <c r="F443" s="101">
        <v>0.50435671804257332</v>
      </c>
      <c r="G443" s="101">
        <v>1.0128629903712936</v>
      </c>
      <c r="H443" s="101">
        <v>0.78124674195292854</v>
      </c>
      <c r="I443" s="101">
        <v>0.32454758112731807</v>
      </c>
      <c r="J443" s="101">
        <v>6.0569089264390634E-2</v>
      </c>
      <c r="K443" s="101">
        <v>0.18315546244386666</v>
      </c>
      <c r="L443" s="101">
        <v>0.17163840981707026</v>
      </c>
      <c r="M443" s="101">
        <v>5.5662475892383649E-2</v>
      </c>
      <c r="N443" s="101">
        <v>0.2018702009493743</v>
      </c>
      <c r="O443" s="101">
        <v>0.28934974290577992</v>
      </c>
      <c r="P443" s="101">
        <v>0.27602866968673129</v>
      </c>
      <c r="Q443" s="101">
        <v>0.12071221556847589</v>
      </c>
      <c r="R443" s="101">
        <v>5.1634266884476865E-2</v>
      </c>
      <c r="S443" s="101">
        <v>8.9433722541677932E-2</v>
      </c>
      <c r="T443" s="101">
        <v>8.4687625469605482E-2</v>
      </c>
      <c r="U443" s="101">
        <v>0.10351590249965778</v>
      </c>
      <c r="V443" s="101">
        <v>0.17524746419255061</v>
      </c>
      <c r="W443" s="101">
        <v>0.29490115555236579</v>
      </c>
      <c r="X443" s="101">
        <v>0.11883821915924384</v>
      </c>
      <c r="Y443" s="101">
        <v>0.11052733879351644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2.3759531363334768E-4</v>
      </c>
      <c r="F444" s="104">
        <v>9.4692444686637108E-4</v>
      </c>
      <c r="G444" s="104">
        <v>3.2755298914569904E-3</v>
      </c>
      <c r="H444" s="104">
        <v>1.05499395838843E-3</v>
      </c>
      <c r="I444" s="104">
        <v>7.1197050798891778E-4</v>
      </c>
      <c r="J444" s="104">
        <v>5.6364654583120652E-4</v>
      </c>
      <c r="K444" s="104">
        <v>0</v>
      </c>
      <c r="L444" s="104">
        <v>2.1899224073930717E-4</v>
      </c>
      <c r="M444" s="104">
        <v>5.2552213331856328E-4</v>
      </c>
      <c r="N444" s="104">
        <v>1.002099523739944E-3</v>
      </c>
      <c r="O444" s="104">
        <v>7.8675754878290564E-4</v>
      </c>
      <c r="P444" s="104">
        <v>1.0397675672771821E-3</v>
      </c>
      <c r="Q444" s="104">
        <v>5.0093412875000575E-4</v>
      </c>
      <c r="R444" s="104">
        <v>0</v>
      </c>
      <c r="S444" s="104">
        <v>0</v>
      </c>
      <c r="T444" s="104">
        <v>1.6226418067273691E-4</v>
      </c>
      <c r="U444" s="104">
        <v>3.2735216277829507E-4</v>
      </c>
      <c r="V444" s="104">
        <v>6.183602253181826E-4</v>
      </c>
      <c r="W444" s="104">
        <v>1.15156553012968E-3</v>
      </c>
      <c r="X444" s="104">
        <v>3.8357114539825613E-4</v>
      </c>
      <c r="Y444" s="104">
        <v>1.8446607149930704E-4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2.3759531363334768E-4</v>
      </c>
      <c r="F445" s="98">
        <v>9.4692444686637108E-4</v>
      </c>
      <c r="G445" s="98">
        <v>3.2755298914569904E-3</v>
      </c>
      <c r="H445" s="98">
        <v>1.05499395838843E-3</v>
      </c>
      <c r="I445" s="98">
        <v>7.1197050798891778E-4</v>
      </c>
      <c r="J445" s="98">
        <v>5.6364654583120652E-4</v>
      </c>
      <c r="K445" s="98">
        <v>0</v>
      </c>
      <c r="L445" s="98">
        <v>2.1899224073930717E-4</v>
      </c>
      <c r="M445" s="98">
        <v>5.2552213331856328E-4</v>
      </c>
      <c r="N445" s="98">
        <v>1.002099523739944E-3</v>
      </c>
      <c r="O445" s="98">
        <v>7.8675754878290564E-4</v>
      </c>
      <c r="P445" s="98">
        <v>1.0397675672771821E-3</v>
      </c>
      <c r="Q445" s="98">
        <v>5.0093412875000575E-4</v>
      </c>
      <c r="R445" s="98">
        <v>0</v>
      </c>
      <c r="S445" s="98">
        <v>0</v>
      </c>
      <c r="T445" s="98">
        <v>1.6226418067273691E-4</v>
      </c>
      <c r="U445" s="98">
        <v>3.2735216277829507E-4</v>
      </c>
      <c r="V445" s="98">
        <v>6.183602253181826E-4</v>
      </c>
      <c r="W445" s="98">
        <v>1.15156553012968E-3</v>
      </c>
      <c r="X445" s="98">
        <v>3.8357114539825613E-4</v>
      </c>
      <c r="Y445" s="98">
        <v>1.8446607149930704E-4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1.7783882351996846E-2</v>
      </c>
      <c r="D451" s="122">
        <v>1.3976765625649033E-2</v>
      </c>
      <c r="E451" s="122">
        <v>1.4349165888050479E-2</v>
      </c>
      <c r="F451" s="122">
        <v>1.8619889283549493E-2</v>
      </c>
      <c r="G451" s="122">
        <v>2.4453260275204839E-2</v>
      </c>
      <c r="H451" s="122">
        <v>2.760721607810623E-2</v>
      </c>
      <c r="I451" s="122">
        <v>1.5439509235735593E-2</v>
      </c>
      <c r="J451" s="122">
        <v>1.1001258847242687E-2</v>
      </c>
      <c r="K451" s="122">
        <v>1.4423217067269897E-2</v>
      </c>
      <c r="L451" s="122">
        <v>9.6301623678664017E-3</v>
      </c>
      <c r="M451" s="122">
        <v>3.3200835232712581E-3</v>
      </c>
      <c r="N451" s="122">
        <v>3.4674037055432861E-3</v>
      </c>
      <c r="O451" s="122">
        <v>9.7684656982053152E-3</v>
      </c>
      <c r="P451" s="122">
        <v>1.8996831511945905E-2</v>
      </c>
      <c r="Q451" s="122">
        <v>1.7942083974035027E-2</v>
      </c>
      <c r="R451" s="122">
        <v>1.6905410584094952E-2</v>
      </c>
      <c r="S451" s="122">
        <v>8.1833084192332178E-3</v>
      </c>
      <c r="T451" s="122">
        <v>4.458831280024644E-3</v>
      </c>
      <c r="U451" s="122">
        <v>7.4481762438633999E-3</v>
      </c>
      <c r="V451" s="122">
        <v>1.0696911941025193E-2</v>
      </c>
      <c r="W451" s="122">
        <v>2.685775486583545E-2</v>
      </c>
      <c r="X451" s="122">
        <v>0</v>
      </c>
      <c r="Y451" s="122">
        <v>0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1.7783882351996846E-2</v>
      </c>
      <c r="D453" s="98">
        <v>1.3976765625649033E-2</v>
      </c>
      <c r="E453" s="98">
        <v>1.4349165888050479E-2</v>
      </c>
      <c r="F453" s="98">
        <v>1.8619889283549493E-2</v>
      </c>
      <c r="G453" s="98">
        <v>2.4453260275204839E-2</v>
      </c>
      <c r="H453" s="98">
        <v>2.760721607810623E-2</v>
      </c>
      <c r="I453" s="98">
        <v>1.5439509235735593E-2</v>
      </c>
      <c r="J453" s="98">
        <v>1.1001258847242687E-2</v>
      </c>
      <c r="K453" s="98">
        <v>1.4423217067269897E-2</v>
      </c>
      <c r="L453" s="98">
        <v>9.6301623678664017E-3</v>
      </c>
      <c r="M453" s="98">
        <v>3.3200835232712581E-3</v>
      </c>
      <c r="N453" s="98">
        <v>3.4674037055432861E-3</v>
      </c>
      <c r="O453" s="98">
        <v>9.7684656982053152E-3</v>
      </c>
      <c r="P453" s="98">
        <v>1.8996831511945905E-2</v>
      </c>
      <c r="Q453" s="98">
        <v>1.7942083974035027E-2</v>
      </c>
      <c r="R453" s="98">
        <v>1.6905410584094952E-2</v>
      </c>
      <c r="S453" s="98">
        <v>8.1833084192332178E-3</v>
      </c>
      <c r="T453" s="98">
        <v>4.458831280024644E-3</v>
      </c>
      <c r="U453" s="98">
        <v>7.4481762438633999E-3</v>
      </c>
      <c r="V453" s="98">
        <v>1.0696911941025193E-2</v>
      </c>
      <c r="W453" s="98">
        <v>2.685775486583545E-2</v>
      </c>
      <c r="X453" s="98">
        <v>0</v>
      </c>
      <c r="Y453" s="98">
        <v>0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22117.0862858445</v>
      </c>
      <c r="D456" s="117">
        <f t="shared" si="240"/>
        <v>19172.974761906735</v>
      </c>
      <c r="E456" s="117">
        <f t="shared" si="240"/>
        <v>20640.349544125813</v>
      </c>
      <c r="F456" s="117">
        <f t="shared" si="240"/>
        <v>18580.928160857402</v>
      </c>
      <c r="G456" s="117">
        <f t="shared" si="240"/>
        <v>17427.374138569503</v>
      </c>
      <c r="H456" s="117">
        <f t="shared" si="240"/>
        <v>17652.996239532302</v>
      </c>
      <c r="I456" s="117">
        <f t="shared" si="240"/>
        <v>16419.513841436641</v>
      </c>
      <c r="J456" s="117">
        <f t="shared" si="240"/>
        <v>15393.872532689165</v>
      </c>
      <c r="K456" s="117">
        <f t="shared" si="240"/>
        <v>15179.513889383934</v>
      </c>
      <c r="L456" s="117">
        <f t="shared" si="240"/>
        <v>17715.509617894608</v>
      </c>
      <c r="M456" s="117">
        <f t="shared" si="240"/>
        <v>15205.262866603531</v>
      </c>
      <c r="N456" s="117">
        <f t="shared" si="240"/>
        <v>14994.287699522354</v>
      </c>
      <c r="O456" s="117">
        <f t="shared" si="240"/>
        <v>16373.839972941492</v>
      </c>
      <c r="P456" s="117">
        <f t="shared" si="240"/>
        <v>12884.376658846055</v>
      </c>
      <c r="Q456" s="117">
        <f t="shared" si="240"/>
        <v>11648.805199813905</v>
      </c>
      <c r="R456" s="117">
        <f t="shared" ref="R456:V456" si="241">R457+R460+R462+R475</f>
        <v>13236.633699115533</v>
      </c>
      <c r="S456" s="117">
        <f t="shared" si="241"/>
        <v>13402.362989089361</v>
      </c>
      <c r="T456" s="117">
        <f t="shared" si="241"/>
        <v>12225.435273308749</v>
      </c>
      <c r="U456" s="117">
        <f t="shared" si="241"/>
        <v>10840.640791929489</v>
      </c>
      <c r="V456" s="117">
        <f t="shared" si="241"/>
        <v>10517.77094415733</v>
      </c>
      <c r="W456" s="117">
        <f t="shared" ref="W456:Y456" si="242">W457+W460+W462+W475</f>
        <v>15035.581373458414</v>
      </c>
      <c r="X456" s="117">
        <f t="shared" si="242"/>
        <v>11154.590205501523</v>
      </c>
      <c r="Y456" s="117">
        <f t="shared" si="242"/>
        <v>9110.9800091400721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19018.714282003868</v>
      </c>
      <c r="D457" s="122">
        <f t="shared" si="243"/>
        <v>15964.181818169336</v>
      </c>
      <c r="E457" s="122">
        <f t="shared" si="243"/>
        <v>17471.579396327412</v>
      </c>
      <c r="F457" s="122">
        <f t="shared" si="243"/>
        <v>15418.517155250203</v>
      </c>
      <c r="G457" s="122">
        <f t="shared" si="243"/>
        <v>14570.577798022143</v>
      </c>
      <c r="H457" s="122">
        <f t="shared" si="243"/>
        <v>14622.36519693682</v>
      </c>
      <c r="I457" s="122">
        <f t="shared" si="243"/>
        <v>13345.334266443333</v>
      </c>
      <c r="J457" s="122">
        <f t="shared" si="243"/>
        <v>12364.295414417924</v>
      </c>
      <c r="K457" s="122">
        <f t="shared" si="243"/>
        <v>12007.519394569317</v>
      </c>
      <c r="L457" s="122">
        <f t="shared" si="243"/>
        <v>14365.421675200485</v>
      </c>
      <c r="M457" s="122">
        <f t="shared" si="243"/>
        <v>11919.776639880722</v>
      </c>
      <c r="N457" s="122">
        <f t="shared" si="243"/>
        <v>11624.704493567582</v>
      </c>
      <c r="O457" s="122">
        <f t="shared" si="243"/>
        <v>13124.233015764914</v>
      </c>
      <c r="P457" s="122">
        <f t="shared" si="243"/>
        <v>9629.1048651952933</v>
      </c>
      <c r="Q457" s="122">
        <f t="shared" si="243"/>
        <v>8506.461314871769</v>
      </c>
      <c r="R457" s="122">
        <f t="shared" ref="R457:V457" si="244">SUM(R458:R459)</f>
        <v>10179.56364843285</v>
      </c>
      <c r="S457" s="122">
        <f t="shared" si="244"/>
        <v>10428.855013329316</v>
      </c>
      <c r="T457" s="122">
        <f t="shared" si="244"/>
        <v>9362.2668389660903</v>
      </c>
      <c r="U457" s="122">
        <f t="shared" si="244"/>
        <v>7958.5574930705206</v>
      </c>
      <c r="V457" s="122">
        <f t="shared" si="244"/>
        <v>7692.448875897082</v>
      </c>
      <c r="W457" s="122">
        <f t="shared" ref="W457:Y457" si="245">SUM(W458:W459)</f>
        <v>11990.80177584199</v>
      </c>
      <c r="X457" s="122">
        <f t="shared" si="245"/>
        <v>8316.238834228192</v>
      </c>
      <c r="Y457" s="122">
        <f t="shared" si="245"/>
        <v>6375.7657339475227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18896.120440893923</v>
      </c>
      <c r="D458" s="98">
        <v>15861.660450230951</v>
      </c>
      <c r="E458" s="98">
        <v>17359.478361535836</v>
      </c>
      <c r="F458" s="98">
        <v>15320.196733970341</v>
      </c>
      <c r="G458" s="98">
        <v>14486.167824715636</v>
      </c>
      <c r="H458" s="98">
        <v>14535.660609453023</v>
      </c>
      <c r="I458" s="98">
        <v>13267.433026910889</v>
      </c>
      <c r="J458" s="98">
        <v>12291.727788265453</v>
      </c>
      <c r="K458" s="98">
        <v>11936.435339375956</v>
      </c>
      <c r="L458" s="98">
        <v>14279.624750514849</v>
      </c>
      <c r="M458" s="98">
        <v>11848.488644057938</v>
      </c>
      <c r="N458" s="98">
        <v>11554.920092497638</v>
      </c>
      <c r="O458" s="98">
        <v>13045.315188937937</v>
      </c>
      <c r="P458" s="98">
        <v>9571.1095259412632</v>
      </c>
      <c r="Q458" s="98">
        <v>8455.0465064836153</v>
      </c>
      <c r="R458" s="98">
        <v>10117.380516693411</v>
      </c>
      <c r="S458" s="98">
        <v>10364.376074617543</v>
      </c>
      <c r="T458" s="98">
        <v>9303.4878409433331</v>
      </c>
      <c r="U458" s="98">
        <v>7908.1224592997814</v>
      </c>
      <c r="V458" s="98">
        <v>7643.1747335000191</v>
      </c>
      <c r="W458" s="98">
        <v>11912.278045507237</v>
      </c>
      <c r="X458" s="98">
        <v>8261.8331055618728</v>
      </c>
      <c r="Y458" s="98">
        <v>6333.6938166934351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122.59384110994539</v>
      </c>
      <c r="D459" s="98">
        <v>102.52136793838432</v>
      </c>
      <c r="E459" s="98">
        <v>112.10103479157497</v>
      </c>
      <c r="F459" s="98">
        <v>98.320421279862458</v>
      </c>
      <c r="G459" s="98">
        <v>84.409973306506956</v>
      </c>
      <c r="H459" s="98">
        <v>86.704587483796189</v>
      </c>
      <c r="I459" s="98">
        <v>77.901239532443626</v>
      </c>
      <c r="J459" s="98">
        <v>72.567626152470638</v>
      </c>
      <c r="K459" s="98">
        <v>71.08405519336219</v>
      </c>
      <c r="L459" s="98">
        <v>85.796924685635048</v>
      </c>
      <c r="M459" s="98">
        <v>71.287995822784026</v>
      </c>
      <c r="N459" s="98">
        <v>69.784401069944309</v>
      </c>
      <c r="O459" s="98">
        <v>78.917826826977063</v>
      </c>
      <c r="P459" s="98">
        <v>57.995339254030661</v>
      </c>
      <c r="Q459" s="98">
        <v>51.414808388154547</v>
      </c>
      <c r="R459" s="98">
        <v>62.18313173943983</v>
      </c>
      <c r="S459" s="98">
        <v>64.478938711771789</v>
      </c>
      <c r="T459" s="98">
        <v>58.778998022757321</v>
      </c>
      <c r="U459" s="98">
        <v>50.435033770738784</v>
      </c>
      <c r="V459" s="98">
        <v>49.274142397063066</v>
      </c>
      <c r="W459" s="98">
        <v>78.523730334753935</v>
      </c>
      <c r="X459" s="98">
        <v>54.405728666319739</v>
      </c>
      <c r="Y459" s="98">
        <v>42.071917254088007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1.8454068441539777</v>
      </c>
      <c r="D460" s="122">
        <f t="shared" si="246"/>
        <v>1.0839533767214093</v>
      </c>
      <c r="E460" s="122">
        <f t="shared" si="246"/>
        <v>2.8778907375260081</v>
      </c>
      <c r="F460" s="122">
        <f t="shared" si="246"/>
        <v>2.1086139165056133</v>
      </c>
      <c r="G460" s="122">
        <f t="shared" si="246"/>
        <v>1.7973345744026945</v>
      </c>
      <c r="H460" s="122">
        <f t="shared" si="246"/>
        <v>2.2625075412161069</v>
      </c>
      <c r="I460" s="122">
        <f t="shared" si="246"/>
        <v>2.3388987753011494</v>
      </c>
      <c r="J460" s="122">
        <f t="shared" si="246"/>
        <v>1.5406076054319728</v>
      </c>
      <c r="K460" s="122">
        <f t="shared" si="246"/>
        <v>1.0301134490933068</v>
      </c>
      <c r="L460" s="122">
        <f t="shared" si="246"/>
        <v>1.6482127965978979</v>
      </c>
      <c r="M460" s="122">
        <f t="shared" si="246"/>
        <v>1.3975723706480094</v>
      </c>
      <c r="N460" s="122">
        <f t="shared" si="246"/>
        <v>0.913419580669243</v>
      </c>
      <c r="O460" s="122">
        <f t="shared" si="246"/>
        <v>1.8695423782703438</v>
      </c>
      <c r="P460" s="122">
        <f t="shared" si="246"/>
        <v>0.47671745039165242</v>
      </c>
      <c r="Q460" s="122">
        <f t="shared" si="246"/>
        <v>0.72363160878999344</v>
      </c>
      <c r="R460" s="122">
        <f t="shared" si="246"/>
        <v>0.92632487946637942</v>
      </c>
      <c r="S460" s="122">
        <f t="shared" si="246"/>
        <v>1.7508990812175766</v>
      </c>
      <c r="T460" s="122">
        <f t="shared" si="246"/>
        <v>1.1012034277363936</v>
      </c>
      <c r="U460" s="122">
        <f t="shared" si="246"/>
        <v>1.9265166411406247</v>
      </c>
      <c r="V460" s="122">
        <f t="shared" si="246"/>
        <v>2.7810690153712203</v>
      </c>
      <c r="W460" s="122">
        <f t="shared" si="246"/>
        <v>1.2465343266817122</v>
      </c>
      <c r="X460" s="122">
        <f t="shared" si="246"/>
        <v>0.44149444875142091</v>
      </c>
      <c r="Y460" s="122">
        <f t="shared" si="246"/>
        <v>0.13182216277562059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1.8454068441539777</v>
      </c>
      <c r="D461" s="98">
        <f>RES_hhdet_in_fech!D86</f>
        <v>1.0839533767214093</v>
      </c>
      <c r="E461" s="98">
        <f>RES_hhdet_in_fech!E86</f>
        <v>2.8778907375260081</v>
      </c>
      <c r="F461" s="98">
        <f>RES_hhdet_in_fech!F86</f>
        <v>2.1086139165056133</v>
      </c>
      <c r="G461" s="98">
        <f>RES_hhdet_in_fech!G86</f>
        <v>1.7973345744026945</v>
      </c>
      <c r="H461" s="98">
        <f>RES_hhdet_in_fech!H86</f>
        <v>2.2625075412161069</v>
      </c>
      <c r="I461" s="98">
        <f>RES_hhdet_in_fech!I86</f>
        <v>2.3388987753011494</v>
      </c>
      <c r="J461" s="98">
        <f>RES_hhdet_in_fech!J86</f>
        <v>1.5406076054319728</v>
      </c>
      <c r="K461" s="98">
        <f>RES_hhdet_in_fech!K86</f>
        <v>1.0301134490933068</v>
      </c>
      <c r="L461" s="98">
        <f>RES_hhdet_in_fech!L86</f>
        <v>1.6482127965978979</v>
      </c>
      <c r="M461" s="98">
        <f>RES_hhdet_in_fech!M86</f>
        <v>1.3975723706480094</v>
      </c>
      <c r="N461" s="98">
        <f>RES_hhdet_in_fech!N86</f>
        <v>0.913419580669243</v>
      </c>
      <c r="O461" s="98">
        <f>RES_hhdet_in_fech!O86</f>
        <v>1.8695423782703438</v>
      </c>
      <c r="P461" s="98">
        <f>RES_hhdet_in_fech!P86</f>
        <v>0.47671745039165242</v>
      </c>
      <c r="Q461" s="98">
        <f>RES_hhdet_in_fech!Q86</f>
        <v>0.72363160878999344</v>
      </c>
      <c r="R461" s="98">
        <f>RES_hhdet_in_fech!R86</f>
        <v>0.92632487946637942</v>
      </c>
      <c r="S461" s="98">
        <f>RES_hhdet_in_fech!S86</f>
        <v>1.7508990812175766</v>
      </c>
      <c r="T461" s="98">
        <f>RES_hhdet_in_fech!T86</f>
        <v>1.1012034277363936</v>
      </c>
      <c r="U461" s="98">
        <f>RES_hhdet_in_fech!U86</f>
        <v>1.9265166411406247</v>
      </c>
      <c r="V461" s="98">
        <f>RES_hhdet_in_fech!V86</f>
        <v>2.7810690153712203</v>
      </c>
      <c r="W461" s="98">
        <f>RES_hhdet_in_fech!W86</f>
        <v>1.2465343266817122</v>
      </c>
      <c r="X461" s="98">
        <f>RES_hhdet_in_fech!X86</f>
        <v>0.44149444875142091</v>
      </c>
      <c r="Y461" s="98">
        <f>RES_hhdet_in_fech!Y86</f>
        <v>0.13182216277562059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2678.0119620669348</v>
      </c>
      <c r="D462" s="122">
        <v>2768.1157797817241</v>
      </c>
      <c r="E462" s="122">
        <v>2727.2218553378998</v>
      </c>
      <c r="F462" s="122">
        <v>2693.859326626251</v>
      </c>
      <c r="G462" s="122">
        <v>2476.4577743888508</v>
      </c>
      <c r="H462" s="122">
        <v>2586.2489222020099</v>
      </c>
      <c r="I462" s="122">
        <v>2687.0528950721737</v>
      </c>
      <c r="J462" s="122">
        <v>2607.4435863297895</v>
      </c>
      <c r="K462" s="122">
        <v>2642.8096432636216</v>
      </c>
      <c r="L462" s="122">
        <v>2815.9140351614251</v>
      </c>
      <c r="M462" s="122">
        <v>2757.0133547816586</v>
      </c>
      <c r="N462" s="122">
        <v>2828.8419326333237</v>
      </c>
      <c r="O462" s="122">
        <v>2727.8013252045739</v>
      </c>
      <c r="P462" s="122">
        <v>2722.0463366163312</v>
      </c>
      <c r="Q462" s="122">
        <v>2634.1956971019149</v>
      </c>
      <c r="R462" s="122">
        <v>2544.2777151019382</v>
      </c>
      <c r="S462" s="122">
        <v>2460.9519988251664</v>
      </c>
      <c r="T462" s="122">
        <v>2364.822217846237</v>
      </c>
      <c r="U462" s="122">
        <v>2374.318399754527</v>
      </c>
      <c r="V462" s="122">
        <v>2333.8429918638826</v>
      </c>
      <c r="W462" s="122">
        <v>2578.2470721025284</v>
      </c>
      <c r="X462" s="122">
        <v>2375.1189255645127</v>
      </c>
      <c r="Y462" s="122">
        <v>2268.7679486892871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3059.5041160623045</v>
      </c>
      <c r="D463" s="98">
        <v>3120.8019564597566</v>
      </c>
      <c r="E463" s="98">
        <v>3055.1958183609313</v>
      </c>
      <c r="F463" s="98">
        <v>2951.5152944735723</v>
      </c>
      <c r="G463" s="98">
        <v>2670.5525356171242</v>
      </c>
      <c r="H463" s="98">
        <v>2818.1027454789228</v>
      </c>
      <c r="I463" s="98">
        <v>2806.8635275101019</v>
      </c>
      <c r="J463" s="98">
        <v>2705.3624111861795</v>
      </c>
      <c r="K463" s="98">
        <v>2851.7909835732389</v>
      </c>
      <c r="L463" s="98">
        <v>2847.7313712619766</v>
      </c>
      <c r="M463" s="98">
        <v>2853.8576172540643</v>
      </c>
      <c r="N463" s="98">
        <v>2895.8220976007819</v>
      </c>
      <c r="O463" s="98">
        <v>2710.499664082286</v>
      </c>
      <c r="P463" s="98">
        <v>2854.9737538444306</v>
      </c>
      <c r="Q463" s="98">
        <v>2734.6903535460442</v>
      </c>
      <c r="R463" s="98">
        <v>2528.5289594001197</v>
      </c>
      <c r="S463" s="98">
        <v>2463.6174606927643</v>
      </c>
      <c r="T463" s="98">
        <v>2345.6649513277634</v>
      </c>
      <c r="U463" s="98">
        <v>2341.3638006914621</v>
      </c>
      <c r="V463" s="98">
        <v>2354.6094698255374</v>
      </c>
      <c r="W463" s="98">
        <v>2638.9489414489485</v>
      </c>
      <c r="X463" s="98">
        <v>2186.4356970475833</v>
      </c>
      <c r="Y463" s="98">
        <v>2182.827504050782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2338.0982577172317</v>
      </c>
      <c r="D464" s="98">
        <v>2412.9394329388524</v>
      </c>
      <c r="E464" s="98">
        <v>2385.2213325390926</v>
      </c>
      <c r="F464" s="98">
        <v>2329.6233804104504</v>
      </c>
      <c r="G464" s="98">
        <v>2131.5176035376253</v>
      </c>
      <c r="H464" s="98">
        <v>2221.3999442998306</v>
      </c>
      <c r="I464" s="98">
        <v>2253.8734901052239</v>
      </c>
      <c r="J464" s="98">
        <v>2219.0931362245133</v>
      </c>
      <c r="K464" s="98">
        <v>2372.1108881744162</v>
      </c>
      <c r="L464" s="98">
        <v>2363.340102696749</v>
      </c>
      <c r="M464" s="98">
        <v>2418.7203427111262</v>
      </c>
      <c r="N464" s="98">
        <v>2465.5824393189287</v>
      </c>
      <c r="O464" s="98">
        <v>2293.5981989468351</v>
      </c>
      <c r="P464" s="98">
        <v>2435.8557062316381</v>
      </c>
      <c r="Q464" s="98">
        <v>2319.321675118415</v>
      </c>
      <c r="R464" s="98">
        <v>0</v>
      </c>
      <c r="S464" s="98">
        <v>2148.283280215283</v>
      </c>
      <c r="T464" s="98">
        <v>2087.6874462685282</v>
      </c>
      <c r="U464" s="98">
        <v>2110.6168556525331</v>
      </c>
      <c r="V464" s="98">
        <v>2144.5769427421938</v>
      </c>
      <c r="W464" s="98">
        <v>2419.3418652723108</v>
      </c>
      <c r="X464" s="98">
        <v>0</v>
      </c>
      <c r="Y464" s="98">
        <v>0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1135.8138484242522</v>
      </c>
      <c r="D465" s="101">
        <v>1162.3053752009803</v>
      </c>
      <c r="E465" s="101">
        <v>1128.2197220671123</v>
      </c>
      <c r="F465" s="101">
        <v>1088.3516073491089</v>
      </c>
      <c r="G465" s="101">
        <v>984.12745418365455</v>
      </c>
      <c r="H465" s="101">
        <v>864.06660776176511</v>
      </c>
      <c r="I465" s="101">
        <v>908.99950625506415</v>
      </c>
      <c r="J465" s="101">
        <v>952.32287198621896</v>
      </c>
      <c r="K465" s="101">
        <v>1027.1692924421191</v>
      </c>
      <c r="L465" s="101">
        <v>902.92911852960162</v>
      </c>
      <c r="M465" s="101">
        <v>1013.5717787656647</v>
      </c>
      <c r="N465" s="101">
        <v>989.22749605334707</v>
      </c>
      <c r="O465" s="101">
        <v>788.32088625313793</v>
      </c>
      <c r="P465" s="101">
        <v>847.5218665940148</v>
      </c>
      <c r="Q465" s="101">
        <v>652.17047861979938</v>
      </c>
      <c r="R465" s="101">
        <v>0</v>
      </c>
      <c r="S465" s="101">
        <v>612.61882845900993</v>
      </c>
      <c r="T465" s="101">
        <v>676.37094217171762</v>
      </c>
      <c r="U465" s="101">
        <v>690.35300253550406</v>
      </c>
      <c r="V465" s="101">
        <v>697.67661473282919</v>
      </c>
      <c r="W465" s="101">
        <v>764.80411805549227</v>
      </c>
      <c r="X465" s="101">
        <v>0</v>
      </c>
      <c r="Y465" s="101">
        <v>0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1202.2844092929797</v>
      </c>
      <c r="D466" s="104">
        <v>1250.6340577378721</v>
      </c>
      <c r="E466" s="104">
        <v>1257.00161047198</v>
      </c>
      <c r="F466" s="104">
        <v>1241.2717730613417</v>
      </c>
      <c r="G466" s="104">
        <v>1147.3901493539711</v>
      </c>
      <c r="H466" s="104">
        <v>1357.3333365380654</v>
      </c>
      <c r="I466" s="104">
        <v>1344.8739838501599</v>
      </c>
      <c r="J466" s="104">
        <v>1266.7702642382944</v>
      </c>
      <c r="K466" s="104">
        <v>1344.9415957322969</v>
      </c>
      <c r="L466" s="104">
        <v>1460.4109841671473</v>
      </c>
      <c r="M466" s="104">
        <v>1405.1485639454615</v>
      </c>
      <c r="N466" s="104">
        <v>1476.3549432655816</v>
      </c>
      <c r="O466" s="104">
        <v>1505.2773126936979</v>
      </c>
      <c r="P466" s="104">
        <v>1588.3338396376232</v>
      </c>
      <c r="Q466" s="104">
        <v>1667.1511964986153</v>
      </c>
      <c r="R466" s="104">
        <v>0</v>
      </c>
      <c r="S466" s="104">
        <v>1535.6644517562729</v>
      </c>
      <c r="T466" s="104">
        <v>1411.3165040968108</v>
      </c>
      <c r="U466" s="104">
        <v>1420.2638531170294</v>
      </c>
      <c r="V466" s="104">
        <v>1446.9003280093643</v>
      </c>
      <c r="W466" s="104">
        <v>1654.5377472168188</v>
      </c>
      <c r="X466" s="104">
        <v>0</v>
      </c>
      <c r="Y466" s="104">
        <v>0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2849.8567494881331</v>
      </c>
      <c r="D467" s="101">
        <v>3081.0475087762011</v>
      </c>
      <c r="E467" s="101">
        <v>2837.2655775698777</v>
      </c>
      <c r="F467" s="101">
        <v>2831.9780787129112</v>
      </c>
      <c r="G467" s="101">
        <v>3249.8605880190707</v>
      </c>
      <c r="H467" s="101">
        <v>3035.4735247825774</v>
      </c>
      <c r="I467" s="101">
        <v>3225.0970679204047</v>
      </c>
      <c r="J467" s="101">
        <v>3508.3716360593644</v>
      </c>
      <c r="K467" s="101">
        <v>2799.5970541423721</v>
      </c>
      <c r="L467" s="101">
        <v>3059.0436143578595</v>
      </c>
      <c r="M467" s="101">
        <v>3267.1524266234455</v>
      </c>
      <c r="N467" s="101">
        <v>3243.3199428129737</v>
      </c>
      <c r="O467" s="101">
        <v>3004.1760826233767</v>
      </c>
      <c r="P467" s="101">
        <v>3107.7464207966273</v>
      </c>
      <c r="Q467" s="101">
        <v>3089.5193114697327</v>
      </c>
      <c r="R467" s="101">
        <v>2612.6841015637801</v>
      </c>
      <c r="S467" s="101">
        <v>2678.2561646044655</v>
      </c>
      <c r="T467" s="101">
        <v>2485.4031070495234</v>
      </c>
      <c r="U467" s="101">
        <v>2476.6086750685631</v>
      </c>
      <c r="V467" s="101">
        <v>2337.7924009315361</v>
      </c>
      <c r="W467" s="101">
        <v>2937.1244255485776</v>
      </c>
      <c r="X467" s="101">
        <v>2515.1329112156591</v>
      </c>
      <c r="Y467" s="101">
        <v>2408.7209171168315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2175.7256629607664</v>
      </c>
      <c r="F468" s="104">
        <v>2175.0999822146023</v>
      </c>
      <c r="G468" s="104">
        <v>2503.4873261339108</v>
      </c>
      <c r="H468" s="104">
        <v>2272.7673056882622</v>
      </c>
      <c r="I468" s="104">
        <v>2441.5585605422239</v>
      </c>
      <c r="J468" s="104">
        <v>2700.9053912120653</v>
      </c>
      <c r="K468" s="104">
        <v>0</v>
      </c>
      <c r="L468" s="104">
        <v>2329.6288841253454</v>
      </c>
      <c r="M468" s="104">
        <v>2551.6372951945459</v>
      </c>
      <c r="N468" s="104">
        <v>2550.4835258799985</v>
      </c>
      <c r="O468" s="104">
        <v>2359.6691740574461</v>
      </c>
      <c r="P468" s="104">
        <v>2507.2259620934692</v>
      </c>
      <c r="Q468" s="104">
        <v>2503.2688287297328</v>
      </c>
      <c r="R468" s="104">
        <v>0</v>
      </c>
      <c r="S468" s="104">
        <v>0</v>
      </c>
      <c r="T468" s="104">
        <v>2115.302771588872</v>
      </c>
      <c r="U468" s="104">
        <v>2132.2887477519162</v>
      </c>
      <c r="V468" s="104">
        <v>2029.5295040645324</v>
      </c>
      <c r="W468" s="104">
        <v>2568.9609933562733</v>
      </c>
      <c r="X468" s="104">
        <v>2233.5855294542393</v>
      </c>
      <c r="Y468" s="104">
        <v>2140.1846857716855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1045.9381653167268</v>
      </c>
      <c r="F469" s="98">
        <v>1042.133789912805</v>
      </c>
      <c r="G469" s="98">
        <v>1201.6236321891288</v>
      </c>
      <c r="H469" s="98">
        <v>928.85539565806471</v>
      </c>
      <c r="I469" s="98">
        <v>1044.7416035524413</v>
      </c>
      <c r="J469" s="98">
        <v>1240.6377571562039</v>
      </c>
      <c r="K469" s="98">
        <v>0</v>
      </c>
      <c r="L469" s="98">
        <v>964.04402508939575</v>
      </c>
      <c r="M469" s="98">
        <v>1156.722427624941</v>
      </c>
      <c r="N469" s="98">
        <v>1102.8564929344338</v>
      </c>
      <c r="O469" s="98">
        <v>865.86277159590759</v>
      </c>
      <c r="P469" s="98">
        <v>915.4495221669149</v>
      </c>
      <c r="Q469" s="98">
        <v>735.06798255268802</v>
      </c>
      <c r="R469" s="98">
        <v>0</v>
      </c>
      <c r="S469" s="98">
        <v>0</v>
      </c>
      <c r="T469" s="98">
        <v>714.31669604127876</v>
      </c>
      <c r="U469" s="98">
        <v>720.53214205470817</v>
      </c>
      <c r="V469" s="98">
        <v>680.53379261113594</v>
      </c>
      <c r="W469" s="98">
        <v>844.90045938962248</v>
      </c>
      <c r="X469" s="98">
        <v>844.2752804152492</v>
      </c>
      <c r="Y469" s="98">
        <v>812.05349312954297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1129.7874976440396</v>
      </c>
      <c r="F470" s="98">
        <v>1132.9661923017979</v>
      </c>
      <c r="G470" s="98">
        <v>1301.8636939447822</v>
      </c>
      <c r="H470" s="98">
        <v>1343.9119100301973</v>
      </c>
      <c r="I470" s="98">
        <v>1396.8169569897827</v>
      </c>
      <c r="J470" s="98">
        <v>1460.2676340558612</v>
      </c>
      <c r="K470" s="98">
        <v>0</v>
      </c>
      <c r="L470" s="98">
        <v>1365.5848590359499</v>
      </c>
      <c r="M470" s="98">
        <v>1394.9148675696051</v>
      </c>
      <c r="N470" s="98">
        <v>1447.6270329455647</v>
      </c>
      <c r="O470" s="98">
        <v>1493.806402461538</v>
      </c>
      <c r="P470" s="98">
        <v>1591.7764399265543</v>
      </c>
      <c r="Q470" s="98">
        <v>1768.2008461770449</v>
      </c>
      <c r="R470" s="98">
        <v>0</v>
      </c>
      <c r="S470" s="98">
        <v>0</v>
      </c>
      <c r="T470" s="98">
        <v>1400.9860755475936</v>
      </c>
      <c r="U470" s="98">
        <v>1411.756605697208</v>
      </c>
      <c r="V470" s="98">
        <v>1348.9957114533963</v>
      </c>
      <c r="W470" s="98">
        <v>1724.0605339666508</v>
      </c>
      <c r="X470" s="98">
        <v>1389.3102490389897</v>
      </c>
      <c r="Y470" s="98">
        <v>1328.1311926421424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2720.0350741447687</v>
      </c>
      <c r="D471" s="101">
        <v>2820.91634682631</v>
      </c>
      <c r="E471" s="101">
        <v>2844.2964668741402</v>
      </c>
      <c r="F471" s="101">
        <v>2851.1705529157016</v>
      </c>
      <c r="G471" s="101">
        <v>2641.7365149039142</v>
      </c>
      <c r="H471" s="101">
        <v>2749.5981571388224</v>
      </c>
      <c r="I471" s="101">
        <v>2758.8054060786521</v>
      </c>
      <c r="J471" s="101">
        <v>2741.2392866479713</v>
      </c>
      <c r="K471" s="101">
        <v>2985.3481957546815</v>
      </c>
      <c r="L471" s="101">
        <v>3046.2610083970089</v>
      </c>
      <c r="M471" s="101">
        <v>2955.276492464362</v>
      </c>
      <c r="N471" s="101">
        <v>3021.7485741392316</v>
      </c>
      <c r="O471" s="101">
        <v>3013.4900345912206</v>
      </c>
      <c r="P471" s="101">
        <v>2912.9547529144788</v>
      </c>
      <c r="Q471" s="101">
        <v>2856.18431565946</v>
      </c>
      <c r="R471" s="101">
        <v>2811.0836703274013</v>
      </c>
      <c r="S471" s="101">
        <v>2694.7694044866657</v>
      </c>
      <c r="T471" s="101">
        <v>2550.0908769252892</v>
      </c>
      <c r="U471" s="101">
        <v>2584.1434433428799</v>
      </c>
      <c r="V471" s="101">
        <v>2472.928002588174</v>
      </c>
      <c r="W471" s="101">
        <v>2694.4367154720335</v>
      </c>
      <c r="X471" s="101">
        <v>2562.8359635428001</v>
      </c>
      <c r="Y471" s="101">
        <v>2390.9706812400818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2210.6431392720297</v>
      </c>
      <c r="D472" s="104">
        <v>2295.3256974611909</v>
      </c>
      <c r="E472" s="104">
        <v>2314.0129643016253</v>
      </c>
      <c r="F472" s="104">
        <v>2321.6312002361133</v>
      </c>
      <c r="G472" s="104">
        <v>2153.4733330044032</v>
      </c>
      <c r="H472" s="104">
        <v>2193.3088671912656</v>
      </c>
      <c r="I472" s="104">
        <v>2216.1702166220475</v>
      </c>
      <c r="J472" s="104">
        <v>2227.2826451695546</v>
      </c>
      <c r="K472" s="104">
        <v>2437.5184900604168</v>
      </c>
      <c r="L472" s="104">
        <v>2453.1863652295242</v>
      </c>
      <c r="M472" s="104">
        <v>2417.2988561751349</v>
      </c>
      <c r="N472" s="104">
        <v>2472.5347671974218</v>
      </c>
      <c r="O472" s="104">
        <v>2445.4405364601994</v>
      </c>
      <c r="P472" s="104">
        <v>2389.4673004387528</v>
      </c>
      <c r="Q472" s="104">
        <v>2326.4233263795236</v>
      </c>
      <c r="R472" s="104">
        <v>2297.9842589017626</v>
      </c>
      <c r="S472" s="104">
        <v>2239.5596251216057</v>
      </c>
      <c r="T472" s="104">
        <v>2155.2087308197974</v>
      </c>
      <c r="U472" s="104">
        <v>2202.3545889678785</v>
      </c>
      <c r="V472" s="104">
        <v>2119.6336761457724</v>
      </c>
      <c r="W472" s="104">
        <v>2316.0999135883703</v>
      </c>
      <c r="X472" s="104">
        <v>2250.4951790014293</v>
      </c>
      <c r="Y472" s="104">
        <v>2115.8804498807926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1009.811036975632</v>
      </c>
      <c r="D473" s="98">
        <v>1050.6741058214709</v>
      </c>
      <c r="E473" s="98">
        <v>1050.5314408848915</v>
      </c>
      <c r="F473" s="98">
        <v>1051.9393333530929</v>
      </c>
      <c r="G473" s="98">
        <v>974.30716331701228</v>
      </c>
      <c r="H473" s="98">
        <v>842.66532490043744</v>
      </c>
      <c r="I473" s="98">
        <v>892.41557815426518</v>
      </c>
      <c r="J473" s="98">
        <v>964.38487373594057</v>
      </c>
      <c r="K473" s="98">
        <v>1076.5451410481305</v>
      </c>
      <c r="L473" s="98">
        <v>967.95985051503715</v>
      </c>
      <c r="M473" s="98">
        <v>1045.9590475398604</v>
      </c>
      <c r="N473" s="98">
        <v>1030.1912405349328</v>
      </c>
      <c r="O473" s="98">
        <v>880.82443587589989</v>
      </c>
      <c r="P473" s="98">
        <v>858.80838074297878</v>
      </c>
      <c r="Q473" s="98">
        <v>678.74649593010884</v>
      </c>
      <c r="R473" s="98">
        <v>621.52043932124877</v>
      </c>
      <c r="S473" s="98">
        <v>671.05063572500444</v>
      </c>
      <c r="T473" s="98">
        <v>735.83153927850594</v>
      </c>
      <c r="U473" s="98">
        <v>763.91731902468143</v>
      </c>
      <c r="V473" s="98">
        <v>728.89620533521304</v>
      </c>
      <c r="W473" s="98">
        <v>770.85706479679186</v>
      </c>
      <c r="X473" s="98">
        <v>865.66513668669756</v>
      </c>
      <c r="Y473" s="98">
        <v>802.03767233395115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1200.8321022963974</v>
      </c>
      <c r="D474" s="98">
        <v>1244.65159163972</v>
      </c>
      <c r="E474" s="98">
        <v>1263.4815234167343</v>
      </c>
      <c r="F474" s="98">
        <v>1269.6918668830199</v>
      </c>
      <c r="G474" s="98">
        <v>1179.1661696873914</v>
      </c>
      <c r="H474" s="98">
        <v>1350.6435422908287</v>
      </c>
      <c r="I474" s="98">
        <v>1323.7546384677823</v>
      </c>
      <c r="J474" s="98">
        <v>1262.8977714336143</v>
      </c>
      <c r="K474" s="98">
        <v>1360.9733490122865</v>
      </c>
      <c r="L474" s="98">
        <v>1485.2265147144869</v>
      </c>
      <c r="M474" s="98">
        <v>1371.3398086352747</v>
      </c>
      <c r="N474" s="98">
        <v>1442.3435266624888</v>
      </c>
      <c r="O474" s="98">
        <v>1564.6161005842996</v>
      </c>
      <c r="P474" s="98">
        <v>1530.6589196957739</v>
      </c>
      <c r="Q474" s="98">
        <v>1647.6768304494149</v>
      </c>
      <c r="R474" s="98">
        <v>1676.4638195805137</v>
      </c>
      <c r="S474" s="98">
        <v>1568.508989396601</v>
      </c>
      <c r="T474" s="98">
        <v>1419.3771915412913</v>
      </c>
      <c r="U474" s="98">
        <v>1438.437269943197</v>
      </c>
      <c r="V474" s="98">
        <v>1390.7374708105594</v>
      </c>
      <c r="W474" s="98">
        <v>1545.2428487915786</v>
      </c>
      <c r="X474" s="98">
        <v>1384.8300423147318</v>
      </c>
      <c r="Y474" s="98">
        <v>1313.8427775468413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418.51463492954196</v>
      </c>
      <c r="D475" s="122">
        <v>439.59321057895585</v>
      </c>
      <c r="E475" s="122">
        <v>438.67040172297453</v>
      </c>
      <c r="F475" s="122">
        <v>466.4430650644411</v>
      </c>
      <c r="G475" s="122">
        <v>378.54123158410442</v>
      </c>
      <c r="H475" s="122">
        <v>442.1196128522576</v>
      </c>
      <c r="I475" s="122">
        <v>384.78778114583491</v>
      </c>
      <c r="J475" s="122">
        <v>420.59292433602053</v>
      </c>
      <c r="K475" s="122">
        <v>528.15473810190201</v>
      </c>
      <c r="L475" s="122">
        <v>532.52569473610038</v>
      </c>
      <c r="M475" s="122">
        <v>527.07529957050338</v>
      </c>
      <c r="N475" s="122">
        <v>539.8278537407781</v>
      </c>
      <c r="O475" s="122">
        <v>519.93608959373591</v>
      </c>
      <c r="P475" s="122">
        <v>532.74873958403839</v>
      </c>
      <c r="Q475" s="122">
        <v>507.42455623143098</v>
      </c>
      <c r="R475" s="122">
        <v>511.86601070127836</v>
      </c>
      <c r="S475" s="122">
        <v>510.80507785366018</v>
      </c>
      <c r="T475" s="122">
        <v>497.24501306868734</v>
      </c>
      <c r="U475" s="122">
        <v>505.83838246330095</v>
      </c>
      <c r="V475" s="122">
        <v>488.69800738099411</v>
      </c>
      <c r="W475" s="122">
        <v>465.28599118721365</v>
      </c>
      <c r="X475" s="122">
        <v>462.79095126006786</v>
      </c>
      <c r="Y475" s="122">
        <v>466.31450434048708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538.44000523423801</v>
      </c>
      <c r="D476" s="98">
        <v>566.19136582914302</v>
      </c>
      <c r="E476" s="98">
        <v>557.08088325656331</v>
      </c>
      <c r="F476" s="98">
        <v>581.78741617607216</v>
      </c>
      <c r="G476" s="98">
        <v>475.29477411536936</v>
      </c>
      <c r="H476" s="98">
        <v>570.2226567064763</v>
      </c>
      <c r="I476" s="98">
        <v>504.05047566232139</v>
      </c>
      <c r="J476" s="98">
        <v>533.96611923964349</v>
      </c>
      <c r="K476" s="98">
        <v>670.49370260765545</v>
      </c>
      <c r="L476" s="98">
        <v>670.92267212117952</v>
      </c>
      <c r="M476" s="98">
        <v>690.80408888333375</v>
      </c>
      <c r="N476" s="98">
        <v>721.78602944126976</v>
      </c>
      <c r="O476" s="98">
        <v>688.39665717017726</v>
      </c>
      <c r="P476" s="98">
        <v>732.84430179597223</v>
      </c>
      <c r="Q476" s="98">
        <v>695.58375273744207</v>
      </c>
      <c r="R476" s="98">
        <v>657.26201082700607</v>
      </c>
      <c r="S476" s="98">
        <v>703.0141933651754</v>
      </c>
      <c r="T476" s="98">
        <v>676.93352347725101</v>
      </c>
      <c r="U476" s="98">
        <v>687.95346959254937</v>
      </c>
      <c r="V476" s="98">
        <v>697.36261784646933</v>
      </c>
      <c r="W476" s="98">
        <v>829.94068718852327</v>
      </c>
      <c r="X476" s="98">
        <v>586.00480246998438</v>
      </c>
      <c r="Y476" s="98">
        <v>690.47276776789749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525.42223593094195</v>
      </c>
      <c r="D477" s="98">
        <v>554.30888993783924</v>
      </c>
      <c r="E477" s="98">
        <v>530.82068123791169</v>
      </c>
      <c r="F477" s="98">
        <v>577.24062717937511</v>
      </c>
      <c r="G477" s="98">
        <v>482.72528470489652</v>
      </c>
      <c r="H477" s="98">
        <v>552.41832104936498</v>
      </c>
      <c r="I477" s="98">
        <v>482.03937973970261</v>
      </c>
      <c r="J477" s="98">
        <v>515.20808499598604</v>
      </c>
      <c r="K477" s="98">
        <v>668.35418889861512</v>
      </c>
      <c r="L477" s="98">
        <v>718.53799516106028</v>
      </c>
      <c r="M477" s="98">
        <v>664.34622037955978</v>
      </c>
      <c r="N477" s="98">
        <v>565.33878968377417</v>
      </c>
      <c r="O477" s="98">
        <v>565.82339935480866</v>
      </c>
      <c r="P477" s="98">
        <v>633.54195387398488</v>
      </c>
      <c r="Q477" s="98">
        <v>698.97651080736148</v>
      </c>
      <c r="R477" s="98">
        <v>736.83880442340762</v>
      </c>
      <c r="S477" s="98">
        <v>706.36127763735828</v>
      </c>
      <c r="T477" s="98">
        <v>654.28644714806649</v>
      </c>
      <c r="U477" s="98">
        <v>655.76476878529661</v>
      </c>
      <c r="V477" s="98">
        <v>654.02457036066062</v>
      </c>
      <c r="W477" s="98">
        <v>902.540189778985</v>
      </c>
      <c r="X477" s="98">
        <v>0</v>
      </c>
      <c r="Y477" s="98">
        <v>0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415.08082773022284</v>
      </c>
      <c r="D478" s="33">
        <v>434.39938185334682</v>
      </c>
      <c r="E478" s="33">
        <v>433.07952754469596</v>
      </c>
      <c r="F478" s="33">
        <v>460.48890238561108</v>
      </c>
      <c r="G478" s="33">
        <v>372.86894715503439</v>
      </c>
      <c r="H478" s="33">
        <v>433.86858177003023</v>
      </c>
      <c r="I478" s="33">
        <v>378.2358112676269</v>
      </c>
      <c r="J478" s="33">
        <v>408.66164000135518</v>
      </c>
      <c r="K478" s="33">
        <v>515.36325794001516</v>
      </c>
      <c r="L478" s="33">
        <v>520.17447168924105</v>
      </c>
      <c r="M478" s="33">
        <v>511.85375765112508</v>
      </c>
      <c r="N478" s="33">
        <v>524.79109111339619</v>
      </c>
      <c r="O478" s="33">
        <v>509.88197565867108</v>
      </c>
      <c r="P478" s="33">
        <v>527.470033264378</v>
      </c>
      <c r="Q478" s="33">
        <v>502.42595249626982</v>
      </c>
      <c r="R478" s="33">
        <v>507.12204235462042</v>
      </c>
      <c r="S478" s="33">
        <v>500.42310585882996</v>
      </c>
      <c r="T478" s="33">
        <v>487.19593270440106</v>
      </c>
      <c r="U478" s="33">
        <v>491.77091723814874</v>
      </c>
      <c r="V478" s="33">
        <v>476.92205519088424</v>
      </c>
      <c r="W478" s="33">
        <v>447.0175356029003</v>
      </c>
      <c r="X478" s="33">
        <v>461.88600925047376</v>
      </c>
      <c r="Y478" s="33">
        <v>465.11004027223498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13603.677583037485</v>
      </c>
      <c r="D480" s="117">
        <f t="shared" si="247"/>
        <v>12056.015843581932</v>
      </c>
      <c r="E480" s="117">
        <f t="shared" si="247"/>
        <v>13203.161488828697</v>
      </c>
      <c r="F480" s="117">
        <f t="shared" si="247"/>
        <v>12131.227059960176</v>
      </c>
      <c r="G480" s="117">
        <f t="shared" si="247"/>
        <v>11567.360641241805</v>
      </c>
      <c r="H480" s="117">
        <f t="shared" si="247"/>
        <v>11917.843136266192</v>
      </c>
      <c r="I480" s="117">
        <f t="shared" si="247"/>
        <v>11223.01272996552</v>
      </c>
      <c r="J480" s="117">
        <f t="shared" si="247"/>
        <v>10719.977926209491</v>
      </c>
      <c r="K480" s="117">
        <f t="shared" si="247"/>
        <v>10869.160701205215</v>
      </c>
      <c r="L480" s="117">
        <f t="shared" si="247"/>
        <v>12737.337041183366</v>
      </c>
      <c r="M480" s="117">
        <f t="shared" si="247"/>
        <v>11123.102241560704</v>
      </c>
      <c r="N480" s="117">
        <f t="shared" si="247"/>
        <v>11100.865262873638</v>
      </c>
      <c r="O480" s="117">
        <f t="shared" si="247"/>
        <v>12264.361618707188</v>
      </c>
      <c r="P480" s="117">
        <f t="shared" si="247"/>
        <v>9772.1320228409368</v>
      </c>
      <c r="Q480" s="117">
        <f t="shared" si="247"/>
        <v>8975.1324063480879</v>
      </c>
      <c r="R480" s="117">
        <f t="shared" ref="R480:V480" si="248">R481+R484+R486+R499</f>
        <v>10334.233112346699</v>
      </c>
      <c r="S480" s="117">
        <f t="shared" si="248"/>
        <v>10612.957045757805</v>
      </c>
      <c r="T480" s="117">
        <f t="shared" si="248"/>
        <v>9825.6376157115428</v>
      </c>
      <c r="U480" s="117">
        <f t="shared" si="248"/>
        <v>8870.1470050478056</v>
      </c>
      <c r="V480" s="117">
        <f t="shared" si="248"/>
        <v>8705.9640108545445</v>
      </c>
      <c r="W480" s="117">
        <f t="shared" ref="W480:Y480" si="249">W481+W484+W486+W499</f>
        <v>12506.151445687499</v>
      </c>
      <c r="X480" s="117">
        <f t="shared" si="249"/>
        <v>9393.2675889384009</v>
      </c>
      <c r="Y480" s="117">
        <f t="shared" si="249"/>
        <v>7734.0566661324847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11372.012032537024</v>
      </c>
      <c r="D481" s="122">
        <f t="shared" si="250"/>
        <v>9735.9406200683934</v>
      </c>
      <c r="E481" s="122">
        <f t="shared" si="250"/>
        <v>10865.683725167697</v>
      </c>
      <c r="F481" s="122">
        <f t="shared" si="250"/>
        <v>9775.9634224306556</v>
      </c>
      <c r="G481" s="122">
        <f t="shared" si="250"/>
        <v>9413.6387901163162</v>
      </c>
      <c r="H481" s="122">
        <f t="shared" si="250"/>
        <v>9627.9596453606682</v>
      </c>
      <c r="I481" s="122">
        <f t="shared" si="250"/>
        <v>8951.8842432134206</v>
      </c>
      <c r="J481" s="122">
        <f t="shared" si="250"/>
        <v>8447.2023838338864</v>
      </c>
      <c r="K481" s="122">
        <f t="shared" si="250"/>
        <v>8352.0404939495384</v>
      </c>
      <c r="L481" s="122">
        <f t="shared" si="250"/>
        <v>10168.671842403823</v>
      </c>
      <c r="M481" s="122">
        <f t="shared" si="250"/>
        <v>8571.9220288624074</v>
      </c>
      <c r="N481" s="122">
        <f t="shared" si="250"/>
        <v>8473.4180592048633</v>
      </c>
      <c r="O481" s="122">
        <f t="shared" si="250"/>
        <v>9671.2672024898966</v>
      </c>
      <c r="P481" s="122">
        <f t="shared" si="250"/>
        <v>7162.0322904210552</v>
      </c>
      <c r="Q481" s="122">
        <f t="shared" si="250"/>
        <v>6396.9572238212568</v>
      </c>
      <c r="R481" s="122">
        <f t="shared" ref="R481:V481" si="251">SUM(R482:R483)</f>
        <v>7780.5803375445857</v>
      </c>
      <c r="S481" s="122">
        <f t="shared" si="251"/>
        <v>8115.7339983838065</v>
      </c>
      <c r="T481" s="122">
        <f t="shared" si="251"/>
        <v>7416.6852678523146</v>
      </c>
      <c r="U481" s="122">
        <f t="shared" si="251"/>
        <v>6407.461417312009</v>
      </c>
      <c r="V481" s="122">
        <f t="shared" si="251"/>
        <v>6276.5652025849749</v>
      </c>
      <c r="W481" s="122">
        <f t="shared" ref="W481:Y481" si="252">SUM(W482:W483)</f>
        <v>9888.300411578366</v>
      </c>
      <c r="X481" s="122">
        <f t="shared" si="252"/>
        <v>6913.4128306393695</v>
      </c>
      <c r="Y481" s="122">
        <f t="shared" si="252"/>
        <v>5340.337773309464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11249.418191427079</v>
      </c>
      <c r="D482" s="98">
        <v>9633.4192521300083</v>
      </c>
      <c r="E482" s="98">
        <v>10753.582690376123</v>
      </c>
      <c r="F482" s="98">
        <v>9677.6430011507928</v>
      </c>
      <c r="G482" s="98">
        <v>9329.2288168098094</v>
      </c>
      <c r="H482" s="98">
        <v>9541.2550578768714</v>
      </c>
      <c r="I482" s="98">
        <v>8873.9830036809763</v>
      </c>
      <c r="J482" s="98">
        <v>8374.6347576814151</v>
      </c>
      <c r="K482" s="98">
        <v>8280.9564387561768</v>
      </c>
      <c r="L482" s="98">
        <v>10082.874917718187</v>
      </c>
      <c r="M482" s="98">
        <v>8500.6340330396233</v>
      </c>
      <c r="N482" s="98">
        <v>8403.6336581349187</v>
      </c>
      <c r="O482" s="98">
        <v>9592.3493756629196</v>
      </c>
      <c r="P482" s="98">
        <v>7104.0369511670242</v>
      </c>
      <c r="Q482" s="98">
        <v>6345.5424154331022</v>
      </c>
      <c r="R482" s="98">
        <v>7718.3972058051459</v>
      </c>
      <c r="S482" s="98">
        <v>8051.2550596720348</v>
      </c>
      <c r="T482" s="98">
        <v>7357.9062698295575</v>
      </c>
      <c r="U482" s="98">
        <v>6357.0263835412698</v>
      </c>
      <c r="V482" s="98">
        <v>6227.2910601879121</v>
      </c>
      <c r="W482" s="98">
        <v>9809.776681243613</v>
      </c>
      <c r="X482" s="98">
        <v>6859.0071019730494</v>
      </c>
      <c r="Y482" s="98">
        <v>5298.2658560553764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122.59384110994539</v>
      </c>
      <c r="D483" s="98">
        <v>102.52136793838432</v>
      </c>
      <c r="E483" s="98">
        <v>112.10103479157497</v>
      </c>
      <c r="F483" s="98">
        <v>98.320421279862458</v>
      </c>
      <c r="G483" s="98">
        <v>84.409973306506956</v>
      </c>
      <c r="H483" s="98">
        <v>86.704587483796189</v>
      </c>
      <c r="I483" s="98">
        <v>77.901239532443626</v>
      </c>
      <c r="J483" s="98">
        <v>72.567626152470638</v>
      </c>
      <c r="K483" s="98">
        <v>71.08405519336219</v>
      </c>
      <c r="L483" s="98">
        <v>85.796924685635048</v>
      </c>
      <c r="M483" s="98">
        <v>71.287995822784026</v>
      </c>
      <c r="N483" s="98">
        <v>69.784401069944309</v>
      </c>
      <c r="O483" s="98">
        <v>78.917826826977063</v>
      </c>
      <c r="P483" s="98">
        <v>57.995339254030661</v>
      </c>
      <c r="Q483" s="98">
        <v>51.414808388154547</v>
      </c>
      <c r="R483" s="98">
        <v>62.18313173943983</v>
      </c>
      <c r="S483" s="98">
        <v>64.478938711771789</v>
      </c>
      <c r="T483" s="98">
        <v>58.778998022757321</v>
      </c>
      <c r="U483" s="98">
        <v>50.435033770738784</v>
      </c>
      <c r="V483" s="98">
        <v>49.274142397063066</v>
      </c>
      <c r="W483" s="98">
        <v>78.523730334753935</v>
      </c>
      <c r="X483" s="98">
        <v>54.405728666319739</v>
      </c>
      <c r="Y483" s="98">
        <v>42.071917254088007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4.3519528348097509</v>
      </c>
      <c r="D484" s="122">
        <f t="shared" si="253"/>
        <v>2.6660658137210098</v>
      </c>
      <c r="E484" s="122">
        <f t="shared" si="253"/>
        <v>7.3743333677785898</v>
      </c>
      <c r="F484" s="122">
        <f t="shared" si="253"/>
        <v>5.6217080479544839</v>
      </c>
      <c r="G484" s="122">
        <f t="shared" si="253"/>
        <v>4.9806896693349936</v>
      </c>
      <c r="H484" s="122">
        <f t="shared" si="253"/>
        <v>6.5105254388702001</v>
      </c>
      <c r="I484" s="122">
        <f t="shared" si="253"/>
        <v>6.9826561086688193</v>
      </c>
      <c r="J484" s="122">
        <f t="shared" si="253"/>
        <v>4.7687097718879139</v>
      </c>
      <c r="K484" s="122">
        <f t="shared" si="253"/>
        <v>3.3043052342490986</v>
      </c>
      <c r="L484" s="122">
        <f t="shared" si="253"/>
        <v>5.4763597663820471</v>
      </c>
      <c r="M484" s="122">
        <f t="shared" si="253"/>
        <v>4.8275863997028239</v>
      </c>
      <c r="N484" s="122">
        <f t="shared" si="253"/>
        <v>3.2946308710017589</v>
      </c>
      <c r="O484" s="122">
        <f t="shared" si="253"/>
        <v>7.0674190837729016</v>
      </c>
      <c r="P484" s="122">
        <f t="shared" si="253"/>
        <v>1.8866166411449254</v>
      </c>
      <c r="Q484" s="122">
        <f t="shared" si="253"/>
        <v>2.96220797299608</v>
      </c>
      <c r="R484" s="122">
        <f t="shared" si="253"/>
        <v>3.8192391937015775</v>
      </c>
      <c r="S484" s="122">
        <f t="shared" si="253"/>
        <v>7.2246936632976091</v>
      </c>
      <c r="T484" s="122">
        <f t="shared" si="253"/>
        <v>4.5478764595212962</v>
      </c>
      <c r="U484" s="122">
        <f t="shared" si="253"/>
        <v>7.9641381876099517</v>
      </c>
      <c r="V484" s="122">
        <f t="shared" si="253"/>
        <v>11.528949074308622</v>
      </c>
      <c r="W484" s="122">
        <f t="shared" si="253"/>
        <v>5.214784812835763</v>
      </c>
      <c r="X484" s="122">
        <f t="shared" si="253"/>
        <v>1.8670331018561743</v>
      </c>
      <c r="Y484" s="122">
        <f t="shared" si="253"/>
        <v>0.56421774541941161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4.3519528348097509</v>
      </c>
      <c r="D485" s="98">
        <f>RES_hhdet_in_tesh!D86</f>
        <v>2.6660658137210098</v>
      </c>
      <c r="E485" s="98">
        <f>RES_hhdet_in_tesh!E86</f>
        <v>7.3743333677785898</v>
      </c>
      <c r="F485" s="98">
        <f>RES_hhdet_in_tesh!F86</f>
        <v>5.6217080479544839</v>
      </c>
      <c r="G485" s="98">
        <f>RES_hhdet_in_tesh!G86</f>
        <v>4.9806896693349936</v>
      </c>
      <c r="H485" s="98">
        <f>RES_hhdet_in_tesh!H86</f>
        <v>6.5105254388702001</v>
      </c>
      <c r="I485" s="98">
        <f>RES_hhdet_in_tesh!I86</f>
        <v>6.9826561086688193</v>
      </c>
      <c r="J485" s="98">
        <f>RES_hhdet_in_tesh!J86</f>
        <v>4.7687097718879139</v>
      </c>
      <c r="K485" s="98">
        <f>RES_hhdet_in_tesh!K86</f>
        <v>3.3043052342490986</v>
      </c>
      <c r="L485" s="98">
        <f>RES_hhdet_in_tesh!L86</f>
        <v>5.4763597663820471</v>
      </c>
      <c r="M485" s="98">
        <f>RES_hhdet_in_tesh!M86</f>
        <v>4.8275863997028239</v>
      </c>
      <c r="N485" s="98">
        <f>RES_hhdet_in_tesh!N86</f>
        <v>3.2946308710017589</v>
      </c>
      <c r="O485" s="98">
        <f>RES_hhdet_in_tesh!O86</f>
        <v>7.0674190837729016</v>
      </c>
      <c r="P485" s="98">
        <f>RES_hhdet_in_tesh!P86</f>
        <v>1.8866166411449254</v>
      </c>
      <c r="Q485" s="98">
        <f>RES_hhdet_in_tesh!Q86</f>
        <v>2.96220797299608</v>
      </c>
      <c r="R485" s="98">
        <f>RES_hhdet_in_tesh!R86</f>
        <v>3.8192391937015775</v>
      </c>
      <c r="S485" s="98">
        <f>RES_hhdet_in_tesh!S86</f>
        <v>7.2246936632976091</v>
      </c>
      <c r="T485" s="98">
        <f>RES_hhdet_in_tesh!T86</f>
        <v>4.5478764595212962</v>
      </c>
      <c r="U485" s="98">
        <f>RES_hhdet_in_tesh!U86</f>
        <v>7.9641381876099517</v>
      </c>
      <c r="V485" s="98">
        <f>RES_hhdet_in_tesh!V86</f>
        <v>11.528949074308622</v>
      </c>
      <c r="W485" s="98">
        <f>RES_hhdet_in_tesh!W86</f>
        <v>5.214784812835763</v>
      </c>
      <c r="X485" s="98">
        <f>RES_hhdet_in_tesh!X86</f>
        <v>1.8670331018561743</v>
      </c>
      <c r="Y485" s="98">
        <f>RES_hhdet_in_tesh!Y86</f>
        <v>0.56421774541941161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1909.8370068686954</v>
      </c>
      <c r="D486" s="122">
        <v>1984.5398873175589</v>
      </c>
      <c r="E486" s="122">
        <v>1997.9118462418285</v>
      </c>
      <c r="F486" s="122">
        <v>1996.0803385972922</v>
      </c>
      <c r="G486" s="122">
        <v>1861.8223341431694</v>
      </c>
      <c r="H486" s="122">
        <v>1948.4270622465222</v>
      </c>
      <c r="I486" s="122">
        <v>1971.4152934913827</v>
      </c>
      <c r="J486" s="122">
        <v>1951.4352728560514</v>
      </c>
      <c r="K486" s="122">
        <v>2113.8415088707507</v>
      </c>
      <c r="L486" s="122">
        <v>2158.7895348823422</v>
      </c>
      <c r="M486" s="122">
        <v>2145.6642835479547</v>
      </c>
      <c r="N486" s="122">
        <v>2211.018695523695</v>
      </c>
      <c r="O486" s="122">
        <v>2182.8875574323351</v>
      </c>
      <c r="P486" s="122">
        <v>2187.4131934009833</v>
      </c>
      <c r="Q486" s="122">
        <v>2169.8043631536229</v>
      </c>
      <c r="R486" s="122">
        <v>2135.1972976389088</v>
      </c>
      <c r="S486" s="122">
        <v>2072.5300153808885</v>
      </c>
      <c r="T486" s="122">
        <v>1990.5509868964605</v>
      </c>
      <c r="U486" s="122">
        <v>2029.7279209831586</v>
      </c>
      <c r="V486" s="122">
        <v>1998.4889273045978</v>
      </c>
      <c r="W486" s="122">
        <v>2210.1641686346825</v>
      </c>
      <c r="X486" s="122">
        <v>2064.1721608536654</v>
      </c>
      <c r="Y486" s="122">
        <v>1973.0071730175407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1912.1216192558552</v>
      </c>
      <c r="D487" s="98">
        <v>1992.8182906664333</v>
      </c>
      <c r="E487" s="98">
        <v>1992.8157183755552</v>
      </c>
      <c r="F487" s="98">
        <v>1965.9992270703447</v>
      </c>
      <c r="G487" s="98">
        <v>1816.0498455730963</v>
      </c>
      <c r="H487" s="98">
        <v>1955.8856725461612</v>
      </c>
      <c r="I487" s="98">
        <v>1987.6076407191856</v>
      </c>
      <c r="J487" s="98">
        <v>1953.8774895350873</v>
      </c>
      <c r="K487" s="98">
        <v>2099.7237061790684</v>
      </c>
      <c r="L487" s="98">
        <v>2136.4989156594879</v>
      </c>
      <c r="M487" s="98">
        <v>2177.7004026580316</v>
      </c>
      <c r="N487" s="98">
        <v>2241.9229140658749</v>
      </c>
      <c r="O487" s="98">
        <v>2123.0685073807676</v>
      </c>
      <c r="P487" s="98">
        <v>2258.598001316464</v>
      </c>
      <c r="Q487" s="98">
        <v>2189.0036004331027</v>
      </c>
      <c r="R487" s="98">
        <v>2059.3836112721383</v>
      </c>
      <c r="S487" s="98">
        <v>2045.3390999087878</v>
      </c>
      <c r="T487" s="98">
        <v>1984.6981775255078</v>
      </c>
      <c r="U487" s="98">
        <v>2015.4380667494154</v>
      </c>
      <c r="V487" s="98">
        <v>2055.8410377782457</v>
      </c>
      <c r="W487" s="98">
        <v>2330.2123722103579</v>
      </c>
      <c r="X487" s="98">
        <v>1940.5267808698434</v>
      </c>
      <c r="Y487" s="98">
        <v>1946.6266738913912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1912.1426518821124</v>
      </c>
      <c r="D488" s="98">
        <v>1992.8354032112636</v>
      </c>
      <c r="E488" s="98">
        <v>1992.9066488347389</v>
      </c>
      <c r="F488" s="98">
        <v>1966.2208942247973</v>
      </c>
      <c r="G488" s="98">
        <v>1816.6241327181924</v>
      </c>
      <c r="H488" s="98">
        <v>1957.033081679753</v>
      </c>
      <c r="I488" s="98">
        <v>1988.5584189267884</v>
      </c>
      <c r="J488" s="98">
        <v>1954.5606374058716</v>
      </c>
      <c r="K488" s="98">
        <v>2101.2283383523695</v>
      </c>
      <c r="L488" s="98">
        <v>2137.8298945754646</v>
      </c>
      <c r="M488" s="98">
        <v>2178.5773634048369</v>
      </c>
      <c r="N488" s="98">
        <v>2242.2071661847508</v>
      </c>
      <c r="O488" s="98">
        <v>2122.749902523808</v>
      </c>
      <c r="P488" s="98">
        <v>2258.8167788883311</v>
      </c>
      <c r="Q488" s="98">
        <v>2189.1859943117429</v>
      </c>
      <c r="R488" s="98">
        <v>0</v>
      </c>
      <c r="S488" s="98">
        <v>2044.2715156285926</v>
      </c>
      <c r="T488" s="98">
        <v>1983.6029150352344</v>
      </c>
      <c r="U488" s="98">
        <v>2014.5173904758569</v>
      </c>
      <c r="V488" s="98">
        <v>2056.0511167268778</v>
      </c>
      <c r="W488" s="98">
        <v>2329.8657121572182</v>
      </c>
      <c r="X488" s="98">
        <v>0</v>
      </c>
      <c r="Y488" s="98">
        <v>0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709.85824258913294</v>
      </c>
      <c r="D489" s="101">
        <v>742.20134547339171</v>
      </c>
      <c r="E489" s="101">
        <v>735.905038362759</v>
      </c>
      <c r="F489" s="101">
        <v>724.94912116345597</v>
      </c>
      <c r="G489" s="101">
        <v>669.23398336422156</v>
      </c>
      <c r="H489" s="101">
        <v>599.69974514168757</v>
      </c>
      <c r="I489" s="101">
        <v>643.68443507662857</v>
      </c>
      <c r="J489" s="101">
        <v>687.79037316757683</v>
      </c>
      <c r="K489" s="101">
        <v>756.28674262007257</v>
      </c>
      <c r="L489" s="101">
        <v>677.41891040831717</v>
      </c>
      <c r="M489" s="101">
        <v>773.42879945937557</v>
      </c>
      <c r="N489" s="101">
        <v>765.85222291916887</v>
      </c>
      <c r="O489" s="101">
        <v>617.47258983011045</v>
      </c>
      <c r="P489" s="101">
        <v>670.48293925070789</v>
      </c>
      <c r="Q489" s="101">
        <v>522.03479781312797</v>
      </c>
      <c r="R489" s="101">
        <v>0</v>
      </c>
      <c r="S489" s="101">
        <v>508.60706387232</v>
      </c>
      <c r="T489" s="101">
        <v>572.28641093842384</v>
      </c>
      <c r="U489" s="101">
        <v>594.25353735882766</v>
      </c>
      <c r="V489" s="101">
        <v>609.15078871751359</v>
      </c>
      <c r="W489" s="101">
        <v>675.32796494039917</v>
      </c>
      <c r="X489" s="101">
        <v>0</v>
      </c>
      <c r="Y489" s="101">
        <v>0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1202.2844092929797</v>
      </c>
      <c r="D490" s="104">
        <v>1250.6340577378721</v>
      </c>
      <c r="E490" s="104">
        <v>1257.00161047198</v>
      </c>
      <c r="F490" s="104">
        <v>1241.2717730613417</v>
      </c>
      <c r="G490" s="104">
        <v>1147.3901493539711</v>
      </c>
      <c r="H490" s="104">
        <v>1357.3333365380654</v>
      </c>
      <c r="I490" s="104">
        <v>1344.8739838501599</v>
      </c>
      <c r="J490" s="104">
        <v>1266.7702642382944</v>
      </c>
      <c r="K490" s="104">
        <v>1344.9415957322969</v>
      </c>
      <c r="L490" s="104">
        <v>1460.4109841671473</v>
      </c>
      <c r="M490" s="104">
        <v>1405.1485639454615</v>
      </c>
      <c r="N490" s="104">
        <v>1476.3549432655816</v>
      </c>
      <c r="O490" s="104">
        <v>1505.2773126936979</v>
      </c>
      <c r="P490" s="104">
        <v>1588.3338396376232</v>
      </c>
      <c r="Q490" s="104">
        <v>1667.1511964986153</v>
      </c>
      <c r="R490" s="104">
        <v>0</v>
      </c>
      <c r="S490" s="104">
        <v>1535.6644517562729</v>
      </c>
      <c r="T490" s="104">
        <v>1411.3165040968108</v>
      </c>
      <c r="U490" s="104">
        <v>1420.2638531170294</v>
      </c>
      <c r="V490" s="104">
        <v>1446.9003280093643</v>
      </c>
      <c r="W490" s="104">
        <v>1654.5377472168188</v>
      </c>
      <c r="X490" s="104">
        <v>0</v>
      </c>
      <c r="Y490" s="104">
        <v>0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1786.9235652036523</v>
      </c>
      <c r="D491" s="101">
        <v>1937.3280109569091</v>
      </c>
      <c r="E491" s="101">
        <v>1789.7494278806701</v>
      </c>
      <c r="F491" s="101">
        <v>1792.2070103956776</v>
      </c>
      <c r="G491" s="101">
        <v>2064.045094731875</v>
      </c>
      <c r="H491" s="101">
        <v>1935.3945118684608</v>
      </c>
      <c r="I491" s="101">
        <v>2065.0830798181892</v>
      </c>
      <c r="J491" s="101">
        <v>2257.5857266522121</v>
      </c>
      <c r="K491" s="101">
        <v>1812.078303200808</v>
      </c>
      <c r="L491" s="101">
        <v>1993.5685780448594</v>
      </c>
      <c r="M491" s="101">
        <v>2158.7155917914529</v>
      </c>
      <c r="N491" s="101">
        <v>2191.2793508102386</v>
      </c>
      <c r="O491" s="101">
        <v>2095.1266349202438</v>
      </c>
      <c r="P491" s="101">
        <v>2249.4203933686053</v>
      </c>
      <c r="Q491" s="101">
        <v>2309.6807205723444</v>
      </c>
      <c r="R491" s="101">
        <v>1993.5053432787963</v>
      </c>
      <c r="S491" s="101">
        <v>2082.0022499200545</v>
      </c>
      <c r="T491" s="101">
        <v>1964.084560425403</v>
      </c>
      <c r="U491" s="101">
        <v>1984.2927238330976</v>
      </c>
      <c r="V491" s="101">
        <v>1893.2523009523359</v>
      </c>
      <c r="W491" s="101">
        <v>2394.2034867807461</v>
      </c>
      <c r="X491" s="101">
        <v>2059.0990073660741</v>
      </c>
      <c r="Y491" s="101">
        <v>1976.2889586691565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1789.5661407760347</v>
      </c>
      <c r="F492" s="104">
        <v>1792.476764820351</v>
      </c>
      <c r="G492" s="104">
        <v>2065.0365429209473</v>
      </c>
      <c r="H492" s="104">
        <v>1936.1429475928755</v>
      </c>
      <c r="I492" s="104">
        <v>2065.7823130215152</v>
      </c>
      <c r="J492" s="104">
        <v>2258.5998471299572</v>
      </c>
      <c r="K492" s="104">
        <v>0</v>
      </c>
      <c r="L492" s="104">
        <v>1993.8491528987702</v>
      </c>
      <c r="M492" s="104">
        <v>2159.1996066411366</v>
      </c>
      <c r="N492" s="104">
        <v>2192.7482983419773</v>
      </c>
      <c r="O492" s="104">
        <v>2097.6632021509577</v>
      </c>
      <c r="P492" s="104">
        <v>2254.3886821872816</v>
      </c>
      <c r="Q492" s="104">
        <v>2317.7272211406294</v>
      </c>
      <c r="R492" s="104">
        <v>0</v>
      </c>
      <c r="S492" s="104">
        <v>0</v>
      </c>
      <c r="T492" s="104">
        <v>1965.4733371790746</v>
      </c>
      <c r="U492" s="104">
        <v>1989.0568070410689</v>
      </c>
      <c r="V492" s="104">
        <v>1900.1234198946834</v>
      </c>
      <c r="W492" s="104">
        <v>2412.783016493237</v>
      </c>
      <c r="X492" s="104">
        <v>2080.5048909183715</v>
      </c>
      <c r="Y492" s="104">
        <v>1994.3986464248733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659.77864313199473</v>
      </c>
      <c r="F493" s="98">
        <v>659.51057251855343</v>
      </c>
      <c r="G493" s="98">
        <v>763.17284897616537</v>
      </c>
      <c r="H493" s="98">
        <v>592.23103756267824</v>
      </c>
      <c r="I493" s="98">
        <v>668.96535603173209</v>
      </c>
      <c r="J493" s="98">
        <v>798.3322130740961</v>
      </c>
      <c r="K493" s="98">
        <v>0</v>
      </c>
      <c r="L493" s="98">
        <v>628.26429386282007</v>
      </c>
      <c r="M493" s="98">
        <v>764.28473907153148</v>
      </c>
      <c r="N493" s="98">
        <v>745.12126539641235</v>
      </c>
      <c r="O493" s="98">
        <v>603.85679968941974</v>
      </c>
      <c r="P493" s="98">
        <v>662.6122422607275</v>
      </c>
      <c r="Q493" s="98">
        <v>549.52637496358454</v>
      </c>
      <c r="R493" s="98">
        <v>0</v>
      </c>
      <c r="S493" s="98">
        <v>0</v>
      </c>
      <c r="T493" s="98">
        <v>564.48726163148137</v>
      </c>
      <c r="U493" s="98">
        <v>577.30020134386052</v>
      </c>
      <c r="V493" s="98">
        <v>551.12770844128727</v>
      </c>
      <c r="W493" s="98">
        <v>688.72248252658574</v>
      </c>
      <c r="X493" s="98">
        <v>691.19464187938161</v>
      </c>
      <c r="Y493" s="98">
        <v>666.26745378273074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1129.7874976440396</v>
      </c>
      <c r="F494" s="98">
        <v>1132.9661923017979</v>
      </c>
      <c r="G494" s="98">
        <v>1301.8636939447822</v>
      </c>
      <c r="H494" s="98">
        <v>1343.9119100301973</v>
      </c>
      <c r="I494" s="98">
        <v>1396.8169569897827</v>
      </c>
      <c r="J494" s="98">
        <v>1460.2676340558612</v>
      </c>
      <c r="K494" s="98">
        <v>0</v>
      </c>
      <c r="L494" s="98">
        <v>1365.5848590359499</v>
      </c>
      <c r="M494" s="98">
        <v>1394.9148675696051</v>
      </c>
      <c r="N494" s="98">
        <v>1447.6270329455647</v>
      </c>
      <c r="O494" s="98">
        <v>1493.806402461538</v>
      </c>
      <c r="P494" s="98">
        <v>1591.7764399265543</v>
      </c>
      <c r="Q494" s="98">
        <v>1768.2008461770449</v>
      </c>
      <c r="R494" s="98">
        <v>0</v>
      </c>
      <c r="S494" s="98">
        <v>0</v>
      </c>
      <c r="T494" s="98">
        <v>1400.9860755475936</v>
      </c>
      <c r="U494" s="98">
        <v>1411.756605697208</v>
      </c>
      <c r="V494" s="98">
        <v>1348.9957114533963</v>
      </c>
      <c r="W494" s="98">
        <v>1724.0605339666508</v>
      </c>
      <c r="X494" s="98">
        <v>1389.3102490389897</v>
      </c>
      <c r="Y494" s="98">
        <v>1328.1311926421424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1909.7464810309825</v>
      </c>
      <c r="D495" s="101">
        <v>1983.3239536405199</v>
      </c>
      <c r="E495" s="101">
        <v>2002.7957161830311</v>
      </c>
      <c r="F495" s="101">
        <v>2010.7138063843029</v>
      </c>
      <c r="G495" s="101">
        <v>1866.0940624910559</v>
      </c>
      <c r="H495" s="101">
        <v>1945.7033253422878</v>
      </c>
      <c r="I495" s="101">
        <v>1955.9130547178884</v>
      </c>
      <c r="J495" s="101">
        <v>1947.6020534497873</v>
      </c>
      <c r="K495" s="101">
        <v>2126.2627930571093</v>
      </c>
      <c r="L495" s="101">
        <v>2175.7777536212106</v>
      </c>
      <c r="M495" s="101">
        <v>2122.0998672330948</v>
      </c>
      <c r="N495" s="101">
        <v>2188.8958009131939</v>
      </c>
      <c r="O495" s="101">
        <v>2211.9044906104918</v>
      </c>
      <c r="P495" s="101">
        <v>2174.4526863065071</v>
      </c>
      <c r="Q495" s="101">
        <v>2166.4530812927751</v>
      </c>
      <c r="R495" s="101">
        <v>2155.1413665485452</v>
      </c>
      <c r="S495" s="101">
        <v>2087.2340708560146</v>
      </c>
      <c r="T495" s="101">
        <v>1995.1414067440157</v>
      </c>
      <c r="U495" s="101">
        <v>2042.0633808404689</v>
      </c>
      <c r="V495" s="101">
        <v>1973.2430239498872</v>
      </c>
      <c r="W495" s="101">
        <v>2168.9658431348435</v>
      </c>
      <c r="X495" s="101">
        <v>2094.4908139796507</v>
      </c>
      <c r="Y495" s="101">
        <v>1981.415797890849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1909.8240901944991</v>
      </c>
      <c r="D496" s="104">
        <v>1983.3573401777724</v>
      </c>
      <c r="E496" s="104">
        <v>2003.2074605769094</v>
      </c>
      <c r="F496" s="104">
        <v>2011.5446960267354</v>
      </c>
      <c r="G496" s="104">
        <v>1867.4061975065588</v>
      </c>
      <c r="H496" s="104">
        <v>1946.9403940880859</v>
      </c>
      <c r="I496" s="104">
        <v>1956.4514121146642</v>
      </c>
      <c r="J496" s="104">
        <v>1948.0761757971272</v>
      </c>
      <c r="K496" s="104">
        <v>2127.7240689826267</v>
      </c>
      <c r="L496" s="104">
        <v>2176.5873348621262</v>
      </c>
      <c r="M496" s="104">
        <v>2122.4132061922915</v>
      </c>
      <c r="N496" s="104">
        <v>2188.593992317732</v>
      </c>
      <c r="O496" s="104">
        <v>2211.1420564657637</v>
      </c>
      <c r="P496" s="104">
        <v>2171.7393170691612</v>
      </c>
      <c r="Q496" s="104">
        <v>2162.5149063615231</v>
      </c>
      <c r="R496" s="104">
        <v>2152.9577863291606</v>
      </c>
      <c r="S496" s="104">
        <v>2088.2713660299473</v>
      </c>
      <c r="T496" s="104">
        <v>1995.0774482211023</v>
      </c>
      <c r="U496" s="104">
        <v>2042.1063840509394</v>
      </c>
      <c r="V496" s="104">
        <v>1972.3513919825207</v>
      </c>
      <c r="W496" s="104">
        <v>2165.7668469551486</v>
      </c>
      <c r="X496" s="104">
        <v>2092.2993078335066</v>
      </c>
      <c r="Y496" s="104">
        <v>1978.4975668903346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708.99198789810202</v>
      </c>
      <c r="D497" s="98">
        <v>738.70574853805238</v>
      </c>
      <c r="E497" s="98">
        <v>739.72593716017468</v>
      </c>
      <c r="F497" s="98">
        <v>741.85282914371533</v>
      </c>
      <c r="G497" s="98">
        <v>688.24002781916727</v>
      </c>
      <c r="H497" s="98">
        <v>596.29685179725732</v>
      </c>
      <c r="I497" s="98">
        <v>632.69677364688221</v>
      </c>
      <c r="J497" s="98">
        <v>685.17840436351298</v>
      </c>
      <c r="K497" s="98">
        <v>766.7507199703399</v>
      </c>
      <c r="L497" s="98">
        <v>691.36082014763906</v>
      </c>
      <c r="M497" s="98">
        <v>751.07339755701673</v>
      </c>
      <c r="N497" s="98">
        <v>746.25046565524315</v>
      </c>
      <c r="O497" s="98">
        <v>646.52595588146426</v>
      </c>
      <c r="P497" s="98">
        <v>641.08039737338731</v>
      </c>
      <c r="Q497" s="98">
        <v>514.83807591210837</v>
      </c>
      <c r="R497" s="98">
        <v>476.4939667486467</v>
      </c>
      <c r="S497" s="98">
        <v>519.76237663334666</v>
      </c>
      <c r="T497" s="98">
        <v>575.70025667981088</v>
      </c>
      <c r="U497" s="98">
        <v>603.66911410774264</v>
      </c>
      <c r="V497" s="98">
        <v>581.61392117196112</v>
      </c>
      <c r="W497" s="98">
        <v>620.52399816357035</v>
      </c>
      <c r="X497" s="98">
        <v>707.46926551877505</v>
      </c>
      <c r="Y497" s="98">
        <v>664.65478934349323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1200.8321022963974</v>
      </c>
      <c r="D498" s="98">
        <v>1244.65159163972</v>
      </c>
      <c r="E498" s="98">
        <v>1263.4815234167343</v>
      </c>
      <c r="F498" s="98">
        <v>1269.6918668830199</v>
      </c>
      <c r="G498" s="98">
        <v>1179.1661696873914</v>
      </c>
      <c r="H498" s="98">
        <v>1350.6435422908287</v>
      </c>
      <c r="I498" s="98">
        <v>1323.7546384677823</v>
      </c>
      <c r="J498" s="98">
        <v>1262.8977714336143</v>
      </c>
      <c r="K498" s="98">
        <v>1360.9733490122865</v>
      </c>
      <c r="L498" s="98">
        <v>1485.2265147144869</v>
      </c>
      <c r="M498" s="98">
        <v>1371.3398086352747</v>
      </c>
      <c r="N498" s="98">
        <v>1442.3435266624888</v>
      </c>
      <c r="O498" s="98">
        <v>1564.6161005842996</v>
      </c>
      <c r="P498" s="98">
        <v>1530.6589196957739</v>
      </c>
      <c r="Q498" s="98">
        <v>1647.6768304494149</v>
      </c>
      <c r="R498" s="98">
        <v>1676.4638195805137</v>
      </c>
      <c r="S498" s="98">
        <v>1568.508989396601</v>
      </c>
      <c r="T498" s="98">
        <v>1419.3771915412913</v>
      </c>
      <c r="U498" s="98">
        <v>1438.437269943197</v>
      </c>
      <c r="V498" s="98">
        <v>1390.7374708105594</v>
      </c>
      <c r="W498" s="98">
        <v>1545.2428487915786</v>
      </c>
      <c r="X498" s="98">
        <v>1384.8300423147318</v>
      </c>
      <c r="Y498" s="98">
        <v>1313.8427775468413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317.47659079695387</v>
      </c>
      <c r="D499" s="122">
        <v>332.86927038226037</v>
      </c>
      <c r="E499" s="122">
        <v>332.19158405139194</v>
      </c>
      <c r="F499" s="122">
        <v>353.56159088427432</v>
      </c>
      <c r="G499" s="122">
        <v>286.91882731298364</v>
      </c>
      <c r="H499" s="122">
        <v>334.94590322013062</v>
      </c>
      <c r="I499" s="122">
        <v>292.73053715204759</v>
      </c>
      <c r="J499" s="122">
        <v>316.57155974766414</v>
      </c>
      <c r="K499" s="122">
        <v>399.97439315067783</v>
      </c>
      <c r="L499" s="122">
        <v>404.39930413081817</v>
      </c>
      <c r="M499" s="122">
        <v>400.6883427506404</v>
      </c>
      <c r="N499" s="122">
        <v>413.13387727407843</v>
      </c>
      <c r="O499" s="122">
        <v>403.13943970118288</v>
      </c>
      <c r="P499" s="122">
        <v>420.79992237775343</v>
      </c>
      <c r="Q499" s="122">
        <v>405.40861140021178</v>
      </c>
      <c r="R499" s="122">
        <v>414.63623796950344</v>
      </c>
      <c r="S499" s="122">
        <v>417.46833832981258</v>
      </c>
      <c r="T499" s="122">
        <v>413.85348450324636</v>
      </c>
      <c r="U499" s="122">
        <v>424.99352856502725</v>
      </c>
      <c r="V499" s="122">
        <v>419.38093189066325</v>
      </c>
      <c r="W499" s="122">
        <v>402.47208066161488</v>
      </c>
      <c r="X499" s="122">
        <v>413.81556434350875</v>
      </c>
      <c r="Y499" s="122">
        <v>420.14750206006084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318.44478771097141</v>
      </c>
      <c r="D500" s="98">
        <v>334.90804183426872</v>
      </c>
      <c r="E500" s="98">
        <v>329.56880247684114</v>
      </c>
      <c r="F500" s="98">
        <v>344.23708661200112</v>
      </c>
      <c r="G500" s="98">
        <v>281.26899705297319</v>
      </c>
      <c r="H500" s="98">
        <v>337.49611718924234</v>
      </c>
      <c r="I500" s="98">
        <v>298.37595553908949</v>
      </c>
      <c r="J500" s="98">
        <v>316.13237822729911</v>
      </c>
      <c r="K500" s="98">
        <v>397.02281858106556</v>
      </c>
      <c r="L500" s="98">
        <v>397.33674227804278</v>
      </c>
      <c r="M500" s="98">
        <v>409.15785238314646</v>
      </c>
      <c r="N500" s="98">
        <v>427.5355751685276</v>
      </c>
      <c r="O500" s="98">
        <v>407.77364272953781</v>
      </c>
      <c r="P500" s="98">
        <v>434.1486575844541</v>
      </c>
      <c r="Q500" s="98">
        <v>412.2539037418602</v>
      </c>
      <c r="R500" s="98">
        <v>389.98589071452903</v>
      </c>
      <c r="S500" s="98">
        <v>417.80321373175377</v>
      </c>
      <c r="T500" s="98">
        <v>403.0115704988292</v>
      </c>
      <c r="U500" s="98">
        <v>410.22855183612222</v>
      </c>
      <c r="V500" s="98">
        <v>416.31128118926409</v>
      </c>
      <c r="W500" s="98">
        <v>495.72767826642411</v>
      </c>
      <c r="X500" s="98">
        <v>350.24589448420454</v>
      </c>
      <c r="Y500" s="98">
        <v>412.71095768172842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319.3300067399162</v>
      </c>
      <c r="D501" s="98">
        <v>337.01241558409464</v>
      </c>
      <c r="E501" s="98">
        <v>322.85284694800805</v>
      </c>
      <c r="F501" s="98">
        <v>351.21765985907308</v>
      </c>
      <c r="G501" s="98">
        <v>293.82052105155185</v>
      </c>
      <c r="H501" s="98">
        <v>336.36649065842641</v>
      </c>
      <c r="I501" s="98">
        <v>293.62274674058676</v>
      </c>
      <c r="J501" s="98">
        <v>313.94411095394395</v>
      </c>
      <c r="K501" s="98">
        <v>407.4166882469957</v>
      </c>
      <c r="L501" s="98">
        <v>438.17170008856255</v>
      </c>
      <c r="M501" s="98">
        <v>405.24007198067778</v>
      </c>
      <c r="N501" s="98">
        <v>344.90192609073495</v>
      </c>
      <c r="O501" s="98">
        <v>345.23031506937735</v>
      </c>
      <c r="P501" s="98">
        <v>386.65025718349455</v>
      </c>
      <c r="Q501" s="98">
        <v>427.04424391710813</v>
      </c>
      <c r="R501" s="98">
        <v>451.44832615280524</v>
      </c>
      <c r="S501" s="98">
        <v>434.49518099870187</v>
      </c>
      <c r="T501" s="98">
        <v>404.21099528276557</v>
      </c>
      <c r="U501" s="98">
        <v>406.72179252016679</v>
      </c>
      <c r="V501" s="98">
        <v>406.77298871795301</v>
      </c>
      <c r="W501" s="98">
        <v>562.08797989360073</v>
      </c>
      <c r="X501" s="98">
        <v>0</v>
      </c>
      <c r="Y501" s="98">
        <v>0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317.44357292718206</v>
      </c>
      <c r="D502" s="33">
        <v>332.77611980402139</v>
      </c>
      <c r="E502" s="33">
        <v>332.34776828297828</v>
      </c>
      <c r="F502" s="33">
        <v>354.00530526094155</v>
      </c>
      <c r="G502" s="33">
        <v>287.17222057260568</v>
      </c>
      <c r="H502" s="33">
        <v>334.78554301716838</v>
      </c>
      <c r="I502" s="33">
        <v>292.43309686637684</v>
      </c>
      <c r="J502" s="33">
        <v>316.62334743307764</v>
      </c>
      <c r="K502" s="33">
        <v>400.21184267041502</v>
      </c>
      <c r="L502" s="33">
        <v>404.95866194871519</v>
      </c>
      <c r="M502" s="33">
        <v>399.90277700063774</v>
      </c>
      <c r="N502" s="33">
        <v>412.00710489668279</v>
      </c>
      <c r="O502" s="33">
        <v>402.99741279357841</v>
      </c>
      <c r="P502" s="33">
        <v>420.58589275987362</v>
      </c>
      <c r="Q502" s="33">
        <v>405.16153583209956</v>
      </c>
      <c r="R502" s="33">
        <v>415.19084609473026</v>
      </c>
      <c r="S502" s="33">
        <v>417.41430863456844</v>
      </c>
      <c r="T502" s="33">
        <v>414.4599877787424</v>
      </c>
      <c r="U502" s="33">
        <v>426.14497375970598</v>
      </c>
      <c r="V502" s="33">
        <v>419.57163510761654</v>
      </c>
      <c r="W502" s="33">
        <v>397.68063290410794</v>
      </c>
      <c r="X502" s="33">
        <v>414.28245068970136</v>
      </c>
      <c r="Y502" s="33">
        <v>420.18746066055456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2.6517711723701805</v>
      </c>
      <c r="D504" s="117">
        <f t="shared" si="254"/>
        <v>6.0172230970995084</v>
      </c>
      <c r="E504" s="117">
        <f t="shared" si="254"/>
        <v>11.053724301127877</v>
      </c>
      <c r="F504" s="117">
        <f t="shared" si="254"/>
        <v>19.95671091962782</v>
      </c>
      <c r="G504" s="117">
        <f t="shared" si="254"/>
        <v>26.432426857802163</v>
      </c>
      <c r="H504" s="117">
        <f t="shared" si="254"/>
        <v>17.377410088386366</v>
      </c>
      <c r="I504" s="117">
        <f t="shared" si="254"/>
        <v>7.835584758194214</v>
      </c>
      <c r="J504" s="117">
        <f t="shared" si="254"/>
        <v>1.7094578917331689</v>
      </c>
      <c r="K504" s="117">
        <f t="shared" si="254"/>
        <v>5.1252575748673559</v>
      </c>
      <c r="L504" s="117">
        <f t="shared" si="254"/>
        <v>4.6328576205053347</v>
      </c>
      <c r="M504" s="117">
        <f t="shared" si="254"/>
        <v>1.774347950055861</v>
      </c>
      <c r="N504" s="117">
        <f t="shared" si="254"/>
        <v>6.3622257085180536</v>
      </c>
      <c r="O504" s="117">
        <f t="shared" si="254"/>
        <v>8.45469570796031</v>
      </c>
      <c r="P504" s="117">
        <f t="shared" si="254"/>
        <v>7.3725103034502322</v>
      </c>
      <c r="Q504" s="117">
        <f t="shared" si="254"/>
        <v>5.3350931131871686</v>
      </c>
      <c r="R504" s="117">
        <f t="shared" ref="R504:V504" si="255">R505+R508+R510+R523</f>
        <v>2.1929889764053181</v>
      </c>
      <c r="S504" s="117">
        <f t="shared" si="255"/>
        <v>3.9117223386460087</v>
      </c>
      <c r="T504" s="117">
        <f t="shared" si="255"/>
        <v>2.8555945940944159</v>
      </c>
      <c r="U504" s="117">
        <f t="shared" si="255"/>
        <v>3.6897895002420089</v>
      </c>
      <c r="V504" s="117">
        <f t="shared" si="255"/>
        <v>4.2089731835057869</v>
      </c>
      <c r="W504" s="117">
        <f t="shared" ref="W504:Y504" si="256">W505+W508+W510+W523</f>
        <v>5.8735557769309157</v>
      </c>
      <c r="X504" s="117">
        <f t="shared" si="256"/>
        <v>3.4909167927102982</v>
      </c>
      <c r="Y504" s="117">
        <f t="shared" si="256"/>
        <v>2.1674198289940434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2.0316483481845036</v>
      </c>
      <c r="D510" s="122">
        <v>5.5164791294279318</v>
      </c>
      <c r="E510" s="122">
        <v>10.543821814078715</v>
      </c>
      <c r="F510" s="122">
        <v>19.247462860985017</v>
      </c>
      <c r="G510" s="122">
        <v>25.811281250323884</v>
      </c>
      <c r="H510" s="122">
        <v>16.785069537007683</v>
      </c>
      <c r="I510" s="122">
        <v>7.48049841621184</v>
      </c>
      <c r="J510" s="122">
        <v>1.4487460201014726</v>
      </c>
      <c r="K510" s="122">
        <v>4.7511144602818849</v>
      </c>
      <c r="L510" s="122">
        <v>4.3870271623477199</v>
      </c>
      <c r="M510" s="122">
        <v>1.6753532716829331</v>
      </c>
      <c r="N510" s="122">
        <v>6.2553126687566056</v>
      </c>
      <c r="O510" s="122">
        <v>8.1793104548534838</v>
      </c>
      <c r="P510" s="122">
        <v>6.8994580719659471</v>
      </c>
      <c r="Q510" s="122">
        <v>4.647208898409918</v>
      </c>
      <c r="R510" s="122">
        <v>1.6520850734138626</v>
      </c>
      <c r="S510" s="122">
        <v>3.5837997412012794</v>
      </c>
      <c r="T510" s="122">
        <v>2.7130260479705264</v>
      </c>
      <c r="U510" s="122">
        <v>3.4428504297604956</v>
      </c>
      <c r="V510" s="122">
        <v>3.9676440929017214</v>
      </c>
      <c r="W510" s="122">
        <v>5.3850286680338231</v>
      </c>
      <c r="X510" s="122">
        <v>3.4909167927102982</v>
      </c>
      <c r="Y510" s="122">
        <v>2.1674198289940434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647.37345921372435</v>
      </c>
      <c r="D515" s="101">
        <v>699.89075209360203</v>
      </c>
      <c r="E515" s="101">
        <v>644.51324860077341</v>
      </c>
      <c r="F515" s="101">
        <v>643.31214036042513</v>
      </c>
      <c r="G515" s="101">
        <v>738.23833117441222</v>
      </c>
      <c r="H515" s="101">
        <v>689.53816588961035</v>
      </c>
      <c r="I515" s="101">
        <v>732.61304994879924</v>
      </c>
      <c r="J515" s="101">
        <v>796.9617008472452</v>
      </c>
      <c r="K515" s="101">
        <v>635.95646681898143</v>
      </c>
      <c r="L515" s="101">
        <v>694.89234743753138</v>
      </c>
      <c r="M515" s="101">
        <v>742.16634523178197</v>
      </c>
      <c r="N515" s="101">
        <v>736.75255820939526</v>
      </c>
      <c r="O515" s="101">
        <v>682.42863892872617</v>
      </c>
      <c r="P515" s="101">
        <v>705.95567694816191</v>
      </c>
      <c r="Q515" s="101">
        <v>701.81520679346443</v>
      </c>
      <c r="R515" s="101">
        <v>593.49732051122828</v>
      </c>
      <c r="S515" s="101">
        <v>608.39267035155046</v>
      </c>
      <c r="T515" s="101">
        <v>564.5841697973699</v>
      </c>
      <c r="U515" s="101">
        <v>562.58642662857494</v>
      </c>
      <c r="V515" s="101">
        <v>531.05292179560786</v>
      </c>
      <c r="W515" s="101">
        <v>667.19718450761502</v>
      </c>
      <c r="X515" s="101">
        <v>571.33759211174925</v>
      </c>
      <c r="Y515" s="101">
        <v>547.16504353225957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237.59531363334767</v>
      </c>
      <c r="F516" s="104">
        <v>236.73111171659278</v>
      </c>
      <c r="G516" s="104">
        <v>272.96082428808251</v>
      </c>
      <c r="H516" s="104">
        <v>210.998791677686</v>
      </c>
      <c r="I516" s="104">
        <v>237.3235026629726</v>
      </c>
      <c r="J516" s="104">
        <v>281.82327291560324</v>
      </c>
      <c r="K516" s="104">
        <v>0</v>
      </c>
      <c r="L516" s="104">
        <v>218.99224073930716</v>
      </c>
      <c r="M516" s="104">
        <v>262.76106665928165</v>
      </c>
      <c r="N516" s="104">
        <v>250.52488093498599</v>
      </c>
      <c r="O516" s="104">
        <v>196.6893871957264</v>
      </c>
      <c r="P516" s="104">
        <v>207.95351345543639</v>
      </c>
      <c r="Q516" s="104">
        <v>166.97804291666858</v>
      </c>
      <c r="R516" s="104">
        <v>0</v>
      </c>
      <c r="S516" s="104">
        <v>0</v>
      </c>
      <c r="T516" s="104">
        <v>162.2641806727369</v>
      </c>
      <c r="U516" s="104">
        <v>163.67608138914753</v>
      </c>
      <c r="V516" s="104">
        <v>154.59005632954566</v>
      </c>
      <c r="W516" s="104">
        <v>191.92758835494666</v>
      </c>
      <c r="X516" s="104">
        <v>191.78557269912807</v>
      </c>
      <c r="Y516" s="104">
        <v>184.46607149930705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237.59531363334767</v>
      </c>
      <c r="F517" s="98">
        <v>236.73111171659278</v>
      </c>
      <c r="G517" s="98">
        <v>272.96082428808251</v>
      </c>
      <c r="H517" s="98">
        <v>210.998791677686</v>
      </c>
      <c r="I517" s="98">
        <v>237.3235026629726</v>
      </c>
      <c r="J517" s="98">
        <v>281.82327291560324</v>
      </c>
      <c r="K517" s="98">
        <v>0</v>
      </c>
      <c r="L517" s="98">
        <v>218.99224073930716</v>
      </c>
      <c r="M517" s="98">
        <v>262.76106665928165</v>
      </c>
      <c r="N517" s="98">
        <v>250.52488093498599</v>
      </c>
      <c r="O517" s="98">
        <v>196.6893871957264</v>
      </c>
      <c r="P517" s="98">
        <v>207.95351345543639</v>
      </c>
      <c r="Q517" s="98">
        <v>166.97804291666858</v>
      </c>
      <c r="R517" s="98">
        <v>0</v>
      </c>
      <c r="S517" s="98">
        <v>0</v>
      </c>
      <c r="T517" s="98">
        <v>162.2641806727369</v>
      </c>
      <c r="U517" s="98">
        <v>163.67608138914753</v>
      </c>
      <c r="V517" s="98">
        <v>154.59005632954566</v>
      </c>
      <c r="W517" s="98">
        <v>191.92758835494666</v>
      </c>
      <c r="X517" s="98">
        <v>191.78557269912807</v>
      </c>
      <c r="Y517" s="98">
        <v>184.46607149930705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0.6201228241856771</v>
      </c>
      <c r="D523" s="122">
        <v>0.50074396767157614</v>
      </c>
      <c r="E523" s="122">
        <v>0.50990248704916241</v>
      </c>
      <c r="F523" s="122">
        <v>0.7092480586428026</v>
      </c>
      <c r="G523" s="122">
        <v>0.62114560747827785</v>
      </c>
      <c r="H523" s="122">
        <v>0.59234055137868191</v>
      </c>
      <c r="I523" s="122">
        <v>0.35508634198237377</v>
      </c>
      <c r="J523" s="122">
        <v>0.26071187163169623</v>
      </c>
      <c r="K523" s="122">
        <v>0.37414311458547073</v>
      </c>
      <c r="L523" s="122">
        <v>0.24583045815761478</v>
      </c>
      <c r="M523" s="122">
        <v>9.8994678372927955E-2</v>
      </c>
      <c r="N523" s="122">
        <v>0.10691303976144814</v>
      </c>
      <c r="O523" s="122">
        <v>0.27538525310682554</v>
      </c>
      <c r="P523" s="122">
        <v>0.47305223148428466</v>
      </c>
      <c r="Q523" s="122">
        <v>0.68788421477725059</v>
      </c>
      <c r="R523" s="122">
        <v>0.54090390299145552</v>
      </c>
      <c r="S523" s="122">
        <v>0.32792259744472924</v>
      </c>
      <c r="T523" s="122">
        <v>0.1425685461238895</v>
      </c>
      <c r="U523" s="122">
        <v>0.24693907048151315</v>
      </c>
      <c r="V523" s="122">
        <v>0.24132909060406527</v>
      </c>
      <c r="W523" s="122">
        <v>0.48852710889709244</v>
      </c>
      <c r="X523" s="122">
        <v>0</v>
      </c>
      <c r="Y523" s="122">
        <v>0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119.3549151140728</v>
      </c>
      <c r="D525" s="98">
        <v>125.91680743827958</v>
      </c>
      <c r="E525" s="98">
        <v>120.58122595000403</v>
      </c>
      <c r="F525" s="98">
        <v>131.12598087006685</v>
      </c>
      <c r="G525" s="98">
        <v>109.65587567356431</v>
      </c>
      <c r="H525" s="98">
        <v>125.48734580957377</v>
      </c>
      <c r="I525" s="98">
        <v>109.50006550167087</v>
      </c>
      <c r="J525" s="98">
        <v>117.03466858768816</v>
      </c>
      <c r="K525" s="98">
        <v>151.82333755020943</v>
      </c>
      <c r="L525" s="98">
        <v>163.22309098078648</v>
      </c>
      <c r="M525" s="98">
        <v>150.91288742142081</v>
      </c>
      <c r="N525" s="98">
        <v>128.42235946456614</v>
      </c>
      <c r="O525" s="98">
        <v>128.53244339743836</v>
      </c>
      <c r="P525" s="98">
        <v>143.91539024201441</v>
      </c>
      <c r="Q525" s="98">
        <v>158.77950419500024</v>
      </c>
      <c r="R525" s="98">
        <v>167.3803028128213</v>
      </c>
      <c r="S525" s="98">
        <v>160.45702782810233</v>
      </c>
      <c r="T525" s="98">
        <v>148.62770933415479</v>
      </c>
      <c r="U525" s="98">
        <v>148.96352487726799</v>
      </c>
      <c r="V525" s="98">
        <v>148.56822140312769</v>
      </c>
      <c r="W525" s="98">
        <v>205.02102951019427</v>
      </c>
      <c r="X525" s="98">
        <v>0</v>
      </c>
      <c r="Y525" s="98">
        <v>0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192.66251757406968</v>
      </c>
      <c r="D528" s="118">
        <f t="shared" si="261"/>
        <v>182.81003518573783</v>
      </c>
      <c r="E528" s="118">
        <f t="shared" si="261"/>
        <v>169.53706797402481</v>
      </c>
      <c r="F528" s="118">
        <f t="shared" si="261"/>
        <v>161.92493577571148</v>
      </c>
      <c r="G528" s="118">
        <f t="shared" si="261"/>
        <v>160.6285189888485</v>
      </c>
      <c r="H528" s="118">
        <f t="shared" si="261"/>
        <v>156.19970178321387</v>
      </c>
      <c r="I528" s="118">
        <f t="shared" si="261"/>
        <v>152.64669080120186</v>
      </c>
      <c r="J528" s="118">
        <f t="shared" si="261"/>
        <v>151.0935301464296</v>
      </c>
      <c r="K528" s="118">
        <f t="shared" si="261"/>
        <v>149.7937650748062</v>
      </c>
      <c r="L528" s="118">
        <f t="shared" si="261"/>
        <v>154.78734115928282</v>
      </c>
      <c r="M528" s="118">
        <f t="shared" si="261"/>
        <v>146.72587828043373</v>
      </c>
      <c r="N528" s="118">
        <f t="shared" si="261"/>
        <v>153.54921981690865</v>
      </c>
      <c r="O528" s="118">
        <f t="shared" si="261"/>
        <v>145.65207385775258</v>
      </c>
      <c r="P528" s="118">
        <f t="shared" si="261"/>
        <v>130.61949284902261</v>
      </c>
      <c r="Q528" s="118">
        <f t="shared" si="261"/>
        <v>145.33912975397357</v>
      </c>
      <c r="R528" s="118">
        <f t="shared" ref="R528:V528" si="262">R529+R532+R534+R547</f>
        <v>132.9871484487422</v>
      </c>
      <c r="S528" s="118">
        <f t="shared" si="262"/>
        <v>126.40542200141043</v>
      </c>
      <c r="T528" s="118">
        <f t="shared" si="262"/>
        <v>112.04775648854854</v>
      </c>
      <c r="U528" s="118">
        <f t="shared" si="262"/>
        <v>117.65339528244191</v>
      </c>
      <c r="V528" s="118">
        <f t="shared" si="262"/>
        <v>111.76212050951311</v>
      </c>
      <c r="W528" s="118">
        <f t="shared" ref="W528:Y528" si="263">W529+W532+W534+W547</f>
        <v>112.91476365569544</v>
      </c>
      <c r="X528" s="118">
        <f t="shared" si="263"/>
        <v>99.82814680986624</v>
      </c>
      <c r="Y528" s="118">
        <f t="shared" si="263"/>
        <v>97.765722820187989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165.67251794545641</v>
      </c>
      <c r="D529" s="123">
        <f t="shared" si="264"/>
        <v>152.21491062980039</v>
      </c>
      <c r="E529" s="123">
        <f t="shared" si="264"/>
        <v>143.50921419214686</v>
      </c>
      <c r="F529" s="123">
        <f t="shared" si="264"/>
        <v>134.36586044070842</v>
      </c>
      <c r="G529" s="123">
        <f t="shared" si="264"/>
        <v>134.29735965375943</v>
      </c>
      <c r="H529" s="123">
        <f t="shared" si="264"/>
        <v>129.38364978586142</v>
      </c>
      <c r="I529" s="123">
        <f t="shared" si="264"/>
        <v>124.06707854330841</v>
      </c>
      <c r="J529" s="123">
        <f t="shared" si="264"/>
        <v>121.35770502000932</v>
      </c>
      <c r="K529" s="123">
        <f t="shared" si="264"/>
        <v>118.49203817911553</v>
      </c>
      <c r="L529" s="123">
        <f t="shared" si="264"/>
        <v>125.5163116216622</v>
      </c>
      <c r="M529" s="123">
        <f t="shared" si="264"/>
        <v>115.02199677418433</v>
      </c>
      <c r="N529" s="123">
        <f t="shared" si="264"/>
        <v>119.04295431428031</v>
      </c>
      <c r="O529" s="123">
        <f t="shared" si="264"/>
        <v>116.74547691302128</v>
      </c>
      <c r="P529" s="123">
        <f t="shared" si="264"/>
        <v>97.618132982656164</v>
      </c>
      <c r="Q529" s="123">
        <f t="shared" si="264"/>
        <v>106.13291780422729</v>
      </c>
      <c r="R529" s="123">
        <f t="shared" ref="R529:V529" si="265">SUM(R530:R531)</f>
        <v>102.27306827626546</v>
      </c>
      <c r="S529" s="123">
        <f t="shared" si="265"/>
        <v>98.360551794082397</v>
      </c>
      <c r="T529" s="123">
        <f t="shared" si="265"/>
        <v>85.806433186355861</v>
      </c>
      <c r="U529" s="123">
        <f t="shared" si="265"/>
        <v>86.374166304573947</v>
      </c>
      <c r="V529" s="123">
        <f t="shared" si="265"/>
        <v>81.740171263081095</v>
      </c>
      <c r="W529" s="123">
        <f t="shared" ref="W529:Y529" si="266">SUM(W530:W531)</f>
        <v>90.048965512669412</v>
      </c>
      <c r="X529" s="123">
        <f t="shared" si="266"/>
        <v>74.426285139528019</v>
      </c>
      <c r="Y529" s="123">
        <f t="shared" si="266"/>
        <v>68.415400416447426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164.60459978652449</v>
      </c>
      <c r="D530" s="99">
        <v>151.23739226799964</v>
      </c>
      <c r="E530" s="99">
        <v>142.58843129964848</v>
      </c>
      <c r="F530" s="99">
        <v>133.5090395239406</v>
      </c>
      <c r="G530" s="99">
        <v>133.51935093642174</v>
      </c>
      <c r="H530" s="99">
        <v>128.61645817009045</v>
      </c>
      <c r="I530" s="99">
        <v>123.34285695314598</v>
      </c>
      <c r="J530" s="99">
        <v>120.6454411769484</v>
      </c>
      <c r="K530" s="99">
        <v>117.79056984872018</v>
      </c>
      <c r="L530" s="99">
        <v>124.76667031084615</v>
      </c>
      <c r="M530" s="99">
        <v>114.33409062683823</v>
      </c>
      <c r="N530" s="99">
        <v>118.32832614691351</v>
      </c>
      <c r="O530" s="99">
        <v>116.04347022670387</v>
      </c>
      <c r="P530" s="99">
        <v>97.030186665845605</v>
      </c>
      <c r="Q530" s="99">
        <v>105.49142853735201</v>
      </c>
      <c r="R530" s="99">
        <v>101.64832050733739</v>
      </c>
      <c r="S530" s="99">
        <v>97.752413701963889</v>
      </c>
      <c r="T530" s="99">
        <v>85.267715773858171</v>
      </c>
      <c r="U530" s="99">
        <v>85.826795251681062</v>
      </c>
      <c r="V530" s="99">
        <v>81.216582883963312</v>
      </c>
      <c r="W530" s="99">
        <v>89.459265105888747</v>
      </c>
      <c r="X530" s="99">
        <v>73.939380379376416</v>
      </c>
      <c r="Y530" s="99">
        <v>67.96394608369171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1.067918158931924</v>
      </c>
      <c r="D531" s="99">
        <v>0.97751836180074025</v>
      </c>
      <c r="E531" s="99">
        <v>0.9207828924983793</v>
      </c>
      <c r="F531" s="99">
        <v>0.85682091676780814</v>
      </c>
      <c r="G531" s="99">
        <v>0.77800871733768773</v>
      </c>
      <c r="H531" s="99">
        <v>0.76719161577096406</v>
      </c>
      <c r="I531" s="99">
        <v>0.72422159016243071</v>
      </c>
      <c r="J531" s="99">
        <v>0.71226384306092205</v>
      </c>
      <c r="K531" s="99">
        <v>0.70146833039534207</v>
      </c>
      <c r="L531" s="99">
        <v>0.74964131081604035</v>
      </c>
      <c r="M531" s="99">
        <v>0.68790614734609512</v>
      </c>
      <c r="N531" s="99">
        <v>0.71462816736679902</v>
      </c>
      <c r="O531" s="99">
        <v>0.70200668631740903</v>
      </c>
      <c r="P531" s="99">
        <v>0.58794631681056075</v>
      </c>
      <c r="Q531" s="99">
        <v>0.64148926687528951</v>
      </c>
      <c r="R531" s="99">
        <v>0.62474776892807315</v>
      </c>
      <c r="S531" s="99">
        <v>0.60813809211851444</v>
      </c>
      <c r="T531" s="99">
        <v>0.53871741249768246</v>
      </c>
      <c r="U531" s="99">
        <v>0.54737105289288812</v>
      </c>
      <c r="V531" s="99">
        <v>0.523588379117785</v>
      </c>
      <c r="W531" s="99">
        <v>0.58970040678067071</v>
      </c>
      <c r="X531" s="99">
        <v>0.48690476015160078</v>
      </c>
      <c r="Y531" s="99">
        <v>0.45145433275572189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1.6075387324897286E-2</v>
      </c>
      <c r="D532" s="123">
        <f t="shared" si="267"/>
        <v>1.0335253522152634E-2</v>
      </c>
      <c r="E532" s="123">
        <f t="shared" si="267"/>
        <v>2.3638609246742187E-2</v>
      </c>
      <c r="F532" s="123">
        <f t="shared" si="267"/>
        <v>1.8375679086108012E-2</v>
      </c>
      <c r="G532" s="123">
        <f t="shared" si="267"/>
        <v>1.6566075216966389E-2</v>
      </c>
      <c r="H532" s="123">
        <f t="shared" si="267"/>
        <v>2.0019434572178401E-2</v>
      </c>
      <c r="I532" s="123">
        <f t="shared" si="267"/>
        <v>2.1743954273951024E-2</v>
      </c>
      <c r="J532" s="123">
        <f t="shared" si="267"/>
        <v>1.5121330982886262E-2</v>
      </c>
      <c r="K532" s="123">
        <f t="shared" si="267"/>
        <v>1.016531709238705E-2</v>
      </c>
      <c r="L532" s="123">
        <f t="shared" si="267"/>
        <v>1.4401080293642399E-2</v>
      </c>
      <c r="M532" s="123">
        <f t="shared" si="267"/>
        <v>1.348612222904649E-2</v>
      </c>
      <c r="N532" s="123">
        <f t="shared" si="267"/>
        <v>9.3538864124714637E-3</v>
      </c>
      <c r="O532" s="123">
        <f t="shared" si="267"/>
        <v>1.6630352135480926E-2</v>
      </c>
      <c r="P532" s="123">
        <f t="shared" si="267"/>
        <v>4.8328757572982653E-3</v>
      </c>
      <c r="Q532" s="123">
        <f t="shared" si="267"/>
        <v>9.028564430426364E-3</v>
      </c>
      <c r="R532" s="123">
        <f t="shared" si="267"/>
        <v>9.3066943648663549E-3</v>
      </c>
      <c r="S532" s="123">
        <f t="shared" si="267"/>
        <v>1.6513739959391122E-2</v>
      </c>
      <c r="T532" s="123">
        <f t="shared" si="267"/>
        <v>1.009267733679377E-2</v>
      </c>
      <c r="U532" s="123">
        <f t="shared" si="267"/>
        <v>2.0908471025722231E-2</v>
      </c>
      <c r="V532" s="123">
        <f t="shared" si="267"/>
        <v>2.9551715101178561E-2</v>
      </c>
      <c r="W532" s="123">
        <f t="shared" si="267"/>
        <v>9.3612694707262811E-3</v>
      </c>
      <c r="X532" s="123">
        <f t="shared" si="267"/>
        <v>3.9511601801346689E-3</v>
      </c>
      <c r="Y532" s="123">
        <f t="shared" si="267"/>
        <v>1.4145228081446982E-3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1.6075387324897286E-2</v>
      </c>
      <c r="D533" s="99">
        <f>RES_hhdet_in_fecs!D86</f>
        <v>1.0335253522152634E-2</v>
      </c>
      <c r="E533" s="99">
        <f>RES_hhdet_in_fecs!E86</f>
        <v>2.3638609246742187E-2</v>
      </c>
      <c r="F533" s="99">
        <f>RES_hhdet_in_fecs!F86</f>
        <v>1.8375679086108012E-2</v>
      </c>
      <c r="G533" s="99">
        <f>RES_hhdet_in_fecs!G86</f>
        <v>1.6566075216966389E-2</v>
      </c>
      <c r="H533" s="99">
        <f>RES_hhdet_in_fecs!H86</f>
        <v>2.0019434572178401E-2</v>
      </c>
      <c r="I533" s="99">
        <f>RES_hhdet_in_fecs!I86</f>
        <v>2.1743954273951024E-2</v>
      </c>
      <c r="J533" s="99">
        <f>RES_hhdet_in_fecs!J86</f>
        <v>1.5121330982886262E-2</v>
      </c>
      <c r="K533" s="99">
        <f>RES_hhdet_in_fecs!K86</f>
        <v>1.016531709238705E-2</v>
      </c>
      <c r="L533" s="99">
        <f>RES_hhdet_in_fecs!L86</f>
        <v>1.4401080293642399E-2</v>
      </c>
      <c r="M533" s="99">
        <f>RES_hhdet_in_fecs!M86</f>
        <v>1.348612222904649E-2</v>
      </c>
      <c r="N533" s="99">
        <f>RES_hhdet_in_fecs!N86</f>
        <v>9.3538864124714637E-3</v>
      </c>
      <c r="O533" s="99">
        <f>RES_hhdet_in_fecs!O86</f>
        <v>1.6630352135480926E-2</v>
      </c>
      <c r="P533" s="99">
        <f>RES_hhdet_in_fecs!P86</f>
        <v>4.8328757572982653E-3</v>
      </c>
      <c r="Q533" s="99">
        <f>RES_hhdet_in_fecs!Q86</f>
        <v>9.028564430426364E-3</v>
      </c>
      <c r="R533" s="99">
        <f>RES_hhdet_in_fecs!R86</f>
        <v>9.3066943648663549E-3</v>
      </c>
      <c r="S533" s="99">
        <f>RES_hhdet_in_fecs!S86</f>
        <v>1.6513739959391122E-2</v>
      </c>
      <c r="T533" s="99">
        <f>RES_hhdet_in_fecs!T86</f>
        <v>1.009267733679377E-2</v>
      </c>
      <c r="U533" s="99">
        <f>RES_hhdet_in_fecs!U86</f>
        <v>2.0908471025722231E-2</v>
      </c>
      <c r="V533" s="99">
        <f>RES_hhdet_in_fecs!V86</f>
        <v>2.9551715101178561E-2</v>
      </c>
      <c r="W533" s="99">
        <f>RES_hhdet_in_fecs!W86</f>
        <v>9.3612694707262811E-3</v>
      </c>
      <c r="X533" s="99">
        <f>RES_hhdet_in_fecs!X86</f>
        <v>3.9511601801346689E-3</v>
      </c>
      <c r="Y533" s="99">
        <f>RES_hhdet_in_fecs!Y86</f>
        <v>1.4145228081446982E-3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23.328232301354838</v>
      </c>
      <c r="D534" s="123">
        <v>26.393366151271557</v>
      </c>
      <c r="E534" s="123">
        <v>22.401035218914476</v>
      </c>
      <c r="F534" s="123">
        <v>23.475845483955023</v>
      </c>
      <c r="G534" s="123">
        <v>22.825569788975276</v>
      </c>
      <c r="H534" s="123">
        <v>22.884008182160862</v>
      </c>
      <c r="I534" s="123">
        <v>24.980625882201405</v>
      </c>
      <c r="J534" s="123">
        <v>25.592511259245306</v>
      </c>
      <c r="K534" s="123">
        <v>26.079649831034878</v>
      </c>
      <c r="L534" s="123">
        <v>24.60374303855588</v>
      </c>
      <c r="M534" s="123">
        <v>26.604288887350524</v>
      </c>
      <c r="N534" s="123">
        <v>28.968796680821313</v>
      </c>
      <c r="O534" s="123">
        <v>24.264920186379278</v>
      </c>
      <c r="P534" s="123">
        <v>27.595616102720243</v>
      </c>
      <c r="Q534" s="123">
        <v>32.866178432151159</v>
      </c>
      <c r="R534" s="123">
        <v>25.562106339446174</v>
      </c>
      <c r="S534" s="123">
        <v>23.210658910667682</v>
      </c>
      <c r="T534" s="123">
        <v>21.673913286543524</v>
      </c>
      <c r="U534" s="123">
        <v>25.768460239053301</v>
      </c>
      <c r="V534" s="123">
        <v>24.799479194958987</v>
      </c>
      <c r="W534" s="123">
        <v>19.362214972701331</v>
      </c>
      <c r="X534" s="123">
        <v>21.256157010161132</v>
      </c>
      <c r="Y534" s="123">
        <v>24.345102084777633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26.651420440768302</v>
      </c>
      <c r="D535" s="99">
        <v>29.756150130736959</v>
      </c>
      <c r="E535" s="99">
        <v>25.094969444392291</v>
      </c>
      <c r="F535" s="99">
        <v>25.721208346602307</v>
      </c>
      <c r="G535" s="99">
        <v>24.614545786833258</v>
      </c>
      <c r="H535" s="99">
        <v>24.935529496828703</v>
      </c>
      <c r="I535" s="99">
        <v>26.094464984933861</v>
      </c>
      <c r="J535" s="99">
        <v>26.553601516678885</v>
      </c>
      <c r="K535" s="99">
        <v>28.141909665142609</v>
      </c>
      <c r="L535" s="99">
        <v>24.881743556971728</v>
      </c>
      <c r="M535" s="99">
        <v>27.538804758095125</v>
      </c>
      <c r="N535" s="99">
        <v>29.654708027866405</v>
      </c>
      <c r="O535" s="99">
        <v>24.111014759930153</v>
      </c>
      <c r="P535" s="99">
        <v>28.943210346803745</v>
      </c>
      <c r="Q535" s="99">
        <v>34.120024269726642</v>
      </c>
      <c r="R535" s="99">
        <v>25.403880149917288</v>
      </c>
      <c r="S535" s="99">
        <v>23.235798420206166</v>
      </c>
      <c r="T535" s="99">
        <v>21.498334365559455</v>
      </c>
      <c r="U535" s="99">
        <v>25.410804216281321</v>
      </c>
      <c r="V535" s="99">
        <v>25.020144355365233</v>
      </c>
      <c r="W535" s="99">
        <v>19.81807611038964</v>
      </c>
      <c r="X535" s="99">
        <v>19.567534058539156</v>
      </c>
      <c r="Y535" s="99">
        <v>23.422914824884298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20.36723512516458</v>
      </c>
      <c r="D536" s="99">
        <v>23.006838955059361</v>
      </c>
      <c r="E536" s="99">
        <v>19.591888709213293</v>
      </c>
      <c r="F536" s="99">
        <v>20.301683155377489</v>
      </c>
      <c r="G536" s="99">
        <v>19.646248088354419</v>
      </c>
      <c r="H536" s="99">
        <v>19.655700603608938</v>
      </c>
      <c r="I536" s="99">
        <v>20.953502830325892</v>
      </c>
      <c r="J536" s="99">
        <v>21.780784202537589</v>
      </c>
      <c r="K536" s="99">
        <v>23.408353106952454</v>
      </c>
      <c r="L536" s="99">
        <v>20.649427458864785</v>
      </c>
      <c r="M536" s="99">
        <v>23.33987052460046</v>
      </c>
      <c r="N536" s="99">
        <v>25.248832591344243</v>
      </c>
      <c r="O536" s="99">
        <v>20.402503922419786</v>
      </c>
      <c r="P536" s="99">
        <v>24.694266973554168</v>
      </c>
      <c r="Q536" s="99">
        <v>28.937576695558764</v>
      </c>
      <c r="R536" s="99">
        <v>0</v>
      </c>
      <c r="S536" s="99">
        <v>20.261699734237556</v>
      </c>
      <c r="T536" s="99">
        <v>19.133935878291748</v>
      </c>
      <c r="U536" s="99">
        <v>22.906509308263342</v>
      </c>
      <c r="V536" s="99">
        <v>22.788333002233799</v>
      </c>
      <c r="W536" s="99">
        <v>18.168862788490689</v>
      </c>
      <c r="X536" s="99">
        <v>0</v>
      </c>
      <c r="Y536" s="99">
        <v>0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9.8941041647500025</v>
      </c>
      <c r="D537" s="102">
        <v>11.082322340465666</v>
      </c>
      <c r="E537" s="102">
        <v>9.2670457591239686</v>
      </c>
      <c r="F537" s="102">
        <v>9.4845242711096471</v>
      </c>
      <c r="G537" s="102">
        <v>9.070725985731432</v>
      </c>
      <c r="H537" s="102">
        <v>7.6455545915188345</v>
      </c>
      <c r="I537" s="102">
        <v>8.4506622979052448</v>
      </c>
      <c r="J537" s="102">
        <v>9.347214241382833</v>
      </c>
      <c r="K537" s="102">
        <v>10.136263704184685</v>
      </c>
      <c r="L537" s="102">
        <v>7.8892451036981175</v>
      </c>
      <c r="M537" s="102">
        <v>9.780640475890257</v>
      </c>
      <c r="N537" s="102">
        <v>10.130198465197131</v>
      </c>
      <c r="O537" s="102">
        <v>7.0124400957806587</v>
      </c>
      <c r="P537" s="102">
        <v>8.5920242262524731</v>
      </c>
      <c r="Q537" s="102">
        <v>8.1369623912457829</v>
      </c>
      <c r="R537" s="102">
        <v>0</v>
      </c>
      <c r="S537" s="102">
        <v>5.7779618116903784</v>
      </c>
      <c r="T537" s="102">
        <v>6.1990305400288381</v>
      </c>
      <c r="U537" s="102">
        <v>7.4923960908471159</v>
      </c>
      <c r="V537" s="102">
        <v>7.4135307097322185</v>
      </c>
      <c r="W537" s="102">
        <v>5.7435541791274884</v>
      </c>
      <c r="X537" s="102">
        <v>0</v>
      </c>
      <c r="Y537" s="102">
        <v>0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10.473130960414579</v>
      </c>
      <c r="D538" s="105">
        <v>11.924516614593696</v>
      </c>
      <c r="E538" s="105">
        <v>10.324842950089323</v>
      </c>
      <c r="F538" s="105">
        <v>10.817158884267844</v>
      </c>
      <c r="G538" s="105">
        <v>10.575522102622992</v>
      </c>
      <c r="H538" s="105">
        <v>12.010146012090102</v>
      </c>
      <c r="I538" s="105">
        <v>12.502840532420649</v>
      </c>
      <c r="J538" s="105">
        <v>12.433569961154758</v>
      </c>
      <c r="K538" s="105">
        <v>13.272089402767767</v>
      </c>
      <c r="L538" s="105">
        <v>12.760182355166668</v>
      </c>
      <c r="M538" s="105">
        <v>13.559230048710203</v>
      </c>
      <c r="N538" s="105">
        <v>15.118634126147112</v>
      </c>
      <c r="O538" s="105">
        <v>13.390063826639137</v>
      </c>
      <c r="P538" s="105">
        <v>16.102242747301695</v>
      </c>
      <c r="Q538" s="105">
        <v>20.80061430431298</v>
      </c>
      <c r="R538" s="105">
        <v>0</v>
      </c>
      <c r="S538" s="105">
        <v>14.483737922547178</v>
      </c>
      <c r="T538" s="105">
        <v>12.934905338262912</v>
      </c>
      <c r="U538" s="105">
        <v>15.414113217416231</v>
      </c>
      <c r="V538" s="105">
        <v>15.374802292501579</v>
      </c>
      <c r="W538" s="105">
        <v>12.425308609363205</v>
      </c>
      <c r="X538" s="105">
        <v>0</v>
      </c>
      <c r="Y538" s="105">
        <v>0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24.825176742799588</v>
      </c>
      <c r="D539" s="102">
        <v>29.377100344771581</v>
      </c>
      <c r="E539" s="102">
        <v>23.304919621466521</v>
      </c>
      <c r="F539" s="102">
        <v>24.679492033117608</v>
      </c>
      <c r="G539" s="102">
        <v>29.954041786388188</v>
      </c>
      <c r="H539" s="102">
        <v>26.858899923180488</v>
      </c>
      <c r="I539" s="102">
        <v>29.982641367147473</v>
      </c>
      <c r="J539" s="102">
        <v>34.435276401838046</v>
      </c>
      <c r="K539" s="102">
        <v>27.626851985399245</v>
      </c>
      <c r="L539" s="102">
        <v>26.728061329855699</v>
      </c>
      <c r="M539" s="102">
        <v>31.526966253590043</v>
      </c>
      <c r="N539" s="102">
        <v>33.213264732236475</v>
      </c>
      <c r="O539" s="102">
        <v>26.723387879144347</v>
      </c>
      <c r="P539" s="102">
        <v>31.505774174113327</v>
      </c>
      <c r="Q539" s="102">
        <v>38.547133408521582</v>
      </c>
      <c r="R539" s="102">
        <v>26.249378532515237</v>
      </c>
      <c r="S539" s="102">
        <v>25.26017993918768</v>
      </c>
      <c r="T539" s="102">
        <v>22.779053333386688</v>
      </c>
      <c r="U539" s="102">
        <v>26.878615849414601</v>
      </c>
      <c r="V539" s="102">
        <v>24.84144572327606</v>
      </c>
      <c r="W539" s="102">
        <v>22.057325360469548</v>
      </c>
      <c r="X539" s="102">
        <v>22.509213954209461</v>
      </c>
      <c r="Y539" s="102">
        <v>25.846872816951727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17.871119325069184</v>
      </c>
      <c r="F540" s="105">
        <v>18.955077048723624</v>
      </c>
      <c r="G540" s="105">
        <v>23.074701805721997</v>
      </c>
      <c r="H540" s="105">
        <v>20.11021645017642</v>
      </c>
      <c r="I540" s="105">
        <v>22.698347725958431</v>
      </c>
      <c r="J540" s="105">
        <v>26.509855092223827</v>
      </c>
      <c r="K540" s="105">
        <v>0</v>
      </c>
      <c r="L540" s="105">
        <v>20.354879348059317</v>
      </c>
      <c r="M540" s="105">
        <v>24.622476209394172</v>
      </c>
      <c r="N540" s="105">
        <v>26.118263394881204</v>
      </c>
      <c r="O540" s="105">
        <v>20.990232553123857</v>
      </c>
      <c r="P540" s="105">
        <v>25.417805788975006</v>
      </c>
      <c r="Q540" s="105">
        <v>31.232637757015656</v>
      </c>
      <c r="R540" s="105">
        <v>0</v>
      </c>
      <c r="S540" s="105">
        <v>0</v>
      </c>
      <c r="T540" s="105">
        <v>19.387034044342442</v>
      </c>
      <c r="U540" s="105">
        <v>23.141714194821834</v>
      </c>
      <c r="V540" s="105">
        <v>21.565835785468849</v>
      </c>
      <c r="W540" s="105">
        <v>19.292478035972533</v>
      </c>
      <c r="X540" s="105">
        <v>19.989502082898383</v>
      </c>
      <c r="Y540" s="105">
        <v>22.965334416633652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8.5911960672388439</v>
      </c>
      <c r="F541" s="99">
        <v>9.0817555259060327</v>
      </c>
      <c r="G541" s="99">
        <v>11.075393394657672</v>
      </c>
      <c r="H541" s="99">
        <v>8.2188277747779512</v>
      </c>
      <c r="I541" s="99">
        <v>9.7126108644071643</v>
      </c>
      <c r="J541" s="99">
        <v>12.177074869472984</v>
      </c>
      <c r="K541" s="99">
        <v>0</v>
      </c>
      <c r="L541" s="99">
        <v>8.4232299619171034</v>
      </c>
      <c r="M541" s="99">
        <v>11.161998027190718</v>
      </c>
      <c r="N541" s="99">
        <v>11.293817849412669</v>
      </c>
      <c r="O541" s="99">
        <v>7.7022072139202358</v>
      </c>
      <c r="P541" s="99">
        <v>9.2806625792195572</v>
      </c>
      <c r="Q541" s="99">
        <v>9.1712531080804247</v>
      </c>
      <c r="R541" s="99">
        <v>0</v>
      </c>
      <c r="S541" s="99">
        <v>0</v>
      </c>
      <c r="T541" s="99">
        <v>6.5468084713908086</v>
      </c>
      <c r="U541" s="99">
        <v>7.8199300714749267</v>
      </c>
      <c r="V541" s="99">
        <v>7.2313706149735353</v>
      </c>
      <c r="W541" s="99">
        <v>6.3450646380043407</v>
      </c>
      <c r="X541" s="99">
        <v>7.5558523521254752</v>
      </c>
      <c r="Y541" s="99">
        <v>8.7137713665076451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9.2799232578303386</v>
      </c>
      <c r="F542" s="99">
        <v>9.8733215228175961</v>
      </c>
      <c r="G542" s="99">
        <v>11.999308411064325</v>
      </c>
      <c r="H542" s="99">
        <v>11.891388675398467</v>
      </c>
      <c r="I542" s="99">
        <v>12.985736861551267</v>
      </c>
      <c r="J542" s="99">
        <v>14.332780222750841</v>
      </c>
      <c r="K542" s="99">
        <v>0</v>
      </c>
      <c r="L542" s="99">
        <v>11.931649386142213</v>
      </c>
      <c r="M542" s="99">
        <v>13.460478182203456</v>
      </c>
      <c r="N542" s="99">
        <v>14.824445545468537</v>
      </c>
      <c r="O542" s="99">
        <v>13.288025339203617</v>
      </c>
      <c r="P542" s="99">
        <v>16.137143209755447</v>
      </c>
      <c r="Q542" s="99">
        <v>22.061384648935231</v>
      </c>
      <c r="R542" s="99">
        <v>0</v>
      </c>
      <c r="S542" s="99">
        <v>0</v>
      </c>
      <c r="T542" s="99">
        <v>12.840225572951637</v>
      </c>
      <c r="U542" s="99">
        <v>15.321784123346909</v>
      </c>
      <c r="V542" s="99">
        <v>14.334465170495312</v>
      </c>
      <c r="W542" s="99">
        <v>12.947413397968191</v>
      </c>
      <c r="X542" s="99">
        <v>12.433649730772903</v>
      </c>
      <c r="Y542" s="99">
        <v>14.251563050126009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23.694296730664163</v>
      </c>
      <c r="D543" s="102">
        <v>26.896807773613094</v>
      </c>
      <c r="E543" s="102">
        <v>23.362670404966881</v>
      </c>
      <c r="F543" s="102">
        <v>24.846746334181564</v>
      </c>
      <c r="G543" s="102">
        <v>24.348947843418998</v>
      </c>
      <c r="H543" s="102">
        <v>24.32937765017828</v>
      </c>
      <c r="I543" s="102">
        <v>25.647684813883966</v>
      </c>
      <c r="J543" s="102">
        <v>26.905739274909301</v>
      </c>
      <c r="K543" s="102">
        <v>29.459872665232133</v>
      </c>
      <c r="L543" s="102">
        <v>26.61637469862448</v>
      </c>
      <c r="M543" s="102">
        <v>28.517464165038259</v>
      </c>
      <c r="N543" s="102">
        <v>30.944259930180991</v>
      </c>
      <c r="O543" s="102">
        <v>26.806239331349193</v>
      </c>
      <c r="P543" s="102">
        <v>29.531011285408688</v>
      </c>
      <c r="Q543" s="102">
        <v>35.635873013098895</v>
      </c>
      <c r="R543" s="102">
        <v>28.242679359831865</v>
      </c>
      <c r="S543" s="102">
        <v>25.415925836953569</v>
      </c>
      <c r="T543" s="102">
        <v>23.37192543362606</v>
      </c>
      <c r="U543" s="102">
        <v>28.045689903542737</v>
      </c>
      <c r="V543" s="102">
        <v>26.277400306967056</v>
      </c>
      <c r="W543" s="102">
        <v>20.234780242672631</v>
      </c>
      <c r="X543" s="102">
        <v>22.936133027278039</v>
      </c>
      <c r="Y543" s="102">
        <v>25.656403225428271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19.256970252116169</v>
      </c>
      <c r="D544" s="105">
        <v>21.885418237199975</v>
      </c>
      <c r="E544" s="105">
        <v>19.006992705374508</v>
      </c>
      <c r="F544" s="105">
        <v>20.232034683017339</v>
      </c>
      <c r="G544" s="105">
        <v>19.848614565342093</v>
      </c>
      <c r="H544" s="105">
        <v>19.407141219831299</v>
      </c>
      <c r="I544" s="105">
        <v>20.60298819358583</v>
      </c>
      <c r="J544" s="105">
        <v>21.86116565392641</v>
      </c>
      <c r="K544" s="105">
        <v>24.053805327782147</v>
      </c>
      <c r="L544" s="105">
        <v>21.434449419311214</v>
      </c>
      <c r="M544" s="105">
        <v>23.326153638395539</v>
      </c>
      <c r="N544" s="105">
        <v>25.320028005427698</v>
      </c>
      <c r="O544" s="105">
        <v>21.753204270950022</v>
      </c>
      <c r="P544" s="105">
        <v>24.223989660248424</v>
      </c>
      <c r="Q544" s="105">
        <v>29.026182161647444</v>
      </c>
      <c r="R544" s="105">
        <v>23.087620366185835</v>
      </c>
      <c r="S544" s="105">
        <v>21.12257963325408</v>
      </c>
      <c r="T544" s="105">
        <v>19.752777521150243</v>
      </c>
      <c r="U544" s="105">
        <v>23.902138257439557</v>
      </c>
      <c r="V544" s="105">
        <v>22.523285172037539</v>
      </c>
      <c r="W544" s="105">
        <v>17.393532571175424</v>
      </c>
      <c r="X544" s="105">
        <v>20.140835206428793</v>
      </c>
      <c r="Y544" s="105">
        <v>22.704536874867369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8.7964903759644848</v>
      </c>
      <c r="D545" s="99">
        <v>10.017943101640277</v>
      </c>
      <c r="E545" s="99">
        <v>8.6289246178410774</v>
      </c>
      <c r="F545" s="99">
        <v>9.1672066927190734</v>
      </c>
      <c r="G545" s="99">
        <v>8.9802121329039206</v>
      </c>
      <c r="H545" s="99">
        <v>7.4561887776162905</v>
      </c>
      <c r="I545" s="99">
        <v>8.2964871031023684</v>
      </c>
      <c r="J545" s="99">
        <v>9.4656048816280176</v>
      </c>
      <c r="K545" s="99">
        <v>10.623512131265789</v>
      </c>
      <c r="L545" s="99">
        <v>8.4574440612657735</v>
      </c>
      <c r="M545" s="99">
        <v>10.093167164687964</v>
      </c>
      <c r="N545" s="99">
        <v>10.549688282384448</v>
      </c>
      <c r="O545" s="99">
        <v>7.8352974013378214</v>
      </c>
      <c r="P545" s="99">
        <v>8.7064448764093285</v>
      </c>
      <c r="Q545" s="99">
        <v>8.4685444858857224</v>
      </c>
      <c r="R545" s="99">
        <v>6.2443543280543672</v>
      </c>
      <c r="S545" s="99">
        <v>6.3290659163752023</v>
      </c>
      <c r="T545" s="99">
        <v>6.7439948996889711</v>
      </c>
      <c r="U545" s="99">
        <v>8.2907890800352906</v>
      </c>
      <c r="V545" s="99">
        <v>7.7452709297547448</v>
      </c>
      <c r="W545" s="99">
        <v>5.7890108218563725</v>
      </c>
      <c r="X545" s="99">
        <v>7.7472811426744048</v>
      </c>
      <c r="Y545" s="99">
        <v>8.6062962146868554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10.460479876151682</v>
      </c>
      <c r="D546" s="99">
        <v>11.867475135559697</v>
      </c>
      <c r="E546" s="99">
        <v>10.378068087533432</v>
      </c>
      <c r="F546" s="99">
        <v>11.06482799029826</v>
      </c>
      <c r="G546" s="99">
        <v>10.868402432438176</v>
      </c>
      <c r="H546" s="99">
        <v>11.950952442215014</v>
      </c>
      <c r="I546" s="99">
        <v>12.306501090483462</v>
      </c>
      <c r="J546" s="99">
        <v>12.395560772298394</v>
      </c>
      <c r="K546" s="99">
        <v>13.430293196516361</v>
      </c>
      <c r="L546" s="99">
        <v>12.977005358045441</v>
      </c>
      <c r="M546" s="99">
        <v>13.232986473707575</v>
      </c>
      <c r="N546" s="99">
        <v>14.770339723043248</v>
      </c>
      <c r="O546" s="99">
        <v>13.917906869612201</v>
      </c>
      <c r="P546" s="99">
        <v>15.517544783839094</v>
      </c>
      <c r="Q546" s="99">
        <v>20.557637675761722</v>
      </c>
      <c r="R546" s="99">
        <v>16.843266038131464</v>
      </c>
      <c r="S546" s="99">
        <v>14.793513716878874</v>
      </c>
      <c r="T546" s="99">
        <v>13.00878262146127</v>
      </c>
      <c r="U546" s="99">
        <v>15.611349177404266</v>
      </c>
      <c r="V546" s="99">
        <v>14.778014242282797</v>
      </c>
      <c r="W546" s="99">
        <v>11.604521749319053</v>
      </c>
      <c r="X546" s="99">
        <v>12.39355406375439</v>
      </c>
      <c r="Y546" s="99">
        <v>14.098240660180512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3.6456919399335543</v>
      </c>
      <c r="D547" s="123">
        <v>4.1914231511437317</v>
      </c>
      <c r="E547" s="123">
        <v>3.6031799537167464</v>
      </c>
      <c r="F547" s="123">
        <v>4.0648541719619029</v>
      </c>
      <c r="G547" s="123">
        <v>3.4890234708968304</v>
      </c>
      <c r="H547" s="123">
        <v>3.9120243806193797</v>
      </c>
      <c r="I547" s="123">
        <v>3.5772424214180982</v>
      </c>
      <c r="J547" s="123">
        <v>4.1281925361920679</v>
      </c>
      <c r="K547" s="123">
        <v>5.2119117475634118</v>
      </c>
      <c r="L547" s="123">
        <v>4.652885418771092</v>
      </c>
      <c r="M547" s="123">
        <v>5.0861064966698351</v>
      </c>
      <c r="N547" s="123">
        <v>5.52811493539458</v>
      </c>
      <c r="O547" s="123">
        <v>4.6250464062165468</v>
      </c>
      <c r="P547" s="123">
        <v>5.4009108878888874</v>
      </c>
      <c r="Q547" s="123">
        <v>6.3310049531646877</v>
      </c>
      <c r="R547" s="123">
        <v>5.1426671386656926</v>
      </c>
      <c r="S547" s="123">
        <v>4.8176975567009643</v>
      </c>
      <c r="T547" s="123">
        <v>4.5573173383123544</v>
      </c>
      <c r="U547" s="123">
        <v>5.489860267788945</v>
      </c>
      <c r="V547" s="123">
        <v>5.192918336371843</v>
      </c>
      <c r="W547" s="123">
        <v>3.4942219008539577</v>
      </c>
      <c r="X547" s="123">
        <v>4.1417534999969563</v>
      </c>
      <c r="Y547" s="123">
        <v>5.0038057961547775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4.6903649798309113</v>
      </c>
      <c r="D548" s="99">
        <v>5.3985083063236177</v>
      </c>
      <c r="E548" s="99">
        <v>4.5757877970907135</v>
      </c>
      <c r="F548" s="99">
        <v>5.0700314421257922</v>
      </c>
      <c r="G548" s="99">
        <v>4.3808031572769002</v>
      </c>
      <c r="H548" s="99">
        <v>5.0455235881216787</v>
      </c>
      <c r="I548" s="99">
        <v>4.6859875298167184</v>
      </c>
      <c r="J548" s="99">
        <v>5.2409701173752188</v>
      </c>
      <c r="K548" s="99">
        <v>6.6165344229362759</v>
      </c>
      <c r="L548" s="99">
        <v>5.8621139770214921</v>
      </c>
      <c r="M548" s="99">
        <v>6.6660364605563007</v>
      </c>
      <c r="N548" s="99">
        <v>7.3914602624959471</v>
      </c>
      <c r="O548" s="99">
        <v>6.1235727794625685</v>
      </c>
      <c r="P548" s="99">
        <v>7.4294437032128116</v>
      </c>
      <c r="Q548" s="99">
        <v>8.6786185844603185</v>
      </c>
      <c r="R548" s="99">
        <v>6.6034463588284069</v>
      </c>
      <c r="S548" s="99">
        <v>6.6305326797706883</v>
      </c>
      <c r="T548" s="99">
        <v>6.2041866732640321</v>
      </c>
      <c r="U548" s="99">
        <v>7.4663539773550003</v>
      </c>
      <c r="V548" s="99">
        <v>7.4101941702658927</v>
      </c>
      <c r="W548" s="99">
        <v>6.2327191888678017</v>
      </c>
      <c r="X548" s="99">
        <v>5.2444574273475109</v>
      </c>
      <c r="Y548" s="99">
        <v>7.4091446980197704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4.5769668506760475</v>
      </c>
      <c r="D549" s="99">
        <v>5.2852115507205815</v>
      </c>
      <c r="E549" s="99">
        <v>4.3600900132363307</v>
      </c>
      <c r="F549" s="99">
        <v>5.0304080976996053</v>
      </c>
      <c r="G549" s="99">
        <v>4.4492903488547286</v>
      </c>
      <c r="H549" s="99">
        <v>4.8879847838103085</v>
      </c>
      <c r="I549" s="99">
        <v>4.4813577834099512</v>
      </c>
      <c r="J549" s="99">
        <v>5.0568567562659004</v>
      </c>
      <c r="K549" s="99">
        <v>6.5954213743734718</v>
      </c>
      <c r="L549" s="99">
        <v>6.2781476904597282</v>
      </c>
      <c r="M549" s="99">
        <v>6.4107265703096203</v>
      </c>
      <c r="N549" s="99">
        <v>5.7893600434880419</v>
      </c>
      <c r="O549" s="99">
        <v>5.0332329917394452</v>
      </c>
      <c r="P549" s="99">
        <v>6.422734363077077</v>
      </c>
      <c r="Q549" s="99">
        <v>8.7209491494315436</v>
      </c>
      <c r="R549" s="99">
        <v>7.4029465265928662</v>
      </c>
      <c r="S549" s="99">
        <v>6.6621009636803237</v>
      </c>
      <c r="T549" s="99">
        <v>5.9966231765883613</v>
      </c>
      <c r="U549" s="99">
        <v>7.1170102427555335</v>
      </c>
      <c r="V549" s="99">
        <v>6.9496828973476923</v>
      </c>
      <c r="W549" s="99">
        <v>6.7779296115917136</v>
      </c>
      <c r="X549" s="99">
        <v>0</v>
      </c>
      <c r="Y549" s="99">
        <v>0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3.6157799555367576</v>
      </c>
      <c r="D550" s="110">
        <v>4.1419011534428982</v>
      </c>
      <c r="E550" s="110">
        <v>3.5572572616823575</v>
      </c>
      <c r="F550" s="110">
        <v>4.0129661607161182</v>
      </c>
      <c r="G550" s="110">
        <v>3.436741891361073</v>
      </c>
      <c r="H550" s="110">
        <v>3.8390164573773315</v>
      </c>
      <c r="I550" s="110">
        <v>3.5163309638806872</v>
      </c>
      <c r="J550" s="110">
        <v>4.0110849100585373</v>
      </c>
      <c r="K550" s="110">
        <v>5.0856834646097147</v>
      </c>
      <c r="L550" s="110">
        <v>4.5449679488972663</v>
      </c>
      <c r="M550" s="110">
        <v>4.9392235307851351</v>
      </c>
      <c r="N550" s="110">
        <v>5.3741307504652696</v>
      </c>
      <c r="O550" s="110">
        <v>4.5356109074047639</v>
      </c>
      <c r="P550" s="110">
        <v>5.347396312785281</v>
      </c>
      <c r="Q550" s="110">
        <v>6.2686386671472265</v>
      </c>
      <c r="R550" s="110">
        <v>5.0950049583036803</v>
      </c>
      <c r="S550" s="110">
        <v>4.7197791857180489</v>
      </c>
      <c r="T550" s="110">
        <v>4.4652161669086912</v>
      </c>
      <c r="U550" s="110">
        <v>5.3371861705170387</v>
      </c>
      <c r="V550" s="110">
        <v>5.0677867476756253</v>
      </c>
      <c r="W550" s="110">
        <v>3.3570287791899935</v>
      </c>
      <c r="X550" s="110">
        <v>4.1336547099810197</v>
      </c>
      <c r="Y550" s="110">
        <v>4.990881247958483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118.50199151645903</v>
      </c>
      <c r="D552" s="118">
        <f t="shared" si="268"/>
        <v>114.95142031605344</v>
      </c>
      <c r="E552" s="118">
        <f t="shared" si="268"/>
        <v>108.44900092501716</v>
      </c>
      <c r="F552" s="118">
        <f t="shared" si="268"/>
        <v>105.71851661870807</v>
      </c>
      <c r="G552" s="118">
        <f t="shared" si="268"/>
        <v>106.6166361976712</v>
      </c>
      <c r="H552" s="118">
        <f t="shared" si="268"/>
        <v>105.45312073511329</v>
      </c>
      <c r="I552" s="118">
        <f t="shared" si="268"/>
        <v>104.33656992484406</v>
      </c>
      <c r="J552" s="118">
        <f t="shared" si="268"/>
        <v>105.21844354130451</v>
      </c>
      <c r="K552" s="118">
        <f t="shared" si="268"/>
        <v>107.25854045795984</v>
      </c>
      <c r="L552" s="118">
        <f t="shared" si="268"/>
        <v>111.29109896239783</v>
      </c>
      <c r="M552" s="118">
        <f t="shared" si="268"/>
        <v>107.33434600335939</v>
      </c>
      <c r="N552" s="118">
        <f t="shared" si="268"/>
        <v>113.67857110419243</v>
      </c>
      <c r="O552" s="118">
        <f t="shared" si="268"/>
        <v>109.09656545184974</v>
      </c>
      <c r="P552" s="118">
        <f t="shared" si="268"/>
        <v>99.068116578291296</v>
      </c>
      <c r="Q552" s="118">
        <f t="shared" si="268"/>
        <v>111.98040580042979</v>
      </c>
      <c r="R552" s="118">
        <f t="shared" ref="R552:V552" si="269">R553+R556+R558+R571</f>
        <v>103.8270170691049</v>
      </c>
      <c r="S552" s="118">
        <f t="shared" si="269"/>
        <v>100.09692433669937</v>
      </c>
      <c r="T552" s="118">
        <f t="shared" si="269"/>
        <v>90.053288598533925</v>
      </c>
      <c r="U552" s="118">
        <f t="shared" si="269"/>
        <v>96.267640615413313</v>
      </c>
      <c r="V552" s="118">
        <f t="shared" si="269"/>
        <v>92.509810690744686</v>
      </c>
      <c r="W552" s="118">
        <f t="shared" ref="W552:Y552" si="270">W553+W556+W558+W571</f>
        <v>93.919157474342896</v>
      </c>
      <c r="X552" s="118">
        <f t="shared" si="270"/>
        <v>84.065167667962768</v>
      </c>
      <c r="Y552" s="118">
        <f t="shared" si="270"/>
        <v>82.990593716394471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99.061894489848214</v>
      </c>
      <c r="D553" s="123">
        <f t="shared" si="271"/>
        <v>92.830020871730113</v>
      </c>
      <c r="E553" s="123">
        <f t="shared" si="271"/>
        <v>89.249271499003186</v>
      </c>
      <c r="F553" s="123">
        <f t="shared" si="271"/>
        <v>85.193389459277853</v>
      </c>
      <c r="G553" s="123">
        <f t="shared" si="271"/>
        <v>86.765731034938227</v>
      </c>
      <c r="H553" s="123">
        <f t="shared" si="271"/>
        <v>85.191454469261103</v>
      </c>
      <c r="I553" s="123">
        <f t="shared" si="271"/>
        <v>83.222653201429296</v>
      </c>
      <c r="J553" s="123">
        <f t="shared" si="271"/>
        <v>82.910757207097419</v>
      </c>
      <c r="K553" s="123">
        <f t="shared" si="271"/>
        <v>82.419213208198542</v>
      </c>
      <c r="L553" s="123">
        <f t="shared" si="271"/>
        <v>88.8476657773965</v>
      </c>
      <c r="M553" s="123">
        <f t="shared" si="271"/>
        <v>82.716280492504069</v>
      </c>
      <c r="N553" s="123">
        <f t="shared" si="271"/>
        <v>86.772160054982649</v>
      </c>
      <c r="O553" s="123">
        <f t="shared" si="271"/>
        <v>86.029918895198662</v>
      </c>
      <c r="P553" s="123">
        <f t="shared" si="271"/>
        <v>72.607395011293221</v>
      </c>
      <c r="Q553" s="123">
        <f t="shared" si="271"/>
        <v>79.813180840076967</v>
      </c>
      <c r="R553" s="123">
        <f t="shared" ref="R553:V553" si="272">SUM(R554:R555)</f>
        <v>78.170720432910812</v>
      </c>
      <c r="S553" s="123">
        <f t="shared" si="272"/>
        <v>76.54417222933337</v>
      </c>
      <c r="T553" s="123">
        <f t="shared" si="272"/>
        <v>67.974916742543883</v>
      </c>
      <c r="U553" s="123">
        <f t="shared" si="272"/>
        <v>69.540131931059804</v>
      </c>
      <c r="V553" s="123">
        <f t="shared" si="272"/>
        <v>66.694952788147106</v>
      </c>
      <c r="W553" s="123">
        <f t="shared" ref="W553:Y553" si="273">SUM(W554:W555)</f>
        <v>74.259523206788174</v>
      </c>
      <c r="X553" s="123">
        <f t="shared" si="273"/>
        <v>61.871675991637183</v>
      </c>
      <c r="Y553" s="123">
        <f t="shared" si="273"/>
        <v>57.304700700449771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97.993976330916297</v>
      </c>
      <c r="D554" s="99">
        <v>91.85250250992938</v>
      </c>
      <c r="E554" s="99">
        <v>88.328488606504806</v>
      </c>
      <c r="F554" s="99">
        <v>84.336568542510051</v>
      </c>
      <c r="G554" s="99">
        <v>85.987722317600543</v>
      </c>
      <c r="H554" s="99">
        <v>84.424262853490134</v>
      </c>
      <c r="I554" s="99">
        <v>82.498431611266867</v>
      </c>
      <c r="J554" s="99">
        <v>82.198493364036494</v>
      </c>
      <c r="K554" s="99">
        <v>81.717744877803199</v>
      </c>
      <c r="L554" s="99">
        <v>88.098024466580455</v>
      </c>
      <c r="M554" s="99">
        <v>82.028374345157971</v>
      </c>
      <c r="N554" s="99">
        <v>86.057531887615852</v>
      </c>
      <c r="O554" s="99">
        <v>85.327912208881258</v>
      </c>
      <c r="P554" s="99">
        <v>72.019448694482662</v>
      </c>
      <c r="Q554" s="99">
        <v>79.171691573201684</v>
      </c>
      <c r="R554" s="99">
        <v>77.545972663982738</v>
      </c>
      <c r="S554" s="99">
        <v>75.936034137214861</v>
      </c>
      <c r="T554" s="99">
        <v>67.436199330046193</v>
      </c>
      <c r="U554" s="99">
        <v>68.992760878166919</v>
      </c>
      <c r="V554" s="99">
        <v>66.171364409029323</v>
      </c>
      <c r="W554" s="99">
        <v>73.669822800007509</v>
      </c>
      <c r="X554" s="99">
        <v>61.38477123148558</v>
      </c>
      <c r="Y554" s="99">
        <v>56.853246367694048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1.067918158931924</v>
      </c>
      <c r="D555" s="99">
        <v>0.97751836180074025</v>
      </c>
      <c r="E555" s="99">
        <v>0.9207828924983793</v>
      </c>
      <c r="F555" s="99">
        <v>0.85682091676780814</v>
      </c>
      <c r="G555" s="99">
        <v>0.77800871733768773</v>
      </c>
      <c r="H555" s="99">
        <v>0.76719161577096406</v>
      </c>
      <c r="I555" s="99">
        <v>0.72422159016243071</v>
      </c>
      <c r="J555" s="99">
        <v>0.71226384306092205</v>
      </c>
      <c r="K555" s="99">
        <v>0.70146833039534207</v>
      </c>
      <c r="L555" s="99">
        <v>0.74964131081604035</v>
      </c>
      <c r="M555" s="99">
        <v>0.68790614734609512</v>
      </c>
      <c r="N555" s="99">
        <v>0.71462816736679902</v>
      </c>
      <c r="O555" s="99">
        <v>0.70200668631740903</v>
      </c>
      <c r="P555" s="99">
        <v>0.58794631681056075</v>
      </c>
      <c r="Q555" s="99">
        <v>0.64148926687528951</v>
      </c>
      <c r="R555" s="99">
        <v>0.62474776892807315</v>
      </c>
      <c r="S555" s="99">
        <v>0.60813809211851444</v>
      </c>
      <c r="T555" s="99">
        <v>0.53871741249768246</v>
      </c>
      <c r="U555" s="99">
        <v>0.54737105289288812</v>
      </c>
      <c r="V555" s="99">
        <v>0.523588379117785</v>
      </c>
      <c r="W555" s="99">
        <v>0.58970040678067071</v>
      </c>
      <c r="X555" s="99">
        <v>0.48690476015160078</v>
      </c>
      <c r="Y555" s="99">
        <v>0.45145433275572189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3.7909975060986707E-2</v>
      </c>
      <c r="D556" s="123">
        <f t="shared" si="274"/>
        <v>2.5420342501163377E-2</v>
      </c>
      <c r="E556" s="123">
        <f t="shared" si="274"/>
        <v>6.0571787060263636E-2</v>
      </c>
      <c r="F556" s="123">
        <f t="shared" si="274"/>
        <v>4.8990809648166961E-2</v>
      </c>
      <c r="G556" s="123">
        <f t="shared" si="274"/>
        <v>4.5907134303022873E-2</v>
      </c>
      <c r="H556" s="123">
        <f t="shared" si="274"/>
        <v>5.7607338618596765E-2</v>
      </c>
      <c r="I556" s="123">
        <f t="shared" si="274"/>
        <v>6.4915402385496729E-2</v>
      </c>
      <c r="J556" s="123">
        <f t="shared" si="274"/>
        <v>4.6805713906509241E-2</v>
      </c>
      <c r="K556" s="123">
        <f t="shared" si="274"/>
        <v>3.2607389512039918E-2</v>
      </c>
      <c r="L556" s="123">
        <f t="shared" si="274"/>
        <v>4.7849098657241414E-2</v>
      </c>
      <c r="M556" s="123">
        <f t="shared" si="274"/>
        <v>4.6584650373051859E-2</v>
      </c>
      <c r="N556" s="123">
        <f t="shared" si="274"/>
        <v>3.3738715033668293E-2</v>
      </c>
      <c r="O556" s="123">
        <f t="shared" si="274"/>
        <v>6.2867613710313797E-2</v>
      </c>
      <c r="P556" s="123">
        <f t="shared" si="274"/>
        <v>1.9126180132097069E-2</v>
      </c>
      <c r="Q556" s="123">
        <f t="shared" si="274"/>
        <v>3.6958702764847515E-2</v>
      </c>
      <c r="R556" s="123">
        <f t="shared" si="274"/>
        <v>3.8371518103427191E-2</v>
      </c>
      <c r="S556" s="123">
        <f t="shared" si="274"/>
        <v>6.8140256466975566E-2</v>
      </c>
      <c r="T556" s="123">
        <f t="shared" si="274"/>
        <v>4.168189865509217E-2</v>
      </c>
      <c r="U556" s="123">
        <f t="shared" si="274"/>
        <v>8.6434733541622066E-2</v>
      </c>
      <c r="V556" s="123">
        <f t="shared" si="274"/>
        <v>0.12250692686045681</v>
      </c>
      <c r="W556" s="123">
        <f t="shared" si="274"/>
        <v>3.9162183359007757E-2</v>
      </c>
      <c r="X556" s="123">
        <f t="shared" si="274"/>
        <v>1.6709036473527547E-2</v>
      </c>
      <c r="Y556" s="123">
        <f t="shared" si="274"/>
        <v>6.0543603052106675E-3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3.7909975060986707E-2</v>
      </c>
      <c r="D557" s="99">
        <f>RES_hhdet_in_tess!D86</f>
        <v>2.5420342501163377E-2</v>
      </c>
      <c r="E557" s="99">
        <f>RES_hhdet_in_tess!E86</f>
        <v>6.0571787060263636E-2</v>
      </c>
      <c r="F557" s="99">
        <f>RES_hhdet_in_tess!F86</f>
        <v>4.8990809648166961E-2</v>
      </c>
      <c r="G557" s="99">
        <f>RES_hhdet_in_tess!G86</f>
        <v>4.5907134303022873E-2</v>
      </c>
      <c r="H557" s="99">
        <f>RES_hhdet_in_tess!H86</f>
        <v>5.7607338618596765E-2</v>
      </c>
      <c r="I557" s="99">
        <f>RES_hhdet_in_tess!I86</f>
        <v>6.4915402385496729E-2</v>
      </c>
      <c r="J557" s="99">
        <f>RES_hhdet_in_tess!J86</f>
        <v>4.6805713906509241E-2</v>
      </c>
      <c r="K557" s="99">
        <f>RES_hhdet_in_tess!K86</f>
        <v>3.2607389512039918E-2</v>
      </c>
      <c r="L557" s="99">
        <f>RES_hhdet_in_tess!L86</f>
        <v>4.7849098657241414E-2</v>
      </c>
      <c r="M557" s="99">
        <f>RES_hhdet_in_tess!M86</f>
        <v>4.6584650373051859E-2</v>
      </c>
      <c r="N557" s="99">
        <f>RES_hhdet_in_tess!N86</f>
        <v>3.3738715033668293E-2</v>
      </c>
      <c r="O557" s="99">
        <f>RES_hhdet_in_tess!O86</f>
        <v>6.2867613710313797E-2</v>
      </c>
      <c r="P557" s="99">
        <f>RES_hhdet_in_tess!P86</f>
        <v>1.9126180132097069E-2</v>
      </c>
      <c r="Q557" s="99">
        <f>RES_hhdet_in_tess!Q86</f>
        <v>3.6958702764847515E-2</v>
      </c>
      <c r="R557" s="99">
        <f>RES_hhdet_in_tess!R86</f>
        <v>3.8371518103427191E-2</v>
      </c>
      <c r="S557" s="99">
        <f>RES_hhdet_in_tess!S86</f>
        <v>6.8140256466975566E-2</v>
      </c>
      <c r="T557" s="99">
        <f>RES_hhdet_in_tess!T86</f>
        <v>4.168189865509217E-2</v>
      </c>
      <c r="U557" s="99">
        <f>RES_hhdet_in_tess!U86</f>
        <v>8.6434733541622066E-2</v>
      </c>
      <c r="V557" s="99">
        <f>RES_hhdet_in_tess!V86</f>
        <v>0.12250692686045681</v>
      </c>
      <c r="W557" s="99">
        <f>RES_hhdet_in_tess!W86</f>
        <v>3.9162183359007757E-2</v>
      </c>
      <c r="X557" s="99">
        <f>RES_hhdet_in_tess!X86</f>
        <v>1.6709036473527547E-2</v>
      </c>
      <c r="Y557" s="99">
        <f>RES_hhdet_in_tess!Y86</f>
        <v>6.0543603052106675E-3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16.636640158832709</v>
      </c>
      <c r="D558" s="123">
        <v>18.922144901000411</v>
      </c>
      <c r="E558" s="123">
        <v>16.410580438973678</v>
      </c>
      <c r="F558" s="123">
        <v>17.394996516450252</v>
      </c>
      <c r="G558" s="123">
        <v>17.160460421395783</v>
      </c>
      <c r="H558" s="123">
        <v>17.240343901943383</v>
      </c>
      <c r="I558" s="123">
        <v>18.327584096120201</v>
      </c>
      <c r="J558" s="123">
        <v>19.153675827961038</v>
      </c>
      <c r="K558" s="123">
        <v>20.859711364446731</v>
      </c>
      <c r="L558" s="123">
        <v>18.862189089349769</v>
      </c>
      <c r="M558" s="123">
        <v>20.704967698388433</v>
      </c>
      <c r="N558" s="123">
        <v>22.641968895199827</v>
      </c>
      <c r="O558" s="123">
        <v>19.417687009505237</v>
      </c>
      <c r="P558" s="123">
        <v>22.175601469794881</v>
      </c>
      <c r="Q558" s="123">
        <v>27.072087863754504</v>
      </c>
      <c r="R558" s="123">
        <v>21.452115881051572</v>
      </c>
      <c r="S558" s="123">
        <v>19.547226964236355</v>
      </c>
      <c r="T558" s="123">
        <v>18.243667180076674</v>
      </c>
      <c r="U558" s="123">
        <v>22.028622291499858</v>
      </c>
      <c r="V558" s="123">
        <v>21.235997771411721</v>
      </c>
      <c r="W558" s="123">
        <v>16.597972405789925</v>
      </c>
      <c r="X558" s="123">
        <v>18.47333498750201</v>
      </c>
      <c r="Y558" s="123">
        <v>21.171429660252482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16.656541477139395</v>
      </c>
      <c r="D559" s="99">
        <v>19.001077629295462</v>
      </c>
      <c r="E559" s="99">
        <v>16.368721526913024</v>
      </c>
      <c r="F559" s="99">
        <v>17.132852343140115</v>
      </c>
      <c r="G559" s="99">
        <v>16.738574313311783</v>
      </c>
      <c r="H559" s="99">
        <v>17.306340217170135</v>
      </c>
      <c r="I559" s="99">
        <v>18.478118895414351</v>
      </c>
      <c r="J559" s="99">
        <v>19.177646608454019</v>
      </c>
      <c r="K559" s="99">
        <v>20.720394727881096</v>
      </c>
      <c r="L559" s="99">
        <v>18.667427224931572</v>
      </c>
      <c r="M559" s="99">
        <v>21.014105906281358</v>
      </c>
      <c r="N559" s="99">
        <v>22.958443991669675</v>
      </c>
      <c r="O559" s="99">
        <v>18.885571836118313</v>
      </c>
      <c r="P559" s="99">
        <v>22.897260247295097</v>
      </c>
      <c r="Q559" s="99">
        <v>27.311631781802358</v>
      </c>
      <c r="R559" s="99">
        <v>20.690423279104159</v>
      </c>
      <c r="S559" s="99">
        <v>19.290773744184516</v>
      </c>
      <c r="T559" s="99">
        <v>18.190025396000308</v>
      </c>
      <c r="U559" s="99">
        <v>21.873534607943114</v>
      </c>
      <c r="V559" s="99">
        <v>21.845422859318909</v>
      </c>
      <c r="W559" s="99">
        <v>17.499514833538452</v>
      </c>
      <c r="X559" s="99">
        <v>17.366769087905009</v>
      </c>
      <c r="Y559" s="99">
        <v>20.888352695662721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16.656724692897274</v>
      </c>
      <c r="D560" s="99">
        <v>19.001240793591112</v>
      </c>
      <c r="E560" s="99">
        <v>16.369468417531646</v>
      </c>
      <c r="F560" s="99">
        <v>17.134784078704541</v>
      </c>
      <c r="G560" s="99">
        <v>16.743867531490128</v>
      </c>
      <c r="H560" s="99">
        <v>17.316492882590694</v>
      </c>
      <c r="I560" s="99">
        <v>18.486957960229422</v>
      </c>
      <c r="J560" s="99">
        <v>19.184351823349729</v>
      </c>
      <c r="K560" s="99">
        <v>20.735242668331225</v>
      </c>
      <c r="L560" s="99">
        <v>18.679056508648877</v>
      </c>
      <c r="M560" s="99">
        <v>21.022568294397978</v>
      </c>
      <c r="N560" s="99">
        <v>22.961354879599757</v>
      </c>
      <c r="O560" s="99">
        <v>18.882737714236459</v>
      </c>
      <c r="P560" s="99">
        <v>22.899478174963672</v>
      </c>
      <c r="Q560" s="99">
        <v>27.313907463053724</v>
      </c>
      <c r="R560" s="99">
        <v>0</v>
      </c>
      <c r="S560" s="99">
        <v>19.280704740564037</v>
      </c>
      <c r="T560" s="99">
        <v>18.179987168153392</v>
      </c>
      <c r="U560" s="99">
        <v>21.863542515075249</v>
      </c>
      <c r="V560" s="99">
        <v>21.847655163948684</v>
      </c>
      <c r="W560" s="99">
        <v>17.496911473083216</v>
      </c>
      <c r="X560" s="99">
        <v>0</v>
      </c>
      <c r="Y560" s="99">
        <v>0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6.1835937324826977</v>
      </c>
      <c r="D561" s="102">
        <v>7.07672417899742</v>
      </c>
      <c r="E561" s="102">
        <v>6.044625467442323</v>
      </c>
      <c r="F561" s="102">
        <v>6.3176251944366983</v>
      </c>
      <c r="G561" s="102">
        <v>6.1683454288671395</v>
      </c>
      <c r="H561" s="102">
        <v>5.3063468705005912</v>
      </c>
      <c r="I561" s="102">
        <v>5.9841174278087754</v>
      </c>
      <c r="J561" s="102">
        <v>6.7507818621949678</v>
      </c>
      <c r="K561" s="102">
        <v>7.4631532655634576</v>
      </c>
      <c r="L561" s="102">
        <v>5.9188741534822062</v>
      </c>
      <c r="M561" s="102">
        <v>7.4633382456877788</v>
      </c>
      <c r="N561" s="102">
        <v>7.8427207534526406</v>
      </c>
      <c r="O561" s="102">
        <v>5.4926738875973244</v>
      </c>
      <c r="P561" s="102">
        <v>6.7972354276619793</v>
      </c>
      <c r="Q561" s="102">
        <v>6.5132931587407477</v>
      </c>
      <c r="R561" s="102">
        <v>0</v>
      </c>
      <c r="S561" s="102">
        <v>4.7969668180168608</v>
      </c>
      <c r="T561" s="102">
        <v>5.2450818298904833</v>
      </c>
      <c r="U561" s="102">
        <v>6.4494292976590186</v>
      </c>
      <c r="V561" s="102">
        <v>6.4728528714471052</v>
      </c>
      <c r="W561" s="102">
        <v>5.0716028637200106</v>
      </c>
      <c r="X561" s="102">
        <v>0</v>
      </c>
      <c r="Y561" s="102">
        <v>0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10.473130960414579</v>
      </c>
      <c r="D562" s="105">
        <v>11.924516614593696</v>
      </c>
      <c r="E562" s="105">
        <v>10.324842950089323</v>
      </c>
      <c r="F562" s="105">
        <v>10.817158884267844</v>
      </c>
      <c r="G562" s="105">
        <v>10.575522102622992</v>
      </c>
      <c r="H562" s="105">
        <v>12.010146012090102</v>
      </c>
      <c r="I562" s="105">
        <v>12.502840532420649</v>
      </c>
      <c r="J562" s="105">
        <v>12.433569961154758</v>
      </c>
      <c r="K562" s="105">
        <v>13.272089402767767</v>
      </c>
      <c r="L562" s="105">
        <v>12.760182355166668</v>
      </c>
      <c r="M562" s="105">
        <v>13.559230048710203</v>
      </c>
      <c r="N562" s="105">
        <v>15.118634126147112</v>
      </c>
      <c r="O562" s="105">
        <v>13.390063826639137</v>
      </c>
      <c r="P562" s="105">
        <v>16.102242747301695</v>
      </c>
      <c r="Q562" s="105">
        <v>20.80061430431298</v>
      </c>
      <c r="R562" s="105">
        <v>0</v>
      </c>
      <c r="S562" s="105">
        <v>14.483737922547178</v>
      </c>
      <c r="T562" s="105">
        <v>12.934905338262912</v>
      </c>
      <c r="U562" s="105">
        <v>15.414113217416231</v>
      </c>
      <c r="V562" s="105">
        <v>15.374802292501579</v>
      </c>
      <c r="W562" s="105">
        <v>12.425308609363205</v>
      </c>
      <c r="X562" s="105">
        <v>0</v>
      </c>
      <c r="Y562" s="105">
        <v>0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15.565937951099444</v>
      </c>
      <c r="D563" s="102">
        <v>18.471990197004089</v>
      </c>
      <c r="E563" s="102">
        <v>14.700762201841307</v>
      </c>
      <c r="F563" s="102">
        <v>15.618326627323267</v>
      </c>
      <c r="G563" s="102">
        <v>19.024352381304471</v>
      </c>
      <c r="H563" s="102">
        <v>17.125027473224659</v>
      </c>
      <c r="I563" s="102">
        <v>19.198381962338271</v>
      </c>
      <c r="J563" s="102">
        <v>22.158595657053102</v>
      </c>
      <c r="K563" s="102">
        <v>17.881865890096147</v>
      </c>
      <c r="L563" s="102">
        <v>17.418588924055403</v>
      </c>
      <c r="M563" s="102">
        <v>20.83090860986994</v>
      </c>
      <c r="N563" s="102">
        <v>22.439827850477524</v>
      </c>
      <c r="O563" s="102">
        <v>18.637017332222488</v>
      </c>
      <c r="P563" s="102">
        <v>22.804219308842445</v>
      </c>
      <c r="Q563" s="102">
        <v>28.817288999122233</v>
      </c>
      <c r="R563" s="102">
        <v>20.028550842023574</v>
      </c>
      <c r="S563" s="102">
        <v>19.636565076119638</v>
      </c>
      <c r="T563" s="102">
        <v>18.00109882630807</v>
      </c>
      <c r="U563" s="102">
        <v>21.535514428908243</v>
      </c>
      <c r="V563" s="102">
        <v>20.117750513618983</v>
      </c>
      <c r="W563" s="102">
        <v>17.980077666348816</v>
      </c>
      <c r="X563" s="102">
        <v>18.427932735889176</v>
      </c>
      <c r="Y563" s="102">
        <v>21.206644987917482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14.699256706100991</v>
      </c>
      <c r="F564" s="105">
        <v>15.620677423123796</v>
      </c>
      <c r="G564" s="105">
        <v>19.033490582676553</v>
      </c>
      <c r="H564" s="105">
        <v>17.131649886517636</v>
      </c>
      <c r="I564" s="105">
        <v>19.204882497958071</v>
      </c>
      <c r="J564" s="105">
        <v>22.168549425518503</v>
      </c>
      <c r="K564" s="105">
        <v>0</v>
      </c>
      <c r="L564" s="105">
        <v>17.421040416367489</v>
      </c>
      <c r="M564" s="105">
        <v>20.835579196925465</v>
      </c>
      <c r="N564" s="105">
        <v>22.454870628898913</v>
      </c>
      <c r="O564" s="105">
        <v>18.659581146101434</v>
      </c>
      <c r="P564" s="105">
        <v>22.854586927160824</v>
      </c>
      <c r="Q564" s="105">
        <v>28.917683105650692</v>
      </c>
      <c r="R564" s="105">
        <v>0</v>
      </c>
      <c r="S564" s="105">
        <v>0</v>
      </c>
      <c r="T564" s="105">
        <v>18.013827151805984</v>
      </c>
      <c r="U564" s="105">
        <v>21.587218989144496</v>
      </c>
      <c r="V564" s="105">
        <v>20.190763210638821</v>
      </c>
      <c r="W564" s="105">
        <v>18.119606903975981</v>
      </c>
      <c r="X564" s="105">
        <v>18.619504962791755</v>
      </c>
      <c r="Y564" s="105">
        <v>21.400971691708886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5.419333448270649</v>
      </c>
      <c r="F565" s="99">
        <v>5.7473559003062018</v>
      </c>
      <c r="G565" s="99">
        <v>7.0341821716122279</v>
      </c>
      <c r="H565" s="99">
        <v>5.2402612111191678</v>
      </c>
      <c r="I565" s="99">
        <v>6.2191456364067994</v>
      </c>
      <c r="J565" s="99">
        <v>7.8357692027676622</v>
      </c>
      <c r="K565" s="99">
        <v>0</v>
      </c>
      <c r="L565" s="99">
        <v>5.4893910302252742</v>
      </c>
      <c r="M565" s="99">
        <v>7.3751010147220084</v>
      </c>
      <c r="N565" s="99">
        <v>7.6304250834303735</v>
      </c>
      <c r="O565" s="99">
        <v>5.3715558068978169</v>
      </c>
      <c r="P565" s="99">
        <v>6.7174437174053772</v>
      </c>
      <c r="Q565" s="99">
        <v>6.8562984567154635</v>
      </c>
      <c r="R565" s="99">
        <v>0</v>
      </c>
      <c r="S565" s="99">
        <v>0</v>
      </c>
      <c r="T565" s="99">
        <v>5.173601578854349</v>
      </c>
      <c r="U565" s="99">
        <v>6.265434865797582</v>
      </c>
      <c r="V565" s="99">
        <v>5.8562980401435123</v>
      </c>
      <c r="W565" s="99">
        <v>5.1721935060077877</v>
      </c>
      <c r="X565" s="99">
        <v>6.1858552320188505</v>
      </c>
      <c r="Y565" s="99">
        <v>7.149408641582875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9.2799232578303386</v>
      </c>
      <c r="F566" s="99">
        <v>9.8733215228175961</v>
      </c>
      <c r="G566" s="99">
        <v>11.999308411064325</v>
      </c>
      <c r="H566" s="99">
        <v>11.891388675398467</v>
      </c>
      <c r="I566" s="99">
        <v>12.985736861551267</v>
      </c>
      <c r="J566" s="99">
        <v>14.332780222750841</v>
      </c>
      <c r="K566" s="99">
        <v>0</v>
      </c>
      <c r="L566" s="99">
        <v>11.931649386142213</v>
      </c>
      <c r="M566" s="99">
        <v>13.460478182203456</v>
      </c>
      <c r="N566" s="99">
        <v>14.824445545468537</v>
      </c>
      <c r="O566" s="99">
        <v>13.288025339203617</v>
      </c>
      <c r="P566" s="99">
        <v>16.137143209755447</v>
      </c>
      <c r="Q566" s="99">
        <v>22.061384648935231</v>
      </c>
      <c r="R566" s="99">
        <v>0</v>
      </c>
      <c r="S566" s="99">
        <v>0</v>
      </c>
      <c r="T566" s="99">
        <v>12.840225572951637</v>
      </c>
      <c r="U566" s="99">
        <v>15.321784123346909</v>
      </c>
      <c r="V566" s="99">
        <v>14.334465170495312</v>
      </c>
      <c r="W566" s="99">
        <v>12.947413397968191</v>
      </c>
      <c r="X566" s="99">
        <v>12.433649730772903</v>
      </c>
      <c r="Y566" s="99">
        <v>14.251563050126009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16.63585158589078</v>
      </c>
      <c r="D567" s="102">
        <v>18.910551244771089</v>
      </c>
      <c r="E567" s="102">
        <v>16.450695892853364</v>
      </c>
      <c r="F567" s="102">
        <v>17.522521003444357</v>
      </c>
      <c r="G567" s="102">
        <v>17.199833042456639</v>
      </c>
      <c r="H567" s="102">
        <v>17.216243353435669</v>
      </c>
      <c r="I567" s="102">
        <v>18.183465002727061</v>
      </c>
      <c r="J567" s="102">
        <v>19.116052114325086</v>
      </c>
      <c r="K567" s="102">
        <v>20.982286496884939</v>
      </c>
      <c r="L567" s="102">
        <v>19.010621805446494</v>
      </c>
      <c r="M567" s="102">
        <v>20.477578687734919</v>
      </c>
      <c r="N567" s="102">
        <v>22.415419073320503</v>
      </c>
      <c r="O567" s="102">
        <v>19.675804622806371</v>
      </c>
      <c r="P567" s="102">
        <v>22.044210180284235</v>
      </c>
      <c r="Q567" s="102">
        <v>27.030274786716895</v>
      </c>
      <c r="R567" s="102">
        <v>21.652491967075239</v>
      </c>
      <c r="S567" s="102">
        <v>19.685909399488899</v>
      </c>
      <c r="T567" s="102">
        <v>18.285738994597832</v>
      </c>
      <c r="U567" s="102">
        <v>22.162498947173503</v>
      </c>
      <c r="V567" s="102">
        <v>20.967734114779415</v>
      </c>
      <c r="W567" s="102">
        <v>16.288579701159527</v>
      </c>
      <c r="X567" s="102">
        <v>18.744672158978332</v>
      </c>
      <c r="Y567" s="102">
        <v>21.261658734165287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16.636527641345676</v>
      </c>
      <c r="D568" s="105">
        <v>18.910869577952333</v>
      </c>
      <c r="E568" s="105">
        <v>16.454077906183304</v>
      </c>
      <c r="F568" s="105">
        <v>17.529761855506365</v>
      </c>
      <c r="G568" s="105">
        <v>17.211927021881067</v>
      </c>
      <c r="H568" s="105">
        <v>17.227189357533618</v>
      </c>
      <c r="I568" s="105">
        <v>18.188469930149381</v>
      </c>
      <c r="J568" s="105">
        <v>19.120705707436812</v>
      </c>
      <c r="K568" s="105">
        <v>20.996706591249719</v>
      </c>
      <c r="L568" s="105">
        <v>19.017695433608292</v>
      </c>
      <c r="M568" s="105">
        <v>20.480602307542807</v>
      </c>
      <c r="N568" s="105">
        <v>22.412328398038298</v>
      </c>
      <c r="O568" s="105">
        <v>19.66902245597543</v>
      </c>
      <c r="P568" s="105">
        <v>22.016702531053028</v>
      </c>
      <c r="Q568" s="105">
        <v>26.981139196627691</v>
      </c>
      <c r="R568" s="105">
        <v>21.63055375276895</v>
      </c>
      <c r="S568" s="105">
        <v>19.695692729063524</v>
      </c>
      <c r="T568" s="105">
        <v>18.285152806143959</v>
      </c>
      <c r="U568" s="105">
        <v>22.162965660702437</v>
      </c>
      <c r="V568" s="105">
        <v>20.958259609210124</v>
      </c>
      <c r="W568" s="105">
        <v>16.264555761639414</v>
      </c>
      <c r="X568" s="105">
        <v>18.725059246871162</v>
      </c>
      <c r="Y568" s="105">
        <v>21.230344543723056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6.1760477651939958</v>
      </c>
      <c r="D569" s="99">
        <v>7.0433944423926347</v>
      </c>
      <c r="E569" s="99">
        <v>6.0760098186498679</v>
      </c>
      <c r="F569" s="99">
        <v>6.4649338652081036</v>
      </c>
      <c r="G569" s="99">
        <v>6.3435245894428904</v>
      </c>
      <c r="H569" s="99">
        <v>5.2762369153186057</v>
      </c>
      <c r="I569" s="99">
        <v>5.8819688396659222</v>
      </c>
      <c r="J569" s="99">
        <v>6.7251449351384194</v>
      </c>
      <c r="K569" s="99">
        <v>7.5664133947333552</v>
      </c>
      <c r="L569" s="99">
        <v>6.0406900755628499</v>
      </c>
      <c r="M569" s="99">
        <v>7.2476158338352326</v>
      </c>
      <c r="N569" s="99">
        <v>7.6419886749950487</v>
      </c>
      <c r="O569" s="99">
        <v>5.7511155863632304</v>
      </c>
      <c r="P569" s="99">
        <v>6.4991577472139346</v>
      </c>
      <c r="Q569" s="99">
        <v>6.4235015208659672</v>
      </c>
      <c r="R569" s="99">
        <v>4.7872877146374835</v>
      </c>
      <c r="S569" s="99">
        <v>4.9021790121846527</v>
      </c>
      <c r="T569" s="99">
        <v>5.2763701846826869</v>
      </c>
      <c r="U569" s="99">
        <v>6.5516164832981714</v>
      </c>
      <c r="V569" s="99">
        <v>6.1802453669273243</v>
      </c>
      <c r="W569" s="99">
        <v>4.6600340123203638</v>
      </c>
      <c r="X569" s="99">
        <v>6.331505183116775</v>
      </c>
      <c r="Y569" s="99">
        <v>7.1321038835425439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10.460479876151682</v>
      </c>
      <c r="D570" s="99">
        <v>11.867475135559697</v>
      </c>
      <c r="E570" s="99">
        <v>10.378068087533432</v>
      </c>
      <c r="F570" s="99">
        <v>11.06482799029826</v>
      </c>
      <c r="G570" s="99">
        <v>10.868402432438176</v>
      </c>
      <c r="H570" s="99">
        <v>11.950952442215014</v>
      </c>
      <c r="I570" s="99">
        <v>12.306501090483462</v>
      </c>
      <c r="J570" s="99">
        <v>12.395560772298394</v>
      </c>
      <c r="K570" s="99">
        <v>13.430293196516361</v>
      </c>
      <c r="L570" s="99">
        <v>12.977005358045441</v>
      </c>
      <c r="M570" s="99">
        <v>13.232986473707575</v>
      </c>
      <c r="N570" s="99">
        <v>14.770339723043248</v>
      </c>
      <c r="O570" s="99">
        <v>13.917906869612201</v>
      </c>
      <c r="P570" s="99">
        <v>15.517544783839094</v>
      </c>
      <c r="Q570" s="99">
        <v>20.557637675761722</v>
      </c>
      <c r="R570" s="99">
        <v>16.843266038131464</v>
      </c>
      <c r="S570" s="99">
        <v>14.793513716878874</v>
      </c>
      <c r="T570" s="99">
        <v>13.00878262146127</v>
      </c>
      <c r="U570" s="99">
        <v>15.611349177404266</v>
      </c>
      <c r="V570" s="99">
        <v>14.778014242282797</v>
      </c>
      <c r="W570" s="99">
        <v>11.604521749319053</v>
      </c>
      <c r="X570" s="99">
        <v>12.39355406375439</v>
      </c>
      <c r="Y570" s="99">
        <v>14.098240660180512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2.7655468927171283</v>
      </c>
      <c r="D571" s="123">
        <v>3.1738342008217524</v>
      </c>
      <c r="E571" s="123">
        <v>2.7285771999800263</v>
      </c>
      <c r="F571" s="123">
        <v>3.0811398333318087</v>
      </c>
      <c r="G571" s="123">
        <v>2.6445376070341684</v>
      </c>
      <c r="H571" s="123">
        <v>2.9637150252902185</v>
      </c>
      <c r="I571" s="123">
        <v>2.7214172249090565</v>
      </c>
      <c r="J571" s="123">
        <v>3.1072047923395489</v>
      </c>
      <c r="K571" s="123">
        <v>3.9470084958025242</v>
      </c>
      <c r="L571" s="123">
        <v>3.5333949969943172</v>
      </c>
      <c r="M571" s="123">
        <v>3.8665131620938338</v>
      </c>
      <c r="N571" s="123">
        <v>4.230703438976299</v>
      </c>
      <c r="O571" s="123">
        <v>3.5860919334355277</v>
      </c>
      <c r="P571" s="123">
        <v>4.265993917071107</v>
      </c>
      <c r="Q571" s="123">
        <v>5.0581783938334661</v>
      </c>
      <c r="R571" s="123">
        <v>4.1658092370390873</v>
      </c>
      <c r="S571" s="123">
        <v>3.9373848866626688</v>
      </c>
      <c r="T571" s="123">
        <v>3.7930227772582916</v>
      </c>
      <c r="U571" s="123">
        <v>4.6124516593120362</v>
      </c>
      <c r="V571" s="123">
        <v>4.4563532043254099</v>
      </c>
      <c r="W571" s="123">
        <v>3.0224996784057958</v>
      </c>
      <c r="X571" s="123">
        <v>3.7034476523500461</v>
      </c>
      <c r="Y571" s="123">
        <v>4.5084089953870032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2.7739808813787112</v>
      </c>
      <c r="D572" s="99">
        <v>3.19327343158827</v>
      </c>
      <c r="E572" s="99">
        <v>2.7070340232457841</v>
      </c>
      <c r="F572" s="99">
        <v>2.9998807195589627</v>
      </c>
      <c r="G572" s="99">
        <v>2.5924629881048964</v>
      </c>
      <c r="H572" s="99">
        <v>2.9862801839779309</v>
      </c>
      <c r="I572" s="99">
        <v>2.7739007785204586</v>
      </c>
      <c r="J572" s="99">
        <v>3.1028941495077267</v>
      </c>
      <c r="K572" s="99">
        <v>3.9178819064464263</v>
      </c>
      <c r="L572" s="99">
        <v>3.471686629888703</v>
      </c>
      <c r="M572" s="99">
        <v>3.9482411960210522</v>
      </c>
      <c r="N572" s="99">
        <v>4.3781842343329158</v>
      </c>
      <c r="O572" s="99">
        <v>3.6273150846861326</v>
      </c>
      <c r="P572" s="99">
        <v>4.4013209933467001</v>
      </c>
      <c r="Q572" s="99">
        <v>5.1435853359860069</v>
      </c>
      <c r="R572" s="99">
        <v>3.918149638365644</v>
      </c>
      <c r="S572" s="99">
        <v>3.9405432898886317</v>
      </c>
      <c r="T572" s="99">
        <v>3.6936551790436933</v>
      </c>
      <c r="U572" s="99">
        <v>4.4522074747878921</v>
      </c>
      <c r="V572" s="99">
        <v>4.4237350123688284</v>
      </c>
      <c r="W572" s="99">
        <v>3.7228340054645193</v>
      </c>
      <c r="X572" s="99">
        <v>3.1345300840256236</v>
      </c>
      <c r="Y572" s="99">
        <v>4.4286108687636636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2.7816920475113918</v>
      </c>
      <c r="D573" s="99">
        <v>3.2133381656228632</v>
      </c>
      <c r="E573" s="99">
        <v>2.6518700636157329</v>
      </c>
      <c r="F573" s="99">
        <v>3.0607134650991412</v>
      </c>
      <c r="G573" s="99">
        <v>2.7081506812085099</v>
      </c>
      <c r="H573" s="99">
        <v>2.9762848650617735</v>
      </c>
      <c r="I573" s="99">
        <v>2.7297117969960754</v>
      </c>
      <c r="J573" s="99">
        <v>3.0814159264983423</v>
      </c>
      <c r="K573" s="99">
        <v>4.020450202262893</v>
      </c>
      <c r="L573" s="99">
        <v>3.828477638568307</v>
      </c>
      <c r="M573" s="99">
        <v>3.9104358798285479</v>
      </c>
      <c r="N573" s="99">
        <v>3.5319731571022532</v>
      </c>
      <c r="O573" s="99">
        <v>3.07096633602844</v>
      </c>
      <c r="P573" s="99">
        <v>3.9197907543767379</v>
      </c>
      <c r="Q573" s="99">
        <v>5.328120585135002</v>
      </c>
      <c r="R573" s="99">
        <v>4.5356566428993901</v>
      </c>
      <c r="S573" s="99">
        <v>4.0979748687922912</v>
      </c>
      <c r="T573" s="99">
        <v>3.7046480683038614</v>
      </c>
      <c r="U573" s="99">
        <v>4.4141486415621252</v>
      </c>
      <c r="V573" s="99">
        <v>4.3223808567883788</v>
      </c>
      <c r="W573" s="99">
        <v>4.2211890466324276</v>
      </c>
      <c r="X573" s="99">
        <v>0</v>
      </c>
      <c r="Y573" s="99">
        <v>0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2.7652592731892685</v>
      </c>
      <c r="D574" s="110">
        <v>3.172946030848292</v>
      </c>
      <c r="E574" s="110">
        <v>2.7298600763494556</v>
      </c>
      <c r="F574" s="110">
        <v>3.0850066165905674</v>
      </c>
      <c r="G574" s="110">
        <v>2.6468731386920767</v>
      </c>
      <c r="H574" s="110">
        <v>2.9622961037915267</v>
      </c>
      <c r="I574" s="110">
        <v>2.7186520227382087</v>
      </c>
      <c r="J574" s="110">
        <v>3.1077130974583955</v>
      </c>
      <c r="K574" s="110">
        <v>3.9493516839860083</v>
      </c>
      <c r="L574" s="110">
        <v>3.5382823251749009</v>
      </c>
      <c r="M574" s="110">
        <v>3.8589327061933094</v>
      </c>
      <c r="N574" s="110">
        <v>4.2191647101665364</v>
      </c>
      <c r="O574" s="110">
        <v>3.5848285453927482</v>
      </c>
      <c r="P574" s="110">
        <v>4.2638241233059633</v>
      </c>
      <c r="Q574" s="110">
        <v>5.0550956958711488</v>
      </c>
      <c r="R574" s="110">
        <v>4.1713813299712461</v>
      </c>
      <c r="S574" s="110">
        <v>3.9368753014176261</v>
      </c>
      <c r="T574" s="110">
        <v>3.7985814612481086</v>
      </c>
      <c r="U574" s="110">
        <v>4.6249482855941713</v>
      </c>
      <c r="V574" s="110">
        <v>4.4583796219026564</v>
      </c>
      <c r="W574" s="110">
        <v>2.9865166872816515</v>
      </c>
      <c r="X574" s="110">
        <v>3.7076260576390414</v>
      </c>
      <c r="Y574" s="110">
        <v>4.5088377726926536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2.3099648095426042E-2</v>
      </c>
      <c r="D576" s="118">
        <f t="shared" si="275"/>
        <v>5.7372879261632141E-2</v>
      </c>
      <c r="E576" s="118">
        <f t="shared" si="275"/>
        <v>9.0793811616421347E-2</v>
      </c>
      <c r="F576" s="118">
        <f t="shared" si="275"/>
        <v>0.17391430104996752</v>
      </c>
      <c r="G576" s="118">
        <f t="shared" si="275"/>
        <v>0.24362830255954637</v>
      </c>
      <c r="H576" s="118">
        <f t="shared" si="275"/>
        <v>0.15376122198972811</v>
      </c>
      <c r="I576" s="118">
        <f t="shared" si="275"/>
        <v>7.2844792810627473E-2</v>
      </c>
      <c r="J576" s="118">
        <f t="shared" si="275"/>
        <v>1.6778625842857817E-2</v>
      </c>
      <c r="K576" s="118">
        <f t="shared" si="275"/>
        <v>5.0576825760835366E-2</v>
      </c>
      <c r="L576" s="118">
        <f t="shared" si="275"/>
        <v>4.0479090272581543E-2</v>
      </c>
      <c r="M576" s="118">
        <f t="shared" si="275"/>
        <v>1.7121884944116542E-2</v>
      </c>
      <c r="N576" s="118">
        <f t="shared" si="275"/>
        <v>6.5152464286325915E-2</v>
      </c>
      <c r="O576" s="118">
        <f t="shared" si="275"/>
        <v>7.5208012643074265E-2</v>
      </c>
      <c r="P576" s="118">
        <f t="shared" si="275"/>
        <v>7.4741183245345316E-2</v>
      </c>
      <c r="Q576" s="118">
        <f t="shared" si="275"/>
        <v>6.656457696102841E-2</v>
      </c>
      <c r="R576" s="118">
        <f t="shared" ref="R576:V576" si="276">R577+R580+R582+R595</f>
        <v>2.2032743156680121E-2</v>
      </c>
      <c r="S576" s="118">
        <f t="shared" si="276"/>
        <v>3.6893711457556169E-2</v>
      </c>
      <c r="T576" s="118">
        <f t="shared" si="276"/>
        <v>2.617190803894464E-2</v>
      </c>
      <c r="U576" s="118">
        <f t="shared" si="276"/>
        <v>4.0045258478093156E-2</v>
      </c>
      <c r="V576" s="118">
        <f t="shared" si="276"/>
        <v>4.4724663681480363E-2</v>
      </c>
      <c r="W576" s="118">
        <f t="shared" ref="W576:Y576" si="277">W577+W580+W582+W595</f>
        <v>4.4109445846998212E-2</v>
      </c>
      <c r="X576" s="118">
        <f t="shared" si="277"/>
        <v>3.1242004203061838E-2</v>
      </c>
      <c r="Y576" s="118">
        <f t="shared" si="277"/>
        <v>2.325758217270095E-2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1.7697741941575144E-2</v>
      </c>
      <c r="D582" s="123">
        <v>5.259839728969723E-2</v>
      </c>
      <c r="E582" s="123">
        <v>8.6605540849874138E-2</v>
      </c>
      <c r="F582" s="123">
        <v>0.1677335039794145</v>
      </c>
      <c r="G582" s="123">
        <v>0.23790318882684411</v>
      </c>
      <c r="H582" s="123">
        <v>0.14851999176319824</v>
      </c>
      <c r="I582" s="123">
        <v>6.9543674666951022E-2</v>
      </c>
      <c r="J582" s="123">
        <v>1.4219693582488216E-2</v>
      </c>
      <c r="K582" s="123">
        <v>4.6884724273332005E-2</v>
      </c>
      <c r="L582" s="123">
        <v>3.8331173344707821E-2</v>
      </c>
      <c r="M582" s="123">
        <v>1.616661825410361E-2</v>
      </c>
      <c r="N582" s="123">
        <v>6.4057619758022821E-2</v>
      </c>
      <c r="O582" s="123">
        <v>7.2758347000125789E-2</v>
      </c>
      <c r="P582" s="123">
        <v>6.9945464818008549E-2</v>
      </c>
      <c r="Q582" s="123">
        <v>5.7982023520370123E-2</v>
      </c>
      <c r="R582" s="123">
        <v>1.6598335188705959E-2</v>
      </c>
      <c r="S582" s="123">
        <v>3.3800884144376819E-2</v>
      </c>
      <c r="T582" s="123">
        <v>2.4865248162883428E-2</v>
      </c>
      <c r="U582" s="123">
        <v>3.7365230550992258E-2</v>
      </c>
      <c r="V582" s="123">
        <v>4.216029419199975E-2</v>
      </c>
      <c r="W582" s="123">
        <v>4.0440686943009965E-2</v>
      </c>
      <c r="X582" s="123">
        <v>3.1242004203061838E-2</v>
      </c>
      <c r="Y582" s="123">
        <v>2.325758217270095E-2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5.639287148894355</v>
      </c>
      <c r="D587" s="102">
        <v>6.6733021143183144</v>
      </c>
      <c r="E587" s="102">
        <v>5.2939455412123344</v>
      </c>
      <c r="F587" s="102">
        <v>5.6061934102429971</v>
      </c>
      <c r="G587" s="102">
        <v>6.8043601321959422</v>
      </c>
      <c r="H587" s="102">
        <v>6.1012677065496801</v>
      </c>
      <c r="I587" s="102">
        <v>6.8108568129612204</v>
      </c>
      <c r="J587" s="102">
        <v>7.8223173874415304</v>
      </c>
      <c r="K587" s="102">
        <v>6.2757156970032941</v>
      </c>
      <c r="L587" s="102">
        <v>6.0715464116900204</v>
      </c>
      <c r="M587" s="102">
        <v>7.1616656541655157</v>
      </c>
      <c r="N587" s="102">
        <v>7.5447252165748395</v>
      </c>
      <c r="O587" s="102">
        <v>6.0704847906264288</v>
      </c>
      <c r="P587" s="102">
        <v>7.1568516613915847</v>
      </c>
      <c r="Q587" s="102">
        <v>8.7563668250797626</v>
      </c>
      <c r="R587" s="102">
        <v>5.9628088274461613</v>
      </c>
      <c r="S587" s="102">
        <v>5.7381024749858742</v>
      </c>
      <c r="T587" s="102">
        <v>5.1744897552121216</v>
      </c>
      <c r="U587" s="102">
        <v>6.1057463763530224</v>
      </c>
      <c r="V587" s="102">
        <v>5.6429828104993911</v>
      </c>
      <c r="W587" s="102">
        <v>5.0105420288842639</v>
      </c>
      <c r="X587" s="102">
        <v>5.1131930418382225</v>
      </c>
      <c r="Y587" s="102">
        <v>5.8713756290987558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1.9515760986339759</v>
      </c>
      <c r="F588" s="105">
        <v>2.0630115852648143</v>
      </c>
      <c r="G588" s="105">
        <v>2.5158863635304369</v>
      </c>
      <c r="H588" s="105">
        <v>1.8669889173185594</v>
      </c>
      <c r="I588" s="105">
        <v>2.2063166839587316</v>
      </c>
      <c r="J588" s="105">
        <v>2.7661443273494828</v>
      </c>
      <c r="K588" s="105">
        <v>0</v>
      </c>
      <c r="L588" s="105">
        <v>1.9134209181490895</v>
      </c>
      <c r="M588" s="105">
        <v>2.5355594718566441</v>
      </c>
      <c r="N588" s="105">
        <v>2.5655036626725818</v>
      </c>
      <c r="O588" s="105">
        <v>1.7496333907141211</v>
      </c>
      <c r="P588" s="105">
        <v>2.1081953114955145</v>
      </c>
      <c r="Q588" s="105">
        <v>2.0833418560315491</v>
      </c>
      <c r="R588" s="105">
        <v>0</v>
      </c>
      <c r="S588" s="105">
        <v>0</v>
      </c>
      <c r="T588" s="105">
        <v>1.4871730123611362</v>
      </c>
      <c r="U588" s="105">
        <v>1.7763753150362445</v>
      </c>
      <c r="V588" s="105">
        <v>1.6426781488973885</v>
      </c>
      <c r="W588" s="105">
        <v>1.4413448831690663</v>
      </c>
      <c r="X588" s="105">
        <v>1.7163874203088236</v>
      </c>
      <c r="Y588" s="105">
        <v>1.9794203036158773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1.9515760986339759</v>
      </c>
      <c r="F589" s="99">
        <v>2.0630115852648143</v>
      </c>
      <c r="G589" s="99">
        <v>2.5158863635304369</v>
      </c>
      <c r="H589" s="99">
        <v>1.8669889173185594</v>
      </c>
      <c r="I589" s="99">
        <v>2.2063166839587316</v>
      </c>
      <c r="J589" s="99">
        <v>2.7661443273494828</v>
      </c>
      <c r="K589" s="99">
        <v>0</v>
      </c>
      <c r="L589" s="99">
        <v>1.9134209181490895</v>
      </c>
      <c r="M589" s="99">
        <v>2.5355594718566441</v>
      </c>
      <c r="N589" s="99">
        <v>2.5655036626725818</v>
      </c>
      <c r="O589" s="99">
        <v>1.7496333907141211</v>
      </c>
      <c r="P589" s="99">
        <v>2.1081953114955145</v>
      </c>
      <c r="Q589" s="99">
        <v>2.0833418560315491</v>
      </c>
      <c r="R589" s="99">
        <v>0</v>
      </c>
      <c r="S589" s="99">
        <v>0</v>
      </c>
      <c r="T589" s="99">
        <v>1.4871730123611362</v>
      </c>
      <c r="U589" s="99">
        <v>1.7763753150362445</v>
      </c>
      <c r="V589" s="99">
        <v>1.6426781488973885</v>
      </c>
      <c r="W589" s="99">
        <v>1.4413448831690663</v>
      </c>
      <c r="X589" s="99">
        <v>1.7163874203088236</v>
      </c>
      <c r="Y589" s="99">
        <v>1.9794203036158773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5.4019061538509005E-3</v>
      </c>
      <c r="D595" s="123">
        <v>4.7744819719349133E-3</v>
      </c>
      <c r="E595" s="123">
        <v>4.1882707665472094E-3</v>
      </c>
      <c r="F595" s="123">
        <v>6.1807970705530357E-3</v>
      </c>
      <c r="G595" s="123">
        <v>5.7251137327022561E-3</v>
      </c>
      <c r="H595" s="123">
        <v>5.2412302265298551E-3</v>
      </c>
      <c r="I595" s="123">
        <v>3.3011181436764579E-3</v>
      </c>
      <c r="J595" s="123">
        <v>2.5589322603695995E-3</v>
      </c>
      <c r="K595" s="123">
        <v>3.6921014875033573E-3</v>
      </c>
      <c r="L595" s="123">
        <v>2.1479169278737194E-3</v>
      </c>
      <c r="M595" s="123">
        <v>9.5526669001293272E-4</v>
      </c>
      <c r="N595" s="123">
        <v>1.0948445283030983E-3</v>
      </c>
      <c r="O595" s="123">
        <v>2.4496656429484798E-3</v>
      </c>
      <c r="P595" s="123">
        <v>4.7957184273367632E-3</v>
      </c>
      <c r="Q595" s="123">
        <v>8.5825534406582926E-3</v>
      </c>
      <c r="R595" s="123">
        <v>5.4344079679741605E-3</v>
      </c>
      <c r="S595" s="123">
        <v>3.0928273131793525E-3</v>
      </c>
      <c r="T595" s="123">
        <v>1.3066598760612109E-3</v>
      </c>
      <c r="U595" s="123">
        <v>2.6800279271009001E-3</v>
      </c>
      <c r="V595" s="123">
        <v>2.5643694894806122E-3</v>
      </c>
      <c r="W595" s="123">
        <v>3.6687589039882461E-3</v>
      </c>
      <c r="X595" s="123">
        <v>0</v>
      </c>
      <c r="Y595" s="123">
        <v>0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1.0397037897995711</v>
      </c>
      <c r="D597" s="99">
        <v>1.2005886558616874</v>
      </c>
      <c r="E597" s="99">
        <v>0.99043804740676489</v>
      </c>
      <c r="F597" s="99">
        <v>1.1427075034734424</v>
      </c>
      <c r="G597" s="99">
        <v>1.0107007956458403</v>
      </c>
      <c r="H597" s="99">
        <v>1.1103546234903499</v>
      </c>
      <c r="I597" s="99">
        <v>1.0179852340794047</v>
      </c>
      <c r="J597" s="99">
        <v>1.1487155807533616</v>
      </c>
      <c r="K597" s="99">
        <v>1.4982159194026781</v>
      </c>
      <c r="L597" s="99">
        <v>1.4261440293648322</v>
      </c>
      <c r="M597" s="99">
        <v>1.4562606477115334</v>
      </c>
      <c r="N597" s="99">
        <v>1.3151110274787436</v>
      </c>
      <c r="O597" s="99">
        <v>1.1433492064035327</v>
      </c>
      <c r="P597" s="99">
        <v>1.4589883379165889</v>
      </c>
      <c r="Q597" s="99">
        <v>1.9810508087848695</v>
      </c>
      <c r="R597" s="99">
        <v>1.6816533329808359</v>
      </c>
      <c r="S597" s="99">
        <v>1.5133628549096225</v>
      </c>
      <c r="T597" s="99">
        <v>1.3621929207938122</v>
      </c>
      <c r="U597" s="99">
        <v>1.6167000467443471</v>
      </c>
      <c r="V597" s="99">
        <v>1.578689966961502</v>
      </c>
      <c r="W597" s="99">
        <v>1.5396744905691739</v>
      </c>
      <c r="X597" s="99">
        <v>0</v>
      </c>
      <c r="Y597" s="99">
        <v>0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450063</v>
      </c>
      <c r="C5" s="120">
        <v>456909</v>
      </c>
      <c r="D5" s="120">
        <v>473500</v>
      </c>
      <c r="E5" s="120">
        <v>484107</v>
      </c>
      <c r="F5" s="120">
        <v>481623</v>
      </c>
      <c r="G5" s="120">
        <v>445433</v>
      </c>
      <c r="H5" s="120">
        <v>426111</v>
      </c>
      <c r="I5" s="120">
        <v>432631</v>
      </c>
      <c r="J5" s="120">
        <v>446173</v>
      </c>
      <c r="K5" s="120">
        <v>461217</v>
      </c>
      <c r="L5" s="120">
        <v>477120</v>
      </c>
      <c r="M5" s="120">
        <v>506157</v>
      </c>
      <c r="N5" s="120">
        <v>543668</v>
      </c>
      <c r="O5" s="120">
        <v>582297</v>
      </c>
      <c r="P5" s="120">
        <v>610655</v>
      </c>
      <c r="Q5" s="120">
        <v>629164</v>
      </c>
      <c r="R5" s="120">
        <v>640252</v>
      </c>
      <c r="S5" s="120">
        <v>650659</v>
      </c>
      <c r="T5" s="120">
        <v>654237</v>
      </c>
      <c r="U5" s="120">
        <v>646235</v>
      </c>
      <c r="V5" s="120">
        <v>639737</v>
      </c>
      <c r="W5" s="120">
        <v>620446</v>
      </c>
      <c r="X5" s="120">
        <v>603337</v>
      </c>
      <c r="Y5" s="120">
        <v>599873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450063</v>
      </c>
      <c r="C7" s="52">
        <v>456909</v>
      </c>
      <c r="D7" s="52">
        <v>473500</v>
      </c>
      <c r="E7" s="52">
        <v>484107</v>
      </c>
      <c r="F7" s="52">
        <v>481623</v>
      </c>
      <c r="G7" s="52">
        <v>445433</v>
      </c>
      <c r="H7" s="52">
        <v>426111</v>
      </c>
      <c r="I7" s="52">
        <v>432631</v>
      </c>
      <c r="J7" s="52">
        <v>446173</v>
      </c>
      <c r="K7" s="52">
        <v>461217</v>
      </c>
      <c r="L7" s="52">
        <v>477120</v>
      </c>
      <c r="M7" s="52">
        <v>506157</v>
      </c>
      <c r="N7" s="52">
        <v>543668</v>
      </c>
      <c r="O7" s="52">
        <v>582297</v>
      </c>
      <c r="P7" s="52">
        <v>610655</v>
      </c>
      <c r="Q7" s="52">
        <v>629164</v>
      </c>
      <c r="R7" s="52">
        <v>640252</v>
      </c>
      <c r="S7" s="52">
        <v>650659</v>
      </c>
      <c r="T7" s="52">
        <v>654237</v>
      </c>
      <c r="U7" s="52">
        <v>646235</v>
      </c>
      <c r="V7" s="52">
        <v>639737</v>
      </c>
      <c r="W7" s="52">
        <v>620446</v>
      </c>
      <c r="X7" s="52">
        <v>603337</v>
      </c>
      <c r="Y7" s="52">
        <v>599873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3066</v>
      </c>
      <c r="C9" s="52">
        <v>4008</v>
      </c>
      <c r="D9" s="52">
        <v>4683</v>
      </c>
      <c r="E9" s="52">
        <v>5631</v>
      </c>
      <c r="F9" s="52">
        <v>6368</v>
      </c>
      <c r="G9" s="52">
        <v>6643</v>
      </c>
      <c r="H9" s="52">
        <v>6631</v>
      </c>
      <c r="I9" s="52">
        <v>6922</v>
      </c>
      <c r="J9" s="52">
        <v>7650</v>
      </c>
      <c r="K9" s="52">
        <v>8553</v>
      </c>
      <c r="L9" s="52">
        <v>9762</v>
      </c>
      <c r="M9" s="52">
        <v>11225</v>
      </c>
      <c r="N9" s="52">
        <v>12770</v>
      </c>
      <c r="O9" s="52">
        <v>15815</v>
      </c>
      <c r="P9" s="52">
        <v>17941</v>
      </c>
      <c r="Q9" s="52">
        <v>19205</v>
      </c>
      <c r="R9" s="52">
        <v>20030</v>
      </c>
      <c r="S9" s="52">
        <v>21113</v>
      </c>
      <c r="T9" s="52">
        <v>21491</v>
      </c>
      <c r="U9" s="52">
        <v>22741</v>
      </c>
      <c r="V9" s="52">
        <v>27038</v>
      </c>
      <c r="W9" s="52">
        <v>26204</v>
      </c>
      <c r="X9" s="52">
        <v>24380</v>
      </c>
      <c r="Y9" s="52">
        <v>22590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384404</v>
      </c>
      <c r="C11" s="52">
        <v>389835</v>
      </c>
      <c r="D11" s="52">
        <v>403689</v>
      </c>
      <c r="E11" s="52">
        <v>412097</v>
      </c>
      <c r="F11" s="52">
        <v>409132</v>
      </c>
      <c r="G11" s="52">
        <v>377359</v>
      </c>
      <c r="H11" s="52">
        <v>360173</v>
      </c>
      <c r="I11" s="52">
        <v>364935</v>
      </c>
      <c r="J11" s="52">
        <v>375909</v>
      </c>
      <c r="K11" s="52">
        <v>387435</v>
      </c>
      <c r="L11" s="52">
        <v>399053</v>
      </c>
      <c r="M11" s="52">
        <v>415919</v>
      </c>
      <c r="N11" s="52">
        <v>436064</v>
      </c>
      <c r="O11" s="52">
        <v>454202</v>
      </c>
      <c r="P11" s="52">
        <v>481603</v>
      </c>
      <c r="Q11" s="52">
        <v>499796</v>
      </c>
      <c r="R11" s="52">
        <v>511377</v>
      </c>
      <c r="S11" s="52">
        <v>508295</v>
      </c>
      <c r="T11" s="52">
        <v>505729</v>
      </c>
      <c r="U11" s="52">
        <v>509085</v>
      </c>
      <c r="V11" s="52">
        <v>525782</v>
      </c>
      <c r="W11" s="52">
        <v>553468</v>
      </c>
      <c r="X11" s="52">
        <v>573754</v>
      </c>
      <c r="Y11" s="52">
        <v>573312</v>
      </c>
      <c r="DA11" s="63" t="s">
        <v>1114</v>
      </c>
    </row>
    <row r="12" spans="1:105" ht="12" customHeight="1" x14ac:dyDescent="0.25">
      <c r="A12" s="97" t="s">
        <v>127</v>
      </c>
      <c r="B12" s="52">
        <v>1101</v>
      </c>
      <c r="C12" s="52">
        <v>1156</v>
      </c>
      <c r="D12" s="52">
        <v>1155</v>
      </c>
      <c r="E12" s="52">
        <v>1321</v>
      </c>
      <c r="F12" s="52">
        <v>1620</v>
      </c>
      <c r="G12" s="52">
        <v>1531</v>
      </c>
      <c r="H12" s="52">
        <v>1693</v>
      </c>
      <c r="I12" s="52">
        <v>1953</v>
      </c>
      <c r="J12" s="52">
        <v>2092</v>
      </c>
      <c r="K12" s="52">
        <v>2820</v>
      </c>
      <c r="L12" s="52">
        <v>3032</v>
      </c>
      <c r="M12" s="52">
        <v>3371</v>
      </c>
      <c r="N12" s="52">
        <v>3481</v>
      </c>
      <c r="O12" s="52">
        <v>3513</v>
      </c>
      <c r="P12" s="52">
        <v>3932</v>
      </c>
      <c r="Q12" s="52">
        <v>4079</v>
      </c>
      <c r="R12" s="52">
        <v>4114</v>
      </c>
      <c r="S12" s="52">
        <v>3814</v>
      </c>
      <c r="T12" s="52">
        <v>3613</v>
      </c>
      <c r="U12" s="52">
        <v>3473</v>
      </c>
      <c r="V12" s="52">
        <v>3600</v>
      </c>
      <c r="W12" s="52">
        <v>4007</v>
      </c>
      <c r="X12" s="52">
        <v>3620</v>
      </c>
      <c r="Y12" s="52">
        <v>3380</v>
      </c>
      <c r="DA12" s="63" t="s">
        <v>1115</v>
      </c>
    </row>
    <row r="13" spans="1:105" ht="12" customHeight="1" x14ac:dyDescent="0.25">
      <c r="A13" s="97" t="s">
        <v>122</v>
      </c>
      <c r="B13" s="52">
        <v>48705</v>
      </c>
      <c r="C13" s="52">
        <v>49532</v>
      </c>
      <c r="D13" s="52">
        <v>51672</v>
      </c>
      <c r="E13" s="52">
        <v>52096</v>
      </c>
      <c r="F13" s="52">
        <v>50330</v>
      </c>
      <c r="G13" s="52">
        <v>44971</v>
      </c>
      <c r="H13" s="52">
        <v>41019</v>
      </c>
      <c r="I13" s="52">
        <v>41466</v>
      </c>
      <c r="J13" s="52">
        <v>41588</v>
      </c>
      <c r="K13" s="52">
        <v>35199</v>
      </c>
      <c r="L13" s="52">
        <v>36597</v>
      </c>
      <c r="M13" s="52">
        <v>41602</v>
      </c>
      <c r="N13" s="52">
        <v>51317</v>
      </c>
      <c r="O13" s="52">
        <v>61611</v>
      </c>
      <c r="P13" s="52">
        <v>62806</v>
      </c>
      <c r="Q13" s="52">
        <v>63471</v>
      </c>
      <c r="R13" s="52">
        <v>63903</v>
      </c>
      <c r="S13" s="52">
        <v>71485</v>
      </c>
      <c r="T13" s="52">
        <v>75743</v>
      </c>
      <c r="U13" s="52">
        <v>69869</v>
      </c>
      <c r="V13" s="52">
        <v>57482</v>
      </c>
      <c r="W13" s="52">
        <v>32993</v>
      </c>
      <c r="X13" s="52">
        <v>14228</v>
      </c>
      <c r="Y13" s="52">
        <v>12685</v>
      </c>
      <c r="DA13" s="63" t="s">
        <v>1116</v>
      </c>
    </row>
    <row r="14" spans="1:105" ht="12" customHeight="1" x14ac:dyDescent="0.25">
      <c r="A14" s="97" t="s">
        <v>121</v>
      </c>
      <c r="B14" s="52">
        <v>15853</v>
      </c>
      <c r="C14" s="52">
        <v>16386</v>
      </c>
      <c r="D14" s="52">
        <v>16984</v>
      </c>
      <c r="E14" s="52">
        <v>18593</v>
      </c>
      <c r="F14" s="52">
        <v>20541</v>
      </c>
      <c r="G14" s="52">
        <v>21572</v>
      </c>
      <c r="H14" s="52">
        <v>23226</v>
      </c>
      <c r="I14" s="52">
        <v>24277</v>
      </c>
      <c r="J14" s="52">
        <v>26584</v>
      </c>
      <c r="K14" s="52">
        <v>35763</v>
      </c>
      <c r="L14" s="52">
        <v>38438</v>
      </c>
      <c r="M14" s="52">
        <v>45265</v>
      </c>
      <c r="N14" s="52">
        <v>52806</v>
      </c>
      <c r="O14" s="52">
        <v>62971</v>
      </c>
      <c r="P14" s="52">
        <v>62314</v>
      </c>
      <c r="Q14" s="52">
        <v>61818</v>
      </c>
      <c r="R14" s="52">
        <v>60858</v>
      </c>
      <c r="S14" s="52">
        <v>67065</v>
      </c>
      <c r="T14" s="52">
        <v>69152</v>
      </c>
      <c r="U14" s="52">
        <v>63808</v>
      </c>
      <c r="V14" s="52">
        <v>52873</v>
      </c>
      <c r="W14" s="52">
        <v>29978</v>
      </c>
      <c r="X14" s="52">
        <v>11735</v>
      </c>
      <c r="Y14" s="52">
        <v>10496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2895</v>
      </c>
      <c r="C16" s="52">
        <v>2853</v>
      </c>
      <c r="D16" s="52">
        <v>2758</v>
      </c>
      <c r="E16" s="52">
        <v>2661</v>
      </c>
      <c r="F16" s="52">
        <v>2596</v>
      </c>
      <c r="G16" s="52">
        <v>2356</v>
      </c>
      <c r="H16" s="52">
        <v>2163</v>
      </c>
      <c r="I16" s="52">
        <v>2052</v>
      </c>
      <c r="J16" s="52">
        <v>1934</v>
      </c>
      <c r="K16" s="52">
        <v>1809</v>
      </c>
      <c r="L16" s="52">
        <v>1611</v>
      </c>
      <c r="M16" s="52">
        <v>1331</v>
      </c>
      <c r="N16" s="52">
        <v>1090</v>
      </c>
      <c r="O16" s="52">
        <v>1066</v>
      </c>
      <c r="P16" s="52">
        <v>1188</v>
      </c>
      <c r="Q16" s="52">
        <v>1425</v>
      </c>
      <c r="R16" s="52">
        <v>1583</v>
      </c>
      <c r="S16" s="52">
        <v>1617</v>
      </c>
      <c r="T16" s="52">
        <v>1556</v>
      </c>
      <c r="U16" s="52">
        <v>1549</v>
      </c>
      <c r="V16" s="52">
        <v>1487</v>
      </c>
      <c r="W16" s="52">
        <v>1400</v>
      </c>
      <c r="X16" s="52">
        <v>1020</v>
      </c>
      <c r="Y16" s="52">
        <v>701</v>
      </c>
      <c r="DA16" s="63" t="s">
        <v>1118</v>
      </c>
    </row>
    <row r="17" spans="1:105" ht="12" customHeight="1" x14ac:dyDescent="0.25">
      <c r="A17" s="109" t="s">
        <v>120</v>
      </c>
      <c r="B17" s="36">
        <v>447168</v>
      </c>
      <c r="C17" s="36">
        <v>454056</v>
      </c>
      <c r="D17" s="36">
        <v>470742</v>
      </c>
      <c r="E17" s="36">
        <v>481446</v>
      </c>
      <c r="F17" s="36">
        <v>479027</v>
      </c>
      <c r="G17" s="36">
        <v>443077</v>
      </c>
      <c r="H17" s="36">
        <v>423948</v>
      </c>
      <c r="I17" s="36">
        <v>430579</v>
      </c>
      <c r="J17" s="36">
        <v>444239</v>
      </c>
      <c r="K17" s="36">
        <v>459408</v>
      </c>
      <c r="L17" s="36">
        <v>475509</v>
      </c>
      <c r="M17" s="36">
        <v>504826</v>
      </c>
      <c r="N17" s="36">
        <v>542578</v>
      </c>
      <c r="O17" s="36">
        <v>581231</v>
      </c>
      <c r="P17" s="36">
        <v>609467</v>
      </c>
      <c r="Q17" s="36">
        <v>627739</v>
      </c>
      <c r="R17" s="36">
        <v>638669</v>
      </c>
      <c r="S17" s="36">
        <v>649042</v>
      </c>
      <c r="T17" s="36">
        <v>652681</v>
      </c>
      <c r="U17" s="36">
        <v>644686</v>
      </c>
      <c r="V17" s="36">
        <v>638250</v>
      </c>
      <c r="W17" s="36">
        <v>619046</v>
      </c>
      <c r="X17" s="36">
        <v>602317</v>
      </c>
      <c r="Y17" s="36">
        <v>599172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35161</v>
      </c>
      <c r="D21" s="52">
        <v>35171</v>
      </c>
      <c r="E21" s="52">
        <v>35246</v>
      </c>
      <c r="F21" s="52">
        <v>35456</v>
      </c>
      <c r="G21" s="52">
        <v>36190</v>
      </c>
      <c r="H21" s="52">
        <v>36199</v>
      </c>
      <c r="I21" s="52">
        <v>37438</v>
      </c>
      <c r="J21" s="52">
        <v>38631</v>
      </c>
      <c r="K21" s="52">
        <v>40177</v>
      </c>
      <c r="L21" s="52">
        <v>42135</v>
      </c>
      <c r="M21" s="52">
        <v>44593</v>
      </c>
      <c r="N21" s="52">
        <v>47642</v>
      </c>
      <c r="O21" s="52">
        <v>44363</v>
      </c>
      <c r="P21" s="52">
        <v>20783</v>
      </c>
      <c r="Q21" s="52">
        <v>26276</v>
      </c>
      <c r="R21" s="52">
        <v>32777</v>
      </c>
      <c r="S21" s="52">
        <v>40347</v>
      </c>
      <c r="T21" s="52">
        <v>40684</v>
      </c>
      <c r="U21" s="52">
        <v>39247</v>
      </c>
      <c r="V21" s="52">
        <v>38917</v>
      </c>
      <c r="W21" s="52">
        <v>41192</v>
      </c>
      <c r="X21" s="52">
        <v>50389</v>
      </c>
      <c r="Y21" s="52">
        <v>57381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479</v>
      </c>
      <c r="D23" s="52">
        <v>482</v>
      </c>
      <c r="E23" s="52">
        <v>501</v>
      </c>
      <c r="F23" s="52">
        <v>550</v>
      </c>
      <c r="G23" s="52">
        <v>648</v>
      </c>
      <c r="H23" s="52">
        <v>800</v>
      </c>
      <c r="I23" s="52">
        <v>749</v>
      </c>
      <c r="J23" s="52">
        <v>873</v>
      </c>
      <c r="K23" s="52">
        <v>1277</v>
      </c>
      <c r="L23" s="52">
        <v>1203</v>
      </c>
      <c r="M23" s="52">
        <v>1224</v>
      </c>
      <c r="N23" s="52">
        <v>1151</v>
      </c>
      <c r="O23" s="52">
        <v>1450</v>
      </c>
      <c r="P23" s="52">
        <v>1303</v>
      </c>
      <c r="Q23" s="52">
        <v>1709</v>
      </c>
      <c r="R23" s="52">
        <v>2179</v>
      </c>
      <c r="S23" s="52">
        <v>2618</v>
      </c>
      <c r="T23" s="52">
        <v>2921</v>
      </c>
      <c r="U23" s="52">
        <v>3166</v>
      </c>
      <c r="V23" s="52">
        <v>3386</v>
      </c>
      <c r="W23" s="52">
        <v>3616</v>
      </c>
      <c r="X23" s="52">
        <v>3352</v>
      </c>
      <c r="Y23" s="52">
        <v>3501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30032</v>
      </c>
      <c r="D25" s="52">
        <v>30039</v>
      </c>
      <c r="E25" s="52">
        <v>30104</v>
      </c>
      <c r="F25" s="52">
        <v>30279</v>
      </c>
      <c r="G25" s="52">
        <v>32906</v>
      </c>
      <c r="H25" s="52">
        <v>29074</v>
      </c>
      <c r="I25" s="52">
        <v>32461</v>
      </c>
      <c r="J25" s="52">
        <v>37224</v>
      </c>
      <c r="K25" s="52">
        <v>38143</v>
      </c>
      <c r="L25" s="52">
        <v>39777</v>
      </c>
      <c r="M25" s="52">
        <v>41925</v>
      </c>
      <c r="N25" s="52">
        <v>44610</v>
      </c>
      <c r="O25" s="52">
        <v>41421</v>
      </c>
      <c r="P25" s="52">
        <v>19175</v>
      </c>
      <c r="Q25" s="52">
        <v>24422</v>
      </c>
      <c r="R25" s="52">
        <v>30564</v>
      </c>
      <c r="S25" s="52">
        <v>37696</v>
      </c>
      <c r="T25" s="52">
        <v>37714</v>
      </c>
      <c r="U25" s="52">
        <v>35941</v>
      </c>
      <c r="V25" s="52">
        <v>35518</v>
      </c>
      <c r="W25" s="52">
        <v>37916</v>
      </c>
      <c r="X25" s="52">
        <v>48891</v>
      </c>
      <c r="Y25" s="52">
        <v>56536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86</v>
      </c>
      <c r="D26" s="52">
        <v>86</v>
      </c>
      <c r="E26" s="52">
        <v>86</v>
      </c>
      <c r="F26" s="52">
        <v>86</v>
      </c>
      <c r="G26" s="52">
        <v>91</v>
      </c>
      <c r="H26" s="52">
        <v>89</v>
      </c>
      <c r="I26" s="52">
        <v>96</v>
      </c>
      <c r="J26" s="52">
        <v>117</v>
      </c>
      <c r="K26" s="52">
        <v>126</v>
      </c>
      <c r="L26" s="52">
        <v>140</v>
      </c>
      <c r="M26" s="52">
        <v>157</v>
      </c>
      <c r="N26" s="52">
        <v>194</v>
      </c>
      <c r="O26" s="52">
        <v>236</v>
      </c>
      <c r="P26" s="52">
        <v>131</v>
      </c>
      <c r="Q26" s="52">
        <v>171</v>
      </c>
      <c r="R26" s="52">
        <v>228</v>
      </c>
      <c r="S26" s="52">
        <v>300</v>
      </c>
      <c r="T26" s="52">
        <v>314</v>
      </c>
      <c r="U26" s="52">
        <v>323</v>
      </c>
      <c r="V26" s="52">
        <v>324</v>
      </c>
      <c r="W26" s="52">
        <v>311</v>
      </c>
      <c r="X26" s="52">
        <v>387</v>
      </c>
      <c r="Y26" s="52">
        <v>424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7610</v>
      </c>
      <c r="D27" s="52">
        <v>7627</v>
      </c>
      <c r="E27" s="52">
        <v>7744</v>
      </c>
      <c r="F27" s="52">
        <v>8074</v>
      </c>
      <c r="G27" s="52">
        <v>8705</v>
      </c>
      <c r="H27" s="52">
        <v>9715</v>
      </c>
      <c r="I27" s="52">
        <v>6598</v>
      </c>
      <c r="J27" s="52">
        <v>5541</v>
      </c>
      <c r="K27" s="52">
        <v>8046</v>
      </c>
      <c r="L27" s="52">
        <v>7597</v>
      </c>
      <c r="M27" s="52">
        <v>6365</v>
      </c>
      <c r="N27" s="52">
        <v>5405</v>
      </c>
      <c r="O27" s="52">
        <v>4805</v>
      </c>
      <c r="P27" s="52">
        <v>6163</v>
      </c>
      <c r="Q27" s="52">
        <v>6713</v>
      </c>
      <c r="R27" s="52">
        <v>7022</v>
      </c>
      <c r="S27" s="52">
        <v>8101</v>
      </c>
      <c r="T27" s="52">
        <v>11231</v>
      </c>
      <c r="U27" s="52">
        <v>12145</v>
      </c>
      <c r="V27" s="52">
        <v>12387</v>
      </c>
      <c r="W27" s="52">
        <v>24489</v>
      </c>
      <c r="X27" s="52">
        <v>18765</v>
      </c>
      <c r="Y27" s="52">
        <v>1543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2477</v>
      </c>
      <c r="D28" s="52">
        <v>2483</v>
      </c>
      <c r="E28" s="52">
        <v>2524</v>
      </c>
      <c r="F28" s="52">
        <v>2639</v>
      </c>
      <c r="G28" s="52">
        <v>2875</v>
      </c>
      <c r="H28" s="52">
        <v>3280</v>
      </c>
      <c r="I28" s="52">
        <v>2435</v>
      </c>
      <c r="J28" s="52">
        <v>2413</v>
      </c>
      <c r="K28" s="52">
        <v>3645</v>
      </c>
      <c r="L28" s="52">
        <v>3986</v>
      </c>
      <c r="M28" s="52">
        <v>4467</v>
      </c>
      <c r="N28" s="52">
        <v>4728</v>
      </c>
      <c r="O28" s="52">
        <v>4699</v>
      </c>
      <c r="P28" s="52">
        <v>5952</v>
      </c>
      <c r="Q28" s="52">
        <v>6894</v>
      </c>
      <c r="R28" s="52">
        <v>8810</v>
      </c>
      <c r="S28" s="52">
        <v>10745</v>
      </c>
      <c r="T28" s="52">
        <v>9723</v>
      </c>
      <c r="U28" s="52">
        <v>11069</v>
      </c>
      <c r="V28" s="52">
        <v>10935</v>
      </c>
      <c r="W28" s="52">
        <v>22895</v>
      </c>
      <c r="X28" s="52">
        <v>18243</v>
      </c>
      <c r="Y28" s="52">
        <v>1239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452</v>
      </c>
      <c r="D30" s="52">
        <v>453</v>
      </c>
      <c r="E30" s="52">
        <v>458</v>
      </c>
      <c r="F30" s="52">
        <v>473</v>
      </c>
      <c r="G30" s="52">
        <v>502</v>
      </c>
      <c r="H30" s="52">
        <v>545</v>
      </c>
      <c r="I30" s="52">
        <v>342</v>
      </c>
      <c r="J30" s="52">
        <v>306</v>
      </c>
      <c r="K30" s="52">
        <v>370</v>
      </c>
      <c r="L30" s="52">
        <v>349</v>
      </c>
      <c r="M30" s="52">
        <v>350</v>
      </c>
      <c r="N30" s="52">
        <v>336</v>
      </c>
      <c r="O30" s="52">
        <v>264</v>
      </c>
      <c r="P30" s="52">
        <v>165</v>
      </c>
      <c r="Q30" s="52">
        <v>187</v>
      </c>
      <c r="R30" s="52">
        <v>174</v>
      </c>
      <c r="S30" s="52">
        <v>198</v>
      </c>
      <c r="T30" s="52">
        <v>163</v>
      </c>
      <c r="U30" s="52">
        <v>178</v>
      </c>
      <c r="V30" s="52">
        <v>220</v>
      </c>
      <c r="W30" s="52">
        <v>281</v>
      </c>
      <c r="X30" s="52">
        <v>380</v>
      </c>
      <c r="Y30" s="52">
        <v>319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69870</v>
      </c>
      <c r="D31" s="36">
        <v>70019</v>
      </c>
      <c r="E31" s="36">
        <v>71089</v>
      </c>
      <c r="F31" s="36">
        <v>74062</v>
      </c>
      <c r="G31" s="36">
        <v>79894</v>
      </c>
      <c r="H31" s="36">
        <v>89380</v>
      </c>
      <c r="I31" s="36">
        <v>61229</v>
      </c>
      <c r="J31" s="36">
        <v>63213</v>
      </c>
      <c r="K31" s="36">
        <v>76249</v>
      </c>
      <c r="L31" s="36">
        <v>76421</v>
      </c>
      <c r="M31" s="36">
        <v>72746</v>
      </c>
      <c r="N31" s="36">
        <v>70645</v>
      </c>
      <c r="O31" s="36">
        <v>67337</v>
      </c>
      <c r="P31" s="36">
        <v>59250</v>
      </c>
      <c r="Q31" s="36">
        <v>78435</v>
      </c>
      <c r="R31" s="36">
        <v>90396</v>
      </c>
      <c r="S31" s="36">
        <v>100847</v>
      </c>
      <c r="T31" s="36">
        <v>103533</v>
      </c>
      <c r="U31" s="36">
        <v>105322</v>
      </c>
      <c r="V31" s="36">
        <v>103782</v>
      </c>
      <c r="W31" s="36">
        <v>98142</v>
      </c>
      <c r="X31" s="36">
        <v>96070</v>
      </c>
      <c r="Y31" s="36">
        <v>101458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42007</v>
      </c>
      <c r="D35" s="52">
        <v>51762</v>
      </c>
      <c r="E35" s="52">
        <v>45853</v>
      </c>
      <c r="F35" s="52">
        <v>32972</v>
      </c>
      <c r="G35" s="52">
        <v>0</v>
      </c>
      <c r="H35" s="52">
        <v>16877</v>
      </c>
      <c r="I35" s="52">
        <v>43958</v>
      </c>
      <c r="J35" s="52">
        <v>52173</v>
      </c>
      <c r="K35" s="52">
        <v>55221</v>
      </c>
      <c r="L35" s="52">
        <v>58038</v>
      </c>
      <c r="M35" s="52">
        <v>73630</v>
      </c>
      <c r="N35" s="52">
        <v>85153</v>
      </c>
      <c r="O35" s="52">
        <v>82992</v>
      </c>
      <c r="P35" s="52">
        <v>49141</v>
      </c>
      <c r="Q35" s="52">
        <v>44785</v>
      </c>
      <c r="R35" s="52">
        <v>43865</v>
      </c>
      <c r="S35" s="52">
        <v>50754</v>
      </c>
      <c r="T35" s="52">
        <v>44262</v>
      </c>
      <c r="U35" s="52">
        <v>31245</v>
      </c>
      <c r="V35" s="52">
        <v>32419</v>
      </c>
      <c r="W35" s="52">
        <v>21901</v>
      </c>
      <c r="X35" s="52">
        <v>33280</v>
      </c>
      <c r="Y35" s="52">
        <v>53917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1421</v>
      </c>
      <c r="D37" s="52">
        <v>1157</v>
      </c>
      <c r="E37" s="52">
        <v>1449</v>
      </c>
      <c r="F37" s="52">
        <v>1287</v>
      </c>
      <c r="G37" s="52">
        <v>923</v>
      </c>
      <c r="H37" s="52">
        <v>788</v>
      </c>
      <c r="I37" s="52">
        <v>1040</v>
      </c>
      <c r="J37" s="52">
        <v>1601</v>
      </c>
      <c r="K37" s="52">
        <v>2180</v>
      </c>
      <c r="L37" s="52">
        <v>2412</v>
      </c>
      <c r="M37" s="52">
        <v>2687</v>
      </c>
      <c r="N37" s="52">
        <v>2696</v>
      </c>
      <c r="O37" s="52">
        <v>4495</v>
      </c>
      <c r="P37" s="52">
        <v>3429</v>
      </c>
      <c r="Q37" s="52">
        <v>2973</v>
      </c>
      <c r="R37" s="52">
        <v>3004</v>
      </c>
      <c r="S37" s="52">
        <v>3701</v>
      </c>
      <c r="T37" s="52">
        <v>3299</v>
      </c>
      <c r="U37" s="52">
        <v>4416</v>
      </c>
      <c r="V37" s="52">
        <v>7683</v>
      </c>
      <c r="W37" s="52">
        <v>2782</v>
      </c>
      <c r="X37" s="52">
        <v>1528</v>
      </c>
      <c r="Y37" s="52">
        <v>1711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35463</v>
      </c>
      <c r="D39" s="52">
        <v>43893</v>
      </c>
      <c r="E39" s="52">
        <v>38512</v>
      </c>
      <c r="F39" s="52">
        <v>27314</v>
      </c>
      <c r="G39" s="52">
        <v>1133</v>
      </c>
      <c r="H39" s="52">
        <v>11888</v>
      </c>
      <c r="I39" s="52">
        <v>37223</v>
      </c>
      <c r="J39" s="52">
        <v>48198</v>
      </c>
      <c r="K39" s="52">
        <v>49669</v>
      </c>
      <c r="L39" s="52">
        <v>51395</v>
      </c>
      <c r="M39" s="52">
        <v>58791</v>
      </c>
      <c r="N39" s="52">
        <v>64755</v>
      </c>
      <c r="O39" s="52">
        <v>59559</v>
      </c>
      <c r="P39" s="52">
        <v>46576</v>
      </c>
      <c r="Q39" s="52">
        <v>42615</v>
      </c>
      <c r="R39" s="52">
        <v>42145</v>
      </c>
      <c r="S39" s="52">
        <v>34614</v>
      </c>
      <c r="T39" s="52">
        <v>35148</v>
      </c>
      <c r="U39" s="52">
        <v>39297</v>
      </c>
      <c r="V39" s="52">
        <v>52215</v>
      </c>
      <c r="W39" s="52">
        <v>65602</v>
      </c>
      <c r="X39" s="52">
        <v>69177</v>
      </c>
      <c r="Y39" s="52">
        <v>56094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141</v>
      </c>
      <c r="D40" s="52">
        <v>85</v>
      </c>
      <c r="E40" s="52">
        <v>252</v>
      </c>
      <c r="F40" s="52">
        <v>385</v>
      </c>
      <c r="G40" s="52">
        <v>2</v>
      </c>
      <c r="H40" s="52">
        <v>251</v>
      </c>
      <c r="I40" s="52">
        <v>356</v>
      </c>
      <c r="J40" s="52">
        <v>256</v>
      </c>
      <c r="K40" s="52">
        <v>854</v>
      </c>
      <c r="L40" s="52">
        <v>352</v>
      </c>
      <c r="M40" s="52">
        <v>496</v>
      </c>
      <c r="N40" s="52">
        <v>304</v>
      </c>
      <c r="O40" s="52">
        <v>268</v>
      </c>
      <c r="P40" s="52">
        <v>550</v>
      </c>
      <c r="Q40" s="52">
        <v>318</v>
      </c>
      <c r="R40" s="52">
        <v>263</v>
      </c>
      <c r="S40" s="52">
        <v>0</v>
      </c>
      <c r="T40" s="52">
        <v>113</v>
      </c>
      <c r="U40" s="52">
        <v>183</v>
      </c>
      <c r="V40" s="52">
        <v>451</v>
      </c>
      <c r="W40" s="52">
        <v>718</v>
      </c>
      <c r="X40" s="52">
        <v>0</v>
      </c>
      <c r="Y40" s="52">
        <v>184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8437</v>
      </c>
      <c r="D41" s="52">
        <v>9767</v>
      </c>
      <c r="E41" s="52">
        <v>8168</v>
      </c>
      <c r="F41" s="52">
        <v>6308</v>
      </c>
      <c r="G41" s="52">
        <v>3346</v>
      </c>
      <c r="H41" s="52">
        <v>5763</v>
      </c>
      <c r="I41" s="52">
        <v>7045</v>
      </c>
      <c r="J41" s="52">
        <v>5663</v>
      </c>
      <c r="K41" s="52">
        <v>1657</v>
      </c>
      <c r="L41" s="52">
        <v>8995</v>
      </c>
      <c r="M41" s="52">
        <v>11370</v>
      </c>
      <c r="N41" s="52">
        <v>15120</v>
      </c>
      <c r="O41" s="52">
        <v>15099</v>
      </c>
      <c r="P41" s="52">
        <v>7358</v>
      </c>
      <c r="Q41" s="52">
        <v>7378</v>
      </c>
      <c r="R41" s="52">
        <v>7454</v>
      </c>
      <c r="S41" s="52">
        <v>15683</v>
      </c>
      <c r="T41" s="52">
        <v>15489</v>
      </c>
      <c r="U41" s="52">
        <v>6271</v>
      </c>
      <c r="V41" s="52">
        <v>0</v>
      </c>
      <c r="W41" s="52">
        <v>0</v>
      </c>
      <c r="X41" s="52">
        <v>0</v>
      </c>
      <c r="Y41" s="52">
        <v>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3010</v>
      </c>
      <c r="D42" s="52">
        <v>3081</v>
      </c>
      <c r="E42" s="52">
        <v>4133</v>
      </c>
      <c r="F42" s="52">
        <v>4587</v>
      </c>
      <c r="G42" s="52">
        <v>3906</v>
      </c>
      <c r="H42" s="52">
        <v>4934</v>
      </c>
      <c r="I42" s="52">
        <v>3486</v>
      </c>
      <c r="J42" s="52">
        <v>4720</v>
      </c>
      <c r="K42" s="52">
        <v>12824</v>
      </c>
      <c r="L42" s="52">
        <v>6661</v>
      </c>
      <c r="M42" s="52">
        <v>11294</v>
      </c>
      <c r="N42" s="52">
        <v>12269</v>
      </c>
      <c r="O42" s="52">
        <v>14864</v>
      </c>
      <c r="P42" s="52">
        <v>5295</v>
      </c>
      <c r="Q42" s="52">
        <v>6398</v>
      </c>
      <c r="R42" s="52">
        <v>7850</v>
      </c>
      <c r="S42" s="52">
        <v>16952</v>
      </c>
      <c r="T42" s="52">
        <v>11810</v>
      </c>
      <c r="U42" s="52">
        <v>5725</v>
      </c>
      <c r="V42" s="52">
        <v>0</v>
      </c>
      <c r="W42" s="52">
        <v>0</v>
      </c>
      <c r="X42" s="52">
        <v>0</v>
      </c>
      <c r="Y42" s="52">
        <v>0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410</v>
      </c>
      <c r="D44" s="52">
        <v>358</v>
      </c>
      <c r="E44" s="52">
        <v>361</v>
      </c>
      <c r="F44" s="52">
        <v>408</v>
      </c>
      <c r="G44" s="52">
        <v>262</v>
      </c>
      <c r="H44" s="52">
        <v>352</v>
      </c>
      <c r="I44" s="52">
        <v>231</v>
      </c>
      <c r="J44" s="52">
        <v>188</v>
      </c>
      <c r="K44" s="52">
        <v>245</v>
      </c>
      <c r="L44" s="52">
        <v>151</v>
      </c>
      <c r="M44" s="52">
        <v>70</v>
      </c>
      <c r="N44" s="52">
        <v>95</v>
      </c>
      <c r="O44" s="52">
        <v>240</v>
      </c>
      <c r="P44" s="52">
        <v>287</v>
      </c>
      <c r="Q44" s="52">
        <v>424</v>
      </c>
      <c r="R44" s="52">
        <v>332</v>
      </c>
      <c r="S44" s="52">
        <v>232</v>
      </c>
      <c r="T44" s="52">
        <v>102</v>
      </c>
      <c r="U44" s="52">
        <v>171</v>
      </c>
      <c r="V44" s="52">
        <v>158</v>
      </c>
      <c r="W44" s="52">
        <v>194</v>
      </c>
      <c r="X44" s="52">
        <v>0</v>
      </c>
      <c r="Y44" s="52">
        <v>0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76758</v>
      </c>
      <c r="D45" s="36">
        <v>86705</v>
      </c>
      <c r="E45" s="36">
        <v>81793</v>
      </c>
      <c r="F45" s="36">
        <v>71643</v>
      </c>
      <c r="G45" s="36">
        <v>43944</v>
      </c>
      <c r="H45" s="36">
        <v>70251</v>
      </c>
      <c r="I45" s="36">
        <v>67860</v>
      </c>
      <c r="J45" s="36">
        <v>76873</v>
      </c>
      <c r="K45" s="36">
        <v>91418</v>
      </c>
      <c r="L45" s="36">
        <v>92522</v>
      </c>
      <c r="M45" s="36">
        <v>102063</v>
      </c>
      <c r="N45" s="36">
        <v>108397</v>
      </c>
      <c r="O45" s="36">
        <v>105990</v>
      </c>
      <c r="P45" s="36">
        <v>87486</v>
      </c>
      <c r="Q45" s="36">
        <v>96707</v>
      </c>
      <c r="R45" s="36">
        <v>101326</v>
      </c>
      <c r="S45" s="36">
        <v>111220</v>
      </c>
      <c r="T45" s="36">
        <v>107172</v>
      </c>
      <c r="U45" s="36">
        <v>97327</v>
      </c>
      <c r="V45" s="36">
        <v>97346</v>
      </c>
      <c r="W45" s="36">
        <v>78938</v>
      </c>
      <c r="X45" s="36">
        <v>79341</v>
      </c>
      <c r="Y45" s="36">
        <v>98313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16604</v>
      </c>
      <c r="D49" s="52">
        <v>21336</v>
      </c>
      <c r="E49" s="52">
        <v>19074</v>
      </c>
      <c r="F49" s="52">
        <v>10882</v>
      </c>
      <c r="G49" s="52">
        <v>0</v>
      </c>
      <c r="H49" s="52">
        <v>6191</v>
      </c>
      <c r="I49" s="52">
        <v>15018</v>
      </c>
      <c r="J49" s="52">
        <v>18408</v>
      </c>
      <c r="K49" s="52">
        <v>18114</v>
      </c>
      <c r="L49" s="52">
        <v>18263</v>
      </c>
      <c r="M49" s="52">
        <v>20260</v>
      </c>
      <c r="N49" s="52">
        <v>22986</v>
      </c>
      <c r="O49" s="52">
        <v>27420</v>
      </c>
      <c r="P49" s="52">
        <v>30610</v>
      </c>
      <c r="Q49" s="52">
        <v>22546</v>
      </c>
      <c r="R49" s="52">
        <v>19184</v>
      </c>
      <c r="S49" s="52">
        <v>16764</v>
      </c>
      <c r="T49" s="52">
        <v>15590</v>
      </c>
      <c r="U49" s="52">
        <v>10041</v>
      </c>
      <c r="V49" s="52">
        <v>11820</v>
      </c>
      <c r="W49" s="52">
        <v>10846</v>
      </c>
      <c r="X49" s="52">
        <v>10501</v>
      </c>
      <c r="Y49" s="52">
        <v>21161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497</v>
      </c>
      <c r="D51" s="52">
        <v>409</v>
      </c>
      <c r="E51" s="52">
        <v>553</v>
      </c>
      <c r="F51" s="52">
        <v>424</v>
      </c>
      <c r="G51" s="52">
        <v>0</v>
      </c>
      <c r="H51" s="52">
        <v>225</v>
      </c>
      <c r="I51" s="52">
        <v>637</v>
      </c>
      <c r="J51" s="52">
        <v>640</v>
      </c>
      <c r="K51" s="52">
        <v>421</v>
      </c>
      <c r="L51" s="52">
        <v>563</v>
      </c>
      <c r="M51" s="52">
        <v>652</v>
      </c>
      <c r="N51" s="52">
        <v>459</v>
      </c>
      <c r="O51" s="52">
        <v>841</v>
      </c>
      <c r="P51" s="52">
        <v>446</v>
      </c>
      <c r="Q51" s="52">
        <v>357</v>
      </c>
      <c r="R51" s="52">
        <v>553</v>
      </c>
      <c r="S51" s="52">
        <v>929</v>
      </c>
      <c r="T51" s="52">
        <v>612</v>
      </c>
      <c r="U51" s="52">
        <v>829</v>
      </c>
      <c r="V51" s="52">
        <v>1758</v>
      </c>
      <c r="W51" s="52">
        <v>572</v>
      </c>
      <c r="X51" s="52">
        <v>248</v>
      </c>
      <c r="Y51" s="52">
        <v>181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12031</v>
      </c>
      <c r="D53" s="52">
        <v>16009</v>
      </c>
      <c r="E53" s="52">
        <v>13866</v>
      </c>
      <c r="F53" s="52">
        <v>7185</v>
      </c>
      <c r="G53" s="52">
        <v>0</v>
      </c>
      <c r="H53" s="52">
        <v>2220</v>
      </c>
      <c r="I53" s="52">
        <v>11312</v>
      </c>
      <c r="J53" s="52">
        <v>14665</v>
      </c>
      <c r="K53" s="52">
        <v>13138</v>
      </c>
      <c r="L53" s="52">
        <v>13246</v>
      </c>
      <c r="M53" s="52">
        <v>13907</v>
      </c>
      <c r="N53" s="52">
        <v>15519</v>
      </c>
      <c r="O53" s="52">
        <v>17539</v>
      </c>
      <c r="P53" s="52">
        <v>22783</v>
      </c>
      <c r="Q53" s="52">
        <v>15565</v>
      </c>
      <c r="R53" s="52">
        <v>12412</v>
      </c>
      <c r="S53" s="52">
        <v>6463</v>
      </c>
      <c r="T53" s="52">
        <v>6619</v>
      </c>
      <c r="U53" s="52">
        <v>6603</v>
      </c>
      <c r="V53" s="52">
        <v>11718</v>
      </c>
      <c r="W53" s="52">
        <v>10727</v>
      </c>
      <c r="X53" s="52">
        <v>10501</v>
      </c>
      <c r="Y53" s="52">
        <v>21091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48</v>
      </c>
      <c r="D54" s="52">
        <v>31</v>
      </c>
      <c r="E54" s="52">
        <v>91</v>
      </c>
      <c r="F54" s="52">
        <v>101</v>
      </c>
      <c r="G54" s="52">
        <v>0</v>
      </c>
      <c r="H54" s="52">
        <v>47</v>
      </c>
      <c r="I54" s="52">
        <v>108</v>
      </c>
      <c r="J54" s="52">
        <v>79</v>
      </c>
      <c r="K54" s="52">
        <v>226</v>
      </c>
      <c r="L54" s="52">
        <v>90</v>
      </c>
      <c r="M54" s="52">
        <v>117</v>
      </c>
      <c r="N54" s="52">
        <v>73</v>
      </c>
      <c r="O54" s="52">
        <v>79</v>
      </c>
      <c r="P54" s="52">
        <v>273</v>
      </c>
      <c r="Q54" s="52">
        <v>118</v>
      </c>
      <c r="R54" s="52">
        <v>79</v>
      </c>
      <c r="S54" s="52">
        <v>0</v>
      </c>
      <c r="T54" s="52">
        <v>23</v>
      </c>
      <c r="U54" s="52">
        <v>31</v>
      </c>
      <c r="V54" s="52">
        <v>102</v>
      </c>
      <c r="W54" s="52">
        <v>119</v>
      </c>
      <c r="X54" s="52">
        <v>0</v>
      </c>
      <c r="Y54" s="52">
        <v>70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3335</v>
      </c>
      <c r="D55" s="52">
        <v>4026</v>
      </c>
      <c r="E55" s="52">
        <v>3398</v>
      </c>
      <c r="F55" s="52">
        <v>2082</v>
      </c>
      <c r="G55" s="52">
        <v>0</v>
      </c>
      <c r="H55" s="52">
        <v>2114</v>
      </c>
      <c r="I55" s="52">
        <v>2407</v>
      </c>
      <c r="J55" s="52">
        <v>1998</v>
      </c>
      <c r="K55" s="52">
        <v>544</v>
      </c>
      <c r="L55" s="52">
        <v>2831</v>
      </c>
      <c r="M55" s="52">
        <v>3128</v>
      </c>
      <c r="N55" s="52">
        <v>4082</v>
      </c>
      <c r="O55" s="52">
        <v>4939</v>
      </c>
      <c r="P55" s="52">
        <v>4391</v>
      </c>
      <c r="Q55" s="52">
        <v>3675</v>
      </c>
      <c r="R55" s="52">
        <v>3259</v>
      </c>
      <c r="S55" s="52">
        <v>4951</v>
      </c>
      <c r="T55" s="52">
        <v>5076</v>
      </c>
      <c r="U55" s="52">
        <v>1781</v>
      </c>
      <c r="V55" s="52">
        <v>0</v>
      </c>
      <c r="W55" s="52">
        <v>0</v>
      </c>
      <c r="X55" s="52">
        <v>0</v>
      </c>
      <c r="Y55" s="52">
        <v>0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1190</v>
      </c>
      <c r="D56" s="52">
        <v>1270</v>
      </c>
      <c r="E56" s="52">
        <v>1719</v>
      </c>
      <c r="F56" s="52">
        <v>1514</v>
      </c>
      <c r="G56" s="52">
        <v>0</v>
      </c>
      <c r="H56" s="52">
        <v>1810</v>
      </c>
      <c r="I56" s="52">
        <v>1191</v>
      </c>
      <c r="J56" s="52">
        <v>1666</v>
      </c>
      <c r="K56" s="52">
        <v>4206</v>
      </c>
      <c r="L56" s="52">
        <v>2096</v>
      </c>
      <c r="M56" s="52">
        <v>3108</v>
      </c>
      <c r="N56" s="52">
        <v>3312</v>
      </c>
      <c r="O56" s="52">
        <v>4863</v>
      </c>
      <c r="P56" s="52">
        <v>3163</v>
      </c>
      <c r="Q56" s="52">
        <v>3188</v>
      </c>
      <c r="R56" s="52">
        <v>3434</v>
      </c>
      <c r="S56" s="52">
        <v>5350</v>
      </c>
      <c r="T56" s="52">
        <v>3872</v>
      </c>
      <c r="U56" s="52">
        <v>1626</v>
      </c>
      <c r="V56" s="52">
        <v>0</v>
      </c>
      <c r="W56" s="52">
        <v>0</v>
      </c>
      <c r="X56" s="52">
        <v>0</v>
      </c>
      <c r="Y56" s="52">
        <v>0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88</v>
      </c>
      <c r="D58" s="52">
        <v>88</v>
      </c>
      <c r="E58" s="52">
        <v>84</v>
      </c>
      <c r="F58" s="52">
        <v>62</v>
      </c>
      <c r="G58" s="52">
        <v>0</v>
      </c>
      <c r="H58" s="52">
        <v>31</v>
      </c>
      <c r="I58" s="52">
        <v>51</v>
      </c>
      <c r="J58" s="52">
        <v>45</v>
      </c>
      <c r="K58" s="52">
        <v>49</v>
      </c>
      <c r="L58" s="52">
        <v>30</v>
      </c>
      <c r="M58" s="52">
        <v>14</v>
      </c>
      <c r="N58" s="52">
        <v>20</v>
      </c>
      <c r="O58" s="52">
        <v>63</v>
      </c>
      <c r="P58" s="52">
        <v>103</v>
      </c>
      <c r="Q58" s="52">
        <v>100</v>
      </c>
      <c r="R58" s="52">
        <v>64</v>
      </c>
      <c r="S58" s="52">
        <v>36</v>
      </c>
      <c r="T58" s="52">
        <v>16</v>
      </c>
      <c r="U58" s="52">
        <v>18</v>
      </c>
      <c r="V58" s="52">
        <v>20</v>
      </c>
      <c r="W58" s="52">
        <v>27</v>
      </c>
      <c r="X58" s="52">
        <v>0</v>
      </c>
      <c r="Y58" s="52">
        <v>0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16516</v>
      </c>
      <c r="D59" s="36">
        <v>21248</v>
      </c>
      <c r="E59" s="36">
        <v>18990</v>
      </c>
      <c r="F59" s="36">
        <v>10820</v>
      </c>
      <c r="G59" s="36">
        <v>0</v>
      </c>
      <c r="H59" s="36">
        <v>6160</v>
      </c>
      <c r="I59" s="36">
        <v>14967</v>
      </c>
      <c r="J59" s="36">
        <v>18363</v>
      </c>
      <c r="K59" s="36">
        <v>18065</v>
      </c>
      <c r="L59" s="36">
        <v>18233</v>
      </c>
      <c r="M59" s="36">
        <v>20246</v>
      </c>
      <c r="N59" s="36">
        <v>22966</v>
      </c>
      <c r="O59" s="36">
        <v>27357</v>
      </c>
      <c r="P59" s="36">
        <v>30507</v>
      </c>
      <c r="Q59" s="36">
        <v>22446</v>
      </c>
      <c r="R59" s="36">
        <v>19120</v>
      </c>
      <c r="S59" s="36">
        <v>16728</v>
      </c>
      <c r="T59" s="36">
        <v>15574</v>
      </c>
      <c r="U59" s="36">
        <v>10023</v>
      </c>
      <c r="V59" s="36">
        <v>11800</v>
      </c>
      <c r="W59" s="36">
        <v>10819</v>
      </c>
      <c r="X59" s="36">
        <v>10501</v>
      </c>
      <c r="Y59" s="36">
        <v>21161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25403</v>
      </c>
      <c r="D63" s="52">
        <v>30426</v>
      </c>
      <c r="E63" s="52">
        <v>26779</v>
      </c>
      <c r="F63" s="52">
        <v>22090</v>
      </c>
      <c r="G63" s="52">
        <v>0</v>
      </c>
      <c r="H63" s="52">
        <v>10686</v>
      </c>
      <c r="I63" s="52">
        <v>28940</v>
      </c>
      <c r="J63" s="52">
        <v>33765</v>
      </c>
      <c r="K63" s="52">
        <v>37107</v>
      </c>
      <c r="L63" s="52">
        <v>39775</v>
      </c>
      <c r="M63" s="52">
        <v>53370</v>
      </c>
      <c r="N63" s="52">
        <v>62167</v>
      </c>
      <c r="O63" s="52">
        <v>55572</v>
      </c>
      <c r="P63" s="52">
        <v>18531</v>
      </c>
      <c r="Q63" s="52">
        <v>22239</v>
      </c>
      <c r="R63" s="52">
        <v>24681</v>
      </c>
      <c r="S63" s="52">
        <v>33990</v>
      </c>
      <c r="T63" s="52">
        <v>28672</v>
      </c>
      <c r="U63" s="52">
        <v>21204</v>
      </c>
      <c r="V63" s="52">
        <v>20599</v>
      </c>
      <c r="W63" s="52">
        <v>11055</v>
      </c>
      <c r="X63" s="52">
        <v>22779</v>
      </c>
      <c r="Y63" s="52">
        <v>32756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924</v>
      </c>
      <c r="D65" s="52">
        <v>748</v>
      </c>
      <c r="E65" s="52">
        <v>896</v>
      </c>
      <c r="F65" s="52">
        <v>863</v>
      </c>
      <c r="G65" s="52">
        <v>923</v>
      </c>
      <c r="H65" s="52">
        <v>563</v>
      </c>
      <c r="I65" s="52">
        <v>403</v>
      </c>
      <c r="J65" s="52">
        <v>961</v>
      </c>
      <c r="K65" s="52">
        <v>1759</v>
      </c>
      <c r="L65" s="52">
        <v>1849</v>
      </c>
      <c r="M65" s="52">
        <v>2035</v>
      </c>
      <c r="N65" s="52">
        <v>2237</v>
      </c>
      <c r="O65" s="52">
        <v>3654</v>
      </c>
      <c r="P65" s="52">
        <v>2983</v>
      </c>
      <c r="Q65" s="52">
        <v>2616</v>
      </c>
      <c r="R65" s="52">
        <v>2451</v>
      </c>
      <c r="S65" s="52">
        <v>2772</v>
      </c>
      <c r="T65" s="52">
        <v>2687</v>
      </c>
      <c r="U65" s="52">
        <v>3587</v>
      </c>
      <c r="V65" s="52">
        <v>5925</v>
      </c>
      <c r="W65" s="52">
        <v>2210</v>
      </c>
      <c r="X65" s="52">
        <v>1280</v>
      </c>
      <c r="Y65" s="52">
        <v>1530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23432</v>
      </c>
      <c r="D67" s="52">
        <f t="shared" si="0"/>
        <v>27884</v>
      </c>
      <c r="E67" s="52">
        <f t="shared" si="0"/>
        <v>24646</v>
      </c>
      <c r="F67" s="52">
        <f t="shared" si="0"/>
        <v>20129</v>
      </c>
      <c r="G67" s="52">
        <f t="shared" si="0"/>
        <v>1133</v>
      </c>
      <c r="H67" s="52">
        <f t="shared" si="0"/>
        <v>9668</v>
      </c>
      <c r="I67" s="52">
        <f t="shared" si="0"/>
        <v>25911</v>
      </c>
      <c r="J67" s="52">
        <f t="shared" si="0"/>
        <v>33533</v>
      </c>
      <c r="K67" s="52">
        <f t="shared" si="0"/>
        <v>36531</v>
      </c>
      <c r="L67" s="52">
        <f t="shared" si="0"/>
        <v>38149</v>
      </c>
      <c r="M67" s="52">
        <f t="shared" si="0"/>
        <v>44884</v>
      </c>
      <c r="N67" s="52">
        <f t="shared" si="0"/>
        <v>49236</v>
      </c>
      <c r="O67" s="52">
        <f t="shared" si="0"/>
        <v>42020</v>
      </c>
      <c r="P67" s="52">
        <f t="shared" si="0"/>
        <v>23793</v>
      </c>
      <c r="Q67" s="52">
        <f t="shared" si="0"/>
        <v>27050</v>
      </c>
      <c r="R67" s="52">
        <f t="shared" ref="R67:V67" si="1">R39-R53</f>
        <v>29733</v>
      </c>
      <c r="S67" s="52">
        <f t="shared" si="1"/>
        <v>28151</v>
      </c>
      <c r="T67" s="52">
        <f t="shared" si="1"/>
        <v>28529</v>
      </c>
      <c r="U67" s="52">
        <f t="shared" si="1"/>
        <v>32694</v>
      </c>
      <c r="V67" s="52">
        <f t="shared" si="1"/>
        <v>40497</v>
      </c>
      <c r="W67" s="52">
        <f t="shared" ref="W67:Y67" si="2">W39-W53</f>
        <v>54875</v>
      </c>
      <c r="X67" s="52">
        <f t="shared" si="2"/>
        <v>58676</v>
      </c>
      <c r="Y67" s="52">
        <f t="shared" si="2"/>
        <v>35003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93</v>
      </c>
      <c r="D68" s="52">
        <f t="shared" si="3"/>
        <v>54</v>
      </c>
      <c r="E68" s="52">
        <f t="shared" si="3"/>
        <v>161</v>
      </c>
      <c r="F68" s="52">
        <f t="shared" si="3"/>
        <v>284</v>
      </c>
      <c r="G68" s="52">
        <f t="shared" si="3"/>
        <v>2</v>
      </c>
      <c r="H68" s="52">
        <f t="shared" si="3"/>
        <v>204</v>
      </c>
      <c r="I68" s="52">
        <f t="shared" si="3"/>
        <v>248</v>
      </c>
      <c r="J68" s="52">
        <f t="shared" si="3"/>
        <v>177</v>
      </c>
      <c r="K68" s="52">
        <f t="shared" si="3"/>
        <v>628</v>
      </c>
      <c r="L68" s="52">
        <f t="shared" si="3"/>
        <v>262</v>
      </c>
      <c r="M68" s="52">
        <f t="shared" si="3"/>
        <v>379</v>
      </c>
      <c r="N68" s="52">
        <f t="shared" si="3"/>
        <v>231</v>
      </c>
      <c r="O68" s="52">
        <f t="shared" si="3"/>
        <v>189</v>
      </c>
      <c r="P68" s="52">
        <f t="shared" si="3"/>
        <v>277</v>
      </c>
      <c r="Q68" s="52">
        <f t="shared" si="3"/>
        <v>200</v>
      </c>
      <c r="R68" s="52">
        <f t="shared" ref="R68:V68" si="4">R40-R54</f>
        <v>184</v>
      </c>
      <c r="S68" s="52">
        <f t="shared" si="4"/>
        <v>0</v>
      </c>
      <c r="T68" s="52">
        <f t="shared" si="4"/>
        <v>90</v>
      </c>
      <c r="U68" s="52">
        <f t="shared" si="4"/>
        <v>152</v>
      </c>
      <c r="V68" s="52">
        <f t="shared" si="4"/>
        <v>349</v>
      </c>
      <c r="W68" s="52">
        <f t="shared" ref="W68:Y68" si="5">W40-W54</f>
        <v>599</v>
      </c>
      <c r="X68" s="52">
        <f t="shared" si="5"/>
        <v>0</v>
      </c>
      <c r="Y68" s="52">
        <f t="shared" si="5"/>
        <v>114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5102</v>
      </c>
      <c r="D69" s="52">
        <f t="shared" si="6"/>
        <v>5741</v>
      </c>
      <c r="E69" s="52">
        <f t="shared" si="6"/>
        <v>4770</v>
      </c>
      <c r="F69" s="52">
        <f t="shared" si="6"/>
        <v>4226</v>
      </c>
      <c r="G69" s="52">
        <f t="shared" si="6"/>
        <v>3346</v>
      </c>
      <c r="H69" s="52">
        <f t="shared" si="6"/>
        <v>3649</v>
      </c>
      <c r="I69" s="52">
        <f t="shared" si="6"/>
        <v>4638</v>
      </c>
      <c r="J69" s="52">
        <f t="shared" si="6"/>
        <v>3665</v>
      </c>
      <c r="K69" s="52">
        <f t="shared" si="6"/>
        <v>1113</v>
      </c>
      <c r="L69" s="52">
        <f t="shared" si="6"/>
        <v>6164</v>
      </c>
      <c r="M69" s="52">
        <f t="shared" si="6"/>
        <v>8242</v>
      </c>
      <c r="N69" s="52">
        <f t="shared" si="6"/>
        <v>11038</v>
      </c>
      <c r="O69" s="52">
        <f t="shared" si="6"/>
        <v>10160</v>
      </c>
      <c r="P69" s="52">
        <f t="shared" si="6"/>
        <v>2967</v>
      </c>
      <c r="Q69" s="52">
        <f t="shared" si="6"/>
        <v>3703</v>
      </c>
      <c r="R69" s="52">
        <f t="shared" ref="R69:V69" si="7">R41-R55</f>
        <v>4195</v>
      </c>
      <c r="S69" s="52">
        <f t="shared" si="7"/>
        <v>10732</v>
      </c>
      <c r="T69" s="52">
        <f t="shared" si="7"/>
        <v>10413</v>
      </c>
      <c r="U69" s="52">
        <f t="shared" si="7"/>
        <v>4490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1820</v>
      </c>
      <c r="D70" s="52">
        <f t="shared" si="9"/>
        <v>1811</v>
      </c>
      <c r="E70" s="52">
        <f t="shared" si="9"/>
        <v>2414</v>
      </c>
      <c r="F70" s="52">
        <f t="shared" si="9"/>
        <v>3073</v>
      </c>
      <c r="G70" s="52">
        <f t="shared" si="9"/>
        <v>3906</v>
      </c>
      <c r="H70" s="52">
        <f t="shared" si="9"/>
        <v>3124</v>
      </c>
      <c r="I70" s="52">
        <f t="shared" si="9"/>
        <v>2295</v>
      </c>
      <c r="J70" s="52">
        <f t="shared" si="9"/>
        <v>3054</v>
      </c>
      <c r="K70" s="52">
        <f t="shared" si="9"/>
        <v>8618</v>
      </c>
      <c r="L70" s="52">
        <f t="shared" si="9"/>
        <v>4565</v>
      </c>
      <c r="M70" s="52">
        <f t="shared" si="9"/>
        <v>8186</v>
      </c>
      <c r="N70" s="52">
        <f t="shared" si="9"/>
        <v>8957</v>
      </c>
      <c r="O70" s="52">
        <f t="shared" si="9"/>
        <v>10001</v>
      </c>
      <c r="P70" s="52">
        <f t="shared" si="9"/>
        <v>2132</v>
      </c>
      <c r="Q70" s="52">
        <f t="shared" si="9"/>
        <v>3210</v>
      </c>
      <c r="R70" s="52">
        <f t="shared" ref="R70:V70" si="10">R42-R56</f>
        <v>4416</v>
      </c>
      <c r="S70" s="52">
        <f t="shared" si="10"/>
        <v>11602</v>
      </c>
      <c r="T70" s="52">
        <f t="shared" si="10"/>
        <v>7938</v>
      </c>
      <c r="U70" s="52">
        <f t="shared" si="10"/>
        <v>4099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322</v>
      </c>
      <c r="D72" s="52">
        <v>270</v>
      </c>
      <c r="E72" s="52">
        <v>277</v>
      </c>
      <c r="F72" s="52">
        <v>346</v>
      </c>
      <c r="G72" s="52">
        <v>262</v>
      </c>
      <c r="H72" s="52">
        <v>321</v>
      </c>
      <c r="I72" s="52">
        <v>180</v>
      </c>
      <c r="J72" s="52">
        <v>143</v>
      </c>
      <c r="K72" s="52">
        <v>196</v>
      </c>
      <c r="L72" s="52">
        <v>121</v>
      </c>
      <c r="M72" s="52">
        <v>56</v>
      </c>
      <c r="N72" s="52">
        <v>75</v>
      </c>
      <c r="O72" s="52">
        <v>177</v>
      </c>
      <c r="P72" s="52">
        <v>184</v>
      </c>
      <c r="Q72" s="52">
        <v>324</v>
      </c>
      <c r="R72" s="52">
        <v>268</v>
      </c>
      <c r="S72" s="52">
        <v>196</v>
      </c>
      <c r="T72" s="52">
        <v>86</v>
      </c>
      <c r="U72" s="52">
        <v>153</v>
      </c>
      <c r="V72" s="52">
        <v>138</v>
      </c>
      <c r="W72" s="52">
        <v>167</v>
      </c>
      <c r="X72" s="52">
        <v>0</v>
      </c>
      <c r="Y72" s="52">
        <v>0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60242</v>
      </c>
      <c r="D73" s="36">
        <v>65457</v>
      </c>
      <c r="E73" s="36">
        <v>62803</v>
      </c>
      <c r="F73" s="36">
        <v>60823</v>
      </c>
      <c r="G73" s="36">
        <v>43944</v>
      </c>
      <c r="H73" s="36">
        <v>64091</v>
      </c>
      <c r="I73" s="36">
        <v>52893</v>
      </c>
      <c r="J73" s="36">
        <v>58510</v>
      </c>
      <c r="K73" s="36">
        <v>73353</v>
      </c>
      <c r="L73" s="36">
        <v>74289</v>
      </c>
      <c r="M73" s="36">
        <v>81817</v>
      </c>
      <c r="N73" s="36">
        <v>85431</v>
      </c>
      <c r="O73" s="36">
        <v>78633</v>
      </c>
      <c r="P73" s="36">
        <v>56979</v>
      </c>
      <c r="Q73" s="36">
        <v>74261</v>
      </c>
      <c r="R73" s="36">
        <v>82206</v>
      </c>
      <c r="S73" s="36">
        <v>94492</v>
      </c>
      <c r="T73" s="36">
        <v>91598</v>
      </c>
      <c r="U73" s="36">
        <v>87304</v>
      </c>
      <c r="V73" s="36">
        <v>85546</v>
      </c>
      <c r="W73" s="36">
        <v>68119</v>
      </c>
      <c r="X73" s="36">
        <v>68840</v>
      </c>
      <c r="Y73" s="36">
        <v>77152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9184</v>
      </c>
      <c r="K79" s="52">
        <f>RES_hhdet_numvin!K126</f>
        <v>18228</v>
      </c>
      <c r="L79" s="52">
        <f>RES_hhdet_numvin!L126</f>
        <v>26909</v>
      </c>
      <c r="M79" s="52">
        <f>RES_hhdet_numvin!M126</f>
        <v>42567</v>
      </c>
      <c r="N79" s="52">
        <f>RES_hhdet_numvin!N126</f>
        <v>57482</v>
      </c>
      <c r="O79" s="52">
        <f>RES_hhdet_numvin!O126</f>
        <v>62731</v>
      </c>
      <c r="P79" s="52">
        <f>RES_hhdet_numvin!P126</f>
        <v>40393</v>
      </c>
      <c r="Q79" s="52">
        <f>RES_hhdet_numvin!Q126</f>
        <v>39188</v>
      </c>
      <c r="R79" s="52">
        <f>RES_hhdet_numvin!R126</f>
        <v>40190</v>
      </c>
      <c r="S79" s="52">
        <f>RES_hhdet_numvin!S126</f>
        <v>48078</v>
      </c>
      <c r="T79" s="52">
        <f>RES_hhdet_numvin!T126</f>
        <v>42910</v>
      </c>
      <c r="U79" s="52">
        <f>RES_hhdet_numvin!U126</f>
        <v>30757</v>
      </c>
      <c r="V79" s="52">
        <f>RES_hhdet_numvin!V126</f>
        <v>32206</v>
      </c>
      <c r="W79" s="52">
        <f>RES_hhdet_numvin!W126</f>
        <v>21858</v>
      </c>
      <c r="X79" s="52">
        <f>RES_hhdet_numvin!X126</f>
        <v>33275</v>
      </c>
      <c r="Y79" s="52">
        <f>RES_hhdet_numvin!Y126</f>
        <v>53917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965</v>
      </c>
      <c r="S82" s="138">
        <f>RES_hhdet_numvin!S129</f>
        <v>2114</v>
      </c>
      <c r="T82" s="138">
        <f>RES_hhdet_numvin!T129</f>
        <v>2482</v>
      </c>
      <c r="U82" s="138">
        <f>RES_hhdet_numvin!U129</f>
        <v>3838</v>
      </c>
      <c r="V82" s="138">
        <f>RES_hhdet_numvin!V129</f>
        <v>7220</v>
      </c>
      <c r="W82" s="138">
        <f>RES_hhdet_numvin!W129</f>
        <v>2734</v>
      </c>
      <c r="X82" s="138">
        <f>RES_hhdet_numvin!X129</f>
        <v>1526</v>
      </c>
      <c r="Y82" s="138">
        <f>RES_hhdet_numvin!Y129</f>
        <v>1711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5132</v>
      </c>
      <c r="K84" s="138">
        <f>RES_hhdet_numvin!K131</f>
        <v>10709</v>
      </c>
      <c r="L84" s="138">
        <f>RES_hhdet_numvin!L131</f>
        <v>17110</v>
      </c>
      <c r="M84" s="138">
        <f>RES_hhdet_numvin!M131</f>
        <v>26753</v>
      </c>
      <c r="N84" s="138">
        <f>RES_hhdet_numvin!N131</f>
        <v>36984</v>
      </c>
      <c r="O84" s="138">
        <f>RES_hhdet_numvin!O131</f>
        <v>39915</v>
      </c>
      <c r="P84" s="138">
        <f>RES_hhdet_numvin!P131</f>
        <v>32416</v>
      </c>
      <c r="Q84" s="138">
        <f>RES_hhdet_numvin!Q131</f>
        <v>32079</v>
      </c>
      <c r="R84" s="138">
        <f>RES_hhdet_numvin!R131</f>
        <v>34780</v>
      </c>
      <c r="S84" s="138">
        <f>RES_hhdet_numvin!S131</f>
        <v>29850</v>
      </c>
      <c r="T84" s="138">
        <f>RES_hhdet_numvin!T131</f>
        <v>31798</v>
      </c>
      <c r="U84" s="138">
        <f>RES_hhdet_numvin!U131</f>
        <v>36806</v>
      </c>
      <c r="V84" s="138">
        <f>RES_hhdet_numvin!V131</f>
        <v>50488</v>
      </c>
      <c r="W84" s="138">
        <f>RES_hhdet_numvin!W131</f>
        <v>63881</v>
      </c>
      <c r="X84" s="138">
        <f>RES_hhdet_numvin!X131</f>
        <v>68517</v>
      </c>
      <c r="Y84" s="138">
        <f>RES_hhdet_numvin!Y131</f>
        <v>56094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28</v>
      </c>
      <c r="K85" s="138">
        <f>RES_hhdet_numvin!K132</f>
        <v>185</v>
      </c>
      <c r="L85" s="138">
        <f>RES_hhdet_numvin!L132</f>
        <v>118</v>
      </c>
      <c r="M85" s="138">
        <f>RES_hhdet_numvin!M132</f>
        <v>230</v>
      </c>
      <c r="N85" s="138">
        <f>RES_hhdet_numvin!N132</f>
        <v>177</v>
      </c>
      <c r="O85" s="138">
        <f>RES_hhdet_numvin!O132</f>
        <v>183</v>
      </c>
      <c r="P85" s="138">
        <f>RES_hhdet_numvin!P132</f>
        <v>385</v>
      </c>
      <c r="Q85" s="138">
        <f>RES_hhdet_numvin!Q132</f>
        <v>244</v>
      </c>
      <c r="R85" s="138">
        <f>RES_hhdet_numvin!R132</f>
        <v>221</v>
      </c>
      <c r="S85" s="138">
        <f>RES_hhdet_numvin!S132</f>
        <v>0</v>
      </c>
      <c r="T85" s="138">
        <f>RES_hhdet_numvin!T132</f>
        <v>105</v>
      </c>
      <c r="U85" s="138">
        <f>RES_hhdet_numvin!U132</f>
        <v>176</v>
      </c>
      <c r="V85" s="138">
        <f>RES_hhdet_numvin!V132</f>
        <v>438</v>
      </c>
      <c r="W85" s="138">
        <f>RES_hhdet_numvin!W132</f>
        <v>706</v>
      </c>
      <c r="X85" s="138">
        <f>RES_hhdet_numvin!X132</f>
        <v>0</v>
      </c>
      <c r="Y85" s="138">
        <f>RES_hhdet_numvin!Y132</f>
        <v>184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7248</v>
      </c>
      <c r="U88" s="138">
        <f>RES_hhdet_numvin!U135</f>
        <v>5437</v>
      </c>
      <c r="V88" s="138">
        <f>RES_hhdet_numvin!V135</f>
        <v>0</v>
      </c>
      <c r="W88" s="138">
        <f>RES_hhdet_numvin!W135</f>
        <v>0</v>
      </c>
      <c r="X88" s="138">
        <f>RES_hhdet_numvin!X135</f>
        <v>0</v>
      </c>
      <c r="Y88" s="138">
        <f>RES_hhdet_numvin!Y135</f>
        <v>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5530</v>
      </c>
      <c r="U89" s="138">
        <f>RES_hhdet_numvin!U136</f>
        <v>4966</v>
      </c>
      <c r="V89" s="138">
        <f>RES_hhdet_numvin!V136</f>
        <v>0</v>
      </c>
      <c r="W89" s="138">
        <f>RES_hhdet_numvin!W136</f>
        <v>0</v>
      </c>
      <c r="X89" s="138">
        <f>RES_hhdet_numvin!X136</f>
        <v>0</v>
      </c>
      <c r="Y89" s="138">
        <f>RES_hhdet_numvin!Y136</f>
        <v>0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92</v>
      </c>
      <c r="S93" s="138">
        <f>RES_hhdet_numvin!S140</f>
        <v>117</v>
      </c>
      <c r="T93" s="138">
        <f>RES_hhdet_numvin!T140</f>
        <v>70</v>
      </c>
      <c r="U93" s="138">
        <f>RES_hhdet_numvin!U140</f>
        <v>133</v>
      </c>
      <c r="V93" s="138">
        <f>RES_hhdet_numvin!V140</f>
        <v>127</v>
      </c>
      <c r="W93" s="138">
        <f>RES_hhdet_numvin!W140</f>
        <v>162</v>
      </c>
      <c r="X93" s="138">
        <f>RES_hhdet_numvin!X140</f>
        <v>0</v>
      </c>
      <c r="Y93" s="138">
        <f>RES_hhdet_numvin!Y140</f>
        <v>0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32103</v>
      </c>
      <c r="S94" s="39">
        <f>RES_hhdet_numvin!S141</f>
        <v>62624</v>
      </c>
      <c r="T94" s="39">
        <f>RES_hhdet_numvin!T141</f>
        <v>79662</v>
      </c>
      <c r="U94" s="39">
        <f>RES_hhdet_numvin!U141</f>
        <v>83359</v>
      </c>
      <c r="V94" s="39">
        <f>RES_hhdet_numvin!V141</f>
        <v>89046</v>
      </c>
      <c r="W94" s="39">
        <f>RES_hhdet_numvin!W141</f>
        <v>75234</v>
      </c>
      <c r="X94" s="39">
        <f>RES_hhdet_numvin!X141</f>
        <v>78831</v>
      </c>
      <c r="Y94" s="39">
        <f>RES_hhdet_numvin!Y141</f>
        <v>98313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540.70086936988582</v>
      </c>
      <c r="C98" s="117">
        <f t="shared" si="12"/>
        <v>587.8961659240905</v>
      </c>
      <c r="D98" s="117">
        <f t="shared" si="12"/>
        <v>561.99933481416008</v>
      </c>
      <c r="E98" s="117">
        <f t="shared" si="12"/>
        <v>603.54831142589114</v>
      </c>
      <c r="F98" s="117">
        <f t="shared" si="12"/>
        <v>647.13531022597249</v>
      </c>
      <c r="G98" s="117">
        <f t="shared" si="12"/>
        <v>509.16493837182037</v>
      </c>
      <c r="H98" s="117">
        <f t="shared" si="12"/>
        <v>469.04772794381131</v>
      </c>
      <c r="I98" s="117">
        <f t="shared" si="12"/>
        <v>514.91572418560952</v>
      </c>
      <c r="J98" s="117">
        <f t="shared" si="12"/>
        <v>536.14275560178066</v>
      </c>
      <c r="K98" s="117">
        <f t="shared" si="12"/>
        <v>561.99118920288277</v>
      </c>
      <c r="L98" s="117">
        <f t="shared" si="12"/>
        <v>627.35715007187184</v>
      </c>
      <c r="M98" s="117">
        <f t="shared" si="12"/>
        <v>630.25371043282109</v>
      </c>
      <c r="N98" s="117">
        <f t="shared" si="12"/>
        <v>707.04206934158651</v>
      </c>
      <c r="O98" s="117">
        <f t="shared" si="12"/>
        <v>791.78280616122527</v>
      </c>
      <c r="P98" s="117">
        <f t="shared" si="12"/>
        <v>745.14632643154141</v>
      </c>
      <c r="Q98" s="117">
        <f t="shared" si="12"/>
        <v>812.43419102510666</v>
      </c>
      <c r="R98" s="117">
        <f t="shared" ref="R98:V98" si="13">R99+R102+R104+R113</f>
        <v>850.0622020486544</v>
      </c>
      <c r="S98" s="117">
        <f t="shared" si="13"/>
        <v>889.12137052205685</v>
      </c>
      <c r="T98" s="117">
        <f t="shared" si="13"/>
        <v>839.65092562268592</v>
      </c>
      <c r="U98" s="117">
        <f t="shared" si="13"/>
        <v>828.04235974661754</v>
      </c>
      <c r="V98" s="117">
        <f t="shared" si="13"/>
        <v>889.86912680368437</v>
      </c>
      <c r="W98" s="117">
        <f t="shared" ref="W98:Y98" si="14">W99+W102+W104+W113</f>
        <v>946.67282724062443</v>
      </c>
      <c r="X98" s="117">
        <f t="shared" si="14"/>
        <v>820.87083200498671</v>
      </c>
      <c r="Y98" s="117">
        <f t="shared" si="14"/>
        <v>780.62327157042182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438.9089527867576</v>
      </c>
      <c r="C99" s="122">
        <f t="shared" si="15"/>
        <v>477.62329991182361</v>
      </c>
      <c r="D99" s="122">
        <f t="shared" si="15"/>
        <v>445.98460928853439</v>
      </c>
      <c r="E99" s="122">
        <f t="shared" si="15"/>
        <v>480.53348137219467</v>
      </c>
      <c r="F99" s="122">
        <f t="shared" si="15"/>
        <v>514.45074025815666</v>
      </c>
      <c r="G99" s="122">
        <f t="shared" si="15"/>
        <v>410.85425599931159</v>
      </c>
      <c r="H99" s="122">
        <f t="shared" si="15"/>
        <v>371.52264304676589</v>
      </c>
      <c r="I99" s="122">
        <f t="shared" si="15"/>
        <v>409.50712353694138</v>
      </c>
      <c r="J99" s="122">
        <f t="shared" si="15"/>
        <v>427.17772590272818</v>
      </c>
      <c r="K99" s="122">
        <f t="shared" si="15"/>
        <v>439.3155227425807</v>
      </c>
      <c r="L99" s="122">
        <f t="shared" si="15"/>
        <v>500.04560873303495</v>
      </c>
      <c r="M99" s="122">
        <f t="shared" si="15"/>
        <v>492.91732602562018</v>
      </c>
      <c r="N99" s="122">
        <f t="shared" si="15"/>
        <v>556.37351261313904</v>
      </c>
      <c r="O99" s="122">
        <f t="shared" si="15"/>
        <v>636.89438716803863</v>
      </c>
      <c r="P99" s="122">
        <f t="shared" si="15"/>
        <v>573.98094640570048</v>
      </c>
      <c r="Q99" s="122">
        <f t="shared" si="15"/>
        <v>640.93271503232779</v>
      </c>
      <c r="R99" s="122">
        <f t="shared" ref="R99:V99" si="16">SUM(R100:R101)</f>
        <v>675.95399415094448</v>
      </c>
      <c r="S99" s="122">
        <f t="shared" si="16"/>
        <v>718.59896369940225</v>
      </c>
      <c r="T99" s="122">
        <f t="shared" si="16"/>
        <v>674.84846118019618</v>
      </c>
      <c r="U99" s="122">
        <f t="shared" si="16"/>
        <v>666.3333623138642</v>
      </c>
      <c r="V99" s="122">
        <f t="shared" si="16"/>
        <v>732.62865543872306</v>
      </c>
      <c r="W99" s="122">
        <f t="shared" ref="W99:Y99" si="17">SUM(W100:W101)</f>
        <v>770.2315534343245</v>
      </c>
      <c r="X99" s="122">
        <f t="shared" si="17"/>
        <v>668.61435715686923</v>
      </c>
      <c r="Y99" s="122">
        <f t="shared" si="17"/>
        <v>634.570889450148</v>
      </c>
      <c r="DA99" s="130" t="s">
        <v>1688</v>
      </c>
    </row>
    <row r="100" spans="1:105" ht="12" customHeight="1" x14ac:dyDescent="0.25">
      <c r="A100" s="97" t="s">
        <v>198</v>
      </c>
      <c r="B100" s="98">
        <v>436.9565129579064</v>
      </c>
      <c r="C100" s="98">
        <v>475.54248786106859</v>
      </c>
      <c r="D100" s="98">
        <v>444.08004086121997</v>
      </c>
      <c r="E100" s="98">
        <v>478.51626223654222</v>
      </c>
      <c r="F100" s="98">
        <v>512.34016610765332</v>
      </c>
      <c r="G100" s="98">
        <v>409.35099757840953</v>
      </c>
      <c r="H100" s="98">
        <v>370.15437611135673</v>
      </c>
      <c r="I100" s="98">
        <v>408.04406603040587</v>
      </c>
      <c r="J100" s="98">
        <v>425.66434229914233</v>
      </c>
      <c r="K100" s="98">
        <v>437.76643242607884</v>
      </c>
      <c r="L100" s="98">
        <v>498.28915626161063</v>
      </c>
      <c r="M100" s="98">
        <v>491.201480844559</v>
      </c>
      <c r="N100" s="98">
        <v>554.44427247539886</v>
      </c>
      <c r="O100" s="98">
        <v>634.69406706792768</v>
      </c>
      <c r="P100" s="98">
        <v>572.00886595968291</v>
      </c>
      <c r="Q100" s="98">
        <v>638.74179325499199</v>
      </c>
      <c r="R100" s="98">
        <v>673.64978026177562</v>
      </c>
      <c r="S100" s="98">
        <v>716.15474825642434</v>
      </c>
      <c r="T100" s="98">
        <v>672.55074997611541</v>
      </c>
      <c r="U100" s="98">
        <v>664.07381771281177</v>
      </c>
      <c r="V100" s="98">
        <v>730.14398586032257</v>
      </c>
      <c r="W100" s="98">
        <v>767.58279646784513</v>
      </c>
      <c r="X100" s="98">
        <v>666.32747324926015</v>
      </c>
      <c r="Y100" s="98">
        <v>632.38664946976269</v>
      </c>
      <c r="DA100" s="63" t="s">
        <v>1689</v>
      </c>
    </row>
    <row r="101" spans="1:105" ht="12" customHeight="1" x14ac:dyDescent="0.25">
      <c r="A101" s="97" t="s">
        <v>53</v>
      </c>
      <c r="B101" s="98">
        <v>1.9524398288512193</v>
      </c>
      <c r="C101" s="98">
        <v>2.080812050754989</v>
      </c>
      <c r="D101" s="98">
        <v>1.9045684273144019</v>
      </c>
      <c r="E101" s="98">
        <v>2.0172191356524776</v>
      </c>
      <c r="F101" s="98">
        <v>2.1105741505033673</v>
      </c>
      <c r="G101" s="98">
        <v>1.5032584209020532</v>
      </c>
      <c r="H101" s="98">
        <v>1.3682669354091734</v>
      </c>
      <c r="I101" s="98">
        <v>1.4630575065355322</v>
      </c>
      <c r="J101" s="98">
        <v>1.5133836035858312</v>
      </c>
      <c r="K101" s="98">
        <v>1.5490903165018708</v>
      </c>
      <c r="L101" s="98">
        <v>1.7564524714243226</v>
      </c>
      <c r="M101" s="98">
        <v>1.7158451810612119</v>
      </c>
      <c r="N101" s="98">
        <v>1.9292401377401742</v>
      </c>
      <c r="O101" s="98">
        <v>2.2003201001109747</v>
      </c>
      <c r="P101" s="98">
        <v>1.9720804460175809</v>
      </c>
      <c r="Q101" s="98">
        <v>2.190921777335809</v>
      </c>
      <c r="R101" s="98">
        <v>2.3042138891689046</v>
      </c>
      <c r="S101" s="98">
        <v>2.4442154429779266</v>
      </c>
      <c r="T101" s="98">
        <v>2.2977112040807635</v>
      </c>
      <c r="U101" s="98">
        <v>2.2595446010524745</v>
      </c>
      <c r="V101" s="98">
        <v>2.4846695784004798</v>
      </c>
      <c r="W101" s="98">
        <v>2.6487569664793362</v>
      </c>
      <c r="X101" s="98">
        <v>2.2868839076090501</v>
      </c>
      <c r="Y101" s="98">
        <v>2.1842399803853625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1.7005249020840666E-2</v>
      </c>
      <c r="C102" s="122">
        <f t="shared" si="18"/>
        <v>2.1889326881343686E-2</v>
      </c>
      <c r="D102" s="122">
        <f t="shared" si="18"/>
        <v>2.5233925154759508E-2</v>
      </c>
      <c r="E102" s="122">
        <f t="shared" si="18"/>
        <v>4.7924356836491398E-2</v>
      </c>
      <c r="F102" s="122">
        <f t="shared" si="18"/>
        <v>3.1571594596756639E-2</v>
      </c>
      <c r="G102" s="122">
        <f t="shared" si="18"/>
        <v>3.3749861864590731E-2</v>
      </c>
      <c r="H102" s="122">
        <f t="shared" si="18"/>
        <v>4.0029294119693734E-2</v>
      </c>
      <c r="I102" s="122">
        <f t="shared" si="18"/>
        <v>3.9143639067864409E-2</v>
      </c>
      <c r="J102" s="122">
        <f t="shared" si="18"/>
        <v>3.639631237406999E-2</v>
      </c>
      <c r="K102" s="122">
        <f t="shared" si="18"/>
        <v>4.0097506978561334E-2</v>
      </c>
      <c r="L102" s="122">
        <f t="shared" si="18"/>
        <v>4.9145664312585532E-2</v>
      </c>
      <c r="M102" s="122">
        <f t="shared" si="18"/>
        <v>4.9581439219446438E-2</v>
      </c>
      <c r="N102" s="122">
        <f t="shared" si="18"/>
        <v>6.301156354747979E-2</v>
      </c>
      <c r="O102" s="122">
        <f t="shared" si="18"/>
        <v>9.2327267793690507E-2</v>
      </c>
      <c r="P102" s="122">
        <f t="shared" si="18"/>
        <v>6.4261789172919581E-2</v>
      </c>
      <c r="Q102" s="122">
        <f t="shared" si="18"/>
        <v>0.11614669110600884</v>
      </c>
      <c r="R102" s="122">
        <f t="shared" si="18"/>
        <v>6.9772118420790466E-2</v>
      </c>
      <c r="S102" s="122">
        <f t="shared" si="18"/>
        <v>6.6820736193507563E-2</v>
      </c>
      <c r="T102" s="122">
        <f t="shared" si="18"/>
        <v>5.8530689238527431E-2</v>
      </c>
      <c r="U102" s="122">
        <f t="shared" si="18"/>
        <v>5.9367424080928939E-2</v>
      </c>
      <c r="V102" s="122">
        <f t="shared" si="18"/>
        <v>5.5636479067369453E-2</v>
      </c>
      <c r="W102" s="122">
        <f t="shared" si="18"/>
        <v>5.2545863864366896E-2</v>
      </c>
      <c r="X102" s="122">
        <f t="shared" si="18"/>
        <v>4.7045379497275455E-2</v>
      </c>
      <c r="Y102" s="122">
        <f t="shared" si="18"/>
        <v>4.42942754201648E-2</v>
      </c>
      <c r="DA102" s="130" t="s">
        <v>1691</v>
      </c>
    </row>
    <row r="103" spans="1:105" ht="12" customHeight="1" x14ac:dyDescent="0.25">
      <c r="A103" s="97" t="s">
        <v>53</v>
      </c>
      <c r="B103" s="98">
        <v>1.7005249020840666E-2</v>
      </c>
      <c r="C103" s="98">
        <v>2.1889326881343686E-2</v>
      </c>
      <c r="D103" s="98">
        <v>2.5233925154759508E-2</v>
      </c>
      <c r="E103" s="98">
        <v>4.7924356836491398E-2</v>
      </c>
      <c r="F103" s="98">
        <v>3.1571594596756639E-2</v>
      </c>
      <c r="G103" s="98">
        <v>3.3749861864590731E-2</v>
      </c>
      <c r="H103" s="98">
        <v>4.0029294119693734E-2</v>
      </c>
      <c r="I103" s="98">
        <v>3.9143639067864409E-2</v>
      </c>
      <c r="J103" s="98">
        <v>3.639631237406999E-2</v>
      </c>
      <c r="K103" s="98">
        <v>4.0097506978561334E-2</v>
      </c>
      <c r="L103" s="98">
        <v>4.9145664312585532E-2</v>
      </c>
      <c r="M103" s="98">
        <v>4.9581439219446438E-2</v>
      </c>
      <c r="N103" s="98">
        <v>6.301156354747979E-2</v>
      </c>
      <c r="O103" s="98">
        <v>9.2327267793690507E-2</v>
      </c>
      <c r="P103" s="98">
        <v>6.4261789172919581E-2</v>
      </c>
      <c r="Q103" s="98">
        <v>0.11614669110600884</v>
      </c>
      <c r="R103" s="98">
        <v>6.9772118420790466E-2</v>
      </c>
      <c r="S103" s="98">
        <v>6.6820736193507563E-2</v>
      </c>
      <c r="T103" s="98">
        <v>5.8530689238527431E-2</v>
      </c>
      <c r="U103" s="98">
        <v>5.9367424080928939E-2</v>
      </c>
      <c r="V103" s="98">
        <v>5.5636479067369453E-2</v>
      </c>
      <c r="W103" s="98">
        <v>5.2545863864366896E-2</v>
      </c>
      <c r="X103" s="98">
        <v>4.7045379497275455E-2</v>
      </c>
      <c r="Y103" s="98">
        <v>4.42942754201648E-2</v>
      </c>
      <c r="DA103" s="63" t="s">
        <v>1692</v>
      </c>
    </row>
    <row r="104" spans="1:105" ht="12" customHeight="1" x14ac:dyDescent="0.25">
      <c r="A104" s="121" t="s">
        <v>55</v>
      </c>
      <c r="B104" s="122">
        <v>87.57607197588554</v>
      </c>
      <c r="C104" s="122">
        <v>93.684217586923552</v>
      </c>
      <c r="D104" s="122">
        <v>98.052429347133028</v>
      </c>
      <c r="E104" s="122">
        <v>104.71831249661361</v>
      </c>
      <c r="F104" s="122">
        <v>113.37464938632247</v>
      </c>
      <c r="G104" s="122">
        <v>83.854140295712213</v>
      </c>
      <c r="H104" s="122">
        <v>81.470120504332357</v>
      </c>
      <c r="I104" s="122">
        <v>91.205338222433923</v>
      </c>
      <c r="J104" s="122">
        <v>93.142239367323356</v>
      </c>
      <c r="K104" s="122">
        <v>102.05696177554843</v>
      </c>
      <c r="L104" s="122">
        <v>105.77181270915605</v>
      </c>
      <c r="M104" s="122">
        <v>114.84491357646286</v>
      </c>
      <c r="N104" s="122">
        <v>125.86279454007544</v>
      </c>
      <c r="O104" s="122">
        <v>128.96500892491349</v>
      </c>
      <c r="P104" s="122">
        <v>142.92777109506781</v>
      </c>
      <c r="Q104" s="122">
        <v>143.56202371257478</v>
      </c>
      <c r="R104" s="122">
        <v>145.23864878880082</v>
      </c>
      <c r="S104" s="122">
        <v>141.34603959756924</v>
      </c>
      <c r="T104" s="122">
        <v>136.05462968885797</v>
      </c>
      <c r="U104" s="122">
        <v>132.91851771179327</v>
      </c>
      <c r="V104" s="122">
        <v>129.60301784305327</v>
      </c>
      <c r="W104" s="122">
        <v>151.3480591190808</v>
      </c>
      <c r="X104" s="122">
        <v>127.23027372072545</v>
      </c>
      <c r="Y104" s="122">
        <v>121.16028410740877</v>
      </c>
      <c r="DA104" s="130" t="s">
        <v>1693</v>
      </c>
    </row>
    <row r="105" spans="1:105" ht="12" customHeight="1" x14ac:dyDescent="0.25">
      <c r="A105" s="97" t="s">
        <v>128</v>
      </c>
      <c r="B105" s="98">
        <v>73.140202211913646</v>
      </c>
      <c r="C105" s="98">
        <v>78.422080445099027</v>
      </c>
      <c r="D105" s="98">
        <v>81.604483850126201</v>
      </c>
      <c r="E105" s="98">
        <v>87.68382319917778</v>
      </c>
      <c r="F105" s="98">
        <v>96.266453788273807</v>
      </c>
      <c r="G105" s="98">
        <v>69.108591795031771</v>
      </c>
      <c r="H105" s="98">
        <v>66.855018251167607</v>
      </c>
      <c r="I105" s="98">
        <v>76.097855679168688</v>
      </c>
      <c r="J105" s="98">
        <v>77.519841353624827</v>
      </c>
      <c r="K105" s="98">
        <v>84.546294245469767</v>
      </c>
      <c r="L105" s="98">
        <v>86.98060684537883</v>
      </c>
      <c r="M105" s="98">
        <v>93.518520511045907</v>
      </c>
      <c r="N105" s="98">
        <v>99.612572912161326</v>
      </c>
      <c r="O105" s="98">
        <v>97.685945295250946</v>
      </c>
      <c r="P105" s="98">
        <v>111.86129799749475</v>
      </c>
      <c r="Q105" s="98">
        <v>112.83594548511317</v>
      </c>
      <c r="R105" s="98">
        <v>114.85819624480668</v>
      </c>
      <c r="S105" s="98">
        <v>108.83139779040434</v>
      </c>
      <c r="T105" s="98">
        <v>103.5843082629586</v>
      </c>
      <c r="U105" s="98">
        <v>102.28396944480424</v>
      </c>
      <c r="V105" s="98">
        <v>105.00524193720246</v>
      </c>
      <c r="W105" s="98">
        <v>135.45852296145023</v>
      </c>
      <c r="X105" s="98">
        <v>120.47576352816696</v>
      </c>
      <c r="Y105" s="98">
        <v>115.36946450836993</v>
      </c>
      <c r="DA105" s="63" t="s">
        <v>1694</v>
      </c>
    </row>
    <row r="106" spans="1:105" ht="12" customHeight="1" x14ac:dyDescent="0.25">
      <c r="A106" s="97" t="s">
        <v>127</v>
      </c>
      <c r="B106" s="98">
        <v>0.18573814691896828</v>
      </c>
      <c r="C106" s="98">
        <v>0.20638763712626151</v>
      </c>
      <c r="D106" s="98">
        <v>0.20780223566806061</v>
      </c>
      <c r="E106" s="98">
        <v>0.25018771673446855</v>
      </c>
      <c r="F106" s="98">
        <v>0.33919523503777405</v>
      </c>
      <c r="G106" s="98">
        <v>0.24956986349089566</v>
      </c>
      <c r="H106" s="98">
        <v>0.27665513604119712</v>
      </c>
      <c r="I106" s="98">
        <v>0.36064027046694003</v>
      </c>
      <c r="J106" s="98">
        <v>0.38551806866796678</v>
      </c>
      <c r="K106" s="98">
        <v>0.55215109306311971</v>
      </c>
      <c r="L106" s="98">
        <v>0.59176189844984761</v>
      </c>
      <c r="M106" s="98">
        <v>0.68617946274944164</v>
      </c>
      <c r="N106" s="98">
        <v>0.72258564642443379</v>
      </c>
      <c r="O106" s="98">
        <v>0.68481838049585342</v>
      </c>
      <c r="P106" s="98">
        <v>0.82988800591626455</v>
      </c>
      <c r="Q106" s="98">
        <v>0.83225611785047715</v>
      </c>
      <c r="R106" s="98">
        <v>0.83593922054649039</v>
      </c>
      <c r="S106" s="98">
        <v>0.74448864879855581</v>
      </c>
      <c r="T106" s="98">
        <v>0.6806784335797168</v>
      </c>
      <c r="U106" s="98">
        <v>0.64450932137629946</v>
      </c>
      <c r="V106" s="98">
        <v>0.66606790861787912</v>
      </c>
      <c r="W106" s="98">
        <v>0.91070563867912968</v>
      </c>
      <c r="X106" s="98">
        <v>0.71394414569434028</v>
      </c>
      <c r="Y106" s="98">
        <v>0.64156339683354402</v>
      </c>
      <c r="DA106" s="63" t="s">
        <v>1695</v>
      </c>
    </row>
    <row r="107" spans="1:105" ht="12" customHeight="1" x14ac:dyDescent="0.25">
      <c r="A107" s="100" t="s">
        <v>198</v>
      </c>
      <c r="B107" s="101">
        <v>7.8091365003609858E-2</v>
      </c>
      <c r="C107" s="101">
        <v>8.6248546798706485E-2</v>
      </c>
      <c r="D107" s="101">
        <v>8.6928427088867249E-2</v>
      </c>
      <c r="E107" s="101">
        <v>0.10352591423689265</v>
      </c>
      <c r="F107" s="101">
        <v>0.13989773090001581</v>
      </c>
      <c r="G107" s="101">
        <v>0.10240546748748537</v>
      </c>
      <c r="H107" s="101">
        <v>9.4904863614918969E-2</v>
      </c>
      <c r="I107" s="101">
        <v>0.13039127408847384</v>
      </c>
      <c r="J107" s="101">
        <v>0.15046810991541948</v>
      </c>
      <c r="K107" s="101">
        <v>0.21908760188218784</v>
      </c>
      <c r="L107" s="101">
        <v>0.20753697899515144</v>
      </c>
      <c r="M107" s="101">
        <v>0.26761687311375515</v>
      </c>
      <c r="N107" s="101">
        <v>0.27101359782240642</v>
      </c>
      <c r="O107" s="101">
        <v>0.21990165229854147</v>
      </c>
      <c r="P107" s="101">
        <v>0.27102262923711634</v>
      </c>
      <c r="Q107" s="101">
        <v>0.21968172421117085</v>
      </c>
      <c r="R107" s="101">
        <v>0.20483518731305922</v>
      </c>
      <c r="S107" s="101">
        <v>0.20430967114138449</v>
      </c>
      <c r="T107" s="101">
        <v>0.21472679961915317</v>
      </c>
      <c r="U107" s="101">
        <v>0.20678721899621963</v>
      </c>
      <c r="V107" s="101">
        <v>0.21311098149454227</v>
      </c>
      <c r="W107" s="101">
        <v>0.28490585015410858</v>
      </c>
      <c r="X107" s="101">
        <v>0.25875806350207625</v>
      </c>
      <c r="Y107" s="101">
        <v>0.23021448274494483</v>
      </c>
      <c r="DA107" s="131" t="s">
        <v>1696</v>
      </c>
    </row>
    <row r="108" spans="1:105" ht="12" customHeight="1" x14ac:dyDescent="0.25">
      <c r="A108" s="103" t="s">
        <v>52</v>
      </c>
      <c r="B108" s="104">
        <v>0.10764678191535841</v>
      </c>
      <c r="C108" s="104">
        <v>0.12013909032755501</v>
      </c>
      <c r="D108" s="104">
        <v>0.12087380857919337</v>
      </c>
      <c r="E108" s="104">
        <v>0.14666180249757588</v>
      </c>
      <c r="F108" s="104">
        <v>0.19929750413775824</v>
      </c>
      <c r="G108" s="104">
        <v>0.1471643960034103</v>
      </c>
      <c r="H108" s="104">
        <v>0.18175027242627814</v>
      </c>
      <c r="I108" s="104">
        <v>0.23024899637846619</v>
      </c>
      <c r="J108" s="104">
        <v>0.23504995875254733</v>
      </c>
      <c r="K108" s="104">
        <v>0.33306349118093181</v>
      </c>
      <c r="L108" s="104">
        <v>0.38422491945469617</v>
      </c>
      <c r="M108" s="104">
        <v>0.41856258963568649</v>
      </c>
      <c r="N108" s="104">
        <v>0.45157204860202743</v>
      </c>
      <c r="O108" s="104">
        <v>0.46491672819731195</v>
      </c>
      <c r="P108" s="104">
        <v>0.55886537667914826</v>
      </c>
      <c r="Q108" s="104">
        <v>0.61257439363930632</v>
      </c>
      <c r="R108" s="104">
        <v>0.63110403323343112</v>
      </c>
      <c r="S108" s="104">
        <v>0.54017897765717138</v>
      </c>
      <c r="T108" s="104">
        <v>0.46595163396056366</v>
      </c>
      <c r="U108" s="104">
        <v>0.43772210238007986</v>
      </c>
      <c r="V108" s="104">
        <v>0.45295692712333679</v>
      </c>
      <c r="W108" s="104">
        <v>0.62579978852502105</v>
      </c>
      <c r="X108" s="104">
        <v>0.45518608219226403</v>
      </c>
      <c r="Y108" s="104">
        <v>0.41134891408859919</v>
      </c>
      <c r="DA108" s="132" t="s">
        <v>1697</v>
      </c>
    </row>
    <row r="109" spans="1:105" ht="12" customHeight="1" x14ac:dyDescent="0.25">
      <c r="A109" s="106" t="s">
        <v>122</v>
      </c>
      <c r="B109" s="101">
        <v>11.305622404497415</v>
      </c>
      <c r="C109" s="101">
        <v>11.899817183197317</v>
      </c>
      <c r="D109" s="101">
        <v>12.843589839279705</v>
      </c>
      <c r="E109" s="101">
        <v>13.037213168140774</v>
      </c>
      <c r="F109" s="101">
        <v>12.615312338855832</v>
      </c>
      <c r="G109" s="101">
        <v>10.443941516823948</v>
      </c>
      <c r="H109" s="101">
        <v>9.8938206529272748</v>
      </c>
      <c r="I109" s="101">
        <v>10.040722930625325</v>
      </c>
      <c r="J109" s="101">
        <v>10.041588247022823</v>
      </c>
      <c r="K109" s="101">
        <v>9.2958291392763286</v>
      </c>
      <c r="L109" s="101">
        <v>9.8826581497823671</v>
      </c>
      <c r="M109" s="101">
        <v>10.945797097073717</v>
      </c>
      <c r="N109" s="101">
        <v>13.896327930483178</v>
      </c>
      <c r="O109" s="101">
        <v>16.804202894512436</v>
      </c>
      <c r="P109" s="101">
        <v>16.795060740365972</v>
      </c>
      <c r="Q109" s="101">
        <v>16.853354649303984</v>
      </c>
      <c r="R109" s="101">
        <v>16.822281824868785</v>
      </c>
      <c r="S109" s="101">
        <v>18.066082079274612</v>
      </c>
      <c r="T109" s="101">
        <v>18.117668326410669</v>
      </c>
      <c r="U109" s="101">
        <v>17.025367316554092</v>
      </c>
      <c r="V109" s="101">
        <v>13.516040207399589</v>
      </c>
      <c r="W109" s="101">
        <v>8.4824927052279353</v>
      </c>
      <c r="X109" s="101">
        <v>3.5389597787319778</v>
      </c>
      <c r="Y109" s="101">
        <v>3.0138589641058724</v>
      </c>
      <c r="DA109" s="131" t="s">
        <v>1698</v>
      </c>
    </row>
    <row r="110" spans="1:105" ht="12" customHeight="1" x14ac:dyDescent="0.25">
      <c r="A110" s="107" t="s">
        <v>121</v>
      </c>
      <c r="B110" s="104">
        <v>2.944509212555519</v>
      </c>
      <c r="C110" s="104">
        <v>3.1559323215009574</v>
      </c>
      <c r="D110" s="104">
        <v>3.3965534220590667</v>
      </c>
      <c r="E110" s="104">
        <v>3.7470884125605721</v>
      </c>
      <c r="F110" s="104">
        <v>4.1536880241550609</v>
      </c>
      <c r="G110" s="104">
        <v>4.0520371203656005</v>
      </c>
      <c r="H110" s="104">
        <v>4.44462646419628</v>
      </c>
      <c r="I110" s="104">
        <v>4.7061193421729683</v>
      </c>
      <c r="J110" s="104">
        <v>5.1952916980077308</v>
      </c>
      <c r="K110" s="104">
        <v>7.6626872977392315</v>
      </c>
      <c r="L110" s="104">
        <v>8.3167858155449998</v>
      </c>
      <c r="M110" s="104">
        <v>9.6944165055937965</v>
      </c>
      <c r="N110" s="104">
        <v>11.631308051006505</v>
      </c>
      <c r="O110" s="104">
        <v>13.790042354654236</v>
      </c>
      <c r="P110" s="104">
        <v>13.441524351290834</v>
      </c>
      <c r="Q110" s="104">
        <v>13.040467460307156</v>
      </c>
      <c r="R110" s="104">
        <v>12.722231498578838</v>
      </c>
      <c r="S110" s="104">
        <v>13.70407107909174</v>
      </c>
      <c r="T110" s="104">
        <v>13.671974665908994</v>
      </c>
      <c r="U110" s="104">
        <v>12.964671629058628</v>
      </c>
      <c r="V110" s="104">
        <v>10.415667789833346</v>
      </c>
      <c r="W110" s="104">
        <v>6.4963378137235033</v>
      </c>
      <c r="X110" s="104">
        <v>2.5016062681321598</v>
      </c>
      <c r="Y110" s="104">
        <v>2.1353972380994146</v>
      </c>
      <c r="DA110" s="132" t="s">
        <v>1699</v>
      </c>
    </row>
    <row r="111" spans="1:105" ht="12" customHeight="1" x14ac:dyDescent="0.25">
      <c r="A111" s="108" t="s">
        <v>53</v>
      </c>
      <c r="B111" s="98">
        <v>1.372248352283284</v>
      </c>
      <c r="C111" s="98">
        <v>1.4608847157283373</v>
      </c>
      <c r="D111" s="98">
        <v>1.5720718792818495</v>
      </c>
      <c r="E111" s="98">
        <v>1.7157864561300307</v>
      </c>
      <c r="F111" s="98">
        <v>1.8938667918472021</v>
      </c>
      <c r="G111" s="98">
        <v>1.8415395501277572</v>
      </c>
      <c r="H111" s="98">
        <v>1.7128342013764295</v>
      </c>
      <c r="I111" s="98">
        <v>1.900098174396883</v>
      </c>
      <c r="J111" s="98">
        <v>2.2560435295923535</v>
      </c>
      <c r="K111" s="98">
        <v>3.3927213451774358</v>
      </c>
      <c r="L111" s="98">
        <v>3.2923840779633178</v>
      </c>
      <c r="M111" s="98">
        <v>4.2126235718417195</v>
      </c>
      <c r="N111" s="98">
        <v>4.8797670659909951</v>
      </c>
      <c r="O111" s="98">
        <v>5.0261384119873398</v>
      </c>
      <c r="P111" s="98">
        <v>4.928181261637202</v>
      </c>
      <c r="Q111" s="98">
        <v>3.9160134994040323</v>
      </c>
      <c r="R111" s="98">
        <v>3.5492732981814652</v>
      </c>
      <c r="S111" s="98">
        <v>4.2111813036035928</v>
      </c>
      <c r="T111" s="98">
        <v>4.7731618158551159</v>
      </c>
      <c r="U111" s="98">
        <v>4.5963560374821482</v>
      </c>
      <c r="V111" s="98">
        <v>3.6665064239182588</v>
      </c>
      <c r="W111" s="98">
        <v>2.2072121057015548</v>
      </c>
      <c r="X111" s="98">
        <v>0.9854758622396611</v>
      </c>
      <c r="Y111" s="98">
        <v>0.83614680688404264</v>
      </c>
      <c r="DA111" s="63" t="s">
        <v>1700</v>
      </c>
    </row>
    <row r="112" spans="1:105" ht="12" customHeight="1" x14ac:dyDescent="0.25">
      <c r="A112" s="108" t="s">
        <v>52</v>
      </c>
      <c r="B112" s="98">
        <v>1.572260860272235</v>
      </c>
      <c r="C112" s="98">
        <v>1.69504760577262</v>
      </c>
      <c r="D112" s="98">
        <v>1.8244815427772174</v>
      </c>
      <c r="E112" s="98">
        <v>2.0313019564305415</v>
      </c>
      <c r="F112" s="98">
        <v>2.2598212323078584</v>
      </c>
      <c r="G112" s="98">
        <v>2.2104975702378433</v>
      </c>
      <c r="H112" s="98">
        <v>2.7317922628198503</v>
      </c>
      <c r="I112" s="98">
        <v>2.8060211677760858</v>
      </c>
      <c r="J112" s="98">
        <v>2.9392481684153773</v>
      </c>
      <c r="K112" s="98">
        <v>4.2699659525617957</v>
      </c>
      <c r="L112" s="98">
        <v>5.0244017375816821</v>
      </c>
      <c r="M112" s="98">
        <v>5.481792933752077</v>
      </c>
      <c r="N112" s="98">
        <v>6.7515409850155095</v>
      </c>
      <c r="O112" s="98">
        <v>8.7639039426668965</v>
      </c>
      <c r="P112" s="98">
        <v>8.5133430896536328</v>
      </c>
      <c r="Q112" s="98">
        <v>9.1244539609031232</v>
      </c>
      <c r="R112" s="98">
        <v>9.1729582003973729</v>
      </c>
      <c r="S112" s="98">
        <v>9.4928897754881465</v>
      </c>
      <c r="T112" s="98">
        <v>8.8988128500538775</v>
      </c>
      <c r="U112" s="98">
        <v>8.3683155915764793</v>
      </c>
      <c r="V112" s="98">
        <v>6.7491613659150875</v>
      </c>
      <c r="W112" s="98">
        <v>4.289125708021948</v>
      </c>
      <c r="X112" s="98">
        <v>1.5161304058924989</v>
      </c>
      <c r="Y112" s="98">
        <v>1.2992504312153721</v>
      </c>
      <c r="DA112" s="63" t="s">
        <v>1701</v>
      </c>
    </row>
    <row r="113" spans="1:105" ht="12" customHeight="1" x14ac:dyDescent="0.25">
      <c r="A113" s="121" t="s">
        <v>54</v>
      </c>
      <c r="B113" s="122">
        <v>14.198839358221898</v>
      </c>
      <c r="C113" s="122">
        <v>16.566759098461986</v>
      </c>
      <c r="D113" s="122">
        <v>17.93706225333786</v>
      </c>
      <c r="E113" s="122">
        <v>18.248593200246361</v>
      </c>
      <c r="F113" s="122">
        <v>19.278348986896539</v>
      </c>
      <c r="G113" s="122">
        <v>14.422792214931999</v>
      </c>
      <c r="H113" s="122">
        <v>16.014935098593345</v>
      </c>
      <c r="I113" s="122">
        <v>14.164118787166418</v>
      </c>
      <c r="J113" s="122">
        <v>15.78639401935504</v>
      </c>
      <c r="K113" s="122">
        <v>20.578607177775048</v>
      </c>
      <c r="L113" s="122">
        <v>21.490582965368262</v>
      </c>
      <c r="M113" s="122">
        <v>22.441889391518686</v>
      </c>
      <c r="N113" s="122">
        <v>24.742750624824538</v>
      </c>
      <c r="O113" s="122">
        <v>25.831082800479379</v>
      </c>
      <c r="P113" s="122">
        <v>28.1733471416002</v>
      </c>
      <c r="Q113" s="122">
        <v>27.823305589098059</v>
      </c>
      <c r="R113" s="122">
        <v>28.799786990488339</v>
      </c>
      <c r="S113" s="122">
        <v>29.109546488891681</v>
      </c>
      <c r="T113" s="122">
        <v>28.689304064393209</v>
      </c>
      <c r="U113" s="122">
        <v>28.731112296879122</v>
      </c>
      <c r="V113" s="122">
        <v>27.581817042840584</v>
      </c>
      <c r="W113" s="122">
        <v>25.0406688233547</v>
      </c>
      <c r="X113" s="122">
        <v>24.979155747894758</v>
      </c>
      <c r="Y113" s="122">
        <v>24.847803737444849</v>
      </c>
      <c r="DA113" s="130" t="s">
        <v>1702</v>
      </c>
    </row>
    <row r="114" spans="1:105" ht="12" customHeight="1" x14ac:dyDescent="0.25">
      <c r="A114" s="97" t="s">
        <v>50</v>
      </c>
      <c r="B114" s="98">
        <v>0.11448100473815334</v>
      </c>
      <c r="C114" s="98">
        <v>0.13005000809653375</v>
      </c>
      <c r="D114" s="98">
        <v>0.13248899199010675</v>
      </c>
      <c r="E114" s="98">
        <v>0.12226312309691464</v>
      </c>
      <c r="F114" s="98">
        <v>0.12951688915423837</v>
      </c>
      <c r="G114" s="98">
        <v>9.816095749468276E-2</v>
      </c>
      <c r="H114" s="98">
        <v>0.10293480947771358</v>
      </c>
      <c r="I114" s="98">
        <v>8.5145414432592312E-2</v>
      </c>
      <c r="J114" s="98">
        <v>8.5783214710143912E-2</v>
      </c>
      <c r="K114" s="98">
        <v>0.10408850324377358</v>
      </c>
      <c r="L114" s="98">
        <v>9.9659768007524047E-2</v>
      </c>
      <c r="M114" s="98">
        <v>7.6127542211964355E-2</v>
      </c>
      <c r="N114" s="98">
        <v>5.3041796665721189E-2</v>
      </c>
      <c r="O114" s="98">
        <v>5.1900315531286212E-2</v>
      </c>
      <c r="P114" s="98">
        <v>6.4757557346632549E-2</v>
      </c>
      <c r="Q114" s="98">
        <v>8.5738292616673525E-2</v>
      </c>
      <c r="R114" s="98">
        <v>0.10059256219502688</v>
      </c>
      <c r="S114" s="98">
        <v>9.8777229541585354E-2</v>
      </c>
      <c r="T114" s="98">
        <v>8.8348793778241994E-2</v>
      </c>
      <c r="U114" s="98">
        <v>8.8345568933368562E-2</v>
      </c>
      <c r="V114" s="98">
        <v>8.4645159771148101E-2</v>
      </c>
      <c r="W114" s="98">
        <v>0.10979892254498569</v>
      </c>
      <c r="X114" s="98">
        <v>4.1316156580456793E-2</v>
      </c>
      <c r="Y114" s="98">
        <v>4.0286543950286198E-2</v>
      </c>
      <c r="DA114" s="63" t="s">
        <v>1703</v>
      </c>
    </row>
    <row r="115" spans="1:105" ht="12" customHeight="1" x14ac:dyDescent="0.25">
      <c r="A115" s="109" t="s">
        <v>120</v>
      </c>
      <c r="B115" s="33">
        <v>14.084358353483745</v>
      </c>
      <c r="C115" s="33">
        <v>16.436709090365454</v>
      </c>
      <c r="D115" s="33">
        <v>17.804573261347752</v>
      </c>
      <c r="E115" s="33">
        <v>18.126330077149447</v>
      </c>
      <c r="F115" s="33">
        <v>19.1488320977423</v>
      </c>
      <c r="G115" s="33">
        <v>14.324631257437316</v>
      </c>
      <c r="H115" s="33">
        <v>15.912000289115632</v>
      </c>
      <c r="I115" s="33">
        <v>14.078973372733826</v>
      </c>
      <c r="J115" s="33">
        <v>15.700610804644896</v>
      </c>
      <c r="K115" s="33">
        <v>20.474518674531275</v>
      </c>
      <c r="L115" s="33">
        <v>21.390923197360738</v>
      </c>
      <c r="M115" s="33">
        <v>22.365761849306722</v>
      </c>
      <c r="N115" s="33">
        <v>24.689708828158818</v>
      </c>
      <c r="O115" s="33">
        <v>25.779182484948095</v>
      </c>
      <c r="P115" s="33">
        <v>28.108589584253568</v>
      </c>
      <c r="Q115" s="33">
        <v>27.737567296481384</v>
      </c>
      <c r="R115" s="33">
        <v>28.699194428293314</v>
      </c>
      <c r="S115" s="33">
        <v>29.010769259350095</v>
      </c>
      <c r="T115" s="33">
        <v>28.600955270614968</v>
      </c>
      <c r="U115" s="33">
        <v>28.642766727945752</v>
      </c>
      <c r="V115" s="33">
        <v>27.497171883069434</v>
      </c>
      <c r="W115" s="33">
        <v>24.930869900809714</v>
      </c>
      <c r="X115" s="33">
        <v>24.937839591314301</v>
      </c>
      <c r="Y115" s="33">
        <v>24.807517193494562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432.74698145292064</v>
      </c>
      <c r="C117" s="117">
        <f t="shared" si="19"/>
        <v>471.94691791460053</v>
      </c>
      <c r="D117" s="117">
        <f t="shared" si="19"/>
        <v>452.67827726632652</v>
      </c>
      <c r="E117" s="117">
        <f t="shared" si="19"/>
        <v>488.00603681978635</v>
      </c>
      <c r="F117" s="117">
        <f t="shared" si="19"/>
        <v>524.87880967172953</v>
      </c>
      <c r="G117" s="117">
        <f t="shared" si="19"/>
        <v>413.30923936422096</v>
      </c>
      <c r="H117" s="117">
        <f t="shared" si="19"/>
        <v>381.67988559026509</v>
      </c>
      <c r="I117" s="117">
        <f t="shared" si="19"/>
        <v>420.97763651663814</v>
      </c>
      <c r="J117" s="117">
        <f t="shared" si="19"/>
        <v>440.25087823686283</v>
      </c>
      <c r="K117" s="117">
        <f t="shared" si="19"/>
        <v>463.75352722252103</v>
      </c>
      <c r="L117" s="117">
        <f t="shared" si="19"/>
        <v>520.31403472250076</v>
      </c>
      <c r="M117" s="117">
        <f t="shared" si="19"/>
        <v>525.50402180654032</v>
      </c>
      <c r="N117" s="117">
        <f t="shared" si="19"/>
        <v>592.81797158775271</v>
      </c>
      <c r="O117" s="117">
        <f t="shared" si="19"/>
        <v>667.4713167890086</v>
      </c>
      <c r="P117" s="117">
        <f t="shared" si="19"/>
        <v>629.81781831528224</v>
      </c>
      <c r="Q117" s="117">
        <f t="shared" si="19"/>
        <v>688.9875214181111</v>
      </c>
      <c r="R117" s="117">
        <f t="shared" ref="R117:V117" si="20">R118+R121+R123+R132</f>
        <v>723.15684201105421</v>
      </c>
      <c r="S117" s="117">
        <f t="shared" si="20"/>
        <v>759.14714781533064</v>
      </c>
      <c r="T117" s="117">
        <f t="shared" si="20"/>
        <v>719.59817487787393</v>
      </c>
      <c r="U117" s="117">
        <f t="shared" si="20"/>
        <v>712.20204164421955</v>
      </c>
      <c r="V117" s="117">
        <f t="shared" si="20"/>
        <v>768.29446210619597</v>
      </c>
      <c r="W117" s="117">
        <f t="shared" ref="W117:Y117" si="21">W118+W121+W123+W132</f>
        <v>821.27578656364335</v>
      </c>
      <c r="X117" s="117">
        <f t="shared" si="21"/>
        <v>715.45693693963631</v>
      </c>
      <c r="Y117" s="117">
        <f t="shared" si="21"/>
        <v>684.25496007189213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351.75491195869938</v>
      </c>
      <c r="C118" s="122">
        <f t="shared" si="22"/>
        <v>383.95847776009549</v>
      </c>
      <c r="D118" s="122">
        <f t="shared" si="22"/>
        <v>359.83007261521107</v>
      </c>
      <c r="E118" s="122">
        <f t="shared" si="22"/>
        <v>389.03118060674245</v>
      </c>
      <c r="F118" s="122">
        <f t="shared" si="22"/>
        <v>417.59665303719191</v>
      </c>
      <c r="G118" s="122">
        <f t="shared" si="22"/>
        <v>333.79199706241394</v>
      </c>
      <c r="H118" s="122">
        <f t="shared" si="22"/>
        <v>302.50536237313901</v>
      </c>
      <c r="I118" s="122">
        <f t="shared" si="22"/>
        <v>334.78631460303075</v>
      </c>
      <c r="J118" s="122">
        <f t="shared" si="22"/>
        <v>350.81611266532576</v>
      </c>
      <c r="K118" s="122">
        <f t="shared" si="22"/>
        <v>362.47248996657953</v>
      </c>
      <c r="L118" s="122">
        <f t="shared" si="22"/>
        <v>414.59387370019755</v>
      </c>
      <c r="M118" s="122">
        <f t="shared" si="22"/>
        <v>410.92280276800125</v>
      </c>
      <c r="N118" s="122">
        <f t="shared" si="22"/>
        <v>466.57827652879263</v>
      </c>
      <c r="O118" s="122">
        <f t="shared" si="22"/>
        <v>537.09186456274131</v>
      </c>
      <c r="P118" s="122">
        <f t="shared" si="22"/>
        <v>485.10512318303904</v>
      </c>
      <c r="Q118" s="122">
        <f t="shared" si="22"/>
        <v>542.99181174752835</v>
      </c>
      <c r="R118" s="122">
        <f t="shared" ref="R118:V118" si="23">SUM(R119:R120)</f>
        <v>574.31908500440397</v>
      </c>
      <c r="S118" s="122">
        <f t="shared" si="23"/>
        <v>612.84514155536044</v>
      </c>
      <c r="T118" s="122">
        <f t="shared" si="23"/>
        <v>577.54888061727399</v>
      </c>
      <c r="U118" s="122">
        <f t="shared" si="23"/>
        <v>571.86299560587611</v>
      </c>
      <c r="V118" s="122">
        <f t="shared" si="23"/>
        <v>630.51226784326332</v>
      </c>
      <c r="W118" s="122">
        <f t="shared" ref="W118:Y118" si="24">SUM(W119:W120)</f>
        <v>664.45415549453185</v>
      </c>
      <c r="X118" s="122">
        <f t="shared" si="24"/>
        <v>578.90825625911032</v>
      </c>
      <c r="Y118" s="122">
        <f t="shared" si="24"/>
        <v>552.32242548855083</v>
      </c>
      <c r="DA118" s="130" t="s">
        <v>1856</v>
      </c>
    </row>
    <row r="119" spans="1:105" ht="12" customHeight="1" x14ac:dyDescent="0.25">
      <c r="A119" s="97" t="s">
        <v>198</v>
      </c>
      <c r="B119" s="98">
        <v>349.80247212984818</v>
      </c>
      <c r="C119" s="98">
        <v>381.87766570934048</v>
      </c>
      <c r="D119" s="98">
        <v>357.92550418789665</v>
      </c>
      <c r="E119" s="98">
        <v>387.01396147109</v>
      </c>
      <c r="F119" s="98">
        <v>415.48607888668857</v>
      </c>
      <c r="G119" s="98">
        <v>332.28873864151188</v>
      </c>
      <c r="H119" s="98">
        <v>301.13709543772984</v>
      </c>
      <c r="I119" s="98">
        <v>333.32325709649524</v>
      </c>
      <c r="J119" s="98">
        <v>349.30272906173991</v>
      </c>
      <c r="K119" s="98">
        <v>360.92339965007767</v>
      </c>
      <c r="L119" s="98">
        <v>412.83742122877322</v>
      </c>
      <c r="M119" s="98">
        <v>409.20695758694006</v>
      </c>
      <c r="N119" s="98">
        <v>464.64903639105245</v>
      </c>
      <c r="O119" s="98">
        <v>534.89154446263035</v>
      </c>
      <c r="P119" s="98">
        <v>483.13304273702147</v>
      </c>
      <c r="Q119" s="98">
        <v>540.80088997019254</v>
      </c>
      <c r="R119" s="98">
        <v>572.01487111523511</v>
      </c>
      <c r="S119" s="98">
        <v>610.40092611238254</v>
      </c>
      <c r="T119" s="98">
        <v>575.25116941319322</v>
      </c>
      <c r="U119" s="98">
        <v>569.60345100482368</v>
      </c>
      <c r="V119" s="98">
        <v>628.02759826486283</v>
      </c>
      <c r="W119" s="98">
        <v>661.80539852805248</v>
      </c>
      <c r="X119" s="98">
        <v>576.62137235150124</v>
      </c>
      <c r="Y119" s="98">
        <v>550.13818550816552</v>
      </c>
      <c r="DA119" s="63" t="s">
        <v>1857</v>
      </c>
    </row>
    <row r="120" spans="1:105" ht="12" customHeight="1" x14ac:dyDescent="0.25">
      <c r="A120" s="97" t="s">
        <v>53</v>
      </c>
      <c r="B120" s="98">
        <v>1.9524398288512193</v>
      </c>
      <c r="C120" s="98">
        <v>2.080812050754989</v>
      </c>
      <c r="D120" s="98">
        <v>1.9045684273144019</v>
      </c>
      <c r="E120" s="98">
        <v>2.0172191356524776</v>
      </c>
      <c r="F120" s="98">
        <v>2.1105741505033673</v>
      </c>
      <c r="G120" s="98">
        <v>1.5032584209020532</v>
      </c>
      <c r="H120" s="98">
        <v>1.3682669354091734</v>
      </c>
      <c r="I120" s="98">
        <v>1.4630575065355322</v>
      </c>
      <c r="J120" s="98">
        <v>1.5133836035858312</v>
      </c>
      <c r="K120" s="98">
        <v>1.5490903165018708</v>
      </c>
      <c r="L120" s="98">
        <v>1.7564524714243226</v>
      </c>
      <c r="M120" s="98">
        <v>1.7158451810612119</v>
      </c>
      <c r="N120" s="98">
        <v>1.9292401377401742</v>
      </c>
      <c r="O120" s="98">
        <v>2.2003201001109747</v>
      </c>
      <c r="P120" s="98">
        <v>1.9720804460175809</v>
      </c>
      <c r="Q120" s="98">
        <v>2.190921777335809</v>
      </c>
      <c r="R120" s="98">
        <v>2.3042138891689046</v>
      </c>
      <c r="S120" s="98">
        <v>2.4442154429779266</v>
      </c>
      <c r="T120" s="98">
        <v>2.2977112040807635</v>
      </c>
      <c r="U120" s="98">
        <v>2.2595446010524745</v>
      </c>
      <c r="V120" s="98">
        <v>2.4846695784004798</v>
      </c>
      <c r="W120" s="98">
        <v>2.6487569664793362</v>
      </c>
      <c r="X120" s="98">
        <v>2.2868839076090501</v>
      </c>
      <c r="Y120" s="98">
        <v>2.1842399803853625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3.0970741342635038E-2</v>
      </c>
      <c r="C121" s="122">
        <f t="shared" si="25"/>
        <v>4.3516757441439818E-2</v>
      </c>
      <c r="D121" s="122">
        <f t="shared" si="25"/>
        <v>5.3179225713137143E-2</v>
      </c>
      <c r="E121" s="122">
        <f t="shared" si="25"/>
        <v>0.10763046664259604</v>
      </c>
      <c r="F121" s="122">
        <f t="shared" si="25"/>
        <v>7.4562897082287194E-2</v>
      </c>
      <c r="G121" s="122">
        <f t="shared" si="25"/>
        <v>8.3092251745177412E-2</v>
      </c>
      <c r="H121" s="122">
        <f t="shared" si="25"/>
        <v>0.10272550696784065</v>
      </c>
      <c r="I121" s="122">
        <f t="shared" si="25"/>
        <v>0.10398417531158702</v>
      </c>
      <c r="J121" s="122">
        <f t="shared" si="25"/>
        <v>0.10030981884755254</v>
      </c>
      <c r="K121" s="122">
        <f t="shared" si="25"/>
        <v>0.11626514369005927</v>
      </c>
      <c r="L121" s="122">
        <f t="shared" si="25"/>
        <v>0.14917285798614893</v>
      </c>
      <c r="M121" s="122">
        <f t="shared" si="25"/>
        <v>0.1573032575720783</v>
      </c>
      <c r="N121" s="122">
        <f t="shared" si="25"/>
        <v>0.20751916913342253</v>
      </c>
      <c r="O121" s="122">
        <f t="shared" si="25"/>
        <v>0.31806419838208727</v>
      </c>
      <c r="P121" s="122">
        <f t="shared" si="25"/>
        <v>0.22869004025554476</v>
      </c>
      <c r="Q121" s="122">
        <f t="shared" si="25"/>
        <v>0.42568770926658994</v>
      </c>
      <c r="R121" s="122">
        <f t="shared" si="25"/>
        <v>0.26278048444091084</v>
      </c>
      <c r="S121" s="122">
        <f t="shared" si="25"/>
        <v>0.25856455135286993</v>
      </c>
      <c r="T121" s="122">
        <f t="shared" si="25"/>
        <v>0.23156216846732308</v>
      </c>
      <c r="U121" s="122">
        <f t="shared" si="25"/>
        <v>0.23937694373403881</v>
      </c>
      <c r="V121" s="122">
        <f t="shared" si="25"/>
        <v>0.22772398648725264</v>
      </c>
      <c r="W121" s="122">
        <f t="shared" si="25"/>
        <v>0.2168985482303076</v>
      </c>
      <c r="X121" s="122">
        <f t="shared" si="25"/>
        <v>0.19496199939146169</v>
      </c>
      <c r="Y121" s="122">
        <f t="shared" si="25"/>
        <v>0.18416020719351728</v>
      </c>
      <c r="DA121" s="130" t="s">
        <v>1859</v>
      </c>
    </row>
    <row r="122" spans="1:105" ht="12" customHeight="1" x14ac:dyDescent="0.25">
      <c r="A122" s="97" t="s">
        <v>53</v>
      </c>
      <c r="B122" s="98">
        <v>3.0970741342635038E-2</v>
      </c>
      <c r="C122" s="98">
        <v>4.3516757441439818E-2</v>
      </c>
      <c r="D122" s="98">
        <v>5.3179225713137143E-2</v>
      </c>
      <c r="E122" s="98">
        <v>0.10763046664259604</v>
      </c>
      <c r="F122" s="98">
        <v>7.4562897082287194E-2</v>
      </c>
      <c r="G122" s="98">
        <v>8.3092251745177412E-2</v>
      </c>
      <c r="H122" s="98">
        <v>0.10272550696784065</v>
      </c>
      <c r="I122" s="98">
        <v>0.10398417531158702</v>
      </c>
      <c r="J122" s="98">
        <v>0.10030981884755254</v>
      </c>
      <c r="K122" s="98">
        <v>0.11626514369005927</v>
      </c>
      <c r="L122" s="98">
        <v>0.14917285798614893</v>
      </c>
      <c r="M122" s="98">
        <v>0.1573032575720783</v>
      </c>
      <c r="N122" s="98">
        <v>0.20751916913342253</v>
      </c>
      <c r="O122" s="98">
        <v>0.31806419838208727</v>
      </c>
      <c r="P122" s="98">
        <v>0.22869004025554476</v>
      </c>
      <c r="Q122" s="98">
        <v>0.42568770926658994</v>
      </c>
      <c r="R122" s="98">
        <v>0.26278048444091084</v>
      </c>
      <c r="S122" s="98">
        <v>0.25856455135286993</v>
      </c>
      <c r="T122" s="98">
        <v>0.23156216846732308</v>
      </c>
      <c r="U122" s="98">
        <v>0.23937694373403881</v>
      </c>
      <c r="V122" s="98">
        <v>0.22772398648725264</v>
      </c>
      <c r="W122" s="98">
        <v>0.2168985482303076</v>
      </c>
      <c r="X122" s="98">
        <v>0.19496199939146169</v>
      </c>
      <c r="Y122" s="98">
        <v>0.18416020719351728</v>
      </c>
      <c r="DA122" s="63" t="s">
        <v>1860</v>
      </c>
    </row>
    <row r="123" spans="1:105" ht="12" customHeight="1" x14ac:dyDescent="0.25">
      <c r="A123" s="121" t="s">
        <v>55</v>
      </c>
      <c r="B123" s="122">
        <v>70.302696822757682</v>
      </c>
      <c r="C123" s="122">
        <v>75.473022497815649</v>
      </c>
      <c r="D123" s="122">
        <v>79.245483169945288</v>
      </c>
      <c r="E123" s="122">
        <v>85.035186617037965</v>
      </c>
      <c r="F123" s="122">
        <v>92.548104450419459</v>
      </c>
      <c r="G123" s="122">
        <v>68.434008423041533</v>
      </c>
      <c r="H123" s="122">
        <v>66.805312575993412</v>
      </c>
      <c r="I123" s="122">
        <v>75.208742356357732</v>
      </c>
      <c r="J123" s="122">
        <v>77.18797190480403</v>
      </c>
      <c r="K123" s="122">
        <v>85.292240813320362</v>
      </c>
      <c r="L123" s="122">
        <v>88.952984467548802</v>
      </c>
      <c r="M123" s="122">
        <v>97.018869019322082</v>
      </c>
      <c r="N123" s="122">
        <v>106.77835524837607</v>
      </c>
      <c r="O123" s="122">
        <v>109.88919501401693</v>
      </c>
      <c r="P123" s="122">
        <v>122.40381912395534</v>
      </c>
      <c r="Q123" s="122">
        <v>123.64876354435239</v>
      </c>
      <c r="R123" s="122">
        <v>125.71305346246952</v>
      </c>
      <c r="S123" s="122">
        <v>122.68815396893798</v>
      </c>
      <c r="T123" s="122">
        <v>118.5039649732954</v>
      </c>
      <c r="U123" s="122">
        <v>116.42299578335707</v>
      </c>
      <c r="V123" s="122">
        <v>114.47652809745506</v>
      </c>
      <c r="W123" s="122">
        <v>135.36917549176607</v>
      </c>
      <c r="X123" s="122">
        <v>114.87254461823913</v>
      </c>
      <c r="Y123" s="122">
        <v>110.07558043482869</v>
      </c>
      <c r="DA123" s="130" t="s">
        <v>1861</v>
      </c>
    </row>
    <row r="124" spans="1:105" ht="12" customHeight="1" x14ac:dyDescent="0.25">
      <c r="A124" s="97" t="s">
        <v>128</v>
      </c>
      <c r="B124" s="98">
        <v>59.920945998007817</v>
      </c>
      <c r="C124" s="98">
        <v>64.437326506137211</v>
      </c>
      <c r="D124" s="98">
        <v>67.300569956221466</v>
      </c>
      <c r="E124" s="98">
        <v>72.558880375360204</v>
      </c>
      <c r="F124" s="98">
        <v>79.88028823736316</v>
      </c>
      <c r="G124" s="98">
        <v>57.406808331296759</v>
      </c>
      <c r="H124" s="98">
        <v>55.653676281247499</v>
      </c>
      <c r="I124" s="98">
        <v>63.638970951450062</v>
      </c>
      <c r="J124" s="98">
        <v>65.19881453165597</v>
      </c>
      <c r="K124" s="98">
        <v>71.521885436348811</v>
      </c>
      <c r="L124" s="98">
        <v>74.01539486094326</v>
      </c>
      <c r="M124" s="98">
        <v>80.087424667115911</v>
      </c>
      <c r="N124" s="98">
        <v>85.891462143893392</v>
      </c>
      <c r="O124" s="98">
        <v>84.728095128330011</v>
      </c>
      <c r="P124" s="98">
        <v>97.351149046590962</v>
      </c>
      <c r="Q124" s="98">
        <v>98.564234880758931</v>
      </c>
      <c r="R124" s="98">
        <v>100.74838702052924</v>
      </c>
      <c r="S124" s="98">
        <v>95.863494380729065</v>
      </c>
      <c r="T124" s="98">
        <v>91.643156985817939</v>
      </c>
      <c r="U124" s="98">
        <v>90.916589394547486</v>
      </c>
      <c r="V124" s="98">
        <v>93.854739999434429</v>
      </c>
      <c r="W124" s="98">
        <v>121.85190253772856</v>
      </c>
      <c r="X124" s="98">
        <v>109.11319345140571</v>
      </c>
      <c r="Y124" s="98">
        <v>105.13099832610257</v>
      </c>
      <c r="DA124" s="63" t="s">
        <v>1862</v>
      </c>
    </row>
    <row r="125" spans="1:105" ht="12" customHeight="1" x14ac:dyDescent="0.25">
      <c r="A125" s="97" t="s">
        <v>127</v>
      </c>
      <c r="B125" s="98">
        <v>0.17162402457780518</v>
      </c>
      <c r="C125" s="98">
        <v>0.19107839449003911</v>
      </c>
      <c r="D125" s="98">
        <v>0.19255671817568992</v>
      </c>
      <c r="E125" s="98">
        <v>0.23257669966985445</v>
      </c>
      <c r="F125" s="98">
        <v>0.31624124107783913</v>
      </c>
      <c r="G125" s="98">
        <v>0.23286782065343911</v>
      </c>
      <c r="H125" s="98">
        <v>0.26155022495124658</v>
      </c>
      <c r="I125" s="98">
        <v>0.3404727004589515</v>
      </c>
      <c r="J125" s="98">
        <v>0.36274412801239908</v>
      </c>
      <c r="K125" s="98">
        <v>0.52033162856580195</v>
      </c>
      <c r="L125" s="98">
        <v>0.56219090499329005</v>
      </c>
      <c r="M125" s="98">
        <v>0.64893573479238875</v>
      </c>
      <c r="N125" s="98">
        <v>0.68561101439388372</v>
      </c>
      <c r="O125" s="98">
        <v>0.65540551588479334</v>
      </c>
      <c r="P125" s="98">
        <v>0.79470538910529909</v>
      </c>
      <c r="Q125" s="98">
        <v>0.80435561545868883</v>
      </c>
      <c r="R125" s="98">
        <v>0.8105054334225098</v>
      </c>
      <c r="S125" s="98">
        <v>0.71937046975065655</v>
      </c>
      <c r="T125" s="98">
        <v>0.65481113379821232</v>
      </c>
      <c r="U125" s="98">
        <v>0.62033799420545355</v>
      </c>
      <c r="V125" s="98">
        <v>0.64260066272661398</v>
      </c>
      <c r="W125" s="98">
        <v>0.88184375497053202</v>
      </c>
      <c r="X125" s="98">
        <v>0.68841405511176568</v>
      </c>
      <c r="Y125" s="98">
        <v>0.61999654069434584</v>
      </c>
      <c r="DA125" s="63" t="s">
        <v>1863</v>
      </c>
    </row>
    <row r="126" spans="1:105" ht="12" customHeight="1" x14ac:dyDescent="0.25">
      <c r="A126" s="100" t="s">
        <v>198</v>
      </c>
      <c r="B126" s="101">
        <v>6.3977242662446754E-2</v>
      </c>
      <c r="C126" s="101">
        <v>7.0939304162484104E-2</v>
      </c>
      <c r="D126" s="101">
        <v>7.1682909596496563E-2</v>
      </c>
      <c r="E126" s="101">
        <v>8.591489717227857E-2</v>
      </c>
      <c r="F126" s="101">
        <v>0.11694373694008092</v>
      </c>
      <c r="G126" s="101">
        <v>8.5703424650028809E-2</v>
      </c>
      <c r="H126" s="101">
        <v>7.9799952524968409E-2</v>
      </c>
      <c r="I126" s="101">
        <v>0.11022370408048535</v>
      </c>
      <c r="J126" s="101">
        <v>0.12769416925985172</v>
      </c>
      <c r="K126" s="101">
        <v>0.18726813738487008</v>
      </c>
      <c r="L126" s="101">
        <v>0.17796598553859383</v>
      </c>
      <c r="M126" s="101">
        <v>0.23037314515670226</v>
      </c>
      <c r="N126" s="101">
        <v>0.23403896579185629</v>
      </c>
      <c r="O126" s="101">
        <v>0.19048878768748143</v>
      </c>
      <c r="P126" s="101">
        <v>0.23584001242615077</v>
      </c>
      <c r="Q126" s="101">
        <v>0.19178122181938251</v>
      </c>
      <c r="R126" s="101">
        <v>0.17940140018907869</v>
      </c>
      <c r="S126" s="101">
        <v>0.17919149209348517</v>
      </c>
      <c r="T126" s="101">
        <v>0.18885949983764863</v>
      </c>
      <c r="U126" s="101">
        <v>0.18261589182537366</v>
      </c>
      <c r="V126" s="101">
        <v>0.18964373560327719</v>
      </c>
      <c r="W126" s="101">
        <v>0.25604396644551097</v>
      </c>
      <c r="X126" s="101">
        <v>0.2332279729195017</v>
      </c>
      <c r="Y126" s="101">
        <v>0.20864762660574665</v>
      </c>
      <c r="DA126" s="131" t="s">
        <v>1864</v>
      </c>
    </row>
    <row r="127" spans="1:105" ht="12" customHeight="1" x14ac:dyDescent="0.25">
      <c r="A127" s="103" t="s">
        <v>52</v>
      </c>
      <c r="B127" s="104">
        <v>0.10764678191535841</v>
      </c>
      <c r="C127" s="104">
        <v>0.12013909032755501</v>
      </c>
      <c r="D127" s="104">
        <v>0.12087380857919337</v>
      </c>
      <c r="E127" s="104">
        <v>0.14666180249757588</v>
      </c>
      <c r="F127" s="104">
        <v>0.19929750413775824</v>
      </c>
      <c r="G127" s="104">
        <v>0.1471643960034103</v>
      </c>
      <c r="H127" s="104">
        <v>0.18175027242627814</v>
      </c>
      <c r="I127" s="104">
        <v>0.23024899637846619</v>
      </c>
      <c r="J127" s="104">
        <v>0.23504995875254733</v>
      </c>
      <c r="K127" s="104">
        <v>0.33306349118093181</v>
      </c>
      <c r="L127" s="104">
        <v>0.38422491945469617</v>
      </c>
      <c r="M127" s="104">
        <v>0.41856258963568649</v>
      </c>
      <c r="N127" s="104">
        <v>0.45157204860202743</v>
      </c>
      <c r="O127" s="104">
        <v>0.46491672819731195</v>
      </c>
      <c r="P127" s="104">
        <v>0.55886537667914826</v>
      </c>
      <c r="Q127" s="104">
        <v>0.61257439363930632</v>
      </c>
      <c r="R127" s="104">
        <v>0.63110403323343112</v>
      </c>
      <c r="S127" s="104">
        <v>0.54017897765717138</v>
      </c>
      <c r="T127" s="104">
        <v>0.46595163396056366</v>
      </c>
      <c r="U127" s="104">
        <v>0.43772210238007986</v>
      </c>
      <c r="V127" s="104">
        <v>0.45295692712333679</v>
      </c>
      <c r="W127" s="104">
        <v>0.62579978852502105</v>
      </c>
      <c r="X127" s="104">
        <v>0.45518608219226403</v>
      </c>
      <c r="Y127" s="104">
        <v>0.41134891408859919</v>
      </c>
      <c r="DA127" s="132" t="s">
        <v>1865</v>
      </c>
    </row>
    <row r="128" spans="1:105" ht="12" customHeight="1" x14ac:dyDescent="0.25">
      <c r="A128" s="106" t="s">
        <v>122</v>
      </c>
      <c r="B128" s="101">
        <v>7.7029063137392777</v>
      </c>
      <c r="C128" s="101">
        <v>8.1487846449044383</v>
      </c>
      <c r="D128" s="101">
        <v>8.8450377854833526</v>
      </c>
      <c r="E128" s="101">
        <v>9.0231686090689536</v>
      </c>
      <c r="F128" s="101">
        <v>8.7713902575746268</v>
      </c>
      <c r="G128" s="101">
        <v>7.2936408771636421</v>
      </c>
      <c r="H128" s="101">
        <v>6.9522323443621854</v>
      </c>
      <c r="I128" s="101">
        <v>7.0821222439578646</v>
      </c>
      <c r="J128" s="101">
        <v>7.0924917661663676</v>
      </c>
      <c r="K128" s="101">
        <v>6.574426950279145</v>
      </c>
      <c r="L128" s="101">
        <v>7.0121789644653854</v>
      </c>
      <c r="M128" s="101">
        <v>7.7983753318895284</v>
      </c>
      <c r="N128" s="101">
        <v>9.9565784078226773</v>
      </c>
      <c r="O128" s="101">
        <v>12.120396417658995</v>
      </c>
      <c r="P128" s="101">
        <v>12.179008580144171</v>
      </c>
      <c r="Q128" s="101">
        <v>12.304664660679638</v>
      </c>
      <c r="R128" s="101">
        <v>12.374013086113418</v>
      </c>
      <c r="S128" s="101">
        <v>13.466706851450361</v>
      </c>
      <c r="T128" s="101">
        <v>13.697820071013105</v>
      </c>
      <c r="U128" s="101">
        <v>13.005820954973903</v>
      </c>
      <c r="V128" s="101">
        <v>10.407490336330524</v>
      </c>
      <c r="W128" s="101">
        <v>6.6239169839343184</v>
      </c>
      <c r="X128" s="101">
        <v>2.7802599153114045</v>
      </c>
      <c r="Y128" s="101">
        <v>2.3680624125439431</v>
      </c>
      <c r="DA128" s="131" t="s">
        <v>1866</v>
      </c>
    </row>
    <row r="129" spans="1:105" ht="12" customHeight="1" x14ac:dyDescent="0.25">
      <c r="A129" s="107" t="s">
        <v>121</v>
      </c>
      <c r="B129" s="104">
        <v>2.5072204864327841</v>
      </c>
      <c r="C129" s="104">
        <v>2.6958329522839657</v>
      </c>
      <c r="D129" s="104">
        <v>2.907318710064775</v>
      </c>
      <c r="E129" s="104">
        <v>3.2205609329389566</v>
      </c>
      <c r="F129" s="104">
        <v>3.5801847144038477</v>
      </c>
      <c r="G129" s="104">
        <v>3.5006913939276965</v>
      </c>
      <c r="H129" s="104">
        <v>3.9378537254324826</v>
      </c>
      <c r="I129" s="104">
        <v>4.1471764604908499</v>
      </c>
      <c r="J129" s="104">
        <v>4.5339214789693107</v>
      </c>
      <c r="K129" s="104">
        <v>6.6755967981266044</v>
      </c>
      <c r="L129" s="104">
        <v>7.36321973714686</v>
      </c>
      <c r="M129" s="104">
        <v>8.4841332855242548</v>
      </c>
      <c r="N129" s="104">
        <v>10.244703682266113</v>
      </c>
      <c r="O129" s="104">
        <v>12.385297952143132</v>
      </c>
      <c r="P129" s="104">
        <v>12.078956108114914</v>
      </c>
      <c r="Q129" s="104">
        <v>11.975508387455129</v>
      </c>
      <c r="R129" s="104">
        <v>11.780147922404348</v>
      </c>
      <c r="S129" s="104">
        <v>12.638582267007894</v>
      </c>
      <c r="T129" s="104">
        <v>12.50817678266613</v>
      </c>
      <c r="U129" s="104">
        <v>11.880247439630219</v>
      </c>
      <c r="V129" s="104">
        <v>9.5716970989635026</v>
      </c>
      <c r="W129" s="104">
        <v>6.0115122151326617</v>
      </c>
      <c r="X129" s="104">
        <v>2.2906771964102579</v>
      </c>
      <c r="Y129" s="104">
        <v>1.9565231554878229</v>
      </c>
      <c r="DA129" s="132" t="s">
        <v>1867</v>
      </c>
    </row>
    <row r="130" spans="1:105" ht="12" customHeight="1" x14ac:dyDescent="0.25">
      <c r="A130" s="108" t="s">
        <v>53</v>
      </c>
      <c r="B130" s="98">
        <v>0.93495962616054895</v>
      </c>
      <c r="C130" s="98">
        <v>1.0007853465113459</v>
      </c>
      <c r="D130" s="98">
        <v>1.0828371672875576</v>
      </c>
      <c r="E130" s="98">
        <v>1.1892589765084152</v>
      </c>
      <c r="F130" s="98">
        <v>1.3203634820959893</v>
      </c>
      <c r="G130" s="98">
        <v>1.2901938236898534</v>
      </c>
      <c r="H130" s="98">
        <v>1.206061462612632</v>
      </c>
      <c r="I130" s="98">
        <v>1.3411552927147643</v>
      </c>
      <c r="J130" s="98">
        <v>1.5946733105539337</v>
      </c>
      <c r="K130" s="98">
        <v>2.4056308455648088</v>
      </c>
      <c r="L130" s="98">
        <v>2.3388179995651774</v>
      </c>
      <c r="M130" s="98">
        <v>3.002340351772177</v>
      </c>
      <c r="N130" s="98">
        <v>3.4931626972506029</v>
      </c>
      <c r="O130" s="98">
        <v>3.6213940094762354</v>
      </c>
      <c r="P130" s="98">
        <v>3.5656130184612813</v>
      </c>
      <c r="Q130" s="98">
        <v>2.8510544265520057</v>
      </c>
      <c r="R130" s="98">
        <v>2.6071897220069755</v>
      </c>
      <c r="S130" s="98">
        <v>3.1456924915197484</v>
      </c>
      <c r="T130" s="98">
        <v>3.6093639326122533</v>
      </c>
      <c r="U130" s="98">
        <v>3.5119318480537398</v>
      </c>
      <c r="V130" s="98">
        <v>2.8225357330484147</v>
      </c>
      <c r="W130" s="98">
        <v>1.7223865071107134</v>
      </c>
      <c r="X130" s="98">
        <v>0.7745467905177591</v>
      </c>
      <c r="Y130" s="98">
        <v>0.65727272427245087</v>
      </c>
      <c r="DA130" s="63" t="s">
        <v>1868</v>
      </c>
    </row>
    <row r="131" spans="1:105" ht="12" customHeight="1" x14ac:dyDescent="0.25">
      <c r="A131" s="108" t="s">
        <v>52</v>
      </c>
      <c r="B131" s="98">
        <v>1.572260860272235</v>
      </c>
      <c r="C131" s="98">
        <v>1.69504760577262</v>
      </c>
      <c r="D131" s="98">
        <v>1.8244815427772174</v>
      </c>
      <c r="E131" s="98">
        <v>2.0313019564305415</v>
      </c>
      <c r="F131" s="98">
        <v>2.2598212323078584</v>
      </c>
      <c r="G131" s="98">
        <v>2.2104975702378433</v>
      </c>
      <c r="H131" s="98">
        <v>2.7317922628198503</v>
      </c>
      <c r="I131" s="98">
        <v>2.8060211677760858</v>
      </c>
      <c r="J131" s="98">
        <v>2.9392481684153773</v>
      </c>
      <c r="K131" s="98">
        <v>4.2699659525617957</v>
      </c>
      <c r="L131" s="98">
        <v>5.0244017375816821</v>
      </c>
      <c r="M131" s="98">
        <v>5.481792933752077</v>
      </c>
      <c r="N131" s="98">
        <v>6.7515409850155095</v>
      </c>
      <c r="O131" s="98">
        <v>8.7639039426668965</v>
      </c>
      <c r="P131" s="98">
        <v>8.5133430896536328</v>
      </c>
      <c r="Q131" s="98">
        <v>9.1244539609031232</v>
      </c>
      <c r="R131" s="98">
        <v>9.1729582003973729</v>
      </c>
      <c r="S131" s="98">
        <v>9.4928897754881465</v>
      </c>
      <c r="T131" s="98">
        <v>8.8988128500538775</v>
      </c>
      <c r="U131" s="98">
        <v>8.3683155915764793</v>
      </c>
      <c r="V131" s="98">
        <v>6.7491613659150875</v>
      </c>
      <c r="W131" s="98">
        <v>4.289125708021948</v>
      </c>
      <c r="X131" s="98">
        <v>1.5161304058924989</v>
      </c>
      <c r="Y131" s="98">
        <v>1.2992504312153721</v>
      </c>
      <c r="DA131" s="63" t="s">
        <v>1869</v>
      </c>
    </row>
    <row r="132" spans="1:105" ht="12" customHeight="1" x14ac:dyDescent="0.25">
      <c r="A132" s="121" t="s">
        <v>54</v>
      </c>
      <c r="B132" s="122">
        <v>10.658401930120938</v>
      </c>
      <c r="C132" s="122">
        <v>12.47190089924794</v>
      </c>
      <c r="D132" s="122">
        <v>13.549542255457055</v>
      </c>
      <c r="E132" s="122">
        <v>13.832039129363325</v>
      </c>
      <c r="F132" s="122">
        <v>14.659489287035875</v>
      </c>
      <c r="G132" s="122">
        <v>11.000141627020277</v>
      </c>
      <c r="H132" s="122">
        <v>12.266485134164812</v>
      </c>
      <c r="I132" s="122">
        <v>10.878595381938037</v>
      </c>
      <c r="J132" s="122">
        <v>12.146483847885461</v>
      </c>
      <c r="K132" s="122">
        <v>15.87253129893111</v>
      </c>
      <c r="L132" s="122">
        <v>16.618003696768206</v>
      </c>
      <c r="M132" s="122">
        <v>17.405046761644908</v>
      </c>
      <c r="N132" s="122">
        <v>19.253820641450616</v>
      </c>
      <c r="O132" s="122">
        <v>20.172193013868366</v>
      </c>
      <c r="P132" s="122">
        <v>22.08018596803235</v>
      </c>
      <c r="Q132" s="122">
        <v>21.921258416963756</v>
      </c>
      <c r="R132" s="122">
        <v>22.861923059739915</v>
      </c>
      <c r="S132" s="122">
        <v>23.355287739679429</v>
      </c>
      <c r="T132" s="122">
        <v>23.313767118837227</v>
      </c>
      <c r="U132" s="122">
        <v>23.676673311252284</v>
      </c>
      <c r="V132" s="122">
        <v>23.077942178990437</v>
      </c>
      <c r="W132" s="122">
        <v>21.235557029115096</v>
      </c>
      <c r="X132" s="122">
        <v>21.481174062895409</v>
      </c>
      <c r="Y132" s="122">
        <v>21.672793941319124</v>
      </c>
      <c r="DA132" s="130" t="s">
        <v>1870</v>
      </c>
    </row>
    <row r="133" spans="1:105" ht="12" customHeight="1" x14ac:dyDescent="0.25">
      <c r="A133" s="97" t="s">
        <v>50</v>
      </c>
      <c r="B133" s="98">
        <v>6.8855252133753098E-2</v>
      </c>
      <c r="C133" s="98">
        <v>7.8336071300858179E-2</v>
      </c>
      <c r="D133" s="98">
        <v>7.9920915062848916E-2</v>
      </c>
      <c r="E133" s="98">
        <v>7.3870285961190815E-2</v>
      </c>
      <c r="F133" s="98">
        <v>7.8397338348594442E-2</v>
      </c>
      <c r="G133" s="98">
        <v>5.9522024728930027E-2</v>
      </c>
      <c r="H133" s="98">
        <v>6.2558961246274844E-2</v>
      </c>
      <c r="I133" s="98">
        <v>5.1806868126542033E-2</v>
      </c>
      <c r="J133" s="98">
        <v>5.2207043042556134E-2</v>
      </c>
      <c r="K133" s="98">
        <v>6.3372036890697814E-2</v>
      </c>
      <c r="L133" s="98">
        <v>6.0696011078475921E-2</v>
      </c>
      <c r="M133" s="98">
        <v>4.6377862064168655E-2</v>
      </c>
      <c r="N133" s="98">
        <v>3.2325287999905555E-2</v>
      </c>
      <c r="O133" s="98">
        <v>3.1643638509368535E-2</v>
      </c>
      <c r="P133" s="98">
        <v>3.94961741645736E-2</v>
      </c>
      <c r="Q133" s="98">
        <v>5.2324853618390323E-2</v>
      </c>
      <c r="R133" s="98">
        <v>6.1448211547712038E-2</v>
      </c>
      <c r="S133" s="98">
        <v>6.0410894898959733E-2</v>
      </c>
      <c r="T133" s="98">
        <v>5.4080164115217738E-2</v>
      </c>
      <c r="U133" s="98">
        <v>5.4171286037294715E-2</v>
      </c>
      <c r="V133" s="98">
        <v>5.2009581618537852E-2</v>
      </c>
      <c r="W133" s="98">
        <v>6.7663213400777175E-2</v>
      </c>
      <c r="X133" s="98">
        <v>2.5510876990972573E-2</v>
      </c>
      <c r="Y133" s="98">
        <v>2.493829394975287E-2</v>
      </c>
      <c r="DA133" s="63" t="s">
        <v>1871</v>
      </c>
    </row>
    <row r="134" spans="1:105" ht="12" customHeight="1" x14ac:dyDescent="0.25">
      <c r="A134" s="109" t="s">
        <v>120</v>
      </c>
      <c r="B134" s="33">
        <v>10.589546677987185</v>
      </c>
      <c r="C134" s="33">
        <v>12.393564827947081</v>
      </c>
      <c r="D134" s="33">
        <v>13.469621340394207</v>
      </c>
      <c r="E134" s="33">
        <v>13.758168843402135</v>
      </c>
      <c r="F134" s="33">
        <v>14.581091948687281</v>
      </c>
      <c r="G134" s="33">
        <v>10.940619602291347</v>
      </c>
      <c r="H134" s="33">
        <v>12.203926172918537</v>
      </c>
      <c r="I134" s="33">
        <v>10.826788513811495</v>
      </c>
      <c r="J134" s="33">
        <v>12.094276804842906</v>
      </c>
      <c r="K134" s="33">
        <v>15.809159262040412</v>
      </c>
      <c r="L134" s="33">
        <v>16.557307685689729</v>
      </c>
      <c r="M134" s="33">
        <v>17.358668899580739</v>
      </c>
      <c r="N134" s="33">
        <v>19.22149535345071</v>
      </c>
      <c r="O134" s="33">
        <v>20.140549375358997</v>
      </c>
      <c r="P134" s="33">
        <v>22.040689793867777</v>
      </c>
      <c r="Q134" s="33">
        <v>21.868933563345365</v>
      </c>
      <c r="R134" s="33">
        <v>22.800474848192202</v>
      </c>
      <c r="S134" s="33">
        <v>23.294876844780468</v>
      </c>
      <c r="T134" s="33">
        <v>23.25968695472201</v>
      </c>
      <c r="U134" s="33">
        <v>23.622502025214988</v>
      </c>
      <c r="V134" s="33">
        <v>23.025932597371899</v>
      </c>
      <c r="W134" s="33">
        <v>21.167893815714319</v>
      </c>
      <c r="X134" s="33">
        <v>21.455663185904438</v>
      </c>
      <c r="Y134" s="33">
        <v>21.647855647369372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0.8003445268309427</v>
      </c>
      <c r="C136" s="119">
        <f t="shared" si="26"/>
        <v>0.80277257323623807</v>
      </c>
      <c r="D136" s="119">
        <f t="shared" si="26"/>
        <v>0.80547831505177236</v>
      </c>
      <c r="E136" s="119">
        <f t="shared" si="26"/>
        <v>0.80856168028515463</v>
      </c>
      <c r="F136" s="119">
        <f t="shared" si="26"/>
        <v>0.81108046706406367</v>
      </c>
      <c r="G136" s="119">
        <f t="shared" si="26"/>
        <v>0.81173939565807207</v>
      </c>
      <c r="H136" s="119">
        <f t="shared" si="26"/>
        <v>0.81373357731302709</v>
      </c>
      <c r="I136" s="119">
        <f t="shared" si="26"/>
        <v>0.81756609235900923</v>
      </c>
      <c r="J136" s="119">
        <f t="shared" si="26"/>
        <v>0.82114487911473077</v>
      </c>
      <c r="K136" s="119">
        <f t="shared" si="26"/>
        <v>0.82519714922986587</v>
      </c>
      <c r="L136" s="119">
        <f t="shared" si="26"/>
        <v>0.82937451922384575</v>
      </c>
      <c r="M136" s="119">
        <f t="shared" si="26"/>
        <v>0.83379758517511171</v>
      </c>
      <c r="N136" s="119">
        <f t="shared" si="26"/>
        <v>0.83844794714945059</v>
      </c>
      <c r="O136" s="119">
        <f t="shared" si="26"/>
        <v>0.8429979933829177</v>
      </c>
      <c r="P136" s="119">
        <f t="shared" si="26"/>
        <v>0.84522703256344278</v>
      </c>
      <c r="Q136" s="119">
        <f t="shared" si="26"/>
        <v>0.84805333038577069</v>
      </c>
      <c r="R136" s="119">
        <f t="shared" ref="R136:V136" si="27">IF(R117=0,"",R117/R98)</f>
        <v>0.85071050126478087</v>
      </c>
      <c r="S136" s="119">
        <f t="shared" si="27"/>
        <v>0.85381723236456397</v>
      </c>
      <c r="T136" s="119">
        <f t="shared" si="27"/>
        <v>0.85702064145790025</v>
      </c>
      <c r="U136" s="119">
        <f t="shared" si="27"/>
        <v>0.86010339116244572</v>
      </c>
      <c r="V136" s="119">
        <f t="shared" si="27"/>
        <v>0.86337916325497022</v>
      </c>
      <c r="W136" s="119">
        <f t="shared" ref="W136:Y136" si="28">IF(W117=0,"",W117/W98)</f>
        <v>0.86753919932138523</v>
      </c>
      <c r="X136" s="119">
        <f t="shared" si="28"/>
        <v>0.87158284719670731</v>
      </c>
      <c r="Y136" s="119">
        <f t="shared" si="28"/>
        <v>0.8765495277835359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0.80143025045469574</v>
      </c>
      <c r="C137" s="124">
        <f t="shared" si="29"/>
        <v>0.80389394284361748</v>
      </c>
      <c r="D137" s="124">
        <f t="shared" si="29"/>
        <v>0.80682172685115072</v>
      </c>
      <c r="E137" s="124">
        <f t="shared" si="29"/>
        <v>0.80958184119832521</v>
      </c>
      <c r="F137" s="124">
        <f t="shared" si="29"/>
        <v>0.81173302001205716</v>
      </c>
      <c r="G137" s="124">
        <f t="shared" si="29"/>
        <v>0.81243407409895063</v>
      </c>
      <c r="H137" s="124">
        <f t="shared" si="29"/>
        <v>0.81423129393236138</v>
      </c>
      <c r="I137" s="124">
        <f t="shared" si="29"/>
        <v>0.81753477622430148</v>
      </c>
      <c r="J137" s="124">
        <f t="shared" si="29"/>
        <v>0.82124158492573052</v>
      </c>
      <c r="K137" s="124">
        <f t="shared" si="29"/>
        <v>0.82508464008673843</v>
      </c>
      <c r="L137" s="124">
        <f t="shared" si="29"/>
        <v>0.82911211789391293</v>
      </c>
      <c r="M137" s="124">
        <f t="shared" si="29"/>
        <v>0.83365461320108447</v>
      </c>
      <c r="N137" s="124">
        <f t="shared" si="29"/>
        <v>0.83860619880590292</v>
      </c>
      <c r="O137" s="124">
        <f t="shared" si="29"/>
        <v>0.84329815960685273</v>
      </c>
      <c r="P137" s="124">
        <f t="shared" si="29"/>
        <v>0.84515893118193797</v>
      </c>
      <c r="Q137" s="124">
        <f t="shared" si="29"/>
        <v>0.84719003884852495</v>
      </c>
      <c r="R137" s="124">
        <f t="shared" ref="R137:V137" si="30">IF(R118=0,"",R118/R99)</f>
        <v>0.84964226851828495</v>
      </c>
      <c r="S137" s="124">
        <f t="shared" si="30"/>
        <v>0.85283332221965213</v>
      </c>
      <c r="T137" s="124">
        <f t="shared" si="30"/>
        <v>0.85582010457168178</v>
      </c>
      <c r="U137" s="124">
        <f t="shared" si="30"/>
        <v>0.8582235678850948</v>
      </c>
      <c r="V137" s="124">
        <f t="shared" si="30"/>
        <v>0.86061644349099486</v>
      </c>
      <c r="W137" s="124">
        <f t="shared" ref="W137:Y137" si="31">IF(W118=0,"",W118/W99)</f>
        <v>0.86266805421285297</v>
      </c>
      <c r="X137" s="124">
        <f t="shared" si="31"/>
        <v>0.86583282285589303</v>
      </c>
      <c r="Y137" s="124">
        <f t="shared" si="31"/>
        <v>0.87038727220395351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0.80054298713141259</v>
      </c>
      <c r="C138" s="111">
        <f t="shared" si="32"/>
        <v>0.80303584949260598</v>
      </c>
      <c r="D138" s="111">
        <f t="shared" si="32"/>
        <v>0.80599322476587598</v>
      </c>
      <c r="E138" s="111">
        <f t="shared" si="32"/>
        <v>0.80877911998689733</v>
      </c>
      <c r="F138" s="111">
        <f t="shared" si="32"/>
        <v>0.81095745829029209</v>
      </c>
      <c r="G138" s="111">
        <f t="shared" si="32"/>
        <v>0.81174527632087501</v>
      </c>
      <c r="H138" s="111">
        <f t="shared" si="32"/>
        <v>0.81354460428460851</v>
      </c>
      <c r="I138" s="111">
        <f t="shared" si="32"/>
        <v>0.81688054022983214</v>
      </c>
      <c r="J138" s="111">
        <f t="shared" si="32"/>
        <v>0.82060603708323288</v>
      </c>
      <c r="K138" s="111">
        <f t="shared" si="32"/>
        <v>0.82446568059103786</v>
      </c>
      <c r="L138" s="111">
        <f t="shared" si="32"/>
        <v>0.82850974387254428</v>
      </c>
      <c r="M138" s="111">
        <f t="shared" si="32"/>
        <v>0.83307354221196628</v>
      </c>
      <c r="N138" s="111">
        <f t="shared" si="32"/>
        <v>0.83804461414410103</v>
      </c>
      <c r="O138" s="111">
        <f t="shared" si="32"/>
        <v>0.84275491487363152</v>
      </c>
      <c r="P138" s="111">
        <f t="shared" si="32"/>
        <v>0.84462509497374516</v>
      </c>
      <c r="Q138" s="111">
        <f t="shared" si="32"/>
        <v>0.8466658917280202</v>
      </c>
      <c r="R138" s="111">
        <f t="shared" ref="R138:V138" si="33">IF(R119=0,"",R119/R100)</f>
        <v>0.84912797105486193</v>
      </c>
      <c r="S138" s="111">
        <f t="shared" si="33"/>
        <v>0.85233104660478232</v>
      </c>
      <c r="T138" s="111">
        <f t="shared" si="33"/>
        <v>0.85532752648572974</v>
      </c>
      <c r="U138" s="111">
        <f t="shared" si="33"/>
        <v>0.85774116643634468</v>
      </c>
      <c r="V138" s="111">
        <f t="shared" si="33"/>
        <v>0.86014212323458794</v>
      </c>
      <c r="W138" s="111">
        <f t="shared" ref="W138:Y138" si="34">IF(W119=0,"",W119/W100)</f>
        <v>0.86219415230963459</v>
      </c>
      <c r="X138" s="111">
        <f t="shared" si="34"/>
        <v>0.86537235143507041</v>
      </c>
      <c r="Y138" s="111">
        <f t="shared" si="34"/>
        <v>0.86993959466007065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1.8212459755619608</v>
      </c>
      <c r="C140" s="124">
        <f t="shared" si="38"/>
        <v>1.9880354328542296</v>
      </c>
      <c r="D140" s="124">
        <f t="shared" si="38"/>
        <v>2.1074496094836328</v>
      </c>
      <c r="E140" s="124">
        <f t="shared" si="38"/>
        <v>2.2458406068924472</v>
      </c>
      <c r="F140" s="124">
        <f t="shared" si="38"/>
        <v>2.3617083024988248</v>
      </c>
      <c r="G140" s="124">
        <f t="shared" si="38"/>
        <v>2.4620027210349895</v>
      </c>
      <c r="H140" s="124">
        <f t="shared" si="38"/>
        <v>2.5662582672748515</v>
      </c>
      <c r="I140" s="124">
        <f t="shared" si="38"/>
        <v>2.6564769599297291</v>
      </c>
      <c r="J140" s="124">
        <f t="shared" si="38"/>
        <v>2.7560434644202245</v>
      </c>
      <c r="K140" s="124">
        <f t="shared" si="38"/>
        <v>2.8995604078882504</v>
      </c>
      <c r="L140" s="124">
        <f t="shared" si="38"/>
        <v>3.0353208176687074</v>
      </c>
      <c r="M140" s="124">
        <f t="shared" si="38"/>
        <v>3.1726238699094091</v>
      </c>
      <c r="N140" s="124">
        <f t="shared" si="38"/>
        <v>3.2933505764708557</v>
      </c>
      <c r="O140" s="124">
        <f t="shared" si="38"/>
        <v>3.4449649164623417</v>
      </c>
      <c r="P140" s="124">
        <f t="shared" si="38"/>
        <v>3.5587250712888108</v>
      </c>
      <c r="Q140" s="124">
        <f t="shared" si="38"/>
        <v>3.6650868415877502</v>
      </c>
      <c r="R140" s="124">
        <f t="shared" ref="R140:V140" si="39">IF(R121=0,"",R121/R102)</f>
        <v>3.7662678214254761</v>
      </c>
      <c r="S140" s="124">
        <f t="shared" si="39"/>
        <v>3.8695256305480901</v>
      </c>
      <c r="T140" s="124">
        <f t="shared" si="39"/>
        <v>3.9562522068320161</v>
      </c>
      <c r="U140" s="124">
        <f t="shared" si="39"/>
        <v>4.0321261607666035</v>
      </c>
      <c r="V140" s="124">
        <f t="shared" si="39"/>
        <v>4.0930696964397182</v>
      </c>
      <c r="W140" s="124">
        <f t="shared" ref="W140:Y140" si="40">IF(W121=0,"",W121/W102)</f>
        <v>4.1277948877227182</v>
      </c>
      <c r="X140" s="124">
        <f t="shared" si="40"/>
        <v>4.1441264046504829</v>
      </c>
      <c r="Y140" s="124">
        <f t="shared" si="40"/>
        <v>4.1576525509587423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1.8212459755619608</v>
      </c>
      <c r="C141" s="111">
        <f t="shared" si="41"/>
        <v>1.9880354328542296</v>
      </c>
      <c r="D141" s="111">
        <f t="shared" si="41"/>
        <v>2.1074496094836328</v>
      </c>
      <c r="E141" s="111">
        <f t="shared" si="41"/>
        <v>2.2458406068924472</v>
      </c>
      <c r="F141" s="111">
        <f t="shared" si="41"/>
        <v>2.3617083024988248</v>
      </c>
      <c r="G141" s="111">
        <f t="shared" si="41"/>
        <v>2.4620027210349895</v>
      </c>
      <c r="H141" s="111">
        <f t="shared" si="41"/>
        <v>2.5662582672748515</v>
      </c>
      <c r="I141" s="111">
        <f t="shared" si="41"/>
        <v>2.6564769599297291</v>
      </c>
      <c r="J141" s="111">
        <f t="shared" si="41"/>
        <v>2.7560434644202245</v>
      </c>
      <c r="K141" s="111">
        <f t="shared" si="41"/>
        <v>2.8995604078882504</v>
      </c>
      <c r="L141" s="111">
        <f t="shared" si="41"/>
        <v>3.0353208176687074</v>
      </c>
      <c r="M141" s="111">
        <f t="shared" si="41"/>
        <v>3.1726238699094091</v>
      </c>
      <c r="N141" s="111">
        <f t="shared" si="41"/>
        <v>3.2933505764708557</v>
      </c>
      <c r="O141" s="111">
        <f t="shared" si="41"/>
        <v>3.4449649164623417</v>
      </c>
      <c r="P141" s="111">
        <f t="shared" si="41"/>
        <v>3.5587250712888108</v>
      </c>
      <c r="Q141" s="111">
        <f t="shared" si="41"/>
        <v>3.6650868415877502</v>
      </c>
      <c r="R141" s="111">
        <f t="shared" ref="R141:V141" si="42">IF(R122=0,"",R122/R103)</f>
        <v>3.7662678214254761</v>
      </c>
      <c r="S141" s="111">
        <f t="shared" si="42"/>
        <v>3.8695256305480901</v>
      </c>
      <c r="T141" s="111">
        <f t="shared" si="42"/>
        <v>3.9562522068320161</v>
      </c>
      <c r="U141" s="111">
        <f t="shared" si="42"/>
        <v>4.0321261607666035</v>
      </c>
      <c r="V141" s="111">
        <f t="shared" si="42"/>
        <v>4.0930696964397182</v>
      </c>
      <c r="W141" s="111">
        <f t="shared" ref="W141:Y141" si="43">IF(W122=0,"",W122/W103)</f>
        <v>4.1277948877227182</v>
      </c>
      <c r="X141" s="111">
        <f t="shared" si="43"/>
        <v>4.1441264046504829</v>
      </c>
      <c r="Y141" s="111">
        <f t="shared" si="43"/>
        <v>4.1576525509587423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0.80276147624108829</v>
      </c>
      <c r="C142" s="124">
        <f t="shared" si="44"/>
        <v>0.80561085358682849</v>
      </c>
      <c r="D142" s="124">
        <f t="shared" si="44"/>
        <v>0.80819500034409253</v>
      </c>
      <c r="E142" s="124">
        <f t="shared" si="44"/>
        <v>0.81203740386656675</v>
      </c>
      <c r="F142" s="124">
        <f t="shared" si="44"/>
        <v>0.81630333545785116</v>
      </c>
      <c r="G142" s="124">
        <f t="shared" si="44"/>
        <v>0.81610768629561425</v>
      </c>
      <c r="H142" s="124">
        <f t="shared" si="44"/>
        <v>0.81999771403849697</v>
      </c>
      <c r="I142" s="124">
        <f t="shared" si="44"/>
        <v>0.82460899572497304</v>
      </c>
      <c r="J142" s="124">
        <f t="shared" si="44"/>
        <v>0.82871071630991422</v>
      </c>
      <c r="K142" s="124">
        <f t="shared" si="44"/>
        <v>0.83573172598359002</v>
      </c>
      <c r="L142" s="124">
        <f t="shared" si="44"/>
        <v>0.8409895055135862</v>
      </c>
      <c r="M142" s="124">
        <f t="shared" si="44"/>
        <v>0.844781592828033</v>
      </c>
      <c r="N142" s="124">
        <f t="shared" si="44"/>
        <v>0.84837108248361059</v>
      </c>
      <c r="O142" s="124">
        <f t="shared" si="44"/>
        <v>0.8520853519112076</v>
      </c>
      <c r="P142" s="124">
        <f t="shared" si="44"/>
        <v>0.85640333006060065</v>
      </c>
      <c r="Q142" s="124">
        <f t="shared" si="44"/>
        <v>0.86129158914553416</v>
      </c>
      <c r="R142" s="124">
        <f t="shared" ref="R142:V142" si="45">IF(R123=0,"",R123/R104)</f>
        <v>0.86556198719030708</v>
      </c>
      <c r="S142" s="124">
        <f t="shared" si="45"/>
        <v>0.86799852559185442</v>
      </c>
      <c r="T142" s="124">
        <f t="shared" si="45"/>
        <v>0.87100281147580927</v>
      </c>
      <c r="U142" s="124">
        <f t="shared" si="45"/>
        <v>0.87589748808210921</v>
      </c>
      <c r="V142" s="124">
        <f t="shared" si="45"/>
        <v>0.88328597591827618</v>
      </c>
      <c r="W142" s="124">
        <f t="shared" ref="W142:Y142" si="46">IF(W123=0,"",W123/W104)</f>
        <v>0.8944229366381069</v>
      </c>
      <c r="X142" s="124">
        <f t="shared" si="46"/>
        <v>0.90287115840360499</v>
      </c>
      <c r="Y142" s="124">
        <f t="shared" si="46"/>
        <v>0.90851206932831663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0.81926142102253341</v>
      </c>
      <c r="C143" s="111">
        <f t="shared" si="47"/>
        <v>0.82167326013810449</v>
      </c>
      <c r="D143" s="111">
        <f t="shared" si="47"/>
        <v>0.82471656924912207</v>
      </c>
      <c r="E143" s="111">
        <f t="shared" si="47"/>
        <v>0.82750589251268636</v>
      </c>
      <c r="F143" s="111">
        <f t="shared" si="47"/>
        <v>0.82978322244060221</v>
      </c>
      <c r="G143" s="111">
        <f t="shared" si="47"/>
        <v>0.83067541734259076</v>
      </c>
      <c r="H143" s="111">
        <f t="shared" si="47"/>
        <v>0.83245323592856124</v>
      </c>
      <c r="I143" s="111">
        <f t="shared" si="47"/>
        <v>0.83627811038137878</v>
      </c>
      <c r="J143" s="111">
        <f t="shared" si="47"/>
        <v>0.84105970024159848</v>
      </c>
      <c r="K143" s="111">
        <f t="shared" si="47"/>
        <v>0.84594938281616239</v>
      </c>
      <c r="L143" s="111">
        <f t="shared" si="47"/>
        <v>0.85094134825383327</v>
      </c>
      <c r="M143" s="111">
        <f t="shared" si="47"/>
        <v>0.85638036433282128</v>
      </c>
      <c r="N143" s="111">
        <f t="shared" si="47"/>
        <v>0.86225523177312913</v>
      </c>
      <c r="O143" s="111">
        <f t="shared" si="47"/>
        <v>0.86735194988637854</v>
      </c>
      <c r="P143" s="111">
        <f t="shared" si="47"/>
        <v>0.87028445753214168</v>
      </c>
      <c r="Q143" s="111">
        <f t="shared" si="47"/>
        <v>0.87351804832231272</v>
      </c>
      <c r="R143" s="111">
        <f t="shared" ref="R143:V143" si="48">IF(R124=0,"",R124/R105)</f>
        <v>0.877154528927095</v>
      </c>
      <c r="S143" s="111">
        <f t="shared" si="48"/>
        <v>0.88084409763210214</v>
      </c>
      <c r="T143" s="111">
        <f t="shared" si="48"/>
        <v>0.88472046126111192</v>
      </c>
      <c r="U143" s="111">
        <f t="shared" si="48"/>
        <v>0.88886450035172948</v>
      </c>
      <c r="V143" s="111">
        <f t="shared" si="48"/>
        <v>0.89381004479341619</v>
      </c>
      <c r="W143" s="111">
        <f t="shared" ref="W143:Y143" si="49">IF(W124=0,"",W124/W105)</f>
        <v>0.8995513894124334</v>
      </c>
      <c r="X143" s="111">
        <f t="shared" si="49"/>
        <v>0.90568584299443167</v>
      </c>
      <c r="Y143" s="111">
        <f t="shared" si="49"/>
        <v>0.9112549735244323</v>
      </c>
      <c r="DA143" s="63" t="s">
        <v>2030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0.92401064307311809</v>
      </c>
      <c r="C144" s="111">
        <f t="shared" si="50"/>
        <v>0.92582286977365469</v>
      </c>
      <c r="D144" s="111">
        <f t="shared" si="50"/>
        <v>0.92663448762541911</v>
      </c>
      <c r="E144" s="111">
        <f t="shared" si="50"/>
        <v>0.92960878617672038</v>
      </c>
      <c r="F144" s="111">
        <f t="shared" si="50"/>
        <v>0.93232807660939376</v>
      </c>
      <c r="G144" s="111">
        <f t="shared" si="50"/>
        <v>0.93307668400409316</v>
      </c>
      <c r="H144" s="111">
        <f t="shared" si="50"/>
        <v>0.94540166032666295</v>
      </c>
      <c r="I144" s="111">
        <f t="shared" si="50"/>
        <v>0.94407843033758676</v>
      </c>
      <c r="J144" s="111">
        <f t="shared" si="50"/>
        <v>0.94092639876969786</v>
      </c>
      <c r="K144" s="111">
        <f t="shared" si="50"/>
        <v>0.94237181652435797</v>
      </c>
      <c r="L144" s="111">
        <f t="shared" si="50"/>
        <v>0.95002889923460709</v>
      </c>
      <c r="M144" s="111">
        <f t="shared" si="50"/>
        <v>0.94572305063194173</v>
      </c>
      <c r="N144" s="111">
        <f t="shared" si="50"/>
        <v>0.9488301044817159</v>
      </c>
      <c r="O144" s="111">
        <f t="shared" si="50"/>
        <v>0.95705012387406541</v>
      </c>
      <c r="P144" s="111">
        <f t="shared" si="50"/>
        <v>0.95760558465702739</v>
      </c>
      <c r="Q144" s="111">
        <f t="shared" si="50"/>
        <v>0.96647606212394233</v>
      </c>
      <c r="R144" s="111">
        <f t="shared" ref="R144:V144" si="51">IF(R125=0,"",R125/R106)</f>
        <v>0.9695745976515453</v>
      </c>
      <c r="S144" s="111">
        <f t="shared" si="51"/>
        <v>0.96626116585063504</v>
      </c>
      <c r="T144" s="111">
        <f t="shared" si="51"/>
        <v>0.96199776795414649</v>
      </c>
      <c r="U144" s="111">
        <f t="shared" si="51"/>
        <v>0.96249654369741322</v>
      </c>
      <c r="V144" s="111">
        <f t="shared" si="51"/>
        <v>0.96476748753747832</v>
      </c>
      <c r="W144" s="111">
        <f t="shared" ref="W144:Y144" si="52">IF(W125=0,"",W125/W106)</f>
        <v>0.96830821894277674</v>
      </c>
      <c r="X144" s="111">
        <f t="shared" si="52"/>
        <v>0.96424077326420887</v>
      </c>
      <c r="Y144" s="111">
        <f t="shared" si="52"/>
        <v>0.96638390493341408</v>
      </c>
      <c r="DA144" s="63" t="s">
        <v>2031</v>
      </c>
    </row>
    <row r="145" spans="1:105" ht="12" customHeight="1" x14ac:dyDescent="0.25">
      <c r="A145" s="100" t="s">
        <v>198</v>
      </c>
      <c r="B145" s="112">
        <f t="shared" ref="B145:Q145" si="53">IF(B126=0,"",B126/B107)</f>
        <v>0.81926142102253352</v>
      </c>
      <c r="C145" s="112">
        <f t="shared" si="53"/>
        <v>0.82249854398182187</v>
      </c>
      <c r="D145" s="112">
        <f t="shared" si="53"/>
        <v>0.8246198855434812</v>
      </c>
      <c r="E145" s="112">
        <f t="shared" si="53"/>
        <v>0.82988783828254087</v>
      </c>
      <c r="F145" s="112">
        <f t="shared" si="53"/>
        <v>0.83592304312398036</v>
      </c>
      <c r="G145" s="112">
        <f t="shared" si="53"/>
        <v>0.83690282123366444</v>
      </c>
      <c r="H145" s="112">
        <f t="shared" si="53"/>
        <v>0.84084154895117436</v>
      </c>
      <c r="I145" s="112">
        <f t="shared" si="53"/>
        <v>0.84533037084748264</v>
      </c>
      <c r="J145" s="112">
        <f t="shared" si="53"/>
        <v>0.8486460641502751</v>
      </c>
      <c r="K145" s="112">
        <f t="shared" si="53"/>
        <v>0.85476373731805988</v>
      </c>
      <c r="L145" s="112">
        <f t="shared" si="53"/>
        <v>0.85751458077623621</v>
      </c>
      <c r="M145" s="112">
        <f t="shared" si="53"/>
        <v>0.86083191420736094</v>
      </c>
      <c r="N145" s="112">
        <f t="shared" si="53"/>
        <v>0.8635690890507296</v>
      </c>
      <c r="O145" s="112">
        <f t="shared" si="53"/>
        <v>0.86624536785595074</v>
      </c>
      <c r="P145" s="112">
        <f t="shared" si="53"/>
        <v>0.87018568556434273</v>
      </c>
      <c r="Q145" s="112">
        <f t="shared" si="53"/>
        <v>0.87299579656900017</v>
      </c>
      <c r="R145" s="112">
        <f t="shared" ref="R145:V145" si="54">IF(R126=0,"",R126/R107)</f>
        <v>0.87583291983369593</v>
      </c>
      <c r="S145" s="112">
        <f t="shared" si="54"/>
        <v>0.87705829632255994</v>
      </c>
      <c r="T145" s="112">
        <f t="shared" si="54"/>
        <v>0.87953390155591349</v>
      </c>
      <c r="U145" s="112">
        <f t="shared" si="54"/>
        <v>0.88311014922402986</v>
      </c>
      <c r="V145" s="112">
        <f t="shared" si="54"/>
        <v>0.88988251226337634</v>
      </c>
      <c r="W145" s="112">
        <f t="shared" ref="W145:Y145" si="55">IF(W126=0,"",W126/W107)</f>
        <v>0.89869676704432044</v>
      </c>
      <c r="X145" s="112">
        <f t="shared" si="55"/>
        <v>0.90133605794909</v>
      </c>
      <c r="Y145" s="112">
        <f t="shared" si="55"/>
        <v>0.90631842149091835</v>
      </c>
      <c r="DA145" s="131" t="s">
        <v>2032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0.68133412192105725</v>
      </c>
      <c r="C147" s="112">
        <f t="shared" si="59"/>
        <v>0.68478233904388197</v>
      </c>
      <c r="D147" s="112">
        <f t="shared" si="59"/>
        <v>0.68867333013332976</v>
      </c>
      <c r="E147" s="112">
        <f t="shared" si="59"/>
        <v>0.69210869629093752</v>
      </c>
      <c r="F147" s="112">
        <f t="shared" si="59"/>
        <v>0.69529711369557445</v>
      </c>
      <c r="G147" s="112">
        <f t="shared" si="59"/>
        <v>0.69836094595268017</v>
      </c>
      <c r="H147" s="112">
        <f t="shared" si="59"/>
        <v>0.70268429035099145</v>
      </c>
      <c r="I147" s="112">
        <f t="shared" si="59"/>
        <v>0.70533987372130369</v>
      </c>
      <c r="J147" s="112">
        <f t="shared" si="59"/>
        <v>0.70631174986379097</v>
      </c>
      <c r="K147" s="112">
        <f t="shared" si="59"/>
        <v>0.707244813967284</v>
      </c>
      <c r="L147" s="112">
        <f t="shared" si="59"/>
        <v>0.70954381485104845</v>
      </c>
      <c r="M147" s="112">
        <f t="shared" si="59"/>
        <v>0.71245385445472675</v>
      </c>
      <c r="N147" s="112">
        <f t="shared" si="59"/>
        <v>0.71648988550290249</v>
      </c>
      <c r="O147" s="112">
        <f t="shared" si="59"/>
        <v>0.72127172551677654</v>
      </c>
      <c r="P147" s="112">
        <f t="shared" si="59"/>
        <v>0.72515418481771943</v>
      </c>
      <c r="Q147" s="112">
        <f t="shared" si="59"/>
        <v>0.73010180564780325</v>
      </c>
      <c r="R147" s="112">
        <f t="shared" ref="R147:V147" si="60">IF(R128=0,"",R128/R109)</f>
        <v>0.73557280842962791</v>
      </c>
      <c r="S147" s="112">
        <f t="shared" si="60"/>
        <v>0.74541379765452032</v>
      </c>
      <c r="T147" s="112">
        <f t="shared" si="60"/>
        <v>0.7560476229187495</v>
      </c>
      <c r="U147" s="112">
        <f t="shared" si="60"/>
        <v>0.76390839111753506</v>
      </c>
      <c r="V147" s="112">
        <f t="shared" si="60"/>
        <v>0.77001031194275105</v>
      </c>
      <c r="W147" s="112">
        <f t="shared" ref="W147:Y147" si="61">IF(W128=0,"",W128/W109)</f>
        <v>0.7808927415701592</v>
      </c>
      <c r="X147" s="112">
        <f t="shared" si="61"/>
        <v>0.7856150081218447</v>
      </c>
      <c r="Y147" s="112">
        <f t="shared" si="61"/>
        <v>0.78572436227004439</v>
      </c>
      <c r="DA147" s="131" t="s">
        <v>2034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0.85149011446182055</v>
      </c>
      <c r="C148" s="113">
        <f t="shared" si="62"/>
        <v>0.85421126870104458</v>
      </c>
      <c r="D148" s="113">
        <f t="shared" si="62"/>
        <v>0.8559614258333359</v>
      </c>
      <c r="E148" s="113">
        <f t="shared" si="62"/>
        <v>0.85948357186965518</v>
      </c>
      <c r="F148" s="113">
        <f t="shared" si="62"/>
        <v>0.86192913227567813</v>
      </c>
      <c r="G148" s="113">
        <f t="shared" si="62"/>
        <v>0.86393369308814272</v>
      </c>
      <c r="H148" s="113">
        <f t="shared" si="62"/>
        <v>0.88598080337096741</v>
      </c>
      <c r="I148" s="113">
        <f t="shared" si="62"/>
        <v>0.88123061889373244</v>
      </c>
      <c r="J148" s="113">
        <f t="shared" si="62"/>
        <v>0.87269815489050606</v>
      </c>
      <c r="K148" s="113">
        <f t="shared" si="62"/>
        <v>0.87118220263224699</v>
      </c>
      <c r="L148" s="113">
        <f t="shared" si="62"/>
        <v>0.88534439872001769</v>
      </c>
      <c r="M148" s="113">
        <f t="shared" si="62"/>
        <v>0.8751566719491376</v>
      </c>
      <c r="N148" s="113">
        <f t="shared" si="62"/>
        <v>0.88078689321443926</v>
      </c>
      <c r="O148" s="113">
        <f t="shared" si="62"/>
        <v>0.89813342364122661</v>
      </c>
      <c r="P148" s="113">
        <f t="shared" si="62"/>
        <v>0.89862993157877458</v>
      </c>
      <c r="Q148" s="113">
        <f t="shared" si="62"/>
        <v>0.91833428701129227</v>
      </c>
      <c r="R148" s="113">
        <f t="shared" ref="R148:V148" si="63">IF(R129=0,"",R129/R110)</f>
        <v>0.92594981656482767</v>
      </c>
      <c r="S148" s="113">
        <f t="shared" si="63"/>
        <v>0.92225019806636443</v>
      </c>
      <c r="T148" s="113">
        <f t="shared" si="63"/>
        <v>0.91487711821579154</v>
      </c>
      <c r="U148" s="113">
        <f t="shared" si="63"/>
        <v>0.91635544497727095</v>
      </c>
      <c r="V148" s="113">
        <f t="shared" si="63"/>
        <v>0.91897104363355009</v>
      </c>
      <c r="W148" s="113">
        <f t="shared" ref="W148:Y148" si="64">IF(W129=0,"",W129/W110)</f>
        <v>0.92536939849915922</v>
      </c>
      <c r="X148" s="113">
        <f t="shared" si="64"/>
        <v>0.91568254588704978</v>
      </c>
      <c r="Y148" s="113">
        <f t="shared" si="64"/>
        <v>0.91623381382154612</v>
      </c>
      <c r="DA148" s="132" t="s">
        <v>2035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0.68133412192105725</v>
      </c>
      <c r="C149" s="111">
        <f t="shared" si="65"/>
        <v>0.6850542932899365</v>
      </c>
      <c r="D149" s="111">
        <f t="shared" si="65"/>
        <v>0.68879621953559589</v>
      </c>
      <c r="E149" s="111">
        <f t="shared" si="65"/>
        <v>0.69312761635314324</v>
      </c>
      <c r="F149" s="111">
        <f t="shared" si="65"/>
        <v>0.69717864412636932</v>
      </c>
      <c r="G149" s="111">
        <f t="shared" si="65"/>
        <v>0.70060608994270357</v>
      </c>
      <c r="H149" s="111">
        <f t="shared" si="65"/>
        <v>0.70413205297012627</v>
      </c>
      <c r="I149" s="111">
        <f t="shared" si="65"/>
        <v>0.70583473569225719</v>
      </c>
      <c r="J149" s="111">
        <f t="shared" si="65"/>
        <v>0.70684509834882336</v>
      </c>
      <c r="K149" s="111">
        <f t="shared" si="65"/>
        <v>0.70905641837761857</v>
      </c>
      <c r="L149" s="111">
        <f t="shared" si="65"/>
        <v>0.71037216320520535</v>
      </c>
      <c r="M149" s="111">
        <f t="shared" si="65"/>
        <v>0.71270083846100252</v>
      </c>
      <c r="N149" s="111">
        <f t="shared" si="65"/>
        <v>0.7158461971670369</v>
      </c>
      <c r="O149" s="111">
        <f t="shared" si="65"/>
        <v>0.72051219298680891</v>
      </c>
      <c r="P149" s="111">
        <f t="shared" si="65"/>
        <v>0.72351499045242929</v>
      </c>
      <c r="Q149" s="111">
        <f t="shared" si="65"/>
        <v>0.72805020385805619</v>
      </c>
      <c r="R149" s="111">
        <f t="shared" ref="R149:V149" si="66">IF(R130=0,"",R130/R111)</f>
        <v>0.73457000996311461</v>
      </c>
      <c r="S149" s="111">
        <f t="shared" si="66"/>
        <v>0.74698576592461496</v>
      </c>
      <c r="T149" s="111">
        <f t="shared" si="66"/>
        <v>0.75617883320505708</v>
      </c>
      <c r="U149" s="111">
        <f t="shared" si="66"/>
        <v>0.76406871430646428</v>
      </c>
      <c r="V149" s="111">
        <f t="shared" si="66"/>
        <v>0.76981611559051244</v>
      </c>
      <c r="W149" s="111">
        <f t="shared" ref="W149:Y149" si="67">IF(W130=0,"",W130/W111)</f>
        <v>0.78034480812312268</v>
      </c>
      <c r="X149" s="111">
        <f t="shared" si="67"/>
        <v>0.78596221398814381</v>
      </c>
      <c r="Y149" s="111">
        <f t="shared" si="67"/>
        <v>0.78607335322109517</v>
      </c>
      <c r="DA149" s="63" t="s">
        <v>2036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0.75065304009860112</v>
      </c>
      <c r="C151" s="124">
        <f t="shared" si="71"/>
        <v>0.75282683988600996</v>
      </c>
      <c r="D151" s="124">
        <f t="shared" si="71"/>
        <v>0.75539361262659699</v>
      </c>
      <c r="E151" s="124">
        <f t="shared" si="71"/>
        <v>0.7579783809952314</v>
      </c>
      <c r="F151" s="124">
        <f t="shared" si="71"/>
        <v>0.76041207143827017</v>
      </c>
      <c r="G151" s="124">
        <f t="shared" si="71"/>
        <v>0.76269154149165153</v>
      </c>
      <c r="H151" s="124">
        <f t="shared" si="71"/>
        <v>0.76594035871192678</v>
      </c>
      <c r="I151" s="124">
        <f t="shared" si="71"/>
        <v>0.76803898254473335</v>
      </c>
      <c r="J151" s="124">
        <f t="shared" si="71"/>
        <v>0.76942738366932717</v>
      </c>
      <c r="K151" s="124">
        <f t="shared" si="71"/>
        <v>0.77131222544903266</v>
      </c>
      <c r="L151" s="124">
        <f t="shared" si="71"/>
        <v>0.77326909761116569</v>
      </c>
      <c r="M151" s="124">
        <f t="shared" si="71"/>
        <v>0.77556066951397962</v>
      </c>
      <c r="N151" s="124">
        <f t="shared" si="71"/>
        <v>0.77816007336440407</v>
      </c>
      <c r="O151" s="124">
        <f t="shared" si="71"/>
        <v>0.78092711674843174</v>
      </c>
      <c r="P151" s="124">
        <f t="shared" si="71"/>
        <v>0.78372604636064669</v>
      </c>
      <c r="Q151" s="124">
        <f t="shared" si="71"/>
        <v>0.78787397661164715</v>
      </c>
      <c r="R151" s="124">
        <f t="shared" ref="R151:V151" si="72">IF(R132=0,"",R132/R113)</f>
        <v>0.79382264414978088</v>
      </c>
      <c r="S151" s="124">
        <f t="shared" si="72"/>
        <v>0.80232399871265259</v>
      </c>
      <c r="T151" s="124">
        <f t="shared" si="72"/>
        <v>0.8126292316645054</v>
      </c>
      <c r="U151" s="124">
        <f t="shared" si="72"/>
        <v>0.82407785214163565</v>
      </c>
      <c r="V151" s="124">
        <f t="shared" si="72"/>
        <v>0.8367085512584379</v>
      </c>
      <c r="W151" s="124">
        <f t="shared" ref="W151:Y151" si="73">IF(W132=0,"",W132/W113)</f>
        <v>0.84804272517311174</v>
      </c>
      <c r="X151" s="124">
        <f t="shared" si="73"/>
        <v>0.85996397475146213</v>
      </c>
      <c r="Y151" s="124">
        <f t="shared" si="73"/>
        <v>0.87222171304657059</v>
      </c>
      <c r="DA151" s="130" t="s">
        <v>2038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0.60145569381787189</v>
      </c>
      <c r="C152" s="111">
        <f t="shared" si="74"/>
        <v>0.60235345193297296</v>
      </c>
      <c r="D152" s="111">
        <f t="shared" si="74"/>
        <v>0.60322683313053505</v>
      </c>
      <c r="E152" s="111">
        <f t="shared" si="74"/>
        <v>0.60419106015013091</v>
      </c>
      <c r="F152" s="111">
        <f t="shared" si="74"/>
        <v>0.60530590921800975</v>
      </c>
      <c r="G152" s="111">
        <f t="shared" si="74"/>
        <v>0.60637168022891641</v>
      </c>
      <c r="H152" s="111">
        <f t="shared" si="74"/>
        <v>0.60775321355036349</v>
      </c>
      <c r="I152" s="111">
        <f t="shared" si="74"/>
        <v>0.60845165264368228</v>
      </c>
      <c r="J152" s="111">
        <f t="shared" si="74"/>
        <v>0.60859275580846961</v>
      </c>
      <c r="K152" s="111">
        <f t="shared" si="74"/>
        <v>0.60882840002302208</v>
      </c>
      <c r="L152" s="111">
        <f t="shared" si="74"/>
        <v>0.60903223328689204</v>
      </c>
      <c r="M152" s="111">
        <f t="shared" si="74"/>
        <v>0.60921265440354411</v>
      </c>
      <c r="N152" s="111">
        <f t="shared" si="74"/>
        <v>0.60943048750073936</v>
      </c>
      <c r="O152" s="111">
        <f t="shared" si="74"/>
        <v>0.60970031078699938</v>
      </c>
      <c r="P152" s="111">
        <f t="shared" si="74"/>
        <v>0.60990833785097109</v>
      </c>
      <c r="Q152" s="111">
        <f t="shared" si="74"/>
        <v>0.6102856964078931</v>
      </c>
      <c r="R152" s="111">
        <f t="shared" ref="R152:V152" si="75">IF(R133=0,"",R133/R114)</f>
        <v>0.61086237597345872</v>
      </c>
      <c r="S152" s="111">
        <f t="shared" si="75"/>
        <v>0.61158725729928132</v>
      </c>
      <c r="T152" s="111">
        <f t="shared" si="75"/>
        <v>0.61212113717093297</v>
      </c>
      <c r="U152" s="111">
        <f t="shared" si="75"/>
        <v>0.6131749072571081</v>
      </c>
      <c r="V152" s="111">
        <f t="shared" si="75"/>
        <v>0.61444247679553299</v>
      </c>
      <c r="W152" s="111">
        <f t="shared" ref="W152:Y152" si="76">IF(W133=0,"",W133/W114)</f>
        <v>0.61624660636405515</v>
      </c>
      <c r="X152" s="111">
        <f t="shared" si="76"/>
        <v>0.61745523065036567</v>
      </c>
      <c r="Y152" s="111">
        <f t="shared" si="76"/>
        <v>0.61902291694534173</v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0.75186575151063773</v>
      </c>
      <c r="C153" s="45">
        <f t="shared" si="77"/>
        <v>0.75401741065136307</v>
      </c>
      <c r="D153" s="45">
        <f t="shared" si="77"/>
        <v>0.75652592975287059</v>
      </c>
      <c r="E153" s="45">
        <f t="shared" si="77"/>
        <v>0.75901568518527995</v>
      </c>
      <c r="F153" s="45">
        <f t="shared" si="77"/>
        <v>0.76146116244898465</v>
      </c>
      <c r="G153" s="45">
        <f t="shared" si="77"/>
        <v>0.76376273885661128</v>
      </c>
      <c r="H153" s="45">
        <f t="shared" si="77"/>
        <v>0.76696367214538408</v>
      </c>
      <c r="I153" s="45">
        <f t="shared" si="77"/>
        <v>0.76900411892100706</v>
      </c>
      <c r="J153" s="45">
        <f t="shared" si="77"/>
        <v>0.77030613364831091</v>
      </c>
      <c r="K153" s="45">
        <f t="shared" si="77"/>
        <v>0.77213826187307588</v>
      </c>
      <c r="L153" s="45">
        <f t="shared" si="77"/>
        <v>0.77403427299166816</v>
      </c>
      <c r="M153" s="45">
        <f t="shared" si="77"/>
        <v>0.77612687716778184</v>
      </c>
      <c r="N153" s="45">
        <f t="shared" si="77"/>
        <v>0.77852256125144881</v>
      </c>
      <c r="O153" s="45">
        <f t="shared" si="77"/>
        <v>0.7812718416155604</v>
      </c>
      <c r="P153" s="45">
        <f t="shared" si="77"/>
        <v>0.78412649371119536</v>
      </c>
      <c r="Q153" s="45">
        <f t="shared" si="77"/>
        <v>0.78842291141081877</v>
      </c>
      <c r="R153" s="45">
        <f t="shared" ref="R153:V153" si="78">IF(R134=0,"",R134/R115)</f>
        <v>0.79446393191141929</v>
      </c>
      <c r="S153" s="45">
        <f t="shared" si="78"/>
        <v>0.80297342812695638</v>
      </c>
      <c r="T153" s="45">
        <f t="shared" si="78"/>
        <v>0.81324860427369527</v>
      </c>
      <c r="U153" s="45">
        <f t="shared" si="78"/>
        <v>0.82472835985384518</v>
      </c>
      <c r="V153" s="45">
        <f t="shared" si="78"/>
        <v>0.83739275789120082</v>
      </c>
      <c r="W153" s="45">
        <f t="shared" ref="W153:Y153" si="79">IF(W134=0,"",W134/W115)</f>
        <v>0.84906358662706827</v>
      </c>
      <c r="X153" s="45">
        <f t="shared" si="79"/>
        <v>0.86036575491396283</v>
      </c>
      <c r="Y153" s="45">
        <f t="shared" si="79"/>
        <v>0.87263289907327901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0.30244402357238903</v>
      </c>
      <c r="C155" s="117">
        <f t="shared" si="80"/>
        <v>0.34357531892999615</v>
      </c>
      <c r="D155" s="117">
        <f t="shared" si="80"/>
        <v>0.35001879926009694</v>
      </c>
      <c r="E155" s="117">
        <f t="shared" si="80"/>
        <v>0.3230033748265444</v>
      </c>
      <c r="F155" s="117">
        <f t="shared" si="80"/>
        <v>0.34216688756341912</v>
      </c>
      <c r="G155" s="117">
        <f t="shared" si="80"/>
        <v>0.25932856730524356</v>
      </c>
      <c r="H155" s="117">
        <f t="shared" si="80"/>
        <v>0.27194046746273481</v>
      </c>
      <c r="I155" s="117">
        <f t="shared" si="80"/>
        <v>0.22494318414336423</v>
      </c>
      <c r="J155" s="117">
        <f t="shared" si="80"/>
        <v>0.22662817007285965</v>
      </c>
      <c r="K155" s="117">
        <f t="shared" si="80"/>
        <v>0.27498837733543074</v>
      </c>
      <c r="L155" s="117">
        <f t="shared" si="80"/>
        <v>0.26328823103385202</v>
      </c>
      <c r="M155" s="117">
        <f t="shared" si="80"/>
        <v>0.20111913084555608</v>
      </c>
      <c r="N155" s="117">
        <f t="shared" si="80"/>
        <v>0.1401295737907062</v>
      </c>
      <c r="O155" s="117">
        <f t="shared" si="80"/>
        <v>0.13711392811289155</v>
      </c>
      <c r="P155" s="117">
        <f t="shared" si="80"/>
        <v>0.17108109983339403</v>
      </c>
      <c r="Q155" s="117">
        <f t="shared" si="80"/>
        <v>0.22650949170584539</v>
      </c>
      <c r="R155" s="117">
        <f t="shared" ref="R155:V155" si="81">R156+R159+R161+R170</f>
        <v>0.26575255276022547</v>
      </c>
      <c r="S155" s="117">
        <f t="shared" si="81"/>
        <v>0.26095667843081177</v>
      </c>
      <c r="T155" s="117">
        <f t="shared" si="81"/>
        <v>0.23340609849795924</v>
      </c>
      <c r="U155" s="117">
        <f t="shared" si="81"/>
        <v>0.23339757887445359</v>
      </c>
      <c r="V155" s="117">
        <f t="shared" si="81"/>
        <v>0.22362157596073087</v>
      </c>
      <c r="W155" s="117">
        <f t="shared" ref="W155:Y155" si="82">W156+W159+W161+W170</f>
        <v>0.29007456734305942</v>
      </c>
      <c r="X155" s="117">
        <f t="shared" si="82"/>
        <v>0.10915194763813667</v>
      </c>
      <c r="Y155" s="117">
        <f t="shared" si="82"/>
        <v>0.10643184409517778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0.30244402357238903</v>
      </c>
      <c r="C170" s="122">
        <v>0.34357531892999615</v>
      </c>
      <c r="D170" s="122">
        <v>0.35001879926009694</v>
      </c>
      <c r="E170" s="122">
        <v>0.3230033748265444</v>
      </c>
      <c r="F170" s="122">
        <v>0.34216688756341912</v>
      </c>
      <c r="G170" s="122">
        <v>0.25932856730524356</v>
      </c>
      <c r="H170" s="122">
        <v>0.27194046746273481</v>
      </c>
      <c r="I170" s="122">
        <v>0.22494318414336423</v>
      </c>
      <c r="J170" s="122">
        <v>0.22662817007285965</v>
      </c>
      <c r="K170" s="122">
        <v>0.27498837733543074</v>
      </c>
      <c r="L170" s="122">
        <v>0.26328823103385202</v>
      </c>
      <c r="M170" s="122">
        <v>0.20111913084555608</v>
      </c>
      <c r="N170" s="122">
        <v>0.1401295737907062</v>
      </c>
      <c r="O170" s="122">
        <v>0.13711392811289155</v>
      </c>
      <c r="P170" s="122">
        <v>0.17108109983339403</v>
      </c>
      <c r="Q170" s="122">
        <v>0.22650949170584539</v>
      </c>
      <c r="R170" s="122">
        <v>0.26575255276022547</v>
      </c>
      <c r="S170" s="122">
        <v>0.26095667843081177</v>
      </c>
      <c r="T170" s="122">
        <v>0.23340609849795924</v>
      </c>
      <c r="U170" s="122">
        <v>0.23339757887445359</v>
      </c>
      <c r="V170" s="122">
        <v>0.22362157596073087</v>
      </c>
      <c r="W170" s="122">
        <v>0.29007456734305942</v>
      </c>
      <c r="X170" s="122">
        <v>0.10915194763813667</v>
      </c>
      <c r="Y170" s="122">
        <v>0.10643184409517778</v>
      </c>
      <c r="DA170" s="130" t="s">
        <v>2206</v>
      </c>
    </row>
    <row r="171" spans="1:105" ht="12" customHeight="1" x14ac:dyDescent="0.25">
      <c r="A171" s="97" t="s">
        <v>50</v>
      </c>
      <c r="B171" s="98">
        <v>0.30244402357238903</v>
      </c>
      <c r="C171" s="98">
        <v>0.34357531892999615</v>
      </c>
      <c r="D171" s="98">
        <v>0.35001879926009694</v>
      </c>
      <c r="E171" s="98">
        <v>0.3230033748265444</v>
      </c>
      <c r="F171" s="98">
        <v>0.34216688756341912</v>
      </c>
      <c r="G171" s="98">
        <v>0.25932856730524356</v>
      </c>
      <c r="H171" s="98">
        <v>0.27194046746273481</v>
      </c>
      <c r="I171" s="98">
        <v>0.22494318414336423</v>
      </c>
      <c r="J171" s="98">
        <v>0.22662817007285965</v>
      </c>
      <c r="K171" s="98">
        <v>0.27498837733543074</v>
      </c>
      <c r="L171" s="98">
        <v>0.26328823103385202</v>
      </c>
      <c r="M171" s="98">
        <v>0.20111913084555608</v>
      </c>
      <c r="N171" s="98">
        <v>0.1401295737907062</v>
      </c>
      <c r="O171" s="98">
        <v>0.13711392811289155</v>
      </c>
      <c r="P171" s="98">
        <v>0.17108109983339403</v>
      </c>
      <c r="Q171" s="98">
        <v>0.22650949170584539</v>
      </c>
      <c r="R171" s="98">
        <v>0.26575255276022547</v>
      </c>
      <c r="S171" s="98">
        <v>0.26095667843081177</v>
      </c>
      <c r="T171" s="98">
        <v>0.23340609849795924</v>
      </c>
      <c r="U171" s="98">
        <v>0.23339757887445359</v>
      </c>
      <c r="V171" s="98">
        <v>0.22362157596073087</v>
      </c>
      <c r="W171" s="98">
        <v>0.29007456734305942</v>
      </c>
      <c r="X171" s="98">
        <v>0.10915194763813667</v>
      </c>
      <c r="Y171" s="98">
        <v>0.10643184409517778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13972.157477445988</v>
      </c>
      <c r="C174" s="117">
        <f t="shared" si="87"/>
        <v>14964.100969114575</v>
      </c>
      <c r="D174" s="117">
        <f t="shared" si="87"/>
        <v>13803.700662911682</v>
      </c>
      <c r="E174" s="117">
        <f t="shared" si="87"/>
        <v>14499.412034701241</v>
      </c>
      <c r="F174" s="117">
        <f t="shared" si="87"/>
        <v>15626.71146919491</v>
      </c>
      <c r="G174" s="117">
        <f t="shared" si="87"/>
        <v>13294.004335700927</v>
      </c>
      <c r="H174" s="117">
        <f t="shared" si="87"/>
        <v>12801.887479991186</v>
      </c>
      <c r="I174" s="117">
        <f t="shared" si="87"/>
        <v>13841.980515216521</v>
      </c>
      <c r="J174" s="117">
        <f t="shared" si="87"/>
        <v>13975.162655850327</v>
      </c>
      <c r="K174" s="117">
        <f t="shared" si="87"/>
        <v>14171.111495086971</v>
      </c>
      <c r="L174" s="117">
        <f t="shared" si="87"/>
        <v>15292.093509674443</v>
      </c>
      <c r="M174" s="117">
        <f t="shared" si="87"/>
        <v>14481.377620646777</v>
      </c>
      <c r="N174" s="117">
        <f t="shared" si="87"/>
        <v>15124.854261134831</v>
      </c>
      <c r="O174" s="117">
        <f t="shared" si="87"/>
        <v>15813.981586123662</v>
      </c>
      <c r="P174" s="117">
        <f t="shared" si="87"/>
        <v>14191.403945597474</v>
      </c>
      <c r="Q174" s="117">
        <f t="shared" si="87"/>
        <v>15017.721359807605</v>
      </c>
      <c r="R174" s="117">
        <f t="shared" ref="R174:V174" si="88">R175+R178+R180+R189</f>
        <v>15441.144127352751</v>
      </c>
      <c r="S174" s="117">
        <f t="shared" si="88"/>
        <v>15892.320768899715</v>
      </c>
      <c r="T174" s="117">
        <f t="shared" si="88"/>
        <v>14925.998170375318</v>
      </c>
      <c r="U174" s="117">
        <f t="shared" si="88"/>
        <v>14901.905102405723</v>
      </c>
      <c r="V174" s="117">
        <f t="shared" si="88"/>
        <v>16177.238372529413</v>
      </c>
      <c r="W174" s="117">
        <f t="shared" ref="W174:Y174" si="89">W175+W178+W180+W189</f>
        <v>17744.985028203038</v>
      </c>
      <c r="X174" s="117">
        <f t="shared" si="89"/>
        <v>15823.209543286746</v>
      </c>
      <c r="Y174" s="117">
        <f t="shared" si="89"/>
        <v>15134.284504160058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11341.770198638838</v>
      </c>
      <c r="C175" s="122">
        <f t="shared" si="90"/>
        <v>12157.254459803829</v>
      </c>
      <c r="D175" s="122">
        <f t="shared" si="90"/>
        <v>10954.173191184065</v>
      </c>
      <c r="E175" s="122">
        <f t="shared" si="90"/>
        <v>11544.151165669211</v>
      </c>
      <c r="F175" s="122">
        <f t="shared" si="90"/>
        <v>12422.708444576698</v>
      </c>
      <c r="G175" s="122">
        <f t="shared" si="90"/>
        <v>10727.16883857279</v>
      </c>
      <c r="H175" s="122">
        <f t="shared" si="90"/>
        <v>10140.100440105716</v>
      </c>
      <c r="I175" s="122">
        <f t="shared" si="90"/>
        <v>11008.383233597749</v>
      </c>
      <c r="J175" s="122">
        <f t="shared" si="90"/>
        <v>11134.866861618089</v>
      </c>
      <c r="K175" s="122">
        <f t="shared" si="90"/>
        <v>11077.734622739868</v>
      </c>
      <c r="L175" s="122">
        <f t="shared" si="90"/>
        <v>12188.821322864682</v>
      </c>
      <c r="M175" s="122">
        <f t="shared" si="90"/>
        <v>11325.791210391169</v>
      </c>
      <c r="N175" s="122">
        <f t="shared" si="90"/>
        <v>11901.792917167844</v>
      </c>
      <c r="O175" s="122">
        <f t="shared" si="90"/>
        <v>12720.453175551806</v>
      </c>
      <c r="P175" s="122">
        <f t="shared" si="90"/>
        <v>10931.538113498285</v>
      </c>
      <c r="Q175" s="122">
        <f t="shared" si="90"/>
        <v>11847.542891560823</v>
      </c>
      <c r="R175" s="122">
        <f t="shared" ref="R175:V175" si="91">SUM(R176:R177)</f>
        <v>12278.516821463245</v>
      </c>
      <c r="S175" s="122">
        <f t="shared" si="91"/>
        <v>12844.371549189436</v>
      </c>
      <c r="T175" s="122">
        <f t="shared" si="91"/>
        <v>11996.398252507397</v>
      </c>
      <c r="U175" s="122">
        <f t="shared" si="91"/>
        <v>11991.701167083555</v>
      </c>
      <c r="V175" s="122">
        <f t="shared" si="91"/>
        <v>13318.709505237857</v>
      </c>
      <c r="W175" s="122">
        <f t="shared" ref="W175:Y175" si="92">SUM(W176:W177)</f>
        <v>14437.667365800076</v>
      </c>
      <c r="X175" s="122">
        <f t="shared" si="92"/>
        <v>12888.294557990623</v>
      </c>
      <c r="Y175" s="122">
        <f t="shared" si="92"/>
        <v>12302.703146007942</v>
      </c>
      <c r="DA175" s="130" t="s">
        <v>2360</v>
      </c>
    </row>
    <row r="176" spans="1:105" ht="12" customHeight="1" x14ac:dyDescent="0.25">
      <c r="A176" s="97" t="s">
        <v>198</v>
      </c>
      <c r="B176" s="98">
        <v>11291.317539323276</v>
      </c>
      <c r="C176" s="98">
        <v>12104.290206199106</v>
      </c>
      <c r="D176" s="98">
        <v>10907.393611860587</v>
      </c>
      <c r="E176" s="98">
        <v>11495.690270562058</v>
      </c>
      <c r="F176" s="98">
        <v>12371.743317557526</v>
      </c>
      <c r="G176" s="98">
        <v>10687.919623909551</v>
      </c>
      <c r="H176" s="98">
        <v>10102.755841025175</v>
      </c>
      <c r="I176" s="98">
        <v>10969.053276195233</v>
      </c>
      <c r="J176" s="98">
        <v>11095.418819469185</v>
      </c>
      <c r="K176" s="98">
        <v>11038.672922106725</v>
      </c>
      <c r="L176" s="98">
        <v>12146.00705760088</v>
      </c>
      <c r="M176" s="98">
        <v>11286.366131896271</v>
      </c>
      <c r="N176" s="98">
        <v>11860.523129720508</v>
      </c>
      <c r="O176" s="98">
        <v>12676.507005875008</v>
      </c>
      <c r="P176" s="98">
        <v>10893.979597499589</v>
      </c>
      <c r="Q176" s="98">
        <v>11807.044038685553</v>
      </c>
      <c r="R176" s="98">
        <v>12236.661415262195</v>
      </c>
      <c r="S176" s="98">
        <v>12800.683187694654</v>
      </c>
      <c r="T176" s="98">
        <v>11955.553143925248</v>
      </c>
      <c r="U176" s="98">
        <v>11951.037161404134</v>
      </c>
      <c r="V176" s="98">
        <v>13273.539838332867</v>
      </c>
      <c r="W176" s="98">
        <v>14388.017527586671</v>
      </c>
      <c r="X176" s="98">
        <v>12844.212295763222</v>
      </c>
      <c r="Y176" s="98">
        <v>12260.356330978957</v>
      </c>
      <c r="DA176" s="63" t="s">
        <v>2361</v>
      </c>
    </row>
    <row r="177" spans="1:105" ht="12" customHeight="1" x14ac:dyDescent="0.25">
      <c r="A177" s="97" t="s">
        <v>53</v>
      </c>
      <c r="B177" s="98">
        <v>50.452659315561782</v>
      </c>
      <c r="C177" s="98">
        <v>52.964253604723304</v>
      </c>
      <c r="D177" s="98">
        <v>46.779579323477286</v>
      </c>
      <c r="E177" s="98">
        <v>48.460895107152574</v>
      </c>
      <c r="F177" s="98">
        <v>50.965127019170929</v>
      </c>
      <c r="G177" s="98">
        <v>39.249214663239762</v>
      </c>
      <c r="H177" s="98">
        <v>37.344599080541656</v>
      </c>
      <c r="I177" s="98">
        <v>39.329957402516783</v>
      </c>
      <c r="J177" s="98">
        <v>39.448042148904619</v>
      </c>
      <c r="K177" s="98">
        <v>39.061700633143957</v>
      </c>
      <c r="L177" s="98">
        <v>42.814265263801296</v>
      </c>
      <c r="M177" s="98">
        <v>39.425078494897619</v>
      </c>
      <c r="N177" s="98">
        <v>41.269787447335922</v>
      </c>
      <c r="O177" s="98">
        <v>43.946169676798334</v>
      </c>
      <c r="P177" s="98">
        <v>37.558515998697246</v>
      </c>
      <c r="Q177" s="98">
        <v>40.498852875268547</v>
      </c>
      <c r="R177" s="98">
        <v>41.855406201049526</v>
      </c>
      <c r="S177" s="98">
        <v>43.68836149478188</v>
      </c>
      <c r="T177" s="98">
        <v>40.845108582148789</v>
      </c>
      <c r="U177" s="98">
        <v>40.664005679420455</v>
      </c>
      <c r="V177" s="98">
        <v>45.169666904989988</v>
      </c>
      <c r="W177" s="98">
        <v>49.649838213405644</v>
      </c>
      <c r="X177" s="98">
        <v>44.082262227400697</v>
      </c>
      <c r="Y177" s="98">
        <v>42.346815028984075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0.43942969342598021</v>
      </c>
      <c r="C178" s="122">
        <f t="shared" si="93"/>
        <v>0.55716318048019853</v>
      </c>
      <c r="D178" s="122">
        <f t="shared" si="93"/>
        <v>0.61978996737033387</v>
      </c>
      <c r="E178" s="122">
        <f t="shared" si="93"/>
        <v>1.1513162792696552</v>
      </c>
      <c r="F178" s="122">
        <f t="shared" si="93"/>
        <v>0.76237564476837627</v>
      </c>
      <c r="G178" s="122">
        <f t="shared" si="93"/>
        <v>0.88118952454171606</v>
      </c>
      <c r="H178" s="122">
        <f t="shared" si="93"/>
        <v>1.0925338482508973</v>
      </c>
      <c r="I178" s="122">
        <f t="shared" si="93"/>
        <v>1.0522605230768554</v>
      </c>
      <c r="J178" s="122">
        <f t="shared" si="93"/>
        <v>0.94871073083856272</v>
      </c>
      <c r="K178" s="122">
        <f t="shared" si="93"/>
        <v>1.0110945740522754</v>
      </c>
      <c r="L178" s="122">
        <f t="shared" si="93"/>
        <v>1.1979461685851982</v>
      </c>
      <c r="M178" s="122">
        <f t="shared" si="93"/>
        <v>1.1392357274959393</v>
      </c>
      <c r="N178" s="122">
        <f t="shared" si="93"/>
        <v>1.347926462578614</v>
      </c>
      <c r="O178" s="122">
        <f t="shared" si="93"/>
        <v>1.8440179572290785</v>
      </c>
      <c r="P178" s="122">
        <f t="shared" si="93"/>
        <v>1.2238737226110563</v>
      </c>
      <c r="Q178" s="122">
        <f t="shared" si="93"/>
        <v>2.146953763347685</v>
      </c>
      <c r="R178" s="122">
        <f t="shared" si="93"/>
        <v>1.2673911791510111</v>
      </c>
      <c r="S178" s="122">
        <f t="shared" si="93"/>
        <v>1.194366268553102</v>
      </c>
      <c r="T178" s="122">
        <f t="shared" si="93"/>
        <v>1.0404668581019936</v>
      </c>
      <c r="U178" s="122">
        <f t="shared" si="93"/>
        <v>1.0684087708978987</v>
      </c>
      <c r="V178" s="122">
        <f t="shared" si="93"/>
        <v>1.0114347795320682</v>
      </c>
      <c r="W178" s="122">
        <f t="shared" si="93"/>
        <v>0.98495017574871457</v>
      </c>
      <c r="X178" s="122">
        <f t="shared" si="93"/>
        <v>0.90685266037606438</v>
      </c>
      <c r="Y178" s="122">
        <f t="shared" si="93"/>
        <v>0.85875247450129721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0.43942969342598021</v>
      </c>
      <c r="C179" s="98">
        <f>RES_hhdet_fech!C129</f>
        <v>0.55716318048019853</v>
      </c>
      <c r="D179" s="98">
        <f>RES_hhdet_fech!D129</f>
        <v>0.61978996737033387</v>
      </c>
      <c r="E179" s="98">
        <f>RES_hhdet_fech!E129</f>
        <v>1.1513162792696552</v>
      </c>
      <c r="F179" s="98">
        <f>RES_hhdet_fech!F129</f>
        <v>0.76237564476837627</v>
      </c>
      <c r="G179" s="98">
        <f>RES_hhdet_fech!G129</f>
        <v>0.88118952454171606</v>
      </c>
      <c r="H179" s="98">
        <f>RES_hhdet_fech!H129</f>
        <v>1.0925338482508973</v>
      </c>
      <c r="I179" s="98">
        <f>RES_hhdet_fech!I129</f>
        <v>1.0522605230768554</v>
      </c>
      <c r="J179" s="98">
        <f>RES_hhdet_fech!J129</f>
        <v>0.94871073083856272</v>
      </c>
      <c r="K179" s="98">
        <f>RES_hhdet_fech!K129</f>
        <v>1.0110945740522754</v>
      </c>
      <c r="L179" s="98">
        <f>RES_hhdet_fech!L129</f>
        <v>1.1979461685851982</v>
      </c>
      <c r="M179" s="98">
        <f>RES_hhdet_fech!M129</f>
        <v>1.1392357274959393</v>
      </c>
      <c r="N179" s="98">
        <f>RES_hhdet_fech!N129</f>
        <v>1.347926462578614</v>
      </c>
      <c r="O179" s="98">
        <f>RES_hhdet_fech!O129</f>
        <v>1.8440179572290785</v>
      </c>
      <c r="P179" s="98">
        <f>RES_hhdet_fech!P129</f>
        <v>1.2238737226110563</v>
      </c>
      <c r="Q179" s="98">
        <f>RES_hhdet_fech!Q129</f>
        <v>2.146953763347685</v>
      </c>
      <c r="R179" s="98">
        <f>RES_hhdet_fech!R129</f>
        <v>1.2673911791510111</v>
      </c>
      <c r="S179" s="98">
        <f>RES_hhdet_fech!S129</f>
        <v>1.194366268553102</v>
      </c>
      <c r="T179" s="98">
        <f>RES_hhdet_fech!T129</f>
        <v>1.0404668581019936</v>
      </c>
      <c r="U179" s="98">
        <f>RES_hhdet_fech!U129</f>
        <v>1.0684087708978987</v>
      </c>
      <c r="V179" s="98">
        <f>RES_hhdet_fech!V129</f>
        <v>1.0114347795320682</v>
      </c>
      <c r="W179" s="98">
        <f>RES_hhdet_fech!W129</f>
        <v>0.98495017574871457</v>
      </c>
      <c r="X179" s="98">
        <f>RES_hhdet_fech!X129</f>
        <v>0.90685266037606438</v>
      </c>
      <c r="Y179" s="98">
        <f>RES_hhdet_fech!Y129</f>
        <v>0.85875247450129721</v>
      </c>
      <c r="DA179" s="63" t="s">
        <v>2364</v>
      </c>
    </row>
    <row r="180" spans="1:105" ht="12" customHeight="1" x14ac:dyDescent="0.25">
      <c r="A180" s="121" t="s">
        <v>55</v>
      </c>
      <c r="B180" s="122">
        <v>2263.0381015092307</v>
      </c>
      <c r="C180" s="122">
        <v>2384.6049225029947</v>
      </c>
      <c r="D180" s="122">
        <v>2408.3416120531306</v>
      </c>
      <c r="E180" s="122">
        <v>2515.7123824601094</v>
      </c>
      <c r="F180" s="122">
        <v>2737.716372272359</v>
      </c>
      <c r="G180" s="122">
        <v>2189.3834799826977</v>
      </c>
      <c r="H180" s="122">
        <v>2223.5931517031604</v>
      </c>
      <c r="I180" s="122">
        <v>2451.7847392510166</v>
      </c>
      <c r="J180" s="122">
        <v>2427.857005784686</v>
      </c>
      <c r="K180" s="122">
        <v>2573.4577551339785</v>
      </c>
      <c r="L180" s="122">
        <v>2578.2322723999932</v>
      </c>
      <c r="M180" s="122">
        <v>2638.7985247546967</v>
      </c>
      <c r="N180" s="122">
        <v>2692.4231341573854</v>
      </c>
      <c r="O180" s="122">
        <v>2575.7698456230137</v>
      </c>
      <c r="P180" s="122">
        <v>2722.0770776226163</v>
      </c>
      <c r="Q180" s="122">
        <v>2653.7219799245422</v>
      </c>
      <c r="R180" s="122">
        <v>2638.2197719237947</v>
      </c>
      <c r="S180" s="122">
        <v>2526.4454046124474</v>
      </c>
      <c r="T180" s="122">
        <v>2418.5659681146408</v>
      </c>
      <c r="U180" s="122">
        <v>2392.0746492965495</v>
      </c>
      <c r="V180" s="122">
        <v>2356.0980489087069</v>
      </c>
      <c r="W180" s="122">
        <v>2836.955879407571</v>
      </c>
      <c r="X180" s="122">
        <v>2452.506780409683</v>
      </c>
      <c r="Y180" s="122">
        <v>2348.9873759431816</v>
      </c>
      <c r="DA180" s="130" t="s">
        <v>2365</v>
      </c>
    </row>
    <row r="181" spans="1:105" ht="12" customHeight="1" x14ac:dyDescent="0.25">
      <c r="A181" s="97" t="s">
        <v>128</v>
      </c>
      <c r="B181" s="98">
        <v>2212.8296056351014</v>
      </c>
      <c r="C181" s="98">
        <v>2339.576476141192</v>
      </c>
      <c r="D181" s="98">
        <v>2350.9685603941839</v>
      </c>
      <c r="E181" s="98">
        <v>2474.569976987063</v>
      </c>
      <c r="F181" s="98">
        <v>2736.4734549182767</v>
      </c>
      <c r="G181" s="98">
        <v>2129.8893694763328</v>
      </c>
      <c r="H181" s="98">
        <v>2158.7511064435125</v>
      </c>
      <c r="I181" s="98">
        <v>2425.13889199099</v>
      </c>
      <c r="J181" s="98">
        <v>2398.335115527047</v>
      </c>
      <c r="K181" s="98">
        <v>2537.9054604638541</v>
      </c>
      <c r="L181" s="98">
        <v>2534.962668146226</v>
      </c>
      <c r="M181" s="98">
        <v>2614.9812668896202</v>
      </c>
      <c r="N181" s="98">
        <v>2656.706866350894</v>
      </c>
      <c r="O181" s="98">
        <v>2501.2825654307303</v>
      </c>
      <c r="P181" s="98">
        <v>2701.2848668111783</v>
      </c>
      <c r="Q181" s="98">
        <v>2625.6353512070245</v>
      </c>
      <c r="R181" s="98">
        <v>2612.1644546530283</v>
      </c>
      <c r="S181" s="98">
        <v>2490.1074303355385</v>
      </c>
      <c r="T181" s="98">
        <v>2382.0771699827551</v>
      </c>
      <c r="U181" s="98">
        <v>2336.6678740152888</v>
      </c>
      <c r="V181" s="98">
        <v>2322.6564692775041</v>
      </c>
      <c r="W181" s="98">
        <v>2846.3842932954863</v>
      </c>
      <c r="X181" s="98">
        <v>2442.0450747752202</v>
      </c>
      <c r="Y181" s="98">
        <v>2340.3432550379939</v>
      </c>
      <c r="DA181" s="63" t="s">
        <v>2366</v>
      </c>
    </row>
    <row r="182" spans="1:105" ht="12" customHeight="1" x14ac:dyDescent="0.25">
      <c r="A182" s="97" t="s">
        <v>127</v>
      </c>
      <c r="B182" s="98">
        <v>1961.9751577362406</v>
      </c>
      <c r="C182" s="98">
        <v>2076.373892541887</v>
      </c>
      <c r="D182" s="98">
        <v>2092.4155851251471</v>
      </c>
      <c r="E182" s="98">
        <v>2202.6367491460023</v>
      </c>
      <c r="F182" s="98">
        <v>2435.0867799316738</v>
      </c>
      <c r="G182" s="98">
        <v>1895.8181008485412</v>
      </c>
      <c r="H182" s="98">
        <v>1900.4720804247622</v>
      </c>
      <c r="I182" s="98">
        <v>2147.5915747724075</v>
      </c>
      <c r="J182" s="98">
        <v>2143.2003530633147</v>
      </c>
      <c r="K182" s="98">
        <v>2277.1337632354903</v>
      </c>
      <c r="L182" s="98">
        <v>2269.8518730117839</v>
      </c>
      <c r="M182" s="98">
        <v>2367.3293241696847</v>
      </c>
      <c r="N182" s="98">
        <v>2414.1542855260454</v>
      </c>
      <c r="O182" s="98">
        <v>2267.1328679666312</v>
      </c>
      <c r="P182" s="98">
        <v>2454.6280541216065</v>
      </c>
      <c r="Q182" s="98">
        <v>2372.9195024763544</v>
      </c>
      <c r="R182" s="98">
        <v>2363.1436886134379</v>
      </c>
      <c r="S182" s="98">
        <v>2270.1633417743064</v>
      </c>
      <c r="T182" s="98">
        <v>2191.0573436291461</v>
      </c>
      <c r="U182" s="98">
        <v>2158.2618507360676</v>
      </c>
      <c r="V182" s="98">
        <v>2151.7693825627593</v>
      </c>
      <c r="W182" s="98">
        <v>2643.2509552878155</v>
      </c>
      <c r="X182" s="98">
        <v>2293.6934846478393</v>
      </c>
      <c r="Y182" s="98">
        <v>2207.5095577438215</v>
      </c>
      <c r="DA182" s="63" t="s">
        <v>2367</v>
      </c>
    </row>
    <row r="183" spans="1:105" ht="12" customHeight="1" x14ac:dyDescent="0.25">
      <c r="A183" s="100" t="s">
        <v>198</v>
      </c>
      <c r="B183" s="101">
        <v>824.8888056239623</v>
      </c>
      <c r="C183" s="101">
        <v>867.70813085549867</v>
      </c>
      <c r="D183" s="101">
        <v>875.30528748357233</v>
      </c>
      <c r="E183" s="101">
        <v>911.43556591601919</v>
      </c>
      <c r="F183" s="101">
        <v>1004.3275372636939</v>
      </c>
      <c r="G183" s="101">
        <v>777.90698032622777</v>
      </c>
      <c r="H183" s="101">
        <v>651.94540096958519</v>
      </c>
      <c r="I183" s="101">
        <v>776.47235926725602</v>
      </c>
      <c r="J183" s="101">
        <v>836.49336439595061</v>
      </c>
      <c r="K183" s="101">
        <v>903.54213116661151</v>
      </c>
      <c r="L183" s="101">
        <v>796.06037787388243</v>
      </c>
      <c r="M183" s="101">
        <v>923.28218164134444</v>
      </c>
      <c r="N183" s="101">
        <v>905.45479536759171</v>
      </c>
      <c r="O183" s="101">
        <v>727.99778429605385</v>
      </c>
      <c r="P183" s="101">
        <v>801.62593540886644</v>
      </c>
      <c r="Q183" s="101">
        <v>626.35411928804047</v>
      </c>
      <c r="R183" s="101">
        <v>579.05523297298953</v>
      </c>
      <c r="S183" s="101">
        <v>622.9998624473784</v>
      </c>
      <c r="T183" s="101">
        <v>691.19088833953811</v>
      </c>
      <c r="U183" s="101">
        <v>692.46627035013944</v>
      </c>
      <c r="V183" s="101">
        <v>688.4668652170908</v>
      </c>
      <c r="W183" s="101">
        <v>826.91665517651177</v>
      </c>
      <c r="X183" s="101">
        <v>831.31388909644954</v>
      </c>
      <c r="Y183" s="101">
        <v>792.12853086500252</v>
      </c>
      <c r="DA183" s="131" t="s">
        <v>2368</v>
      </c>
    </row>
    <row r="184" spans="1:105" ht="12" customHeight="1" x14ac:dyDescent="0.25">
      <c r="A184" s="103" t="s">
        <v>52</v>
      </c>
      <c r="B184" s="104">
        <v>1137.0863521122783</v>
      </c>
      <c r="C184" s="104">
        <v>1208.6657616863881</v>
      </c>
      <c r="D184" s="104">
        <v>1217.1102976415748</v>
      </c>
      <c r="E184" s="104">
        <v>1291.2011832299831</v>
      </c>
      <c r="F184" s="104">
        <v>1430.7592426679805</v>
      </c>
      <c r="G184" s="104">
        <v>1117.9111205223135</v>
      </c>
      <c r="H184" s="104">
        <v>1248.5266794551771</v>
      </c>
      <c r="I184" s="104">
        <v>1371.1192155051519</v>
      </c>
      <c r="J184" s="104">
        <v>1306.7069886673642</v>
      </c>
      <c r="K184" s="104">
        <v>1373.5916320688782</v>
      </c>
      <c r="L184" s="104">
        <v>1473.7914951379014</v>
      </c>
      <c r="M184" s="104">
        <v>1444.0471425283397</v>
      </c>
      <c r="N184" s="104">
        <v>1508.699490158454</v>
      </c>
      <c r="O184" s="104">
        <v>1539.1350836705774</v>
      </c>
      <c r="P184" s="104">
        <v>1653.00211871274</v>
      </c>
      <c r="Q184" s="104">
        <v>1746.5653831883139</v>
      </c>
      <c r="R184" s="104">
        <v>1784.0884556404483</v>
      </c>
      <c r="S184" s="104">
        <v>1647.1634793269279</v>
      </c>
      <c r="T184" s="104">
        <v>1499.8664552896084</v>
      </c>
      <c r="U184" s="104">
        <v>1465.7955803859281</v>
      </c>
      <c r="V184" s="104">
        <v>1463.3025173456685</v>
      </c>
      <c r="W184" s="104">
        <v>1816.3343001113037</v>
      </c>
      <c r="X184" s="104">
        <v>1462.3795955513897</v>
      </c>
      <c r="Y184" s="104">
        <v>1415.3810268788191</v>
      </c>
      <c r="DA184" s="132" t="s">
        <v>2369</v>
      </c>
    </row>
    <row r="185" spans="1:105" ht="12" customHeight="1" x14ac:dyDescent="0.25">
      <c r="A185" s="106" t="s">
        <v>122</v>
      </c>
      <c r="B185" s="101">
        <v>2699.6076083421608</v>
      </c>
      <c r="C185" s="101">
        <v>2794.0497827785025</v>
      </c>
      <c r="D185" s="101">
        <v>2890.7522416554998</v>
      </c>
      <c r="E185" s="101">
        <v>2910.4497302187733</v>
      </c>
      <c r="F185" s="101">
        <v>2915.0821081043778</v>
      </c>
      <c r="G185" s="101">
        <v>2700.9192555349564</v>
      </c>
      <c r="H185" s="101">
        <v>2805.1667323324364</v>
      </c>
      <c r="I185" s="101">
        <v>2816.1290619585329</v>
      </c>
      <c r="J185" s="101">
        <v>2808.1098228545593</v>
      </c>
      <c r="K185" s="101">
        <v>3071.4080766437596</v>
      </c>
      <c r="L185" s="101">
        <v>3140.5665568753975</v>
      </c>
      <c r="M185" s="101">
        <v>3059.939912479384</v>
      </c>
      <c r="N185" s="101">
        <v>3149.3324596433799</v>
      </c>
      <c r="O185" s="101">
        <v>3172.0452461927193</v>
      </c>
      <c r="P185" s="101">
        <v>3109.9983506425538</v>
      </c>
      <c r="Q185" s="101">
        <v>3088.0955802083681</v>
      </c>
      <c r="R185" s="101">
        <v>3061.564208616559</v>
      </c>
      <c r="S185" s="101">
        <v>2939.1975181081866</v>
      </c>
      <c r="T185" s="101">
        <v>2781.8872058956745</v>
      </c>
      <c r="U185" s="101">
        <v>2833.9466987007695</v>
      </c>
      <c r="V185" s="101">
        <v>2734.622101041321</v>
      </c>
      <c r="W185" s="101">
        <v>2990.070322850328</v>
      </c>
      <c r="X185" s="101">
        <v>2892.7538815471539</v>
      </c>
      <c r="Y185" s="101">
        <v>2763.1990344935984</v>
      </c>
      <c r="DA185" s="131" t="s">
        <v>2370</v>
      </c>
    </row>
    <row r="186" spans="1:105" ht="12" customHeight="1" x14ac:dyDescent="0.25">
      <c r="A186" s="107" t="s">
        <v>121</v>
      </c>
      <c r="B186" s="104">
        <v>2160.1363869312231</v>
      </c>
      <c r="C186" s="104">
        <v>2239.9299950601812</v>
      </c>
      <c r="D186" s="104">
        <v>2325.8311527641868</v>
      </c>
      <c r="E186" s="104">
        <v>2343.8196223352579</v>
      </c>
      <c r="F186" s="104">
        <v>2351.7546234810065</v>
      </c>
      <c r="G186" s="104">
        <v>2184.5536672469839</v>
      </c>
      <c r="H186" s="104">
        <v>2225.5664246363017</v>
      </c>
      <c r="I186" s="104">
        <v>2254.4864665927266</v>
      </c>
      <c r="J186" s="104">
        <v>2272.8424032436769</v>
      </c>
      <c r="K186" s="104">
        <v>2491.8785692673223</v>
      </c>
      <c r="L186" s="104">
        <v>2516.3697131689564</v>
      </c>
      <c r="M186" s="104">
        <v>2490.8000433017969</v>
      </c>
      <c r="N186" s="104">
        <v>2561.6807300913847</v>
      </c>
      <c r="O186" s="104">
        <v>2546.8579597692392</v>
      </c>
      <c r="P186" s="104">
        <v>2508.6646372486503</v>
      </c>
      <c r="Q186" s="104">
        <v>2453.3410424693816</v>
      </c>
      <c r="R186" s="104">
        <v>2431.2260069090648</v>
      </c>
      <c r="S186" s="104">
        <v>2376.4757570988886</v>
      </c>
      <c r="T186" s="104">
        <v>2299.3559891907917</v>
      </c>
      <c r="U186" s="104">
        <v>2363.0129614774301</v>
      </c>
      <c r="V186" s="104">
        <v>2291.0411059664066</v>
      </c>
      <c r="W186" s="104">
        <v>2520.2618177865215</v>
      </c>
      <c r="X186" s="104">
        <v>2479.2229142204528</v>
      </c>
      <c r="Y186" s="104">
        <v>2366.1080296394998</v>
      </c>
      <c r="DA186" s="132" t="s">
        <v>2371</v>
      </c>
    </row>
    <row r="187" spans="1:105" ht="12" customHeight="1" x14ac:dyDescent="0.25">
      <c r="A187" s="108" t="s">
        <v>53</v>
      </c>
      <c r="B187" s="98">
        <v>1006.7020965782244</v>
      </c>
      <c r="C187" s="98">
        <v>1036.8661811253853</v>
      </c>
      <c r="D187" s="98">
        <v>1076.4952870965562</v>
      </c>
      <c r="E187" s="98">
        <v>1073.2316723924193</v>
      </c>
      <c r="F187" s="98">
        <v>1072.2784085089802</v>
      </c>
      <c r="G187" s="98">
        <v>992.81962581057928</v>
      </c>
      <c r="H187" s="98">
        <v>857.67078971875799</v>
      </c>
      <c r="I187" s="98">
        <v>910.2501037292808</v>
      </c>
      <c r="J187" s="98">
        <v>986.97661184016977</v>
      </c>
      <c r="K187" s="98">
        <v>1103.3008764481049</v>
      </c>
      <c r="L187" s="98">
        <v>996.16074787224602</v>
      </c>
      <c r="M187" s="98">
        <v>1082.3552886450723</v>
      </c>
      <c r="N187" s="98">
        <v>1074.7205048190597</v>
      </c>
      <c r="O187" s="98">
        <v>928.26840500250535</v>
      </c>
      <c r="P187" s="98">
        <v>919.77321425106175</v>
      </c>
      <c r="Q187" s="98">
        <v>736.73100064817527</v>
      </c>
      <c r="R187" s="98">
        <v>678.26823848714128</v>
      </c>
      <c r="S187" s="98">
        <v>730.27717230909991</v>
      </c>
      <c r="T187" s="98">
        <v>802.75150275328258</v>
      </c>
      <c r="U187" s="98">
        <v>837.75734572337933</v>
      </c>
      <c r="V187" s="98">
        <v>806.48856146179241</v>
      </c>
      <c r="W187" s="98">
        <v>856.29050601471351</v>
      </c>
      <c r="X187" s="98">
        <v>976.65822563674976</v>
      </c>
      <c r="Y187" s="98">
        <v>926.48507660646123</v>
      </c>
      <c r="DA187" s="63" t="s">
        <v>2372</v>
      </c>
    </row>
    <row r="188" spans="1:105" ht="12" customHeight="1" x14ac:dyDescent="0.25">
      <c r="A188" s="108" t="s">
        <v>52</v>
      </c>
      <c r="B188" s="98">
        <v>1153.4342903529989</v>
      </c>
      <c r="C188" s="98">
        <v>1203.0638139347964</v>
      </c>
      <c r="D188" s="98">
        <v>1249.3358656676307</v>
      </c>
      <c r="E188" s="98">
        <v>1270.5879499428386</v>
      </c>
      <c r="F188" s="98">
        <v>1279.4762149720266</v>
      </c>
      <c r="G188" s="98">
        <v>1191.7340414364046</v>
      </c>
      <c r="H188" s="98">
        <v>1367.8956349175432</v>
      </c>
      <c r="I188" s="98">
        <v>1344.2363628634459</v>
      </c>
      <c r="J188" s="98">
        <v>1285.865791403507</v>
      </c>
      <c r="K188" s="98">
        <v>1388.5776928192176</v>
      </c>
      <c r="L188" s="98">
        <v>1520.2089652967106</v>
      </c>
      <c r="M188" s="98">
        <v>1408.4447546567251</v>
      </c>
      <c r="N188" s="98">
        <v>1486.9602252723246</v>
      </c>
      <c r="O188" s="98">
        <v>1618.589554766734</v>
      </c>
      <c r="P188" s="98">
        <v>1588.891422997589</v>
      </c>
      <c r="Q188" s="98">
        <v>1716.6100418212063</v>
      </c>
      <c r="R188" s="98">
        <v>1752.9577684219239</v>
      </c>
      <c r="S188" s="98">
        <v>1646.1985847897881</v>
      </c>
      <c r="T188" s="98">
        <v>1496.6044864375085</v>
      </c>
      <c r="U188" s="98">
        <v>1525.2556157540505</v>
      </c>
      <c r="V188" s="98">
        <v>1484.5525445046144</v>
      </c>
      <c r="W188" s="98">
        <v>1663.9713117718077</v>
      </c>
      <c r="X188" s="98">
        <v>1502.5646885837036</v>
      </c>
      <c r="Y188" s="98">
        <v>1439.622953033039</v>
      </c>
      <c r="DA188" s="63" t="s">
        <v>2373</v>
      </c>
    </row>
    <row r="189" spans="1:105" ht="12" customHeight="1" x14ac:dyDescent="0.25">
      <c r="A189" s="121" t="s">
        <v>54</v>
      </c>
      <c r="B189" s="122">
        <v>366.9097476044924</v>
      </c>
      <c r="C189" s="122">
        <v>421.68442362727126</v>
      </c>
      <c r="D189" s="122">
        <v>440.56606970711579</v>
      </c>
      <c r="E189" s="122">
        <v>438.39717029265262</v>
      </c>
      <c r="F189" s="122">
        <v>465.52427670108517</v>
      </c>
      <c r="G189" s="122">
        <v>376.57082762089732</v>
      </c>
      <c r="H189" s="122">
        <v>437.10135433405986</v>
      </c>
      <c r="I189" s="122">
        <v>380.76028184467924</v>
      </c>
      <c r="J189" s="122">
        <v>411.49007771671319</v>
      </c>
      <c r="K189" s="122">
        <v>518.90802263906971</v>
      </c>
      <c r="L189" s="122">
        <v>523.84196824118226</v>
      </c>
      <c r="M189" s="122">
        <v>515.64864977341483</v>
      </c>
      <c r="N189" s="122">
        <v>529.29028334702321</v>
      </c>
      <c r="O189" s="122">
        <v>515.91454699161284</v>
      </c>
      <c r="P189" s="122">
        <v>536.56488075396146</v>
      </c>
      <c r="Q189" s="122">
        <v>514.30953455889153</v>
      </c>
      <c r="R189" s="122">
        <v>523.14014278655804</v>
      </c>
      <c r="S189" s="122">
        <v>520.30944882927963</v>
      </c>
      <c r="T189" s="122">
        <v>509.99348289517866</v>
      </c>
      <c r="U189" s="122">
        <v>517.06087725472037</v>
      </c>
      <c r="V189" s="122">
        <v>501.41938360331818</v>
      </c>
      <c r="W189" s="122">
        <v>469.37683281964127</v>
      </c>
      <c r="X189" s="122">
        <v>481.50135222606275</v>
      </c>
      <c r="Y189" s="122">
        <v>481.73522973443312</v>
      </c>
      <c r="DA189" s="130" t="s">
        <v>2374</v>
      </c>
    </row>
    <row r="190" spans="1:105" ht="12" customHeight="1" x14ac:dyDescent="0.25">
      <c r="A190" s="97" t="s">
        <v>50</v>
      </c>
      <c r="B190" s="98">
        <v>459.90123837814281</v>
      </c>
      <c r="C190" s="98">
        <v>530.13725697956102</v>
      </c>
      <c r="D190" s="98">
        <v>558.68273272115357</v>
      </c>
      <c r="E190" s="98">
        <v>534.35555115261832</v>
      </c>
      <c r="F190" s="98">
        <v>580.23167213551312</v>
      </c>
      <c r="G190" s="98">
        <v>484.5551509605944</v>
      </c>
      <c r="H190" s="98">
        <v>553.45900796385069</v>
      </c>
      <c r="I190" s="98">
        <v>482.57366951805483</v>
      </c>
      <c r="J190" s="98">
        <v>515.85252692811457</v>
      </c>
      <c r="K190" s="98">
        <v>669.18147745997067</v>
      </c>
      <c r="L190" s="98">
        <v>719.45568089851315</v>
      </c>
      <c r="M190" s="98">
        <v>665.18656342986128</v>
      </c>
      <c r="N190" s="98">
        <v>565.94137176361232</v>
      </c>
      <c r="O190" s="98">
        <v>566.22952122782237</v>
      </c>
      <c r="P190" s="98">
        <v>633.94814136476145</v>
      </c>
      <c r="Q190" s="98">
        <v>699.74480219783379</v>
      </c>
      <c r="R190" s="98">
        <v>739.03442724457523</v>
      </c>
      <c r="S190" s="98">
        <v>710.43857734609628</v>
      </c>
      <c r="T190" s="98">
        <v>660.34477611886541</v>
      </c>
      <c r="U190" s="98">
        <v>663.30469121696353</v>
      </c>
      <c r="V190" s="98">
        <v>662.01964232579178</v>
      </c>
      <c r="W190" s="98">
        <v>912.11533514155974</v>
      </c>
      <c r="X190" s="98">
        <v>471.08519708893385</v>
      </c>
      <c r="Y190" s="98">
        <v>668.37732687849996</v>
      </c>
      <c r="DA190" s="63" t="s">
        <v>2375</v>
      </c>
    </row>
    <row r="191" spans="1:105" ht="12" customHeight="1" x14ac:dyDescent="0.25">
      <c r="A191" s="109" t="s">
        <v>120</v>
      </c>
      <c r="B191" s="33">
        <v>366.30771354617497</v>
      </c>
      <c r="C191" s="33">
        <v>421.00297478934363</v>
      </c>
      <c r="D191" s="33">
        <v>439.8740435938887</v>
      </c>
      <c r="E191" s="33">
        <v>437.86679876299331</v>
      </c>
      <c r="F191" s="33">
        <v>464.90264076292772</v>
      </c>
      <c r="G191" s="33">
        <v>375.99663607904722</v>
      </c>
      <c r="H191" s="33">
        <v>436.50769283594877</v>
      </c>
      <c r="I191" s="33">
        <v>380.27507222807986</v>
      </c>
      <c r="J191" s="33">
        <v>411.03573449881736</v>
      </c>
      <c r="K191" s="33">
        <v>518.31629441541884</v>
      </c>
      <c r="L191" s="33">
        <v>523.17923905815746</v>
      </c>
      <c r="M191" s="33">
        <v>515.25438528807388</v>
      </c>
      <c r="N191" s="33">
        <v>529.21665395848527</v>
      </c>
      <c r="O191" s="33">
        <v>515.8222673944548</v>
      </c>
      <c r="P191" s="33">
        <v>536.37505700041015</v>
      </c>
      <c r="Q191" s="33">
        <v>513.88858690965276</v>
      </c>
      <c r="R191" s="33">
        <v>522.60502889767815</v>
      </c>
      <c r="S191" s="33">
        <v>519.83576792602264</v>
      </c>
      <c r="T191" s="33">
        <v>509.63504345499877</v>
      </c>
      <c r="U191" s="33">
        <v>516.70949430576923</v>
      </c>
      <c r="V191" s="33">
        <v>501.04521582467294</v>
      </c>
      <c r="W191" s="33">
        <v>468.37556004952296</v>
      </c>
      <c r="X191" s="33">
        <v>481.51899157251961</v>
      </c>
      <c r="Y191" s="33">
        <v>481.51686821203555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11182.539765093925</v>
      </c>
      <c r="C193" s="117">
        <f t="shared" si="94"/>
        <v>12012.769841142992</v>
      </c>
      <c r="D193" s="117">
        <f t="shared" si="94"/>
        <v>11118.581551441137</v>
      </c>
      <c r="E193" s="117">
        <f t="shared" si="94"/>
        <v>11723.668957924829</v>
      </c>
      <c r="F193" s="117">
        <f t="shared" si="94"/>
        <v>12674.520437109968</v>
      </c>
      <c r="G193" s="117">
        <f t="shared" si="94"/>
        <v>10791.267045337658</v>
      </c>
      <c r="H193" s="117">
        <f t="shared" si="94"/>
        <v>10417.325695452086</v>
      </c>
      <c r="I193" s="117">
        <f t="shared" si="94"/>
        <v>11316.733920335117</v>
      </c>
      <c r="J193" s="117">
        <f t="shared" si="94"/>
        <v>11475.633249646917</v>
      </c>
      <c r="K193" s="117">
        <f t="shared" si="94"/>
        <v>11693.960807164349</v>
      </c>
      <c r="L193" s="117">
        <f t="shared" si="94"/>
        <v>12682.87270251233</v>
      </c>
      <c r="M193" s="117">
        <f t="shared" si="94"/>
        <v>12074.537690104185</v>
      </c>
      <c r="N193" s="117">
        <f t="shared" si="94"/>
        <v>12681.403006183116</v>
      </c>
      <c r="O193" s="117">
        <f t="shared" si="94"/>
        <v>13331.154744496658</v>
      </c>
      <c r="P193" s="117">
        <f t="shared" si="94"/>
        <v>11994.95824484649</v>
      </c>
      <c r="Q193" s="117">
        <f t="shared" si="94"/>
        <v>12735.828613990363</v>
      </c>
      <c r="R193" s="117">
        <f t="shared" ref="R193:V193" si="95">R194+R197+R199+R208</f>
        <v>13135.943460681983</v>
      </c>
      <c r="S193" s="117">
        <f t="shared" si="95"/>
        <v>13569.137334751838</v>
      </c>
      <c r="T193" s="117">
        <f t="shared" si="95"/>
        <v>12791.888526374501</v>
      </c>
      <c r="U193" s="117">
        <f t="shared" si="95"/>
        <v>12817.179113360113</v>
      </c>
      <c r="V193" s="117">
        <f t="shared" si="95"/>
        <v>13967.090529850642</v>
      </c>
      <c r="W193" s="117">
        <f t="shared" ref="W193:Y193" si="96">W194+W197+W199+W208</f>
        <v>15394.470103337231</v>
      </c>
      <c r="X193" s="117">
        <f t="shared" si="96"/>
        <v>13791.238025527971</v>
      </c>
      <c r="Y193" s="117">
        <f t="shared" si="96"/>
        <v>13265.949935463186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9089.6377308947285</v>
      </c>
      <c r="C194" s="122">
        <f t="shared" si="97"/>
        <v>9773.1432218448535</v>
      </c>
      <c r="D194" s="122">
        <f t="shared" si="97"/>
        <v>8838.0649303377086</v>
      </c>
      <c r="E194" s="122">
        <f t="shared" si="97"/>
        <v>9345.9351557742702</v>
      </c>
      <c r="F194" s="122">
        <f t="shared" si="97"/>
        <v>10083.922642445526</v>
      </c>
      <c r="G194" s="122">
        <f t="shared" si="97"/>
        <v>8715.1174830689997</v>
      </c>
      <c r="H194" s="122">
        <f t="shared" si="97"/>
        <v>8256.3871019513863</v>
      </c>
      <c r="I194" s="122">
        <f t="shared" si="97"/>
        <v>8999.7361234706896</v>
      </c>
      <c r="J194" s="122">
        <f t="shared" si="97"/>
        <v>9144.4157093722351</v>
      </c>
      <c r="K194" s="122">
        <f t="shared" si="97"/>
        <v>9140.0686841797233</v>
      </c>
      <c r="L194" s="122">
        <f t="shared" si="97"/>
        <v>10105.899461630821</v>
      </c>
      <c r="M194" s="122">
        <f t="shared" si="97"/>
        <v>9441.7980906948924</v>
      </c>
      <c r="N194" s="122">
        <f t="shared" si="97"/>
        <v>9980.9173172411429</v>
      </c>
      <c r="O194" s="122">
        <f t="shared" si="97"/>
        <v>10727.134752307982</v>
      </c>
      <c r="P194" s="122">
        <f t="shared" si="97"/>
        <v>9238.8870681788303</v>
      </c>
      <c r="Q194" s="122">
        <f t="shared" si="97"/>
        <v>10037.120322560979</v>
      </c>
      <c r="R194" s="122">
        <f t="shared" ref="R194:V194" si="98">SUM(R195:R196)</f>
        <v>10432.346886227951</v>
      </c>
      <c r="S194" s="122">
        <f t="shared" si="98"/>
        <v>10954.108060118806</v>
      </c>
      <c r="T194" s="122">
        <f t="shared" si="98"/>
        <v>10266.758806944421</v>
      </c>
      <c r="U194" s="122">
        <f t="shared" si="98"/>
        <v>10291.560560626303</v>
      </c>
      <c r="V194" s="122">
        <f t="shared" si="98"/>
        <v>11462.30040628751</v>
      </c>
      <c r="W194" s="122">
        <f t="shared" ref="W194:Y194" si="99">SUM(W195:W196)</f>
        <v>12454.914413827159</v>
      </c>
      <c r="X194" s="122">
        <f t="shared" si="99"/>
        <v>11159.108458943265</v>
      </c>
      <c r="Y194" s="122">
        <f t="shared" si="99"/>
        <v>10708.11623198885</v>
      </c>
      <c r="DA194" s="130" t="s">
        <v>2528</v>
      </c>
    </row>
    <row r="195" spans="1:105" ht="12" customHeight="1" x14ac:dyDescent="0.25">
      <c r="A195" s="97" t="s">
        <v>198</v>
      </c>
      <c r="B195" s="98">
        <v>9039.1850715791661</v>
      </c>
      <c r="C195" s="98">
        <v>9720.1789682401304</v>
      </c>
      <c r="D195" s="98">
        <v>8791.2853510142304</v>
      </c>
      <c r="E195" s="98">
        <v>9297.4742606671171</v>
      </c>
      <c r="F195" s="98">
        <v>10032.957515426355</v>
      </c>
      <c r="G195" s="98">
        <v>8675.8682684057603</v>
      </c>
      <c r="H195" s="98">
        <v>8219.0425028708451</v>
      </c>
      <c r="I195" s="98">
        <v>8960.4061660681728</v>
      </c>
      <c r="J195" s="98">
        <v>9104.9676672233309</v>
      </c>
      <c r="K195" s="98">
        <v>9101.0069835465802</v>
      </c>
      <c r="L195" s="98">
        <v>10063.085196367019</v>
      </c>
      <c r="M195" s="98">
        <v>9402.3730121999943</v>
      </c>
      <c r="N195" s="98">
        <v>9939.6475297938068</v>
      </c>
      <c r="O195" s="98">
        <v>10683.188582631185</v>
      </c>
      <c r="P195" s="98">
        <v>9201.3285521801336</v>
      </c>
      <c r="Q195" s="98">
        <v>9996.6214696857096</v>
      </c>
      <c r="R195" s="98">
        <v>10390.491480026902</v>
      </c>
      <c r="S195" s="98">
        <v>10910.419698624024</v>
      </c>
      <c r="T195" s="98">
        <v>10225.913698362272</v>
      </c>
      <c r="U195" s="98">
        <v>10250.896554946883</v>
      </c>
      <c r="V195" s="98">
        <v>11417.130739382519</v>
      </c>
      <c r="W195" s="98">
        <v>12405.264575613754</v>
      </c>
      <c r="X195" s="98">
        <v>11115.026196715864</v>
      </c>
      <c r="Y195" s="98">
        <v>10665.769416959865</v>
      </c>
      <c r="DA195" s="63" t="s">
        <v>2529</v>
      </c>
    </row>
    <row r="196" spans="1:105" ht="12" customHeight="1" x14ac:dyDescent="0.25">
      <c r="A196" s="97" t="s">
        <v>53</v>
      </c>
      <c r="B196" s="98">
        <v>50.452659315561782</v>
      </c>
      <c r="C196" s="98">
        <v>52.964253604723304</v>
      </c>
      <c r="D196" s="98">
        <v>46.779579323477286</v>
      </c>
      <c r="E196" s="98">
        <v>48.460895107152574</v>
      </c>
      <c r="F196" s="98">
        <v>50.965127019170929</v>
      </c>
      <c r="G196" s="98">
        <v>39.249214663239762</v>
      </c>
      <c r="H196" s="98">
        <v>37.344599080541656</v>
      </c>
      <c r="I196" s="98">
        <v>39.329957402516783</v>
      </c>
      <c r="J196" s="98">
        <v>39.448042148904619</v>
      </c>
      <c r="K196" s="98">
        <v>39.061700633143957</v>
      </c>
      <c r="L196" s="98">
        <v>42.814265263801296</v>
      </c>
      <c r="M196" s="98">
        <v>39.425078494897619</v>
      </c>
      <c r="N196" s="98">
        <v>41.269787447335922</v>
      </c>
      <c r="O196" s="98">
        <v>43.946169676798334</v>
      </c>
      <c r="P196" s="98">
        <v>37.558515998697246</v>
      </c>
      <c r="Q196" s="98">
        <v>40.498852875268547</v>
      </c>
      <c r="R196" s="98">
        <v>41.855406201049526</v>
      </c>
      <c r="S196" s="98">
        <v>43.68836149478188</v>
      </c>
      <c r="T196" s="98">
        <v>40.845108582148789</v>
      </c>
      <c r="U196" s="98">
        <v>40.664005679420455</v>
      </c>
      <c r="V196" s="98">
        <v>45.169666904989988</v>
      </c>
      <c r="W196" s="98">
        <v>49.649838213405644</v>
      </c>
      <c r="X196" s="98">
        <v>44.082262227400697</v>
      </c>
      <c r="Y196" s="98">
        <v>42.346815028984075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0.80030956069449266</v>
      </c>
      <c r="C197" s="122">
        <f t="shared" si="100"/>
        <v>1.107660144676391</v>
      </c>
      <c r="D197" s="122">
        <f t="shared" si="100"/>
        <v>1.3061761246964836</v>
      </c>
      <c r="E197" s="122">
        <f t="shared" si="100"/>
        <v>2.5856728513601164</v>
      </c>
      <c r="F197" s="122">
        <f t="shared" si="100"/>
        <v>1.8005088898723691</v>
      </c>
      <c r="G197" s="122">
        <f t="shared" si="100"/>
        <v>2.1694910071692335</v>
      </c>
      <c r="H197" s="122">
        <f t="shared" si="100"/>
        <v>2.8037240203514733</v>
      </c>
      <c r="I197" s="122">
        <f t="shared" si="100"/>
        <v>2.7953058353972717</v>
      </c>
      <c r="J197" s="122">
        <f t="shared" si="100"/>
        <v>2.614688009352955</v>
      </c>
      <c r="K197" s="122">
        <f t="shared" si="100"/>
        <v>2.9317297955526125</v>
      </c>
      <c r="L197" s="122">
        <f t="shared" si="100"/>
        <v>3.636150943953119</v>
      </c>
      <c r="M197" s="122">
        <f t="shared" si="100"/>
        <v>3.6143664625072272</v>
      </c>
      <c r="N197" s="122">
        <f t="shared" si="100"/>
        <v>4.4391943925735999</v>
      </c>
      <c r="O197" s="122">
        <f t="shared" si="100"/>
        <v>6.3525771679807299</v>
      </c>
      <c r="P197" s="122">
        <f t="shared" si="100"/>
        <v>4.355430100747534</v>
      </c>
      <c r="Q197" s="122">
        <f t="shared" si="100"/>
        <v>7.8687719875428987</v>
      </c>
      <c r="R197" s="122">
        <f t="shared" si="100"/>
        <v>4.7733346151949441</v>
      </c>
      <c r="S197" s="122">
        <f t="shared" si="100"/>
        <v>4.6216308884283128</v>
      </c>
      <c r="T197" s="122">
        <f t="shared" si="100"/>
        <v>4.116349303501587</v>
      </c>
      <c r="U197" s="122">
        <f t="shared" si="100"/>
        <v>4.3079589555299096</v>
      </c>
      <c r="V197" s="122">
        <f t="shared" si="100"/>
        <v>4.1398730460278959</v>
      </c>
      <c r="W197" s="122">
        <f t="shared" si="100"/>
        <v>4.0656723001171375</v>
      </c>
      <c r="X197" s="122">
        <f t="shared" si="100"/>
        <v>3.7581120549919858</v>
      </c>
      <c r="Y197" s="122">
        <f t="shared" si="100"/>
        <v>3.5703944162524501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0.80030956069449266</v>
      </c>
      <c r="C198" s="98">
        <f>RES_hhdet_tesh!C129</f>
        <v>1.107660144676391</v>
      </c>
      <c r="D198" s="98">
        <f>RES_hhdet_tesh!D129</f>
        <v>1.3061761246964836</v>
      </c>
      <c r="E198" s="98">
        <f>RES_hhdet_tesh!E129</f>
        <v>2.5856728513601164</v>
      </c>
      <c r="F198" s="98">
        <f>RES_hhdet_tesh!F129</f>
        <v>1.8005088898723691</v>
      </c>
      <c r="G198" s="98">
        <f>RES_hhdet_tesh!G129</f>
        <v>2.1694910071692335</v>
      </c>
      <c r="H198" s="98">
        <f>RES_hhdet_tesh!H129</f>
        <v>2.8037240203514733</v>
      </c>
      <c r="I198" s="98">
        <f>RES_hhdet_tesh!I129</f>
        <v>2.7953058353972717</v>
      </c>
      <c r="J198" s="98">
        <f>RES_hhdet_tesh!J129</f>
        <v>2.614688009352955</v>
      </c>
      <c r="K198" s="98">
        <f>RES_hhdet_tesh!K129</f>
        <v>2.9317297955526125</v>
      </c>
      <c r="L198" s="98">
        <f>RES_hhdet_tesh!L129</f>
        <v>3.636150943953119</v>
      </c>
      <c r="M198" s="98">
        <f>RES_hhdet_tesh!M129</f>
        <v>3.6143664625072272</v>
      </c>
      <c r="N198" s="98">
        <f>RES_hhdet_tesh!N129</f>
        <v>4.4391943925735999</v>
      </c>
      <c r="O198" s="98">
        <f>RES_hhdet_tesh!O129</f>
        <v>6.3525771679807299</v>
      </c>
      <c r="P198" s="98">
        <f>RES_hhdet_tesh!P129</f>
        <v>4.355430100747534</v>
      </c>
      <c r="Q198" s="98">
        <f>RES_hhdet_tesh!Q129</f>
        <v>7.8687719875428987</v>
      </c>
      <c r="R198" s="98">
        <f>RES_hhdet_tesh!R129</f>
        <v>4.7733346151949441</v>
      </c>
      <c r="S198" s="98">
        <f>RES_hhdet_tesh!S129</f>
        <v>4.6216308884283128</v>
      </c>
      <c r="T198" s="98">
        <f>RES_hhdet_tesh!T129</f>
        <v>4.116349303501587</v>
      </c>
      <c r="U198" s="98">
        <f>RES_hhdet_tesh!U129</f>
        <v>4.3079589555299096</v>
      </c>
      <c r="V198" s="98">
        <f>RES_hhdet_tesh!V129</f>
        <v>4.1398730460278959</v>
      </c>
      <c r="W198" s="98">
        <f>RES_hhdet_tesh!W129</f>
        <v>4.0656723001171375</v>
      </c>
      <c r="X198" s="98">
        <f>RES_hhdet_tesh!X129</f>
        <v>3.7581120549919858</v>
      </c>
      <c r="Y198" s="98">
        <f>RES_hhdet_tesh!Y129</f>
        <v>3.5703944162524501</v>
      </c>
      <c r="DA198" s="63" t="s">
        <v>2532</v>
      </c>
    </row>
    <row r="199" spans="1:105" ht="12" customHeight="1" x14ac:dyDescent="0.25">
      <c r="A199" s="121" t="s">
        <v>55</v>
      </c>
      <c r="B199" s="122">
        <v>1816.6798071573799</v>
      </c>
      <c r="C199" s="122">
        <v>1921.0636070849905</v>
      </c>
      <c r="D199" s="122">
        <v>1946.4096499819718</v>
      </c>
      <c r="E199" s="122">
        <v>2042.8525519278828</v>
      </c>
      <c r="F199" s="122">
        <v>2234.8070062234947</v>
      </c>
      <c r="G199" s="122">
        <v>1786.77268626252</v>
      </c>
      <c r="H199" s="122">
        <v>1823.3413013482482</v>
      </c>
      <c r="I199" s="122">
        <v>2021.7637515675956</v>
      </c>
      <c r="J199" s="122">
        <v>2011.9911183618703</v>
      </c>
      <c r="K199" s="122">
        <v>2150.7202914439749</v>
      </c>
      <c r="L199" s="122">
        <v>2168.2662838648403</v>
      </c>
      <c r="M199" s="122">
        <v>2229.2084208945366</v>
      </c>
      <c r="N199" s="122">
        <v>2284.1739288290164</v>
      </c>
      <c r="O199" s="122">
        <v>2194.7757553499623</v>
      </c>
      <c r="P199" s="122">
        <v>2331.1958739576366</v>
      </c>
      <c r="Q199" s="122">
        <v>2285.6284212396422</v>
      </c>
      <c r="R199" s="122">
        <v>2283.5427484311185</v>
      </c>
      <c r="S199" s="122">
        <v>2192.9508861919203</v>
      </c>
      <c r="T199" s="122">
        <v>2106.5777579675646</v>
      </c>
      <c r="U199" s="122">
        <v>2095.2121766237401</v>
      </c>
      <c r="V199" s="122">
        <v>2081.1083644894738</v>
      </c>
      <c r="W199" s="122">
        <v>2537.4384087724629</v>
      </c>
      <c r="X199" s="122">
        <v>2214.2976378211865</v>
      </c>
      <c r="Y199" s="122">
        <v>2134.0833817442322</v>
      </c>
      <c r="DA199" s="130" t="s">
        <v>2533</v>
      </c>
    </row>
    <row r="200" spans="1:105" ht="12" customHeight="1" x14ac:dyDescent="0.25">
      <c r="A200" s="97" t="s">
        <v>128</v>
      </c>
      <c r="B200" s="98">
        <v>1812.8859271933461</v>
      </c>
      <c r="C200" s="98">
        <v>1922.3674304933518</v>
      </c>
      <c r="D200" s="98">
        <v>1938.8827255408387</v>
      </c>
      <c r="E200" s="98">
        <v>2047.7212373917771</v>
      </c>
      <c r="F200" s="98">
        <v>2270.6797615452556</v>
      </c>
      <c r="G200" s="98">
        <v>1769.2467408833006</v>
      </c>
      <c r="H200" s="98">
        <v>1797.0593441232641</v>
      </c>
      <c r="I200" s="98">
        <v>2028.0905700066153</v>
      </c>
      <c r="J200" s="98">
        <v>2017.1430133440779</v>
      </c>
      <c r="K200" s="98">
        <v>2146.9395579251659</v>
      </c>
      <c r="L200" s="98">
        <v>2157.1045506054838</v>
      </c>
      <c r="M200" s="98">
        <v>2239.4186100624352</v>
      </c>
      <c r="N200" s="98">
        <v>2290.7593947986538</v>
      </c>
      <c r="O200" s="98">
        <v>2169.492310343147</v>
      </c>
      <c r="P200" s="98">
        <v>2350.8862349525498</v>
      </c>
      <c r="Q200" s="98">
        <v>2293.5398675924303</v>
      </c>
      <c r="R200" s="98">
        <v>2291.2718817012792</v>
      </c>
      <c r="S200" s="98">
        <v>2193.3964324808994</v>
      </c>
      <c r="T200" s="98">
        <v>2107.4724125867065</v>
      </c>
      <c r="U200" s="98">
        <v>2076.9811223245374</v>
      </c>
      <c r="V200" s="98">
        <v>2076.0136828446434</v>
      </c>
      <c r="W200" s="98">
        <v>2560.468945835682</v>
      </c>
      <c r="X200" s="98">
        <v>2211.7256521781951</v>
      </c>
      <c r="Y200" s="98">
        <v>2132.6494309077302</v>
      </c>
      <c r="DA200" s="63" t="s">
        <v>2534</v>
      </c>
    </row>
    <row r="201" spans="1:105" ht="12" customHeight="1" x14ac:dyDescent="0.25">
      <c r="A201" s="97" t="s">
        <v>127</v>
      </c>
      <c r="B201" s="98">
        <v>1812.8859271933463</v>
      </c>
      <c r="C201" s="98">
        <v>1922.3544359162238</v>
      </c>
      <c r="D201" s="98">
        <v>1938.9044436218821</v>
      </c>
      <c r="E201" s="98">
        <v>2047.5904747618526</v>
      </c>
      <c r="F201" s="98">
        <v>2270.29977391066</v>
      </c>
      <c r="G201" s="98">
        <v>1768.9436670146943</v>
      </c>
      <c r="H201" s="98">
        <v>1796.7094602380375</v>
      </c>
      <c r="I201" s="98">
        <v>2027.4948829173611</v>
      </c>
      <c r="J201" s="98">
        <v>2016.5937900498093</v>
      </c>
      <c r="K201" s="98">
        <v>2145.9066809291758</v>
      </c>
      <c r="L201" s="98">
        <v>2156.4248763429955</v>
      </c>
      <c r="M201" s="98">
        <v>2238.8379103042066</v>
      </c>
      <c r="N201" s="98">
        <v>2290.6222629706604</v>
      </c>
      <c r="O201" s="98">
        <v>2169.7597921264296</v>
      </c>
      <c r="P201" s="98">
        <v>2350.5655328826624</v>
      </c>
      <c r="Q201" s="98">
        <v>2293.3698964904515</v>
      </c>
      <c r="R201" s="98">
        <v>2291.2440910801624</v>
      </c>
      <c r="S201" s="98">
        <v>2193.5706772942149</v>
      </c>
      <c r="T201" s="98">
        <v>2107.7922740307804</v>
      </c>
      <c r="U201" s="98">
        <v>2077.3195717274471</v>
      </c>
      <c r="V201" s="98">
        <v>2075.9571409751443</v>
      </c>
      <c r="W201" s="98">
        <v>2559.481624733538</v>
      </c>
      <c r="X201" s="98">
        <v>2211.6727792679098</v>
      </c>
      <c r="Y201" s="98">
        <v>2133.3017065903082</v>
      </c>
      <c r="DA201" s="63" t="s">
        <v>2535</v>
      </c>
    </row>
    <row r="202" spans="1:105" ht="12" customHeight="1" x14ac:dyDescent="0.25">
      <c r="A202" s="100" t="s">
        <v>198</v>
      </c>
      <c r="B202" s="101">
        <v>675.79957508106793</v>
      </c>
      <c r="C202" s="101">
        <v>713.68867422983578</v>
      </c>
      <c r="D202" s="101">
        <v>721.79414598030735</v>
      </c>
      <c r="E202" s="101">
        <v>756.38929153186962</v>
      </c>
      <c r="F202" s="101">
        <v>839.54053124267966</v>
      </c>
      <c r="G202" s="101">
        <v>651.0325464923809</v>
      </c>
      <c r="H202" s="101">
        <v>548.18278078286039</v>
      </c>
      <c r="I202" s="101">
        <v>656.37566741220917</v>
      </c>
      <c r="J202" s="101">
        <v>709.88680138244524</v>
      </c>
      <c r="K202" s="101">
        <v>772.31504886029745</v>
      </c>
      <c r="L202" s="101">
        <v>682.63338120509457</v>
      </c>
      <c r="M202" s="101">
        <v>794.79076777586693</v>
      </c>
      <c r="N202" s="101">
        <v>781.92277281220584</v>
      </c>
      <c r="O202" s="101">
        <v>630.62470845585221</v>
      </c>
      <c r="P202" s="101">
        <v>697.563414169922</v>
      </c>
      <c r="Q202" s="101">
        <v>546.80451330213748</v>
      </c>
      <c r="R202" s="101">
        <v>507.15563543971439</v>
      </c>
      <c r="S202" s="101">
        <v>546.40719796728695</v>
      </c>
      <c r="T202" s="101">
        <v>607.92581874117184</v>
      </c>
      <c r="U202" s="101">
        <v>611.52399134151904</v>
      </c>
      <c r="V202" s="101">
        <v>612.65462362947608</v>
      </c>
      <c r="W202" s="101">
        <v>743.14732462223424</v>
      </c>
      <c r="X202" s="101">
        <v>749.29318371652062</v>
      </c>
      <c r="Y202" s="101">
        <v>717.92067971148913</v>
      </c>
      <c r="DA202" s="131" t="s">
        <v>2536</v>
      </c>
    </row>
    <row r="203" spans="1:105" ht="12" customHeight="1" x14ac:dyDescent="0.25">
      <c r="A203" s="103" t="s">
        <v>52</v>
      </c>
      <c r="B203" s="104">
        <v>1137.0863521122783</v>
      </c>
      <c r="C203" s="104">
        <v>1208.6657616863881</v>
      </c>
      <c r="D203" s="104">
        <v>1217.1102976415748</v>
      </c>
      <c r="E203" s="104">
        <v>1291.2011832299831</v>
      </c>
      <c r="F203" s="104">
        <v>1430.7592426679805</v>
      </c>
      <c r="G203" s="104">
        <v>1117.9111205223135</v>
      </c>
      <c r="H203" s="104">
        <v>1248.5266794551771</v>
      </c>
      <c r="I203" s="104">
        <v>1371.1192155051519</v>
      </c>
      <c r="J203" s="104">
        <v>1306.7069886673642</v>
      </c>
      <c r="K203" s="104">
        <v>1373.5916320688782</v>
      </c>
      <c r="L203" s="104">
        <v>1473.7914951379014</v>
      </c>
      <c r="M203" s="104">
        <v>1444.0471425283397</v>
      </c>
      <c r="N203" s="104">
        <v>1508.699490158454</v>
      </c>
      <c r="O203" s="104">
        <v>1539.1350836705774</v>
      </c>
      <c r="P203" s="104">
        <v>1653.00211871274</v>
      </c>
      <c r="Q203" s="104">
        <v>1746.5653831883139</v>
      </c>
      <c r="R203" s="104">
        <v>1784.0884556404483</v>
      </c>
      <c r="S203" s="104">
        <v>1647.1634793269279</v>
      </c>
      <c r="T203" s="104">
        <v>1499.8664552896084</v>
      </c>
      <c r="U203" s="104">
        <v>1465.7955803859281</v>
      </c>
      <c r="V203" s="104">
        <v>1463.3025173456685</v>
      </c>
      <c r="W203" s="104">
        <v>1816.3343001113037</v>
      </c>
      <c r="X203" s="104">
        <v>1462.3795955513897</v>
      </c>
      <c r="Y203" s="104">
        <v>1415.3810268788191</v>
      </c>
      <c r="DA203" s="132" t="s">
        <v>2537</v>
      </c>
    </row>
    <row r="204" spans="1:105" ht="12" customHeight="1" x14ac:dyDescent="0.25">
      <c r="A204" s="106" t="s">
        <v>122</v>
      </c>
      <c r="B204" s="101">
        <v>1839.3347793612113</v>
      </c>
      <c r="C204" s="101">
        <v>1913.3159456561139</v>
      </c>
      <c r="D204" s="101">
        <v>1990.7839728512811</v>
      </c>
      <c r="E204" s="101">
        <v>2014.3475684020257</v>
      </c>
      <c r="F204" s="101">
        <v>2026.8481759505844</v>
      </c>
      <c r="G204" s="101">
        <v>1886.2165262372007</v>
      </c>
      <c r="H204" s="101">
        <v>1971.1465946252279</v>
      </c>
      <c r="I204" s="101">
        <v>1986.328116944725</v>
      </c>
      <c r="J204" s="101">
        <v>1983.4009627901044</v>
      </c>
      <c r="K204" s="101">
        <v>2172.2374337835295</v>
      </c>
      <c r="L204" s="101">
        <v>2228.369575558992</v>
      </c>
      <c r="M204" s="101">
        <v>2180.0659850457964</v>
      </c>
      <c r="N204" s="101">
        <v>2256.4648534204598</v>
      </c>
      <c r="O204" s="101">
        <v>2287.9065481387106</v>
      </c>
      <c r="P204" s="101">
        <v>2255.2283187446533</v>
      </c>
      <c r="Q204" s="101">
        <v>2254.6241591231301</v>
      </c>
      <c r="R204" s="101">
        <v>2252.0033831197134</v>
      </c>
      <c r="S204" s="101">
        <v>2190.9183840297646</v>
      </c>
      <c r="T204" s="101">
        <v>2103.2392092455066</v>
      </c>
      <c r="U204" s="101">
        <v>2164.8756631173551</v>
      </c>
      <c r="V204" s="101">
        <v>2105.6872170683691</v>
      </c>
      <c r="W204" s="101">
        <v>2334.9242118981638</v>
      </c>
      <c r="X204" s="101">
        <v>2272.5908641461651</v>
      </c>
      <c r="Y204" s="101">
        <v>2171.112799202685</v>
      </c>
      <c r="DA204" s="131" t="s">
        <v>2538</v>
      </c>
    </row>
    <row r="205" spans="1:105" ht="12" customHeight="1" x14ac:dyDescent="0.25">
      <c r="A205" s="107" t="s">
        <v>121</v>
      </c>
      <c r="B205" s="104">
        <v>1839.3347793612111</v>
      </c>
      <c r="C205" s="104">
        <v>1913.3734428818821</v>
      </c>
      <c r="D205" s="104">
        <v>1990.8217497676246</v>
      </c>
      <c r="E205" s="104">
        <v>2014.4744608228937</v>
      </c>
      <c r="F205" s="104">
        <v>2027.0458219422981</v>
      </c>
      <c r="G205" s="104">
        <v>1887.3095174939326</v>
      </c>
      <c r="H205" s="104">
        <v>1971.8091288547221</v>
      </c>
      <c r="I205" s="104">
        <v>1986.7225042430525</v>
      </c>
      <c r="J205" s="104">
        <v>1983.5053716676603</v>
      </c>
      <c r="K205" s="104">
        <v>2170.8802606663985</v>
      </c>
      <c r="L205" s="104">
        <v>2227.8538306628334</v>
      </c>
      <c r="M205" s="104">
        <v>2179.8402763867684</v>
      </c>
      <c r="N205" s="104">
        <v>2256.294811664487</v>
      </c>
      <c r="O205" s="104">
        <v>2287.4182589354564</v>
      </c>
      <c r="P205" s="104">
        <v>2254.3611313248462</v>
      </c>
      <c r="Q205" s="104">
        <v>2252.9871970316599</v>
      </c>
      <c r="R205" s="104">
        <v>2251.1932751250879</v>
      </c>
      <c r="S205" s="104">
        <v>2191.7052376843635</v>
      </c>
      <c r="T205" s="104">
        <v>2103.6281811430918</v>
      </c>
      <c r="U205" s="104">
        <v>2165.3597938017092</v>
      </c>
      <c r="V205" s="104">
        <v>2105.4004361573116</v>
      </c>
      <c r="W205" s="104">
        <v>2332.1731623855112</v>
      </c>
      <c r="X205" s="104">
        <v>2270.1811499148957</v>
      </c>
      <c r="Y205" s="104">
        <v>2167.9081839103833</v>
      </c>
      <c r="DA205" s="132" t="s">
        <v>2539</v>
      </c>
    </row>
    <row r="206" spans="1:105" ht="12" customHeight="1" x14ac:dyDescent="0.25">
      <c r="A206" s="108" t="s">
        <v>53</v>
      </c>
      <c r="B206" s="98">
        <v>685.90048900821193</v>
      </c>
      <c r="C206" s="98">
        <v>710.30962894708614</v>
      </c>
      <c r="D206" s="98">
        <v>741.48588409999377</v>
      </c>
      <c r="E206" s="98">
        <v>743.88651088005531</v>
      </c>
      <c r="F206" s="98">
        <v>747.56960697027182</v>
      </c>
      <c r="G206" s="98">
        <v>695.57547605752802</v>
      </c>
      <c r="H206" s="98">
        <v>603.9134939371786</v>
      </c>
      <c r="I206" s="98">
        <v>642.48614137960658</v>
      </c>
      <c r="J206" s="98">
        <v>697.63958026415321</v>
      </c>
      <c r="K206" s="98">
        <v>782.30256784718074</v>
      </c>
      <c r="L206" s="98">
        <v>707.64486536612242</v>
      </c>
      <c r="M206" s="98">
        <v>771.39552173004347</v>
      </c>
      <c r="N206" s="98">
        <v>769.33458639216212</v>
      </c>
      <c r="O206" s="98">
        <v>668.82870416872231</v>
      </c>
      <c r="P206" s="98">
        <v>665.46970832725719</v>
      </c>
      <c r="Q206" s="98">
        <v>536.37715521045368</v>
      </c>
      <c r="R206" s="98">
        <v>498.23550670316354</v>
      </c>
      <c r="S206" s="98">
        <v>545.50665289457504</v>
      </c>
      <c r="T206" s="98">
        <v>607.02369470558347</v>
      </c>
      <c r="U206" s="98">
        <v>640.10417804765848</v>
      </c>
      <c r="V206" s="98">
        <v>620.84789165269717</v>
      </c>
      <c r="W206" s="98">
        <v>668.2018506137033</v>
      </c>
      <c r="X206" s="98">
        <v>767.61646133119211</v>
      </c>
      <c r="Y206" s="98">
        <v>728.28523087734413</v>
      </c>
      <c r="DA206" s="63" t="s">
        <v>2540</v>
      </c>
    </row>
    <row r="207" spans="1:105" ht="12" customHeight="1" x14ac:dyDescent="0.25">
      <c r="A207" s="108" t="s">
        <v>52</v>
      </c>
      <c r="B207" s="98">
        <v>1153.4342903529989</v>
      </c>
      <c r="C207" s="98">
        <v>1203.0638139347964</v>
      </c>
      <c r="D207" s="98">
        <v>1249.3358656676307</v>
      </c>
      <c r="E207" s="98">
        <v>1270.5879499428386</v>
      </c>
      <c r="F207" s="98">
        <v>1279.4762149720266</v>
      </c>
      <c r="G207" s="98">
        <v>1191.7340414364046</v>
      </c>
      <c r="H207" s="98">
        <v>1367.8956349175432</v>
      </c>
      <c r="I207" s="98">
        <v>1344.2363628634459</v>
      </c>
      <c r="J207" s="98">
        <v>1285.865791403507</v>
      </c>
      <c r="K207" s="98">
        <v>1388.5776928192176</v>
      </c>
      <c r="L207" s="98">
        <v>1520.2089652967106</v>
      </c>
      <c r="M207" s="98">
        <v>1408.4447546567251</v>
      </c>
      <c r="N207" s="98">
        <v>1486.9602252723246</v>
      </c>
      <c r="O207" s="98">
        <v>1618.589554766734</v>
      </c>
      <c r="P207" s="98">
        <v>1588.891422997589</v>
      </c>
      <c r="Q207" s="98">
        <v>1716.6100418212063</v>
      </c>
      <c r="R207" s="98">
        <v>1752.9577684219239</v>
      </c>
      <c r="S207" s="98">
        <v>1646.1985847897881</v>
      </c>
      <c r="T207" s="98">
        <v>1496.6044864375085</v>
      </c>
      <c r="U207" s="98">
        <v>1525.2556157540505</v>
      </c>
      <c r="V207" s="98">
        <v>1484.5525445046144</v>
      </c>
      <c r="W207" s="98">
        <v>1663.9713117718077</v>
      </c>
      <c r="X207" s="98">
        <v>1502.5646885837036</v>
      </c>
      <c r="Y207" s="98">
        <v>1439.622953033039</v>
      </c>
      <c r="DA207" s="63" t="s">
        <v>2541</v>
      </c>
    </row>
    <row r="208" spans="1:105" ht="12" customHeight="1" x14ac:dyDescent="0.25">
      <c r="A208" s="121" t="s">
        <v>54</v>
      </c>
      <c r="B208" s="122">
        <v>275.42191748112265</v>
      </c>
      <c r="C208" s="122">
        <v>317.45535206847211</v>
      </c>
      <c r="D208" s="122">
        <v>332.80079499675935</v>
      </c>
      <c r="E208" s="122">
        <v>332.29557737131557</v>
      </c>
      <c r="F208" s="122">
        <v>353.99027955107465</v>
      </c>
      <c r="G208" s="122">
        <v>287.20738499896913</v>
      </c>
      <c r="H208" s="122">
        <v>334.79356813209881</v>
      </c>
      <c r="I208" s="122">
        <v>292.43873946143339</v>
      </c>
      <c r="J208" s="122">
        <v>316.6117339034588</v>
      </c>
      <c r="K208" s="122">
        <v>400.24010174509789</v>
      </c>
      <c r="L208" s="122">
        <v>405.07080607271598</v>
      </c>
      <c r="M208" s="122">
        <v>399.91681205224916</v>
      </c>
      <c r="N208" s="122">
        <v>411.87256572038569</v>
      </c>
      <c r="O208" s="122">
        <v>402.89165967073347</v>
      </c>
      <c r="P208" s="122">
        <v>420.51987260927405</v>
      </c>
      <c r="Q208" s="122">
        <v>405.21109820219925</v>
      </c>
      <c r="R208" s="122">
        <v>415.28049140771947</v>
      </c>
      <c r="S208" s="122">
        <v>417.45675755268394</v>
      </c>
      <c r="T208" s="122">
        <v>414.43561215901417</v>
      </c>
      <c r="U208" s="122">
        <v>426.09841715453985</v>
      </c>
      <c r="V208" s="122">
        <v>419.54188602763134</v>
      </c>
      <c r="W208" s="122">
        <v>398.05160843749269</v>
      </c>
      <c r="X208" s="122">
        <v>414.07381670852874</v>
      </c>
      <c r="Y208" s="122">
        <v>420.17992731385044</v>
      </c>
      <c r="DA208" s="130" t="s">
        <v>2542</v>
      </c>
    </row>
    <row r="209" spans="1:105" ht="12" customHeight="1" x14ac:dyDescent="0.25">
      <c r="A209" s="97" t="s">
        <v>50</v>
      </c>
      <c r="B209" s="98">
        <v>276.61021841642435</v>
      </c>
      <c r="C209" s="98">
        <v>319.33000673991609</v>
      </c>
      <c r="D209" s="98">
        <v>337.01241558409458</v>
      </c>
      <c r="E209" s="98">
        <v>322.85284694800799</v>
      </c>
      <c r="F209" s="98">
        <v>351.21765985907297</v>
      </c>
      <c r="G209" s="98">
        <v>293.82052105155191</v>
      </c>
      <c r="H209" s="98">
        <v>336.36649065842647</v>
      </c>
      <c r="I209" s="98">
        <v>293.62274674058665</v>
      </c>
      <c r="J209" s="98">
        <v>313.94411095394412</v>
      </c>
      <c r="K209" s="98">
        <v>407.41668824699588</v>
      </c>
      <c r="L209" s="98">
        <v>438.171700088563</v>
      </c>
      <c r="M209" s="98">
        <v>405.24007198067721</v>
      </c>
      <c r="N209" s="98">
        <v>344.9019260907354</v>
      </c>
      <c r="O209" s="98">
        <v>345.23031506937718</v>
      </c>
      <c r="P209" s="98">
        <v>386.65025718349409</v>
      </c>
      <c r="Q209" s="98">
        <v>427.04424391710847</v>
      </c>
      <c r="R209" s="98">
        <v>451.44832615280541</v>
      </c>
      <c r="S209" s="98">
        <v>434.49518099870232</v>
      </c>
      <c r="T209" s="98">
        <v>404.21099528276505</v>
      </c>
      <c r="U209" s="98">
        <v>406.72179252016622</v>
      </c>
      <c r="V209" s="98">
        <v>406.77298871795239</v>
      </c>
      <c r="W209" s="98">
        <v>562.08797989359903</v>
      </c>
      <c r="X209" s="98">
        <v>290.87401902452058</v>
      </c>
      <c r="Y209" s="98">
        <v>413.74088250445914</v>
      </c>
      <c r="DA209" s="63" t="s">
        <v>2543</v>
      </c>
    </row>
    <row r="210" spans="1:105" ht="12" customHeight="1" x14ac:dyDescent="0.25">
      <c r="A210" s="109" t="s">
        <v>120</v>
      </c>
      <c r="B210" s="33">
        <v>275.41422432953829</v>
      </c>
      <c r="C210" s="33">
        <v>317.443572927182</v>
      </c>
      <c r="D210" s="33">
        <v>332.77611980402139</v>
      </c>
      <c r="E210" s="33">
        <v>332.34776828297845</v>
      </c>
      <c r="F210" s="33">
        <v>354.00530526094161</v>
      </c>
      <c r="G210" s="33">
        <v>287.17222057260562</v>
      </c>
      <c r="H210" s="33">
        <v>334.78554301716861</v>
      </c>
      <c r="I210" s="33">
        <v>292.4330968663769</v>
      </c>
      <c r="J210" s="33">
        <v>316.6233474330777</v>
      </c>
      <c r="K210" s="33">
        <v>400.21184267041497</v>
      </c>
      <c r="L210" s="33">
        <v>404.95866194871508</v>
      </c>
      <c r="M210" s="33">
        <v>399.90277700063785</v>
      </c>
      <c r="N210" s="33">
        <v>412.00710489668171</v>
      </c>
      <c r="O210" s="33">
        <v>402.99741279357971</v>
      </c>
      <c r="P210" s="33">
        <v>420.58589275987418</v>
      </c>
      <c r="Q210" s="33">
        <v>405.16153583209996</v>
      </c>
      <c r="R210" s="33">
        <v>415.19084609473038</v>
      </c>
      <c r="S210" s="33">
        <v>417.41430863456731</v>
      </c>
      <c r="T210" s="33">
        <v>414.45998777874183</v>
      </c>
      <c r="U210" s="33">
        <v>426.14497375970677</v>
      </c>
      <c r="V210" s="33">
        <v>419.57163510761484</v>
      </c>
      <c r="W210" s="33">
        <v>397.68063290410976</v>
      </c>
      <c r="X210" s="33">
        <v>414.28245068970097</v>
      </c>
      <c r="Y210" s="33">
        <v>420.18746066055456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0.67200374963591547</v>
      </c>
      <c r="C212" s="117">
        <f t="shared" si="101"/>
        <v>0.75195568248818945</v>
      </c>
      <c r="D212" s="117">
        <f t="shared" si="101"/>
        <v>0.73921604912375272</v>
      </c>
      <c r="E212" s="117">
        <f t="shared" si="101"/>
        <v>0.66721484057562552</v>
      </c>
      <c r="F212" s="117">
        <f t="shared" si="101"/>
        <v>0.71044548861540902</v>
      </c>
      <c r="G212" s="117">
        <f t="shared" si="101"/>
        <v>0.58219433069674575</v>
      </c>
      <c r="H212" s="117">
        <f t="shared" si="101"/>
        <v>0.63819161547750414</v>
      </c>
      <c r="I212" s="117">
        <f t="shared" si="101"/>
        <v>0.51994236229804203</v>
      </c>
      <c r="J212" s="117">
        <f t="shared" si="101"/>
        <v>0.50793788524374994</v>
      </c>
      <c r="K212" s="117">
        <f t="shared" si="101"/>
        <v>0.59622342050581567</v>
      </c>
      <c r="L212" s="117">
        <f t="shared" si="101"/>
        <v>0.55182811668731568</v>
      </c>
      <c r="M212" s="117">
        <f t="shared" si="101"/>
        <v>0.39734535103842494</v>
      </c>
      <c r="N212" s="117">
        <f t="shared" si="101"/>
        <v>0.2577484306427934</v>
      </c>
      <c r="O212" s="117">
        <f t="shared" si="101"/>
        <v>0.23547077885149942</v>
      </c>
      <c r="P212" s="117">
        <f t="shared" si="101"/>
        <v>0.28015999186675622</v>
      </c>
      <c r="Q212" s="117">
        <f t="shared" si="101"/>
        <v>0.36001661205320934</v>
      </c>
      <c r="R212" s="117">
        <f t="shared" ref="R212:V212" si="102">R213+R216+R218+R227</f>
        <v>0.41507492793497791</v>
      </c>
      <c r="S212" s="117">
        <f t="shared" si="102"/>
        <v>0.40106519456552781</v>
      </c>
      <c r="T212" s="117">
        <f t="shared" si="102"/>
        <v>0.3567607739977397</v>
      </c>
      <c r="U212" s="117">
        <f t="shared" si="102"/>
        <v>0.36116517810773724</v>
      </c>
      <c r="V212" s="117">
        <f t="shared" si="102"/>
        <v>0.34955235661018647</v>
      </c>
      <c r="W212" s="117">
        <f t="shared" ref="W212:Y212" si="103">W213+W216+W218+W227</f>
        <v>0.46752588838200165</v>
      </c>
      <c r="X212" s="117">
        <f t="shared" si="103"/>
        <v>0.1809137308637406</v>
      </c>
      <c r="Y212" s="117">
        <f t="shared" si="103"/>
        <v>0.17742396156382731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0.67200374963591547</v>
      </c>
      <c r="C227" s="122">
        <v>0.75195568248818945</v>
      </c>
      <c r="D227" s="122">
        <v>0.73921604912375272</v>
      </c>
      <c r="E227" s="122">
        <v>0.66721484057562552</v>
      </c>
      <c r="F227" s="122">
        <v>0.71044548861540902</v>
      </c>
      <c r="G227" s="122">
        <v>0.58219433069674575</v>
      </c>
      <c r="H227" s="122">
        <v>0.63819161547750414</v>
      </c>
      <c r="I227" s="122">
        <v>0.51994236229804203</v>
      </c>
      <c r="J227" s="122">
        <v>0.50793788524374994</v>
      </c>
      <c r="K227" s="122">
        <v>0.59622342050581567</v>
      </c>
      <c r="L227" s="122">
        <v>0.55182811668731568</v>
      </c>
      <c r="M227" s="122">
        <v>0.39734535103842494</v>
      </c>
      <c r="N227" s="122">
        <v>0.2577484306427934</v>
      </c>
      <c r="O227" s="122">
        <v>0.23547077885149942</v>
      </c>
      <c r="P227" s="122">
        <v>0.28015999186675622</v>
      </c>
      <c r="Q227" s="122">
        <v>0.36001661205320934</v>
      </c>
      <c r="R227" s="122">
        <v>0.41507492793497791</v>
      </c>
      <c r="S227" s="122">
        <v>0.40106519456552781</v>
      </c>
      <c r="T227" s="122">
        <v>0.3567607739977397</v>
      </c>
      <c r="U227" s="122">
        <v>0.36116517810773724</v>
      </c>
      <c r="V227" s="122">
        <v>0.34955235661018647</v>
      </c>
      <c r="W227" s="122">
        <v>0.46752588838200165</v>
      </c>
      <c r="X227" s="122">
        <v>0.1809137308637406</v>
      </c>
      <c r="Y227" s="122">
        <v>0.17742396156382731</v>
      </c>
      <c r="DA227" s="130" t="s">
        <v>2710</v>
      </c>
    </row>
    <row r="228" spans="1:105" ht="12" customHeight="1" x14ac:dyDescent="0.25">
      <c r="A228" s="97" t="s">
        <v>50</v>
      </c>
      <c r="B228" s="98">
        <v>104.47116530997894</v>
      </c>
      <c r="C228" s="98">
        <v>120.42597929547711</v>
      </c>
      <c r="D228" s="98">
        <v>126.91036956493724</v>
      </c>
      <c r="E228" s="98">
        <v>121.38420699982878</v>
      </c>
      <c r="F228" s="98">
        <v>131.80542664230322</v>
      </c>
      <c r="G228" s="98">
        <v>110.07154809220864</v>
      </c>
      <c r="H228" s="98">
        <v>125.72374824906832</v>
      </c>
      <c r="I228" s="98">
        <v>109.62143476772135</v>
      </c>
      <c r="J228" s="98">
        <v>117.18106001699051</v>
      </c>
      <c r="K228" s="98">
        <v>152.01126441980693</v>
      </c>
      <c r="L228" s="98">
        <v>163.43155247290628</v>
      </c>
      <c r="M228" s="98">
        <v>151.10377974872733</v>
      </c>
      <c r="N228" s="98">
        <v>128.55924200982221</v>
      </c>
      <c r="O228" s="98">
        <v>128.62469804211216</v>
      </c>
      <c r="P228" s="98">
        <v>144.00765979241922</v>
      </c>
      <c r="Q228" s="98">
        <v>158.95402926725993</v>
      </c>
      <c r="R228" s="98">
        <v>167.87906049287776</v>
      </c>
      <c r="S228" s="98">
        <v>161.38322722993925</v>
      </c>
      <c r="T228" s="98">
        <v>150.00391934316147</v>
      </c>
      <c r="U228" s="98">
        <v>150.67629365684544</v>
      </c>
      <c r="V228" s="98">
        <v>150.38438195072689</v>
      </c>
      <c r="W228" s="98">
        <v>207.1961195307567</v>
      </c>
      <c r="X228" s="98">
        <v>107.01171337072222</v>
      </c>
      <c r="Y228" s="98">
        <v>151.82859357372007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149.35029933262385</v>
      </c>
      <c r="C231" s="118">
        <f t="shared" si="108"/>
        <v>158.62890445195103</v>
      </c>
      <c r="D231" s="118">
        <f t="shared" si="108"/>
        <v>145.65470296355113</v>
      </c>
      <c r="E231" s="118">
        <f t="shared" si="108"/>
        <v>151.26559369368707</v>
      </c>
      <c r="F231" s="118">
        <f t="shared" si="108"/>
        <v>162.10142433471472</v>
      </c>
      <c r="G231" s="118">
        <f t="shared" si="108"/>
        <v>137.25239236189054</v>
      </c>
      <c r="H231" s="118">
        <f t="shared" si="108"/>
        <v>131.40903632863976</v>
      </c>
      <c r="I231" s="118">
        <f t="shared" si="108"/>
        <v>141.55353963158581</v>
      </c>
      <c r="J231" s="118">
        <f t="shared" si="108"/>
        <v>142.60537232038538</v>
      </c>
      <c r="K231" s="118">
        <f t="shared" si="108"/>
        <v>144.32359999866043</v>
      </c>
      <c r="L231" s="118">
        <f t="shared" si="108"/>
        <v>154.83706406020261</v>
      </c>
      <c r="M231" s="118">
        <f t="shared" si="108"/>
        <v>146.27629892585287</v>
      </c>
      <c r="N231" s="118">
        <f t="shared" si="108"/>
        <v>152.65609861258403</v>
      </c>
      <c r="O231" s="118">
        <f t="shared" si="108"/>
        <v>158.70657327559383</v>
      </c>
      <c r="P231" s="118">
        <f t="shared" si="108"/>
        <v>142.29600998664279</v>
      </c>
      <c r="Q231" s="118">
        <f t="shared" si="108"/>
        <v>151.39510167231276</v>
      </c>
      <c r="R231" s="118">
        <f t="shared" ref="R231:V231" si="109">R232+R235+R237+R246</f>
        <v>155.45973254079766</v>
      </c>
      <c r="S231" s="118">
        <f t="shared" si="109"/>
        <v>159.49991990775774</v>
      </c>
      <c r="T231" s="118">
        <f t="shared" si="109"/>
        <v>149.16806583479013</v>
      </c>
      <c r="U231" s="118">
        <f t="shared" si="109"/>
        <v>149.03640760207108</v>
      </c>
      <c r="V231" s="118">
        <f t="shared" si="109"/>
        <v>161.87344555098983</v>
      </c>
      <c r="W231" s="118">
        <f t="shared" ref="W231:Y231" si="110">W232+W235+W237+W246</f>
        <v>174.7920732565035</v>
      </c>
      <c r="X231" s="118">
        <f t="shared" si="110"/>
        <v>155.20005849330047</v>
      </c>
      <c r="Y231" s="118">
        <f t="shared" si="110"/>
        <v>148.64769215840801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121.23373050030752</v>
      </c>
      <c r="C232" s="123">
        <f t="shared" si="111"/>
        <v>128.87456186526825</v>
      </c>
      <c r="D232" s="123">
        <f t="shared" si="111"/>
        <v>115.58689088790032</v>
      </c>
      <c r="E232" s="123">
        <f t="shared" si="111"/>
        <v>120.43473732489205</v>
      </c>
      <c r="F232" s="123">
        <f t="shared" si="111"/>
        <v>128.86516378896957</v>
      </c>
      <c r="G232" s="123">
        <f t="shared" si="111"/>
        <v>110.75139959222901</v>
      </c>
      <c r="H232" s="123">
        <f t="shared" si="111"/>
        <v>104.08627862044179</v>
      </c>
      <c r="I232" s="123">
        <f t="shared" si="111"/>
        <v>112.57605879619233</v>
      </c>
      <c r="J232" s="123">
        <f t="shared" si="111"/>
        <v>113.62242241053563</v>
      </c>
      <c r="K232" s="123">
        <f t="shared" si="111"/>
        <v>112.81955837676573</v>
      </c>
      <c r="L232" s="123">
        <f t="shared" si="111"/>
        <v>123.41549617080135</v>
      </c>
      <c r="M232" s="123">
        <f t="shared" si="111"/>
        <v>114.40174160647179</v>
      </c>
      <c r="N232" s="123">
        <f t="shared" si="111"/>
        <v>120.12553918608181</v>
      </c>
      <c r="O232" s="123">
        <f t="shared" si="111"/>
        <v>127.66042018007231</v>
      </c>
      <c r="P232" s="123">
        <f t="shared" si="111"/>
        <v>109.60961033388649</v>
      </c>
      <c r="Q232" s="123">
        <f t="shared" si="111"/>
        <v>119.43622588679564</v>
      </c>
      <c r="R232" s="123">
        <f t="shared" ref="R232:V232" si="112">SUM(R233:R234)</f>
        <v>123.61875035419483</v>
      </c>
      <c r="S232" s="123">
        <f t="shared" si="112"/>
        <v>128.90982148877396</v>
      </c>
      <c r="T232" s="123">
        <f t="shared" si="112"/>
        <v>119.89010744099453</v>
      </c>
      <c r="U232" s="123">
        <f t="shared" si="112"/>
        <v>119.93097867004774</v>
      </c>
      <c r="V232" s="123">
        <f t="shared" si="112"/>
        <v>133.27029918571168</v>
      </c>
      <c r="W232" s="123">
        <f t="shared" ref="W232:Y232" si="113">SUM(W233:W234)</f>
        <v>142.21425421577322</v>
      </c>
      <c r="X232" s="123">
        <f t="shared" si="113"/>
        <v>126.41329584917717</v>
      </c>
      <c r="Y232" s="123">
        <f t="shared" si="113"/>
        <v>120.83613397523887</v>
      </c>
      <c r="DA232" s="130" t="s">
        <v>2864</v>
      </c>
    </row>
    <row r="233" spans="1:105" ht="12" customHeight="1" x14ac:dyDescent="0.25">
      <c r="A233" s="97" t="s">
        <v>198</v>
      </c>
      <c r="B233" s="99">
        <v>120.69443513500195</v>
      </c>
      <c r="C233" s="99">
        <v>128.31310738552548</v>
      </c>
      <c r="D233" s="99">
        <v>115.09327936317143</v>
      </c>
      <c r="E233" s="99">
        <v>119.92916744028108</v>
      </c>
      <c r="F233" s="99">
        <v>128.33648443775141</v>
      </c>
      <c r="G233" s="99">
        <v>110.34617566760697</v>
      </c>
      <c r="H233" s="99">
        <v>103.70294313300499</v>
      </c>
      <c r="I233" s="99">
        <v>112.17385517527511</v>
      </c>
      <c r="J233" s="99">
        <v>113.21988664930785</v>
      </c>
      <c r="K233" s="99">
        <v>112.42174023389106</v>
      </c>
      <c r="L233" s="99">
        <v>122.981988807722</v>
      </c>
      <c r="M233" s="99">
        <v>114.00350915109595</v>
      </c>
      <c r="N233" s="99">
        <v>119.70900064405633</v>
      </c>
      <c r="O233" s="99">
        <v>127.21938349617277</v>
      </c>
      <c r="P233" s="99">
        <v>109.23301426290423</v>
      </c>
      <c r="Q233" s="99">
        <v>119.02795303356021</v>
      </c>
      <c r="R233" s="99">
        <v>123.1973547503629</v>
      </c>
      <c r="S233" s="99">
        <v>128.47135247844821</v>
      </c>
      <c r="T233" s="99">
        <v>119.4819078836541</v>
      </c>
      <c r="U233" s="99">
        <v>119.52429125098796</v>
      </c>
      <c r="V233" s="99">
        <v>132.81832033444388</v>
      </c>
      <c r="W233" s="99">
        <v>141.72519219941321</v>
      </c>
      <c r="X233" s="99">
        <v>125.98092025195757</v>
      </c>
      <c r="Y233" s="99">
        <v>120.42020705628957</v>
      </c>
      <c r="DA233" s="63" t="s">
        <v>2865</v>
      </c>
    </row>
    <row r="234" spans="1:105" ht="12" customHeight="1" x14ac:dyDescent="0.25">
      <c r="A234" s="97" t="s">
        <v>53</v>
      </c>
      <c r="B234" s="99">
        <v>0.53929536530555999</v>
      </c>
      <c r="C234" s="99">
        <v>0.5614544797427734</v>
      </c>
      <c r="D234" s="99">
        <v>0.49361152472888548</v>
      </c>
      <c r="E234" s="99">
        <v>0.50556988461097774</v>
      </c>
      <c r="F234" s="99">
        <v>0.52867935121815468</v>
      </c>
      <c r="G234" s="99">
        <v>0.40522392462203288</v>
      </c>
      <c r="H234" s="99">
        <v>0.38333548743679191</v>
      </c>
      <c r="I234" s="99">
        <v>0.40220362091722356</v>
      </c>
      <c r="J234" s="99">
        <v>0.40253576122778317</v>
      </c>
      <c r="K234" s="99">
        <v>0.39781814287466311</v>
      </c>
      <c r="L234" s="99">
        <v>0.4335073630793434</v>
      </c>
      <c r="M234" s="99">
        <v>0.39823245537583674</v>
      </c>
      <c r="N234" s="99">
        <v>0.41653854202547497</v>
      </c>
      <c r="O234" s="99">
        <v>0.44103668389954676</v>
      </c>
      <c r="P234" s="99">
        <v>0.37659607098225689</v>
      </c>
      <c r="Q234" s="99">
        <v>0.40827285323543033</v>
      </c>
      <c r="R234" s="99">
        <v>0.42139560383192559</v>
      </c>
      <c r="S234" s="99">
        <v>0.43846901032575358</v>
      </c>
      <c r="T234" s="99">
        <v>0.40819955734041985</v>
      </c>
      <c r="U234" s="99">
        <v>0.40668741905977268</v>
      </c>
      <c r="V234" s="99">
        <v>0.45197885126780152</v>
      </c>
      <c r="W234" s="99">
        <v>0.48906201636000873</v>
      </c>
      <c r="X234" s="99">
        <v>0.4323755972196075</v>
      </c>
      <c r="Y234" s="99">
        <v>0.41592691894930289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4.6971240021272502E-3</v>
      </c>
      <c r="C235" s="123">
        <f t="shared" si="114"/>
        <v>5.9062809789212564E-3</v>
      </c>
      <c r="D235" s="123">
        <f t="shared" si="114"/>
        <v>6.5399363403808282E-3</v>
      </c>
      <c r="E235" s="123">
        <f t="shared" si="114"/>
        <v>1.2011145010303146E-2</v>
      </c>
      <c r="F235" s="123">
        <f t="shared" si="114"/>
        <v>7.9083931471230565E-3</v>
      </c>
      <c r="G235" s="123">
        <f t="shared" si="114"/>
        <v>9.097738146721504E-3</v>
      </c>
      <c r="H235" s="123">
        <f t="shared" si="114"/>
        <v>1.1214660367813949E-2</v>
      </c>
      <c r="I235" s="123">
        <f t="shared" si="114"/>
        <v>1.0760830178338314E-2</v>
      </c>
      <c r="J235" s="123">
        <f t="shared" si="114"/>
        <v>9.6808352308473573E-3</v>
      </c>
      <c r="K235" s="123">
        <f t="shared" si="114"/>
        <v>1.0297343925134433E-2</v>
      </c>
      <c r="L235" s="123">
        <f t="shared" si="114"/>
        <v>1.2129566663227231E-2</v>
      </c>
      <c r="M235" s="123">
        <f t="shared" si="114"/>
        <v>1.1507412498146345E-2</v>
      </c>
      <c r="N235" s="123">
        <f t="shared" si="114"/>
        <v>1.3604705965508815E-2</v>
      </c>
      <c r="O235" s="123">
        <f t="shared" si="114"/>
        <v>1.8506267346819653E-2</v>
      </c>
      <c r="P235" s="123">
        <f t="shared" si="114"/>
        <v>1.2271678554332107E-2</v>
      </c>
      <c r="Q235" s="123">
        <f t="shared" si="114"/>
        <v>2.1643648560272753E-2</v>
      </c>
      <c r="R235" s="123">
        <f t="shared" si="114"/>
        <v>1.2759954321413433E-2</v>
      </c>
      <c r="S235" s="123">
        <f t="shared" si="114"/>
        <v>1.1987004726681991E-2</v>
      </c>
      <c r="T235" s="123">
        <f t="shared" si="114"/>
        <v>1.0398261276510177E-2</v>
      </c>
      <c r="U235" s="123">
        <f t="shared" si="114"/>
        <v>1.0685332108272589E-2</v>
      </c>
      <c r="V235" s="123">
        <f t="shared" si="114"/>
        <v>1.012066639204515E-2</v>
      </c>
      <c r="W235" s="123">
        <f t="shared" si="114"/>
        <v>9.7019796297291867E-3</v>
      </c>
      <c r="X235" s="123">
        <f t="shared" si="114"/>
        <v>8.8947558679637866E-3</v>
      </c>
      <c r="Y235" s="123">
        <f t="shared" si="114"/>
        <v>8.4345958631114378E-3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4.6971240021272502E-3</v>
      </c>
      <c r="C236" s="99">
        <f>RES_hhdet_fecs!C129</f>
        <v>5.9062809789212564E-3</v>
      </c>
      <c r="D236" s="99">
        <f>RES_hhdet_fecs!D129</f>
        <v>6.5399363403808282E-3</v>
      </c>
      <c r="E236" s="99">
        <f>RES_hhdet_fecs!E129</f>
        <v>1.2011145010303146E-2</v>
      </c>
      <c r="F236" s="99">
        <f>RES_hhdet_fecs!F129</f>
        <v>7.9083931471230565E-3</v>
      </c>
      <c r="G236" s="99">
        <f>RES_hhdet_fecs!G129</f>
        <v>9.097738146721504E-3</v>
      </c>
      <c r="H236" s="99">
        <f>RES_hhdet_fecs!H129</f>
        <v>1.1214660367813949E-2</v>
      </c>
      <c r="I236" s="99">
        <f>RES_hhdet_fecs!I129</f>
        <v>1.0760830178338314E-2</v>
      </c>
      <c r="J236" s="99">
        <f>RES_hhdet_fecs!J129</f>
        <v>9.6808352308473573E-3</v>
      </c>
      <c r="K236" s="99">
        <f>RES_hhdet_fecs!K129</f>
        <v>1.0297343925134433E-2</v>
      </c>
      <c r="L236" s="99">
        <f>RES_hhdet_fecs!L129</f>
        <v>1.2129566663227231E-2</v>
      </c>
      <c r="M236" s="99">
        <f>RES_hhdet_fecs!M129</f>
        <v>1.1507412498146345E-2</v>
      </c>
      <c r="N236" s="99">
        <f>RES_hhdet_fecs!N129</f>
        <v>1.3604705965508815E-2</v>
      </c>
      <c r="O236" s="99">
        <f>RES_hhdet_fecs!O129</f>
        <v>1.8506267346819653E-2</v>
      </c>
      <c r="P236" s="99">
        <f>RES_hhdet_fecs!P129</f>
        <v>1.2271678554332107E-2</v>
      </c>
      <c r="Q236" s="99">
        <f>RES_hhdet_fecs!Q129</f>
        <v>2.1643648560272753E-2</v>
      </c>
      <c r="R236" s="99">
        <f>RES_hhdet_fecs!R129</f>
        <v>1.2759954321413433E-2</v>
      </c>
      <c r="S236" s="99">
        <f>RES_hhdet_fecs!S129</f>
        <v>1.1987004726681991E-2</v>
      </c>
      <c r="T236" s="99">
        <f>RES_hhdet_fecs!T129</f>
        <v>1.0398261276510177E-2</v>
      </c>
      <c r="U236" s="99">
        <f>RES_hhdet_fecs!U129</f>
        <v>1.0685332108272589E-2</v>
      </c>
      <c r="V236" s="99">
        <f>RES_hhdet_fecs!V129</f>
        <v>1.012066639204515E-2</v>
      </c>
      <c r="W236" s="99">
        <f>RES_hhdet_fecs!W129</f>
        <v>9.7019796297291867E-3</v>
      </c>
      <c r="X236" s="99">
        <f>RES_hhdet_fecs!X129</f>
        <v>8.8947558679637866E-3</v>
      </c>
      <c r="Y236" s="99">
        <f>RES_hhdet_fecs!Y129</f>
        <v>8.4345958631114378E-3</v>
      </c>
      <c r="DA236" s="63" t="s">
        <v>2868</v>
      </c>
    </row>
    <row r="237" spans="1:105" ht="12" customHeight="1" x14ac:dyDescent="0.25">
      <c r="A237" s="121" t="s">
        <v>55</v>
      </c>
      <c r="B237" s="123">
        <v>24.189923310492045</v>
      </c>
      <c r="C237" s="123">
        <v>25.27831556256611</v>
      </c>
      <c r="D237" s="123">
        <v>25.41248109507799</v>
      </c>
      <c r="E237" s="123">
        <v>26.245252302965493</v>
      </c>
      <c r="F237" s="123">
        <v>28.399303605538542</v>
      </c>
      <c r="G237" s="123">
        <v>22.604033580630148</v>
      </c>
      <c r="H237" s="123">
        <v>22.824777495425725</v>
      </c>
      <c r="I237" s="123">
        <v>25.072915532149715</v>
      </c>
      <c r="J237" s="123">
        <v>24.774341506904982</v>
      </c>
      <c r="K237" s="123">
        <v>26.209001869343311</v>
      </c>
      <c r="L237" s="123">
        <v>26.105380226136109</v>
      </c>
      <c r="M237" s="123">
        <v>26.654486328827474</v>
      </c>
      <c r="N237" s="123">
        <v>27.174794836264002</v>
      </c>
      <c r="O237" s="123">
        <v>25.850011492623551</v>
      </c>
      <c r="P237" s="123">
        <v>27.294037186642267</v>
      </c>
      <c r="Q237" s="123">
        <v>26.752427970595548</v>
      </c>
      <c r="R237" s="123">
        <v>26.561305091414347</v>
      </c>
      <c r="S237" s="123">
        <v>25.356135554197412</v>
      </c>
      <c r="T237" s="123">
        <v>24.170765897155132</v>
      </c>
      <c r="U237" s="123">
        <v>23.923532595143719</v>
      </c>
      <c r="V237" s="123">
        <v>23.575699414830602</v>
      </c>
      <c r="W237" s="123">
        <v>27.944650227134726</v>
      </c>
      <c r="X237" s="123">
        <v>24.055119458130857</v>
      </c>
      <c r="Y237" s="123">
        <v>23.071559956944757</v>
      </c>
      <c r="DA237" s="130" t="s">
        <v>2869</v>
      </c>
    </row>
    <row r="238" spans="1:105" ht="12" customHeight="1" x14ac:dyDescent="0.25">
      <c r="A238" s="97" t="s">
        <v>128</v>
      </c>
      <c r="B238" s="99">
        <v>23.653237841555239</v>
      </c>
      <c r="C238" s="99">
        <v>24.800985642760789</v>
      </c>
      <c r="D238" s="99">
        <v>24.80708874402902</v>
      </c>
      <c r="E238" s="99">
        <v>25.816032802549042</v>
      </c>
      <c r="F238" s="99">
        <v>28.386410382685849</v>
      </c>
      <c r="G238" s="99">
        <v>21.989793597533986</v>
      </c>
      <c r="H238" s="99">
        <v>22.159185746203896</v>
      </c>
      <c r="I238" s="99">
        <v>24.800424612805262</v>
      </c>
      <c r="J238" s="99">
        <v>24.473094197269571</v>
      </c>
      <c r="K238" s="99">
        <v>25.846924755153331</v>
      </c>
      <c r="L238" s="99">
        <v>25.6672624182989</v>
      </c>
      <c r="M238" s="99">
        <v>26.413908365713045</v>
      </c>
      <c r="N238" s="99">
        <v>26.814308314793735</v>
      </c>
      <c r="O238" s="99">
        <v>25.102469140461622</v>
      </c>
      <c r="P238" s="99">
        <v>27.085555443143829</v>
      </c>
      <c r="Q238" s="99">
        <v>26.469283949712239</v>
      </c>
      <c r="R238" s="99">
        <v>26.298983036729052</v>
      </c>
      <c r="S238" s="99">
        <v>24.991437152305135</v>
      </c>
      <c r="T238" s="99">
        <v>23.80610261769872</v>
      </c>
      <c r="U238" s="99">
        <v>23.369400308836163</v>
      </c>
      <c r="V238" s="99">
        <v>23.241074703559555</v>
      </c>
      <c r="W238" s="99">
        <v>28.037522213691481</v>
      </c>
      <c r="X238" s="99">
        <v>23.952507069540125</v>
      </c>
      <c r="Y238" s="99">
        <v>22.986658115503808</v>
      </c>
      <c r="DA238" s="63" t="s">
        <v>2870</v>
      </c>
    </row>
    <row r="239" spans="1:105" ht="12" customHeight="1" x14ac:dyDescent="0.25">
      <c r="A239" s="97" t="s">
        <v>127</v>
      </c>
      <c r="B239" s="99">
        <v>20.971820390950942</v>
      </c>
      <c r="C239" s="99">
        <v>22.010872319450915</v>
      </c>
      <c r="D239" s="99">
        <v>22.078874207014405</v>
      </c>
      <c r="E239" s="99">
        <v>22.979080445034619</v>
      </c>
      <c r="F239" s="99">
        <v>25.260019434267761</v>
      </c>
      <c r="G239" s="99">
        <v>19.573152170987221</v>
      </c>
      <c r="H239" s="99">
        <v>19.50799872662801</v>
      </c>
      <c r="I239" s="99">
        <v>21.962116530782481</v>
      </c>
      <c r="J239" s="99">
        <v>21.86964773378368</v>
      </c>
      <c r="K239" s="99">
        <v>23.191133772575419</v>
      </c>
      <c r="L239" s="99">
        <v>22.98293557035532</v>
      </c>
      <c r="M239" s="99">
        <v>23.912377741221842</v>
      </c>
      <c r="N239" s="99">
        <v>24.366209968994756</v>
      </c>
      <c r="O239" s="99">
        <v>22.752580472913657</v>
      </c>
      <c r="P239" s="99">
        <v>24.612348393559625</v>
      </c>
      <c r="Q239" s="99">
        <v>23.921631033792458</v>
      </c>
      <c r="R239" s="99">
        <v>23.791869485664993</v>
      </c>
      <c r="S239" s="99">
        <v>22.784014773922692</v>
      </c>
      <c r="T239" s="99">
        <v>21.897080674374386</v>
      </c>
      <c r="U239" s="99">
        <v>21.58513228260815</v>
      </c>
      <c r="V239" s="99">
        <v>21.531136277130756</v>
      </c>
      <c r="W239" s="99">
        <v>26.036613379931232</v>
      </c>
      <c r="X239" s="99">
        <v>22.497418239277366</v>
      </c>
      <c r="Y239" s="99">
        <v>21.681976514056462</v>
      </c>
      <c r="DA239" s="63" t="s">
        <v>2871</v>
      </c>
    </row>
    <row r="240" spans="1:105" ht="12" customHeight="1" x14ac:dyDescent="0.25">
      <c r="A240" s="100" t="s">
        <v>198</v>
      </c>
      <c r="B240" s="102">
        <v>8.8173490912148651</v>
      </c>
      <c r="C240" s="102">
        <v>9.198253237247588</v>
      </c>
      <c r="D240" s="102">
        <v>9.2360979685249767</v>
      </c>
      <c r="E240" s="102">
        <v>9.5085815660572095</v>
      </c>
      <c r="F240" s="102">
        <v>10.418246002043109</v>
      </c>
      <c r="G240" s="102">
        <v>8.0314096030539197</v>
      </c>
      <c r="H240" s="102">
        <v>6.6921004433293776</v>
      </c>
      <c r="I240" s="102">
        <v>7.9405118913107477</v>
      </c>
      <c r="J240" s="102">
        <v>8.5357466392907728</v>
      </c>
      <c r="K240" s="102">
        <v>9.2019918949644044</v>
      </c>
      <c r="L240" s="102">
        <v>8.0603516874042143</v>
      </c>
      <c r="M240" s="102">
        <v>9.3260671693368238</v>
      </c>
      <c r="N240" s="102">
        <v>9.1388117957641182</v>
      </c>
      <c r="O240" s="102">
        <v>7.3060685614578622</v>
      </c>
      <c r="P240" s="102">
        <v>8.0378356185033208</v>
      </c>
      <c r="Q240" s="102">
        <v>6.3143364629385852</v>
      </c>
      <c r="R240" s="102">
        <v>5.8298640892074456</v>
      </c>
      <c r="S240" s="102">
        <v>6.2526065014594217</v>
      </c>
      <c r="T240" s="102">
        <v>6.9076524570983997</v>
      </c>
      <c r="U240" s="102">
        <v>6.9254692342610999</v>
      </c>
      <c r="V240" s="102">
        <v>6.8889696160763396</v>
      </c>
      <c r="W240" s="102">
        <v>8.1453140895251845</v>
      </c>
      <c r="X240" s="102">
        <v>8.1538428636180775</v>
      </c>
      <c r="Y240" s="102">
        <v>7.7802209925118522</v>
      </c>
      <c r="DA240" s="131" t="s">
        <v>2872</v>
      </c>
    </row>
    <row r="241" spans="1:105" ht="12" customHeight="1" x14ac:dyDescent="0.25">
      <c r="A241" s="103" t="s">
        <v>52</v>
      </c>
      <c r="B241" s="105">
        <v>12.154471299736079</v>
      </c>
      <c r="C241" s="105">
        <v>12.812619082203323</v>
      </c>
      <c r="D241" s="105">
        <v>12.842776238489426</v>
      </c>
      <c r="E241" s="105">
        <v>13.470498878977407</v>
      </c>
      <c r="F241" s="105">
        <v>14.84177343222466</v>
      </c>
      <c r="G241" s="105">
        <v>11.541742567933301</v>
      </c>
      <c r="H241" s="105">
        <v>12.815898283298635</v>
      </c>
      <c r="I241" s="105">
        <v>14.021604639471738</v>
      </c>
      <c r="J241" s="105">
        <v>13.333901094492907</v>
      </c>
      <c r="K241" s="105">
        <v>13.98914187761101</v>
      </c>
      <c r="L241" s="105">
        <v>14.922583882951105</v>
      </c>
      <c r="M241" s="105">
        <v>14.586310571885013</v>
      </c>
      <c r="N241" s="105">
        <v>15.22739817323064</v>
      </c>
      <c r="O241" s="105">
        <v>15.446511911455795</v>
      </c>
      <c r="P241" s="105">
        <v>16.574512775056302</v>
      </c>
      <c r="Q241" s="105">
        <v>17.607294570853874</v>
      </c>
      <c r="R241" s="105">
        <v>17.962005396457545</v>
      </c>
      <c r="S241" s="105">
        <v>16.53140827246327</v>
      </c>
      <c r="T241" s="105">
        <v>14.989428217275991</v>
      </c>
      <c r="U241" s="105">
        <v>14.659663048347051</v>
      </c>
      <c r="V241" s="105">
        <v>14.642166661054416</v>
      </c>
      <c r="W241" s="105">
        <v>17.891299290406046</v>
      </c>
      <c r="X241" s="105">
        <v>14.343575375659288</v>
      </c>
      <c r="Y241" s="105">
        <v>13.901755521544612</v>
      </c>
      <c r="DA241" s="132" t="s">
        <v>2873</v>
      </c>
    </row>
    <row r="242" spans="1:105" ht="12" customHeight="1" x14ac:dyDescent="0.25">
      <c r="A242" s="106" t="s">
        <v>122</v>
      </c>
      <c r="B242" s="102">
        <v>28.856474387535339</v>
      </c>
      <c r="C242" s="102">
        <v>29.618689217691816</v>
      </c>
      <c r="D242" s="102">
        <v>30.50281003490965</v>
      </c>
      <c r="E242" s="102">
        <v>30.363362686950872</v>
      </c>
      <c r="F242" s="102">
        <v>30.239181334337886</v>
      </c>
      <c r="G242" s="102">
        <v>27.885324845497241</v>
      </c>
      <c r="H242" s="102">
        <v>28.794524058511609</v>
      </c>
      <c r="I242" s="102">
        <v>28.79884394732311</v>
      </c>
      <c r="J242" s="102">
        <v>28.654517780304161</v>
      </c>
      <c r="K242" s="102">
        <v>31.280303654365429</v>
      </c>
      <c r="L242" s="102">
        <v>31.799184646929245</v>
      </c>
      <c r="M242" s="102">
        <v>30.908432682179559</v>
      </c>
      <c r="N242" s="102">
        <v>31.786409192617199</v>
      </c>
      <c r="O242" s="102">
        <v>31.834135417238954</v>
      </c>
      <c r="P242" s="102">
        <v>31.183691061007565</v>
      </c>
      <c r="Q242" s="102">
        <v>31.131390251433928</v>
      </c>
      <c r="R242" s="102">
        <v>30.823490092609259</v>
      </c>
      <c r="S242" s="102">
        <v>29.498634941270005</v>
      </c>
      <c r="T242" s="102">
        <v>27.801740904512776</v>
      </c>
      <c r="U242" s="102">
        <v>28.342767747321567</v>
      </c>
      <c r="V242" s="102">
        <v>27.363304637158073</v>
      </c>
      <c r="W242" s="102">
        <v>29.452861756890261</v>
      </c>
      <c r="X242" s="102">
        <v>28.373230500086315</v>
      </c>
      <c r="Y242" s="102">
        <v>27.139912649250853</v>
      </c>
      <c r="DA242" s="131" t="s">
        <v>2874</v>
      </c>
    </row>
    <row r="243" spans="1:105" ht="12" customHeight="1" x14ac:dyDescent="0.25">
      <c r="A243" s="107" t="s">
        <v>121</v>
      </c>
      <c r="B243" s="105">
        <v>23.089992830974225</v>
      </c>
      <c r="C243" s="105">
        <v>23.744670120766013</v>
      </c>
      <c r="D243" s="105">
        <v>24.541842363291533</v>
      </c>
      <c r="E243" s="105">
        <v>24.45197542044755</v>
      </c>
      <c r="F243" s="105">
        <v>24.395585398983663</v>
      </c>
      <c r="G243" s="105">
        <v>22.554168744129647</v>
      </c>
      <c r="H243" s="105">
        <v>22.8450327816062</v>
      </c>
      <c r="I243" s="105">
        <v>23.055265758168524</v>
      </c>
      <c r="J243" s="105">
        <v>23.192541305015876</v>
      </c>
      <c r="K243" s="105">
        <v>25.378170653787809</v>
      </c>
      <c r="L243" s="105">
        <v>25.479003135221493</v>
      </c>
      <c r="M243" s="105">
        <v>25.159554653079226</v>
      </c>
      <c r="N243" s="105">
        <v>25.855203587095286</v>
      </c>
      <c r="O243" s="105">
        <v>25.559856460774142</v>
      </c>
      <c r="P243" s="105">
        <v>25.154168653328583</v>
      </c>
      <c r="Q243" s="105">
        <v>24.732368357530117</v>
      </c>
      <c r="R243" s="105">
        <v>24.477314741903928</v>
      </c>
      <c r="S243" s="105">
        <v>23.850996870247766</v>
      </c>
      <c r="T243" s="105">
        <v>22.979400215523839</v>
      </c>
      <c r="U243" s="105">
        <v>23.63288186816283</v>
      </c>
      <c r="V243" s="105">
        <v>22.924723564158402</v>
      </c>
      <c r="W243" s="105">
        <v>24.825142854725762</v>
      </c>
      <c r="X243" s="105">
        <v>24.317161461607039</v>
      </c>
      <c r="Y243" s="105">
        <v>23.239717603214817</v>
      </c>
      <c r="DA243" s="132" t="s">
        <v>2875</v>
      </c>
    </row>
    <row r="244" spans="1:105" ht="12" customHeight="1" x14ac:dyDescent="0.25">
      <c r="A244" s="108" t="s">
        <v>53</v>
      </c>
      <c r="B244" s="99">
        <v>10.760776186887137</v>
      </c>
      <c r="C244" s="99">
        <v>10.991435216500692</v>
      </c>
      <c r="D244" s="99">
        <v>11.35902647505236</v>
      </c>
      <c r="E244" s="99">
        <v>11.196524776782303</v>
      </c>
      <c r="F244" s="99">
        <v>11.12312450673423</v>
      </c>
      <c r="G244" s="99">
        <v>10.250250066520254</v>
      </c>
      <c r="H244" s="99">
        <v>8.8038339768506546</v>
      </c>
      <c r="I244" s="99">
        <v>9.3085757483370024</v>
      </c>
      <c r="J244" s="99">
        <v>10.071307981811536</v>
      </c>
      <c r="K244" s="99">
        <v>11.236405445393084</v>
      </c>
      <c r="L244" s="99">
        <v>10.086428351682112</v>
      </c>
      <c r="M244" s="99">
        <v>10.932863564036614</v>
      </c>
      <c r="N244" s="99">
        <v>10.847221171988648</v>
      </c>
      <c r="O244" s="99">
        <v>9.3159522689225867</v>
      </c>
      <c r="P244" s="99">
        <v>9.2224884149758743</v>
      </c>
      <c r="Q244" s="99">
        <v>7.4270564805381456</v>
      </c>
      <c r="R244" s="99">
        <v>6.8287296638430064</v>
      </c>
      <c r="S244" s="99">
        <v>7.3292725579581619</v>
      </c>
      <c r="T244" s="99">
        <v>8.0225715992210489</v>
      </c>
      <c r="U244" s="99">
        <v>8.378549211718056</v>
      </c>
      <c r="V244" s="99">
        <v>8.0699238791564749</v>
      </c>
      <c r="W244" s="99">
        <v>8.4346530931578343</v>
      </c>
      <c r="X244" s="99">
        <v>9.5794354067121503</v>
      </c>
      <c r="Y244" s="99">
        <v>9.099859885606115</v>
      </c>
      <c r="DA244" s="63" t="s">
        <v>2876</v>
      </c>
    </row>
    <row r="245" spans="1:105" ht="12" customHeight="1" x14ac:dyDescent="0.25">
      <c r="A245" s="108" t="s">
        <v>52</v>
      </c>
      <c r="B245" s="99">
        <v>12.329216644087092</v>
      </c>
      <c r="C245" s="99">
        <v>12.753234904265325</v>
      </c>
      <c r="D245" s="99">
        <v>13.182815888239178</v>
      </c>
      <c r="E245" s="99">
        <v>13.255450643665247</v>
      </c>
      <c r="F245" s="99">
        <v>13.272460892249436</v>
      </c>
      <c r="G245" s="99">
        <v>12.303918677609396</v>
      </c>
      <c r="H245" s="99">
        <v>14.041198804755542</v>
      </c>
      <c r="I245" s="99">
        <v>13.746690009831523</v>
      </c>
      <c r="J245" s="99">
        <v>13.121233323204338</v>
      </c>
      <c r="K245" s="99">
        <v>14.141765208394729</v>
      </c>
      <c r="L245" s="99">
        <v>15.392574783539386</v>
      </c>
      <c r="M245" s="99">
        <v>14.226691089042616</v>
      </c>
      <c r="N245" s="99">
        <v>15.007982415106632</v>
      </c>
      <c r="O245" s="99">
        <v>16.243904191851556</v>
      </c>
      <c r="P245" s="99">
        <v>15.931680238352714</v>
      </c>
      <c r="Q245" s="99">
        <v>17.305311876991972</v>
      </c>
      <c r="R245" s="99">
        <v>17.648585078060925</v>
      </c>
      <c r="S245" s="99">
        <v>16.521724312289599</v>
      </c>
      <c r="T245" s="99">
        <v>14.956828616302783</v>
      </c>
      <c r="U245" s="99">
        <v>15.254332656444772</v>
      </c>
      <c r="V245" s="99">
        <v>14.854799685001931</v>
      </c>
      <c r="W245" s="99">
        <v>16.390489761567924</v>
      </c>
      <c r="X245" s="99">
        <v>14.737726054894896</v>
      </c>
      <c r="Y245" s="99">
        <v>14.139857717608709</v>
      </c>
      <c r="DA245" s="63" t="s">
        <v>2877</v>
      </c>
    </row>
    <row r="246" spans="1:105" ht="12" customHeight="1" x14ac:dyDescent="0.25">
      <c r="A246" s="121" t="s">
        <v>54</v>
      </c>
      <c r="B246" s="123">
        <v>3.9219483978221747</v>
      </c>
      <c r="C246" s="123">
        <v>4.4701207431377288</v>
      </c>
      <c r="D246" s="123">
        <v>4.6487910442324321</v>
      </c>
      <c r="E246" s="123">
        <v>4.5735929208192143</v>
      </c>
      <c r="F246" s="123">
        <v>4.8290485470595037</v>
      </c>
      <c r="G246" s="123">
        <v>3.8878614508846661</v>
      </c>
      <c r="H246" s="123">
        <v>4.4867655524044379</v>
      </c>
      <c r="I246" s="123">
        <v>3.8938044730654275</v>
      </c>
      <c r="J246" s="123">
        <v>4.1989275677139331</v>
      </c>
      <c r="K246" s="123">
        <v>5.2847424086262409</v>
      </c>
      <c r="L246" s="123">
        <v>5.3040580966019304</v>
      </c>
      <c r="M246" s="123">
        <v>5.2085635780554744</v>
      </c>
      <c r="N246" s="123">
        <v>5.3421598842727143</v>
      </c>
      <c r="O246" s="123">
        <v>5.1776353355511571</v>
      </c>
      <c r="P246" s="123">
        <v>5.3800907875597108</v>
      </c>
      <c r="Q246" s="123">
        <v>5.1848041663612783</v>
      </c>
      <c r="R246" s="123">
        <v>5.266917140867065</v>
      </c>
      <c r="S246" s="123">
        <v>5.2219758600596977</v>
      </c>
      <c r="T246" s="123">
        <v>5.0967942353639595</v>
      </c>
      <c r="U246" s="123">
        <v>5.1712110047713598</v>
      </c>
      <c r="V246" s="123">
        <v>5.0173262840554722</v>
      </c>
      <c r="W246" s="123">
        <v>4.6234668339657938</v>
      </c>
      <c r="X246" s="123">
        <v>4.7227484301244838</v>
      </c>
      <c r="Y246" s="123">
        <v>4.7315636303612774</v>
      </c>
      <c r="DA246" s="130" t="s">
        <v>2878</v>
      </c>
    </row>
    <row r="247" spans="1:105" ht="12" customHeight="1" x14ac:dyDescent="0.25">
      <c r="A247" s="97" t="s">
        <v>50</v>
      </c>
      <c r="B247" s="99">
        <v>4.9159471417420226</v>
      </c>
      <c r="C247" s="99">
        <v>5.6197891512092681</v>
      </c>
      <c r="D247" s="99">
        <v>5.8951414169683884</v>
      </c>
      <c r="E247" s="99">
        <v>5.574681890215258</v>
      </c>
      <c r="F247" s="99">
        <v>6.0189490720868655</v>
      </c>
      <c r="G247" s="99">
        <v>5.0027329630107307</v>
      </c>
      <c r="H247" s="99">
        <v>5.6811556106556749</v>
      </c>
      <c r="I247" s="99">
        <v>4.9349882394495799</v>
      </c>
      <c r="J247" s="99">
        <v>5.2638630029969695</v>
      </c>
      <c r="K247" s="99">
        <v>6.8151802992255464</v>
      </c>
      <c r="L247" s="99">
        <v>7.2847060006064117</v>
      </c>
      <c r="M247" s="99">
        <v>6.7190450482418589</v>
      </c>
      <c r="N247" s="99">
        <v>5.7120816085407249</v>
      </c>
      <c r="O247" s="99">
        <v>5.6825883166830877</v>
      </c>
      <c r="P247" s="99">
        <v>6.3565445251552148</v>
      </c>
      <c r="Q247" s="99">
        <v>7.0541950363347681</v>
      </c>
      <c r="R247" s="99">
        <v>7.4405169364596926</v>
      </c>
      <c r="S247" s="99">
        <v>7.1301666908104409</v>
      </c>
      <c r="T247" s="99">
        <v>6.5993812884999032</v>
      </c>
      <c r="U247" s="99">
        <v>6.6338194777940274</v>
      </c>
      <c r="V247" s="99">
        <v>6.6243321670826143</v>
      </c>
      <c r="W247" s="99">
        <v>8.9845401517697745</v>
      </c>
      <c r="X247" s="99">
        <v>4.6205828181394262</v>
      </c>
      <c r="Y247" s="99">
        <v>6.5647468900287418</v>
      </c>
      <c r="DA247" s="63" t="s">
        <v>2879</v>
      </c>
    </row>
    <row r="248" spans="1:105" ht="12" customHeight="1" x14ac:dyDescent="0.25">
      <c r="A248" s="109" t="s">
        <v>120</v>
      </c>
      <c r="B248" s="110">
        <v>3.9155131735582569</v>
      </c>
      <c r="C248" s="110">
        <v>4.4628969558334575</v>
      </c>
      <c r="D248" s="110">
        <v>4.6414888822668416</v>
      </c>
      <c r="E248" s="110">
        <v>4.5680598023644707</v>
      </c>
      <c r="F248" s="110">
        <v>4.8226000968406835</v>
      </c>
      <c r="G248" s="110">
        <v>3.8819332774913979</v>
      </c>
      <c r="H248" s="110">
        <v>4.4806717255766264</v>
      </c>
      <c r="I248" s="110">
        <v>3.8888425285938673</v>
      </c>
      <c r="J248" s="110">
        <v>4.1942913580793961</v>
      </c>
      <c r="K248" s="110">
        <v>5.2787160395945865</v>
      </c>
      <c r="L248" s="110">
        <v>5.2973477635202206</v>
      </c>
      <c r="M248" s="110">
        <v>5.2045811151141486</v>
      </c>
      <c r="N248" s="110">
        <v>5.3414167382560072</v>
      </c>
      <c r="O248" s="110">
        <v>5.1767092323703459</v>
      </c>
      <c r="P248" s="110">
        <v>5.3781874407989125</v>
      </c>
      <c r="Q248" s="110">
        <v>5.1805605523915998</v>
      </c>
      <c r="R248" s="110">
        <v>5.2615296733738521</v>
      </c>
      <c r="S248" s="110">
        <v>5.2172218617462995</v>
      </c>
      <c r="T248" s="110">
        <v>5.0932120482699892</v>
      </c>
      <c r="U248" s="110">
        <v>5.1676967660183664</v>
      </c>
      <c r="V248" s="110">
        <v>5.0135822687823639</v>
      </c>
      <c r="W248" s="110">
        <v>4.6136040731290784</v>
      </c>
      <c r="X248" s="110">
        <v>4.7229214435447</v>
      </c>
      <c r="Y248" s="110">
        <v>4.729418901527108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119.5316946514285</v>
      </c>
      <c r="C250" s="118">
        <f t="shared" si="115"/>
        <v>127.34293381653808</v>
      </c>
      <c r="D250" s="118">
        <f t="shared" si="115"/>
        <v>117.32170472244758</v>
      </c>
      <c r="E250" s="118">
        <f t="shared" si="115"/>
        <v>122.3075626062991</v>
      </c>
      <c r="F250" s="118">
        <f t="shared" si="115"/>
        <v>131.47729896115038</v>
      </c>
      <c r="G250" s="118">
        <f t="shared" si="115"/>
        <v>111.4131740284656</v>
      </c>
      <c r="H250" s="118">
        <f t="shared" si="115"/>
        <v>106.9319452229616</v>
      </c>
      <c r="I250" s="118">
        <f t="shared" si="115"/>
        <v>115.72937425618174</v>
      </c>
      <c r="J250" s="118">
        <f t="shared" si="115"/>
        <v>117.09967121513405</v>
      </c>
      <c r="K250" s="118">
        <f t="shared" si="115"/>
        <v>119.09542328548605</v>
      </c>
      <c r="L250" s="118">
        <f t="shared" si="115"/>
        <v>128.41791556296232</v>
      </c>
      <c r="M250" s="118">
        <f t="shared" si="115"/>
        <v>121.96482481272888</v>
      </c>
      <c r="N250" s="118">
        <f t="shared" si="115"/>
        <v>127.99419250156517</v>
      </c>
      <c r="O250" s="118">
        <f t="shared" si="115"/>
        <v>133.78932280800461</v>
      </c>
      <c r="P250" s="118">
        <f t="shared" si="115"/>
        <v>120.27243426662814</v>
      </c>
      <c r="Q250" s="118">
        <f t="shared" si="115"/>
        <v>128.39112017729718</v>
      </c>
      <c r="R250" s="118">
        <f t="shared" ref="R250:V250" si="116">R251+R254+R256+R265</f>
        <v>132.25122699627076</v>
      </c>
      <c r="S250" s="118">
        <f t="shared" si="116"/>
        <v>136.18378017801138</v>
      </c>
      <c r="T250" s="118">
        <f t="shared" si="116"/>
        <v>127.84011146676613</v>
      </c>
      <c r="U250" s="118">
        <f t="shared" si="116"/>
        <v>128.18671958520983</v>
      </c>
      <c r="V250" s="118">
        <f t="shared" si="116"/>
        <v>139.75815997301254</v>
      </c>
      <c r="W250" s="118">
        <f t="shared" ref="W250:Y250" si="117">W251+W254+W256+W265</f>
        <v>151.63897528067193</v>
      </c>
      <c r="X250" s="118">
        <f t="shared" si="117"/>
        <v>135.26970886668639</v>
      </c>
      <c r="Y250" s="118">
        <f t="shared" si="117"/>
        <v>130.29706436756499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97.160378998418537</v>
      </c>
      <c r="C251" s="123">
        <f t="shared" si="118"/>
        <v>103.60147967011422</v>
      </c>
      <c r="D251" s="123">
        <f t="shared" si="118"/>
        <v>93.25801490753129</v>
      </c>
      <c r="E251" s="123">
        <f t="shared" si="118"/>
        <v>97.501776387722742</v>
      </c>
      <c r="F251" s="123">
        <f t="shared" si="118"/>
        <v>104.60410857676862</v>
      </c>
      <c r="G251" s="123">
        <f t="shared" si="118"/>
        <v>89.978210782875465</v>
      </c>
      <c r="H251" s="123">
        <f t="shared" si="118"/>
        <v>84.750305321726628</v>
      </c>
      <c r="I251" s="123">
        <f t="shared" si="118"/>
        <v>92.034843036158904</v>
      </c>
      <c r="J251" s="123">
        <f t="shared" si="118"/>
        <v>93.311458263529133</v>
      </c>
      <c r="K251" s="123">
        <f t="shared" si="118"/>
        <v>93.085684718038507</v>
      </c>
      <c r="L251" s="123">
        <f t="shared" si="118"/>
        <v>102.3252834111012</v>
      </c>
      <c r="M251" s="123">
        <f t="shared" si="118"/>
        <v>95.371539648473643</v>
      </c>
      <c r="N251" s="123">
        <f t="shared" si="118"/>
        <v>100.73802179634959</v>
      </c>
      <c r="O251" s="123">
        <f t="shared" si="118"/>
        <v>107.65579739249249</v>
      </c>
      <c r="P251" s="123">
        <f t="shared" si="118"/>
        <v>92.63754111705623</v>
      </c>
      <c r="Q251" s="123">
        <f t="shared" si="118"/>
        <v>101.1851808489556</v>
      </c>
      <c r="R251" s="123">
        <f t="shared" ref="R251:V251" si="119">SUM(R252:R253)</f>
        <v>105.03171548233362</v>
      </c>
      <c r="S251" s="123">
        <f t="shared" si="119"/>
        <v>109.9385913270134</v>
      </c>
      <c r="T251" s="123">
        <f t="shared" si="119"/>
        <v>102.6043642872621</v>
      </c>
      <c r="U251" s="123">
        <f t="shared" si="119"/>
        <v>102.92759241415958</v>
      </c>
      <c r="V251" s="123">
        <f t="shared" si="119"/>
        <v>114.69461090818798</v>
      </c>
      <c r="W251" s="123">
        <f t="shared" ref="W251:Y251" si="120">SUM(W252:W253)</f>
        <v>122.68369396565311</v>
      </c>
      <c r="X251" s="123">
        <f t="shared" si="120"/>
        <v>109.45278079161022</v>
      </c>
      <c r="Y251" s="123">
        <f t="shared" si="120"/>
        <v>105.17423303437963</v>
      </c>
      <c r="DA251" s="130" t="s">
        <v>3032</v>
      </c>
    </row>
    <row r="252" spans="1:105" ht="12" customHeight="1" x14ac:dyDescent="0.25">
      <c r="A252" s="97" t="s">
        <v>198</v>
      </c>
      <c r="B252" s="99">
        <v>96.621083633112974</v>
      </c>
      <c r="C252" s="99">
        <v>103.04002519037144</v>
      </c>
      <c r="D252" s="99">
        <v>92.764403382802399</v>
      </c>
      <c r="E252" s="99">
        <v>96.996206503111765</v>
      </c>
      <c r="F252" s="99">
        <v>104.07542922555047</v>
      </c>
      <c r="G252" s="99">
        <v>89.572986858253429</v>
      </c>
      <c r="H252" s="99">
        <v>84.366969834289833</v>
      </c>
      <c r="I252" s="99">
        <v>91.632639415241684</v>
      </c>
      <c r="J252" s="99">
        <v>92.908922502301351</v>
      </c>
      <c r="K252" s="99">
        <v>92.687866575163838</v>
      </c>
      <c r="L252" s="99">
        <v>101.89177604802185</v>
      </c>
      <c r="M252" s="99">
        <v>94.97330719309781</v>
      </c>
      <c r="N252" s="99">
        <v>100.32148325432411</v>
      </c>
      <c r="O252" s="99">
        <v>107.21476070859295</v>
      </c>
      <c r="P252" s="99">
        <v>92.260945046073971</v>
      </c>
      <c r="Q252" s="99">
        <v>100.77690799572017</v>
      </c>
      <c r="R252" s="99">
        <v>104.6103198785017</v>
      </c>
      <c r="S252" s="99">
        <v>109.50012231668765</v>
      </c>
      <c r="T252" s="99">
        <v>102.19616472992168</v>
      </c>
      <c r="U252" s="99">
        <v>102.5209049950998</v>
      </c>
      <c r="V252" s="99">
        <v>114.24263205692019</v>
      </c>
      <c r="W252" s="99">
        <v>122.1946319492931</v>
      </c>
      <c r="X252" s="99">
        <v>109.02040519439062</v>
      </c>
      <c r="Y252" s="99">
        <v>104.75830611543033</v>
      </c>
      <c r="DA252" s="63" t="s">
        <v>3033</v>
      </c>
    </row>
    <row r="253" spans="1:105" ht="12" customHeight="1" x14ac:dyDescent="0.25">
      <c r="A253" s="97" t="s">
        <v>53</v>
      </c>
      <c r="B253" s="99">
        <v>0.53929536530555999</v>
      </c>
      <c r="C253" s="99">
        <v>0.5614544797427734</v>
      </c>
      <c r="D253" s="99">
        <v>0.49361152472888548</v>
      </c>
      <c r="E253" s="99">
        <v>0.50556988461097774</v>
      </c>
      <c r="F253" s="99">
        <v>0.52867935121815468</v>
      </c>
      <c r="G253" s="99">
        <v>0.40522392462203288</v>
      </c>
      <c r="H253" s="99">
        <v>0.38333548743679191</v>
      </c>
      <c r="I253" s="99">
        <v>0.40220362091722356</v>
      </c>
      <c r="J253" s="99">
        <v>0.40253576122778317</v>
      </c>
      <c r="K253" s="99">
        <v>0.39781814287466311</v>
      </c>
      <c r="L253" s="99">
        <v>0.4335073630793434</v>
      </c>
      <c r="M253" s="99">
        <v>0.39823245537583674</v>
      </c>
      <c r="N253" s="99">
        <v>0.41653854202547497</v>
      </c>
      <c r="O253" s="99">
        <v>0.44103668389954676</v>
      </c>
      <c r="P253" s="99">
        <v>0.37659607098225689</v>
      </c>
      <c r="Q253" s="99">
        <v>0.40827285323543033</v>
      </c>
      <c r="R253" s="99">
        <v>0.42139560383192559</v>
      </c>
      <c r="S253" s="99">
        <v>0.43846901032575358</v>
      </c>
      <c r="T253" s="99">
        <v>0.40819955734041985</v>
      </c>
      <c r="U253" s="99">
        <v>0.40668741905977268</v>
      </c>
      <c r="V253" s="99">
        <v>0.45197885126780152</v>
      </c>
      <c r="W253" s="99">
        <v>0.48906201636000873</v>
      </c>
      <c r="X253" s="99">
        <v>0.4323755972196075</v>
      </c>
      <c r="Y253" s="99">
        <v>0.41592691894930289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8.5546181855897449E-3</v>
      </c>
      <c r="C254" s="123">
        <f t="shared" si="121"/>
        <v>1.1741895862488425E-2</v>
      </c>
      <c r="D254" s="123">
        <f t="shared" si="121"/>
        <v>1.3782586286583394E-2</v>
      </c>
      <c r="E254" s="123">
        <f t="shared" si="121"/>
        <v>2.6975117199412403E-2</v>
      </c>
      <c r="F254" s="123">
        <f t="shared" si="121"/>
        <v>1.8677317754985334E-2</v>
      </c>
      <c r="G254" s="123">
        <f t="shared" si="121"/>
        <v>2.2398656072492161E-2</v>
      </c>
      <c r="H254" s="123">
        <f t="shared" si="121"/>
        <v>2.8779714883582174E-2</v>
      </c>
      <c r="I254" s="123">
        <f t="shared" si="121"/>
        <v>2.8585897438472251E-2</v>
      </c>
      <c r="J254" s="123">
        <f t="shared" si="121"/>
        <v>2.6680802668105911E-2</v>
      </c>
      <c r="K254" s="123">
        <f t="shared" si="121"/>
        <v>2.985777075172839E-2</v>
      </c>
      <c r="L254" s="123">
        <f t="shared" si="121"/>
        <v>3.6817126202193975E-2</v>
      </c>
      <c r="M254" s="123">
        <f t="shared" si="121"/>
        <v>3.650869157251295E-2</v>
      </c>
      <c r="N254" s="123">
        <f t="shared" si="121"/>
        <v>4.4805066234224949E-2</v>
      </c>
      <c r="O254" s="123">
        <f t="shared" si="121"/>
        <v>6.375344174446633E-2</v>
      </c>
      <c r="P254" s="123">
        <f t="shared" si="121"/>
        <v>4.36715301380989E-2</v>
      </c>
      <c r="Q254" s="123">
        <f t="shared" si="121"/>
        <v>7.9325851542205311E-2</v>
      </c>
      <c r="R254" s="123">
        <f t="shared" si="121"/>
        <v>4.8057405363598357E-2</v>
      </c>
      <c r="S254" s="123">
        <f t="shared" si="121"/>
        <v>4.638402202339708E-2</v>
      </c>
      <c r="T254" s="123">
        <f t="shared" si="121"/>
        <v>4.1138144122409293E-2</v>
      </c>
      <c r="U254" s="123">
        <f t="shared" si="121"/>
        <v>4.3084607130245277E-2</v>
      </c>
      <c r="V254" s="123">
        <f t="shared" si="121"/>
        <v>4.14245929170559E-2</v>
      </c>
      <c r="W254" s="123">
        <f t="shared" si="121"/>
        <v>4.0047781916386097E-2</v>
      </c>
      <c r="X254" s="123">
        <f t="shared" si="121"/>
        <v>3.6860992655348555E-2</v>
      </c>
      <c r="Y254" s="123">
        <f t="shared" si="121"/>
        <v>3.5068119006571322E-2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8.5546181855897449E-3</v>
      </c>
      <c r="C255" s="99">
        <f>RES_hhdet_tess!C129</f>
        <v>1.1741895862488425E-2</v>
      </c>
      <c r="D255" s="99">
        <f>RES_hhdet_tess!D129</f>
        <v>1.3782586286583394E-2</v>
      </c>
      <c r="E255" s="99">
        <f>RES_hhdet_tess!E129</f>
        <v>2.6975117199412403E-2</v>
      </c>
      <c r="F255" s="99">
        <f>RES_hhdet_tess!F129</f>
        <v>1.8677317754985334E-2</v>
      </c>
      <c r="G255" s="99">
        <f>RES_hhdet_tess!G129</f>
        <v>2.2398656072492161E-2</v>
      </c>
      <c r="H255" s="99">
        <f>RES_hhdet_tess!H129</f>
        <v>2.8779714883582174E-2</v>
      </c>
      <c r="I255" s="99">
        <f>RES_hhdet_tess!I129</f>
        <v>2.8585897438472251E-2</v>
      </c>
      <c r="J255" s="99">
        <f>RES_hhdet_tess!J129</f>
        <v>2.6680802668105911E-2</v>
      </c>
      <c r="K255" s="99">
        <f>RES_hhdet_tess!K129</f>
        <v>2.985777075172839E-2</v>
      </c>
      <c r="L255" s="99">
        <f>RES_hhdet_tess!L129</f>
        <v>3.6817126202193975E-2</v>
      </c>
      <c r="M255" s="99">
        <f>RES_hhdet_tess!M129</f>
        <v>3.650869157251295E-2</v>
      </c>
      <c r="N255" s="99">
        <f>RES_hhdet_tess!N129</f>
        <v>4.4805066234224949E-2</v>
      </c>
      <c r="O255" s="99">
        <f>RES_hhdet_tess!O129</f>
        <v>6.375344174446633E-2</v>
      </c>
      <c r="P255" s="99">
        <f>RES_hhdet_tess!P129</f>
        <v>4.36715301380989E-2</v>
      </c>
      <c r="Q255" s="99">
        <f>RES_hhdet_tess!Q129</f>
        <v>7.9325851542205311E-2</v>
      </c>
      <c r="R255" s="99">
        <f>RES_hhdet_tess!R129</f>
        <v>4.8057405363598357E-2</v>
      </c>
      <c r="S255" s="99">
        <f>RES_hhdet_tess!S129</f>
        <v>4.638402202339708E-2</v>
      </c>
      <c r="T255" s="99">
        <f>RES_hhdet_tess!T129</f>
        <v>4.1138144122409293E-2</v>
      </c>
      <c r="U255" s="99">
        <f>RES_hhdet_tess!U129</f>
        <v>4.3084607130245277E-2</v>
      </c>
      <c r="V255" s="99">
        <f>RES_hhdet_tess!V129</f>
        <v>4.14245929170559E-2</v>
      </c>
      <c r="W255" s="99">
        <f>RES_hhdet_tess!W129</f>
        <v>4.0047781916386097E-2</v>
      </c>
      <c r="X255" s="99">
        <f>RES_hhdet_tess!X129</f>
        <v>3.6860992655348555E-2</v>
      </c>
      <c r="Y255" s="99">
        <f>RES_hhdet_tess!Y129</f>
        <v>3.5068119006571322E-2</v>
      </c>
      <c r="DA255" s="63" t="s">
        <v>3036</v>
      </c>
    </row>
    <row r="256" spans="1:105" ht="12" customHeight="1" x14ac:dyDescent="0.25">
      <c r="A256" s="121" t="s">
        <v>55</v>
      </c>
      <c r="B256" s="123">
        <v>19.418738546889308</v>
      </c>
      <c r="C256" s="123">
        <v>20.364485377596093</v>
      </c>
      <c r="D256" s="123">
        <v>20.538240167380799</v>
      </c>
      <c r="E256" s="123">
        <v>21.312126543923135</v>
      </c>
      <c r="F256" s="123">
        <v>23.182446257881288</v>
      </c>
      <c r="G256" s="123">
        <v>18.447325546436442</v>
      </c>
      <c r="H256" s="123">
        <v>18.716265369686422</v>
      </c>
      <c r="I256" s="123">
        <v>20.675351696863054</v>
      </c>
      <c r="J256" s="123">
        <v>20.530762296293663</v>
      </c>
      <c r="K256" s="123">
        <v>21.903694368573426</v>
      </c>
      <c r="L256" s="123">
        <v>21.954350807622358</v>
      </c>
      <c r="M256" s="123">
        <v>22.517219416879904</v>
      </c>
      <c r="N256" s="123">
        <v>23.05431011151132</v>
      </c>
      <c r="O256" s="123">
        <v>22.026416139600897</v>
      </c>
      <c r="P256" s="123">
        <v>23.374704337438306</v>
      </c>
      <c r="Q256" s="123">
        <v>23.041641200295675</v>
      </c>
      <c r="R256" s="123">
        <v>22.990456017292626</v>
      </c>
      <c r="S256" s="123">
        <v>22.00908827575055</v>
      </c>
      <c r="T256" s="123">
        <v>21.052805051945732</v>
      </c>
      <c r="U256" s="123">
        <v>20.954562106136848</v>
      </c>
      <c r="V256" s="123">
        <v>20.824084665584586</v>
      </c>
      <c r="W256" s="123">
        <v>24.994336119478586</v>
      </c>
      <c r="X256" s="123">
        <v>21.71867357069971</v>
      </c>
      <c r="Y256" s="123">
        <v>20.960790679116208</v>
      </c>
      <c r="DA256" s="130" t="s">
        <v>3037</v>
      </c>
    </row>
    <row r="257" spans="1:105" ht="12" customHeight="1" x14ac:dyDescent="0.25">
      <c r="A257" s="97" t="s">
        <v>128</v>
      </c>
      <c r="B257" s="99">
        <v>19.378185245856514</v>
      </c>
      <c r="C257" s="99">
        <v>20.378306727725583</v>
      </c>
      <c r="D257" s="99">
        <v>20.458817122034123</v>
      </c>
      <c r="E257" s="99">
        <v>21.362919265410131</v>
      </c>
      <c r="F257" s="99">
        <v>23.55456708086643</v>
      </c>
      <c r="G257" s="99">
        <v>18.266380973908976</v>
      </c>
      <c r="H257" s="99">
        <v>18.446485879969483</v>
      </c>
      <c r="I257" s="99">
        <v>20.740052231852619</v>
      </c>
      <c r="J257" s="99">
        <v>20.583333269539953</v>
      </c>
      <c r="K257" s="99">
        <v>21.865190044317753</v>
      </c>
      <c r="L257" s="99">
        <v>21.841334888212209</v>
      </c>
      <c r="M257" s="99">
        <v>22.620352469683091</v>
      </c>
      <c r="N257" s="99">
        <v>23.120777630808618</v>
      </c>
      <c r="O257" s="99">
        <v>21.77267555594203</v>
      </c>
      <c r="P257" s="99">
        <v>23.572137925793175</v>
      </c>
      <c r="Q257" s="99">
        <v>23.121397256241753</v>
      </c>
      <c r="R257" s="99">
        <v>23.068272076843733</v>
      </c>
      <c r="S257" s="99">
        <v>22.013559906951603</v>
      </c>
      <c r="T257" s="99">
        <v>21.061746088759769</v>
      </c>
      <c r="U257" s="99">
        <v>20.772230329033206</v>
      </c>
      <c r="V257" s="99">
        <v>20.773106021835694</v>
      </c>
      <c r="W257" s="99">
        <v>25.221192063008139</v>
      </c>
      <c r="X257" s="99">
        <v>21.693446557106533</v>
      </c>
      <c r="Y257" s="99">
        <v>20.946706532458595</v>
      </c>
      <c r="DA257" s="63" t="s">
        <v>3038</v>
      </c>
    </row>
    <row r="258" spans="1:105" ht="12" customHeight="1" x14ac:dyDescent="0.25">
      <c r="A258" s="97" t="s">
        <v>127</v>
      </c>
      <c r="B258" s="99">
        <v>19.378185245856514</v>
      </c>
      <c r="C258" s="99">
        <v>20.378168977015541</v>
      </c>
      <c r="D258" s="99">
        <v>20.459046288162874</v>
      </c>
      <c r="E258" s="99">
        <v>21.361555079965843</v>
      </c>
      <c r="F258" s="99">
        <v>23.550625334266773</v>
      </c>
      <c r="G258" s="99">
        <v>18.263251923212273</v>
      </c>
      <c r="H258" s="99">
        <v>18.44289438580455</v>
      </c>
      <c r="I258" s="99">
        <v>20.733960501272296</v>
      </c>
      <c r="J258" s="99">
        <v>20.577728884510957</v>
      </c>
      <c r="K258" s="99">
        <v>21.854670860521281</v>
      </c>
      <c r="L258" s="99">
        <v>21.834452981084556</v>
      </c>
      <c r="M258" s="99">
        <v>22.614486825291657</v>
      </c>
      <c r="N258" s="99">
        <v>23.119393550704725</v>
      </c>
      <c r="O258" s="99">
        <v>21.775359960056658</v>
      </c>
      <c r="P258" s="99">
        <v>23.568922273197114</v>
      </c>
      <c r="Q258" s="99">
        <v>23.119683761121628</v>
      </c>
      <c r="R258" s="99">
        <v>23.067992283941713</v>
      </c>
      <c r="S258" s="99">
        <v>22.015308678208633</v>
      </c>
      <c r="T258" s="99">
        <v>21.064942733460043</v>
      </c>
      <c r="U258" s="99">
        <v>20.775615217261798</v>
      </c>
      <c r="V258" s="99">
        <v>20.772540249914492</v>
      </c>
      <c r="W258" s="99">
        <v>25.211466729222881</v>
      </c>
      <c r="X258" s="99">
        <v>21.692927959489118</v>
      </c>
      <c r="Y258" s="99">
        <v>20.953113130328457</v>
      </c>
      <c r="DA258" s="63" t="s">
        <v>3039</v>
      </c>
    </row>
    <row r="259" spans="1:105" ht="12" customHeight="1" x14ac:dyDescent="0.25">
      <c r="A259" s="100" t="s">
        <v>198</v>
      </c>
      <c r="B259" s="102">
        <v>7.2237139461204363</v>
      </c>
      <c r="C259" s="102">
        <v>7.5655498948122197</v>
      </c>
      <c r="D259" s="102">
        <v>7.6162700496734459</v>
      </c>
      <c r="E259" s="102">
        <v>7.8910562009884364</v>
      </c>
      <c r="F259" s="102">
        <v>8.7088519020421167</v>
      </c>
      <c r="G259" s="102">
        <v>6.7215093552789726</v>
      </c>
      <c r="H259" s="102">
        <v>5.6269961025059141</v>
      </c>
      <c r="I259" s="102">
        <v>6.7123558618005585</v>
      </c>
      <c r="J259" s="102">
        <v>7.2438277900180514</v>
      </c>
      <c r="K259" s="102">
        <v>7.8655289829102699</v>
      </c>
      <c r="L259" s="102">
        <v>6.9118690981334545</v>
      </c>
      <c r="M259" s="102">
        <v>8.0281762534066416</v>
      </c>
      <c r="N259" s="102">
        <v>7.8919953774740801</v>
      </c>
      <c r="O259" s="102">
        <v>6.3288480486008627</v>
      </c>
      <c r="P259" s="102">
        <v>6.9944094981408051</v>
      </c>
      <c r="Q259" s="102">
        <v>5.5123891902677542</v>
      </c>
      <c r="R259" s="102">
        <v>5.1059868874841667</v>
      </c>
      <c r="S259" s="102">
        <v>5.4839004057453629</v>
      </c>
      <c r="T259" s="102">
        <v>6.0755145161840494</v>
      </c>
      <c r="U259" s="102">
        <v>6.1159521689147471</v>
      </c>
      <c r="V259" s="102">
        <v>6.1303735888600803</v>
      </c>
      <c r="W259" s="102">
        <v>7.3201674388168358</v>
      </c>
      <c r="X259" s="102">
        <v>7.3493525838298357</v>
      </c>
      <c r="Y259" s="102">
        <v>7.0513576087838468</v>
      </c>
      <c r="DA259" s="131" t="s">
        <v>3040</v>
      </c>
    </row>
    <row r="260" spans="1:105" ht="12" customHeight="1" x14ac:dyDescent="0.25">
      <c r="A260" s="103" t="s">
        <v>52</v>
      </c>
      <c r="B260" s="105">
        <v>12.154471299736079</v>
      </c>
      <c r="C260" s="105">
        <v>12.812619082203323</v>
      </c>
      <c r="D260" s="105">
        <v>12.842776238489426</v>
      </c>
      <c r="E260" s="105">
        <v>13.470498878977407</v>
      </c>
      <c r="F260" s="105">
        <v>14.84177343222466</v>
      </c>
      <c r="G260" s="105">
        <v>11.541742567933301</v>
      </c>
      <c r="H260" s="105">
        <v>12.815898283298635</v>
      </c>
      <c r="I260" s="105">
        <v>14.021604639471738</v>
      </c>
      <c r="J260" s="105">
        <v>13.333901094492907</v>
      </c>
      <c r="K260" s="105">
        <v>13.98914187761101</v>
      </c>
      <c r="L260" s="105">
        <v>14.922583882951105</v>
      </c>
      <c r="M260" s="105">
        <v>14.586310571885013</v>
      </c>
      <c r="N260" s="105">
        <v>15.22739817323064</v>
      </c>
      <c r="O260" s="105">
        <v>15.446511911455795</v>
      </c>
      <c r="P260" s="105">
        <v>16.574512775056302</v>
      </c>
      <c r="Q260" s="105">
        <v>17.607294570853874</v>
      </c>
      <c r="R260" s="105">
        <v>17.962005396457545</v>
      </c>
      <c r="S260" s="105">
        <v>16.53140827246327</v>
      </c>
      <c r="T260" s="105">
        <v>14.989428217275991</v>
      </c>
      <c r="U260" s="105">
        <v>14.659663048347051</v>
      </c>
      <c r="V260" s="105">
        <v>14.642166661054416</v>
      </c>
      <c r="W260" s="105">
        <v>17.891299290406046</v>
      </c>
      <c r="X260" s="105">
        <v>14.343575375659288</v>
      </c>
      <c r="Y260" s="105">
        <v>13.901755521544612</v>
      </c>
      <c r="DA260" s="132" t="s">
        <v>3041</v>
      </c>
    </row>
    <row r="261" spans="1:105" ht="12" customHeight="1" x14ac:dyDescent="0.25">
      <c r="A261" s="106" t="s">
        <v>122</v>
      </c>
      <c r="B261" s="102">
        <v>19.660900638568865</v>
      </c>
      <c r="C261" s="102">
        <v>20.282355281904817</v>
      </c>
      <c r="D261" s="102">
        <v>21.006471765165578</v>
      </c>
      <c r="E261" s="102">
        <v>21.014747364274459</v>
      </c>
      <c r="F261" s="102">
        <v>21.025215502282222</v>
      </c>
      <c r="G261" s="102">
        <v>19.474021837299226</v>
      </c>
      <c r="H261" s="102">
        <v>20.233459704049782</v>
      </c>
      <c r="I261" s="102">
        <v>20.312972953124415</v>
      </c>
      <c r="J261" s="102">
        <v>20.239022594909748</v>
      </c>
      <c r="K261" s="102">
        <v>22.122832538871833</v>
      </c>
      <c r="L261" s="102">
        <v>22.562914783535071</v>
      </c>
      <c r="M261" s="102">
        <v>22.020831999573275</v>
      </c>
      <c r="N261" s="102">
        <v>22.774640682966709</v>
      </c>
      <c r="O261" s="102">
        <v>22.961061782726667</v>
      </c>
      <c r="P261" s="102">
        <v>22.61298407095255</v>
      </c>
      <c r="Q261" s="102">
        <v>22.72908423489833</v>
      </c>
      <c r="R261" s="102">
        <v>22.672921173023404</v>
      </c>
      <c r="S261" s="102">
        <v>21.988689497196408</v>
      </c>
      <c r="T261" s="102">
        <v>21.019440123859848</v>
      </c>
      <c r="U261" s="102">
        <v>21.651278109674386</v>
      </c>
      <c r="V261" s="102">
        <v>21.070026739442618</v>
      </c>
      <c r="W261" s="102">
        <v>22.999525964424933</v>
      </c>
      <c r="X261" s="102">
        <v>22.290435709768282</v>
      </c>
      <c r="Y261" s="102">
        <v>21.324490558397336</v>
      </c>
      <c r="DA261" s="131" t="s">
        <v>3042</v>
      </c>
    </row>
    <row r="262" spans="1:105" ht="12" customHeight="1" x14ac:dyDescent="0.25">
      <c r="A262" s="107" t="s">
        <v>121</v>
      </c>
      <c r="B262" s="105">
        <v>19.660900638568865</v>
      </c>
      <c r="C262" s="105">
        <v>20.282964788747321</v>
      </c>
      <c r="D262" s="105">
        <v>21.00687038185999</v>
      </c>
      <c r="E262" s="105">
        <v>21.016071173635275</v>
      </c>
      <c r="F262" s="105">
        <v>21.02726575430319</v>
      </c>
      <c r="G262" s="105">
        <v>19.485306297649089</v>
      </c>
      <c r="H262" s="105">
        <v>20.240260496883547</v>
      </c>
      <c r="I262" s="105">
        <v>20.317006112830327</v>
      </c>
      <c r="J262" s="105">
        <v>20.240088004109204</v>
      </c>
      <c r="K262" s="105">
        <v>22.109010608943919</v>
      </c>
      <c r="L262" s="105">
        <v>22.557692710738124</v>
      </c>
      <c r="M262" s="105">
        <v>22.018552117911256</v>
      </c>
      <c r="N262" s="105">
        <v>22.772924440904479</v>
      </c>
      <c r="O262" s="105">
        <v>22.956161390893406</v>
      </c>
      <c r="P262" s="105">
        <v>22.604288855861626</v>
      </c>
      <c r="Q262" s="105">
        <v>22.712581861713065</v>
      </c>
      <c r="R262" s="105">
        <v>22.664765095265501</v>
      </c>
      <c r="S262" s="105">
        <v>21.996586587666243</v>
      </c>
      <c r="T262" s="105">
        <v>21.023327447505782</v>
      </c>
      <c r="U262" s="105">
        <v>21.65611998039563</v>
      </c>
      <c r="V262" s="105">
        <v>21.067157138765285</v>
      </c>
      <c r="W262" s="105">
        <v>22.972427511133279</v>
      </c>
      <c r="X262" s="105">
        <v>22.266800315910793</v>
      </c>
      <c r="Y262" s="105">
        <v>21.293015091729238</v>
      </c>
      <c r="DA262" s="132" t="s">
        <v>3043</v>
      </c>
    </row>
    <row r="263" spans="1:105" ht="12" customHeight="1" x14ac:dyDescent="0.25">
      <c r="A263" s="108" t="s">
        <v>53</v>
      </c>
      <c r="B263" s="99">
        <v>7.3316839944817707</v>
      </c>
      <c r="C263" s="99">
        <v>7.529729884482002</v>
      </c>
      <c r="D263" s="99">
        <v>7.8240544936208103</v>
      </c>
      <c r="E263" s="99">
        <v>7.760620529970029</v>
      </c>
      <c r="F263" s="99">
        <v>7.75480486205376</v>
      </c>
      <c r="G263" s="99">
        <v>7.1813876200396924</v>
      </c>
      <c r="H263" s="99">
        <v>6.1990616921280033</v>
      </c>
      <c r="I263" s="99">
        <v>6.5703161029988033</v>
      </c>
      <c r="J263" s="99">
        <v>7.1188546809048647</v>
      </c>
      <c r="K263" s="99">
        <v>7.9672454005491895</v>
      </c>
      <c r="L263" s="99">
        <v>7.1651179271987342</v>
      </c>
      <c r="M263" s="99">
        <v>7.7918610288686398</v>
      </c>
      <c r="N263" s="99">
        <v>7.7649420257978443</v>
      </c>
      <c r="O263" s="99">
        <v>6.7122571990418498</v>
      </c>
      <c r="P263" s="99">
        <v>6.6726086175089101</v>
      </c>
      <c r="Q263" s="99">
        <v>5.4072699847210943</v>
      </c>
      <c r="R263" s="99">
        <v>5.0161800172045732</v>
      </c>
      <c r="S263" s="99">
        <v>5.4748622753766396</v>
      </c>
      <c r="T263" s="99">
        <v>6.0664988312030026</v>
      </c>
      <c r="U263" s="99">
        <v>6.4017873239508543</v>
      </c>
      <c r="V263" s="99">
        <v>6.2123574537633566</v>
      </c>
      <c r="W263" s="99">
        <v>6.5819377495653546</v>
      </c>
      <c r="X263" s="99">
        <v>7.5290742610158974</v>
      </c>
      <c r="Y263" s="99">
        <v>7.1531573741205285</v>
      </c>
      <c r="DA263" s="63" t="s">
        <v>3044</v>
      </c>
    </row>
    <row r="264" spans="1:105" ht="12" customHeight="1" x14ac:dyDescent="0.25">
      <c r="A264" s="108" t="s">
        <v>52</v>
      </c>
      <c r="B264" s="99">
        <v>12.329216644087092</v>
      </c>
      <c r="C264" s="99">
        <v>12.753234904265325</v>
      </c>
      <c r="D264" s="99">
        <v>13.182815888239178</v>
      </c>
      <c r="E264" s="99">
        <v>13.255450643665247</v>
      </c>
      <c r="F264" s="99">
        <v>13.272460892249436</v>
      </c>
      <c r="G264" s="99">
        <v>12.303918677609396</v>
      </c>
      <c r="H264" s="99">
        <v>14.041198804755542</v>
      </c>
      <c r="I264" s="99">
        <v>13.746690009831523</v>
      </c>
      <c r="J264" s="99">
        <v>13.121233323204338</v>
      </c>
      <c r="K264" s="99">
        <v>14.141765208394729</v>
      </c>
      <c r="L264" s="99">
        <v>15.392574783539386</v>
      </c>
      <c r="M264" s="99">
        <v>14.226691089042616</v>
      </c>
      <c r="N264" s="99">
        <v>15.007982415106632</v>
      </c>
      <c r="O264" s="99">
        <v>16.243904191851556</v>
      </c>
      <c r="P264" s="99">
        <v>15.931680238352714</v>
      </c>
      <c r="Q264" s="99">
        <v>17.305311876991972</v>
      </c>
      <c r="R264" s="99">
        <v>17.648585078060925</v>
      </c>
      <c r="S264" s="99">
        <v>16.521724312289599</v>
      </c>
      <c r="T264" s="99">
        <v>14.956828616302783</v>
      </c>
      <c r="U264" s="99">
        <v>15.254332656444772</v>
      </c>
      <c r="V264" s="99">
        <v>14.854799685001931</v>
      </c>
      <c r="W264" s="99">
        <v>16.390489761567924</v>
      </c>
      <c r="X264" s="99">
        <v>14.737726054894896</v>
      </c>
      <c r="Y264" s="99">
        <v>14.139857717608709</v>
      </c>
      <c r="DA264" s="63" t="s">
        <v>3045</v>
      </c>
    </row>
    <row r="265" spans="1:105" ht="12" customHeight="1" x14ac:dyDescent="0.25">
      <c r="A265" s="121" t="s">
        <v>54</v>
      </c>
      <c r="B265" s="123">
        <v>2.9440224879350536</v>
      </c>
      <c r="C265" s="123">
        <v>3.3652268729652781</v>
      </c>
      <c r="D265" s="123">
        <v>3.5116670612489074</v>
      </c>
      <c r="E265" s="123">
        <v>3.4666845574537999</v>
      </c>
      <c r="F265" s="123">
        <v>3.6720668087454862</v>
      </c>
      <c r="G265" s="123">
        <v>2.9652390430811941</v>
      </c>
      <c r="H265" s="123">
        <v>3.4365948166649711</v>
      </c>
      <c r="I265" s="123">
        <v>2.9905936257213028</v>
      </c>
      <c r="J265" s="123">
        <v>3.2307698526431441</v>
      </c>
      <c r="K265" s="123">
        <v>4.0761864281223872</v>
      </c>
      <c r="L265" s="123">
        <v>4.1014642180365728</v>
      </c>
      <c r="M265" s="123">
        <v>4.0395570558028329</v>
      </c>
      <c r="N265" s="123">
        <v>4.1570555274700309</v>
      </c>
      <c r="O265" s="123">
        <v>4.0433558341667633</v>
      </c>
      <c r="P265" s="123">
        <v>4.2165172819955101</v>
      </c>
      <c r="Q265" s="123">
        <v>4.0849722765036969</v>
      </c>
      <c r="R265" s="123">
        <v>4.1809980912808982</v>
      </c>
      <c r="S265" s="123">
        <v>4.1897165532240397</v>
      </c>
      <c r="T265" s="123">
        <v>4.1418039834358948</v>
      </c>
      <c r="U265" s="123">
        <v>4.261480457783172</v>
      </c>
      <c r="V265" s="123">
        <v>4.1980398063229361</v>
      </c>
      <c r="W265" s="123">
        <v>3.9208974136238512</v>
      </c>
      <c r="X265" s="123">
        <v>4.0613935117210795</v>
      </c>
      <c r="Y265" s="123">
        <v>4.1269725350625635</v>
      </c>
      <c r="DA265" s="130" t="s">
        <v>3046</v>
      </c>
    </row>
    <row r="266" spans="1:105" ht="12" customHeight="1" x14ac:dyDescent="0.25">
      <c r="A266" s="97" t="s">
        <v>50</v>
      </c>
      <c r="B266" s="99">
        <v>2.956724398908432</v>
      </c>
      <c r="C266" s="99">
        <v>3.3850993943663741</v>
      </c>
      <c r="D266" s="99">
        <v>3.5561074878144958</v>
      </c>
      <c r="E266" s="99">
        <v>3.3681729612488924</v>
      </c>
      <c r="F266" s="99">
        <v>3.6433054406164369</v>
      </c>
      <c r="G266" s="99">
        <v>3.0335155925174027</v>
      </c>
      <c r="H266" s="99">
        <v>3.4527405790556642</v>
      </c>
      <c r="I266" s="99">
        <v>3.0027017500702331</v>
      </c>
      <c r="J266" s="99">
        <v>3.2035488911921735</v>
      </c>
      <c r="K266" s="99">
        <v>4.1492753174459098</v>
      </c>
      <c r="L266" s="99">
        <v>4.4366207643877464</v>
      </c>
      <c r="M266" s="99">
        <v>4.0933272688964113</v>
      </c>
      <c r="N266" s="99">
        <v>3.481116679336981</v>
      </c>
      <c r="O266" s="99">
        <v>3.4646758627562506</v>
      </c>
      <c r="P266" s="99">
        <v>3.8769095058131069</v>
      </c>
      <c r="Q266" s="99">
        <v>4.3050743303466668</v>
      </c>
      <c r="R266" s="99">
        <v>4.5451318542765282</v>
      </c>
      <c r="S266" s="99">
        <v>4.3607190905194502</v>
      </c>
      <c r="T266" s="99">
        <v>4.0396207789411376</v>
      </c>
      <c r="U266" s="99">
        <v>4.0676916430567482</v>
      </c>
      <c r="V266" s="99">
        <v>4.0702710638585629</v>
      </c>
      <c r="W266" s="99">
        <v>5.5366923782697173</v>
      </c>
      <c r="X266" s="99">
        <v>2.8530030297133955</v>
      </c>
      <c r="Y266" s="99">
        <v>4.0637287688734514</v>
      </c>
      <c r="DA266" s="63" t="s">
        <v>3047</v>
      </c>
    </row>
    <row r="267" spans="1:105" ht="12" customHeight="1" x14ac:dyDescent="0.25">
      <c r="A267" s="109" t="s">
        <v>120</v>
      </c>
      <c r="B267" s="110">
        <v>2.9439402547871811</v>
      </c>
      <c r="C267" s="110">
        <v>3.3651020066413948</v>
      </c>
      <c r="D267" s="110">
        <v>3.5114066920945346</v>
      </c>
      <c r="E267" s="110">
        <v>3.467229040859003</v>
      </c>
      <c r="F267" s="110">
        <v>3.6722226757668923</v>
      </c>
      <c r="G267" s="110">
        <v>2.9648759920754517</v>
      </c>
      <c r="H267" s="110">
        <v>3.4365124403262435</v>
      </c>
      <c r="I267" s="110">
        <v>2.9905359223238683</v>
      </c>
      <c r="J267" s="110">
        <v>3.2308883594366633</v>
      </c>
      <c r="K267" s="110">
        <v>4.075898627734091</v>
      </c>
      <c r="L267" s="110">
        <v>4.1003287249204128</v>
      </c>
      <c r="M267" s="110">
        <v>4.0394152878399554</v>
      </c>
      <c r="N267" s="110">
        <v>4.1584134397784274</v>
      </c>
      <c r="O267" s="110">
        <v>4.0444171554822539</v>
      </c>
      <c r="P267" s="110">
        <v>4.2171792604752385</v>
      </c>
      <c r="Q267" s="110">
        <v>4.0844726334566239</v>
      </c>
      <c r="R267" s="110">
        <v>4.180095552177197</v>
      </c>
      <c r="S267" s="110">
        <v>4.1892905236253277</v>
      </c>
      <c r="T267" s="110">
        <v>4.1420475895255375</v>
      </c>
      <c r="U267" s="110">
        <v>4.2619460780603475</v>
      </c>
      <c r="V267" s="110">
        <v>4.1983374829700875</v>
      </c>
      <c r="W267" s="110">
        <v>3.9172432216082265</v>
      </c>
      <c r="X267" s="110">
        <v>4.063439873174679</v>
      </c>
      <c r="Y267" s="110">
        <v>4.1270465269715624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7.1831398495742858E-3</v>
      </c>
      <c r="C269" s="118">
        <f t="shared" si="122"/>
        <v>7.9712043079443688E-3</v>
      </c>
      <c r="D269" s="118">
        <f t="shared" si="122"/>
        <v>7.8001035150162849E-3</v>
      </c>
      <c r="E269" s="118">
        <f t="shared" si="122"/>
        <v>6.9607408037901403E-3</v>
      </c>
      <c r="F269" s="118">
        <f t="shared" si="122"/>
        <v>7.3697032061898968E-3</v>
      </c>
      <c r="G269" s="118">
        <f t="shared" si="122"/>
        <v>6.0107972503865492E-3</v>
      </c>
      <c r="H269" s="118">
        <f t="shared" si="122"/>
        <v>6.5509203477997109E-3</v>
      </c>
      <c r="I269" s="118">
        <f t="shared" si="122"/>
        <v>5.3171351965701679E-3</v>
      </c>
      <c r="J269" s="118">
        <f t="shared" si="122"/>
        <v>5.1831004063835583E-3</v>
      </c>
      <c r="K269" s="118">
        <f t="shared" si="122"/>
        <v>6.0721497026360351E-3</v>
      </c>
      <c r="L269" s="118">
        <f t="shared" si="122"/>
        <v>5.5874262997201544E-3</v>
      </c>
      <c r="M269" s="118">
        <f t="shared" si="122"/>
        <v>4.0135827452235659E-3</v>
      </c>
      <c r="N269" s="118">
        <f t="shared" si="122"/>
        <v>2.6014710070001571E-3</v>
      </c>
      <c r="O269" s="118">
        <f t="shared" si="122"/>
        <v>2.3631468276685279E-3</v>
      </c>
      <c r="P269" s="118">
        <f t="shared" si="122"/>
        <v>2.8091406004193843E-3</v>
      </c>
      <c r="Q269" s="118">
        <f t="shared" si="122"/>
        <v>3.6293622900335576E-3</v>
      </c>
      <c r="R269" s="118">
        <f t="shared" ref="R269:V269" si="123">R270+R273+R275+R284</f>
        <v>4.1789285009559201E-3</v>
      </c>
      <c r="S269" s="118">
        <f t="shared" si="123"/>
        <v>4.0252060942651009E-3</v>
      </c>
      <c r="T269" s="118">
        <f t="shared" si="123"/>
        <v>3.5654107695517259E-3</v>
      </c>
      <c r="U269" s="118">
        <f t="shared" si="123"/>
        <v>3.6120724381374352E-3</v>
      </c>
      <c r="V269" s="118">
        <f t="shared" si="123"/>
        <v>3.4977072762334555E-3</v>
      </c>
      <c r="W269" s="118">
        <f t="shared" ref="W269:Y269" si="124">W270+W273+W275+W284</f>
        <v>4.6052346170761538E-3</v>
      </c>
      <c r="X269" s="118">
        <f t="shared" si="124"/>
        <v>1.7744706935393039E-3</v>
      </c>
      <c r="Y269" s="118">
        <f t="shared" si="124"/>
        <v>1.7426434935074416E-3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7.1831398495742858E-3</v>
      </c>
      <c r="C284" s="123">
        <v>7.9712043079443688E-3</v>
      </c>
      <c r="D284" s="123">
        <v>7.8001035150162849E-3</v>
      </c>
      <c r="E284" s="123">
        <v>6.9607408037901403E-3</v>
      </c>
      <c r="F284" s="123">
        <v>7.3697032061898968E-3</v>
      </c>
      <c r="G284" s="123">
        <v>6.0107972503865492E-3</v>
      </c>
      <c r="H284" s="123">
        <v>6.5509203477997109E-3</v>
      </c>
      <c r="I284" s="123">
        <v>5.3171351965701679E-3</v>
      </c>
      <c r="J284" s="123">
        <v>5.1831004063835583E-3</v>
      </c>
      <c r="K284" s="123">
        <v>6.0721497026360351E-3</v>
      </c>
      <c r="L284" s="123">
        <v>5.5874262997201544E-3</v>
      </c>
      <c r="M284" s="123">
        <v>4.0135827452235659E-3</v>
      </c>
      <c r="N284" s="123">
        <v>2.6014710070001571E-3</v>
      </c>
      <c r="O284" s="123">
        <v>2.3631468276685279E-3</v>
      </c>
      <c r="P284" s="123">
        <v>2.8091406004193843E-3</v>
      </c>
      <c r="Q284" s="123">
        <v>3.6293622900335576E-3</v>
      </c>
      <c r="R284" s="123">
        <v>4.1789285009559201E-3</v>
      </c>
      <c r="S284" s="123">
        <v>4.0252060942651009E-3</v>
      </c>
      <c r="T284" s="123">
        <v>3.5654107695517259E-3</v>
      </c>
      <c r="U284" s="123">
        <v>3.6120724381374352E-3</v>
      </c>
      <c r="V284" s="123">
        <v>3.4977072762334555E-3</v>
      </c>
      <c r="W284" s="123">
        <v>4.6052346170761538E-3</v>
      </c>
      <c r="X284" s="123">
        <v>1.7744706935393039E-3</v>
      </c>
      <c r="Y284" s="123">
        <v>1.7426434935074416E-3</v>
      </c>
      <c r="DA284" s="130" t="s">
        <v>3214</v>
      </c>
    </row>
    <row r="285" spans="1:105" ht="12" customHeight="1" x14ac:dyDescent="0.25">
      <c r="A285" s="97" t="s">
        <v>50</v>
      </c>
      <c r="B285" s="99">
        <v>1.1167065527181181</v>
      </c>
      <c r="C285" s="99">
        <v>1.2765913035886975</v>
      </c>
      <c r="D285" s="99">
        <v>1.3391403242785391</v>
      </c>
      <c r="E285" s="99">
        <v>1.266344738181298</v>
      </c>
      <c r="F285" s="99">
        <v>1.3672644712152529</v>
      </c>
      <c r="G285" s="99">
        <v>1.1364208198775179</v>
      </c>
      <c r="H285" s="99">
        <v>1.2905313085165431</v>
      </c>
      <c r="I285" s="99">
        <v>1.1210319284733667</v>
      </c>
      <c r="J285" s="99">
        <v>1.1957391197607918</v>
      </c>
      <c r="K285" s="99">
        <v>1.5481363567720752</v>
      </c>
      <c r="L285" s="99">
        <v>1.6547938150977528</v>
      </c>
      <c r="M285" s="99">
        <v>1.526298273158621</v>
      </c>
      <c r="N285" s="99">
        <v>1.2975564581961114</v>
      </c>
      <c r="O285" s="99">
        <v>1.2908567620177305</v>
      </c>
      <c r="P285" s="99">
        <v>1.4439526543342587</v>
      </c>
      <c r="Q285" s="99">
        <v>1.6024309444538059</v>
      </c>
      <c r="R285" s="99">
        <v>1.6901878272861843</v>
      </c>
      <c r="S285" s="99">
        <v>1.6196886654845</v>
      </c>
      <c r="T285" s="99">
        <v>1.4991154534956379</v>
      </c>
      <c r="U285" s="99">
        <v>1.5069384325756912</v>
      </c>
      <c r="V285" s="99">
        <v>1.504783295074487</v>
      </c>
      <c r="W285" s="99">
        <v>2.040928140876022</v>
      </c>
      <c r="X285" s="99">
        <v>1.0496115929685521</v>
      </c>
      <c r="Y285" s="99">
        <v>1.4912479035389292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23.638584140301067</v>
      </c>
      <c r="D290" s="117">
        <f t="shared" si="129"/>
        <v>26.019432265248408</v>
      </c>
      <c r="E290" s="117">
        <f t="shared" si="129"/>
        <v>26.615245818735492</v>
      </c>
      <c r="F290" s="117">
        <f t="shared" si="129"/>
        <v>15.458371781962583</v>
      </c>
      <c r="G290" s="117">
        <f t="shared" si="129"/>
        <v>0</v>
      </c>
      <c r="H290" s="117">
        <f t="shared" si="129"/>
        <v>7.0285970999275644</v>
      </c>
      <c r="I290" s="117">
        <f t="shared" si="129"/>
        <v>17.360929549917461</v>
      </c>
      <c r="J290" s="117">
        <f t="shared" si="129"/>
        <v>20.442617227879396</v>
      </c>
      <c r="K290" s="117">
        <f t="shared" si="129"/>
        <v>20.043328814039523</v>
      </c>
      <c r="L290" s="117">
        <f t="shared" si="129"/>
        <v>23.339539417251107</v>
      </c>
      <c r="M290" s="117">
        <f t="shared" si="129"/>
        <v>22.595051447314873</v>
      </c>
      <c r="N290" s="117">
        <f t="shared" si="129"/>
        <v>25.36874417803525</v>
      </c>
      <c r="O290" s="117">
        <f t="shared" si="129"/>
        <v>33.83437575801144</v>
      </c>
      <c r="P290" s="117">
        <f t="shared" si="129"/>
        <v>30.46867823304337</v>
      </c>
      <c r="Q290" s="117">
        <f t="shared" si="129"/>
        <v>20.353821190069961</v>
      </c>
      <c r="R290" s="117">
        <f t="shared" ref="R290:V290" si="130">R291+R294+R296+R305</f>
        <v>19.687918125259163</v>
      </c>
      <c r="S290" s="117">
        <f t="shared" si="130"/>
        <v>17.841267014496037</v>
      </c>
      <c r="T290" s="117">
        <f t="shared" si="130"/>
        <v>15.325516210128136</v>
      </c>
      <c r="U290" s="117">
        <f t="shared" si="130"/>
        <v>8.4805381523992089</v>
      </c>
      <c r="V290" s="117">
        <f t="shared" si="130"/>
        <v>10.310178069955656</v>
      </c>
      <c r="W290" s="117">
        <f t="shared" ref="W290:Y290" si="131">W291+W294+W296+W305</f>
        <v>12.326496781438008</v>
      </c>
      <c r="X290" s="117">
        <f t="shared" si="131"/>
        <v>8.9415673700709188</v>
      </c>
      <c r="Y290" s="117">
        <f t="shared" si="131"/>
        <v>14.668655899215315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19.683422123100154</v>
      </c>
      <c r="D291" s="122">
        <f t="shared" si="132"/>
        <v>20.855129758121741</v>
      </c>
      <c r="E291" s="122">
        <f t="shared" si="132"/>
        <v>21.858623403157559</v>
      </c>
      <c r="F291" s="122">
        <f t="shared" si="132"/>
        <v>12.561782882374294</v>
      </c>
      <c r="G291" s="122">
        <f t="shared" si="132"/>
        <v>0</v>
      </c>
      <c r="H291" s="122">
        <f t="shared" si="132"/>
        <v>5.5534310417476744</v>
      </c>
      <c r="I291" s="122">
        <f t="shared" si="132"/>
        <v>13.798533843285517</v>
      </c>
      <c r="J291" s="122">
        <f t="shared" si="132"/>
        <v>16.100247748395773</v>
      </c>
      <c r="K291" s="122">
        <f t="shared" si="132"/>
        <v>15.43682506633804</v>
      </c>
      <c r="L291" s="122">
        <f t="shared" si="132"/>
        <v>18.564036093454749</v>
      </c>
      <c r="M291" s="122">
        <f t="shared" si="132"/>
        <v>17.258060133545559</v>
      </c>
      <c r="N291" s="122">
        <f t="shared" si="132"/>
        <v>19.182819024003628</v>
      </c>
      <c r="O291" s="122">
        <f t="shared" si="132"/>
        <v>26.747550185741769</v>
      </c>
      <c r="P291" s="122">
        <f t="shared" si="132"/>
        <v>22.321444887324791</v>
      </c>
      <c r="Q291" s="122">
        <f t="shared" si="132"/>
        <v>14.555442367141273</v>
      </c>
      <c r="R291" s="122">
        <f t="shared" ref="R291:V291" si="133">SUM(R292:R293)</f>
        <v>14.801153292429044</v>
      </c>
      <c r="S291" s="122">
        <f t="shared" si="133"/>
        <v>13.675531139231181</v>
      </c>
      <c r="T291" s="122">
        <f t="shared" si="133"/>
        <v>11.607496359018233</v>
      </c>
      <c r="U291" s="122">
        <f t="shared" si="133"/>
        <v>6.1518955220355904</v>
      </c>
      <c r="V291" s="122">
        <f t="shared" si="133"/>
        <v>7.7133065733664017</v>
      </c>
      <c r="W291" s="122">
        <f t="shared" ref="W291:Y291" si="134">SUM(W292:W293)</f>
        <v>9.5477896310985262</v>
      </c>
      <c r="X291" s="122">
        <f t="shared" si="134"/>
        <v>6.5709724300061731</v>
      </c>
      <c r="Y291" s="122">
        <f t="shared" si="134"/>
        <v>10.062746657388541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19.59514081095837</v>
      </c>
      <c r="D292" s="98">
        <v>20.763586136612741</v>
      </c>
      <c r="E292" s="98">
        <v>21.764428352606085</v>
      </c>
      <c r="F292" s="98">
        <v>12.508907707909447</v>
      </c>
      <c r="G292" s="98">
        <v>0</v>
      </c>
      <c r="H292" s="98">
        <v>5.5324205238517656</v>
      </c>
      <c r="I292" s="98">
        <v>13.747981115641773</v>
      </c>
      <c r="J292" s="98">
        <v>16.041883253159504</v>
      </c>
      <c r="K292" s="98">
        <v>15.381248259203137</v>
      </c>
      <c r="L292" s="98">
        <v>18.497605433306905</v>
      </c>
      <c r="M292" s="98">
        <v>17.196969103347982</v>
      </c>
      <c r="N292" s="98">
        <v>19.115244993383609</v>
      </c>
      <c r="O292" s="98">
        <v>26.653596913396058</v>
      </c>
      <c r="P292" s="98">
        <v>22.243061071126547</v>
      </c>
      <c r="Q292" s="98">
        <v>14.504357185964109</v>
      </c>
      <c r="R292" s="98">
        <v>14.749225303390698</v>
      </c>
      <c r="S292" s="98">
        <v>13.627591407997958</v>
      </c>
      <c r="T292" s="98">
        <v>11.566706988496712</v>
      </c>
      <c r="U292" s="98">
        <v>6.1303242127712867</v>
      </c>
      <c r="V292" s="98">
        <v>7.6862123049621669</v>
      </c>
      <c r="W292" s="98">
        <v>9.5137246448988932</v>
      </c>
      <c r="X292" s="98">
        <v>6.547616993101852</v>
      </c>
      <c r="Y292" s="98">
        <v>10.026759750873023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8.8281312141784973E-2</v>
      </c>
      <c r="D293" s="98">
        <v>9.1543621509000306E-2</v>
      </c>
      <c r="E293" s="98">
        <v>9.4195050551474174E-2</v>
      </c>
      <c r="F293" s="98">
        <v>5.2875174464847109E-2</v>
      </c>
      <c r="G293" s="98">
        <v>0</v>
      </c>
      <c r="H293" s="98">
        <v>2.1010517895908892E-2</v>
      </c>
      <c r="I293" s="98">
        <v>5.0552727643743807E-2</v>
      </c>
      <c r="J293" s="98">
        <v>5.8364495236270568E-2</v>
      </c>
      <c r="K293" s="98">
        <v>5.5576807134902928E-2</v>
      </c>
      <c r="L293" s="98">
        <v>6.6430660147845016E-2</v>
      </c>
      <c r="M293" s="98">
        <v>6.1091030197576723E-2</v>
      </c>
      <c r="N293" s="98">
        <v>6.7574030620020639E-2</v>
      </c>
      <c r="O293" s="98">
        <v>9.3953272345711061E-2</v>
      </c>
      <c r="P293" s="98">
        <v>7.8383816198244444E-2</v>
      </c>
      <c r="Q293" s="98">
        <v>5.1085181177164526E-2</v>
      </c>
      <c r="R293" s="98">
        <v>5.1927989038345848E-2</v>
      </c>
      <c r="S293" s="98">
        <v>4.7939731233222461E-2</v>
      </c>
      <c r="T293" s="98">
        <v>4.078937052152086E-2</v>
      </c>
      <c r="U293" s="98">
        <v>2.1571309264304155E-2</v>
      </c>
      <c r="V293" s="98">
        <v>2.7094268404234706E-2</v>
      </c>
      <c r="W293" s="98">
        <v>3.4064986199632614E-2</v>
      </c>
      <c r="X293" s="98">
        <v>2.3355436904321111E-2</v>
      </c>
      <c r="Y293" s="98">
        <v>3.5986906515518106E-2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2.6359087607900496E-3</v>
      </c>
      <c r="D294" s="122">
        <f t="shared" si="135"/>
        <v>1.9888011861490381E-3</v>
      </c>
      <c r="E294" s="122">
        <f t="shared" si="135"/>
        <v>4.7249980697613879E-3</v>
      </c>
      <c r="F294" s="122">
        <f t="shared" si="135"/>
        <v>1.9708891209097965E-3</v>
      </c>
      <c r="G294" s="122">
        <f t="shared" si="135"/>
        <v>0</v>
      </c>
      <c r="H294" s="122">
        <f t="shared" si="135"/>
        <v>1.2049999527175678E-3</v>
      </c>
      <c r="I294" s="122">
        <f t="shared" si="135"/>
        <v>3.0239948130293967E-3</v>
      </c>
      <c r="J294" s="122">
        <f t="shared" si="135"/>
        <v>2.4386179081615127E-3</v>
      </c>
      <c r="K294" s="122">
        <f t="shared" si="135"/>
        <v>1.6043673350682769E-3</v>
      </c>
      <c r="L294" s="122">
        <f t="shared" si="135"/>
        <v>2.5874558401770059E-3</v>
      </c>
      <c r="M294" s="122">
        <f t="shared" si="135"/>
        <v>2.435330472448614E-3</v>
      </c>
      <c r="N294" s="122">
        <f t="shared" si="135"/>
        <v>1.8042720166398076E-3</v>
      </c>
      <c r="O294" s="122">
        <f t="shared" si="135"/>
        <v>4.4076629351802142E-3</v>
      </c>
      <c r="P294" s="122">
        <f t="shared" si="135"/>
        <v>1.254967280358236E-3</v>
      </c>
      <c r="Q294" s="122">
        <f t="shared" si="135"/>
        <v>1.4062623698730215E-3</v>
      </c>
      <c r="R294" s="122">
        <f t="shared" si="135"/>
        <v>1.5278811117399652E-3</v>
      </c>
      <c r="S294" s="122">
        <f t="shared" si="135"/>
        <v>2.5218462085539631E-3</v>
      </c>
      <c r="T294" s="122">
        <f t="shared" si="135"/>
        <v>1.4734366523291246E-3</v>
      </c>
      <c r="U294" s="122">
        <f t="shared" si="135"/>
        <v>1.6634447056338593E-3</v>
      </c>
      <c r="V294" s="122">
        <f t="shared" si="135"/>
        <v>2.8271467692131168E-3</v>
      </c>
      <c r="W294" s="122">
        <f t="shared" si="135"/>
        <v>1.1634643989885121E-3</v>
      </c>
      <c r="X294" s="122">
        <f t="shared" si="135"/>
        <v>3.9841879753917136E-4</v>
      </c>
      <c r="Y294" s="122">
        <f t="shared" si="135"/>
        <v>2.3925667940704928E-4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2.6359087607900496E-3</v>
      </c>
      <c r="D295" s="98">
        <v>1.9888011861490381E-3</v>
      </c>
      <c r="E295" s="98">
        <v>4.7249980697613879E-3</v>
      </c>
      <c r="F295" s="98">
        <v>1.9708891209097965E-3</v>
      </c>
      <c r="G295" s="98">
        <v>0</v>
      </c>
      <c r="H295" s="98">
        <v>1.2049999527175678E-3</v>
      </c>
      <c r="I295" s="98">
        <v>3.0239948130293967E-3</v>
      </c>
      <c r="J295" s="98">
        <v>2.4386179081615127E-3</v>
      </c>
      <c r="K295" s="98">
        <v>1.6043673350682769E-3</v>
      </c>
      <c r="L295" s="98">
        <v>2.5874558401770059E-3</v>
      </c>
      <c r="M295" s="98">
        <v>2.435330472448614E-3</v>
      </c>
      <c r="N295" s="98">
        <v>1.8042720166398076E-3</v>
      </c>
      <c r="O295" s="98">
        <v>4.4076629351802142E-3</v>
      </c>
      <c r="P295" s="98">
        <v>1.254967280358236E-3</v>
      </c>
      <c r="Q295" s="98">
        <v>1.4062623698730215E-3</v>
      </c>
      <c r="R295" s="98">
        <v>1.5278811117399652E-3</v>
      </c>
      <c r="S295" s="98">
        <v>2.5218462085539631E-3</v>
      </c>
      <c r="T295" s="98">
        <v>1.4734366523291246E-3</v>
      </c>
      <c r="U295" s="98">
        <v>1.6634447056338593E-3</v>
      </c>
      <c r="V295" s="98">
        <v>2.8271467692131168E-3</v>
      </c>
      <c r="W295" s="98">
        <v>1.1634643989885121E-3</v>
      </c>
      <c r="X295" s="98">
        <v>3.9841879753917136E-4</v>
      </c>
      <c r="Y295" s="98">
        <v>2.3925667940704928E-4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3.3590856864664072</v>
      </c>
      <c r="D296" s="122">
        <v>4.3644721540974887</v>
      </c>
      <c r="E296" s="122">
        <v>4.0409112468032919</v>
      </c>
      <c r="F296" s="122">
        <v>2.4631236989714695</v>
      </c>
      <c r="G296" s="122">
        <v>0</v>
      </c>
      <c r="H296" s="122">
        <v>1.2426837210254598</v>
      </c>
      <c r="I296" s="122">
        <v>3.070494721654748</v>
      </c>
      <c r="J296" s="122">
        <v>3.6926876922573455</v>
      </c>
      <c r="K296" s="122">
        <v>3.8015643322200354</v>
      </c>
      <c r="L296" s="122">
        <v>3.9555558264974731</v>
      </c>
      <c r="M296" s="122">
        <v>4.442699403375113</v>
      </c>
      <c r="N296" s="122">
        <v>5.1468329220576372</v>
      </c>
      <c r="O296" s="122">
        <v>5.8799683751768281</v>
      </c>
      <c r="P296" s="122">
        <v>6.7567450915899512</v>
      </c>
      <c r="Q296" s="122">
        <v>4.8212760359834057</v>
      </c>
      <c r="R296" s="122">
        <v>4.0474612738762925</v>
      </c>
      <c r="S296" s="122">
        <v>3.4412444055996012</v>
      </c>
      <c r="T296" s="122">
        <v>3.0632310198666266</v>
      </c>
      <c r="U296" s="122">
        <v>1.902144820282567</v>
      </c>
      <c r="V296" s="122">
        <v>2.1090262292130224</v>
      </c>
      <c r="W296" s="122">
        <v>2.3596029032395647</v>
      </c>
      <c r="X296" s="122">
        <v>1.9531488013068241</v>
      </c>
      <c r="Y296" s="122">
        <v>3.7593936685350915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2.3444447598701812</v>
      </c>
      <c r="D297" s="98">
        <v>3.131805979043476</v>
      </c>
      <c r="E297" s="98">
        <v>2.8508945773469203</v>
      </c>
      <c r="F297" s="98">
        <v>1.6296783946386491</v>
      </c>
      <c r="G297" s="98">
        <v>0</v>
      </c>
      <c r="H297" s="98">
        <v>0.39401369066461212</v>
      </c>
      <c r="I297" s="98">
        <v>2.2530709445433077</v>
      </c>
      <c r="J297" s="98">
        <v>2.8885041858613412</v>
      </c>
      <c r="K297" s="98">
        <v>2.7373094022231337</v>
      </c>
      <c r="L297" s="98">
        <v>2.7548555406676054</v>
      </c>
      <c r="M297" s="98">
        <v>2.9788365639867127</v>
      </c>
      <c r="N297" s="98">
        <v>3.3675329989660252</v>
      </c>
      <c r="O297" s="98">
        <v>3.5629287013217077</v>
      </c>
      <c r="P297" s="98">
        <v>4.9521726244971571</v>
      </c>
      <c r="Q297" s="98">
        <v>3.2581828140847313</v>
      </c>
      <c r="R297" s="98">
        <v>2.5660533136018233</v>
      </c>
      <c r="S297" s="98">
        <v>1.2638198728382886</v>
      </c>
      <c r="T297" s="98">
        <v>1.2286676460838661</v>
      </c>
      <c r="U297" s="98">
        <v>1.193202947944658</v>
      </c>
      <c r="V297" s="98">
        <v>2.0917350439675988</v>
      </c>
      <c r="W297" s="98">
        <v>2.3349052629578795</v>
      </c>
      <c r="X297" s="98">
        <v>1.9531488013068241</v>
      </c>
      <c r="Y297" s="98">
        <v>3.7474573503031579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8.4515621932583565E-3</v>
      </c>
      <c r="D298" s="98">
        <v>5.4888020446884761E-3</v>
      </c>
      <c r="E298" s="98">
        <v>1.6954960077796791E-2</v>
      </c>
      <c r="F298" s="98">
        <v>2.0798122189401445E-2</v>
      </c>
      <c r="G298" s="98">
        <v>0</v>
      </c>
      <c r="H298" s="98">
        <v>7.5230351925189044E-3</v>
      </c>
      <c r="I298" s="98">
        <v>1.9495716885458182E-2</v>
      </c>
      <c r="J298" s="98">
        <v>1.4187893190920661E-2</v>
      </c>
      <c r="K298" s="98">
        <v>4.3082772844308517E-2</v>
      </c>
      <c r="L298" s="98">
        <v>1.7050798616366412E-2</v>
      </c>
      <c r="M298" s="98">
        <v>2.3014196789875388E-2</v>
      </c>
      <c r="N298" s="98">
        <v>1.4569671277837024E-2</v>
      </c>
      <c r="O298" s="98">
        <v>1.4734892285731518E-2</v>
      </c>
      <c r="P298" s="98">
        <v>5.4901840150812523E-2</v>
      </c>
      <c r="Q298" s="98">
        <v>2.2842583502591763E-2</v>
      </c>
      <c r="R298" s="98">
        <v>1.5148319116631108E-2</v>
      </c>
      <c r="S298" s="98">
        <v>0</v>
      </c>
      <c r="T298" s="98">
        <v>4.0191350031369057E-3</v>
      </c>
      <c r="U298" s="98">
        <v>5.2971574406228145E-3</v>
      </c>
      <c r="V298" s="98">
        <v>1.7291185245423456E-2</v>
      </c>
      <c r="W298" s="98">
        <v>2.4697640281685092E-2</v>
      </c>
      <c r="X298" s="98">
        <v>0</v>
      </c>
      <c r="Y298" s="98">
        <v>1.1936318231933436E-2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3.4726513295091216E-3</v>
      </c>
      <c r="D299" s="101">
        <v>2.2575685930615931E-3</v>
      </c>
      <c r="E299" s="101">
        <v>6.912339902225415E-3</v>
      </c>
      <c r="F299" s="101">
        <v>8.474064522402399E-3</v>
      </c>
      <c r="G299" s="101">
        <v>0</v>
      </c>
      <c r="H299" s="101">
        <v>2.5464036673392824E-3</v>
      </c>
      <c r="I299" s="101">
        <v>6.9686973776803968E-3</v>
      </c>
      <c r="J299" s="101">
        <v>5.4806307608705395E-3</v>
      </c>
      <c r="K299" s="101">
        <v>1.6962581693965001E-2</v>
      </c>
      <c r="L299" s="101">
        <v>5.9297933602857249E-3</v>
      </c>
      <c r="M299" s="101">
        <v>8.901293391054688E-3</v>
      </c>
      <c r="N299" s="101">
        <v>5.4080130228749412E-3</v>
      </c>
      <c r="O299" s="101">
        <v>4.6628527047386783E-3</v>
      </c>
      <c r="P299" s="101">
        <v>1.7615599069386357E-2</v>
      </c>
      <c r="Q299" s="101">
        <v>5.8906497563601494E-3</v>
      </c>
      <c r="R299" s="101">
        <v>3.6151395667542051E-3</v>
      </c>
      <c r="S299" s="101">
        <v>0</v>
      </c>
      <c r="T299" s="101">
        <v>1.2308338960555787E-3</v>
      </c>
      <c r="U299" s="101">
        <v>1.6483298801342361E-3</v>
      </c>
      <c r="V299" s="101">
        <v>5.3734962258248442E-3</v>
      </c>
      <c r="W299" s="101">
        <v>7.5276934043493442E-3</v>
      </c>
      <c r="X299" s="101">
        <v>0</v>
      </c>
      <c r="Y299" s="101">
        <v>4.1829556949632037E-3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4.9789108637492349E-3</v>
      </c>
      <c r="D300" s="104">
        <v>3.231233451626883E-3</v>
      </c>
      <c r="E300" s="104">
        <v>1.0042620175571377E-2</v>
      </c>
      <c r="F300" s="104">
        <v>1.2324057666999046E-2</v>
      </c>
      <c r="G300" s="104">
        <v>0</v>
      </c>
      <c r="H300" s="104">
        <v>4.9766315251796225E-3</v>
      </c>
      <c r="I300" s="104">
        <v>1.2527019507777787E-2</v>
      </c>
      <c r="J300" s="104">
        <v>8.7072624300501226E-3</v>
      </c>
      <c r="K300" s="104">
        <v>2.6120191150343516E-2</v>
      </c>
      <c r="L300" s="104">
        <v>1.1121005256080688E-2</v>
      </c>
      <c r="M300" s="104">
        <v>1.4112903398820698E-2</v>
      </c>
      <c r="N300" s="104">
        <v>9.1616582549620823E-3</v>
      </c>
      <c r="O300" s="104">
        <v>1.0072039580992839E-2</v>
      </c>
      <c r="P300" s="104">
        <v>3.7286241081426162E-2</v>
      </c>
      <c r="Q300" s="104">
        <v>1.6951933746231614E-2</v>
      </c>
      <c r="R300" s="104">
        <v>1.1533179549876902E-2</v>
      </c>
      <c r="S300" s="104">
        <v>0</v>
      </c>
      <c r="T300" s="104">
        <v>2.7883011070813269E-3</v>
      </c>
      <c r="U300" s="104">
        <v>3.6488275604885782E-3</v>
      </c>
      <c r="V300" s="104">
        <v>1.1917689019598613E-2</v>
      </c>
      <c r="W300" s="104">
        <v>1.7169946877335748E-2</v>
      </c>
      <c r="X300" s="104">
        <v>0</v>
      </c>
      <c r="Y300" s="104">
        <v>7.7533625369702328E-3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0.77999286090049902</v>
      </c>
      <c r="D301" s="101">
        <v>0.97652701739662295</v>
      </c>
      <c r="E301" s="101">
        <v>0.83103348189495529</v>
      </c>
      <c r="F301" s="101">
        <v>0.51041591497596661</v>
      </c>
      <c r="G301" s="101">
        <v>0</v>
      </c>
      <c r="H301" s="101">
        <v>0.49979797972411616</v>
      </c>
      <c r="I301" s="101">
        <v>0.57097546108609776</v>
      </c>
      <c r="J301" s="101">
        <v>0.47093689550495677</v>
      </c>
      <c r="K301" s="101">
        <v>0.13964139453916996</v>
      </c>
      <c r="L301" s="101">
        <v>0.74152750771899689</v>
      </c>
      <c r="M301" s="101">
        <v>0.79484994569462786</v>
      </c>
      <c r="N301" s="101">
        <v>1.0605999724536841</v>
      </c>
      <c r="O301" s="101">
        <v>1.2797615890667275</v>
      </c>
      <c r="P301" s="101">
        <v>1.0998094858166361</v>
      </c>
      <c r="Q301" s="101">
        <v>0.90253459673675984</v>
      </c>
      <c r="R301" s="101">
        <v>0.7877318728802235</v>
      </c>
      <c r="S301" s="101">
        <v>1.1471885917122511</v>
      </c>
      <c r="T301" s="101">
        <v>1.1130061299460676</v>
      </c>
      <c r="U301" s="101">
        <v>0.39573168294012634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0.22619650350246895</v>
      </c>
      <c r="D302" s="104">
        <v>0.25065035561270099</v>
      </c>
      <c r="E302" s="104">
        <v>0.3420282274836195</v>
      </c>
      <c r="F302" s="104">
        <v>0.30223126716745274</v>
      </c>
      <c r="G302" s="104">
        <v>0</v>
      </c>
      <c r="H302" s="104">
        <v>0.34134901544421248</v>
      </c>
      <c r="I302" s="104">
        <v>0.22695259913988466</v>
      </c>
      <c r="J302" s="104">
        <v>0.31905871770012711</v>
      </c>
      <c r="K302" s="104">
        <v>0.88153076261342334</v>
      </c>
      <c r="L302" s="104">
        <v>0.44212197949450405</v>
      </c>
      <c r="M302" s="104">
        <v>0.64599869690389689</v>
      </c>
      <c r="N302" s="104">
        <v>0.7041302793600912</v>
      </c>
      <c r="O302" s="104">
        <v>1.0225431925026611</v>
      </c>
      <c r="P302" s="104">
        <v>0.64986114112534599</v>
      </c>
      <c r="Q302" s="104">
        <v>0.63771604165932261</v>
      </c>
      <c r="R302" s="104">
        <v>0.67852776827761407</v>
      </c>
      <c r="S302" s="104">
        <v>1.0302359410490618</v>
      </c>
      <c r="T302" s="104">
        <v>0.71753810883355573</v>
      </c>
      <c r="U302" s="104">
        <v>0.30791303195716002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0.10332546294075681</v>
      </c>
      <c r="D303" s="98">
        <v>0.11473397372255099</v>
      </c>
      <c r="E303" s="98">
        <v>0.15527631529502395</v>
      </c>
      <c r="F303" s="98">
        <v>0.13694205938921605</v>
      </c>
      <c r="G303" s="98">
        <v>0</v>
      </c>
      <c r="H303" s="98">
        <v>0.13114567825191675</v>
      </c>
      <c r="I303" s="98">
        <v>9.1390107788626829E-2</v>
      </c>
      <c r="J303" s="98">
        <v>0.13814834046810637</v>
      </c>
      <c r="K303" s="98">
        <v>0.38933352220536865</v>
      </c>
      <c r="L303" s="98">
        <v>0.17444916996384502</v>
      </c>
      <c r="M303" s="98">
        <v>0.27952198794100486</v>
      </c>
      <c r="N303" s="98">
        <v>0.29337862327185699</v>
      </c>
      <c r="O303" s="98">
        <v>0.36831033806229585</v>
      </c>
      <c r="P303" s="98">
        <v>0.23356929563972842</v>
      </c>
      <c r="Q303" s="98">
        <v>0.18605707902194218</v>
      </c>
      <c r="R303" s="98">
        <v>0.18351686918565502</v>
      </c>
      <c r="S303" s="98">
        <v>0.30869483242723761</v>
      </c>
      <c r="T303" s="98">
        <v>0.24498191918197551</v>
      </c>
      <c r="U303" s="98">
        <v>0.10680391751798214</v>
      </c>
      <c r="V303" s="98">
        <v>0</v>
      </c>
      <c r="W303" s="98">
        <v>0</v>
      </c>
      <c r="X303" s="98">
        <v>0</v>
      </c>
      <c r="Y303" s="98">
        <v>0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0.12287104056171215</v>
      </c>
      <c r="D304" s="98">
        <v>0.13591638189014998</v>
      </c>
      <c r="E304" s="98">
        <v>0.18675191218859558</v>
      </c>
      <c r="F304" s="98">
        <v>0.16528920777823666</v>
      </c>
      <c r="G304" s="98">
        <v>0</v>
      </c>
      <c r="H304" s="98">
        <v>0.21020333719229575</v>
      </c>
      <c r="I304" s="98">
        <v>0.13556249135125784</v>
      </c>
      <c r="J304" s="98">
        <v>0.18091037723202075</v>
      </c>
      <c r="K304" s="98">
        <v>0.49219724040805468</v>
      </c>
      <c r="L304" s="98">
        <v>0.26767280953065903</v>
      </c>
      <c r="M304" s="98">
        <v>0.36647670896289197</v>
      </c>
      <c r="N304" s="98">
        <v>0.41075165608823416</v>
      </c>
      <c r="O304" s="98">
        <v>0.65423285444036539</v>
      </c>
      <c r="P304" s="98">
        <v>0.41629184548561754</v>
      </c>
      <c r="Q304" s="98">
        <v>0.45165896263738048</v>
      </c>
      <c r="R304" s="98">
        <v>0.49501089909195906</v>
      </c>
      <c r="S304" s="98">
        <v>0.72154110862182419</v>
      </c>
      <c r="T304" s="98">
        <v>0.47255618965158025</v>
      </c>
      <c r="U304" s="98">
        <v>0.20110911443917789</v>
      </c>
      <c r="V304" s="98">
        <v>0</v>
      </c>
      <c r="W304" s="98">
        <v>0</v>
      </c>
      <c r="X304" s="98">
        <v>0</v>
      </c>
      <c r="Y304" s="98">
        <v>0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0.59344042197371294</v>
      </c>
      <c r="D305" s="122">
        <v>0.79784155184303029</v>
      </c>
      <c r="E305" s="122">
        <v>0.71098617070488057</v>
      </c>
      <c r="F305" s="122">
        <v>0.43149431149591005</v>
      </c>
      <c r="G305" s="122">
        <v>0</v>
      </c>
      <c r="H305" s="122">
        <v>0.23127733720171254</v>
      </c>
      <c r="I305" s="122">
        <v>0.48887699016416986</v>
      </c>
      <c r="J305" s="122">
        <v>0.64724316931811732</v>
      </c>
      <c r="K305" s="122">
        <v>0.80333504814638068</v>
      </c>
      <c r="L305" s="122">
        <v>0.81736004145870711</v>
      </c>
      <c r="M305" s="122">
        <v>0.89185657992175327</v>
      </c>
      <c r="N305" s="122">
        <v>1.0372879599573459</v>
      </c>
      <c r="O305" s="122">
        <v>1.2024495341576626</v>
      </c>
      <c r="P305" s="122">
        <v>1.3892332868482715</v>
      </c>
      <c r="Q305" s="122">
        <v>0.97569652457540901</v>
      </c>
      <c r="R305" s="122">
        <v>0.83777567784208451</v>
      </c>
      <c r="S305" s="122">
        <v>0.72196962345670268</v>
      </c>
      <c r="T305" s="122">
        <v>0.65331539459094667</v>
      </c>
      <c r="U305" s="122">
        <v>0.42483436537541697</v>
      </c>
      <c r="V305" s="122">
        <v>0.48501812060702032</v>
      </c>
      <c r="W305" s="122">
        <v>0.41794078270092955</v>
      </c>
      <c r="X305" s="122">
        <v>0.41704771996038043</v>
      </c>
      <c r="Y305" s="122">
        <v>0.84627631661227565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3.9756798591507221E-3</v>
      </c>
      <c r="D306" s="98">
        <v>4.1942547132011905E-3</v>
      </c>
      <c r="E306" s="98">
        <v>3.8339584887347009E-3</v>
      </c>
      <c r="F306" s="98">
        <v>3.0772931113603828E-3</v>
      </c>
      <c r="G306" s="98">
        <v>0</v>
      </c>
      <c r="H306" s="98">
        <v>1.472482197122125E-3</v>
      </c>
      <c r="I306" s="98">
        <v>2.113844227577372E-3</v>
      </c>
      <c r="J306" s="98">
        <v>1.9934964595717431E-3</v>
      </c>
      <c r="K306" s="98">
        <v>2.8159376832357814E-3</v>
      </c>
      <c r="L306" s="98">
        <v>1.8534943985238014E-3</v>
      </c>
      <c r="M306" s="98">
        <v>7.9972889813532564E-4</v>
      </c>
      <c r="N306" s="98">
        <v>9.7220772086633559E-4</v>
      </c>
      <c r="O306" s="98">
        <v>3.0650794634009405E-3</v>
      </c>
      <c r="P306" s="98">
        <v>5.6109046645761336E-3</v>
      </c>
      <c r="Q306" s="98">
        <v>6.0101161720323426E-3</v>
      </c>
      <c r="R306" s="98">
        <v>4.0548309099826393E-3</v>
      </c>
      <c r="S306" s="98">
        <v>2.18650094539509E-3</v>
      </c>
      <c r="T306" s="98">
        <v>9.0013612677292034E-4</v>
      </c>
      <c r="U306" s="98">
        <v>1.0149411726685588E-3</v>
      </c>
      <c r="V306" s="98">
        <v>1.1247198114542746E-3</v>
      </c>
      <c r="W306" s="98">
        <v>2.095321162857489E-3</v>
      </c>
      <c r="X306" s="98">
        <v>0</v>
      </c>
      <c r="Y306" s="98">
        <v>0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0.58946474211456223</v>
      </c>
      <c r="D307" s="33">
        <v>0.79364729712982907</v>
      </c>
      <c r="E307" s="33">
        <v>0.70715221221614588</v>
      </c>
      <c r="F307" s="33">
        <v>0.42841701838454965</v>
      </c>
      <c r="G307" s="33">
        <v>0</v>
      </c>
      <c r="H307" s="33">
        <v>0.22980485500459041</v>
      </c>
      <c r="I307" s="33">
        <v>0.48676314593659248</v>
      </c>
      <c r="J307" s="33">
        <v>0.64524967285854562</v>
      </c>
      <c r="K307" s="33">
        <v>0.80051911046314495</v>
      </c>
      <c r="L307" s="33">
        <v>0.81550654706018333</v>
      </c>
      <c r="M307" s="33">
        <v>0.89105685102361798</v>
      </c>
      <c r="N307" s="33">
        <v>1.0363157522364796</v>
      </c>
      <c r="O307" s="33">
        <v>1.1993844546942618</v>
      </c>
      <c r="P307" s="33">
        <v>1.3836223821836955</v>
      </c>
      <c r="Q307" s="33">
        <v>0.96968640840337672</v>
      </c>
      <c r="R307" s="33">
        <v>0.83372084693210191</v>
      </c>
      <c r="S307" s="33">
        <v>0.7197831225113076</v>
      </c>
      <c r="T307" s="33">
        <v>0.65241525846417381</v>
      </c>
      <c r="U307" s="33">
        <v>0.42381942420274843</v>
      </c>
      <c r="V307" s="33">
        <v>0.48389340079556603</v>
      </c>
      <c r="W307" s="33">
        <v>0.41584546153807206</v>
      </c>
      <c r="X307" s="33">
        <v>0.41704771996038043</v>
      </c>
      <c r="Y307" s="33">
        <v>0.84627631661227565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19.485173172347405</v>
      </c>
      <c r="D309" s="117">
        <f t="shared" si="136"/>
        <v>21.477373317297538</v>
      </c>
      <c r="E309" s="117">
        <f t="shared" si="136"/>
        <v>22.046654809913527</v>
      </c>
      <c r="F309" s="117">
        <f t="shared" si="136"/>
        <v>12.830414638144607</v>
      </c>
      <c r="G309" s="117">
        <f t="shared" si="136"/>
        <v>0</v>
      </c>
      <c r="H309" s="117">
        <f t="shared" si="136"/>
        <v>5.8287726100850383</v>
      </c>
      <c r="I309" s="117">
        <f t="shared" si="136"/>
        <v>14.517012348626857</v>
      </c>
      <c r="J309" s="117">
        <f t="shared" si="136"/>
        <v>17.158277532618939</v>
      </c>
      <c r="K309" s="117">
        <f t="shared" si="136"/>
        <v>16.912703168413579</v>
      </c>
      <c r="L309" s="117">
        <f t="shared" si="136"/>
        <v>19.656171748757085</v>
      </c>
      <c r="M309" s="117">
        <f t="shared" si="136"/>
        <v>19.094864678442232</v>
      </c>
      <c r="N309" s="117">
        <f t="shared" si="136"/>
        <v>21.525354626114421</v>
      </c>
      <c r="O309" s="117">
        <f t="shared" si="136"/>
        <v>28.931651708287291</v>
      </c>
      <c r="P309" s="117">
        <f t="shared" si="136"/>
        <v>26.281060593580708</v>
      </c>
      <c r="Q309" s="117">
        <f t="shared" si="136"/>
        <v>17.687305982794729</v>
      </c>
      <c r="R309" s="117">
        <f t="shared" ref="R309:V309" si="137">R310+R313+R315+R324</f>
        <v>17.21581444902926</v>
      </c>
      <c r="S309" s="117">
        <f t="shared" si="137"/>
        <v>15.63481246238419</v>
      </c>
      <c r="T309" s="117">
        <f t="shared" si="137"/>
        <v>13.481505809202837</v>
      </c>
      <c r="U309" s="117">
        <f t="shared" si="137"/>
        <v>7.5395535843803083</v>
      </c>
      <c r="V309" s="117">
        <f t="shared" si="137"/>
        <v>9.2728320872760772</v>
      </c>
      <c r="W309" s="117">
        <f t="shared" ref="W309:Y309" si="138">W310+W313+W315+W324</f>
        <v>11.124682150926644</v>
      </c>
      <c r="X309" s="117">
        <f t="shared" si="138"/>
        <v>8.1176634103902483</v>
      </c>
      <c r="Y309" s="117">
        <f t="shared" si="138"/>
        <v>13.40042923764994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16.289966319795603</v>
      </c>
      <c r="D310" s="122">
        <f t="shared" si="139"/>
        <v>17.295334471910412</v>
      </c>
      <c r="E310" s="122">
        <f t="shared" si="139"/>
        <v>18.166004414537184</v>
      </c>
      <c r="F310" s="122">
        <f t="shared" si="139"/>
        <v>10.461843228778102</v>
      </c>
      <c r="G310" s="122">
        <f t="shared" si="139"/>
        <v>0</v>
      </c>
      <c r="H310" s="122">
        <f t="shared" si="139"/>
        <v>4.6451420883371508</v>
      </c>
      <c r="I310" s="122">
        <f t="shared" si="139"/>
        <v>11.567803251326758</v>
      </c>
      <c r="J310" s="122">
        <f t="shared" si="139"/>
        <v>13.529421944276491</v>
      </c>
      <c r="K310" s="122">
        <f t="shared" si="139"/>
        <v>13.004447482488851</v>
      </c>
      <c r="L310" s="122">
        <f t="shared" si="139"/>
        <v>15.680324501364138</v>
      </c>
      <c r="M310" s="122">
        <f t="shared" si="139"/>
        <v>14.630514238613744</v>
      </c>
      <c r="N310" s="122">
        <f t="shared" si="139"/>
        <v>16.342483306263908</v>
      </c>
      <c r="O310" s="122">
        <f t="shared" si="139"/>
        <v>22.933725971681991</v>
      </c>
      <c r="P310" s="122">
        <f t="shared" si="139"/>
        <v>19.281358876202312</v>
      </c>
      <c r="Q310" s="122">
        <f t="shared" si="139"/>
        <v>12.660805770332029</v>
      </c>
      <c r="R310" s="122">
        <f t="shared" ref="R310:V310" si="140">SUM(R311:R312)</f>
        <v>12.942910938436492</v>
      </c>
      <c r="S310" s="122">
        <f t="shared" si="140"/>
        <v>12.020066176308633</v>
      </c>
      <c r="T310" s="122">
        <f t="shared" si="140"/>
        <v>10.25274858039103</v>
      </c>
      <c r="U310" s="122">
        <f t="shared" si="140"/>
        <v>5.4594335200464048</v>
      </c>
      <c r="V310" s="122">
        <f t="shared" si="140"/>
        <v>6.8754689821193624</v>
      </c>
      <c r="W310" s="122">
        <f t="shared" ref="W310:Y310" si="141">SUM(W311:W312)</f>
        <v>8.5453750282326411</v>
      </c>
      <c r="X310" s="122">
        <f t="shared" si="141"/>
        <v>5.9122613122002035</v>
      </c>
      <c r="Y310" s="122">
        <f t="shared" si="141"/>
        <v>9.0999046217320583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16.201685007653818</v>
      </c>
      <c r="D311" s="98">
        <v>17.203790850401411</v>
      </c>
      <c r="E311" s="98">
        <v>18.071809363985711</v>
      </c>
      <c r="F311" s="98">
        <v>10.408968054313256</v>
      </c>
      <c r="G311" s="98">
        <v>0</v>
      </c>
      <c r="H311" s="98">
        <v>4.624131570441242</v>
      </c>
      <c r="I311" s="98">
        <v>11.517250523683014</v>
      </c>
      <c r="J311" s="98">
        <v>13.47105744904022</v>
      </c>
      <c r="K311" s="98">
        <v>12.948870675353948</v>
      </c>
      <c r="L311" s="98">
        <v>15.613893841216294</v>
      </c>
      <c r="M311" s="98">
        <v>14.569423208416167</v>
      </c>
      <c r="N311" s="98">
        <v>16.274909275643889</v>
      </c>
      <c r="O311" s="98">
        <v>22.83977269933628</v>
      </c>
      <c r="P311" s="98">
        <v>19.202975060004068</v>
      </c>
      <c r="Q311" s="98">
        <v>12.609720589154865</v>
      </c>
      <c r="R311" s="98">
        <v>12.890982949398147</v>
      </c>
      <c r="S311" s="98">
        <v>11.972126445075411</v>
      </c>
      <c r="T311" s="98">
        <v>10.211959209869509</v>
      </c>
      <c r="U311" s="98">
        <v>5.4378622107821011</v>
      </c>
      <c r="V311" s="98">
        <v>6.8483747137151276</v>
      </c>
      <c r="W311" s="98">
        <v>8.5113100420330081</v>
      </c>
      <c r="X311" s="98">
        <v>5.8889058752958823</v>
      </c>
      <c r="Y311" s="98">
        <v>9.0639177152165402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8.8281312141784973E-2</v>
      </c>
      <c r="D312" s="98">
        <v>9.1543621509000306E-2</v>
      </c>
      <c r="E312" s="98">
        <v>9.4195050551474174E-2</v>
      </c>
      <c r="F312" s="98">
        <v>5.2875174464847109E-2</v>
      </c>
      <c r="G312" s="98">
        <v>0</v>
      </c>
      <c r="H312" s="98">
        <v>2.1010517895908892E-2</v>
      </c>
      <c r="I312" s="98">
        <v>5.0552727643743807E-2</v>
      </c>
      <c r="J312" s="98">
        <v>5.8364495236270568E-2</v>
      </c>
      <c r="K312" s="98">
        <v>5.5576807134902928E-2</v>
      </c>
      <c r="L312" s="98">
        <v>6.6430660147845016E-2</v>
      </c>
      <c r="M312" s="98">
        <v>6.1091030197576723E-2</v>
      </c>
      <c r="N312" s="98">
        <v>6.7574030620020639E-2</v>
      </c>
      <c r="O312" s="98">
        <v>9.3953272345711061E-2</v>
      </c>
      <c r="P312" s="98">
        <v>7.8383816198244444E-2</v>
      </c>
      <c r="Q312" s="98">
        <v>5.1085181177164526E-2</v>
      </c>
      <c r="R312" s="98">
        <v>5.1927989038345848E-2</v>
      </c>
      <c r="S312" s="98">
        <v>4.7939731233222461E-2</v>
      </c>
      <c r="T312" s="98">
        <v>4.078937052152086E-2</v>
      </c>
      <c r="U312" s="98">
        <v>2.1571309264304155E-2</v>
      </c>
      <c r="V312" s="98">
        <v>2.7094268404234706E-2</v>
      </c>
      <c r="W312" s="98">
        <v>3.4064986199632614E-2</v>
      </c>
      <c r="X312" s="98">
        <v>2.3355436904321111E-2</v>
      </c>
      <c r="Y312" s="98">
        <v>3.5986906515518106E-2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6.2161634656119034E-3</v>
      </c>
      <c r="D313" s="122">
        <f t="shared" si="142"/>
        <v>4.8916078556047547E-3</v>
      </c>
      <c r="E313" s="122">
        <f t="shared" si="142"/>
        <v>1.2107377974496833E-2</v>
      </c>
      <c r="F313" s="122">
        <f t="shared" si="142"/>
        <v>5.2545243801700213E-3</v>
      </c>
      <c r="G313" s="122">
        <f t="shared" si="142"/>
        <v>0</v>
      </c>
      <c r="H313" s="122">
        <f t="shared" si="142"/>
        <v>3.4674725732795992E-3</v>
      </c>
      <c r="I313" s="122">
        <f t="shared" si="142"/>
        <v>9.0279733679640636E-3</v>
      </c>
      <c r="J313" s="122">
        <f t="shared" si="142"/>
        <v>7.548360145405086E-3</v>
      </c>
      <c r="K313" s="122">
        <f t="shared" si="142"/>
        <v>5.1463451793494598E-3</v>
      </c>
      <c r="L313" s="122">
        <f t="shared" si="142"/>
        <v>8.5970932210232796E-3</v>
      </c>
      <c r="M313" s="122">
        <f t="shared" si="142"/>
        <v>8.4122786873094407E-3</v>
      </c>
      <c r="N313" s="122">
        <f t="shared" si="142"/>
        <v>6.5078638683777361E-3</v>
      </c>
      <c r="O313" s="122">
        <f t="shared" si="142"/>
        <v>1.6662259976022109E-2</v>
      </c>
      <c r="P313" s="122">
        <f t="shared" si="142"/>
        <v>4.9665523115864025E-3</v>
      </c>
      <c r="Q313" s="122">
        <f t="shared" si="142"/>
        <v>5.7565777303837289E-3</v>
      </c>
      <c r="R313" s="122">
        <f t="shared" si="142"/>
        <v>6.2994566535178598E-3</v>
      </c>
      <c r="S313" s="122">
        <f t="shared" si="142"/>
        <v>1.0405834647009476E-2</v>
      </c>
      <c r="T313" s="122">
        <f t="shared" si="142"/>
        <v>6.0851680052412434E-3</v>
      </c>
      <c r="U313" s="122">
        <f t="shared" si="142"/>
        <v>6.8766099499003456E-3</v>
      </c>
      <c r="V313" s="122">
        <f t="shared" si="142"/>
        <v>1.171996485801108E-2</v>
      </c>
      <c r="W313" s="122">
        <f t="shared" si="142"/>
        <v>4.8672678708105667E-3</v>
      </c>
      <c r="X313" s="122">
        <f t="shared" si="142"/>
        <v>1.6848707509484221E-3</v>
      </c>
      <c r="Y313" s="122">
        <f t="shared" si="142"/>
        <v>1.0240528708465866E-3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6.2161634656119034E-3</v>
      </c>
      <c r="D314" s="98">
        <v>4.8916078556047547E-3</v>
      </c>
      <c r="E314" s="98">
        <v>1.2107377974496833E-2</v>
      </c>
      <c r="F314" s="98">
        <v>5.2545243801700213E-3</v>
      </c>
      <c r="G314" s="98">
        <v>0</v>
      </c>
      <c r="H314" s="98">
        <v>3.4674725732795992E-3</v>
      </c>
      <c r="I314" s="98">
        <v>9.0279733679640636E-3</v>
      </c>
      <c r="J314" s="98">
        <v>7.548360145405086E-3</v>
      </c>
      <c r="K314" s="98">
        <v>5.1463451793494598E-3</v>
      </c>
      <c r="L314" s="98">
        <v>8.5970932210232796E-3</v>
      </c>
      <c r="M314" s="98">
        <v>8.4122786873094407E-3</v>
      </c>
      <c r="N314" s="98">
        <v>6.5078638683777361E-3</v>
      </c>
      <c r="O314" s="98">
        <v>1.6662259976022109E-2</v>
      </c>
      <c r="P314" s="98">
        <v>4.9665523115864025E-3</v>
      </c>
      <c r="Q314" s="98">
        <v>5.7565777303837289E-3</v>
      </c>
      <c r="R314" s="98">
        <v>6.2994566535178598E-3</v>
      </c>
      <c r="S314" s="98">
        <v>1.0405834647009476E-2</v>
      </c>
      <c r="T314" s="98">
        <v>6.0851680052412434E-3</v>
      </c>
      <c r="U314" s="98">
        <v>6.8766099499003456E-3</v>
      </c>
      <c r="V314" s="98">
        <v>1.171996485801108E-2</v>
      </c>
      <c r="W314" s="98">
        <v>4.8672678708105667E-3</v>
      </c>
      <c r="X314" s="98">
        <v>1.6848707509484221E-3</v>
      </c>
      <c r="Y314" s="98">
        <v>1.0240528708465866E-3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2.7357663476366234</v>
      </c>
      <c r="D315" s="122">
        <v>3.5666155018335624</v>
      </c>
      <c r="E315" s="122">
        <v>3.323538394973867</v>
      </c>
      <c r="F315" s="122">
        <v>2.0320947957486162</v>
      </c>
      <c r="G315" s="122">
        <v>0</v>
      </c>
      <c r="H315" s="122">
        <v>1.0019423865610075</v>
      </c>
      <c r="I315" s="122">
        <v>2.5625524978888987</v>
      </c>
      <c r="J315" s="122">
        <v>3.1201651805696518</v>
      </c>
      <c r="K315" s="122">
        <v>3.2797395767243005</v>
      </c>
      <c r="L315" s="122">
        <v>3.3312435820039439</v>
      </c>
      <c r="M315" s="122">
        <v>3.759282530516705</v>
      </c>
      <c r="N315" s="122">
        <v>4.3621714345221987</v>
      </c>
      <c r="O315" s="122">
        <v>5.0314311695232323</v>
      </c>
      <c r="P315" s="122">
        <v>5.8880594293045263</v>
      </c>
      <c r="Q315" s="122">
        <v>4.2351064672620655</v>
      </c>
      <c r="R315" s="122">
        <v>3.5815359825544677</v>
      </c>
      <c r="S315" s="122">
        <v>3.0026080024728286</v>
      </c>
      <c r="T315" s="122">
        <v>2.6671030818219865</v>
      </c>
      <c r="U315" s="122">
        <v>1.7053524772336255</v>
      </c>
      <c r="V315" s="122">
        <v>1.9592389482054766</v>
      </c>
      <c r="W315" s="122">
        <v>2.2031859302448011</v>
      </c>
      <c r="X315" s="122">
        <v>1.8296518779384463</v>
      </c>
      <c r="Y315" s="122">
        <v>3.5349617105072233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1.9847954708878541</v>
      </c>
      <c r="D316" s="98">
        <v>2.658310147514618</v>
      </c>
      <c r="E316" s="98">
        <v>2.426356247501086</v>
      </c>
      <c r="F316" s="98">
        <v>1.3907176645923109</v>
      </c>
      <c r="G316" s="98">
        <v>0</v>
      </c>
      <c r="H316" s="98">
        <v>0.33810150978531078</v>
      </c>
      <c r="I316" s="98">
        <v>1.938868125598711</v>
      </c>
      <c r="J316" s="98">
        <v>2.4930729063869075</v>
      </c>
      <c r="K316" s="98">
        <v>2.369982551213329</v>
      </c>
      <c r="L316" s="98">
        <v>2.3930666393230307</v>
      </c>
      <c r="M316" s="98">
        <v>2.5994494193079483</v>
      </c>
      <c r="N316" s="98">
        <v>2.9567141342611141</v>
      </c>
      <c r="O316" s="98">
        <v>3.1533131634774731</v>
      </c>
      <c r="P316" s="98">
        <v>4.4234105103459127</v>
      </c>
      <c r="Q316" s="98">
        <v>2.9354773642761698</v>
      </c>
      <c r="R316" s="98">
        <v>2.3270972487460404</v>
      </c>
      <c r="S316" s="98">
        <v>1.1534121561212942</v>
      </c>
      <c r="T316" s="98">
        <v>1.1281650513596551</v>
      </c>
      <c r="U316" s="98">
        <v>1.1019543863113328</v>
      </c>
      <c r="V316" s="98">
        <v>1.9423315682680495</v>
      </c>
      <c r="W316" s="98">
        <v>2.178990954943449</v>
      </c>
      <c r="X316" s="98">
        <v>1.8296518779384463</v>
      </c>
      <c r="Y316" s="98">
        <v>3.5232756265356113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7.9188405002931332E-3</v>
      </c>
      <c r="D317" s="98">
        <v>5.1474816291333545E-3</v>
      </c>
      <c r="E317" s="98">
        <v>1.5925615372897731E-2</v>
      </c>
      <c r="F317" s="98">
        <v>1.955556497603049E-2</v>
      </c>
      <c r="G317" s="98">
        <v>0</v>
      </c>
      <c r="H317" s="98">
        <v>7.1616899250490466E-3</v>
      </c>
      <c r="I317" s="98">
        <v>1.8523894686187481E-2</v>
      </c>
      <c r="J317" s="98">
        <v>1.343760421965794E-2</v>
      </c>
      <c r="K317" s="98">
        <v>4.0806518755684008E-2</v>
      </c>
      <c r="L317" s="98">
        <v>1.627205236512079E-2</v>
      </c>
      <c r="M317" s="98">
        <v>2.1880520533712963E-2</v>
      </c>
      <c r="N317" s="98">
        <v>1.3909926066416967E-2</v>
      </c>
      <c r="O317" s="98">
        <v>1.4198822922953797E-2</v>
      </c>
      <c r="P317" s="98">
        <v>5.3020956322188867E-2</v>
      </c>
      <c r="Q317" s="98">
        <v>2.2259146388175305E-2</v>
      </c>
      <c r="R317" s="98">
        <v>1.4811670022009034E-2</v>
      </c>
      <c r="S317" s="98">
        <v>0</v>
      </c>
      <c r="T317" s="98">
        <v>3.918455213429436E-3</v>
      </c>
      <c r="U317" s="98">
        <v>5.1711036700395584E-3</v>
      </c>
      <c r="V317" s="98">
        <v>1.6907379937427157E-2</v>
      </c>
      <c r="W317" s="98">
        <v>2.4194975301352187E-2</v>
      </c>
      <c r="X317" s="98">
        <v>0</v>
      </c>
      <c r="Y317" s="98">
        <v>1.1686083971611763E-2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2.9399296365438987E-3</v>
      </c>
      <c r="D318" s="101">
        <v>1.9162481775064717E-3</v>
      </c>
      <c r="E318" s="101">
        <v>5.8829951973263551E-3</v>
      </c>
      <c r="F318" s="101">
        <v>7.2315073090314444E-3</v>
      </c>
      <c r="G318" s="101">
        <v>0</v>
      </c>
      <c r="H318" s="101">
        <v>2.1850583998694242E-3</v>
      </c>
      <c r="I318" s="101">
        <v>5.9968751784096929E-3</v>
      </c>
      <c r="J318" s="101">
        <v>4.7303417896078165E-3</v>
      </c>
      <c r="K318" s="101">
        <v>1.468632760534049E-2</v>
      </c>
      <c r="L318" s="101">
        <v>5.1510471090401039E-3</v>
      </c>
      <c r="M318" s="101">
        <v>7.7676171348922641E-3</v>
      </c>
      <c r="N318" s="101">
        <v>4.7482678114548846E-3</v>
      </c>
      <c r="O318" s="101">
        <v>4.126783341960958E-3</v>
      </c>
      <c r="P318" s="101">
        <v>1.5734715240762708E-2</v>
      </c>
      <c r="Q318" s="101">
        <v>5.3072126419436904E-3</v>
      </c>
      <c r="R318" s="101">
        <v>3.2784904721321318E-3</v>
      </c>
      <c r="S318" s="101">
        <v>0</v>
      </c>
      <c r="T318" s="101">
        <v>1.1301541063481089E-3</v>
      </c>
      <c r="U318" s="101">
        <v>1.5222761095509804E-3</v>
      </c>
      <c r="V318" s="101">
        <v>4.989690917828543E-3</v>
      </c>
      <c r="W318" s="101">
        <v>7.0250284240164374E-3</v>
      </c>
      <c r="X318" s="101">
        <v>0</v>
      </c>
      <c r="Y318" s="101">
        <v>3.9327214346415312E-3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4.9789108637492349E-3</v>
      </c>
      <c r="D319" s="104">
        <v>3.231233451626883E-3</v>
      </c>
      <c r="E319" s="104">
        <v>1.0042620175571377E-2</v>
      </c>
      <c r="F319" s="104">
        <v>1.2324057666999046E-2</v>
      </c>
      <c r="G319" s="104">
        <v>0</v>
      </c>
      <c r="H319" s="104">
        <v>4.9766315251796225E-3</v>
      </c>
      <c r="I319" s="104">
        <v>1.2527019507777787E-2</v>
      </c>
      <c r="J319" s="104">
        <v>8.7072624300501226E-3</v>
      </c>
      <c r="K319" s="104">
        <v>2.6120191150343516E-2</v>
      </c>
      <c r="L319" s="104">
        <v>1.1121005256080688E-2</v>
      </c>
      <c r="M319" s="104">
        <v>1.4112903398820698E-2</v>
      </c>
      <c r="N319" s="104">
        <v>9.1616582549620823E-3</v>
      </c>
      <c r="O319" s="104">
        <v>1.0072039580992839E-2</v>
      </c>
      <c r="P319" s="104">
        <v>3.7286241081426162E-2</v>
      </c>
      <c r="Q319" s="104">
        <v>1.6951933746231614E-2</v>
      </c>
      <c r="R319" s="104">
        <v>1.1533179549876902E-2</v>
      </c>
      <c r="S319" s="104">
        <v>0</v>
      </c>
      <c r="T319" s="104">
        <v>2.7883011070813269E-3</v>
      </c>
      <c r="U319" s="104">
        <v>3.6488275604885782E-3</v>
      </c>
      <c r="V319" s="104">
        <v>1.1917689019598613E-2</v>
      </c>
      <c r="W319" s="104">
        <v>1.7169946877335748E-2</v>
      </c>
      <c r="X319" s="104">
        <v>0</v>
      </c>
      <c r="Y319" s="104">
        <v>7.7533625369702328E-3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0.54763581377801596</v>
      </c>
      <c r="D320" s="101">
        <v>0.6865745689902607</v>
      </c>
      <c r="E320" s="101">
        <v>0.5851676563705881</v>
      </c>
      <c r="F320" s="101">
        <v>0.35995753610422354</v>
      </c>
      <c r="G320" s="101">
        <v>0</v>
      </c>
      <c r="H320" s="101">
        <v>0.35367298622300919</v>
      </c>
      <c r="I320" s="101">
        <v>0.40480504924384852</v>
      </c>
      <c r="J320" s="101">
        <v>0.33459233901914659</v>
      </c>
      <c r="K320" s="101">
        <v>9.9457176218664428E-2</v>
      </c>
      <c r="L320" s="101">
        <v>0.52963257270005581</v>
      </c>
      <c r="M320" s="101">
        <v>0.57075910444583988</v>
      </c>
      <c r="N320" s="101">
        <v>0.76827795866961812</v>
      </c>
      <c r="O320" s="101">
        <v>0.9393461976891847</v>
      </c>
      <c r="P320" s="101">
        <v>0.82098209334237926</v>
      </c>
      <c r="Q320" s="101">
        <v>0.68458427117377041</v>
      </c>
      <c r="R320" s="101">
        <v>0.60392138551863361</v>
      </c>
      <c r="S320" s="101">
        <v>0.88855510617438771</v>
      </c>
      <c r="T320" s="101">
        <v>0.87079430615929698</v>
      </c>
      <c r="U320" s="101">
        <v>0.31271839047952488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0.19541622247046031</v>
      </c>
      <c r="D321" s="104">
        <v>0.21658330369955037</v>
      </c>
      <c r="E321" s="104">
        <v>0.29608887572929554</v>
      </c>
      <c r="F321" s="104">
        <v>0.26186403007605136</v>
      </c>
      <c r="G321" s="104">
        <v>0</v>
      </c>
      <c r="H321" s="104">
        <v>0.3030062006276385</v>
      </c>
      <c r="I321" s="104">
        <v>0.2003554283601518</v>
      </c>
      <c r="J321" s="104">
        <v>0.27906233094393929</v>
      </c>
      <c r="K321" s="104">
        <v>0.76949333053662305</v>
      </c>
      <c r="L321" s="104">
        <v>0.39227231761573655</v>
      </c>
      <c r="M321" s="104">
        <v>0.56719348622920396</v>
      </c>
      <c r="N321" s="104">
        <v>0.62326941552504966</v>
      </c>
      <c r="O321" s="104">
        <v>0.92457298543362076</v>
      </c>
      <c r="P321" s="104">
        <v>0.59064586929404606</v>
      </c>
      <c r="Q321" s="104">
        <v>0.59278568542394994</v>
      </c>
      <c r="R321" s="104">
        <v>0.63570567826778468</v>
      </c>
      <c r="S321" s="104">
        <v>0.96064074017714707</v>
      </c>
      <c r="T321" s="104">
        <v>0.664225269089605</v>
      </c>
      <c r="U321" s="104">
        <v>0.28550859677272816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7.2545181908748146E-2</v>
      </c>
      <c r="D322" s="98">
        <v>8.0666921809400383E-2</v>
      </c>
      <c r="E322" s="98">
        <v>0.10933696354069995</v>
      </c>
      <c r="F322" s="98">
        <v>9.657482229781468E-2</v>
      </c>
      <c r="G322" s="98">
        <v>0</v>
      </c>
      <c r="H322" s="98">
        <v>9.2802863435342733E-2</v>
      </c>
      <c r="I322" s="98">
        <v>6.479293700889395E-2</v>
      </c>
      <c r="J322" s="98">
        <v>9.8151953711918552E-2</v>
      </c>
      <c r="K322" s="98">
        <v>0.27729609012856837</v>
      </c>
      <c r="L322" s="98">
        <v>0.12459950808507751</v>
      </c>
      <c r="M322" s="98">
        <v>0.20071677726631199</v>
      </c>
      <c r="N322" s="98">
        <v>0.21251775943681553</v>
      </c>
      <c r="O322" s="98">
        <v>0.27034013099325538</v>
      </c>
      <c r="P322" s="98">
        <v>0.17435402380842854</v>
      </c>
      <c r="Q322" s="98">
        <v>0.1411267227865694</v>
      </c>
      <c r="R322" s="98">
        <v>0.14069477917582565</v>
      </c>
      <c r="S322" s="98">
        <v>0.23909963155532285</v>
      </c>
      <c r="T322" s="98">
        <v>0.19166907943802475</v>
      </c>
      <c r="U322" s="98">
        <v>8.4399482333550269E-2</v>
      </c>
      <c r="V322" s="98">
        <v>0</v>
      </c>
      <c r="W322" s="98">
        <v>0</v>
      </c>
      <c r="X322" s="98">
        <v>0</v>
      </c>
      <c r="Y322" s="98">
        <v>0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0.12287104056171215</v>
      </c>
      <c r="D323" s="98">
        <v>0.13591638189014998</v>
      </c>
      <c r="E323" s="98">
        <v>0.18675191218859558</v>
      </c>
      <c r="F323" s="98">
        <v>0.16528920777823666</v>
      </c>
      <c r="G323" s="98">
        <v>0</v>
      </c>
      <c r="H323" s="98">
        <v>0.21020333719229575</v>
      </c>
      <c r="I323" s="98">
        <v>0.13556249135125784</v>
      </c>
      <c r="J323" s="98">
        <v>0.18091037723202075</v>
      </c>
      <c r="K323" s="98">
        <v>0.49219724040805468</v>
      </c>
      <c r="L323" s="98">
        <v>0.26767280953065903</v>
      </c>
      <c r="M323" s="98">
        <v>0.36647670896289197</v>
      </c>
      <c r="N323" s="98">
        <v>0.41075165608823416</v>
      </c>
      <c r="O323" s="98">
        <v>0.65423285444036539</v>
      </c>
      <c r="P323" s="98">
        <v>0.41629184548561754</v>
      </c>
      <c r="Q323" s="98">
        <v>0.45165896263738048</v>
      </c>
      <c r="R323" s="98">
        <v>0.49501089909195906</v>
      </c>
      <c r="S323" s="98">
        <v>0.72154110862182419</v>
      </c>
      <c r="T323" s="98">
        <v>0.47255618965158025</v>
      </c>
      <c r="U323" s="98">
        <v>0.20110911443917789</v>
      </c>
      <c r="V323" s="98">
        <v>0</v>
      </c>
      <c r="W323" s="98">
        <v>0</v>
      </c>
      <c r="X323" s="98">
        <v>0</v>
      </c>
      <c r="Y323" s="98">
        <v>0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0.4532243414495658</v>
      </c>
      <c r="D324" s="122">
        <v>0.61053173569795749</v>
      </c>
      <c r="E324" s="122">
        <v>0.54500462242797865</v>
      </c>
      <c r="F324" s="122">
        <v>0.33122208923771718</v>
      </c>
      <c r="G324" s="122">
        <v>0</v>
      </c>
      <c r="H324" s="122">
        <v>0.17822066261360003</v>
      </c>
      <c r="I324" s="122">
        <v>0.37762862604323572</v>
      </c>
      <c r="J324" s="122">
        <v>0.50114204762738879</v>
      </c>
      <c r="K324" s="122">
        <v>0.62336976402107902</v>
      </c>
      <c r="L324" s="122">
        <v>0.63600657216797774</v>
      </c>
      <c r="M324" s="122">
        <v>0.69665563062447455</v>
      </c>
      <c r="N324" s="122">
        <v>0.81419202145993408</v>
      </c>
      <c r="O324" s="122">
        <v>0.94983230710604438</v>
      </c>
      <c r="P324" s="122">
        <v>1.1066757357622843</v>
      </c>
      <c r="Q324" s="122">
        <v>0.7856371674702507</v>
      </c>
      <c r="R324" s="122">
        <v>0.68506807138478287</v>
      </c>
      <c r="S324" s="122">
        <v>0.60173244895571931</v>
      </c>
      <c r="T324" s="122">
        <v>0.55556897898457946</v>
      </c>
      <c r="U324" s="122">
        <v>0.36789097715037788</v>
      </c>
      <c r="V324" s="122">
        <v>0.42640419209322727</v>
      </c>
      <c r="W324" s="122">
        <v>0.37125392457838963</v>
      </c>
      <c r="X324" s="122">
        <v>0.37406534950064951</v>
      </c>
      <c r="Y324" s="122">
        <v>0.76453885253981047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2.4162545651859528E-3</v>
      </c>
      <c r="D325" s="98">
        <v>2.5500509519690733E-3</v>
      </c>
      <c r="E325" s="98">
        <v>2.3318692298910297E-3</v>
      </c>
      <c r="F325" s="98">
        <v>1.8723555383716704E-3</v>
      </c>
      <c r="G325" s="98">
        <v>0</v>
      </c>
      <c r="H325" s="98">
        <v>8.9659167759339803E-4</v>
      </c>
      <c r="I325" s="98">
        <v>1.2875975996362791E-3</v>
      </c>
      <c r="J325" s="98">
        <v>1.2147450552818125E-3</v>
      </c>
      <c r="K325" s="98">
        <v>1.7165449461825268E-3</v>
      </c>
      <c r="L325" s="98">
        <v>1.1302795359120271E-3</v>
      </c>
      <c r="M325" s="98">
        <v>4.878212388417446E-4</v>
      </c>
      <c r="N325" s="98">
        <v>5.9312455045698197E-4</v>
      </c>
      <c r="O325" s="98">
        <v>1.8701212252253455E-3</v>
      </c>
      <c r="P325" s="98">
        <v>3.4243315984436745E-3</v>
      </c>
      <c r="Q325" s="98">
        <v>3.6719195521677391E-3</v>
      </c>
      <c r="R325" s="98">
        <v>2.484324408751465E-3</v>
      </c>
      <c r="S325" s="98">
        <v>1.3449549884740554E-3</v>
      </c>
      <c r="T325" s="98">
        <v>5.5609423254722695E-4</v>
      </c>
      <c r="U325" s="98">
        <v>6.2949202625649193E-4</v>
      </c>
      <c r="V325" s="98">
        <v>6.9952362634213773E-4</v>
      </c>
      <c r="W325" s="98">
        <v>1.3049334013007072E-3</v>
      </c>
      <c r="X325" s="98">
        <v>0</v>
      </c>
      <c r="Y325" s="98">
        <v>0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0.45080808688437984</v>
      </c>
      <c r="D326" s="33">
        <v>0.60798168474598846</v>
      </c>
      <c r="E326" s="33">
        <v>0.54267275319808761</v>
      </c>
      <c r="F326" s="33">
        <v>0.3293497336993455</v>
      </c>
      <c r="G326" s="33">
        <v>0</v>
      </c>
      <c r="H326" s="33">
        <v>0.17732407093600663</v>
      </c>
      <c r="I326" s="33">
        <v>0.37634102844359946</v>
      </c>
      <c r="J326" s="33">
        <v>0.49992730257210699</v>
      </c>
      <c r="K326" s="33">
        <v>0.62165321907489646</v>
      </c>
      <c r="L326" s="33">
        <v>0.63487629263206569</v>
      </c>
      <c r="M326" s="33">
        <v>0.69616780938563283</v>
      </c>
      <c r="N326" s="33">
        <v>0.81359889690947707</v>
      </c>
      <c r="O326" s="33">
        <v>0.94796218588081904</v>
      </c>
      <c r="P326" s="33">
        <v>1.1032514041638406</v>
      </c>
      <c r="Q326" s="33">
        <v>0.78196524791808297</v>
      </c>
      <c r="R326" s="33">
        <v>0.68258374697603141</v>
      </c>
      <c r="S326" s="33">
        <v>0.60038749396724522</v>
      </c>
      <c r="T326" s="33">
        <v>0.55501288475203225</v>
      </c>
      <c r="U326" s="33">
        <v>0.36726148512412138</v>
      </c>
      <c r="V326" s="33">
        <v>0.42570466846688515</v>
      </c>
      <c r="W326" s="33">
        <v>0.3699489911770889</v>
      </c>
      <c r="X326" s="33">
        <v>0.37406534950064951</v>
      </c>
      <c r="Y326" s="33">
        <v>0.76453885253981047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0.82429527321509188</v>
      </c>
      <c r="D328" s="119">
        <f t="shared" si="143"/>
        <v>0.82543589338737222</v>
      </c>
      <c r="E328" s="119">
        <f t="shared" si="143"/>
        <v>0.82834684150818705</v>
      </c>
      <c r="F328" s="119">
        <f t="shared" si="143"/>
        <v>0.82999780436873849</v>
      </c>
      <c r="G328" s="119" t="str">
        <f t="shared" si="143"/>
        <v/>
      </c>
      <c r="H328" s="119">
        <f t="shared" si="143"/>
        <v>0.82929388713220009</v>
      </c>
      <c r="I328" s="119">
        <f t="shared" si="143"/>
        <v>0.83618865607895254</v>
      </c>
      <c r="J328" s="119">
        <f t="shared" si="143"/>
        <v>0.83933859061934035</v>
      </c>
      <c r="K328" s="119">
        <f t="shared" si="143"/>
        <v>0.84380710037381268</v>
      </c>
      <c r="L328" s="119">
        <f t="shared" si="143"/>
        <v>0.84218336092050261</v>
      </c>
      <c r="M328" s="119">
        <f t="shared" si="143"/>
        <v>0.84509055989387483</v>
      </c>
      <c r="N328" s="119">
        <f t="shared" si="143"/>
        <v>0.84849902206635397</v>
      </c>
      <c r="O328" s="119">
        <f t="shared" si="143"/>
        <v>0.8550963645734394</v>
      </c>
      <c r="P328" s="119">
        <f t="shared" si="143"/>
        <v>0.86255991784634822</v>
      </c>
      <c r="Q328" s="119">
        <f t="shared" si="143"/>
        <v>0.86899191152489108</v>
      </c>
      <c r="R328" s="119">
        <f t="shared" ref="R328:V328" si="144">IF(R309=0,"",R309/R290)</f>
        <v>0.87443549589642755</v>
      </c>
      <c r="S328" s="119">
        <f t="shared" si="144"/>
        <v>0.87632859536718433</v>
      </c>
      <c r="T328" s="119">
        <f t="shared" si="144"/>
        <v>0.87967711001430071</v>
      </c>
      <c r="U328" s="119">
        <f t="shared" si="144"/>
        <v>0.889041880231069</v>
      </c>
      <c r="V328" s="119">
        <f t="shared" si="144"/>
        <v>0.89938622052489536</v>
      </c>
      <c r="W328" s="119">
        <f t="shared" ref="W328:Y328" si="145">IF(W309=0,"",W309/W290)</f>
        <v>0.90250152563045083</v>
      </c>
      <c r="X328" s="119">
        <f t="shared" si="145"/>
        <v>0.90785687502188606</v>
      </c>
      <c r="Y328" s="119">
        <f t="shared" si="145"/>
        <v>0.91354172663950639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0.82759828133127089</v>
      </c>
      <c r="D329" s="124">
        <f t="shared" si="146"/>
        <v>0.82930840865063349</v>
      </c>
      <c r="E329" s="124">
        <f t="shared" si="146"/>
        <v>0.83106809058767339</v>
      </c>
      <c r="F329" s="124">
        <f t="shared" si="146"/>
        <v>0.83283108192049227</v>
      </c>
      <c r="G329" s="124" t="str">
        <f t="shared" si="146"/>
        <v/>
      </c>
      <c r="H329" s="124">
        <f t="shared" si="146"/>
        <v>0.83644544308149305</v>
      </c>
      <c r="I329" s="124">
        <f t="shared" si="146"/>
        <v>0.83833567991397495</v>
      </c>
      <c r="J329" s="124">
        <f t="shared" si="146"/>
        <v>0.84032383573877367</v>
      </c>
      <c r="K329" s="124">
        <f t="shared" si="146"/>
        <v>0.84243019057375357</v>
      </c>
      <c r="L329" s="124">
        <f t="shared" si="146"/>
        <v>0.84466138841933514</v>
      </c>
      <c r="M329" s="124">
        <f t="shared" si="146"/>
        <v>0.84774963845302109</v>
      </c>
      <c r="N329" s="124">
        <f t="shared" si="146"/>
        <v>0.85193335170469042</v>
      </c>
      <c r="O329" s="124">
        <f t="shared" si="146"/>
        <v>0.85741407390300739</v>
      </c>
      <c r="P329" s="124">
        <f t="shared" si="146"/>
        <v>0.86380424625429197</v>
      </c>
      <c r="Q329" s="124">
        <f t="shared" si="146"/>
        <v>0.86983311471959368</v>
      </c>
      <c r="R329" s="124">
        <f t="shared" ref="R329:V329" si="147">IF(R310=0,"",R310/R291)</f>
        <v>0.87445286747060025</v>
      </c>
      <c r="S329" s="124">
        <f t="shared" si="147"/>
        <v>0.87894693477948416</v>
      </c>
      <c r="T329" s="124">
        <f t="shared" si="147"/>
        <v>0.88328682286644389</v>
      </c>
      <c r="U329" s="124">
        <f t="shared" si="147"/>
        <v>0.88743924543112884</v>
      </c>
      <c r="V329" s="124">
        <f t="shared" si="147"/>
        <v>0.89137763639007384</v>
      </c>
      <c r="W329" s="124">
        <f t="shared" ref="W329:Y329" si="148">IF(W310=0,"",W310/W291)</f>
        <v>0.89501082013779643</v>
      </c>
      <c r="X329" s="124">
        <f t="shared" si="148"/>
        <v>0.89975439330745288</v>
      </c>
      <c r="Y329" s="124">
        <f t="shared" si="148"/>
        <v>0.90431618041884032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0.82682156581356137</v>
      </c>
      <c r="D330" s="111">
        <f t="shared" si="149"/>
        <v>0.82855585433123768</v>
      </c>
      <c r="E330" s="111">
        <f t="shared" si="149"/>
        <v>0.8303369641142806</v>
      </c>
      <c r="F330" s="111">
        <f t="shared" si="149"/>
        <v>0.83212445861532824</v>
      </c>
      <c r="G330" s="111" t="str">
        <f t="shared" si="149"/>
        <v/>
      </c>
      <c r="H330" s="111">
        <f t="shared" si="149"/>
        <v>0.83582431062594686</v>
      </c>
      <c r="I330" s="111">
        <f t="shared" si="149"/>
        <v>0.83774122373351645</v>
      </c>
      <c r="J330" s="111">
        <f t="shared" si="149"/>
        <v>0.83974289280449965</v>
      </c>
      <c r="K330" s="111">
        <f t="shared" si="149"/>
        <v>0.84186084621618329</v>
      </c>
      <c r="L330" s="111">
        <f t="shared" si="149"/>
        <v>0.84410351910208969</v>
      </c>
      <c r="M330" s="111">
        <f t="shared" si="149"/>
        <v>0.84720877969012154</v>
      </c>
      <c r="N330" s="111">
        <f t="shared" si="149"/>
        <v>0.85140992340287291</v>
      </c>
      <c r="O330" s="111">
        <f t="shared" si="149"/>
        <v>0.85691146202698987</v>
      </c>
      <c r="P330" s="111">
        <f t="shared" si="149"/>
        <v>0.86332429689415457</v>
      </c>
      <c r="Q330" s="111">
        <f t="shared" si="149"/>
        <v>0.86937465945456116</v>
      </c>
      <c r="R330" s="111">
        <f t="shared" ref="R330:V330" si="150">IF(R311=0,"",R311/R292)</f>
        <v>0.87401085034850201</v>
      </c>
      <c r="S330" s="111">
        <f t="shared" si="150"/>
        <v>0.87852108906413473</v>
      </c>
      <c r="T330" s="111">
        <f t="shared" si="150"/>
        <v>0.88287524012024143</v>
      </c>
      <c r="U330" s="111">
        <f t="shared" si="150"/>
        <v>0.88704316803561845</v>
      </c>
      <c r="V330" s="111">
        <f t="shared" si="150"/>
        <v>0.89099473732905643</v>
      </c>
      <c r="W330" s="111">
        <f t="shared" ref="W330:Y330" si="151">IF(W311=0,"",W311/W292)</f>
        <v>0.89463489429417486</v>
      </c>
      <c r="X330" s="111">
        <f t="shared" si="151"/>
        <v>0.89939681589501264</v>
      </c>
      <c r="Y330" s="111">
        <f t="shared" si="151"/>
        <v>0.90397276292845763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2.3582619998382492</v>
      </c>
      <c r="D332" s="124">
        <f t="shared" si="155"/>
        <v>2.4595760952237202</v>
      </c>
      <c r="E332" s="124">
        <f t="shared" si="155"/>
        <v>2.5624090837159335</v>
      </c>
      <c r="F332" s="124">
        <f t="shared" si="155"/>
        <v>2.6660679814115782</v>
      </c>
      <c r="G332" s="124" t="str">
        <f t="shared" si="155"/>
        <v/>
      </c>
      <c r="H332" s="124">
        <f t="shared" si="155"/>
        <v>2.8775707131436858</v>
      </c>
      <c r="I332" s="124">
        <f t="shared" si="155"/>
        <v>2.9854460493997883</v>
      </c>
      <c r="J332" s="124">
        <f t="shared" si="155"/>
        <v>3.0953435223051553</v>
      </c>
      <c r="K332" s="124">
        <f t="shared" si="155"/>
        <v>3.2077100218014891</v>
      </c>
      <c r="L332" s="124">
        <f t="shared" si="155"/>
        <v>3.3226048103047661</v>
      </c>
      <c r="M332" s="124">
        <f t="shared" si="155"/>
        <v>3.4542657690523937</v>
      </c>
      <c r="N332" s="124">
        <f t="shared" si="155"/>
        <v>3.6069194713210035</v>
      </c>
      <c r="O332" s="124">
        <f t="shared" si="155"/>
        <v>3.7802935980041874</v>
      </c>
      <c r="P332" s="124">
        <f t="shared" si="155"/>
        <v>3.9575153785433179</v>
      </c>
      <c r="Q332" s="124">
        <f t="shared" si="155"/>
        <v>4.0935303779077294</v>
      </c>
      <c r="R332" s="124">
        <f t="shared" ref="R332:V332" si="156">IF(R313=0,"",R313/R294)</f>
        <v>4.1230018521166087</v>
      </c>
      <c r="S332" s="124">
        <f t="shared" si="156"/>
        <v>4.1262764603620399</v>
      </c>
      <c r="T332" s="124">
        <f t="shared" si="156"/>
        <v>4.129914913968074</v>
      </c>
      <c r="U332" s="124">
        <f t="shared" si="156"/>
        <v>4.1339576401970017</v>
      </c>
      <c r="V332" s="124">
        <f t="shared" si="156"/>
        <v>4.1455098778876316</v>
      </c>
      <c r="W332" s="124">
        <f t="shared" ref="W332:Y332" si="157">IF(W313=0,"",W313/W294)</f>
        <v>4.1834265621208973</v>
      </c>
      <c r="X332" s="124">
        <f t="shared" si="157"/>
        <v>4.2288937202637147</v>
      </c>
      <c r="Y332" s="124">
        <f t="shared" si="157"/>
        <v>4.280143289560403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2.3582619998382492</v>
      </c>
      <c r="D333" s="111">
        <f t="shared" si="158"/>
        <v>2.4595760952237202</v>
      </c>
      <c r="E333" s="111">
        <f t="shared" si="158"/>
        <v>2.5624090837159335</v>
      </c>
      <c r="F333" s="111">
        <f t="shared" si="158"/>
        <v>2.6660679814115782</v>
      </c>
      <c r="G333" s="111" t="str">
        <f t="shared" si="158"/>
        <v/>
      </c>
      <c r="H333" s="111">
        <f t="shared" si="158"/>
        <v>2.8775707131436858</v>
      </c>
      <c r="I333" s="111">
        <f t="shared" si="158"/>
        <v>2.9854460493997883</v>
      </c>
      <c r="J333" s="111">
        <f t="shared" si="158"/>
        <v>3.0953435223051553</v>
      </c>
      <c r="K333" s="111">
        <f t="shared" si="158"/>
        <v>3.2077100218014891</v>
      </c>
      <c r="L333" s="111">
        <f t="shared" si="158"/>
        <v>3.3226048103047661</v>
      </c>
      <c r="M333" s="111">
        <f t="shared" si="158"/>
        <v>3.4542657690523937</v>
      </c>
      <c r="N333" s="111">
        <f t="shared" si="158"/>
        <v>3.6069194713210035</v>
      </c>
      <c r="O333" s="111">
        <f t="shared" si="158"/>
        <v>3.7802935980041874</v>
      </c>
      <c r="P333" s="111">
        <f t="shared" si="158"/>
        <v>3.9575153785433179</v>
      </c>
      <c r="Q333" s="111">
        <f t="shared" si="158"/>
        <v>4.0935303779077294</v>
      </c>
      <c r="R333" s="111">
        <f t="shared" ref="R333:V333" si="159">IF(R314=0,"",R314/R295)</f>
        <v>4.1230018521166087</v>
      </c>
      <c r="S333" s="111">
        <f t="shared" si="159"/>
        <v>4.1262764603620399</v>
      </c>
      <c r="T333" s="111">
        <f t="shared" si="159"/>
        <v>4.129914913968074</v>
      </c>
      <c r="U333" s="111">
        <f t="shared" si="159"/>
        <v>4.1339576401970017</v>
      </c>
      <c r="V333" s="111">
        <f t="shared" si="159"/>
        <v>4.1455098778876316</v>
      </c>
      <c r="W333" s="111">
        <f t="shared" ref="W333:Y333" si="160">IF(W314=0,"",W314/W295)</f>
        <v>4.1834265621208973</v>
      </c>
      <c r="X333" s="111">
        <f t="shared" si="160"/>
        <v>4.2288937202637147</v>
      </c>
      <c r="Y333" s="111">
        <f t="shared" si="160"/>
        <v>4.280143289560403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0.81443779736220867</v>
      </c>
      <c r="D334" s="124">
        <f t="shared" si="161"/>
        <v>0.81719286454494244</v>
      </c>
      <c r="E334" s="124">
        <f t="shared" si="161"/>
        <v>0.82247250483491108</v>
      </c>
      <c r="F334" s="124">
        <f t="shared" si="161"/>
        <v>0.8250072039001376</v>
      </c>
      <c r="G334" s="124" t="str">
        <f t="shared" si="161"/>
        <v/>
      </c>
      <c r="H334" s="124">
        <f t="shared" si="161"/>
        <v>0.80627304406483014</v>
      </c>
      <c r="I334" s="124">
        <f t="shared" si="161"/>
        <v>0.83457316497449974</v>
      </c>
      <c r="J334" s="124">
        <f t="shared" si="161"/>
        <v>0.84495777617800383</v>
      </c>
      <c r="K334" s="124">
        <f t="shared" si="161"/>
        <v>0.8627342036347968</v>
      </c>
      <c r="L334" s="124">
        <f t="shared" si="161"/>
        <v>0.84216826360750952</v>
      </c>
      <c r="M334" s="124">
        <f t="shared" si="161"/>
        <v>0.84617080499769637</v>
      </c>
      <c r="N334" s="124">
        <f t="shared" si="161"/>
        <v>0.84754479124965632</v>
      </c>
      <c r="O334" s="124">
        <f t="shared" si="161"/>
        <v>0.85569017526763858</v>
      </c>
      <c r="P334" s="124">
        <f t="shared" si="161"/>
        <v>0.8714343000201874</v>
      </c>
      <c r="Q334" s="124">
        <f t="shared" si="161"/>
        <v>0.87842024303390087</v>
      </c>
      <c r="R334" s="124">
        <f t="shared" ref="R334:V334" si="162">IF(R315=0,"",R315/R296)</f>
        <v>0.88488455854313741</v>
      </c>
      <c r="S334" s="124">
        <f t="shared" si="162"/>
        <v>0.87253552743506901</v>
      </c>
      <c r="T334" s="124">
        <f t="shared" si="162"/>
        <v>0.87068296988521365</v>
      </c>
      <c r="U334" s="124">
        <f t="shared" si="162"/>
        <v>0.89654187160170717</v>
      </c>
      <c r="V334" s="124">
        <f t="shared" si="162"/>
        <v>0.92897799044280327</v>
      </c>
      <c r="W334" s="124">
        <f t="shared" ref="W334:Y334" si="163">IF(W315=0,"",W315/W296)</f>
        <v>0.9337104676469018</v>
      </c>
      <c r="X334" s="124">
        <f t="shared" si="163"/>
        <v>0.93677034576897178</v>
      </c>
      <c r="Y334" s="124">
        <f t="shared" si="163"/>
        <v>0.94030102250097114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0.84659511064690562</v>
      </c>
      <c r="D335" s="111">
        <f t="shared" si="164"/>
        <v>0.84881061129033475</v>
      </c>
      <c r="E335" s="111">
        <f t="shared" si="164"/>
        <v>0.85108592467108513</v>
      </c>
      <c r="F335" s="111">
        <f t="shared" si="164"/>
        <v>0.85336939433419734</v>
      </c>
      <c r="G335" s="111" t="str">
        <f t="shared" si="164"/>
        <v/>
      </c>
      <c r="H335" s="111">
        <f t="shared" si="164"/>
        <v>0.85809584234245739</v>
      </c>
      <c r="I335" s="111">
        <f t="shared" si="164"/>
        <v>0.86054464032499212</v>
      </c>
      <c r="J335" s="111">
        <f t="shared" si="164"/>
        <v>0.8631017114636732</v>
      </c>
      <c r="K335" s="111">
        <f t="shared" si="164"/>
        <v>0.86580733229810392</v>
      </c>
      <c r="L335" s="111">
        <f t="shared" si="164"/>
        <v>0.86867227845388229</v>
      </c>
      <c r="M335" s="111">
        <f t="shared" si="164"/>
        <v>0.87263915406926074</v>
      </c>
      <c r="N335" s="111">
        <f t="shared" si="164"/>
        <v>0.87800598692542886</v>
      </c>
      <c r="O335" s="111">
        <f t="shared" si="164"/>
        <v>0.88503403458725316</v>
      </c>
      <c r="P335" s="111">
        <f t="shared" si="164"/>
        <v>0.89322623538291235</v>
      </c>
      <c r="Q335" s="111">
        <f t="shared" si="164"/>
        <v>0.9009553888708931</v>
      </c>
      <c r="R335" s="111">
        <f t="shared" ref="R335:V335" si="165">IF(R316=0,"",R316/R297)</f>
        <v>0.90687798122153052</v>
      </c>
      <c r="S335" s="111">
        <f t="shared" si="165"/>
        <v>0.91263967350897834</v>
      </c>
      <c r="T335" s="111">
        <f t="shared" si="165"/>
        <v>0.91820196857584468</v>
      </c>
      <c r="U335" s="111">
        <f t="shared" si="165"/>
        <v>0.92352636926475529</v>
      </c>
      <c r="V335" s="111">
        <f t="shared" si="165"/>
        <v>0.92857437841832924</v>
      </c>
      <c r="W335" s="111">
        <f t="shared" ref="W335:Y335" si="166">IF(W316=0,"",W316/W297)</f>
        <v>0.93322456782811103</v>
      </c>
      <c r="X335" s="111">
        <f t="shared" si="166"/>
        <v>0.93677034576897178</v>
      </c>
      <c r="Y335" s="111">
        <f t="shared" si="166"/>
        <v>0.94017764505060719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0.93696766576596158</v>
      </c>
      <c r="D336" s="111">
        <f t="shared" si="167"/>
        <v>0.93781513474594735</v>
      </c>
      <c r="E336" s="111">
        <f t="shared" si="167"/>
        <v>0.93928946454748485</v>
      </c>
      <c r="F336" s="111">
        <f t="shared" si="167"/>
        <v>0.94025627880943252</v>
      </c>
      <c r="G336" s="111" t="str">
        <f t="shared" si="167"/>
        <v/>
      </c>
      <c r="H336" s="111">
        <f t="shared" si="167"/>
        <v>0.95196815404649593</v>
      </c>
      <c r="I336" s="111">
        <f t="shared" si="167"/>
        <v>0.95015201518464898</v>
      </c>
      <c r="J336" s="111">
        <f t="shared" si="167"/>
        <v>0.94711766143384435</v>
      </c>
      <c r="K336" s="111">
        <f t="shared" si="167"/>
        <v>0.94716556204842295</v>
      </c>
      <c r="L336" s="111">
        <f t="shared" si="167"/>
        <v>0.95432787233214211</v>
      </c>
      <c r="M336" s="111">
        <f t="shared" si="167"/>
        <v>0.95074013373079513</v>
      </c>
      <c r="N336" s="111">
        <f t="shared" si="167"/>
        <v>0.95471790688760139</v>
      </c>
      <c r="O336" s="111">
        <f t="shared" si="167"/>
        <v>0.96361905113505164</v>
      </c>
      <c r="P336" s="111">
        <f t="shared" si="167"/>
        <v>0.96574096927430908</v>
      </c>
      <c r="Q336" s="111">
        <f t="shared" si="167"/>
        <v>0.97445835693890492</v>
      </c>
      <c r="R336" s="111">
        <f t="shared" ref="R336:V336" si="168">IF(R317=0,"",R317/R298)</f>
        <v>0.97777647196166662</v>
      </c>
      <c r="S336" s="111" t="str">
        <f t="shared" si="168"/>
        <v/>
      </c>
      <c r="T336" s="111">
        <f t="shared" si="168"/>
        <v>0.974949886075265</v>
      </c>
      <c r="U336" s="111">
        <f t="shared" si="168"/>
        <v>0.97620350688152557</v>
      </c>
      <c r="V336" s="111">
        <f t="shared" si="168"/>
        <v>0.97780341240066915</v>
      </c>
      <c r="W336" s="111">
        <f t="shared" ref="W336:Y336" si="169">IF(W317=0,"",W317/W298)</f>
        <v>0.97964724667620717</v>
      </c>
      <c r="X336" s="111" t="str">
        <f t="shared" si="169"/>
        <v/>
      </c>
      <c r="Y336" s="111">
        <f t="shared" si="169"/>
        <v>0.97903589235311972</v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>
        <f t="shared" ref="C337:Q337" si="170">IF(C318=0,"",C318/C299)</f>
        <v>0.84659511064690562</v>
      </c>
      <c r="D337" s="112">
        <f t="shared" si="170"/>
        <v>0.84881061129033475</v>
      </c>
      <c r="E337" s="112">
        <f t="shared" si="170"/>
        <v>0.85108592467108513</v>
      </c>
      <c r="F337" s="112">
        <f t="shared" si="170"/>
        <v>0.85336939433419734</v>
      </c>
      <c r="G337" s="112" t="str">
        <f t="shared" si="170"/>
        <v/>
      </c>
      <c r="H337" s="112">
        <f t="shared" si="170"/>
        <v>0.85809584234245739</v>
      </c>
      <c r="I337" s="112">
        <f t="shared" si="170"/>
        <v>0.86054464032499212</v>
      </c>
      <c r="J337" s="112">
        <f t="shared" si="170"/>
        <v>0.86310171146367332</v>
      </c>
      <c r="K337" s="112">
        <f t="shared" si="170"/>
        <v>0.86580733229810392</v>
      </c>
      <c r="L337" s="112">
        <f t="shared" si="170"/>
        <v>0.8686722784538824</v>
      </c>
      <c r="M337" s="112">
        <f t="shared" si="170"/>
        <v>0.87263915406926074</v>
      </c>
      <c r="N337" s="112">
        <f t="shared" si="170"/>
        <v>0.87800598692542886</v>
      </c>
      <c r="O337" s="112">
        <f t="shared" si="170"/>
        <v>0.88503403458725305</v>
      </c>
      <c r="P337" s="112">
        <f t="shared" si="170"/>
        <v>0.89322623538291224</v>
      </c>
      <c r="Q337" s="112">
        <f t="shared" si="170"/>
        <v>0.9009553888708931</v>
      </c>
      <c r="R337" s="112">
        <f t="shared" ref="R337:V337" si="171">IF(R318=0,"",R318/R299)</f>
        <v>0.90687798122153052</v>
      </c>
      <c r="S337" s="112" t="str">
        <f t="shared" si="171"/>
        <v/>
      </c>
      <c r="T337" s="112">
        <f t="shared" si="171"/>
        <v>0.91820196857584468</v>
      </c>
      <c r="U337" s="112">
        <f t="shared" si="171"/>
        <v>0.92352636926475529</v>
      </c>
      <c r="V337" s="112">
        <f t="shared" si="171"/>
        <v>0.92857437841832924</v>
      </c>
      <c r="W337" s="112">
        <f t="shared" ref="W337:Y337" si="172">IF(W318=0,"",W318/W299)</f>
        <v>0.93322456782811092</v>
      </c>
      <c r="X337" s="112" t="str">
        <f t="shared" si="172"/>
        <v/>
      </c>
      <c r="Y337" s="112">
        <f t="shared" si="172"/>
        <v>0.9401776450506073</v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 t="str">
        <f t="shared" si="173"/>
        <v/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 t="str">
        <f t="shared" si="174"/>
        <v/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 t="str">
        <f t="shared" si="175"/>
        <v/>
      </c>
      <c r="Y338" s="113">
        <f t="shared" si="175"/>
        <v>1</v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0.70210362328928544</v>
      </c>
      <c r="D339" s="112">
        <f t="shared" si="176"/>
        <v>0.70307790440927853</v>
      </c>
      <c r="E339" s="112">
        <f t="shared" si="176"/>
        <v>0.70414450093667191</v>
      </c>
      <c r="F339" s="112">
        <f t="shared" si="176"/>
        <v>0.70522396646110153</v>
      </c>
      <c r="G339" s="112" t="str">
        <f t="shared" si="176"/>
        <v/>
      </c>
      <c r="H339" s="112">
        <f t="shared" si="176"/>
        <v>0.70763188442304903</v>
      </c>
      <c r="I339" s="112">
        <f t="shared" si="176"/>
        <v>0.7089710098466171</v>
      </c>
      <c r="J339" s="112">
        <f t="shared" si="176"/>
        <v>0.71048232196881433</v>
      </c>
      <c r="K339" s="112">
        <f t="shared" si="176"/>
        <v>0.71223276269105362</v>
      </c>
      <c r="L339" s="112">
        <f t="shared" si="176"/>
        <v>0.7142453478620796</v>
      </c>
      <c r="M339" s="112">
        <f t="shared" si="176"/>
        <v>0.71807151467695884</v>
      </c>
      <c r="N339" s="112">
        <f t="shared" si="176"/>
        <v>0.72438051916239177</v>
      </c>
      <c r="O339" s="112">
        <f t="shared" si="176"/>
        <v>0.73400093088760976</v>
      </c>
      <c r="P339" s="112">
        <f t="shared" si="176"/>
        <v>0.74647664339135933</v>
      </c>
      <c r="Q339" s="112">
        <f t="shared" si="176"/>
        <v>0.75851305163146177</v>
      </c>
      <c r="R339" s="112">
        <f t="shared" ref="R339:V339" si="177">IF(R320=0,"",R320/R301)</f>
        <v>0.76665856278036026</v>
      </c>
      <c r="S339" s="112">
        <f t="shared" si="177"/>
        <v>0.77455015905289237</v>
      </c>
      <c r="T339" s="112">
        <f t="shared" si="177"/>
        <v>0.7823805123171178</v>
      </c>
      <c r="U339" s="112">
        <f t="shared" si="177"/>
        <v>0.79022833894964817</v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0.86392238361158991</v>
      </c>
      <c r="D340" s="113">
        <f t="shared" si="179"/>
        <v>0.86408536373357381</v>
      </c>
      <c r="E340" s="113">
        <f t="shared" si="179"/>
        <v>0.86568549592438504</v>
      </c>
      <c r="F340" s="113">
        <f t="shared" si="179"/>
        <v>0.86643593341705538</v>
      </c>
      <c r="G340" s="113" t="str">
        <f t="shared" si="179"/>
        <v/>
      </c>
      <c r="H340" s="113">
        <f t="shared" si="179"/>
        <v>0.88767269544727767</v>
      </c>
      <c r="I340" s="113">
        <f t="shared" si="179"/>
        <v>0.88280737528218656</v>
      </c>
      <c r="J340" s="113">
        <f t="shared" si="179"/>
        <v>0.8746425515513444</v>
      </c>
      <c r="K340" s="113">
        <f t="shared" si="179"/>
        <v>0.87290581698516179</v>
      </c>
      <c r="L340" s="113">
        <f t="shared" si="179"/>
        <v>0.88724907561537059</v>
      </c>
      <c r="M340" s="113">
        <f t="shared" si="179"/>
        <v>0.87801026371665181</v>
      </c>
      <c r="N340" s="113">
        <f t="shared" si="179"/>
        <v>0.88516206985371038</v>
      </c>
      <c r="O340" s="113">
        <f t="shared" si="179"/>
        <v>0.9041896637840211</v>
      </c>
      <c r="P340" s="113">
        <f t="shared" si="179"/>
        <v>0.9088801159448332</v>
      </c>
      <c r="Q340" s="113">
        <f t="shared" si="179"/>
        <v>0.92954488628125942</v>
      </c>
      <c r="R340" s="113">
        <f t="shared" ref="R340:V340" si="180">IF(R321=0,"",R321/R302)</f>
        <v>0.93688970148041295</v>
      </c>
      <c r="S340" s="113">
        <f t="shared" si="180"/>
        <v>0.93244731803760628</v>
      </c>
      <c r="T340" s="113">
        <f t="shared" si="180"/>
        <v>0.92570033690528697</v>
      </c>
      <c r="U340" s="113">
        <f t="shared" si="180"/>
        <v>0.92723778190866246</v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0.70210362328928544</v>
      </c>
      <c r="D341" s="111">
        <f t="shared" si="182"/>
        <v>0.70307790440927853</v>
      </c>
      <c r="E341" s="111">
        <f t="shared" si="182"/>
        <v>0.70414450093667191</v>
      </c>
      <c r="F341" s="111">
        <f t="shared" si="182"/>
        <v>0.70522396646110153</v>
      </c>
      <c r="G341" s="111" t="str">
        <f t="shared" si="182"/>
        <v/>
      </c>
      <c r="H341" s="111">
        <f t="shared" si="182"/>
        <v>0.70763188442304903</v>
      </c>
      <c r="I341" s="111">
        <f t="shared" si="182"/>
        <v>0.7089710098466171</v>
      </c>
      <c r="J341" s="111">
        <f t="shared" si="182"/>
        <v>0.71048232196881445</v>
      </c>
      <c r="K341" s="111">
        <f t="shared" si="182"/>
        <v>0.71223276269105362</v>
      </c>
      <c r="L341" s="111">
        <f t="shared" si="182"/>
        <v>0.71424534786207949</v>
      </c>
      <c r="M341" s="111">
        <f t="shared" si="182"/>
        <v>0.71807151467695884</v>
      </c>
      <c r="N341" s="111">
        <f t="shared" si="182"/>
        <v>0.72438051916239177</v>
      </c>
      <c r="O341" s="111">
        <f t="shared" si="182"/>
        <v>0.73400093088760965</v>
      </c>
      <c r="P341" s="111">
        <f t="shared" si="182"/>
        <v>0.74647664339135933</v>
      </c>
      <c r="Q341" s="111">
        <f t="shared" si="182"/>
        <v>0.75851305163146177</v>
      </c>
      <c r="R341" s="111">
        <f t="shared" ref="R341:V341" si="183">IF(R322=0,"",R322/R303)</f>
        <v>0.76665856278036026</v>
      </c>
      <c r="S341" s="111">
        <f t="shared" si="183"/>
        <v>0.77455015905289237</v>
      </c>
      <c r="T341" s="111">
        <f t="shared" si="183"/>
        <v>0.7823805123171178</v>
      </c>
      <c r="U341" s="111">
        <f t="shared" si="183"/>
        <v>0.79022833894964828</v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0.76372340789020576</v>
      </c>
      <c r="D343" s="124">
        <f t="shared" si="188"/>
        <v>0.76522930434948733</v>
      </c>
      <c r="E343" s="124">
        <f t="shared" si="188"/>
        <v>0.76654743071536013</v>
      </c>
      <c r="F343" s="124">
        <f t="shared" si="188"/>
        <v>0.76761635185741417</v>
      </c>
      <c r="G343" s="124" t="str">
        <f t="shared" si="188"/>
        <v/>
      </c>
      <c r="H343" s="124">
        <f t="shared" si="188"/>
        <v>0.77059285086009877</v>
      </c>
      <c r="I343" s="124">
        <f t="shared" si="188"/>
        <v>0.77244098953486073</v>
      </c>
      <c r="J343" s="124">
        <f t="shared" si="188"/>
        <v>0.77427166694605865</v>
      </c>
      <c r="K343" s="124">
        <f t="shared" si="188"/>
        <v>0.77597730294407741</v>
      </c>
      <c r="L343" s="124">
        <f t="shared" si="188"/>
        <v>0.77812290778605264</v>
      </c>
      <c r="M343" s="124">
        <f t="shared" si="188"/>
        <v>0.78112966401570461</v>
      </c>
      <c r="N343" s="124">
        <f t="shared" si="188"/>
        <v>0.78492381372421816</v>
      </c>
      <c r="O343" s="124">
        <f t="shared" si="188"/>
        <v>0.78991448715676771</v>
      </c>
      <c r="P343" s="124">
        <f t="shared" si="188"/>
        <v>0.79660899737939594</v>
      </c>
      <c r="Q343" s="124">
        <f t="shared" si="188"/>
        <v>0.80520648345256141</v>
      </c>
      <c r="R343" s="124">
        <f t="shared" ref="R343:V343" si="189">IF(R324=0,"",R324/R305)</f>
        <v>0.81772255927667781</v>
      </c>
      <c r="S343" s="124">
        <f t="shared" si="189"/>
        <v>0.83345951049117217</v>
      </c>
      <c r="T343" s="124">
        <f t="shared" si="189"/>
        <v>0.85038403133364382</v>
      </c>
      <c r="U343" s="124">
        <f t="shared" si="189"/>
        <v>0.8659633191991909</v>
      </c>
      <c r="V343" s="124">
        <f t="shared" si="189"/>
        <v>0.87915105431435159</v>
      </c>
      <c r="W343" s="124">
        <f t="shared" ref="W343:Y343" si="190">IF(W324=0,"",W324/W305)</f>
        <v>0.8882931265505426</v>
      </c>
      <c r="X343" s="124">
        <f t="shared" si="190"/>
        <v>0.89693656528367005</v>
      </c>
      <c r="Y343" s="124">
        <f t="shared" si="190"/>
        <v>0.90341515830235208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0.60775883642253548</v>
      </c>
      <c r="D344" s="111">
        <f t="shared" si="191"/>
        <v>0.60798666898863474</v>
      </c>
      <c r="E344" s="111">
        <f t="shared" si="191"/>
        <v>0.60821452207757287</v>
      </c>
      <c r="F344" s="111">
        <f t="shared" si="191"/>
        <v>0.60844237796507983</v>
      </c>
      <c r="G344" s="111" t="str">
        <f t="shared" si="191"/>
        <v/>
      </c>
      <c r="H344" s="111">
        <f t="shared" si="191"/>
        <v>0.60889814447042601</v>
      </c>
      <c r="I344" s="111">
        <f t="shared" si="191"/>
        <v>0.60912605708508849</v>
      </c>
      <c r="J344" s="111">
        <f t="shared" si="191"/>
        <v>0.60935400685024166</v>
      </c>
      <c r="K344" s="111">
        <f t="shared" si="191"/>
        <v>0.60958200758549907</v>
      </c>
      <c r="L344" s="111">
        <f t="shared" si="191"/>
        <v>0.60981006298817397</v>
      </c>
      <c r="M344" s="111">
        <f t="shared" si="191"/>
        <v>0.60998325805052778</v>
      </c>
      <c r="N344" s="111">
        <f t="shared" si="191"/>
        <v>0.61008006594357</v>
      </c>
      <c r="O344" s="111">
        <f t="shared" si="191"/>
        <v>0.61013792547821999</v>
      </c>
      <c r="P344" s="111">
        <f t="shared" si="191"/>
        <v>0.61029937294476555</v>
      </c>
      <c r="Q344" s="111">
        <f t="shared" si="191"/>
        <v>0.61095650184846029</v>
      </c>
      <c r="R344" s="111">
        <f t="shared" ref="R344:V344" si="192">IF(R325=0,"",R325/R306)</f>
        <v>0.61268261584848716</v>
      </c>
      <c r="S344" s="111">
        <f t="shared" si="192"/>
        <v>0.61511749688771744</v>
      </c>
      <c r="T344" s="111">
        <f t="shared" si="192"/>
        <v>0.61778903879892189</v>
      </c>
      <c r="U344" s="111">
        <f t="shared" si="192"/>
        <v>0.620225135414878</v>
      </c>
      <c r="V344" s="111">
        <f t="shared" si="192"/>
        <v>0.62195368056835976</v>
      </c>
      <c r="W344" s="111">
        <f t="shared" ref="W344:Y344" si="193">IF(W325=0,"",W325/W306)</f>
        <v>0.622784432492968</v>
      </c>
      <c r="X344" s="111" t="str">
        <f t="shared" si="193"/>
        <v/>
      </c>
      <c r="Y344" s="111" t="str">
        <f t="shared" si="193"/>
        <v/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0.76477532017812433</v>
      </c>
      <c r="D345" s="45">
        <f t="shared" si="194"/>
        <v>0.7660602977477684</v>
      </c>
      <c r="E345" s="45">
        <f t="shared" si="194"/>
        <v>0.76740586230707564</v>
      </c>
      <c r="F345" s="45">
        <f t="shared" si="194"/>
        <v>0.76875968872860978</v>
      </c>
      <c r="G345" s="45" t="str">
        <f t="shared" si="194"/>
        <v/>
      </c>
      <c r="H345" s="45">
        <f t="shared" si="194"/>
        <v>0.77162891503081843</v>
      </c>
      <c r="I345" s="45">
        <f t="shared" si="194"/>
        <v>0.77315020988179539</v>
      </c>
      <c r="J345" s="45">
        <f t="shared" si="194"/>
        <v>0.7747811794423074</v>
      </c>
      <c r="K345" s="45">
        <f t="shared" si="194"/>
        <v>0.7765626216159105</v>
      </c>
      <c r="L345" s="45">
        <f t="shared" si="194"/>
        <v>0.77850545151443484</v>
      </c>
      <c r="M345" s="45">
        <f t="shared" si="194"/>
        <v>0.78128326894731492</v>
      </c>
      <c r="N345" s="45">
        <f t="shared" si="194"/>
        <v>0.78508784137811671</v>
      </c>
      <c r="O345" s="45">
        <f t="shared" si="194"/>
        <v>0.79037391402781398</v>
      </c>
      <c r="P345" s="45">
        <f t="shared" si="194"/>
        <v>0.79736452544417447</v>
      </c>
      <c r="Q345" s="45">
        <f t="shared" si="194"/>
        <v>0.80641044480103286</v>
      </c>
      <c r="R345" s="45">
        <f t="shared" ref="R345:V345" si="195">IF(R326=0,"",R326/R307)</f>
        <v>0.81871977831402476</v>
      </c>
      <c r="S345" s="45">
        <f t="shared" si="195"/>
        <v>0.83412277280482261</v>
      </c>
      <c r="T345" s="45">
        <f t="shared" si="195"/>
        <v>0.85070494221512716</v>
      </c>
      <c r="U345" s="45">
        <f t="shared" si="195"/>
        <v>0.86655180048668412</v>
      </c>
      <c r="V345" s="45">
        <f t="shared" si="195"/>
        <v>0.87974886156121745</v>
      </c>
      <c r="W345" s="45">
        <f t="shared" ref="W345:Y345" si="196">IF(W326=0,"",W326/W307)</f>
        <v>0.88963094561323908</v>
      </c>
      <c r="X345" s="45">
        <f t="shared" si="196"/>
        <v>0.89693656528367005</v>
      </c>
      <c r="Y345" s="45">
        <f t="shared" si="196"/>
        <v>0.90341515830235208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1.0503232530038407E-2</v>
      </c>
      <c r="D347" s="117">
        <f t="shared" si="197"/>
        <v>1.1080679054568601E-2</v>
      </c>
      <c r="E347" s="117">
        <f t="shared" si="197"/>
        <v>1.0128822979800337E-2</v>
      </c>
      <c r="F347" s="117">
        <f t="shared" si="197"/>
        <v>8.1298108139441442E-3</v>
      </c>
      <c r="G347" s="117">
        <f t="shared" si="197"/>
        <v>0</v>
      </c>
      <c r="H347" s="117">
        <f t="shared" si="197"/>
        <v>3.8901077200967867E-3</v>
      </c>
      <c r="I347" s="117">
        <f t="shared" si="197"/>
        <v>5.5845033405852148E-3</v>
      </c>
      <c r="J347" s="117">
        <f t="shared" si="197"/>
        <v>5.2665600864459684E-3</v>
      </c>
      <c r="K347" s="117">
        <f t="shared" si="197"/>
        <v>7.4393435399602616E-3</v>
      </c>
      <c r="L347" s="117">
        <f t="shared" si="197"/>
        <v>4.8966927294235947E-3</v>
      </c>
      <c r="M347" s="117">
        <f t="shared" si="197"/>
        <v>2.1127804238998916E-3</v>
      </c>
      <c r="N347" s="117">
        <f t="shared" si="197"/>
        <v>2.5684471892913232E-3</v>
      </c>
      <c r="O347" s="117">
        <f t="shared" si="197"/>
        <v>8.0975439340386143E-3</v>
      </c>
      <c r="P347" s="117">
        <f t="shared" si="197"/>
        <v>1.4823285194927484E-2</v>
      </c>
      <c r="Q347" s="117">
        <f t="shared" si="197"/>
        <v>1.5877950419500023E-2</v>
      </c>
      <c r="R347" s="117">
        <f t="shared" ref="R347:V347" si="198">R348+R351+R353+R362</f>
        <v>1.0712339380020565E-2</v>
      </c>
      <c r="S347" s="117">
        <f t="shared" si="198"/>
        <v>5.7764530018116836E-3</v>
      </c>
      <c r="T347" s="117">
        <f t="shared" si="198"/>
        <v>2.3780433493464769E-3</v>
      </c>
      <c r="U347" s="117">
        <f t="shared" si="198"/>
        <v>2.681343447790824E-3</v>
      </c>
      <c r="V347" s="117">
        <f t="shared" si="198"/>
        <v>2.9713644280625539E-3</v>
      </c>
      <c r="W347" s="117">
        <f t="shared" ref="W347:Y347" si="199">W348+W351+W353+W362</f>
        <v>5.5355677967752455E-3</v>
      </c>
      <c r="X347" s="117">
        <f t="shared" si="199"/>
        <v>0</v>
      </c>
      <c r="Y347" s="117">
        <f t="shared" si="199"/>
        <v>0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1.0503232530038407E-2</v>
      </c>
      <c r="D362" s="122">
        <v>1.1080679054568601E-2</v>
      </c>
      <c r="E362" s="122">
        <v>1.0128822979800337E-2</v>
      </c>
      <c r="F362" s="122">
        <v>8.1298108139441442E-3</v>
      </c>
      <c r="G362" s="122">
        <v>0</v>
      </c>
      <c r="H362" s="122">
        <v>3.8901077200967867E-3</v>
      </c>
      <c r="I362" s="122">
        <v>5.5845033405852148E-3</v>
      </c>
      <c r="J362" s="122">
        <v>5.2665600864459684E-3</v>
      </c>
      <c r="K362" s="122">
        <v>7.4393435399602616E-3</v>
      </c>
      <c r="L362" s="122">
        <v>4.8966927294235947E-3</v>
      </c>
      <c r="M362" s="122">
        <v>2.1127804238998916E-3</v>
      </c>
      <c r="N362" s="122">
        <v>2.5684471892913232E-3</v>
      </c>
      <c r="O362" s="122">
        <v>8.0975439340386143E-3</v>
      </c>
      <c r="P362" s="122">
        <v>1.4823285194927484E-2</v>
      </c>
      <c r="Q362" s="122">
        <v>1.5877950419500023E-2</v>
      </c>
      <c r="R362" s="122">
        <v>1.0712339380020565E-2</v>
      </c>
      <c r="S362" s="122">
        <v>5.7764530018116836E-3</v>
      </c>
      <c r="T362" s="122">
        <v>2.3780433493464769E-3</v>
      </c>
      <c r="U362" s="122">
        <v>2.681343447790824E-3</v>
      </c>
      <c r="V362" s="122">
        <v>2.9713644280625539E-3</v>
      </c>
      <c r="W362" s="122">
        <v>5.5355677967752455E-3</v>
      </c>
      <c r="X362" s="122">
        <v>0</v>
      </c>
      <c r="Y362" s="122">
        <v>0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1.0503232530038407E-2</v>
      </c>
      <c r="D363" s="98">
        <v>1.1080679054568601E-2</v>
      </c>
      <c r="E363" s="98">
        <v>1.0128822979800337E-2</v>
      </c>
      <c r="F363" s="98">
        <v>8.1298108139441442E-3</v>
      </c>
      <c r="G363" s="98">
        <v>0</v>
      </c>
      <c r="H363" s="98">
        <v>3.8901077200967867E-3</v>
      </c>
      <c r="I363" s="98">
        <v>5.5845033405852148E-3</v>
      </c>
      <c r="J363" s="98">
        <v>5.2665600864459684E-3</v>
      </c>
      <c r="K363" s="98">
        <v>7.4393435399602616E-3</v>
      </c>
      <c r="L363" s="98">
        <v>4.8966927294235947E-3</v>
      </c>
      <c r="M363" s="98">
        <v>2.1127804238998916E-3</v>
      </c>
      <c r="N363" s="98">
        <v>2.5684471892913232E-3</v>
      </c>
      <c r="O363" s="98">
        <v>8.0975439340386143E-3</v>
      </c>
      <c r="P363" s="98">
        <v>1.4823285194927484E-2</v>
      </c>
      <c r="Q363" s="98">
        <v>1.5877950419500023E-2</v>
      </c>
      <c r="R363" s="98">
        <v>1.0712339380020565E-2</v>
      </c>
      <c r="S363" s="98">
        <v>5.7764530018116836E-3</v>
      </c>
      <c r="T363" s="98">
        <v>2.3780433493464769E-3</v>
      </c>
      <c r="U363" s="98">
        <v>2.681343447790824E-3</v>
      </c>
      <c r="V363" s="98">
        <v>2.9713644280625539E-3</v>
      </c>
      <c r="W363" s="98">
        <v>5.5355677967752455E-3</v>
      </c>
      <c r="X363" s="98">
        <v>0</v>
      </c>
      <c r="Y363" s="98">
        <v>0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16557.25930810054</v>
      </c>
      <c r="D366" s="117">
        <f t="shared" si="204"/>
        <v>14182.883260444272</v>
      </c>
      <c r="E366" s="117">
        <f t="shared" si="204"/>
        <v>16228.127758828448</v>
      </c>
      <c r="F366" s="117">
        <f t="shared" si="204"/>
        <v>16520.939517021212</v>
      </c>
      <c r="G366" s="117">
        <f t="shared" si="204"/>
        <v>0</v>
      </c>
      <c r="H366" s="117">
        <f t="shared" si="204"/>
        <v>13203.454090156289</v>
      </c>
      <c r="I366" s="117">
        <f t="shared" si="204"/>
        <v>13444.374128748173</v>
      </c>
      <c r="J366" s="117">
        <f t="shared" si="204"/>
        <v>12915.451888322326</v>
      </c>
      <c r="K366" s="117">
        <f t="shared" si="204"/>
        <v>12868.715585032556</v>
      </c>
      <c r="L366" s="117">
        <f t="shared" si="204"/>
        <v>14862.774101879779</v>
      </c>
      <c r="M366" s="117">
        <f t="shared" si="204"/>
        <v>12970.407124001578</v>
      </c>
      <c r="N366" s="117">
        <f t="shared" si="204"/>
        <v>12835.573600911424</v>
      </c>
      <c r="O366" s="117">
        <f t="shared" si="204"/>
        <v>14350.61232916386</v>
      </c>
      <c r="P366" s="117">
        <f t="shared" si="204"/>
        <v>11576.306038885801</v>
      </c>
      <c r="Q366" s="117">
        <f t="shared" si="204"/>
        <v>10499.198990531075</v>
      </c>
      <c r="R366" s="117">
        <f t="shared" ref="R366:V366" si="205">R367+R370+R372+R381</f>
        <v>11935.492483150754</v>
      </c>
      <c r="S366" s="117">
        <f t="shared" si="205"/>
        <v>12377.352384788173</v>
      </c>
      <c r="T366" s="117">
        <f t="shared" si="205"/>
        <v>11432.697467850559</v>
      </c>
      <c r="U366" s="117">
        <f t="shared" si="205"/>
        <v>9822.5932389605405</v>
      </c>
      <c r="V366" s="117">
        <f t="shared" si="205"/>
        <v>10144.447627206793</v>
      </c>
      <c r="W366" s="117">
        <f t="shared" ref="W366:Y366" si="206">W367+W370+W372+W381</f>
        <v>13217.514066764157</v>
      </c>
      <c r="X366" s="117">
        <f t="shared" si="206"/>
        <v>9902.9072006403912</v>
      </c>
      <c r="Y366" s="117">
        <f t="shared" si="206"/>
        <v>8061.8339448926836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13786.930817372608</v>
      </c>
      <c r="D367" s="122">
        <f t="shared" si="207"/>
        <v>11367.883346782708</v>
      </c>
      <c r="E367" s="122">
        <f t="shared" si="207"/>
        <v>13327.869884592767</v>
      </c>
      <c r="F367" s="122">
        <f t="shared" si="207"/>
        <v>13425.246730565434</v>
      </c>
      <c r="G367" s="122">
        <f t="shared" si="207"/>
        <v>0</v>
      </c>
      <c r="H367" s="122">
        <f t="shared" si="207"/>
        <v>10432.305445893306</v>
      </c>
      <c r="I367" s="122">
        <f t="shared" si="207"/>
        <v>10685.640471261855</v>
      </c>
      <c r="J367" s="122">
        <f t="shared" si="207"/>
        <v>10171.983991408239</v>
      </c>
      <c r="K367" s="122">
        <f t="shared" si="207"/>
        <v>9911.1336823181755</v>
      </c>
      <c r="L367" s="122">
        <f t="shared" si="207"/>
        <v>11821.701788691822</v>
      </c>
      <c r="M367" s="122">
        <f t="shared" si="207"/>
        <v>9906.7739068674655</v>
      </c>
      <c r="N367" s="122">
        <f t="shared" si="207"/>
        <v>9705.7419842148356</v>
      </c>
      <c r="O367" s="122">
        <f t="shared" si="207"/>
        <v>11344.785144426578</v>
      </c>
      <c r="P367" s="122">
        <f t="shared" si="207"/>
        <v>8480.8364599669167</v>
      </c>
      <c r="Q367" s="122">
        <f t="shared" si="207"/>
        <v>7508.196342138428</v>
      </c>
      <c r="R367" s="122">
        <f t="shared" ref="R367:V367" si="208">SUM(R368:R369)</f>
        <v>8972.9677226308286</v>
      </c>
      <c r="S367" s="122">
        <f t="shared" si="208"/>
        <v>9487.3793336470208</v>
      </c>
      <c r="T367" s="122">
        <f t="shared" si="208"/>
        <v>8659.0880471701112</v>
      </c>
      <c r="U367" s="122">
        <f t="shared" si="208"/>
        <v>7125.4401873592187</v>
      </c>
      <c r="V367" s="122">
        <f t="shared" si="208"/>
        <v>7589.3194118655883</v>
      </c>
      <c r="W367" s="122">
        <f t="shared" ref="W367:Y367" si="209">SUM(W368:W369)</f>
        <v>10237.948866833474</v>
      </c>
      <c r="X367" s="122">
        <f t="shared" si="209"/>
        <v>7277.4411352225306</v>
      </c>
      <c r="Y367" s="122">
        <f t="shared" si="209"/>
        <v>5530.4448573048867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13725.095617408204</v>
      </c>
      <c r="D368" s="98">
        <v>11317.984006786941</v>
      </c>
      <c r="E368" s="98">
        <v>13270.43628713478</v>
      </c>
      <c r="F368" s="98">
        <v>13368.737055962771</v>
      </c>
      <c r="G368" s="98">
        <v>0</v>
      </c>
      <c r="H368" s="98">
        <v>10392.836487222748</v>
      </c>
      <c r="I368" s="98">
        <v>10646.492234313078</v>
      </c>
      <c r="J368" s="98">
        <v>10135.10985627146</v>
      </c>
      <c r="K368" s="98">
        <v>9875.4508807846141</v>
      </c>
      <c r="L368" s="98">
        <v>11779.398301996349</v>
      </c>
      <c r="M368" s="98">
        <v>9871.7053638665857</v>
      </c>
      <c r="N368" s="98">
        <v>9671.5522175694496</v>
      </c>
      <c r="O368" s="98">
        <v>11304.935525266088</v>
      </c>
      <c r="P368" s="98">
        <v>8451.0552191179922</v>
      </c>
      <c r="Q368" s="98">
        <v>7481.8448537551039</v>
      </c>
      <c r="R368" s="98">
        <v>8941.4871913278694</v>
      </c>
      <c r="S368" s="98">
        <v>9454.1212165960551</v>
      </c>
      <c r="T368" s="98">
        <v>8628.659543054313</v>
      </c>
      <c r="U368" s="98">
        <v>7100.4551931610458</v>
      </c>
      <c r="V368" s="98">
        <v>7562.6606689263963</v>
      </c>
      <c r="W368" s="98">
        <v>10201.421502874251</v>
      </c>
      <c r="X368" s="98">
        <v>7251.5746719145354</v>
      </c>
      <c r="Y368" s="98">
        <v>5510.6665990573811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61.835199964403714</v>
      </c>
      <c r="D369" s="98">
        <v>49.899339995766475</v>
      </c>
      <c r="E369" s="98">
        <v>57.433597457987027</v>
      </c>
      <c r="F369" s="98">
        <v>56.509674602662365</v>
      </c>
      <c r="G369" s="98">
        <v>0</v>
      </c>
      <c r="H369" s="98">
        <v>39.468958670557328</v>
      </c>
      <c r="I369" s="98">
        <v>39.148236948777502</v>
      </c>
      <c r="J369" s="98">
        <v>36.874135136778939</v>
      </c>
      <c r="K369" s="98">
        <v>35.682801533560841</v>
      </c>
      <c r="L369" s="98">
        <v>42.303486695473772</v>
      </c>
      <c r="M369" s="98">
        <v>35.06854300087943</v>
      </c>
      <c r="N369" s="98">
        <v>34.189766645385888</v>
      </c>
      <c r="O369" s="98">
        <v>39.849619160489411</v>
      </c>
      <c r="P369" s="98">
        <v>29.781240848924629</v>
      </c>
      <c r="Q369" s="98">
        <v>26.351488383324021</v>
      </c>
      <c r="R369" s="98">
        <v>31.480531302958834</v>
      </c>
      <c r="S369" s="98">
        <v>33.258117050964998</v>
      </c>
      <c r="T369" s="98">
        <v>30.428504115797793</v>
      </c>
      <c r="U369" s="98">
        <v>24.984994198173222</v>
      </c>
      <c r="V369" s="98">
        <v>26.658742939192017</v>
      </c>
      <c r="W369" s="98">
        <v>36.527363959222505</v>
      </c>
      <c r="X369" s="98">
        <v>25.866463307994906</v>
      </c>
      <c r="Y369" s="98">
        <v>19.778258247506052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1.8462791428564369</v>
      </c>
      <c r="D370" s="122">
        <f t="shared" si="210"/>
        <v>1.0840718876506052</v>
      </c>
      <c r="E370" s="122">
        <f t="shared" si="210"/>
        <v>2.8809755453142989</v>
      </c>
      <c r="F370" s="122">
        <f t="shared" si="210"/>
        <v>2.106362844714293</v>
      </c>
      <c r="G370" s="122">
        <f t="shared" si="210"/>
        <v>0</v>
      </c>
      <c r="H370" s="122">
        <f t="shared" si="210"/>
        <v>2.2636326037966912</v>
      </c>
      <c r="I370" s="122">
        <f t="shared" si="210"/>
        <v>2.341793825777859</v>
      </c>
      <c r="J370" s="122">
        <f t="shared" si="210"/>
        <v>1.5406956905648845</v>
      </c>
      <c r="K370" s="122">
        <f t="shared" si="210"/>
        <v>1.0300757484180227</v>
      </c>
      <c r="L370" s="122">
        <f t="shared" si="210"/>
        <v>1.6477091070064382</v>
      </c>
      <c r="M370" s="122">
        <f t="shared" si="210"/>
        <v>1.3979710461291897</v>
      </c>
      <c r="N370" s="122">
        <f t="shared" si="210"/>
        <v>0.91288973955977382</v>
      </c>
      <c r="O370" s="122">
        <f t="shared" si="210"/>
        <v>1.8694792099250872</v>
      </c>
      <c r="P370" s="122">
        <f t="shared" si="210"/>
        <v>0.47681376904822886</v>
      </c>
      <c r="Q370" s="122">
        <f t="shared" si="210"/>
        <v>0.72539835720851764</v>
      </c>
      <c r="R370" s="122">
        <f t="shared" si="210"/>
        <v>0.92625403093910519</v>
      </c>
      <c r="S370" s="122">
        <f t="shared" si="210"/>
        <v>1.7495270463781074</v>
      </c>
      <c r="T370" s="122">
        <f t="shared" si="210"/>
        <v>1.0991705110062682</v>
      </c>
      <c r="U370" s="122">
        <f t="shared" si="210"/>
        <v>1.9266867768670235</v>
      </c>
      <c r="V370" s="122">
        <f t="shared" si="210"/>
        <v>2.7817019395895555</v>
      </c>
      <c r="W370" s="122">
        <f t="shared" si="210"/>
        <v>1.2475650894556882</v>
      </c>
      <c r="X370" s="122">
        <f t="shared" si="210"/>
        <v>0.44125422487197058</v>
      </c>
      <c r="Y370" s="122">
        <f t="shared" si="210"/>
        <v>0.13149450316639019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1.8462791428564369</v>
      </c>
      <c r="D371" s="98">
        <f>RES_hhdet_in_fech!D129</f>
        <v>1.0840718876506052</v>
      </c>
      <c r="E371" s="98">
        <f>RES_hhdet_in_fech!E129</f>
        <v>2.8809755453142989</v>
      </c>
      <c r="F371" s="98">
        <f>RES_hhdet_in_fech!F129</f>
        <v>2.106362844714293</v>
      </c>
      <c r="G371" s="98">
        <f>RES_hhdet_in_fech!G129</f>
        <v>0</v>
      </c>
      <c r="H371" s="98">
        <f>RES_hhdet_in_fech!H129</f>
        <v>2.2636326037966912</v>
      </c>
      <c r="I371" s="98">
        <f>RES_hhdet_in_fech!I129</f>
        <v>2.341793825777859</v>
      </c>
      <c r="J371" s="98">
        <f>RES_hhdet_in_fech!J129</f>
        <v>1.5406956905648845</v>
      </c>
      <c r="K371" s="98">
        <f>RES_hhdet_in_fech!K129</f>
        <v>1.0300757484180227</v>
      </c>
      <c r="L371" s="98">
        <f>RES_hhdet_in_fech!L129</f>
        <v>1.6477091070064382</v>
      </c>
      <c r="M371" s="98">
        <f>RES_hhdet_in_fech!M129</f>
        <v>1.3979710461291897</v>
      </c>
      <c r="N371" s="98">
        <f>RES_hhdet_in_fech!N129</f>
        <v>0.91288973955977382</v>
      </c>
      <c r="O371" s="98">
        <f>RES_hhdet_in_fech!O129</f>
        <v>1.8694792099250872</v>
      </c>
      <c r="P371" s="98">
        <f>RES_hhdet_in_fech!P129</f>
        <v>0.47681376904822886</v>
      </c>
      <c r="Q371" s="98">
        <f>RES_hhdet_in_fech!Q129</f>
        <v>0.72539835720851764</v>
      </c>
      <c r="R371" s="98">
        <f>RES_hhdet_in_fech!R129</f>
        <v>0.92625403093910519</v>
      </c>
      <c r="S371" s="98">
        <f>RES_hhdet_in_fech!S129</f>
        <v>1.7495270463781074</v>
      </c>
      <c r="T371" s="98">
        <f>RES_hhdet_in_fech!T129</f>
        <v>1.0991705110062682</v>
      </c>
      <c r="U371" s="98">
        <f>RES_hhdet_in_fech!U129</f>
        <v>1.9266867768670235</v>
      </c>
      <c r="V371" s="98">
        <f>RES_hhdet_in_fech!V129</f>
        <v>2.7817019395895555</v>
      </c>
      <c r="W371" s="98">
        <f>RES_hhdet_in_fech!W129</f>
        <v>1.2475650894556882</v>
      </c>
      <c r="X371" s="98">
        <f>RES_hhdet_in_fech!X129</f>
        <v>0.44125422487197058</v>
      </c>
      <c r="Y371" s="98">
        <f>RES_hhdet_in_fech!Y129</f>
        <v>0.13149450316639019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2352.8165823659551</v>
      </c>
      <c r="D372" s="122">
        <v>2379.0218950203316</v>
      </c>
      <c r="E372" s="122">
        <v>2463.8669288205037</v>
      </c>
      <c r="F372" s="122">
        <v>2632.4323303655751</v>
      </c>
      <c r="G372" s="122">
        <v>0</v>
      </c>
      <c r="H372" s="122">
        <v>2334.4228195002579</v>
      </c>
      <c r="I372" s="122">
        <v>2377.8035432710558</v>
      </c>
      <c r="J372" s="122">
        <v>2333.0050989218234</v>
      </c>
      <c r="K372" s="122">
        <v>2440.7747147907153</v>
      </c>
      <c r="L372" s="122">
        <v>2518.9242874755305</v>
      </c>
      <c r="M372" s="122">
        <v>2550.2761135860101</v>
      </c>
      <c r="N372" s="122">
        <v>2604.0923555003183</v>
      </c>
      <c r="O372" s="122">
        <v>2493.9471992453141</v>
      </c>
      <c r="P372" s="122">
        <v>2567.1658090555743</v>
      </c>
      <c r="Q372" s="122">
        <v>2486.9795217992996</v>
      </c>
      <c r="R372" s="122">
        <v>2453.7101029598248</v>
      </c>
      <c r="S372" s="122">
        <v>2387.3581744883895</v>
      </c>
      <c r="T372" s="122">
        <v>2285.1428326522687</v>
      </c>
      <c r="U372" s="122">
        <v>2203.1614639862814</v>
      </c>
      <c r="V372" s="122">
        <v>2075.1247923644205</v>
      </c>
      <c r="W372" s="122">
        <v>2530.1661225037928</v>
      </c>
      <c r="X372" s="122">
        <v>2163.1388019425162</v>
      </c>
      <c r="Y372" s="122">
        <v>2066.147552812396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2266.3030967741838</v>
      </c>
      <c r="D373" s="98">
        <v>2275.1516981869963</v>
      </c>
      <c r="E373" s="98">
        <v>2391.1657244010298</v>
      </c>
      <c r="F373" s="98">
        <v>2637.8788767776605</v>
      </c>
      <c r="G373" s="98">
        <v>0</v>
      </c>
      <c r="H373" s="98">
        <v>2064.1347848781261</v>
      </c>
      <c r="I373" s="98">
        <v>2316.4086885642387</v>
      </c>
      <c r="J373" s="98">
        <v>2290.712832019598</v>
      </c>
      <c r="K373" s="98">
        <v>2423.1167870189561</v>
      </c>
      <c r="L373" s="98">
        <v>2418.7656604230901</v>
      </c>
      <c r="M373" s="98">
        <v>2491.1101775483908</v>
      </c>
      <c r="N373" s="98">
        <v>2523.6425528690556</v>
      </c>
      <c r="O373" s="98">
        <v>2362.5554932648074</v>
      </c>
      <c r="P373" s="98">
        <v>2527.9272976737889</v>
      </c>
      <c r="Q373" s="98">
        <v>2434.4790316611261</v>
      </c>
      <c r="R373" s="98">
        <v>2404.3828582975516</v>
      </c>
      <c r="S373" s="98">
        <v>2274.2109115131202</v>
      </c>
      <c r="T373" s="98">
        <v>2158.8464607879382</v>
      </c>
      <c r="U373" s="98">
        <v>2101.6129463268776</v>
      </c>
      <c r="V373" s="98">
        <v>2076.0265029308052</v>
      </c>
      <c r="W373" s="98">
        <v>2531.4578361331351</v>
      </c>
      <c r="X373" s="98">
        <v>2163.1388019425162</v>
      </c>
      <c r="Y373" s="98">
        <v>2066.4230706948806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2047.7430897415561</v>
      </c>
      <c r="D374" s="98">
        <v>2059.1860574105476</v>
      </c>
      <c r="E374" s="98">
        <v>2166.8811615909526</v>
      </c>
      <c r="F374" s="98">
        <v>2394.872881809295</v>
      </c>
      <c r="G374" s="98">
        <v>0</v>
      </c>
      <c r="H374" s="98">
        <v>1861.5510487020183</v>
      </c>
      <c r="I374" s="98">
        <v>2099.3998831285057</v>
      </c>
      <c r="J374" s="98">
        <v>2088.6733900051554</v>
      </c>
      <c r="K374" s="98">
        <v>2217.0471158376463</v>
      </c>
      <c r="L374" s="98">
        <v>2203.3420878704596</v>
      </c>
      <c r="M374" s="98">
        <v>2287.650501420947</v>
      </c>
      <c r="N374" s="98">
        <v>2321.1681775512957</v>
      </c>
      <c r="O374" s="98">
        <v>2169.1999656083235</v>
      </c>
      <c r="P374" s="98">
        <v>2338.8586115529292</v>
      </c>
      <c r="Q374" s="98">
        <v>2251.3495435181544</v>
      </c>
      <c r="R374" s="98">
        <v>2230.0626750179717</v>
      </c>
      <c r="S374" s="98">
        <v>0</v>
      </c>
      <c r="T374" s="98">
        <v>2032.2843515861832</v>
      </c>
      <c r="U374" s="98">
        <v>1987.288420465914</v>
      </c>
      <c r="V374" s="98">
        <v>1971.5341608262236</v>
      </c>
      <c r="W374" s="98">
        <v>2413.7273653445177</v>
      </c>
      <c r="X374" s="98">
        <v>0</v>
      </c>
      <c r="Y374" s="98">
        <v>1983.1340148197978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841.39447837898103</v>
      </c>
      <c r="D375" s="101">
        <v>846.95234636472026</v>
      </c>
      <c r="E375" s="101">
        <v>883.41223146023719</v>
      </c>
      <c r="F375" s="101">
        <v>975.77594451029597</v>
      </c>
      <c r="G375" s="101">
        <v>0</v>
      </c>
      <c r="H375" s="101">
        <v>630.09946066289058</v>
      </c>
      <c r="I375" s="101">
        <v>750.42546761502797</v>
      </c>
      <c r="J375" s="101">
        <v>806.83209808765025</v>
      </c>
      <c r="K375" s="101">
        <v>872.8974561982875</v>
      </c>
      <c r="L375" s="101">
        <v>766.26107533469974</v>
      </c>
      <c r="M375" s="101">
        <v>884.80377895697461</v>
      </c>
      <c r="N375" s="101">
        <v>861.57796515117218</v>
      </c>
      <c r="O375" s="101">
        <v>686.44274627988386</v>
      </c>
      <c r="P375" s="101">
        <v>750.43742555664221</v>
      </c>
      <c r="Q375" s="101">
        <v>580.57844632600461</v>
      </c>
      <c r="R375" s="101">
        <v>532.20345773862539</v>
      </c>
      <c r="S375" s="101">
        <v>0</v>
      </c>
      <c r="T375" s="101">
        <v>622.37383526636438</v>
      </c>
      <c r="U375" s="101">
        <v>618.3895647084247</v>
      </c>
      <c r="V375" s="101">
        <v>612.68393241512683</v>
      </c>
      <c r="W375" s="101">
        <v>735.68969993767132</v>
      </c>
      <c r="X375" s="101">
        <v>0</v>
      </c>
      <c r="Y375" s="101">
        <v>694.96821046317223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1206.348611362575</v>
      </c>
      <c r="D376" s="104">
        <v>1212.2337110458275</v>
      </c>
      <c r="E376" s="104">
        <v>1283.4689301307158</v>
      </c>
      <c r="F376" s="104">
        <v>1419.0969372989989</v>
      </c>
      <c r="G376" s="104">
        <v>0</v>
      </c>
      <c r="H376" s="104">
        <v>1231.451588039128</v>
      </c>
      <c r="I376" s="104">
        <v>1348.9744155134783</v>
      </c>
      <c r="J376" s="104">
        <v>1281.8412919175053</v>
      </c>
      <c r="K376" s="104">
        <v>1344.1496596393588</v>
      </c>
      <c r="L376" s="104">
        <v>1437.08101253576</v>
      </c>
      <c r="M376" s="104">
        <v>1402.8467224639719</v>
      </c>
      <c r="N376" s="104">
        <v>1459.5902124001234</v>
      </c>
      <c r="O376" s="104">
        <v>1482.7572193284393</v>
      </c>
      <c r="P376" s="104">
        <v>1588.4211859962866</v>
      </c>
      <c r="Q376" s="104">
        <v>1670.7710971921497</v>
      </c>
      <c r="R376" s="104">
        <v>1697.8592172793465</v>
      </c>
      <c r="S376" s="104">
        <v>0</v>
      </c>
      <c r="T376" s="104">
        <v>1409.910516319819</v>
      </c>
      <c r="U376" s="104">
        <v>1368.8988557574892</v>
      </c>
      <c r="V376" s="104">
        <v>1358.8502284110966</v>
      </c>
      <c r="W376" s="104">
        <v>1678.0376654068466</v>
      </c>
      <c r="X376" s="104">
        <v>0</v>
      </c>
      <c r="Y376" s="104">
        <v>1288.1658043566258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2720.0350741447687</v>
      </c>
      <c r="D377" s="101">
        <v>2820.91634682631</v>
      </c>
      <c r="E377" s="101">
        <v>2844.2964668741406</v>
      </c>
      <c r="F377" s="101">
        <v>2851.170552915702</v>
      </c>
      <c r="G377" s="101">
        <v>0</v>
      </c>
      <c r="H377" s="101">
        <v>2749.5981571388224</v>
      </c>
      <c r="I377" s="101">
        <v>2758.805406078653</v>
      </c>
      <c r="J377" s="101">
        <v>2741.2392866479718</v>
      </c>
      <c r="K377" s="101">
        <v>2985.3481957546815</v>
      </c>
      <c r="L377" s="101">
        <v>3046.2610083970094</v>
      </c>
      <c r="M377" s="101">
        <v>2955.2764924643607</v>
      </c>
      <c r="N377" s="101">
        <v>3021.7485741392325</v>
      </c>
      <c r="O377" s="101">
        <v>3013.4900345912215</v>
      </c>
      <c r="P377" s="101">
        <v>2912.9547529144788</v>
      </c>
      <c r="Q377" s="101">
        <v>2856.1843156594605</v>
      </c>
      <c r="R377" s="101">
        <v>2811.0836703274003</v>
      </c>
      <c r="S377" s="101">
        <v>2694.7694044866653</v>
      </c>
      <c r="T377" s="101">
        <v>2550.0908769252892</v>
      </c>
      <c r="U377" s="101">
        <v>2584.1434433428799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2210.6431392720287</v>
      </c>
      <c r="D378" s="104">
        <v>2295.3256974611913</v>
      </c>
      <c r="E378" s="104">
        <v>2314.0129643016257</v>
      </c>
      <c r="F378" s="104">
        <v>2321.6312002361133</v>
      </c>
      <c r="G378" s="104">
        <v>0</v>
      </c>
      <c r="H378" s="104">
        <v>2193.3088671912656</v>
      </c>
      <c r="I378" s="104">
        <v>2216.1702166220475</v>
      </c>
      <c r="J378" s="104">
        <v>2227.2826451695546</v>
      </c>
      <c r="K378" s="104">
        <v>2437.5184900604168</v>
      </c>
      <c r="L378" s="104">
        <v>2453.1863652295237</v>
      </c>
      <c r="M378" s="104">
        <v>2417.2988561751354</v>
      </c>
      <c r="N378" s="104">
        <v>2472.5347671974218</v>
      </c>
      <c r="O378" s="104">
        <v>2445.4405364601989</v>
      </c>
      <c r="P378" s="104">
        <v>2389.4673004387523</v>
      </c>
      <c r="Q378" s="104">
        <v>2326.4233263795236</v>
      </c>
      <c r="R378" s="104">
        <v>2297.9842589017621</v>
      </c>
      <c r="S378" s="104">
        <v>2239.5596251216052</v>
      </c>
      <c r="T378" s="104">
        <v>2155.2087308197965</v>
      </c>
      <c r="U378" s="104">
        <v>2202.354588967879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1009.8110369756317</v>
      </c>
      <c r="D379" s="98">
        <v>1050.6741058214711</v>
      </c>
      <c r="E379" s="98">
        <v>1050.5314408848915</v>
      </c>
      <c r="F379" s="98">
        <v>1051.9393333530929</v>
      </c>
      <c r="G379" s="98">
        <v>0</v>
      </c>
      <c r="H379" s="98">
        <v>842.66532490043744</v>
      </c>
      <c r="I379" s="98">
        <v>892.4155781542654</v>
      </c>
      <c r="J379" s="98">
        <v>964.38487373594069</v>
      </c>
      <c r="K379" s="98">
        <v>1076.5451410481307</v>
      </c>
      <c r="L379" s="98">
        <v>967.95985051503703</v>
      </c>
      <c r="M379" s="98">
        <v>1045.9590475398604</v>
      </c>
      <c r="N379" s="98">
        <v>1030.1912405349326</v>
      </c>
      <c r="O379" s="98">
        <v>880.82443587589989</v>
      </c>
      <c r="P379" s="98">
        <v>858.80838074297856</v>
      </c>
      <c r="Q379" s="98">
        <v>678.74649593010906</v>
      </c>
      <c r="R379" s="98">
        <v>621.52043932124866</v>
      </c>
      <c r="S379" s="98">
        <v>671.05063572500433</v>
      </c>
      <c r="T379" s="98">
        <v>735.83153927850606</v>
      </c>
      <c r="U379" s="98">
        <v>763.91731902468166</v>
      </c>
      <c r="V379" s="98">
        <v>0</v>
      </c>
      <c r="W379" s="98">
        <v>0</v>
      </c>
      <c r="X379" s="98">
        <v>0</v>
      </c>
      <c r="Y379" s="98">
        <v>0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1200.8321022963967</v>
      </c>
      <c r="D380" s="98">
        <v>1244.65159163972</v>
      </c>
      <c r="E380" s="98">
        <v>1263.4815234167343</v>
      </c>
      <c r="F380" s="98">
        <v>1269.6918668830199</v>
      </c>
      <c r="G380" s="98">
        <v>0</v>
      </c>
      <c r="H380" s="98">
        <v>1350.6435422908285</v>
      </c>
      <c r="I380" s="98">
        <v>1323.7546384677821</v>
      </c>
      <c r="J380" s="98">
        <v>1262.8977714336143</v>
      </c>
      <c r="K380" s="98">
        <v>1360.9733490122862</v>
      </c>
      <c r="L380" s="98">
        <v>1485.2265147144867</v>
      </c>
      <c r="M380" s="98">
        <v>1371.3398086352745</v>
      </c>
      <c r="N380" s="98">
        <v>1442.343526662489</v>
      </c>
      <c r="O380" s="98">
        <v>1564.6161005842996</v>
      </c>
      <c r="P380" s="98">
        <v>1530.6589196957736</v>
      </c>
      <c r="Q380" s="98">
        <v>1647.6768304494151</v>
      </c>
      <c r="R380" s="98">
        <v>1676.4638195805139</v>
      </c>
      <c r="S380" s="98">
        <v>1568.5089893966008</v>
      </c>
      <c r="T380" s="98">
        <v>1419.377191541291</v>
      </c>
      <c r="U380" s="98">
        <v>1438.4372699431976</v>
      </c>
      <c r="V380" s="98">
        <v>0</v>
      </c>
      <c r="W380" s="98">
        <v>0</v>
      </c>
      <c r="X380" s="98">
        <v>0</v>
      </c>
      <c r="Y380" s="98">
        <v>0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415.66562921912083</v>
      </c>
      <c r="D381" s="122">
        <v>434.89394675358278</v>
      </c>
      <c r="E381" s="122">
        <v>433.50996986986269</v>
      </c>
      <c r="F381" s="122">
        <v>461.15409324549108</v>
      </c>
      <c r="G381" s="122">
        <v>0</v>
      </c>
      <c r="H381" s="122">
        <v>434.46219215892694</v>
      </c>
      <c r="I381" s="122">
        <v>378.5883203894856</v>
      </c>
      <c r="J381" s="122">
        <v>408.92210230170059</v>
      </c>
      <c r="K381" s="122">
        <v>515.77711217524609</v>
      </c>
      <c r="L381" s="122">
        <v>520.50031660541879</v>
      </c>
      <c r="M381" s="122">
        <v>511.9591325019739</v>
      </c>
      <c r="N381" s="122">
        <v>524.82637145670981</v>
      </c>
      <c r="O381" s="122">
        <v>510.01050628204291</v>
      </c>
      <c r="P381" s="122">
        <v>527.82695609426321</v>
      </c>
      <c r="Q381" s="122">
        <v>503.29772823613968</v>
      </c>
      <c r="R381" s="122">
        <v>507.88840352916196</v>
      </c>
      <c r="S381" s="122">
        <v>500.86534960638585</v>
      </c>
      <c r="T381" s="122">
        <v>487.36741751717193</v>
      </c>
      <c r="U381" s="122">
        <v>492.06490083817346</v>
      </c>
      <c r="V381" s="122">
        <v>477.2217210371951</v>
      </c>
      <c r="W381" s="122">
        <v>448.15151233743416</v>
      </c>
      <c r="X381" s="122">
        <v>461.88600925047371</v>
      </c>
      <c r="Y381" s="122">
        <v>465.11004027223504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525.42223593094195</v>
      </c>
      <c r="D382" s="98">
        <v>554.30888993783913</v>
      </c>
      <c r="E382" s="98">
        <v>530.82068123791157</v>
      </c>
      <c r="F382" s="98">
        <v>577.24062717937488</v>
      </c>
      <c r="G382" s="98">
        <v>0</v>
      </c>
      <c r="H382" s="98">
        <v>552.41832104936498</v>
      </c>
      <c r="I382" s="98">
        <v>482.03937973970267</v>
      </c>
      <c r="J382" s="98">
        <v>515.20808499598604</v>
      </c>
      <c r="K382" s="98">
        <v>668.35418889861512</v>
      </c>
      <c r="L382" s="98">
        <v>718.53799516106051</v>
      </c>
      <c r="M382" s="98">
        <v>664.34622037955978</v>
      </c>
      <c r="N382" s="98">
        <v>565.33878968377417</v>
      </c>
      <c r="O382" s="98">
        <v>565.82339935480854</v>
      </c>
      <c r="P382" s="98">
        <v>633.54195387398488</v>
      </c>
      <c r="Q382" s="98">
        <v>698.97651080736136</v>
      </c>
      <c r="R382" s="98">
        <v>736.83880442340774</v>
      </c>
      <c r="S382" s="98">
        <v>706.36127763735828</v>
      </c>
      <c r="T382" s="98">
        <v>654.28644714806649</v>
      </c>
      <c r="U382" s="98">
        <v>655.76476878529661</v>
      </c>
      <c r="V382" s="98">
        <v>654.02457036066062</v>
      </c>
      <c r="W382" s="98">
        <v>902.54018977898511</v>
      </c>
      <c r="X382" s="98">
        <v>0</v>
      </c>
      <c r="Y382" s="98">
        <v>0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415.08082773022278</v>
      </c>
      <c r="D383" s="33">
        <v>434.39938185334677</v>
      </c>
      <c r="E383" s="33">
        <v>433.07952754469602</v>
      </c>
      <c r="F383" s="33">
        <v>460.4889023856112</v>
      </c>
      <c r="G383" s="33">
        <v>0</v>
      </c>
      <c r="H383" s="33">
        <v>433.86858177003029</v>
      </c>
      <c r="I383" s="33">
        <v>378.23581126762679</v>
      </c>
      <c r="J383" s="33">
        <v>408.66164000135518</v>
      </c>
      <c r="K383" s="33">
        <v>515.36325794001527</v>
      </c>
      <c r="L383" s="33">
        <v>520.17447168924105</v>
      </c>
      <c r="M383" s="33">
        <v>511.85375765112502</v>
      </c>
      <c r="N383" s="33">
        <v>524.79109111339619</v>
      </c>
      <c r="O383" s="33">
        <v>509.88197565867108</v>
      </c>
      <c r="P383" s="33">
        <v>527.470033264378</v>
      </c>
      <c r="Q383" s="33">
        <v>502.4259524962697</v>
      </c>
      <c r="R383" s="33">
        <v>507.12204235462059</v>
      </c>
      <c r="S383" s="33">
        <v>500.42310585883001</v>
      </c>
      <c r="T383" s="33">
        <v>487.195932704401</v>
      </c>
      <c r="U383" s="33">
        <v>491.77091723814868</v>
      </c>
      <c r="V383" s="33">
        <v>476.92205519088412</v>
      </c>
      <c r="W383" s="33">
        <v>447.0175356029003</v>
      </c>
      <c r="X383" s="33">
        <v>461.88600925047371</v>
      </c>
      <c r="Y383" s="33">
        <v>465.11004027223504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13648.070585063859</v>
      </c>
      <c r="D385" s="117">
        <f t="shared" si="211"/>
        <v>11707.060914893626</v>
      </c>
      <c r="E385" s="117">
        <f t="shared" si="211"/>
        <v>13442.518372616876</v>
      </c>
      <c r="F385" s="117">
        <f t="shared" si="211"/>
        <v>13712.343525236332</v>
      </c>
      <c r="G385" s="117">
        <f t="shared" si="211"/>
        <v>0</v>
      </c>
      <c r="H385" s="117">
        <f t="shared" si="211"/>
        <v>10949.543765997252</v>
      </c>
      <c r="I385" s="117">
        <f t="shared" si="211"/>
        <v>11242.033134540572</v>
      </c>
      <c r="J385" s="117">
        <f t="shared" si="211"/>
        <v>10840.437185156357</v>
      </c>
      <c r="K385" s="117">
        <f t="shared" si="211"/>
        <v>10858.713583341611</v>
      </c>
      <c r="L385" s="117">
        <f t="shared" si="211"/>
        <v>12517.181045723315</v>
      </c>
      <c r="M385" s="117">
        <f t="shared" si="211"/>
        <v>10961.168618473997</v>
      </c>
      <c r="N385" s="117">
        <f t="shared" si="211"/>
        <v>10890.971648034052</v>
      </c>
      <c r="O385" s="117">
        <f t="shared" si="211"/>
        <v>12271.156432070793</v>
      </c>
      <c r="P385" s="117">
        <f t="shared" si="211"/>
        <v>9985.2575858655218</v>
      </c>
      <c r="Q385" s="117">
        <f t="shared" si="211"/>
        <v>9123.7190002618063</v>
      </c>
      <c r="R385" s="117">
        <f t="shared" ref="R385:V385" si="212">R386+R389+R391+R400</f>
        <v>10436.818288272012</v>
      </c>
      <c r="S385" s="117">
        <f t="shared" si="212"/>
        <v>10846.627829726089</v>
      </c>
      <c r="T385" s="117">
        <f t="shared" si="212"/>
        <v>10057.082268186594</v>
      </c>
      <c r="U385" s="117">
        <f t="shared" si="212"/>
        <v>8732.6967619104671</v>
      </c>
      <c r="V385" s="117">
        <f t="shared" si="212"/>
        <v>9123.776410746259</v>
      </c>
      <c r="W385" s="117">
        <f t="shared" ref="W385:Y385" si="213">W386+W389+W391+W400</f>
        <v>11928.826610296595</v>
      </c>
      <c r="X385" s="117">
        <f t="shared" si="213"/>
        <v>8990.4223848051224</v>
      </c>
      <c r="Y385" s="117">
        <f t="shared" si="213"/>
        <v>7364.8217018982459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11410.040249290705</v>
      </c>
      <c r="D386" s="122">
        <f t="shared" si="214"/>
        <v>9427.4812480464061</v>
      </c>
      <c r="E386" s="122">
        <f t="shared" si="214"/>
        <v>11076.367376589464</v>
      </c>
      <c r="F386" s="122">
        <f t="shared" si="214"/>
        <v>11180.962759666361</v>
      </c>
      <c r="G386" s="122">
        <f t="shared" si="214"/>
        <v>0</v>
      </c>
      <c r="H386" s="122">
        <f t="shared" si="214"/>
        <v>8726.0543510516982</v>
      </c>
      <c r="I386" s="122">
        <f t="shared" si="214"/>
        <v>8958.1536697915944</v>
      </c>
      <c r="J386" s="122">
        <f t="shared" si="214"/>
        <v>8547.7606047335703</v>
      </c>
      <c r="K386" s="122">
        <f t="shared" si="214"/>
        <v>8349.4382367972485</v>
      </c>
      <c r="L386" s="122">
        <f t="shared" si="214"/>
        <v>9985.3350463157713</v>
      </c>
      <c r="M386" s="122">
        <f t="shared" si="214"/>
        <v>8398.4639977827173</v>
      </c>
      <c r="N386" s="122">
        <f t="shared" si="214"/>
        <v>8268.6452993930779</v>
      </c>
      <c r="O386" s="122">
        <f t="shared" si="214"/>
        <v>9727.1784482371095</v>
      </c>
      <c r="P386" s="122">
        <f t="shared" si="214"/>
        <v>7325.7825459076412</v>
      </c>
      <c r="Q386" s="122">
        <f t="shared" si="214"/>
        <v>6530.8778102085289</v>
      </c>
      <c r="R386" s="122">
        <f t="shared" ref="R386:V386" si="215">SUM(R387:R388)</f>
        <v>7846.4373547756677</v>
      </c>
      <c r="S386" s="122">
        <f t="shared" si="215"/>
        <v>8338.9029843992739</v>
      </c>
      <c r="T386" s="122">
        <f t="shared" si="215"/>
        <v>7648.4583701056881</v>
      </c>
      <c r="U386" s="122">
        <f t="shared" si="215"/>
        <v>6323.3952632347064</v>
      </c>
      <c r="V386" s="122">
        <f t="shared" si="215"/>
        <v>6764.9495991580534</v>
      </c>
      <c r="W386" s="122">
        <f t="shared" ref="W386:Y386" si="216">SUM(W387:W388)</f>
        <v>9163.0750118334527</v>
      </c>
      <c r="X386" s="122">
        <f t="shared" si="216"/>
        <v>6547.9096334528494</v>
      </c>
      <c r="Y386" s="122">
        <f t="shared" si="216"/>
        <v>5001.2707693749744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11348.205049326301</v>
      </c>
      <c r="D387" s="98">
        <v>9377.581908050639</v>
      </c>
      <c r="E387" s="98">
        <v>11018.933779131477</v>
      </c>
      <c r="F387" s="98">
        <v>11124.453085063698</v>
      </c>
      <c r="G387" s="98">
        <v>0</v>
      </c>
      <c r="H387" s="98">
        <v>8686.585392381141</v>
      </c>
      <c r="I387" s="98">
        <v>8919.0054328428178</v>
      </c>
      <c r="J387" s="98">
        <v>8510.8864695967914</v>
      </c>
      <c r="K387" s="98">
        <v>8313.7554352636871</v>
      </c>
      <c r="L387" s="98">
        <v>9943.0315596202981</v>
      </c>
      <c r="M387" s="98">
        <v>8363.3954547818375</v>
      </c>
      <c r="N387" s="98">
        <v>8234.4555327476919</v>
      </c>
      <c r="O387" s="98">
        <v>9687.3288290766195</v>
      </c>
      <c r="P387" s="98">
        <v>7296.0013050587168</v>
      </c>
      <c r="Q387" s="98">
        <v>6504.5263218252048</v>
      </c>
      <c r="R387" s="98">
        <v>7814.9568234727085</v>
      </c>
      <c r="S387" s="98">
        <v>8305.6448673483083</v>
      </c>
      <c r="T387" s="98">
        <v>7618.0298659898899</v>
      </c>
      <c r="U387" s="98">
        <v>6298.4102690365335</v>
      </c>
      <c r="V387" s="98">
        <v>6738.2908562188613</v>
      </c>
      <c r="W387" s="98">
        <v>9126.5476478742294</v>
      </c>
      <c r="X387" s="98">
        <v>6522.0431701448542</v>
      </c>
      <c r="Y387" s="98">
        <v>4981.4925111274688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61.835199964403714</v>
      </c>
      <c r="D388" s="98">
        <v>49.899339995766475</v>
      </c>
      <c r="E388" s="98">
        <v>57.433597457987027</v>
      </c>
      <c r="F388" s="98">
        <v>56.509674602662365</v>
      </c>
      <c r="G388" s="98">
        <v>0</v>
      </c>
      <c r="H388" s="98">
        <v>39.468958670557328</v>
      </c>
      <c r="I388" s="98">
        <v>39.148236948777502</v>
      </c>
      <c r="J388" s="98">
        <v>36.874135136778939</v>
      </c>
      <c r="K388" s="98">
        <v>35.682801533560841</v>
      </c>
      <c r="L388" s="98">
        <v>42.303486695473772</v>
      </c>
      <c r="M388" s="98">
        <v>35.06854300087943</v>
      </c>
      <c r="N388" s="98">
        <v>34.189766645385888</v>
      </c>
      <c r="O388" s="98">
        <v>39.849619160489411</v>
      </c>
      <c r="P388" s="98">
        <v>29.781240848924629</v>
      </c>
      <c r="Q388" s="98">
        <v>26.351488383324021</v>
      </c>
      <c r="R388" s="98">
        <v>31.480531302958834</v>
      </c>
      <c r="S388" s="98">
        <v>33.258117050964998</v>
      </c>
      <c r="T388" s="98">
        <v>30.428504115797793</v>
      </c>
      <c r="U388" s="98">
        <v>24.984994198173222</v>
      </c>
      <c r="V388" s="98">
        <v>26.658742939192017</v>
      </c>
      <c r="W388" s="98">
        <v>36.527363959222505</v>
      </c>
      <c r="X388" s="98">
        <v>25.866463307994906</v>
      </c>
      <c r="Y388" s="98">
        <v>19.778258247506052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4.3540099436922697</v>
      </c>
      <c r="D389" s="122">
        <f t="shared" si="217"/>
        <v>2.6663573003694832</v>
      </c>
      <c r="E389" s="122">
        <f t="shared" si="217"/>
        <v>7.382237907276826</v>
      </c>
      <c r="F389" s="122">
        <f t="shared" si="217"/>
        <v>5.6157065375277844</v>
      </c>
      <c r="G389" s="122">
        <f t="shared" si="217"/>
        <v>0</v>
      </c>
      <c r="H389" s="122">
        <f t="shared" si="217"/>
        <v>6.5137628860025423</v>
      </c>
      <c r="I389" s="122">
        <f t="shared" si="217"/>
        <v>6.9912991256773243</v>
      </c>
      <c r="J389" s="122">
        <f t="shared" si="217"/>
        <v>4.7689824256334825</v>
      </c>
      <c r="K389" s="122">
        <f t="shared" si="217"/>
        <v>3.3041843014151606</v>
      </c>
      <c r="L389" s="122">
        <f t="shared" si="217"/>
        <v>5.4746862049225609</v>
      </c>
      <c r="M389" s="122">
        <f t="shared" si="217"/>
        <v>4.828963530770424</v>
      </c>
      <c r="N389" s="122">
        <f t="shared" si="217"/>
        <v>3.2927197767873082</v>
      </c>
      <c r="O389" s="122">
        <f t="shared" si="217"/>
        <v>7.0671802888817332</v>
      </c>
      <c r="P389" s="122">
        <f t="shared" si="217"/>
        <v>1.8869978237095673</v>
      </c>
      <c r="Q389" s="122">
        <f t="shared" si="217"/>
        <v>2.9694402113174294</v>
      </c>
      <c r="R389" s="122">
        <f t="shared" si="217"/>
        <v>3.8189470850924057</v>
      </c>
      <c r="S389" s="122">
        <f t="shared" si="217"/>
        <v>7.2190322682367096</v>
      </c>
      <c r="T389" s="122">
        <f t="shared" si="217"/>
        <v>4.5394806863986954</v>
      </c>
      <c r="U389" s="122">
        <f t="shared" si="217"/>
        <v>7.9648415214959671</v>
      </c>
      <c r="V389" s="122">
        <f t="shared" si="217"/>
        <v>11.531572867907686</v>
      </c>
      <c r="W389" s="122">
        <f t="shared" si="217"/>
        <v>5.2190969332036596</v>
      </c>
      <c r="X389" s="122">
        <f t="shared" si="217"/>
        <v>1.8660172206009094</v>
      </c>
      <c r="Y389" s="122">
        <f t="shared" si="217"/>
        <v>0.56281531534170415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4.3540099436922697</v>
      </c>
      <c r="D390" s="98">
        <f>RES_hhdet_in_tesh!D129</f>
        <v>2.6663573003694832</v>
      </c>
      <c r="E390" s="98">
        <f>RES_hhdet_in_tesh!E129</f>
        <v>7.382237907276826</v>
      </c>
      <c r="F390" s="98">
        <f>RES_hhdet_in_tesh!F129</f>
        <v>5.6157065375277844</v>
      </c>
      <c r="G390" s="98">
        <f>RES_hhdet_in_tesh!G129</f>
        <v>0</v>
      </c>
      <c r="H390" s="98">
        <f>RES_hhdet_in_tesh!H129</f>
        <v>6.5137628860025423</v>
      </c>
      <c r="I390" s="98">
        <f>RES_hhdet_in_tesh!I129</f>
        <v>6.9912991256773243</v>
      </c>
      <c r="J390" s="98">
        <f>RES_hhdet_in_tesh!J129</f>
        <v>4.7689824256334825</v>
      </c>
      <c r="K390" s="98">
        <f>RES_hhdet_in_tesh!K129</f>
        <v>3.3041843014151606</v>
      </c>
      <c r="L390" s="98">
        <f>RES_hhdet_in_tesh!L129</f>
        <v>5.4746862049225609</v>
      </c>
      <c r="M390" s="98">
        <f>RES_hhdet_in_tesh!M129</f>
        <v>4.828963530770424</v>
      </c>
      <c r="N390" s="98">
        <f>RES_hhdet_in_tesh!N129</f>
        <v>3.2927197767873082</v>
      </c>
      <c r="O390" s="98">
        <f>RES_hhdet_in_tesh!O129</f>
        <v>7.0671802888817332</v>
      </c>
      <c r="P390" s="98">
        <f>RES_hhdet_in_tesh!P129</f>
        <v>1.8869978237095673</v>
      </c>
      <c r="Q390" s="98">
        <f>RES_hhdet_in_tesh!Q129</f>
        <v>2.9694402113174294</v>
      </c>
      <c r="R390" s="98">
        <f>RES_hhdet_in_tesh!R129</f>
        <v>3.8189470850924057</v>
      </c>
      <c r="S390" s="98">
        <f>RES_hhdet_in_tesh!S129</f>
        <v>7.2190322682367096</v>
      </c>
      <c r="T390" s="98">
        <f>RES_hhdet_in_tesh!T129</f>
        <v>4.5394806863986954</v>
      </c>
      <c r="U390" s="98">
        <f>RES_hhdet_in_tesh!U129</f>
        <v>7.9648415214959671</v>
      </c>
      <c r="V390" s="98">
        <f>RES_hhdet_in_tesh!V129</f>
        <v>11.531572867907686</v>
      </c>
      <c r="W390" s="98">
        <f>RES_hhdet_in_tesh!W129</f>
        <v>5.2190969332036596</v>
      </c>
      <c r="X390" s="98">
        <f>RES_hhdet_in_tesh!X129</f>
        <v>1.8660172206009094</v>
      </c>
      <c r="Y390" s="98">
        <f>RES_hhdet_in_tesh!Y129</f>
        <v>0.56281531534170415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1916.2227549394079</v>
      </c>
      <c r="D391" s="122">
        <v>1944.1197172068021</v>
      </c>
      <c r="E391" s="122">
        <v>2026.4628045268987</v>
      </c>
      <c r="F391" s="122">
        <v>2171.7756363312265</v>
      </c>
      <c r="G391" s="122">
        <v>0</v>
      </c>
      <c r="H391" s="122">
        <v>1882.1821928128763</v>
      </c>
      <c r="I391" s="122">
        <v>1984.4510287953051</v>
      </c>
      <c r="J391" s="122">
        <v>1971.2908001969276</v>
      </c>
      <c r="K391" s="122">
        <v>2105.739829816916</v>
      </c>
      <c r="L391" s="122">
        <v>2121.3580933420508</v>
      </c>
      <c r="M391" s="122">
        <v>2157.9691919994707</v>
      </c>
      <c r="N391" s="122">
        <v>2207.084911837343</v>
      </c>
      <c r="O391" s="122">
        <v>2134.046116030459</v>
      </c>
      <c r="P391" s="122">
        <v>2237.1163398501026</v>
      </c>
      <c r="Q391" s="122">
        <v>2184.6131559592754</v>
      </c>
      <c r="R391" s="122">
        <v>2171.2501812504406</v>
      </c>
      <c r="S391" s="122">
        <v>2083.0548239536506</v>
      </c>
      <c r="T391" s="122">
        <v>1989.634948145587</v>
      </c>
      <c r="U391" s="122">
        <v>1975.226502363018</v>
      </c>
      <c r="V391" s="122">
        <v>1927.7452595287389</v>
      </c>
      <c r="W391" s="122">
        <v>2362.4425934673645</v>
      </c>
      <c r="X391" s="122">
        <v>2026.3642834419704</v>
      </c>
      <c r="Y391" s="122">
        <v>1942.8006565473754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1918.6411209729654</v>
      </c>
      <c r="D392" s="98">
        <v>1931.1729037163475</v>
      </c>
      <c r="E392" s="98">
        <v>2035.0874915936558</v>
      </c>
      <c r="F392" s="98">
        <v>2251.0850994027246</v>
      </c>
      <c r="G392" s="98">
        <v>0</v>
      </c>
      <c r="H392" s="98">
        <v>1771.2254769383624</v>
      </c>
      <c r="I392" s="98">
        <v>1993.3730817461997</v>
      </c>
      <c r="J392" s="98">
        <v>1977.1181657879122</v>
      </c>
      <c r="K392" s="98">
        <v>2097.9522812156351</v>
      </c>
      <c r="L392" s="98">
        <v>2101.1146772857351</v>
      </c>
      <c r="M392" s="98">
        <v>2173.8402780291535</v>
      </c>
      <c r="N392" s="98">
        <v>2215.7732702788044</v>
      </c>
      <c r="O392" s="98">
        <v>2090.9420201404305</v>
      </c>
      <c r="P392" s="98">
        <v>2258.0109834228579</v>
      </c>
      <c r="Q392" s="98">
        <v>2193.3570026682851</v>
      </c>
      <c r="R392" s="98">
        <v>2180.4818726165367</v>
      </c>
      <c r="S392" s="98">
        <v>2075.5351037738901</v>
      </c>
      <c r="T392" s="98">
        <v>1982.2570701484799</v>
      </c>
      <c r="U392" s="98">
        <v>1940.8949739210664</v>
      </c>
      <c r="V392" s="98">
        <v>1927.7450195389499</v>
      </c>
      <c r="W392" s="98">
        <v>2362.4186451004298</v>
      </c>
      <c r="X392" s="98">
        <v>2026.3642834419704</v>
      </c>
      <c r="Y392" s="98">
        <v>1942.804776284157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1918.6690628835238</v>
      </c>
      <c r="D393" s="98">
        <v>1931.1358498974489</v>
      </c>
      <c r="E393" s="98">
        <v>2035.3286460087982</v>
      </c>
      <c r="F393" s="98">
        <v>2251.7942640716296</v>
      </c>
      <c r="G393" s="98">
        <v>0</v>
      </c>
      <c r="H393" s="98">
        <v>1772.1373154961789</v>
      </c>
      <c r="I393" s="98">
        <v>1994.7490296329665</v>
      </c>
      <c r="J393" s="98">
        <v>1978.2194566407827</v>
      </c>
      <c r="K393" s="98">
        <v>2099.910677560199</v>
      </c>
      <c r="L393" s="98">
        <v>2102.7107667372752</v>
      </c>
      <c r="M393" s="98">
        <v>2174.9611436502714</v>
      </c>
      <c r="N393" s="98">
        <v>2216.0608240058814</v>
      </c>
      <c r="O393" s="98">
        <v>2090.2824125816792</v>
      </c>
      <c r="P393" s="98">
        <v>2258.7315825166907</v>
      </c>
      <c r="Q393" s="98">
        <v>2193.846377071854</v>
      </c>
      <c r="R393" s="98">
        <v>2180.5028146324689</v>
      </c>
      <c r="S393" s="98">
        <v>0</v>
      </c>
      <c r="T393" s="98">
        <v>1981.3753970514931</v>
      </c>
      <c r="U393" s="98">
        <v>1939.9979252438729</v>
      </c>
      <c r="V393" s="98">
        <v>1927.7728301203708</v>
      </c>
      <c r="W393" s="98">
        <v>2364.6013676867724</v>
      </c>
      <c r="X393" s="98">
        <v>0</v>
      </c>
      <c r="Y393" s="98">
        <v>1941.5593798549255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712.32045152094895</v>
      </c>
      <c r="D394" s="101">
        <v>718.90213885162154</v>
      </c>
      <c r="E394" s="101">
        <v>751.85971587808251</v>
      </c>
      <c r="F394" s="101">
        <v>832.69732677263062</v>
      </c>
      <c r="G394" s="101">
        <v>0</v>
      </c>
      <c r="H394" s="101">
        <v>540.68572745705114</v>
      </c>
      <c r="I394" s="101">
        <v>645.77461411948821</v>
      </c>
      <c r="J394" s="101">
        <v>696.37816472327734</v>
      </c>
      <c r="K394" s="101">
        <v>755.76101792084035</v>
      </c>
      <c r="L394" s="101">
        <v>665.62975420151565</v>
      </c>
      <c r="M394" s="101">
        <v>772.11442118629941</v>
      </c>
      <c r="N394" s="101">
        <v>756.47061160575765</v>
      </c>
      <c r="O394" s="101">
        <v>607.52519325323976</v>
      </c>
      <c r="P394" s="101">
        <v>670.31039652040408</v>
      </c>
      <c r="Q394" s="101">
        <v>523.07527987970434</v>
      </c>
      <c r="R394" s="101">
        <v>482.64359735312269</v>
      </c>
      <c r="S394" s="101">
        <v>0</v>
      </c>
      <c r="T394" s="101">
        <v>571.46488073167416</v>
      </c>
      <c r="U394" s="101">
        <v>571.09906948638388</v>
      </c>
      <c r="V394" s="101">
        <v>568.92260170927409</v>
      </c>
      <c r="W394" s="101">
        <v>686.56370227992568</v>
      </c>
      <c r="X394" s="101">
        <v>0</v>
      </c>
      <c r="Y394" s="101">
        <v>653.39357549830004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1206.348611362575</v>
      </c>
      <c r="D395" s="104">
        <v>1212.2337110458275</v>
      </c>
      <c r="E395" s="104">
        <v>1283.4689301307158</v>
      </c>
      <c r="F395" s="104">
        <v>1419.0969372989989</v>
      </c>
      <c r="G395" s="104">
        <v>0</v>
      </c>
      <c r="H395" s="104">
        <v>1231.451588039128</v>
      </c>
      <c r="I395" s="104">
        <v>1348.9744155134783</v>
      </c>
      <c r="J395" s="104">
        <v>1281.8412919175053</v>
      </c>
      <c r="K395" s="104">
        <v>1344.1496596393588</v>
      </c>
      <c r="L395" s="104">
        <v>1437.08101253576</v>
      </c>
      <c r="M395" s="104">
        <v>1402.8467224639719</v>
      </c>
      <c r="N395" s="104">
        <v>1459.5902124001234</v>
      </c>
      <c r="O395" s="104">
        <v>1482.7572193284393</v>
      </c>
      <c r="P395" s="104">
        <v>1588.4211859962866</v>
      </c>
      <c r="Q395" s="104">
        <v>1670.7710971921497</v>
      </c>
      <c r="R395" s="104">
        <v>1697.8592172793465</v>
      </c>
      <c r="S395" s="104">
        <v>0</v>
      </c>
      <c r="T395" s="104">
        <v>1409.910516319819</v>
      </c>
      <c r="U395" s="104">
        <v>1368.8988557574892</v>
      </c>
      <c r="V395" s="104">
        <v>1358.8502284110966</v>
      </c>
      <c r="W395" s="104">
        <v>1678.0376654068466</v>
      </c>
      <c r="X395" s="104">
        <v>0</v>
      </c>
      <c r="Y395" s="104">
        <v>1288.1658043566258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1909.7464810309823</v>
      </c>
      <c r="D396" s="101">
        <v>1983.3239536405197</v>
      </c>
      <c r="E396" s="101">
        <v>2002.7957161830311</v>
      </c>
      <c r="F396" s="101">
        <v>2010.7138063843036</v>
      </c>
      <c r="G396" s="101">
        <v>0</v>
      </c>
      <c r="H396" s="101">
        <v>1945.7033253422881</v>
      </c>
      <c r="I396" s="101">
        <v>1955.9130547178888</v>
      </c>
      <c r="J396" s="101">
        <v>1947.6020534497873</v>
      </c>
      <c r="K396" s="101">
        <v>2126.2627930571089</v>
      </c>
      <c r="L396" s="101">
        <v>2175.7777536212116</v>
      </c>
      <c r="M396" s="101">
        <v>2122.0998672330938</v>
      </c>
      <c r="N396" s="101">
        <v>2188.8958009131943</v>
      </c>
      <c r="O396" s="101">
        <v>2211.9044906104918</v>
      </c>
      <c r="P396" s="101">
        <v>2174.4526863065066</v>
      </c>
      <c r="Q396" s="101">
        <v>2166.4530812927756</v>
      </c>
      <c r="R396" s="101">
        <v>2155.1413665485452</v>
      </c>
      <c r="S396" s="101">
        <v>2087.2340708560146</v>
      </c>
      <c r="T396" s="101">
        <v>1995.1414067440157</v>
      </c>
      <c r="U396" s="101">
        <v>2042.0633808404684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1909.8240901944987</v>
      </c>
      <c r="D397" s="104">
        <v>1983.3573401777724</v>
      </c>
      <c r="E397" s="104">
        <v>2003.2074605769094</v>
      </c>
      <c r="F397" s="104">
        <v>2011.5446960267354</v>
      </c>
      <c r="G397" s="104">
        <v>0</v>
      </c>
      <c r="H397" s="104">
        <v>1946.9403940880861</v>
      </c>
      <c r="I397" s="104">
        <v>1956.4514121146642</v>
      </c>
      <c r="J397" s="104">
        <v>1948.0761757971272</v>
      </c>
      <c r="K397" s="104">
        <v>2127.7240689826262</v>
      </c>
      <c r="L397" s="104">
        <v>2176.5873348621258</v>
      </c>
      <c r="M397" s="104">
        <v>2122.4132061922915</v>
      </c>
      <c r="N397" s="104">
        <v>2188.5939923177316</v>
      </c>
      <c r="O397" s="104">
        <v>2211.1420564657637</v>
      </c>
      <c r="P397" s="104">
        <v>2171.7393170691607</v>
      </c>
      <c r="Q397" s="104">
        <v>2162.514906361524</v>
      </c>
      <c r="R397" s="104">
        <v>2152.9577863291602</v>
      </c>
      <c r="S397" s="104">
        <v>2088.2713660299473</v>
      </c>
      <c r="T397" s="104">
        <v>1995.0774482211018</v>
      </c>
      <c r="U397" s="104">
        <v>2042.1063840509398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708.99198789810168</v>
      </c>
      <c r="D398" s="98">
        <v>738.70574853805226</v>
      </c>
      <c r="E398" s="98">
        <v>739.72593716017479</v>
      </c>
      <c r="F398" s="98">
        <v>741.8528291437151</v>
      </c>
      <c r="G398" s="98">
        <v>0</v>
      </c>
      <c r="H398" s="98">
        <v>596.29685179725743</v>
      </c>
      <c r="I398" s="98">
        <v>632.69677364688209</v>
      </c>
      <c r="J398" s="98">
        <v>685.17840436351321</v>
      </c>
      <c r="K398" s="98">
        <v>766.75071997034001</v>
      </c>
      <c r="L398" s="98">
        <v>691.36082014763906</v>
      </c>
      <c r="M398" s="98">
        <v>751.07339755701685</v>
      </c>
      <c r="N398" s="98">
        <v>746.25046565524303</v>
      </c>
      <c r="O398" s="98">
        <v>646.52595588146414</v>
      </c>
      <c r="P398" s="98">
        <v>641.08039737338731</v>
      </c>
      <c r="Q398" s="98">
        <v>514.83807591210848</v>
      </c>
      <c r="R398" s="98">
        <v>476.49396674864653</v>
      </c>
      <c r="S398" s="98">
        <v>519.76237663334666</v>
      </c>
      <c r="T398" s="98">
        <v>575.70025667981088</v>
      </c>
      <c r="U398" s="98">
        <v>603.66911410774264</v>
      </c>
      <c r="V398" s="98">
        <v>0</v>
      </c>
      <c r="W398" s="98">
        <v>0</v>
      </c>
      <c r="X398" s="98">
        <v>0</v>
      </c>
      <c r="Y398" s="98">
        <v>0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1200.8321022963967</v>
      </c>
      <c r="D399" s="98">
        <v>1244.65159163972</v>
      </c>
      <c r="E399" s="98">
        <v>1263.4815234167343</v>
      </c>
      <c r="F399" s="98">
        <v>1269.6918668830199</v>
      </c>
      <c r="G399" s="98">
        <v>0</v>
      </c>
      <c r="H399" s="98">
        <v>1350.6435422908285</v>
      </c>
      <c r="I399" s="98">
        <v>1323.7546384677821</v>
      </c>
      <c r="J399" s="98">
        <v>1262.8977714336143</v>
      </c>
      <c r="K399" s="98">
        <v>1360.9733490122862</v>
      </c>
      <c r="L399" s="98">
        <v>1485.2265147144867</v>
      </c>
      <c r="M399" s="98">
        <v>1371.3398086352745</v>
      </c>
      <c r="N399" s="98">
        <v>1442.343526662489</v>
      </c>
      <c r="O399" s="98">
        <v>1564.6161005842996</v>
      </c>
      <c r="P399" s="98">
        <v>1530.6589196957736</v>
      </c>
      <c r="Q399" s="98">
        <v>1647.6768304494151</v>
      </c>
      <c r="R399" s="98">
        <v>1676.4638195805139</v>
      </c>
      <c r="S399" s="98">
        <v>1568.5089893966008</v>
      </c>
      <c r="T399" s="98">
        <v>1419.377191541291</v>
      </c>
      <c r="U399" s="98">
        <v>1438.4372699431976</v>
      </c>
      <c r="V399" s="98">
        <v>0</v>
      </c>
      <c r="W399" s="98">
        <v>0</v>
      </c>
      <c r="X399" s="98">
        <v>0</v>
      </c>
      <c r="Y399" s="98">
        <v>0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317.45357089005358</v>
      </c>
      <c r="D400" s="122">
        <v>332.7935923400471</v>
      </c>
      <c r="E400" s="122">
        <v>332.30595359323644</v>
      </c>
      <c r="F400" s="122">
        <v>353.98942270121768</v>
      </c>
      <c r="G400" s="122">
        <v>0</v>
      </c>
      <c r="H400" s="122">
        <v>334.79345924667558</v>
      </c>
      <c r="I400" s="122">
        <v>292.43713682799518</v>
      </c>
      <c r="J400" s="122">
        <v>316.61679780022445</v>
      </c>
      <c r="K400" s="122">
        <v>400.23133242603234</v>
      </c>
      <c r="L400" s="122">
        <v>405.01321986056951</v>
      </c>
      <c r="M400" s="122">
        <v>399.90646516103845</v>
      </c>
      <c r="N400" s="122">
        <v>411.94871702684389</v>
      </c>
      <c r="O400" s="122">
        <v>402.86468751434336</v>
      </c>
      <c r="P400" s="122">
        <v>420.47170228406941</v>
      </c>
      <c r="Q400" s="122">
        <v>405.25859388268498</v>
      </c>
      <c r="R400" s="122">
        <v>415.31180516081236</v>
      </c>
      <c r="S400" s="122">
        <v>417.45098910492817</v>
      </c>
      <c r="T400" s="122">
        <v>414.4494692489198</v>
      </c>
      <c r="U400" s="122">
        <v>426.11015479124541</v>
      </c>
      <c r="V400" s="122">
        <v>419.54997919155949</v>
      </c>
      <c r="W400" s="122">
        <v>398.08990806257339</v>
      </c>
      <c r="X400" s="122">
        <v>414.28245068970136</v>
      </c>
      <c r="Y400" s="122">
        <v>420.18746066055462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319.33000673991631</v>
      </c>
      <c r="D401" s="98">
        <v>337.01241558409458</v>
      </c>
      <c r="E401" s="98">
        <v>322.85284694800805</v>
      </c>
      <c r="F401" s="98">
        <v>351.21765985907297</v>
      </c>
      <c r="G401" s="98">
        <v>0</v>
      </c>
      <c r="H401" s="98">
        <v>336.36649065842641</v>
      </c>
      <c r="I401" s="98">
        <v>293.62274674058682</v>
      </c>
      <c r="J401" s="98">
        <v>313.944110953944</v>
      </c>
      <c r="K401" s="98">
        <v>407.41668824699565</v>
      </c>
      <c r="L401" s="98">
        <v>438.17170008856255</v>
      </c>
      <c r="M401" s="98">
        <v>405.24007198067784</v>
      </c>
      <c r="N401" s="98">
        <v>344.901926090735</v>
      </c>
      <c r="O401" s="98">
        <v>345.23031506937724</v>
      </c>
      <c r="P401" s="98">
        <v>386.65025718349449</v>
      </c>
      <c r="Q401" s="98">
        <v>427.04424391710813</v>
      </c>
      <c r="R401" s="98">
        <v>451.44832615280529</v>
      </c>
      <c r="S401" s="98">
        <v>434.49518099870176</v>
      </c>
      <c r="T401" s="98">
        <v>404.21099528276562</v>
      </c>
      <c r="U401" s="98">
        <v>406.72179252016673</v>
      </c>
      <c r="V401" s="98">
        <v>406.77298871795307</v>
      </c>
      <c r="W401" s="98">
        <v>562.08797989360096</v>
      </c>
      <c r="X401" s="98">
        <v>0</v>
      </c>
      <c r="Y401" s="98">
        <v>0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317.44357292718195</v>
      </c>
      <c r="D402" s="33">
        <v>332.77611980402139</v>
      </c>
      <c r="E402" s="33">
        <v>332.34776828297834</v>
      </c>
      <c r="F402" s="33">
        <v>354.00530526094161</v>
      </c>
      <c r="G402" s="33">
        <v>0</v>
      </c>
      <c r="H402" s="33">
        <v>334.78554301716838</v>
      </c>
      <c r="I402" s="33">
        <v>292.43309686637684</v>
      </c>
      <c r="J402" s="33">
        <v>316.62334743307764</v>
      </c>
      <c r="K402" s="33">
        <v>400.21184267041491</v>
      </c>
      <c r="L402" s="33">
        <v>404.95866194871519</v>
      </c>
      <c r="M402" s="33">
        <v>399.90277700063768</v>
      </c>
      <c r="N402" s="33">
        <v>412.00710489668285</v>
      </c>
      <c r="O402" s="33">
        <v>402.99741279357846</v>
      </c>
      <c r="P402" s="33">
        <v>420.58589275987367</v>
      </c>
      <c r="Q402" s="33">
        <v>405.16153583209945</v>
      </c>
      <c r="R402" s="33">
        <v>415.19084609473043</v>
      </c>
      <c r="S402" s="33">
        <v>417.41430863456856</v>
      </c>
      <c r="T402" s="33">
        <v>414.4599877787424</v>
      </c>
      <c r="U402" s="33">
        <v>426.14497375970586</v>
      </c>
      <c r="V402" s="33">
        <v>419.57163510761649</v>
      </c>
      <c r="W402" s="33">
        <v>397.68063290410788</v>
      </c>
      <c r="X402" s="33">
        <v>414.28245068970136</v>
      </c>
      <c r="Y402" s="33">
        <v>420.18746066055462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0.63257242411698433</v>
      </c>
      <c r="D404" s="117">
        <f t="shared" si="218"/>
        <v>0.51934191294378518</v>
      </c>
      <c r="E404" s="117">
        <f t="shared" si="218"/>
        <v>0.5310277330292722</v>
      </c>
      <c r="F404" s="117">
        <f t="shared" si="218"/>
        <v>0.74708792629517951</v>
      </c>
      <c r="G404" s="117">
        <f t="shared" si="218"/>
        <v>0</v>
      </c>
      <c r="H404" s="117">
        <f t="shared" si="218"/>
        <v>0.62834884834385185</v>
      </c>
      <c r="I404" s="117">
        <f t="shared" si="218"/>
        <v>0.37185399790819113</v>
      </c>
      <c r="J404" s="117">
        <f t="shared" si="218"/>
        <v>0.28610169961136289</v>
      </c>
      <c r="K404" s="117">
        <f t="shared" si="218"/>
        <v>0.41069578999449385</v>
      </c>
      <c r="L404" s="117">
        <f t="shared" si="218"/>
        <v>0.26812094012065896</v>
      </c>
      <c r="M404" s="117">
        <f t="shared" si="218"/>
        <v>0.10428333780354844</v>
      </c>
      <c r="N404" s="117">
        <f t="shared" si="218"/>
        <v>0.11173963235409917</v>
      </c>
      <c r="O404" s="117">
        <f t="shared" si="218"/>
        <v>0.29531524194159792</v>
      </c>
      <c r="P404" s="117">
        <f t="shared" si="218"/>
        <v>0.48426282897508932</v>
      </c>
      <c r="Q404" s="117">
        <f t="shared" si="218"/>
        <v>0.70424689166592847</v>
      </c>
      <c r="R404" s="117">
        <f t="shared" ref="R404:V404" si="219">R405+R408+R410+R419</f>
        <v>0.55839967577254823</v>
      </c>
      <c r="S404" s="117">
        <f t="shared" si="219"/>
        <v>0.34457486290931066</v>
      </c>
      <c r="T404" s="117">
        <f t="shared" si="219"/>
        <v>0.15253645601965857</v>
      </c>
      <c r="U404" s="117">
        <f t="shared" si="219"/>
        <v>0.26703948289919571</v>
      </c>
      <c r="V404" s="117">
        <f t="shared" si="219"/>
        <v>0.2513844693792347</v>
      </c>
      <c r="W404" s="117">
        <f t="shared" ref="W404:Y404" si="220">W405+W408+W410+W419</f>
        <v>0.51037873840819148</v>
      </c>
      <c r="X404" s="117">
        <f t="shared" si="220"/>
        <v>0</v>
      </c>
      <c r="Y404" s="117">
        <f t="shared" si="220"/>
        <v>0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0.63257242411698433</v>
      </c>
      <c r="D419" s="122">
        <v>0.51934191294378518</v>
      </c>
      <c r="E419" s="122">
        <v>0.5310277330292722</v>
      </c>
      <c r="F419" s="122">
        <v>0.74708792629517951</v>
      </c>
      <c r="G419" s="122">
        <v>0</v>
      </c>
      <c r="H419" s="122">
        <v>0.62834884834385185</v>
      </c>
      <c r="I419" s="122">
        <v>0.37185399790819113</v>
      </c>
      <c r="J419" s="122">
        <v>0.28610169961136289</v>
      </c>
      <c r="K419" s="122">
        <v>0.41069578999449385</v>
      </c>
      <c r="L419" s="122">
        <v>0.26812094012065896</v>
      </c>
      <c r="M419" s="122">
        <v>0.10428333780354844</v>
      </c>
      <c r="N419" s="122">
        <v>0.11173963235409917</v>
      </c>
      <c r="O419" s="122">
        <v>0.29531524194159792</v>
      </c>
      <c r="P419" s="122">
        <v>0.48426282897508932</v>
      </c>
      <c r="Q419" s="122">
        <v>0.70424689166592847</v>
      </c>
      <c r="R419" s="122">
        <v>0.55839967577254823</v>
      </c>
      <c r="S419" s="122">
        <v>0.34457486290931066</v>
      </c>
      <c r="T419" s="122">
        <v>0.15253645601965857</v>
      </c>
      <c r="U419" s="122">
        <v>0.26703948289919571</v>
      </c>
      <c r="V419" s="122">
        <v>0.2513844693792347</v>
      </c>
      <c r="W419" s="122">
        <v>0.51037873840819148</v>
      </c>
      <c r="X419" s="122">
        <v>0</v>
      </c>
      <c r="Y419" s="122">
        <v>0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119.35491511407281</v>
      </c>
      <c r="D420" s="98">
        <v>125.91680743827956</v>
      </c>
      <c r="E420" s="98">
        <v>120.58122595000403</v>
      </c>
      <c r="F420" s="98">
        <v>131.12598087006683</v>
      </c>
      <c r="G420" s="98">
        <v>0</v>
      </c>
      <c r="H420" s="98">
        <v>125.48734580957377</v>
      </c>
      <c r="I420" s="98">
        <v>109.50006550167087</v>
      </c>
      <c r="J420" s="98">
        <v>117.03466858768819</v>
      </c>
      <c r="K420" s="98">
        <v>151.8233375502094</v>
      </c>
      <c r="L420" s="98">
        <v>163.22309098078648</v>
      </c>
      <c r="M420" s="98">
        <v>150.91288742142083</v>
      </c>
      <c r="N420" s="98">
        <v>128.42235946456617</v>
      </c>
      <c r="O420" s="98">
        <v>128.53244339743833</v>
      </c>
      <c r="P420" s="98">
        <v>143.91539024201441</v>
      </c>
      <c r="Q420" s="98">
        <v>158.77950419500021</v>
      </c>
      <c r="R420" s="98">
        <v>167.38030281282133</v>
      </c>
      <c r="S420" s="98">
        <v>160.45702782810233</v>
      </c>
      <c r="T420" s="98">
        <v>148.62770933415482</v>
      </c>
      <c r="U420" s="98">
        <v>148.96352487726801</v>
      </c>
      <c r="V420" s="98">
        <v>148.56822140312769</v>
      </c>
      <c r="W420" s="98">
        <v>205.02102951019427</v>
      </c>
      <c r="X420" s="98">
        <v>0</v>
      </c>
      <c r="Y420" s="98">
        <v>0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144.23071923660248</v>
      </c>
      <c r="D423" s="118">
        <f t="shared" si="225"/>
        <v>135.23062644553235</v>
      </c>
      <c r="E423" s="118">
        <f t="shared" si="225"/>
        <v>133.29566890608504</v>
      </c>
      <c r="F423" s="118">
        <f t="shared" si="225"/>
        <v>143.97300538966351</v>
      </c>
      <c r="G423" s="118">
        <f t="shared" si="225"/>
        <v>0</v>
      </c>
      <c r="H423" s="118">
        <f t="shared" si="225"/>
        <v>116.82864276446522</v>
      </c>
      <c r="I423" s="118">
        <f t="shared" si="225"/>
        <v>124.98781879081126</v>
      </c>
      <c r="J423" s="118">
        <f t="shared" si="225"/>
        <v>126.76740145139374</v>
      </c>
      <c r="K423" s="118">
        <f t="shared" si="225"/>
        <v>126.99045392402209</v>
      </c>
      <c r="L423" s="118">
        <f t="shared" si="225"/>
        <v>129.86187443104606</v>
      </c>
      <c r="M423" s="118">
        <f t="shared" si="225"/>
        <v>125.16024179390125</v>
      </c>
      <c r="N423" s="118">
        <f t="shared" si="225"/>
        <v>131.4428769020646</v>
      </c>
      <c r="O423" s="118">
        <f t="shared" si="225"/>
        <v>127.65462776755439</v>
      </c>
      <c r="P423" s="118">
        <f t="shared" si="225"/>
        <v>117.35850820739407</v>
      </c>
      <c r="Q423" s="118">
        <f t="shared" si="225"/>
        <v>130.99579040277555</v>
      </c>
      <c r="R423" s="118">
        <f t="shared" ref="R423:V423" si="226">R424+R427+R429+R438</f>
        <v>119.9147114550489</v>
      </c>
      <c r="S423" s="118">
        <f t="shared" si="226"/>
        <v>116.73795529437601</v>
      </c>
      <c r="T423" s="118">
        <f t="shared" si="226"/>
        <v>104.78220801526246</v>
      </c>
      <c r="U423" s="118">
        <f t="shared" si="226"/>
        <v>106.60453263080343</v>
      </c>
      <c r="V423" s="118">
        <f t="shared" si="226"/>
        <v>107.79517677594428</v>
      </c>
      <c r="W423" s="118">
        <f t="shared" ref="W423:Y423" si="227">W424+W427+W429+W438</f>
        <v>99.261374728020741</v>
      </c>
      <c r="X423" s="118">
        <f t="shared" si="227"/>
        <v>88.626193849992916</v>
      </c>
      <c r="Y423" s="118">
        <f t="shared" si="227"/>
        <v>86.507820463668352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120.09831523759912</v>
      </c>
      <c r="D424" s="123">
        <f t="shared" si="228"/>
        <v>108.39023054167096</v>
      </c>
      <c r="E424" s="123">
        <f t="shared" si="228"/>
        <v>109.47333899276087</v>
      </c>
      <c r="F424" s="123">
        <f t="shared" si="228"/>
        <v>116.99535113640825</v>
      </c>
      <c r="G424" s="123">
        <f t="shared" si="228"/>
        <v>0</v>
      </c>
      <c r="H424" s="123">
        <f t="shared" si="228"/>
        <v>92.308579090430058</v>
      </c>
      <c r="I424" s="123">
        <f t="shared" si="228"/>
        <v>99.340800999428396</v>
      </c>
      <c r="J424" s="123">
        <f t="shared" si="228"/>
        <v>99.839787980000523</v>
      </c>
      <c r="K424" s="123">
        <f t="shared" si="228"/>
        <v>97.804583285929041</v>
      </c>
      <c r="L424" s="123">
        <f t="shared" si="228"/>
        <v>103.29083539325315</v>
      </c>
      <c r="M424" s="123">
        <f t="shared" si="228"/>
        <v>95.59717021423026</v>
      </c>
      <c r="N424" s="123">
        <f t="shared" si="228"/>
        <v>99.391791013045406</v>
      </c>
      <c r="O424" s="123">
        <f t="shared" si="228"/>
        <v>100.91655265270732</v>
      </c>
      <c r="P424" s="123">
        <f t="shared" si="228"/>
        <v>85.977194447805886</v>
      </c>
      <c r="Q424" s="123">
        <f t="shared" si="228"/>
        <v>93.677823920156186</v>
      </c>
      <c r="R424" s="123">
        <f t="shared" ref="R424:V424" si="229">SUM(R425:R426)</f>
        <v>90.150518453571252</v>
      </c>
      <c r="S424" s="123">
        <f t="shared" si="229"/>
        <v>89.480951182519561</v>
      </c>
      <c r="T424" s="123">
        <f t="shared" si="229"/>
        <v>79.361705103496874</v>
      </c>
      <c r="U424" s="123">
        <f t="shared" si="229"/>
        <v>77.332350274799509</v>
      </c>
      <c r="V424" s="123">
        <f t="shared" si="229"/>
        <v>80.644314769498479</v>
      </c>
      <c r="W424" s="123">
        <f t="shared" ref="W424:Y424" si="230">SUM(W425:W426)</f>
        <v>76.885326074471251</v>
      </c>
      <c r="X424" s="123">
        <f t="shared" si="230"/>
        <v>65.129551930006585</v>
      </c>
      <c r="Y424" s="123">
        <f t="shared" si="230"/>
        <v>59.344652106490109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119.55966719210758</v>
      </c>
      <c r="D425" s="99">
        <v>107.91445147172219</v>
      </c>
      <c r="E425" s="99">
        <v>109.00158711203758</v>
      </c>
      <c r="F425" s="99">
        <v>116.5028932058072</v>
      </c>
      <c r="G425" s="99">
        <v>0</v>
      </c>
      <c r="H425" s="99">
        <v>91.959344349178096</v>
      </c>
      <c r="I425" s="99">
        <v>98.976853023949886</v>
      </c>
      <c r="J425" s="99">
        <v>99.477861945009565</v>
      </c>
      <c r="K425" s="99">
        <v>97.45245994198801</v>
      </c>
      <c r="L425" s="99">
        <v>102.92121327294196</v>
      </c>
      <c r="M425" s="99">
        <v>95.258770094682149</v>
      </c>
      <c r="N425" s="99">
        <v>99.041670213756731</v>
      </c>
      <c r="O425" s="99">
        <v>100.56207382045059</v>
      </c>
      <c r="P425" s="99">
        <v>85.675277585306347</v>
      </c>
      <c r="Q425" s="99">
        <v>93.349043214868445</v>
      </c>
      <c r="R425" s="99">
        <v>89.834236671904094</v>
      </c>
      <c r="S425" s="99">
        <v>89.167274682023191</v>
      </c>
      <c r="T425" s="99">
        <v>79.082823775899371</v>
      </c>
      <c r="U425" s="99">
        <v>77.061188315377734</v>
      </c>
      <c r="V425" s="99">
        <v>80.36103824096206</v>
      </c>
      <c r="W425" s="99">
        <v>76.611011529128703</v>
      </c>
      <c r="X425" s="99">
        <v>64.898059687890068</v>
      </c>
      <c r="Y425" s="99">
        <v>59.132420742602584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0.53864804549154732</v>
      </c>
      <c r="D426" s="99">
        <v>0.47577906994876673</v>
      </c>
      <c r="E426" s="99">
        <v>0.47175188072329355</v>
      </c>
      <c r="F426" s="99">
        <v>0.4924579306010417</v>
      </c>
      <c r="G426" s="99">
        <v>0</v>
      </c>
      <c r="H426" s="99">
        <v>0.34923474125196907</v>
      </c>
      <c r="I426" s="99">
        <v>0.36394797547850921</v>
      </c>
      <c r="J426" s="99">
        <v>0.36192603499095938</v>
      </c>
      <c r="K426" s="99">
        <v>0.35212334394102773</v>
      </c>
      <c r="L426" s="99">
        <v>0.36962212031118974</v>
      </c>
      <c r="M426" s="99">
        <v>0.33840011954811777</v>
      </c>
      <c r="N426" s="99">
        <v>0.35012079928867873</v>
      </c>
      <c r="O426" s="99">
        <v>0.35447883225673293</v>
      </c>
      <c r="P426" s="99">
        <v>0.3019168624995418</v>
      </c>
      <c r="Q426" s="99">
        <v>0.32878070528773556</v>
      </c>
      <c r="R426" s="99">
        <v>0.31628178166716231</v>
      </c>
      <c r="S426" s="99">
        <v>0.3136765004963637</v>
      </c>
      <c r="T426" s="99">
        <v>0.27888132759750472</v>
      </c>
      <c r="U426" s="99">
        <v>0.27116195942177218</v>
      </c>
      <c r="V426" s="99">
        <v>0.28327652853641966</v>
      </c>
      <c r="W426" s="99">
        <v>0.27431454534255123</v>
      </c>
      <c r="X426" s="99">
        <v>0.23149224211652111</v>
      </c>
      <c r="Y426" s="99">
        <v>0.21223136388752512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1.6082985941727745E-2</v>
      </c>
      <c r="D427" s="123">
        <f t="shared" si="231"/>
        <v>1.0336383497412355E-2</v>
      </c>
      <c r="E427" s="123">
        <f t="shared" si="231"/>
        <v>2.3663947444943344E-2</v>
      </c>
      <c r="F427" s="123">
        <f t="shared" si="231"/>
        <v>1.8356061946852079E-2</v>
      </c>
      <c r="G427" s="123">
        <f t="shared" si="231"/>
        <v>0</v>
      </c>
      <c r="H427" s="123">
        <f t="shared" si="231"/>
        <v>2.0029389507714001E-2</v>
      </c>
      <c r="I427" s="123">
        <f t="shared" si="231"/>
        <v>2.1770868583305115E-2</v>
      </c>
      <c r="J427" s="123">
        <f t="shared" si="231"/>
        <v>1.5122195553750856E-2</v>
      </c>
      <c r="K427" s="123">
        <f t="shared" si="231"/>
        <v>1.0164945056356263E-2</v>
      </c>
      <c r="L427" s="123">
        <f t="shared" si="231"/>
        <v>1.4396679360544042E-2</v>
      </c>
      <c r="M427" s="123">
        <f t="shared" si="231"/>
        <v>1.3489969318744197E-2</v>
      </c>
      <c r="N427" s="123">
        <f t="shared" si="231"/>
        <v>9.348460566935066E-3</v>
      </c>
      <c r="O427" s="123">
        <f t="shared" si="231"/>
        <v>1.6629790226942432E-2</v>
      </c>
      <c r="P427" s="123">
        <f t="shared" si="231"/>
        <v>4.8338522185122643E-3</v>
      </c>
      <c r="Q427" s="123">
        <f t="shared" si="231"/>
        <v>9.0506076935111153E-3</v>
      </c>
      <c r="R427" s="123">
        <f t="shared" si="231"/>
        <v>9.3059825567262961E-3</v>
      </c>
      <c r="S427" s="123">
        <f t="shared" si="231"/>
        <v>1.6500799506798926E-2</v>
      </c>
      <c r="T427" s="123">
        <f t="shared" si="231"/>
        <v>1.0074045381886127E-2</v>
      </c>
      <c r="U427" s="123">
        <f t="shared" si="231"/>
        <v>2.0910317507517345E-2</v>
      </c>
      <c r="V427" s="123">
        <f t="shared" si="231"/>
        <v>2.9558440571160607E-2</v>
      </c>
      <c r="W427" s="123">
        <f t="shared" si="231"/>
        <v>9.3690103310307624E-3</v>
      </c>
      <c r="X427" s="123">
        <f t="shared" si="231"/>
        <v>3.9490102934724783E-3</v>
      </c>
      <c r="Y427" s="123">
        <f t="shared" si="231"/>
        <v>1.4110068440548579E-3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1.6082985941727745E-2</v>
      </c>
      <c r="D428" s="99">
        <f>RES_hhdet_in_fecs!D129</f>
        <v>1.0336383497412355E-2</v>
      </c>
      <c r="E428" s="99">
        <f>RES_hhdet_in_fecs!E129</f>
        <v>2.3663947444943344E-2</v>
      </c>
      <c r="F428" s="99">
        <f>RES_hhdet_in_fecs!F129</f>
        <v>1.8356061946852079E-2</v>
      </c>
      <c r="G428" s="99">
        <f>RES_hhdet_in_fecs!G129</f>
        <v>0</v>
      </c>
      <c r="H428" s="99">
        <f>RES_hhdet_in_fecs!H129</f>
        <v>2.0029389507714001E-2</v>
      </c>
      <c r="I428" s="99">
        <f>RES_hhdet_in_fecs!I129</f>
        <v>2.1770868583305115E-2</v>
      </c>
      <c r="J428" s="99">
        <f>RES_hhdet_in_fecs!J129</f>
        <v>1.5122195553750856E-2</v>
      </c>
      <c r="K428" s="99">
        <f>RES_hhdet_in_fecs!K129</f>
        <v>1.0164945056356263E-2</v>
      </c>
      <c r="L428" s="99">
        <f>RES_hhdet_in_fecs!L129</f>
        <v>1.4396679360544042E-2</v>
      </c>
      <c r="M428" s="99">
        <f>RES_hhdet_in_fecs!M129</f>
        <v>1.3489969318744197E-2</v>
      </c>
      <c r="N428" s="99">
        <f>RES_hhdet_in_fecs!N129</f>
        <v>9.348460566935066E-3</v>
      </c>
      <c r="O428" s="99">
        <f>RES_hhdet_in_fecs!O129</f>
        <v>1.6629790226942432E-2</v>
      </c>
      <c r="P428" s="99">
        <f>RES_hhdet_in_fecs!P129</f>
        <v>4.8338522185122643E-3</v>
      </c>
      <c r="Q428" s="99">
        <f>RES_hhdet_in_fecs!Q129</f>
        <v>9.0506076935111153E-3</v>
      </c>
      <c r="R428" s="99">
        <f>RES_hhdet_in_fecs!R129</f>
        <v>9.3059825567262961E-3</v>
      </c>
      <c r="S428" s="99">
        <f>RES_hhdet_in_fecs!S129</f>
        <v>1.6500799506798926E-2</v>
      </c>
      <c r="T428" s="99">
        <f>RES_hhdet_in_fecs!T129</f>
        <v>1.0074045381886127E-2</v>
      </c>
      <c r="U428" s="99">
        <f>RES_hhdet_in_fecs!U129</f>
        <v>2.0910317507517345E-2</v>
      </c>
      <c r="V428" s="99">
        <f>RES_hhdet_in_fecs!V129</f>
        <v>2.9558440571160607E-2</v>
      </c>
      <c r="W428" s="99">
        <f>RES_hhdet_in_fecs!W129</f>
        <v>9.3690103310307624E-3</v>
      </c>
      <c r="X428" s="99">
        <f>RES_hhdet_in_fecs!X129</f>
        <v>3.9490102934724783E-3</v>
      </c>
      <c r="Y428" s="99">
        <f>RES_hhdet_in_fecs!Y129</f>
        <v>1.4110068440548579E-3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20.495446836447293</v>
      </c>
      <c r="D429" s="123">
        <v>22.683442800978067</v>
      </c>
      <c r="E429" s="123">
        <v>20.237873108562475</v>
      </c>
      <c r="F429" s="123">
        <v>22.940535173388394</v>
      </c>
      <c r="G429" s="123">
        <v>0</v>
      </c>
      <c r="H429" s="123">
        <v>20.655765360970257</v>
      </c>
      <c r="I429" s="123">
        <v>22.105638800322797</v>
      </c>
      <c r="J429" s="123">
        <v>22.898849883106035</v>
      </c>
      <c r="K429" s="123">
        <v>24.085938251526315</v>
      </c>
      <c r="L429" s="123">
        <v>22.008827374970853</v>
      </c>
      <c r="M429" s="123">
        <v>24.609341246272276</v>
      </c>
      <c r="N429" s="123">
        <v>26.667245389121579</v>
      </c>
      <c r="O429" s="123">
        <v>22.184691084198839</v>
      </c>
      <c r="P429" s="123">
        <v>26.025465175140404</v>
      </c>
      <c r="Q429" s="123">
        <v>31.029400287339165</v>
      </c>
      <c r="R429" s="123">
        <v>24.652182505760564</v>
      </c>
      <c r="S429" s="123">
        <v>22.516553070558661</v>
      </c>
      <c r="T429" s="123">
        <v>20.94364101813089</v>
      </c>
      <c r="U429" s="123">
        <v>23.910895266116974</v>
      </c>
      <c r="V429" s="123">
        <v>22.050332560754569</v>
      </c>
      <c r="W429" s="123">
        <v>19.001134883715462</v>
      </c>
      <c r="X429" s="123">
        <v>19.359038199711851</v>
      </c>
      <c r="Y429" s="123">
        <v>22.170876102375704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19.741825598875572</v>
      </c>
      <c r="D430" s="99">
        <v>21.693063656705771</v>
      </c>
      <c r="E430" s="99">
        <v>19.640715148174852</v>
      </c>
      <c r="F430" s="99">
        <v>22.987999523411244</v>
      </c>
      <c r="G430" s="99">
        <v>0</v>
      </c>
      <c r="H430" s="99">
        <v>18.264165100556532</v>
      </c>
      <c r="I430" s="99">
        <v>21.534871511247189</v>
      </c>
      <c r="J430" s="99">
        <v>22.483743944650147</v>
      </c>
      <c r="K430" s="99">
        <v>23.911687119136584</v>
      </c>
      <c r="L430" s="99">
        <v>21.133702249586289</v>
      </c>
      <c r="M430" s="99">
        <v>24.038409062753715</v>
      </c>
      <c r="N430" s="99">
        <v>25.843398022977723</v>
      </c>
      <c r="O430" s="99">
        <v>21.015907555387368</v>
      </c>
      <c r="P430" s="99">
        <v>25.627672205208832</v>
      </c>
      <c r="Q430" s="99">
        <v>30.374365250058162</v>
      </c>
      <c r="R430" s="99">
        <v>24.156596561661541</v>
      </c>
      <c r="S430" s="99">
        <v>21.449395918022436</v>
      </c>
      <c r="T430" s="99">
        <v>19.78611780495439</v>
      </c>
      <c r="U430" s="99">
        <v>22.808789946160019</v>
      </c>
      <c r="V430" s="99">
        <v>22.059914161791525</v>
      </c>
      <c r="W430" s="99">
        <v>19.010835442379957</v>
      </c>
      <c r="X430" s="99">
        <v>19.359038199711851</v>
      </c>
      <c r="Y430" s="99">
        <v>22.173832557653178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17.837943656575476</v>
      </c>
      <c r="D431" s="99">
        <v>19.633879472742098</v>
      </c>
      <c r="E431" s="99">
        <v>17.798471774855713</v>
      </c>
      <c r="F431" s="99">
        <v>20.870304982658563</v>
      </c>
      <c r="G431" s="99">
        <v>0</v>
      </c>
      <c r="H431" s="99">
        <v>16.471635450208876</v>
      </c>
      <c r="I431" s="99">
        <v>19.517413726298052</v>
      </c>
      <c r="J431" s="99">
        <v>20.500691762169573</v>
      </c>
      <c r="K431" s="99">
        <v>21.878160081385808</v>
      </c>
      <c r="L431" s="99">
        <v>19.251462182116057</v>
      </c>
      <c r="M431" s="99">
        <v>22.075088866559028</v>
      </c>
      <c r="N431" s="99">
        <v>23.769956257287959</v>
      </c>
      <c r="O431" s="99">
        <v>19.295930223156997</v>
      </c>
      <c r="P431" s="99">
        <v>23.710927876116116</v>
      </c>
      <c r="Q431" s="99">
        <v>28.089505989177457</v>
      </c>
      <c r="R431" s="99">
        <v>22.405218936626675</v>
      </c>
      <c r="S431" s="99">
        <v>0</v>
      </c>
      <c r="T431" s="99">
        <v>18.626159073384638</v>
      </c>
      <c r="U431" s="99">
        <v>21.568026702569171</v>
      </c>
      <c r="V431" s="99">
        <v>20.949575688685599</v>
      </c>
      <c r="W431" s="99">
        <v>18.126698809816027</v>
      </c>
      <c r="X431" s="99">
        <v>0</v>
      </c>
      <c r="Y431" s="99">
        <v>21.280096127272511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7.3294093255478732</v>
      </c>
      <c r="D432" s="102">
        <v>8.075501593378192</v>
      </c>
      <c r="E432" s="102">
        <v>7.2562298043437758</v>
      </c>
      <c r="F432" s="102">
        <v>8.5034749490696573</v>
      </c>
      <c r="G432" s="102">
        <v>0</v>
      </c>
      <c r="H432" s="102">
        <v>5.5753338704565971</v>
      </c>
      <c r="I432" s="102">
        <v>6.9764528615517056</v>
      </c>
      <c r="J432" s="102">
        <v>7.9191970491272725</v>
      </c>
      <c r="K432" s="102">
        <v>8.6138856251258336</v>
      </c>
      <c r="L432" s="102">
        <v>6.6951229201504017</v>
      </c>
      <c r="M432" s="102">
        <v>8.538070845092081</v>
      </c>
      <c r="N432" s="102">
        <v>8.8230015997769939</v>
      </c>
      <c r="O432" s="102">
        <v>6.1061919345431859</v>
      </c>
      <c r="P432" s="102">
        <v>7.6077996271426711</v>
      </c>
      <c r="Q432" s="102">
        <v>7.2437271201241806</v>
      </c>
      <c r="R432" s="102">
        <v>5.3469954557970212</v>
      </c>
      <c r="S432" s="102">
        <v>0</v>
      </c>
      <c r="T432" s="102">
        <v>5.7041398019602809</v>
      </c>
      <c r="U432" s="102">
        <v>6.7113774260781458</v>
      </c>
      <c r="V432" s="102">
        <v>6.5103961526049279</v>
      </c>
      <c r="W432" s="102">
        <v>5.5249096479256545</v>
      </c>
      <c r="X432" s="102">
        <v>0</v>
      </c>
      <c r="Y432" s="102">
        <v>7.4573832194586682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10.508534331027603</v>
      </c>
      <c r="D433" s="105">
        <v>11.558377879363906</v>
      </c>
      <c r="E433" s="105">
        <v>10.542241970511938</v>
      </c>
      <c r="F433" s="105">
        <v>12.366830033588906</v>
      </c>
      <c r="G433" s="105">
        <v>0</v>
      </c>
      <c r="H433" s="105">
        <v>10.896301579752281</v>
      </c>
      <c r="I433" s="105">
        <v>12.540960864746351</v>
      </c>
      <c r="J433" s="105">
        <v>12.581494713042302</v>
      </c>
      <c r="K433" s="105">
        <v>13.264274456259974</v>
      </c>
      <c r="L433" s="105">
        <v>12.556339261965656</v>
      </c>
      <c r="M433" s="105">
        <v>13.537018021466944</v>
      </c>
      <c r="N433" s="105">
        <v>14.946954657510963</v>
      </c>
      <c r="O433" s="105">
        <v>13.189738288613809</v>
      </c>
      <c r="P433" s="105">
        <v>16.103128248973441</v>
      </c>
      <c r="Q433" s="105">
        <v>20.845778869053277</v>
      </c>
      <c r="R433" s="105">
        <v>17.058223480829653</v>
      </c>
      <c r="S433" s="105">
        <v>0</v>
      </c>
      <c r="T433" s="105">
        <v>12.922019271424357</v>
      </c>
      <c r="U433" s="105">
        <v>14.856649276491023</v>
      </c>
      <c r="V433" s="105">
        <v>14.439179536080669</v>
      </c>
      <c r="W433" s="105">
        <v>12.601789161890373</v>
      </c>
      <c r="X433" s="105">
        <v>0</v>
      </c>
      <c r="Y433" s="105">
        <v>13.822712907813845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23.694296730664163</v>
      </c>
      <c r="D434" s="102">
        <v>26.896807773613094</v>
      </c>
      <c r="E434" s="102">
        <v>23.362670404966885</v>
      </c>
      <c r="F434" s="102">
        <v>24.846746334181571</v>
      </c>
      <c r="G434" s="102">
        <v>0</v>
      </c>
      <c r="H434" s="102">
        <v>24.32937765017828</v>
      </c>
      <c r="I434" s="102">
        <v>25.647684813883977</v>
      </c>
      <c r="J434" s="102">
        <v>26.905739274909305</v>
      </c>
      <c r="K434" s="102">
        <v>29.459872665232133</v>
      </c>
      <c r="L434" s="102">
        <v>26.616374698624483</v>
      </c>
      <c r="M434" s="102">
        <v>28.517464165038245</v>
      </c>
      <c r="N434" s="102">
        <v>30.944259930180998</v>
      </c>
      <c r="O434" s="102">
        <v>26.8062393313492</v>
      </c>
      <c r="P434" s="102">
        <v>29.531011285408688</v>
      </c>
      <c r="Q434" s="102">
        <v>35.635873013098902</v>
      </c>
      <c r="R434" s="102">
        <v>28.242679359831854</v>
      </c>
      <c r="S434" s="102">
        <v>25.415925836953566</v>
      </c>
      <c r="T434" s="102">
        <v>23.37192543362606</v>
      </c>
      <c r="U434" s="102">
        <v>28.045689903542737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19.256970252116162</v>
      </c>
      <c r="D435" s="105">
        <v>21.885418237199978</v>
      </c>
      <c r="E435" s="105">
        <v>19.006992705374511</v>
      </c>
      <c r="F435" s="105">
        <v>20.232034683017339</v>
      </c>
      <c r="G435" s="105">
        <v>0</v>
      </c>
      <c r="H435" s="105">
        <v>19.407141219831299</v>
      </c>
      <c r="I435" s="105">
        <v>20.60298819358583</v>
      </c>
      <c r="J435" s="105">
        <v>21.86116565392641</v>
      </c>
      <c r="K435" s="105">
        <v>24.053805327782147</v>
      </c>
      <c r="L435" s="105">
        <v>21.434449419311211</v>
      </c>
      <c r="M435" s="105">
        <v>23.326153638395542</v>
      </c>
      <c r="N435" s="105">
        <v>25.320028005427698</v>
      </c>
      <c r="O435" s="105">
        <v>21.753204270950018</v>
      </c>
      <c r="P435" s="105">
        <v>24.223989660248421</v>
      </c>
      <c r="Q435" s="105">
        <v>29.026182161647444</v>
      </c>
      <c r="R435" s="105">
        <v>23.087620366185828</v>
      </c>
      <c r="S435" s="105">
        <v>21.122579633254073</v>
      </c>
      <c r="T435" s="105">
        <v>19.752777521150236</v>
      </c>
      <c r="U435" s="105">
        <v>23.902138257439564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8.796490375964483</v>
      </c>
      <c r="D436" s="99">
        <v>10.017943101640279</v>
      </c>
      <c r="E436" s="99">
        <v>8.6289246178410774</v>
      </c>
      <c r="F436" s="99">
        <v>9.1672066927190734</v>
      </c>
      <c r="G436" s="99">
        <v>0</v>
      </c>
      <c r="H436" s="99">
        <v>7.4561887776162905</v>
      </c>
      <c r="I436" s="99">
        <v>8.2964871031023701</v>
      </c>
      <c r="J436" s="99">
        <v>9.4656048816280194</v>
      </c>
      <c r="K436" s="99">
        <v>10.623512131265791</v>
      </c>
      <c r="L436" s="99">
        <v>8.4574440612657718</v>
      </c>
      <c r="M436" s="99">
        <v>10.093167164687964</v>
      </c>
      <c r="N436" s="99">
        <v>10.549688282384446</v>
      </c>
      <c r="O436" s="99">
        <v>7.8352974013378214</v>
      </c>
      <c r="P436" s="99">
        <v>8.7064448764093267</v>
      </c>
      <c r="Q436" s="99">
        <v>8.4685444858857259</v>
      </c>
      <c r="R436" s="99">
        <v>6.2443543280543663</v>
      </c>
      <c r="S436" s="99">
        <v>6.3290659163752014</v>
      </c>
      <c r="T436" s="99">
        <v>6.743994899688972</v>
      </c>
      <c r="U436" s="99">
        <v>8.2907890800352924</v>
      </c>
      <c r="V436" s="99">
        <v>0</v>
      </c>
      <c r="W436" s="99">
        <v>0</v>
      </c>
      <c r="X436" s="99">
        <v>0</v>
      </c>
      <c r="Y436" s="99">
        <v>0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10.460479876151675</v>
      </c>
      <c r="D437" s="99">
        <v>11.867475135559697</v>
      </c>
      <c r="E437" s="99">
        <v>10.378068087533432</v>
      </c>
      <c r="F437" s="99">
        <v>11.06482799029826</v>
      </c>
      <c r="G437" s="99">
        <v>0</v>
      </c>
      <c r="H437" s="99">
        <v>11.95095244221501</v>
      </c>
      <c r="I437" s="99">
        <v>12.30650109048346</v>
      </c>
      <c r="J437" s="99">
        <v>12.395560772298394</v>
      </c>
      <c r="K437" s="99">
        <v>13.430293196516358</v>
      </c>
      <c r="L437" s="99">
        <v>12.977005358045439</v>
      </c>
      <c r="M437" s="99">
        <v>13.232986473707573</v>
      </c>
      <c r="N437" s="99">
        <v>14.77033972304325</v>
      </c>
      <c r="O437" s="99">
        <v>13.917906869612201</v>
      </c>
      <c r="P437" s="99">
        <v>15.517544783839092</v>
      </c>
      <c r="Q437" s="99">
        <v>20.557637675761725</v>
      </c>
      <c r="R437" s="99">
        <v>16.843266038131468</v>
      </c>
      <c r="S437" s="99">
        <v>14.793513716878872</v>
      </c>
      <c r="T437" s="99">
        <v>13.008782621461268</v>
      </c>
      <c r="U437" s="99">
        <v>15.611349177404273</v>
      </c>
      <c r="V437" s="99">
        <v>0</v>
      </c>
      <c r="W437" s="99">
        <v>0</v>
      </c>
      <c r="X437" s="99">
        <v>0</v>
      </c>
      <c r="Y437" s="99">
        <v>0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3.6208741766143446</v>
      </c>
      <c r="D438" s="123">
        <v>4.1466167193859258</v>
      </c>
      <c r="E438" s="123">
        <v>3.5607928573167569</v>
      </c>
      <c r="F438" s="123">
        <v>4.0187630179200315</v>
      </c>
      <c r="G438" s="123">
        <v>0</v>
      </c>
      <c r="H438" s="123">
        <v>3.844268923557177</v>
      </c>
      <c r="I438" s="123">
        <v>3.5196081224767699</v>
      </c>
      <c r="J438" s="123">
        <v>4.0136413927334251</v>
      </c>
      <c r="K438" s="123">
        <v>5.0897674415103689</v>
      </c>
      <c r="L438" s="123">
        <v>4.5478149834615147</v>
      </c>
      <c r="M438" s="123">
        <v>4.940240364079969</v>
      </c>
      <c r="N438" s="123">
        <v>5.3744920393306854</v>
      </c>
      <c r="O438" s="123">
        <v>4.5367542404212875</v>
      </c>
      <c r="P438" s="123">
        <v>5.3510147322292543</v>
      </c>
      <c r="Q438" s="123">
        <v>6.2795155875867001</v>
      </c>
      <c r="R438" s="123">
        <v>5.1027045131603597</v>
      </c>
      <c r="S438" s="123">
        <v>4.7239502417909813</v>
      </c>
      <c r="T438" s="123">
        <v>4.4667878482528129</v>
      </c>
      <c r="U438" s="123">
        <v>5.3403767723794315</v>
      </c>
      <c r="V438" s="123">
        <v>5.0709710051200778</v>
      </c>
      <c r="W438" s="123">
        <v>3.3655447595029981</v>
      </c>
      <c r="X438" s="123">
        <v>4.1336547099810197</v>
      </c>
      <c r="Y438" s="123">
        <v>4.990881247958483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4.5769668506760475</v>
      </c>
      <c r="D439" s="99">
        <v>5.2852115507205806</v>
      </c>
      <c r="E439" s="99">
        <v>4.3600900132363298</v>
      </c>
      <c r="F439" s="99">
        <v>5.0304080976996035</v>
      </c>
      <c r="G439" s="99">
        <v>0</v>
      </c>
      <c r="H439" s="99">
        <v>4.8879847838103085</v>
      </c>
      <c r="I439" s="99">
        <v>4.4813577834099512</v>
      </c>
      <c r="J439" s="99">
        <v>5.0568567562659004</v>
      </c>
      <c r="K439" s="99">
        <v>6.5954213743734718</v>
      </c>
      <c r="L439" s="99">
        <v>6.27814769045973</v>
      </c>
      <c r="M439" s="99">
        <v>6.4107265703096203</v>
      </c>
      <c r="N439" s="99">
        <v>5.7893600434880419</v>
      </c>
      <c r="O439" s="99">
        <v>5.0332329917394443</v>
      </c>
      <c r="P439" s="99">
        <v>6.422734363077077</v>
      </c>
      <c r="Q439" s="99">
        <v>8.7209491494315419</v>
      </c>
      <c r="R439" s="99">
        <v>7.402946526592868</v>
      </c>
      <c r="S439" s="99">
        <v>6.6621009636803237</v>
      </c>
      <c r="T439" s="99">
        <v>5.9966231765883613</v>
      </c>
      <c r="U439" s="99">
        <v>7.1170102427555335</v>
      </c>
      <c r="V439" s="99">
        <v>6.9496828973476923</v>
      </c>
      <c r="W439" s="99">
        <v>6.7779296115917145</v>
      </c>
      <c r="X439" s="99">
        <v>0</v>
      </c>
      <c r="Y439" s="99">
        <v>0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3.6157799555367571</v>
      </c>
      <c r="D440" s="110">
        <v>4.1419011534428982</v>
      </c>
      <c r="E440" s="110">
        <v>3.5572572616823579</v>
      </c>
      <c r="F440" s="110">
        <v>4.0129661607161191</v>
      </c>
      <c r="G440" s="110">
        <v>0</v>
      </c>
      <c r="H440" s="110">
        <v>3.839016457377332</v>
      </c>
      <c r="I440" s="110">
        <v>3.5163309638806859</v>
      </c>
      <c r="J440" s="110">
        <v>4.0110849100585373</v>
      </c>
      <c r="K440" s="110">
        <v>5.0856834646097164</v>
      </c>
      <c r="L440" s="110">
        <v>4.5449679488972663</v>
      </c>
      <c r="M440" s="110">
        <v>4.9392235307851351</v>
      </c>
      <c r="N440" s="110">
        <v>5.3741307504652696</v>
      </c>
      <c r="O440" s="110">
        <v>4.5356109074047639</v>
      </c>
      <c r="P440" s="110">
        <v>5.347396312785281</v>
      </c>
      <c r="Q440" s="110">
        <v>6.2686386671472247</v>
      </c>
      <c r="R440" s="110">
        <v>5.0950049583036821</v>
      </c>
      <c r="S440" s="110">
        <v>4.7197791857180498</v>
      </c>
      <c r="T440" s="110">
        <v>4.4652161669086903</v>
      </c>
      <c r="U440" s="110">
        <v>5.3371861705170378</v>
      </c>
      <c r="V440" s="110">
        <v>5.0677867476756235</v>
      </c>
      <c r="W440" s="110">
        <v>3.3570287791899935</v>
      </c>
      <c r="X440" s="110">
        <v>4.1336547099810197</v>
      </c>
      <c r="Y440" s="110">
        <v>4.990881247958483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118.88870011914447</v>
      </c>
      <c r="D442" s="118">
        <f t="shared" si="232"/>
        <v>111.62421295340201</v>
      </c>
      <c r="E442" s="118">
        <f t="shared" si="232"/>
        <v>110.41504632507659</v>
      </c>
      <c r="F442" s="118">
        <f t="shared" si="232"/>
        <v>119.49727836178926</v>
      </c>
      <c r="G442" s="118">
        <f t="shared" si="232"/>
        <v>0</v>
      </c>
      <c r="H442" s="118">
        <f t="shared" si="232"/>
        <v>96.885279286522518</v>
      </c>
      <c r="I442" s="118">
        <f t="shared" si="232"/>
        <v>104.5133962209281</v>
      </c>
      <c r="J442" s="118">
        <f t="shared" si="232"/>
        <v>106.40077207068887</v>
      </c>
      <c r="K442" s="118">
        <f t="shared" si="232"/>
        <v>107.15544670078332</v>
      </c>
      <c r="L442" s="118">
        <f t="shared" si="232"/>
        <v>109.36750986377464</v>
      </c>
      <c r="M442" s="118">
        <f t="shared" si="232"/>
        <v>105.77173881406075</v>
      </c>
      <c r="N442" s="118">
        <f t="shared" si="232"/>
        <v>111.52915250898995</v>
      </c>
      <c r="O442" s="118">
        <f t="shared" si="232"/>
        <v>109.15700812501139</v>
      </c>
      <c r="P442" s="118">
        <f t="shared" si="232"/>
        <v>101.22874519793979</v>
      </c>
      <c r="Q442" s="118">
        <f t="shared" si="232"/>
        <v>113.83428230382191</v>
      </c>
      <c r="R442" s="118">
        <f t="shared" ref="R442:V442" si="233">R443+R446+R448+R457</f>
        <v>104.85768017647271</v>
      </c>
      <c r="S442" s="118">
        <f t="shared" si="233"/>
        <v>102.30080838915768</v>
      </c>
      <c r="T442" s="118">
        <f t="shared" si="233"/>
        <v>92.174509927783376</v>
      </c>
      <c r="U442" s="118">
        <f t="shared" si="233"/>
        <v>94.775894131243831</v>
      </c>
      <c r="V442" s="118">
        <f t="shared" si="233"/>
        <v>96.949496631329495</v>
      </c>
      <c r="W442" s="118">
        <f t="shared" ref="W442:Y442" si="234">W443+W446+W448+W457</f>
        <v>89.583542128214575</v>
      </c>
      <c r="X442" s="118">
        <f t="shared" si="234"/>
        <v>80.45989939373851</v>
      </c>
      <c r="Y442" s="118">
        <f t="shared" si="234"/>
        <v>79.02850367420001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99.393159281418235</v>
      </c>
      <c r="D443" s="123">
        <f t="shared" si="235"/>
        <v>89.888929603788441</v>
      </c>
      <c r="E443" s="123">
        <f t="shared" si="235"/>
        <v>90.979798806970862</v>
      </c>
      <c r="F443" s="123">
        <f t="shared" si="235"/>
        <v>97.437364866602763</v>
      </c>
      <c r="G443" s="123">
        <f t="shared" si="235"/>
        <v>0</v>
      </c>
      <c r="H443" s="123">
        <f t="shared" si="235"/>
        <v>77.211090337517803</v>
      </c>
      <c r="I443" s="123">
        <f t="shared" si="235"/>
        <v>83.280937949054689</v>
      </c>
      <c r="J443" s="123">
        <f t="shared" si="235"/>
        <v>83.897753594699921</v>
      </c>
      <c r="K443" s="123">
        <f t="shared" si="235"/>
        <v>82.393533736551746</v>
      </c>
      <c r="L443" s="123">
        <f t="shared" si="235"/>
        <v>87.245780434258208</v>
      </c>
      <c r="M443" s="123">
        <f t="shared" si="235"/>
        <v>81.042466486245615</v>
      </c>
      <c r="N443" s="123">
        <f t="shared" si="235"/>
        <v>84.675181649675906</v>
      </c>
      <c r="O443" s="123">
        <f t="shared" si="235"/>
        <v>86.527272534205125</v>
      </c>
      <c r="P443" s="123">
        <f t="shared" si="235"/>
        <v>74.267465645045661</v>
      </c>
      <c r="Q443" s="123">
        <f t="shared" si="235"/>
        <v>81.484073360623114</v>
      </c>
      <c r="R443" s="123">
        <f t="shared" ref="R443:V443" si="236">SUM(R444:R445)</f>
        <v>78.83237936568662</v>
      </c>
      <c r="S443" s="123">
        <f t="shared" si="236"/>
        <v>78.649007763028237</v>
      </c>
      <c r="T443" s="123">
        <f t="shared" si="236"/>
        <v>70.099148358131401</v>
      </c>
      <c r="U443" s="123">
        <f t="shared" si="236"/>
        <v>68.627762575283825</v>
      </c>
      <c r="V443" s="123">
        <f t="shared" si="236"/>
        <v>71.884538687532682</v>
      </c>
      <c r="W443" s="123">
        <f t="shared" ref="W443:Y443" si="237">SUM(W444:W445)</f>
        <v>68.813198746474427</v>
      </c>
      <c r="X443" s="123">
        <f t="shared" si="237"/>
        <v>58.60060048316933</v>
      </c>
      <c r="Y443" s="123">
        <f t="shared" si="237"/>
        <v>53.666329121226028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98.854511235926694</v>
      </c>
      <c r="D444" s="99">
        <v>89.413150533839669</v>
      </c>
      <c r="E444" s="99">
        <v>90.508046926247573</v>
      </c>
      <c r="F444" s="99">
        <v>96.944906936001715</v>
      </c>
      <c r="G444" s="99">
        <v>0</v>
      </c>
      <c r="H444" s="99">
        <v>76.861855596265841</v>
      </c>
      <c r="I444" s="99">
        <v>82.916989973576179</v>
      </c>
      <c r="J444" s="99">
        <v>83.535827559708963</v>
      </c>
      <c r="K444" s="99">
        <v>82.041410392610715</v>
      </c>
      <c r="L444" s="99">
        <v>86.876158313947016</v>
      </c>
      <c r="M444" s="99">
        <v>80.704066366697504</v>
      </c>
      <c r="N444" s="99">
        <v>84.325060850387231</v>
      </c>
      <c r="O444" s="99">
        <v>86.172793701948393</v>
      </c>
      <c r="P444" s="99">
        <v>73.965548782546122</v>
      </c>
      <c r="Q444" s="99">
        <v>81.155292655335373</v>
      </c>
      <c r="R444" s="99">
        <v>78.516097584019462</v>
      </c>
      <c r="S444" s="99">
        <v>78.335331262531867</v>
      </c>
      <c r="T444" s="99">
        <v>69.820267030533898</v>
      </c>
      <c r="U444" s="99">
        <v>68.35660061586205</v>
      </c>
      <c r="V444" s="99">
        <v>71.601262158996263</v>
      </c>
      <c r="W444" s="99">
        <v>68.538884201131879</v>
      </c>
      <c r="X444" s="99">
        <v>58.369108241052807</v>
      </c>
      <c r="Y444" s="99">
        <v>53.454097757338502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0.53864804549154732</v>
      </c>
      <c r="D445" s="99">
        <v>0.47577906994876673</v>
      </c>
      <c r="E445" s="99">
        <v>0.47175188072329355</v>
      </c>
      <c r="F445" s="99">
        <v>0.4924579306010417</v>
      </c>
      <c r="G445" s="99">
        <v>0</v>
      </c>
      <c r="H445" s="99">
        <v>0.34923474125196907</v>
      </c>
      <c r="I445" s="99">
        <v>0.36394797547850921</v>
      </c>
      <c r="J445" s="99">
        <v>0.36192603499095938</v>
      </c>
      <c r="K445" s="99">
        <v>0.35212334394102773</v>
      </c>
      <c r="L445" s="99">
        <v>0.36962212031118974</v>
      </c>
      <c r="M445" s="99">
        <v>0.33840011954811777</v>
      </c>
      <c r="N445" s="99">
        <v>0.35012079928867873</v>
      </c>
      <c r="O445" s="99">
        <v>0.35447883225673293</v>
      </c>
      <c r="P445" s="99">
        <v>0.3019168624995418</v>
      </c>
      <c r="Q445" s="99">
        <v>0.32878070528773556</v>
      </c>
      <c r="R445" s="99">
        <v>0.31628178166716231</v>
      </c>
      <c r="S445" s="99">
        <v>0.3136765004963637</v>
      </c>
      <c r="T445" s="99">
        <v>0.27888132759750472</v>
      </c>
      <c r="U445" s="99">
        <v>0.27116195942177218</v>
      </c>
      <c r="V445" s="99">
        <v>0.28327652853641966</v>
      </c>
      <c r="W445" s="99">
        <v>0.27431454534255123</v>
      </c>
      <c r="X445" s="99">
        <v>0.23149224211652111</v>
      </c>
      <c r="Y445" s="99">
        <v>0.21223136388752512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3.7927894590309326E-2</v>
      </c>
      <c r="D446" s="123">
        <f t="shared" si="238"/>
        <v>2.542312176130038E-2</v>
      </c>
      <c r="E446" s="123">
        <f t="shared" si="238"/>
        <v>6.0636713889499295E-2</v>
      </c>
      <c r="F446" s="123">
        <f t="shared" si="238"/>
        <v>4.8938509021309806E-2</v>
      </c>
      <c r="G446" s="123">
        <f t="shared" si="238"/>
        <v>0</v>
      </c>
      <c r="H446" s="123">
        <f t="shared" si="238"/>
        <v>5.7635984649545231E-2</v>
      </c>
      <c r="I446" s="123">
        <f t="shared" si="238"/>
        <v>6.4995753604030204E-2</v>
      </c>
      <c r="J446" s="123">
        <f t="shared" si="238"/>
        <v>4.6808390050334527E-2</v>
      </c>
      <c r="K446" s="123">
        <f t="shared" si="238"/>
        <v>3.2606196128335485E-2</v>
      </c>
      <c r="L446" s="123">
        <f t="shared" si="238"/>
        <v>4.7834476095758964E-2</v>
      </c>
      <c r="M446" s="123">
        <f t="shared" si="238"/>
        <v>4.6597939243305117E-2</v>
      </c>
      <c r="N446" s="123">
        <f t="shared" si="238"/>
        <v>3.3719144445754683E-2</v>
      </c>
      <c r="O446" s="123">
        <f t="shared" si="238"/>
        <v>6.2865489531063065E-2</v>
      </c>
      <c r="P446" s="123">
        <f t="shared" si="238"/>
        <v>1.9130044492368017E-2</v>
      </c>
      <c r="Q446" s="123">
        <f t="shared" si="238"/>
        <v>3.7048937531913156E-2</v>
      </c>
      <c r="R446" s="123">
        <f t="shared" si="238"/>
        <v>3.8368583317147376E-2</v>
      </c>
      <c r="S446" s="123">
        <f t="shared" si="238"/>
        <v>6.8086860582057943E-2</v>
      </c>
      <c r="T446" s="123">
        <f t="shared" si="238"/>
        <v>4.160495026664271E-2</v>
      </c>
      <c r="U446" s="123">
        <f t="shared" si="238"/>
        <v>8.6442366819146452E-2</v>
      </c>
      <c r="V446" s="123">
        <f t="shared" si="238"/>
        <v>0.12253480736270082</v>
      </c>
      <c r="W446" s="123">
        <f t="shared" si="238"/>
        <v>3.9194566679619187E-2</v>
      </c>
      <c r="X446" s="123">
        <f t="shared" si="238"/>
        <v>1.6699944831322533E-2</v>
      </c>
      <c r="Y446" s="123">
        <f t="shared" si="238"/>
        <v>6.039311475105202E-3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3.7927894590309326E-2</v>
      </c>
      <c r="D447" s="99">
        <f>RES_hhdet_in_tess!D129</f>
        <v>2.542312176130038E-2</v>
      </c>
      <c r="E447" s="99">
        <f>RES_hhdet_in_tess!E129</f>
        <v>6.0636713889499295E-2</v>
      </c>
      <c r="F447" s="99">
        <f>RES_hhdet_in_tess!F129</f>
        <v>4.8938509021309806E-2</v>
      </c>
      <c r="G447" s="99">
        <f>RES_hhdet_in_tess!G129</f>
        <v>0</v>
      </c>
      <c r="H447" s="99">
        <f>RES_hhdet_in_tess!H129</f>
        <v>5.7635984649545231E-2</v>
      </c>
      <c r="I447" s="99">
        <f>RES_hhdet_in_tess!I129</f>
        <v>6.4995753604030204E-2</v>
      </c>
      <c r="J447" s="99">
        <f>RES_hhdet_in_tess!J129</f>
        <v>4.6808390050334527E-2</v>
      </c>
      <c r="K447" s="99">
        <f>RES_hhdet_in_tess!K129</f>
        <v>3.2606196128335485E-2</v>
      </c>
      <c r="L447" s="99">
        <f>RES_hhdet_in_tess!L129</f>
        <v>4.7834476095758964E-2</v>
      </c>
      <c r="M447" s="99">
        <f>RES_hhdet_in_tess!M129</f>
        <v>4.6597939243305117E-2</v>
      </c>
      <c r="N447" s="99">
        <f>RES_hhdet_in_tess!N129</f>
        <v>3.3719144445754683E-2</v>
      </c>
      <c r="O447" s="99">
        <f>RES_hhdet_in_tess!O129</f>
        <v>6.2865489531063065E-2</v>
      </c>
      <c r="P447" s="99">
        <f>RES_hhdet_in_tess!P129</f>
        <v>1.9130044492368017E-2</v>
      </c>
      <c r="Q447" s="99">
        <f>RES_hhdet_in_tess!Q129</f>
        <v>3.7048937531913156E-2</v>
      </c>
      <c r="R447" s="99">
        <f>RES_hhdet_in_tess!R129</f>
        <v>3.8368583317147376E-2</v>
      </c>
      <c r="S447" s="99">
        <f>RES_hhdet_in_tess!S129</f>
        <v>6.8086860582057943E-2</v>
      </c>
      <c r="T447" s="99">
        <f>RES_hhdet_in_tess!T129</f>
        <v>4.160495026664271E-2</v>
      </c>
      <c r="U447" s="99">
        <f>RES_hhdet_in_tess!U129</f>
        <v>8.6442366819146452E-2</v>
      </c>
      <c r="V447" s="99">
        <f>RES_hhdet_in_tess!V129</f>
        <v>0.12253480736270082</v>
      </c>
      <c r="W447" s="99">
        <f>RES_hhdet_in_tess!W129</f>
        <v>3.9194566679619187E-2</v>
      </c>
      <c r="X447" s="99">
        <f>RES_hhdet_in_tess!X129</f>
        <v>1.6699944831322533E-2</v>
      </c>
      <c r="Y447" s="99">
        <f>RES_hhdet_in_tess!Y129</f>
        <v>6.039311475105202E-3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16.692266577430381</v>
      </c>
      <c r="D448" s="123">
        <v>18.536747600272619</v>
      </c>
      <c r="E448" s="123">
        <v>16.645094188130464</v>
      </c>
      <c r="F448" s="123">
        <v>18.926106779369917</v>
      </c>
      <c r="G448" s="123">
        <v>0</v>
      </c>
      <c r="H448" s="123">
        <v>16.654186815078361</v>
      </c>
      <c r="I448" s="123">
        <v>18.448772937368503</v>
      </c>
      <c r="J448" s="123">
        <v>19.348561274263215</v>
      </c>
      <c r="K448" s="123">
        <v>20.779762756227445</v>
      </c>
      <c r="L448" s="123">
        <v>18.535135934416626</v>
      </c>
      <c r="M448" s="123">
        <v>20.823706092821222</v>
      </c>
      <c r="N448" s="123">
        <v>22.601684926526406</v>
      </c>
      <c r="O448" s="123">
        <v>18.98322220209652</v>
      </c>
      <c r="P448" s="123">
        <v>22.679483027598245</v>
      </c>
      <c r="Q448" s="123">
        <v>27.256853341600664</v>
      </c>
      <c r="R448" s="123">
        <v>21.814335633734792</v>
      </c>
      <c r="S448" s="123">
        <v>19.646492509439625</v>
      </c>
      <c r="T448" s="123">
        <v>18.235271561875983</v>
      </c>
      <c r="U448" s="123">
        <v>21.437118793556913</v>
      </c>
      <c r="V448" s="123">
        <v>20.484273630885294</v>
      </c>
      <c r="W448" s="123">
        <v>17.741558538095823</v>
      </c>
      <c r="X448" s="123">
        <v>18.134972908098806</v>
      </c>
      <c r="Y448" s="123">
        <v>20.847297468806222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16.713333027251981</v>
      </c>
      <c r="D449" s="99">
        <v>18.413302623208569</v>
      </c>
      <c r="E449" s="99">
        <v>16.715936213085783</v>
      </c>
      <c r="F449" s="99">
        <v>19.617255230248269</v>
      </c>
      <c r="G449" s="99">
        <v>0</v>
      </c>
      <c r="H449" s="99">
        <v>15.672404136643767</v>
      </c>
      <c r="I449" s="99">
        <v>18.531718259091136</v>
      </c>
      <c r="J449" s="99">
        <v>19.405757878738534</v>
      </c>
      <c r="K449" s="99">
        <v>20.702914035366579</v>
      </c>
      <c r="L449" s="99">
        <v>18.358261285314061</v>
      </c>
      <c r="M449" s="99">
        <v>20.976856949692252</v>
      </c>
      <c r="N449" s="99">
        <v>22.690658186671239</v>
      </c>
      <c r="O449" s="99">
        <v>18.599793454257217</v>
      </c>
      <c r="P449" s="99">
        <v>22.891309165485989</v>
      </c>
      <c r="Q449" s="99">
        <v>27.365948055572694</v>
      </c>
      <c r="R449" s="99">
        <v>21.90708552302258</v>
      </c>
      <c r="S449" s="99">
        <v>19.575569687588811</v>
      </c>
      <c r="T449" s="99">
        <v>18.167652318982693</v>
      </c>
      <c r="U449" s="99">
        <v>21.064518966299616</v>
      </c>
      <c r="V449" s="99">
        <v>20.484271080747259</v>
      </c>
      <c r="W449" s="99">
        <v>17.741378689766368</v>
      </c>
      <c r="X449" s="99">
        <v>18.134972908098806</v>
      </c>
      <c r="Y449" s="99">
        <v>20.847341675800845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16.713576429966267</v>
      </c>
      <c r="D450" s="99">
        <v>18.412949323315321</v>
      </c>
      <c r="E450" s="99">
        <v>16.717917023167747</v>
      </c>
      <c r="F450" s="99">
        <v>19.623435300612499</v>
      </c>
      <c r="G450" s="99">
        <v>0</v>
      </c>
      <c r="H450" s="99">
        <v>15.680472393662166</v>
      </c>
      <c r="I450" s="99">
        <v>18.544509983234626</v>
      </c>
      <c r="J450" s="99">
        <v>19.416567239562124</v>
      </c>
      <c r="K450" s="99">
        <v>20.722239790071157</v>
      </c>
      <c r="L450" s="99">
        <v>18.37220694354151</v>
      </c>
      <c r="M450" s="99">
        <v>20.987672941111516</v>
      </c>
      <c r="N450" s="99">
        <v>22.693602884767802</v>
      </c>
      <c r="O450" s="99">
        <v>18.593925972406709</v>
      </c>
      <c r="P450" s="99">
        <v>22.898614469473614</v>
      </c>
      <c r="Q450" s="99">
        <v>27.37205385343939</v>
      </c>
      <c r="R450" s="99">
        <v>21.907295925383551</v>
      </c>
      <c r="S450" s="99">
        <v>0</v>
      </c>
      <c r="T450" s="99">
        <v>18.159571666616117</v>
      </c>
      <c r="U450" s="99">
        <v>21.054783303562409</v>
      </c>
      <c r="V450" s="99">
        <v>20.484566596742876</v>
      </c>
      <c r="W450" s="99">
        <v>17.75777058036515</v>
      </c>
      <c r="X450" s="99">
        <v>0</v>
      </c>
      <c r="Y450" s="99">
        <v>20.833977901324406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6.2050420989386641</v>
      </c>
      <c r="D451" s="102">
        <v>6.854571443951416</v>
      </c>
      <c r="E451" s="102">
        <v>6.1756750526558086</v>
      </c>
      <c r="F451" s="102">
        <v>7.256605267023593</v>
      </c>
      <c r="G451" s="102">
        <v>0</v>
      </c>
      <c r="H451" s="102">
        <v>4.7841708139098866</v>
      </c>
      <c r="I451" s="102">
        <v>6.0035491184882739</v>
      </c>
      <c r="J451" s="102">
        <v>6.8350725265198209</v>
      </c>
      <c r="K451" s="102">
        <v>7.4579653338111838</v>
      </c>
      <c r="L451" s="102">
        <v>5.8158676815758596</v>
      </c>
      <c r="M451" s="102">
        <v>7.4506549196445704</v>
      </c>
      <c r="N451" s="102">
        <v>7.7466482272568369</v>
      </c>
      <c r="O451" s="102">
        <v>5.4041876837928999</v>
      </c>
      <c r="P451" s="102">
        <v>6.7954862205001723</v>
      </c>
      <c r="Q451" s="102">
        <v>6.5262749843861148</v>
      </c>
      <c r="R451" s="102">
        <v>4.8490724445538991</v>
      </c>
      <c r="S451" s="102">
        <v>0</v>
      </c>
      <c r="T451" s="102">
        <v>5.2375523951917575</v>
      </c>
      <c r="U451" s="102">
        <v>6.1981340270713883</v>
      </c>
      <c r="V451" s="102">
        <v>6.045387060662204</v>
      </c>
      <c r="W451" s="102">
        <v>5.1559814184747772</v>
      </c>
      <c r="X451" s="102">
        <v>0</v>
      </c>
      <c r="Y451" s="102">
        <v>7.011264993510566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10.508534331027603</v>
      </c>
      <c r="D452" s="105">
        <v>11.558377879363906</v>
      </c>
      <c r="E452" s="105">
        <v>10.542241970511938</v>
      </c>
      <c r="F452" s="105">
        <v>12.366830033588906</v>
      </c>
      <c r="G452" s="105">
        <v>0</v>
      </c>
      <c r="H452" s="105">
        <v>10.896301579752281</v>
      </c>
      <c r="I452" s="105">
        <v>12.540960864746351</v>
      </c>
      <c r="J452" s="105">
        <v>12.581494713042302</v>
      </c>
      <c r="K452" s="105">
        <v>13.264274456259974</v>
      </c>
      <c r="L452" s="105">
        <v>12.556339261965656</v>
      </c>
      <c r="M452" s="105">
        <v>13.537018021466944</v>
      </c>
      <c r="N452" s="105">
        <v>14.946954657510963</v>
      </c>
      <c r="O452" s="105">
        <v>13.189738288613809</v>
      </c>
      <c r="P452" s="105">
        <v>16.103128248973441</v>
      </c>
      <c r="Q452" s="105">
        <v>20.845778869053277</v>
      </c>
      <c r="R452" s="105">
        <v>17.058223480829653</v>
      </c>
      <c r="S452" s="105">
        <v>0</v>
      </c>
      <c r="T452" s="105">
        <v>12.922019271424357</v>
      </c>
      <c r="U452" s="105">
        <v>14.856649276491023</v>
      </c>
      <c r="V452" s="105">
        <v>14.439179536080669</v>
      </c>
      <c r="W452" s="105">
        <v>12.601789161890373</v>
      </c>
      <c r="X452" s="105">
        <v>0</v>
      </c>
      <c r="Y452" s="105">
        <v>13.822712907813845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16.63585158589078</v>
      </c>
      <c r="D453" s="102">
        <v>18.910551244771089</v>
      </c>
      <c r="E453" s="102">
        <v>16.450695892853364</v>
      </c>
      <c r="F453" s="102">
        <v>17.522521003444361</v>
      </c>
      <c r="G453" s="102">
        <v>0</v>
      </c>
      <c r="H453" s="102">
        <v>17.216243353435672</v>
      </c>
      <c r="I453" s="102">
        <v>18.183465002727065</v>
      </c>
      <c r="J453" s="102">
        <v>19.116052114325086</v>
      </c>
      <c r="K453" s="102">
        <v>20.982286496884932</v>
      </c>
      <c r="L453" s="102">
        <v>19.010621805446501</v>
      </c>
      <c r="M453" s="102">
        <v>20.477578687734912</v>
      </c>
      <c r="N453" s="102">
        <v>22.415419073320507</v>
      </c>
      <c r="O453" s="102">
        <v>19.675804622806371</v>
      </c>
      <c r="P453" s="102">
        <v>22.044210180284228</v>
      </c>
      <c r="Q453" s="102">
        <v>27.030274786716902</v>
      </c>
      <c r="R453" s="102">
        <v>21.652491967075239</v>
      </c>
      <c r="S453" s="102">
        <v>19.685909399488899</v>
      </c>
      <c r="T453" s="102">
        <v>18.285738994597832</v>
      </c>
      <c r="U453" s="102">
        <v>22.162498947173496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16.636527641345673</v>
      </c>
      <c r="D454" s="105">
        <v>18.910869577952333</v>
      </c>
      <c r="E454" s="105">
        <v>16.454077906183304</v>
      </c>
      <c r="F454" s="105">
        <v>17.529761855506365</v>
      </c>
      <c r="G454" s="105">
        <v>0</v>
      </c>
      <c r="H454" s="105">
        <v>17.227189357533618</v>
      </c>
      <c r="I454" s="105">
        <v>18.188469930149381</v>
      </c>
      <c r="J454" s="105">
        <v>19.120705707436812</v>
      </c>
      <c r="K454" s="105">
        <v>20.996706591249716</v>
      </c>
      <c r="L454" s="105">
        <v>19.017695433608289</v>
      </c>
      <c r="M454" s="105">
        <v>20.480602307542807</v>
      </c>
      <c r="N454" s="105">
        <v>22.412328398038294</v>
      </c>
      <c r="O454" s="105">
        <v>19.66902245597543</v>
      </c>
      <c r="P454" s="105">
        <v>22.016702531053024</v>
      </c>
      <c r="Q454" s="105">
        <v>26.981139196627701</v>
      </c>
      <c r="R454" s="105">
        <v>21.630553752768947</v>
      </c>
      <c r="S454" s="105">
        <v>19.695692729063524</v>
      </c>
      <c r="T454" s="105">
        <v>18.285152806143955</v>
      </c>
      <c r="U454" s="105">
        <v>22.16296566070244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6.1760477651939931</v>
      </c>
      <c r="D455" s="99">
        <v>7.0433944423926338</v>
      </c>
      <c r="E455" s="99">
        <v>6.0760098186498688</v>
      </c>
      <c r="F455" s="99">
        <v>6.464933865208101</v>
      </c>
      <c r="G455" s="99">
        <v>0</v>
      </c>
      <c r="H455" s="99">
        <v>5.2762369153186066</v>
      </c>
      <c r="I455" s="99">
        <v>5.8819688396659213</v>
      </c>
      <c r="J455" s="99">
        <v>6.7251449351384212</v>
      </c>
      <c r="K455" s="99">
        <v>7.5664133947333561</v>
      </c>
      <c r="L455" s="99">
        <v>6.0406900755628499</v>
      </c>
      <c r="M455" s="99">
        <v>7.2476158338352334</v>
      </c>
      <c r="N455" s="99">
        <v>7.6419886749950479</v>
      </c>
      <c r="O455" s="99">
        <v>5.7511155863632295</v>
      </c>
      <c r="P455" s="99">
        <v>6.4991577472139346</v>
      </c>
      <c r="Q455" s="99">
        <v>6.4235015208659689</v>
      </c>
      <c r="R455" s="99">
        <v>4.7872877146374817</v>
      </c>
      <c r="S455" s="99">
        <v>4.9021790121846527</v>
      </c>
      <c r="T455" s="99">
        <v>5.2763701846826869</v>
      </c>
      <c r="U455" s="99">
        <v>6.5516164832981714</v>
      </c>
      <c r="V455" s="99">
        <v>0</v>
      </c>
      <c r="W455" s="99">
        <v>0</v>
      </c>
      <c r="X455" s="99">
        <v>0</v>
      </c>
      <c r="Y455" s="99">
        <v>0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10.460479876151675</v>
      </c>
      <c r="D456" s="99">
        <v>11.867475135559697</v>
      </c>
      <c r="E456" s="99">
        <v>10.378068087533432</v>
      </c>
      <c r="F456" s="99">
        <v>11.06482799029826</v>
      </c>
      <c r="G456" s="99">
        <v>0</v>
      </c>
      <c r="H456" s="99">
        <v>11.95095244221501</v>
      </c>
      <c r="I456" s="99">
        <v>12.30650109048346</v>
      </c>
      <c r="J456" s="99">
        <v>12.395560772298394</v>
      </c>
      <c r="K456" s="99">
        <v>13.430293196516358</v>
      </c>
      <c r="L456" s="99">
        <v>12.977005358045439</v>
      </c>
      <c r="M456" s="99">
        <v>13.232986473707573</v>
      </c>
      <c r="N456" s="99">
        <v>14.77033972304325</v>
      </c>
      <c r="O456" s="99">
        <v>13.917906869612201</v>
      </c>
      <c r="P456" s="99">
        <v>15.517544783839092</v>
      </c>
      <c r="Q456" s="99">
        <v>20.557637675761725</v>
      </c>
      <c r="R456" s="99">
        <v>16.843266038131468</v>
      </c>
      <c r="S456" s="99">
        <v>14.793513716878872</v>
      </c>
      <c r="T456" s="99">
        <v>13.008782621461268</v>
      </c>
      <c r="U456" s="99">
        <v>15.611349177404273</v>
      </c>
      <c r="V456" s="99">
        <v>0</v>
      </c>
      <c r="W456" s="99">
        <v>0</v>
      </c>
      <c r="X456" s="99">
        <v>0</v>
      </c>
      <c r="Y456" s="99">
        <v>0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2.7653463657055495</v>
      </c>
      <c r="D457" s="123">
        <v>3.1731126275796449</v>
      </c>
      <c r="E457" s="123">
        <v>2.7295166160857658</v>
      </c>
      <c r="F457" s="123">
        <v>3.0848682067952664</v>
      </c>
      <c r="G457" s="123">
        <v>0</v>
      </c>
      <c r="H457" s="123">
        <v>2.9623661492768081</v>
      </c>
      <c r="I457" s="123">
        <v>2.71868958090089</v>
      </c>
      <c r="J457" s="123">
        <v>3.1076488116754097</v>
      </c>
      <c r="K457" s="123">
        <v>3.9495440118757932</v>
      </c>
      <c r="L457" s="123">
        <v>3.5387590190040528</v>
      </c>
      <c r="M457" s="123">
        <v>3.8589682957506084</v>
      </c>
      <c r="N457" s="123">
        <v>4.2185667883418931</v>
      </c>
      <c r="O457" s="123">
        <v>3.5836478991786724</v>
      </c>
      <c r="P457" s="123">
        <v>4.2626664808035226</v>
      </c>
      <c r="Q457" s="123">
        <v>5.0563066640662324</v>
      </c>
      <c r="R457" s="123">
        <v>4.1725965937341432</v>
      </c>
      <c r="S457" s="123">
        <v>3.9372212561077662</v>
      </c>
      <c r="T457" s="123">
        <v>3.7984850575093598</v>
      </c>
      <c r="U457" s="123">
        <v>4.6245703955839543</v>
      </c>
      <c r="V457" s="123">
        <v>4.4581495055488238</v>
      </c>
      <c r="W457" s="123">
        <v>2.9895902769647114</v>
      </c>
      <c r="X457" s="123">
        <v>3.7076260576390414</v>
      </c>
      <c r="Y457" s="123">
        <v>4.5088377726926545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2.7816920475113927</v>
      </c>
      <c r="D458" s="99">
        <v>3.2133381656228623</v>
      </c>
      <c r="E458" s="99">
        <v>2.6518700636157329</v>
      </c>
      <c r="F458" s="99">
        <v>3.0607134650991403</v>
      </c>
      <c r="G458" s="99">
        <v>0</v>
      </c>
      <c r="H458" s="99">
        <v>2.9762848650617735</v>
      </c>
      <c r="I458" s="99">
        <v>2.7297117969960762</v>
      </c>
      <c r="J458" s="99">
        <v>3.0814159264983427</v>
      </c>
      <c r="K458" s="99">
        <v>4.0204502022628921</v>
      </c>
      <c r="L458" s="99">
        <v>3.828477638568307</v>
      </c>
      <c r="M458" s="99">
        <v>3.9104358798285488</v>
      </c>
      <c r="N458" s="99">
        <v>3.5319731571022541</v>
      </c>
      <c r="O458" s="99">
        <v>3.0709663360284387</v>
      </c>
      <c r="P458" s="99">
        <v>3.9197907543767374</v>
      </c>
      <c r="Q458" s="99">
        <v>5.328120585135002</v>
      </c>
      <c r="R458" s="99">
        <v>4.5356566428993901</v>
      </c>
      <c r="S458" s="99">
        <v>4.0979748687922903</v>
      </c>
      <c r="T458" s="99">
        <v>3.7046480683038618</v>
      </c>
      <c r="U458" s="99">
        <v>4.4141486415621243</v>
      </c>
      <c r="V458" s="99">
        <v>4.3223808567883797</v>
      </c>
      <c r="W458" s="99">
        <v>4.2211890466324293</v>
      </c>
      <c r="X458" s="99">
        <v>0</v>
      </c>
      <c r="Y458" s="99">
        <v>0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2.7652592731892671</v>
      </c>
      <c r="D459" s="110">
        <v>3.172946030848292</v>
      </c>
      <c r="E459" s="110">
        <v>2.729860076349456</v>
      </c>
      <c r="F459" s="110">
        <v>3.0850066165905679</v>
      </c>
      <c r="G459" s="110">
        <v>0</v>
      </c>
      <c r="H459" s="110">
        <v>2.9622961037915267</v>
      </c>
      <c r="I459" s="110">
        <v>2.7186520227382087</v>
      </c>
      <c r="J459" s="110">
        <v>3.1077130974583955</v>
      </c>
      <c r="K459" s="110">
        <v>3.9493516839860074</v>
      </c>
      <c r="L459" s="110">
        <v>3.5382823251749009</v>
      </c>
      <c r="M459" s="110">
        <v>3.858932706193309</v>
      </c>
      <c r="N459" s="110">
        <v>4.2191647101665373</v>
      </c>
      <c r="O459" s="110">
        <v>3.5848285453927486</v>
      </c>
      <c r="P459" s="110">
        <v>4.2638241233059633</v>
      </c>
      <c r="Q459" s="110">
        <v>5.055095695871147</v>
      </c>
      <c r="R459" s="110">
        <v>4.1713813299712479</v>
      </c>
      <c r="S459" s="110">
        <v>3.9368753014176274</v>
      </c>
      <c r="T459" s="110">
        <v>3.7985814612481086</v>
      </c>
      <c r="U459" s="110">
        <v>4.6249482855941695</v>
      </c>
      <c r="V459" s="110">
        <v>4.4583796219026555</v>
      </c>
      <c r="W459" s="110">
        <v>2.9865166872816511</v>
      </c>
      <c r="X459" s="110">
        <v>3.7076260576390414</v>
      </c>
      <c r="Y459" s="110">
        <v>4.5088377726926545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5.5103549447339363E-3</v>
      </c>
      <c r="D461" s="118">
        <f t="shared" si="239"/>
        <v>4.9518092292758003E-3</v>
      </c>
      <c r="E461" s="118">
        <f t="shared" si="239"/>
        <v>4.3617907089319626E-3</v>
      </c>
      <c r="F461" s="118">
        <f t="shared" si="239"/>
        <v>6.5105555242927233E-3</v>
      </c>
      <c r="G461" s="118">
        <f t="shared" si="239"/>
        <v>0</v>
      </c>
      <c r="H461" s="118">
        <f t="shared" si="239"/>
        <v>5.5598438585367218E-3</v>
      </c>
      <c r="I461" s="118">
        <f t="shared" si="239"/>
        <v>3.4570013941969393E-3</v>
      </c>
      <c r="J461" s="118">
        <f t="shared" si="239"/>
        <v>2.8081378277869016E-3</v>
      </c>
      <c r="K461" s="118">
        <f t="shared" si="239"/>
        <v>4.0528088799122904E-3</v>
      </c>
      <c r="L461" s="118">
        <f t="shared" si="239"/>
        <v>2.3426775929992314E-3</v>
      </c>
      <c r="M461" s="118">
        <f t="shared" si="239"/>
        <v>1.0063005462962226E-3</v>
      </c>
      <c r="N461" s="118">
        <f t="shared" si="239"/>
        <v>1.1442713194803307E-3</v>
      </c>
      <c r="O461" s="118">
        <f t="shared" si="239"/>
        <v>2.6269511306864527E-3</v>
      </c>
      <c r="P461" s="118">
        <f t="shared" si="239"/>
        <v>4.9093694480695409E-3</v>
      </c>
      <c r="Q461" s="118">
        <f t="shared" si="239"/>
        <v>8.7867063283281702E-3</v>
      </c>
      <c r="R461" s="118">
        <f t="shared" ref="R461:V461" si="240">R462+R465+R467+R476</f>
        <v>5.6101862651570843E-3</v>
      </c>
      <c r="S461" s="118">
        <f t="shared" si="240"/>
        <v>3.2498844414666195E-3</v>
      </c>
      <c r="T461" s="118">
        <f t="shared" si="240"/>
        <v>1.3980171092175112E-3</v>
      </c>
      <c r="U461" s="118">
        <f t="shared" si="240"/>
        <v>2.8981775561595711E-3</v>
      </c>
      <c r="V461" s="118">
        <f t="shared" si="240"/>
        <v>2.6712182182089717E-3</v>
      </c>
      <c r="W461" s="118">
        <f t="shared" ref="W461:Y461" si="241">W462+W465+W467+W476</f>
        <v>3.8328610773896085E-3</v>
      </c>
      <c r="X461" s="118">
        <f t="shared" si="241"/>
        <v>0</v>
      </c>
      <c r="Y461" s="118">
        <f t="shared" si="241"/>
        <v>0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5.5103549447339363E-3</v>
      </c>
      <c r="D476" s="123">
        <v>4.9518092292758003E-3</v>
      </c>
      <c r="E476" s="123">
        <v>4.3617907089319626E-3</v>
      </c>
      <c r="F476" s="123">
        <v>6.5105555242927233E-3</v>
      </c>
      <c r="G476" s="123">
        <v>0</v>
      </c>
      <c r="H476" s="123">
        <v>5.5598438585367218E-3</v>
      </c>
      <c r="I476" s="123">
        <v>3.4570013941969393E-3</v>
      </c>
      <c r="J476" s="123">
        <v>2.8081378277869016E-3</v>
      </c>
      <c r="K476" s="123">
        <v>4.0528088799122904E-3</v>
      </c>
      <c r="L476" s="123">
        <v>2.3426775929992314E-3</v>
      </c>
      <c r="M476" s="123">
        <v>1.0063005462962226E-3</v>
      </c>
      <c r="N476" s="123">
        <v>1.1442713194803307E-3</v>
      </c>
      <c r="O476" s="123">
        <v>2.6269511306864527E-3</v>
      </c>
      <c r="P476" s="123">
        <v>4.9093694480695409E-3</v>
      </c>
      <c r="Q476" s="123">
        <v>8.7867063283281702E-3</v>
      </c>
      <c r="R476" s="123">
        <v>5.6101862651570843E-3</v>
      </c>
      <c r="S476" s="123">
        <v>3.2498844414666195E-3</v>
      </c>
      <c r="T476" s="123">
        <v>1.3980171092175112E-3</v>
      </c>
      <c r="U476" s="123">
        <v>2.8981775561595711E-3</v>
      </c>
      <c r="V476" s="123">
        <v>2.6712182182089717E-3</v>
      </c>
      <c r="W476" s="123">
        <v>3.8328610773896085E-3</v>
      </c>
      <c r="X476" s="123">
        <v>0</v>
      </c>
      <c r="Y476" s="123">
        <v>0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1.0397037897995713</v>
      </c>
      <c r="D477" s="99">
        <v>1.2005886558616872</v>
      </c>
      <c r="E477" s="99">
        <v>0.99043804740676489</v>
      </c>
      <c r="F477" s="99">
        <v>1.1427075034734422</v>
      </c>
      <c r="G477" s="99">
        <v>0</v>
      </c>
      <c r="H477" s="99">
        <v>1.1103546234903499</v>
      </c>
      <c r="I477" s="99">
        <v>1.0179852340794047</v>
      </c>
      <c r="J477" s="99">
        <v>1.148715580753362</v>
      </c>
      <c r="K477" s="99">
        <v>1.4982159194026778</v>
      </c>
      <c r="L477" s="99">
        <v>1.4261440293648322</v>
      </c>
      <c r="M477" s="99">
        <v>1.4562606477115339</v>
      </c>
      <c r="N477" s="99">
        <v>1.3151110274787439</v>
      </c>
      <c r="O477" s="99">
        <v>1.1433492064035322</v>
      </c>
      <c r="P477" s="99">
        <v>1.4589883379165889</v>
      </c>
      <c r="Q477" s="99">
        <v>1.9810508087848691</v>
      </c>
      <c r="R477" s="99">
        <v>1.6816533329808361</v>
      </c>
      <c r="S477" s="99">
        <v>1.5133628549096225</v>
      </c>
      <c r="T477" s="99">
        <v>1.3621929207938126</v>
      </c>
      <c r="U477" s="99">
        <v>1.6167000467443473</v>
      </c>
      <c r="V477" s="99">
        <v>1.578689966961502</v>
      </c>
      <c r="W477" s="99">
        <v>1.5396744905691739</v>
      </c>
      <c r="X477" s="99">
        <v>0</v>
      </c>
      <c r="Y477" s="99">
        <v>0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14452</v>
      </c>
      <c r="C5" s="120">
        <v>22999</v>
      </c>
      <c r="D5" s="120">
        <v>38329</v>
      </c>
      <c r="E5" s="120">
        <v>53354</v>
      </c>
      <c r="F5" s="120">
        <v>65927</v>
      </c>
      <c r="G5" s="120">
        <v>77860</v>
      </c>
      <c r="H5" s="120">
        <v>86601</v>
      </c>
      <c r="I5" s="120">
        <v>100933</v>
      </c>
      <c r="J5" s="120">
        <v>112266</v>
      </c>
      <c r="K5" s="120">
        <v>129914</v>
      </c>
      <c r="L5" s="120">
        <v>138975</v>
      </c>
      <c r="M5" s="120">
        <v>148108</v>
      </c>
      <c r="N5" s="120">
        <v>154863</v>
      </c>
      <c r="O5" s="120">
        <v>166370</v>
      </c>
      <c r="P5" s="120">
        <v>186079</v>
      </c>
      <c r="Q5" s="120">
        <v>205561</v>
      </c>
      <c r="R5" s="120">
        <v>219243</v>
      </c>
      <c r="S5" s="120">
        <v>230458</v>
      </c>
      <c r="T5" s="120">
        <v>257095</v>
      </c>
      <c r="U5" s="120">
        <v>282900</v>
      </c>
      <c r="V5" s="120">
        <v>328804</v>
      </c>
      <c r="W5" s="120">
        <v>358276</v>
      </c>
      <c r="X5" s="120">
        <v>390772</v>
      </c>
      <c r="Y5" s="120">
        <v>418217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14452</v>
      </c>
      <c r="C7" s="52">
        <v>22999</v>
      </c>
      <c r="D7" s="52">
        <v>38329</v>
      </c>
      <c r="E7" s="52">
        <v>53354</v>
      </c>
      <c r="F7" s="52">
        <v>65927</v>
      </c>
      <c r="G7" s="52">
        <v>77860</v>
      </c>
      <c r="H7" s="52">
        <v>86601</v>
      </c>
      <c r="I7" s="52">
        <v>100933</v>
      </c>
      <c r="J7" s="52">
        <v>112266</v>
      </c>
      <c r="K7" s="52">
        <v>129914</v>
      </c>
      <c r="L7" s="52">
        <v>138975</v>
      </c>
      <c r="M7" s="52">
        <v>148108</v>
      </c>
      <c r="N7" s="52">
        <v>154863</v>
      </c>
      <c r="O7" s="52">
        <v>166370</v>
      </c>
      <c r="P7" s="52">
        <v>186079</v>
      </c>
      <c r="Q7" s="52">
        <v>205561</v>
      </c>
      <c r="R7" s="52">
        <v>219243</v>
      </c>
      <c r="S7" s="52">
        <v>230458</v>
      </c>
      <c r="T7" s="52">
        <v>257095</v>
      </c>
      <c r="U7" s="52">
        <v>282900</v>
      </c>
      <c r="V7" s="52">
        <v>328804</v>
      </c>
      <c r="W7" s="52">
        <v>358276</v>
      </c>
      <c r="X7" s="52">
        <v>390772</v>
      </c>
      <c r="Y7" s="52">
        <v>418217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984</v>
      </c>
      <c r="C9" s="52">
        <v>1449</v>
      </c>
      <c r="D9" s="52">
        <v>2273</v>
      </c>
      <c r="E9" s="52">
        <v>3693</v>
      </c>
      <c r="F9" s="52">
        <v>5319</v>
      </c>
      <c r="G9" s="52">
        <v>6984</v>
      </c>
      <c r="H9" s="52">
        <v>8463</v>
      </c>
      <c r="I9" s="52">
        <v>10155</v>
      </c>
      <c r="J9" s="52">
        <v>11754</v>
      </c>
      <c r="K9" s="52">
        <v>13710</v>
      </c>
      <c r="L9" s="52">
        <v>15255</v>
      </c>
      <c r="M9" s="52">
        <v>16482</v>
      </c>
      <c r="N9" s="52">
        <v>16956</v>
      </c>
      <c r="O9" s="52">
        <v>18202</v>
      </c>
      <c r="P9" s="52">
        <v>20795</v>
      </c>
      <c r="Q9" s="52">
        <v>25736</v>
      </c>
      <c r="R9" s="52">
        <v>32486</v>
      </c>
      <c r="S9" s="52">
        <v>38235</v>
      </c>
      <c r="T9" s="52">
        <v>44236</v>
      </c>
      <c r="U9" s="52">
        <v>53364</v>
      </c>
      <c r="V9" s="52">
        <v>75281</v>
      </c>
      <c r="W9" s="52">
        <v>93587</v>
      </c>
      <c r="X9" s="52">
        <v>100875</v>
      </c>
      <c r="Y9" s="52">
        <v>102638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473</v>
      </c>
      <c r="C11" s="52">
        <v>441</v>
      </c>
      <c r="D11" s="52">
        <v>533</v>
      </c>
      <c r="E11" s="52">
        <v>794</v>
      </c>
      <c r="F11" s="52">
        <v>1285</v>
      </c>
      <c r="G11" s="52">
        <v>1918</v>
      </c>
      <c r="H11" s="52">
        <v>2275</v>
      </c>
      <c r="I11" s="52">
        <v>2558</v>
      </c>
      <c r="J11" s="52">
        <v>2412</v>
      </c>
      <c r="K11" s="52">
        <v>2151</v>
      </c>
      <c r="L11" s="52">
        <v>1935</v>
      </c>
      <c r="M11" s="52">
        <v>1784</v>
      </c>
      <c r="N11" s="52">
        <v>1809</v>
      </c>
      <c r="O11" s="52">
        <v>1973</v>
      </c>
      <c r="P11" s="52">
        <v>2161</v>
      </c>
      <c r="Q11" s="52">
        <v>2229</v>
      </c>
      <c r="R11" s="52">
        <v>2123</v>
      </c>
      <c r="S11" s="52">
        <v>2167</v>
      </c>
      <c r="T11" s="52">
        <v>2324</v>
      </c>
      <c r="U11" s="52">
        <v>2646</v>
      </c>
      <c r="V11" s="52">
        <v>3110</v>
      </c>
      <c r="W11" s="52">
        <v>3423</v>
      </c>
      <c r="X11" s="52">
        <v>3608</v>
      </c>
      <c r="Y11" s="52">
        <v>3623</v>
      </c>
      <c r="DA11" s="63" t="s">
        <v>1122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1</v>
      </c>
      <c r="E12" s="52">
        <v>2</v>
      </c>
      <c r="F12" s="52">
        <v>4</v>
      </c>
      <c r="G12" s="52">
        <v>9</v>
      </c>
      <c r="H12" s="52">
        <v>11</v>
      </c>
      <c r="I12" s="52">
        <v>13</v>
      </c>
      <c r="J12" s="52">
        <v>15</v>
      </c>
      <c r="K12" s="52">
        <v>15</v>
      </c>
      <c r="L12" s="52">
        <v>12</v>
      </c>
      <c r="M12" s="52">
        <v>11</v>
      </c>
      <c r="N12" s="52">
        <v>12</v>
      </c>
      <c r="O12" s="52">
        <v>11</v>
      </c>
      <c r="P12" s="52">
        <v>12</v>
      </c>
      <c r="Q12" s="52">
        <v>13</v>
      </c>
      <c r="R12" s="52">
        <v>13</v>
      </c>
      <c r="S12" s="52">
        <v>13</v>
      </c>
      <c r="T12" s="52">
        <v>12</v>
      </c>
      <c r="U12" s="52">
        <v>11</v>
      </c>
      <c r="V12" s="52">
        <v>15</v>
      </c>
      <c r="W12" s="52">
        <v>17</v>
      </c>
      <c r="X12" s="52">
        <v>17</v>
      </c>
      <c r="Y12" s="52">
        <v>17</v>
      </c>
      <c r="DA12" s="63" t="s">
        <v>1123</v>
      </c>
    </row>
    <row r="13" spans="1:105" ht="12" customHeight="1" x14ac:dyDescent="0.25">
      <c r="A13" s="97" t="s">
        <v>122</v>
      </c>
      <c r="B13" s="52">
        <v>10545</v>
      </c>
      <c r="C13" s="52">
        <v>16831</v>
      </c>
      <c r="D13" s="52">
        <v>28430</v>
      </c>
      <c r="E13" s="52">
        <v>38022</v>
      </c>
      <c r="F13" s="52">
        <v>44524</v>
      </c>
      <c r="G13" s="52">
        <v>48636</v>
      </c>
      <c r="H13" s="52">
        <v>52061</v>
      </c>
      <c r="I13" s="52">
        <v>61164</v>
      </c>
      <c r="J13" s="52">
        <v>65994</v>
      </c>
      <c r="K13" s="52">
        <v>59790</v>
      </c>
      <c r="L13" s="52">
        <v>63901</v>
      </c>
      <c r="M13" s="52">
        <v>67315</v>
      </c>
      <c r="N13" s="52">
        <v>71532</v>
      </c>
      <c r="O13" s="52">
        <v>77433</v>
      </c>
      <c r="P13" s="52">
        <v>90528</v>
      </c>
      <c r="Q13" s="52">
        <v>102322</v>
      </c>
      <c r="R13" s="52">
        <v>110970</v>
      </c>
      <c r="S13" s="52">
        <v>119056</v>
      </c>
      <c r="T13" s="52">
        <v>134874</v>
      </c>
      <c r="U13" s="52">
        <v>148098</v>
      </c>
      <c r="V13" s="52">
        <v>176060</v>
      </c>
      <c r="W13" s="52">
        <v>198211</v>
      </c>
      <c r="X13" s="52">
        <v>215574</v>
      </c>
      <c r="Y13" s="52">
        <v>238442</v>
      </c>
      <c r="DA13" s="63" t="s">
        <v>1124</v>
      </c>
    </row>
    <row r="14" spans="1:105" ht="12" customHeight="1" x14ac:dyDescent="0.25">
      <c r="A14" s="97" t="s">
        <v>121</v>
      </c>
      <c r="B14" s="52">
        <v>3433</v>
      </c>
      <c r="C14" s="52">
        <v>5726</v>
      </c>
      <c r="D14" s="52">
        <v>9365</v>
      </c>
      <c r="E14" s="52">
        <v>14536</v>
      </c>
      <c r="F14" s="52">
        <v>20114</v>
      </c>
      <c r="G14" s="52">
        <v>27297</v>
      </c>
      <c r="H14" s="52">
        <v>32254</v>
      </c>
      <c r="I14" s="52">
        <v>37198</v>
      </c>
      <c r="J14" s="52">
        <v>43845</v>
      </c>
      <c r="K14" s="52">
        <v>67958</v>
      </c>
      <c r="L14" s="52">
        <v>73127</v>
      </c>
      <c r="M14" s="52">
        <v>78998</v>
      </c>
      <c r="N14" s="52">
        <v>81510</v>
      </c>
      <c r="O14" s="52">
        <v>86953</v>
      </c>
      <c r="P14" s="52">
        <v>93378</v>
      </c>
      <c r="Q14" s="52">
        <v>100997</v>
      </c>
      <c r="R14" s="52">
        <v>106137</v>
      </c>
      <c r="S14" s="52">
        <v>109222</v>
      </c>
      <c r="T14" s="52">
        <v>119885</v>
      </c>
      <c r="U14" s="52">
        <v>132145</v>
      </c>
      <c r="V14" s="52">
        <v>149619</v>
      </c>
      <c r="W14" s="52">
        <v>156625</v>
      </c>
      <c r="X14" s="52">
        <v>171573</v>
      </c>
      <c r="Y14" s="52">
        <v>176135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93</v>
      </c>
      <c r="C16" s="52">
        <v>135</v>
      </c>
      <c r="D16" s="52">
        <v>194</v>
      </c>
      <c r="E16" s="52">
        <v>256</v>
      </c>
      <c r="F16" s="52">
        <v>326</v>
      </c>
      <c r="G16" s="52">
        <v>398</v>
      </c>
      <c r="H16" s="52">
        <v>439</v>
      </c>
      <c r="I16" s="52">
        <v>474</v>
      </c>
      <c r="J16" s="52">
        <v>481</v>
      </c>
      <c r="K16" s="52">
        <v>495</v>
      </c>
      <c r="L16" s="52">
        <v>459</v>
      </c>
      <c r="M16" s="52">
        <v>391</v>
      </c>
      <c r="N16" s="52">
        <v>334</v>
      </c>
      <c r="O16" s="52">
        <v>326</v>
      </c>
      <c r="P16" s="52">
        <v>394</v>
      </c>
      <c r="Q16" s="52">
        <v>530</v>
      </c>
      <c r="R16" s="52">
        <v>603</v>
      </c>
      <c r="S16" s="52">
        <v>633</v>
      </c>
      <c r="T16" s="52">
        <v>640</v>
      </c>
      <c r="U16" s="52">
        <v>672</v>
      </c>
      <c r="V16" s="52">
        <v>715</v>
      </c>
      <c r="W16" s="52">
        <v>768</v>
      </c>
      <c r="X16" s="52">
        <v>604</v>
      </c>
      <c r="Y16" s="52">
        <v>447</v>
      </c>
      <c r="DA16" s="63" t="s">
        <v>1126</v>
      </c>
    </row>
    <row r="17" spans="1:105" ht="12" customHeight="1" x14ac:dyDescent="0.25">
      <c r="A17" s="109" t="s">
        <v>120</v>
      </c>
      <c r="B17" s="36">
        <v>14359</v>
      </c>
      <c r="C17" s="36">
        <v>22864</v>
      </c>
      <c r="D17" s="36">
        <v>38135</v>
      </c>
      <c r="E17" s="36">
        <v>53098</v>
      </c>
      <c r="F17" s="36">
        <v>65601</v>
      </c>
      <c r="G17" s="36">
        <v>77462</v>
      </c>
      <c r="H17" s="36">
        <v>86162</v>
      </c>
      <c r="I17" s="36">
        <v>100459</v>
      </c>
      <c r="J17" s="36">
        <v>111785</v>
      </c>
      <c r="K17" s="36">
        <v>129419</v>
      </c>
      <c r="L17" s="36">
        <v>138516</v>
      </c>
      <c r="M17" s="36">
        <v>147717</v>
      </c>
      <c r="N17" s="36">
        <v>154529</v>
      </c>
      <c r="O17" s="36">
        <v>166044</v>
      </c>
      <c r="P17" s="36">
        <v>185685</v>
      </c>
      <c r="Q17" s="36">
        <v>205031</v>
      </c>
      <c r="R17" s="36">
        <v>218640</v>
      </c>
      <c r="S17" s="36">
        <v>229825</v>
      </c>
      <c r="T17" s="36">
        <v>256455</v>
      </c>
      <c r="U17" s="36">
        <v>282228</v>
      </c>
      <c r="V17" s="36">
        <v>328089</v>
      </c>
      <c r="W17" s="36">
        <v>357508</v>
      </c>
      <c r="X17" s="36">
        <v>390168</v>
      </c>
      <c r="Y17" s="36">
        <v>417770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1129</v>
      </c>
      <c r="D21" s="52">
        <v>1131</v>
      </c>
      <c r="E21" s="52">
        <v>1149</v>
      </c>
      <c r="F21" s="52">
        <v>1207</v>
      </c>
      <c r="G21" s="52">
        <v>1323</v>
      </c>
      <c r="H21" s="52">
        <v>1524</v>
      </c>
      <c r="I21" s="52">
        <v>1825</v>
      </c>
      <c r="J21" s="52">
        <v>2240</v>
      </c>
      <c r="K21" s="52">
        <v>2804</v>
      </c>
      <c r="L21" s="52">
        <v>3521</v>
      </c>
      <c r="M21" s="52">
        <v>4433</v>
      </c>
      <c r="N21" s="52">
        <v>5541</v>
      </c>
      <c r="O21" s="52">
        <v>6667</v>
      </c>
      <c r="P21" s="52">
        <v>7360</v>
      </c>
      <c r="Q21" s="52">
        <v>9223</v>
      </c>
      <c r="R21" s="52">
        <v>11408</v>
      </c>
      <c r="S21" s="52">
        <v>13938</v>
      </c>
      <c r="T21" s="52">
        <v>14943</v>
      </c>
      <c r="U21" s="52">
        <v>14781</v>
      </c>
      <c r="V21" s="52">
        <v>14728</v>
      </c>
      <c r="W21" s="52">
        <v>15282</v>
      </c>
      <c r="X21" s="52">
        <v>16160</v>
      </c>
      <c r="Y21" s="52">
        <v>17926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154</v>
      </c>
      <c r="D23" s="52">
        <v>154</v>
      </c>
      <c r="E23" s="52">
        <v>164</v>
      </c>
      <c r="F23" s="52">
        <v>193</v>
      </c>
      <c r="G23" s="52">
        <v>258</v>
      </c>
      <c r="H23" s="52">
        <v>385</v>
      </c>
      <c r="I23" s="52">
        <v>500</v>
      </c>
      <c r="J23" s="52">
        <v>748</v>
      </c>
      <c r="K23" s="52">
        <v>1190</v>
      </c>
      <c r="L23" s="52">
        <v>1518</v>
      </c>
      <c r="M23" s="52">
        <v>1837</v>
      </c>
      <c r="N23" s="52">
        <v>1998</v>
      </c>
      <c r="O23" s="52">
        <v>2237</v>
      </c>
      <c r="P23" s="52">
        <v>2294</v>
      </c>
      <c r="Q23" s="52">
        <v>2589</v>
      </c>
      <c r="R23" s="52">
        <v>2827</v>
      </c>
      <c r="S23" s="52">
        <v>3307</v>
      </c>
      <c r="T23" s="52">
        <v>3591</v>
      </c>
      <c r="U23" s="52">
        <v>4009</v>
      </c>
      <c r="V23" s="52">
        <v>4708</v>
      </c>
      <c r="W23" s="52">
        <v>6163</v>
      </c>
      <c r="X23" s="52">
        <v>7973</v>
      </c>
      <c r="Y23" s="52">
        <v>10150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74</v>
      </c>
      <c r="D25" s="52">
        <v>74</v>
      </c>
      <c r="E25" s="52">
        <v>74</v>
      </c>
      <c r="F25" s="52">
        <v>78</v>
      </c>
      <c r="G25" s="52">
        <v>90</v>
      </c>
      <c r="H25" s="52">
        <v>112</v>
      </c>
      <c r="I25" s="52">
        <v>112</v>
      </c>
      <c r="J25" s="52">
        <v>224</v>
      </c>
      <c r="K25" s="52">
        <v>674</v>
      </c>
      <c r="L25" s="52">
        <v>499</v>
      </c>
      <c r="M25" s="52">
        <v>253</v>
      </c>
      <c r="N25" s="52">
        <v>328</v>
      </c>
      <c r="O25" s="52">
        <v>360</v>
      </c>
      <c r="P25" s="52">
        <v>272</v>
      </c>
      <c r="Q25" s="52">
        <v>280</v>
      </c>
      <c r="R25" s="52">
        <v>241</v>
      </c>
      <c r="S25" s="52">
        <v>328</v>
      </c>
      <c r="T25" s="52">
        <v>305</v>
      </c>
      <c r="U25" s="52">
        <v>311</v>
      </c>
      <c r="V25" s="52">
        <v>403</v>
      </c>
      <c r="W25" s="52">
        <v>417</v>
      </c>
      <c r="X25" s="52">
        <v>382</v>
      </c>
      <c r="Y25" s="52">
        <v>354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3</v>
      </c>
      <c r="M26" s="52">
        <v>2</v>
      </c>
      <c r="N26" s="52">
        <v>2</v>
      </c>
      <c r="O26" s="52">
        <v>4</v>
      </c>
      <c r="P26" s="52">
        <v>2</v>
      </c>
      <c r="Q26" s="52">
        <v>2</v>
      </c>
      <c r="R26" s="52">
        <v>0</v>
      </c>
      <c r="S26" s="52">
        <v>0</v>
      </c>
      <c r="T26" s="52">
        <v>1</v>
      </c>
      <c r="U26" s="52">
        <v>5</v>
      </c>
      <c r="V26" s="52">
        <v>1</v>
      </c>
      <c r="W26" s="52">
        <v>3</v>
      </c>
      <c r="X26" s="52">
        <v>2</v>
      </c>
      <c r="Y26" s="52">
        <v>1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1648</v>
      </c>
      <c r="D27" s="52">
        <v>1662</v>
      </c>
      <c r="E27" s="52">
        <v>1783</v>
      </c>
      <c r="F27" s="52">
        <v>2146</v>
      </c>
      <c r="G27" s="52">
        <v>2882</v>
      </c>
      <c r="H27" s="52">
        <v>4106</v>
      </c>
      <c r="I27" s="52">
        <v>4902</v>
      </c>
      <c r="J27" s="52">
        <v>6902</v>
      </c>
      <c r="K27" s="52">
        <v>9920</v>
      </c>
      <c r="L27" s="52">
        <v>10859</v>
      </c>
      <c r="M27" s="52">
        <v>9760</v>
      </c>
      <c r="N27" s="52">
        <v>9063</v>
      </c>
      <c r="O27" s="52">
        <v>9197</v>
      </c>
      <c r="P27" s="52">
        <v>9947</v>
      </c>
      <c r="Q27" s="52">
        <v>11544</v>
      </c>
      <c r="R27" s="52">
        <v>10920</v>
      </c>
      <c r="S27" s="52">
        <v>11610</v>
      </c>
      <c r="T27" s="52">
        <v>15897</v>
      </c>
      <c r="U27" s="52">
        <v>16327</v>
      </c>
      <c r="V27" s="52">
        <v>17954</v>
      </c>
      <c r="W27" s="52">
        <v>20441</v>
      </c>
      <c r="X27" s="52">
        <v>23333</v>
      </c>
      <c r="Y27" s="52">
        <v>24672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536</v>
      </c>
      <c r="D28" s="52">
        <v>543</v>
      </c>
      <c r="E28" s="52">
        <v>583</v>
      </c>
      <c r="F28" s="52">
        <v>710</v>
      </c>
      <c r="G28" s="52">
        <v>985</v>
      </c>
      <c r="H28" s="52">
        <v>1489</v>
      </c>
      <c r="I28" s="52">
        <v>1991</v>
      </c>
      <c r="J28" s="52">
        <v>3127</v>
      </c>
      <c r="K28" s="52">
        <v>4674</v>
      </c>
      <c r="L28" s="52">
        <v>5916</v>
      </c>
      <c r="M28" s="52">
        <v>7208</v>
      </c>
      <c r="N28" s="52">
        <v>8263</v>
      </c>
      <c r="O28" s="52">
        <v>9403</v>
      </c>
      <c r="P28" s="52">
        <v>10174</v>
      </c>
      <c r="Q28" s="52">
        <v>12608</v>
      </c>
      <c r="R28" s="52">
        <v>15495</v>
      </c>
      <c r="S28" s="52">
        <v>18213</v>
      </c>
      <c r="T28" s="52">
        <v>13523</v>
      </c>
      <c r="U28" s="52">
        <v>14715</v>
      </c>
      <c r="V28" s="52">
        <v>15544</v>
      </c>
      <c r="W28" s="52">
        <v>18029</v>
      </c>
      <c r="X28" s="52">
        <v>19902</v>
      </c>
      <c r="Y28" s="52">
        <v>22112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15</v>
      </c>
      <c r="D30" s="52">
        <v>14</v>
      </c>
      <c r="E30" s="52">
        <v>15</v>
      </c>
      <c r="F30" s="52">
        <v>18</v>
      </c>
      <c r="G30" s="52">
        <v>22</v>
      </c>
      <c r="H30" s="52">
        <v>31</v>
      </c>
      <c r="I30" s="52">
        <v>35</v>
      </c>
      <c r="J30" s="52">
        <v>45</v>
      </c>
      <c r="K30" s="52">
        <v>73</v>
      </c>
      <c r="L30" s="52">
        <v>75</v>
      </c>
      <c r="M30" s="52">
        <v>84</v>
      </c>
      <c r="N30" s="52">
        <v>78</v>
      </c>
      <c r="O30" s="52">
        <v>76</v>
      </c>
      <c r="P30" s="52">
        <v>64</v>
      </c>
      <c r="Q30" s="52">
        <v>56</v>
      </c>
      <c r="R30" s="52">
        <v>56</v>
      </c>
      <c r="S30" s="52">
        <v>54</v>
      </c>
      <c r="T30" s="52">
        <v>47</v>
      </c>
      <c r="U30" s="52">
        <v>66</v>
      </c>
      <c r="V30" s="52">
        <v>86</v>
      </c>
      <c r="W30" s="52">
        <v>107</v>
      </c>
      <c r="X30" s="52">
        <v>164</v>
      </c>
      <c r="Y30" s="52">
        <v>157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2244</v>
      </c>
      <c r="D31" s="36">
        <v>2263</v>
      </c>
      <c r="E31" s="36">
        <v>2426</v>
      </c>
      <c r="F31" s="36">
        <v>2916</v>
      </c>
      <c r="G31" s="36">
        <v>3937</v>
      </c>
      <c r="H31" s="36">
        <v>5679</v>
      </c>
      <c r="I31" s="36">
        <v>6969</v>
      </c>
      <c r="J31" s="36">
        <v>10152</v>
      </c>
      <c r="K31" s="36">
        <v>14816</v>
      </c>
      <c r="L31" s="36">
        <v>17096</v>
      </c>
      <c r="M31" s="36">
        <v>17316</v>
      </c>
      <c r="N31" s="36">
        <v>17710</v>
      </c>
      <c r="O31" s="36">
        <v>18969</v>
      </c>
      <c r="P31" s="36">
        <v>20375</v>
      </c>
      <c r="Q31" s="36">
        <v>24371</v>
      </c>
      <c r="R31" s="36">
        <v>26538</v>
      </c>
      <c r="S31" s="36">
        <v>30016</v>
      </c>
      <c r="T31" s="36">
        <v>29666</v>
      </c>
      <c r="U31" s="36">
        <v>31359</v>
      </c>
      <c r="V31" s="36">
        <v>33879</v>
      </c>
      <c r="W31" s="36">
        <v>38801</v>
      </c>
      <c r="X31" s="36">
        <v>43491</v>
      </c>
      <c r="Y31" s="36">
        <v>47021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9676</v>
      </c>
      <c r="D35" s="52">
        <v>16461</v>
      </c>
      <c r="E35" s="52">
        <v>16174</v>
      </c>
      <c r="F35" s="52">
        <v>13780</v>
      </c>
      <c r="G35" s="52">
        <v>13256</v>
      </c>
      <c r="H35" s="52">
        <v>10265</v>
      </c>
      <c r="I35" s="52">
        <v>16157</v>
      </c>
      <c r="J35" s="52">
        <v>13573</v>
      </c>
      <c r="K35" s="52">
        <v>20452</v>
      </c>
      <c r="L35" s="52">
        <v>12582</v>
      </c>
      <c r="M35" s="52">
        <v>13566</v>
      </c>
      <c r="N35" s="52">
        <v>12296</v>
      </c>
      <c r="O35" s="52">
        <v>18174</v>
      </c>
      <c r="P35" s="52">
        <v>27069</v>
      </c>
      <c r="Q35" s="52">
        <v>28705</v>
      </c>
      <c r="R35" s="52">
        <v>25090</v>
      </c>
      <c r="S35" s="52">
        <v>25153</v>
      </c>
      <c r="T35" s="52">
        <v>41580</v>
      </c>
      <c r="U35" s="52">
        <v>40586</v>
      </c>
      <c r="V35" s="52">
        <v>60632</v>
      </c>
      <c r="W35" s="52">
        <v>44754</v>
      </c>
      <c r="X35" s="52">
        <v>48656</v>
      </c>
      <c r="Y35" s="52">
        <v>45371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619</v>
      </c>
      <c r="D37" s="52">
        <v>978</v>
      </c>
      <c r="E37" s="52">
        <v>1584</v>
      </c>
      <c r="F37" s="52">
        <v>1819</v>
      </c>
      <c r="G37" s="52">
        <v>1923</v>
      </c>
      <c r="H37" s="52">
        <v>1864</v>
      </c>
      <c r="I37" s="52">
        <v>2192</v>
      </c>
      <c r="J37" s="52">
        <v>2347</v>
      </c>
      <c r="K37" s="52">
        <v>3146</v>
      </c>
      <c r="L37" s="52">
        <v>3063</v>
      </c>
      <c r="M37" s="52">
        <v>3064</v>
      </c>
      <c r="N37" s="52">
        <v>2472</v>
      </c>
      <c r="O37" s="52">
        <v>3483</v>
      </c>
      <c r="P37" s="52">
        <v>4887</v>
      </c>
      <c r="Q37" s="52">
        <v>7530</v>
      </c>
      <c r="R37" s="52">
        <v>9577</v>
      </c>
      <c r="S37" s="52">
        <v>9056</v>
      </c>
      <c r="T37" s="52">
        <v>9592</v>
      </c>
      <c r="U37" s="52">
        <v>13137</v>
      </c>
      <c r="V37" s="52">
        <v>26625</v>
      </c>
      <c r="W37" s="52">
        <v>24469</v>
      </c>
      <c r="X37" s="52">
        <v>15261</v>
      </c>
      <c r="Y37" s="52">
        <v>11913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42</v>
      </c>
      <c r="D39" s="52">
        <v>166</v>
      </c>
      <c r="E39" s="52">
        <v>335</v>
      </c>
      <c r="F39" s="52">
        <v>569</v>
      </c>
      <c r="G39" s="52">
        <v>723</v>
      </c>
      <c r="H39" s="52">
        <v>469</v>
      </c>
      <c r="I39" s="52">
        <v>395</v>
      </c>
      <c r="J39" s="52">
        <v>78</v>
      </c>
      <c r="K39" s="52">
        <v>413</v>
      </c>
      <c r="L39" s="52">
        <v>283</v>
      </c>
      <c r="M39" s="52">
        <v>102</v>
      </c>
      <c r="N39" s="52">
        <v>353</v>
      </c>
      <c r="O39" s="52">
        <v>524</v>
      </c>
      <c r="P39" s="52">
        <v>460</v>
      </c>
      <c r="Q39" s="52">
        <v>348</v>
      </c>
      <c r="R39" s="52">
        <v>135</v>
      </c>
      <c r="S39" s="52">
        <v>372</v>
      </c>
      <c r="T39" s="52">
        <v>462</v>
      </c>
      <c r="U39" s="52">
        <v>633</v>
      </c>
      <c r="V39" s="52">
        <v>867</v>
      </c>
      <c r="W39" s="52">
        <v>730</v>
      </c>
      <c r="X39" s="52">
        <v>567</v>
      </c>
      <c r="Y39" s="52">
        <v>369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1</v>
      </c>
      <c r="F40" s="52">
        <v>3</v>
      </c>
      <c r="G40" s="52">
        <v>5</v>
      </c>
      <c r="H40" s="52">
        <v>2</v>
      </c>
      <c r="I40" s="52">
        <v>2</v>
      </c>
      <c r="J40" s="52">
        <v>2</v>
      </c>
      <c r="K40" s="52">
        <v>0</v>
      </c>
      <c r="L40" s="52">
        <v>0</v>
      </c>
      <c r="M40" s="52">
        <v>1</v>
      </c>
      <c r="N40" s="52">
        <v>3</v>
      </c>
      <c r="O40" s="52">
        <v>3</v>
      </c>
      <c r="P40" s="52">
        <v>3</v>
      </c>
      <c r="Q40" s="52">
        <v>3</v>
      </c>
      <c r="R40" s="52">
        <v>0</v>
      </c>
      <c r="S40" s="52">
        <v>0</v>
      </c>
      <c r="T40" s="52">
        <v>0</v>
      </c>
      <c r="U40" s="52">
        <v>4</v>
      </c>
      <c r="V40" s="52">
        <v>5</v>
      </c>
      <c r="W40" s="52">
        <v>5</v>
      </c>
      <c r="X40" s="52">
        <v>2</v>
      </c>
      <c r="Y40" s="52">
        <v>1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7934</v>
      </c>
      <c r="D41" s="52">
        <v>13261</v>
      </c>
      <c r="E41" s="52">
        <v>11375</v>
      </c>
      <c r="F41" s="52">
        <v>8648</v>
      </c>
      <c r="G41" s="52">
        <v>6994</v>
      </c>
      <c r="H41" s="52">
        <v>7531</v>
      </c>
      <c r="I41" s="52">
        <v>14005</v>
      </c>
      <c r="J41" s="52">
        <v>11732</v>
      </c>
      <c r="K41" s="52">
        <v>3716</v>
      </c>
      <c r="L41" s="52">
        <v>14970</v>
      </c>
      <c r="M41" s="52">
        <v>13174</v>
      </c>
      <c r="N41" s="52">
        <v>13280</v>
      </c>
      <c r="O41" s="52">
        <v>15098</v>
      </c>
      <c r="P41" s="52">
        <v>23042</v>
      </c>
      <c r="Q41" s="52">
        <v>23338</v>
      </c>
      <c r="R41" s="52">
        <v>19568</v>
      </c>
      <c r="S41" s="52">
        <v>19696</v>
      </c>
      <c r="T41" s="52">
        <v>31715</v>
      </c>
      <c r="U41" s="52">
        <v>29551</v>
      </c>
      <c r="V41" s="52">
        <v>45916</v>
      </c>
      <c r="W41" s="52">
        <v>42592</v>
      </c>
      <c r="X41" s="52">
        <v>40696</v>
      </c>
      <c r="Y41" s="52">
        <v>47540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2829</v>
      </c>
      <c r="D42" s="52">
        <v>4182</v>
      </c>
      <c r="E42" s="52">
        <v>5754</v>
      </c>
      <c r="F42" s="52">
        <v>6288</v>
      </c>
      <c r="G42" s="52">
        <v>8168</v>
      </c>
      <c r="H42" s="52">
        <v>6446</v>
      </c>
      <c r="I42" s="52">
        <v>6935</v>
      </c>
      <c r="J42" s="52">
        <v>9774</v>
      </c>
      <c r="K42" s="52">
        <v>28787</v>
      </c>
      <c r="L42" s="52">
        <v>11085</v>
      </c>
      <c r="M42" s="52">
        <v>13079</v>
      </c>
      <c r="N42" s="52">
        <v>10775</v>
      </c>
      <c r="O42" s="52">
        <v>14846</v>
      </c>
      <c r="P42" s="52">
        <v>16599</v>
      </c>
      <c r="Q42" s="52">
        <v>20227</v>
      </c>
      <c r="R42" s="52">
        <v>20635</v>
      </c>
      <c r="S42" s="52">
        <v>21298</v>
      </c>
      <c r="T42" s="52">
        <v>24186</v>
      </c>
      <c r="U42" s="52">
        <v>26975</v>
      </c>
      <c r="V42" s="52">
        <v>33018</v>
      </c>
      <c r="W42" s="52">
        <v>25035</v>
      </c>
      <c r="X42" s="52">
        <v>34850</v>
      </c>
      <c r="Y42" s="52">
        <v>26674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57</v>
      </c>
      <c r="D44" s="52">
        <v>73</v>
      </c>
      <c r="E44" s="52">
        <v>77</v>
      </c>
      <c r="F44" s="52">
        <v>88</v>
      </c>
      <c r="G44" s="52">
        <v>94</v>
      </c>
      <c r="H44" s="52">
        <v>72</v>
      </c>
      <c r="I44" s="52">
        <v>70</v>
      </c>
      <c r="J44" s="52">
        <v>52</v>
      </c>
      <c r="K44" s="52">
        <v>87</v>
      </c>
      <c r="L44" s="52">
        <v>39</v>
      </c>
      <c r="M44" s="52">
        <v>16</v>
      </c>
      <c r="N44" s="52">
        <v>21</v>
      </c>
      <c r="O44" s="52">
        <v>68</v>
      </c>
      <c r="P44" s="52">
        <v>132</v>
      </c>
      <c r="Q44" s="52">
        <v>192</v>
      </c>
      <c r="R44" s="52">
        <v>129</v>
      </c>
      <c r="S44" s="52">
        <v>84</v>
      </c>
      <c r="T44" s="52">
        <v>54</v>
      </c>
      <c r="U44" s="52">
        <v>98</v>
      </c>
      <c r="V44" s="52">
        <v>129</v>
      </c>
      <c r="W44" s="52">
        <v>160</v>
      </c>
      <c r="X44" s="52">
        <v>0</v>
      </c>
      <c r="Y44" s="52">
        <v>0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10749</v>
      </c>
      <c r="D45" s="36">
        <v>17534</v>
      </c>
      <c r="E45" s="36">
        <v>17389</v>
      </c>
      <c r="F45" s="36">
        <v>15419</v>
      </c>
      <c r="G45" s="36">
        <v>15798</v>
      </c>
      <c r="H45" s="36">
        <v>14379</v>
      </c>
      <c r="I45" s="36">
        <v>21266</v>
      </c>
      <c r="J45" s="36">
        <v>21478</v>
      </c>
      <c r="K45" s="36">
        <v>32450</v>
      </c>
      <c r="L45" s="36">
        <v>26193</v>
      </c>
      <c r="M45" s="36">
        <v>26517</v>
      </c>
      <c r="N45" s="36">
        <v>24522</v>
      </c>
      <c r="O45" s="36">
        <v>30484</v>
      </c>
      <c r="P45" s="36">
        <v>40016</v>
      </c>
      <c r="Q45" s="36">
        <v>43717</v>
      </c>
      <c r="R45" s="36">
        <v>40147</v>
      </c>
      <c r="S45" s="36">
        <v>41201</v>
      </c>
      <c r="T45" s="36">
        <v>56296</v>
      </c>
      <c r="U45" s="36">
        <v>57132</v>
      </c>
      <c r="V45" s="36">
        <v>79740</v>
      </c>
      <c r="W45" s="36">
        <v>68220</v>
      </c>
      <c r="X45" s="36">
        <v>76151</v>
      </c>
      <c r="Y45" s="36">
        <v>74623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3824</v>
      </c>
      <c r="D49" s="52">
        <v>6785</v>
      </c>
      <c r="E49" s="52">
        <v>6728</v>
      </c>
      <c r="F49" s="52">
        <v>4547</v>
      </c>
      <c r="G49" s="52">
        <v>4999</v>
      </c>
      <c r="H49" s="52">
        <v>3766</v>
      </c>
      <c r="I49" s="52">
        <v>5519</v>
      </c>
      <c r="J49" s="52">
        <v>4789</v>
      </c>
      <c r="K49" s="52">
        <v>6708</v>
      </c>
      <c r="L49" s="52">
        <v>3959</v>
      </c>
      <c r="M49" s="52">
        <v>3732</v>
      </c>
      <c r="N49" s="52">
        <v>3319</v>
      </c>
      <c r="O49" s="52">
        <v>6004</v>
      </c>
      <c r="P49" s="52">
        <v>16861</v>
      </c>
      <c r="Q49" s="52">
        <v>14451</v>
      </c>
      <c r="R49" s="52">
        <v>10973</v>
      </c>
      <c r="S49" s="52">
        <v>8308</v>
      </c>
      <c r="T49" s="52">
        <v>14645</v>
      </c>
      <c r="U49" s="52">
        <v>13043</v>
      </c>
      <c r="V49" s="52">
        <v>22107</v>
      </c>
      <c r="W49" s="52">
        <v>22164</v>
      </c>
      <c r="X49" s="52">
        <v>15353</v>
      </c>
      <c r="Y49" s="52">
        <v>17806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232</v>
      </c>
      <c r="D51" s="52">
        <v>473</v>
      </c>
      <c r="E51" s="52">
        <v>573</v>
      </c>
      <c r="F51" s="52">
        <v>434</v>
      </c>
      <c r="G51" s="52">
        <v>534</v>
      </c>
      <c r="H51" s="52">
        <v>445</v>
      </c>
      <c r="I51" s="52">
        <v>727</v>
      </c>
      <c r="J51" s="52">
        <v>683</v>
      </c>
      <c r="K51" s="52">
        <v>1017</v>
      </c>
      <c r="L51" s="52">
        <v>634</v>
      </c>
      <c r="M51" s="52">
        <v>631</v>
      </c>
      <c r="N51" s="52">
        <v>575</v>
      </c>
      <c r="O51" s="52">
        <v>1112</v>
      </c>
      <c r="P51" s="52">
        <v>2448</v>
      </c>
      <c r="Q51" s="52">
        <v>2274</v>
      </c>
      <c r="R51" s="52">
        <v>2268</v>
      </c>
      <c r="S51" s="52">
        <v>1907</v>
      </c>
      <c r="T51" s="52">
        <v>3614</v>
      </c>
      <c r="U51" s="52">
        <v>3749</v>
      </c>
      <c r="V51" s="52">
        <v>8553</v>
      </c>
      <c r="W51" s="52">
        <v>9174</v>
      </c>
      <c r="X51" s="52">
        <v>3626</v>
      </c>
      <c r="Y51" s="52">
        <v>1522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15</v>
      </c>
      <c r="D53" s="52">
        <v>64</v>
      </c>
      <c r="E53" s="52">
        <v>130</v>
      </c>
      <c r="F53" s="52">
        <v>167</v>
      </c>
      <c r="G53" s="52">
        <v>228</v>
      </c>
      <c r="H53" s="52">
        <v>122</v>
      </c>
      <c r="I53" s="52">
        <v>102</v>
      </c>
      <c r="J53" s="52">
        <v>17</v>
      </c>
      <c r="K53" s="52">
        <v>85</v>
      </c>
      <c r="L53" s="52">
        <v>42</v>
      </c>
      <c r="M53" s="52">
        <v>15</v>
      </c>
      <c r="N53" s="52">
        <v>48</v>
      </c>
      <c r="O53" s="52">
        <v>104</v>
      </c>
      <c r="P53" s="52">
        <v>194</v>
      </c>
      <c r="Q53" s="52">
        <v>115</v>
      </c>
      <c r="R53" s="52">
        <v>38</v>
      </c>
      <c r="S53" s="52">
        <v>76</v>
      </c>
      <c r="T53" s="52">
        <v>122</v>
      </c>
      <c r="U53" s="52">
        <v>145</v>
      </c>
      <c r="V53" s="52">
        <v>240</v>
      </c>
      <c r="W53" s="52">
        <v>238</v>
      </c>
      <c r="X53" s="52">
        <v>116</v>
      </c>
      <c r="Y53" s="52">
        <v>89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1</v>
      </c>
      <c r="G54" s="52">
        <v>2</v>
      </c>
      <c r="H54" s="52">
        <v>1</v>
      </c>
      <c r="I54" s="52">
        <v>1</v>
      </c>
      <c r="J54" s="52">
        <v>1</v>
      </c>
      <c r="K54" s="52">
        <v>0</v>
      </c>
      <c r="L54" s="52">
        <v>0</v>
      </c>
      <c r="M54" s="52">
        <v>0</v>
      </c>
      <c r="N54" s="52">
        <v>1</v>
      </c>
      <c r="O54" s="52">
        <v>1</v>
      </c>
      <c r="P54" s="52">
        <v>3</v>
      </c>
      <c r="Q54" s="52">
        <v>2</v>
      </c>
      <c r="R54" s="52">
        <v>0</v>
      </c>
      <c r="S54" s="52">
        <v>0</v>
      </c>
      <c r="T54" s="52">
        <v>0</v>
      </c>
      <c r="U54" s="52">
        <v>2</v>
      </c>
      <c r="V54" s="52">
        <v>3</v>
      </c>
      <c r="W54" s="52">
        <v>3</v>
      </c>
      <c r="X54" s="52">
        <v>1</v>
      </c>
      <c r="Y54" s="52">
        <v>1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2808</v>
      </c>
      <c r="D55" s="52">
        <v>5109</v>
      </c>
      <c r="E55" s="52">
        <v>4381</v>
      </c>
      <c r="F55" s="52">
        <v>2535</v>
      </c>
      <c r="G55" s="52">
        <v>2200</v>
      </c>
      <c r="H55" s="52">
        <v>1962</v>
      </c>
      <c r="I55" s="52">
        <v>3623</v>
      </c>
      <c r="J55" s="52">
        <v>2602</v>
      </c>
      <c r="K55" s="52">
        <v>758</v>
      </c>
      <c r="L55" s="52">
        <v>2250</v>
      </c>
      <c r="M55" s="52">
        <v>1864</v>
      </c>
      <c r="N55" s="52">
        <v>1805</v>
      </c>
      <c r="O55" s="52">
        <v>2972</v>
      </c>
      <c r="P55" s="52">
        <v>9687</v>
      </c>
      <c r="Q55" s="52">
        <v>7676</v>
      </c>
      <c r="R55" s="52">
        <v>5325</v>
      </c>
      <c r="S55" s="52">
        <v>3957</v>
      </c>
      <c r="T55" s="52">
        <v>8239</v>
      </c>
      <c r="U55" s="52">
        <v>6740</v>
      </c>
      <c r="V55" s="52">
        <v>12718</v>
      </c>
      <c r="W55" s="52">
        <v>13807</v>
      </c>
      <c r="X55" s="52">
        <v>8206</v>
      </c>
      <c r="Y55" s="52">
        <v>11348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1001</v>
      </c>
      <c r="D56" s="52">
        <v>1612</v>
      </c>
      <c r="E56" s="52">
        <v>2217</v>
      </c>
      <c r="F56" s="52">
        <v>1844</v>
      </c>
      <c r="G56" s="52">
        <v>2569</v>
      </c>
      <c r="H56" s="52">
        <v>1681</v>
      </c>
      <c r="I56" s="52">
        <v>1793</v>
      </c>
      <c r="J56" s="52">
        <v>2169</v>
      </c>
      <c r="K56" s="52">
        <v>5865</v>
      </c>
      <c r="L56" s="52">
        <v>1667</v>
      </c>
      <c r="M56" s="52">
        <v>1853</v>
      </c>
      <c r="N56" s="52">
        <v>1465</v>
      </c>
      <c r="O56" s="52">
        <v>2927</v>
      </c>
      <c r="P56" s="52">
        <v>6977</v>
      </c>
      <c r="Q56" s="52">
        <v>6658</v>
      </c>
      <c r="R56" s="52">
        <v>5610</v>
      </c>
      <c r="S56" s="52">
        <v>4275</v>
      </c>
      <c r="T56" s="52">
        <v>6284</v>
      </c>
      <c r="U56" s="52">
        <v>6156</v>
      </c>
      <c r="V56" s="52">
        <v>9146</v>
      </c>
      <c r="W56" s="52">
        <v>8116</v>
      </c>
      <c r="X56" s="52">
        <v>7030</v>
      </c>
      <c r="Y56" s="52">
        <v>6368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20</v>
      </c>
      <c r="D58" s="52">
        <v>28</v>
      </c>
      <c r="E58" s="52">
        <v>30</v>
      </c>
      <c r="F58" s="52">
        <v>26</v>
      </c>
      <c r="G58" s="52">
        <v>30</v>
      </c>
      <c r="H58" s="52">
        <v>19</v>
      </c>
      <c r="I58" s="52">
        <v>19</v>
      </c>
      <c r="J58" s="52">
        <v>12</v>
      </c>
      <c r="K58" s="52">
        <v>18</v>
      </c>
      <c r="L58" s="52">
        <v>6</v>
      </c>
      <c r="M58" s="52">
        <v>3</v>
      </c>
      <c r="N58" s="52">
        <v>3</v>
      </c>
      <c r="O58" s="52">
        <v>14</v>
      </c>
      <c r="P58" s="52">
        <v>57</v>
      </c>
      <c r="Q58" s="52">
        <v>64</v>
      </c>
      <c r="R58" s="52">
        <v>36</v>
      </c>
      <c r="S58" s="52">
        <v>18</v>
      </c>
      <c r="T58" s="52">
        <v>15</v>
      </c>
      <c r="U58" s="52">
        <v>23</v>
      </c>
      <c r="V58" s="52">
        <v>38</v>
      </c>
      <c r="W58" s="52">
        <v>55</v>
      </c>
      <c r="X58" s="52">
        <v>0</v>
      </c>
      <c r="Y58" s="52">
        <v>0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3804</v>
      </c>
      <c r="D59" s="36">
        <v>6757</v>
      </c>
      <c r="E59" s="36">
        <v>6698</v>
      </c>
      <c r="F59" s="36">
        <v>4521</v>
      </c>
      <c r="G59" s="36">
        <v>4969</v>
      </c>
      <c r="H59" s="36">
        <v>3747</v>
      </c>
      <c r="I59" s="36">
        <v>5500</v>
      </c>
      <c r="J59" s="36">
        <v>4777</v>
      </c>
      <c r="K59" s="36">
        <v>6690</v>
      </c>
      <c r="L59" s="36">
        <v>3953</v>
      </c>
      <c r="M59" s="36">
        <v>3729</v>
      </c>
      <c r="N59" s="36">
        <v>3316</v>
      </c>
      <c r="O59" s="36">
        <v>5990</v>
      </c>
      <c r="P59" s="36">
        <v>16804</v>
      </c>
      <c r="Q59" s="36">
        <v>14387</v>
      </c>
      <c r="R59" s="36">
        <v>10937</v>
      </c>
      <c r="S59" s="36">
        <v>8290</v>
      </c>
      <c r="T59" s="36">
        <v>14630</v>
      </c>
      <c r="U59" s="36">
        <v>13020</v>
      </c>
      <c r="V59" s="36">
        <v>22069</v>
      </c>
      <c r="W59" s="36">
        <v>22109</v>
      </c>
      <c r="X59" s="36">
        <v>15353</v>
      </c>
      <c r="Y59" s="36">
        <v>17806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5852</v>
      </c>
      <c r="D63" s="52">
        <v>9676</v>
      </c>
      <c r="E63" s="52">
        <v>9446</v>
      </c>
      <c r="F63" s="52">
        <v>9233</v>
      </c>
      <c r="G63" s="52">
        <v>8257</v>
      </c>
      <c r="H63" s="52">
        <v>6499</v>
      </c>
      <c r="I63" s="52">
        <v>10638</v>
      </c>
      <c r="J63" s="52">
        <v>8784</v>
      </c>
      <c r="K63" s="52">
        <v>13744</v>
      </c>
      <c r="L63" s="52">
        <v>8623</v>
      </c>
      <c r="M63" s="52">
        <v>9834</v>
      </c>
      <c r="N63" s="52">
        <v>8977</v>
      </c>
      <c r="O63" s="52">
        <v>12170</v>
      </c>
      <c r="P63" s="52">
        <v>10208</v>
      </c>
      <c r="Q63" s="52">
        <v>14254</v>
      </c>
      <c r="R63" s="52">
        <v>14117</v>
      </c>
      <c r="S63" s="52">
        <v>16845</v>
      </c>
      <c r="T63" s="52">
        <v>26935</v>
      </c>
      <c r="U63" s="52">
        <v>27543</v>
      </c>
      <c r="V63" s="52">
        <v>38525</v>
      </c>
      <c r="W63" s="52">
        <v>22590</v>
      </c>
      <c r="X63" s="52">
        <v>33303</v>
      </c>
      <c r="Y63" s="52">
        <v>27565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387</v>
      </c>
      <c r="D65" s="52">
        <v>505</v>
      </c>
      <c r="E65" s="52">
        <v>1011</v>
      </c>
      <c r="F65" s="52">
        <v>1385</v>
      </c>
      <c r="G65" s="52">
        <v>1389</v>
      </c>
      <c r="H65" s="52">
        <v>1419</v>
      </c>
      <c r="I65" s="52">
        <v>1465</v>
      </c>
      <c r="J65" s="52">
        <v>1664</v>
      </c>
      <c r="K65" s="52">
        <v>2129</v>
      </c>
      <c r="L65" s="52">
        <v>2429</v>
      </c>
      <c r="M65" s="52">
        <v>2433</v>
      </c>
      <c r="N65" s="52">
        <v>1897</v>
      </c>
      <c r="O65" s="52">
        <v>2371</v>
      </c>
      <c r="P65" s="52">
        <v>2439</v>
      </c>
      <c r="Q65" s="52">
        <v>5256</v>
      </c>
      <c r="R65" s="52">
        <v>7309</v>
      </c>
      <c r="S65" s="52">
        <v>7149</v>
      </c>
      <c r="T65" s="52">
        <v>5978</v>
      </c>
      <c r="U65" s="52">
        <v>9388</v>
      </c>
      <c r="V65" s="52">
        <v>18072</v>
      </c>
      <c r="W65" s="52">
        <v>15295</v>
      </c>
      <c r="X65" s="52">
        <v>11635</v>
      </c>
      <c r="Y65" s="52">
        <v>10391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27</v>
      </c>
      <c r="D67" s="52">
        <f t="shared" si="0"/>
        <v>102</v>
      </c>
      <c r="E67" s="52">
        <f t="shared" si="0"/>
        <v>205</v>
      </c>
      <c r="F67" s="52">
        <f t="shared" si="0"/>
        <v>402</v>
      </c>
      <c r="G67" s="52">
        <f t="shared" si="0"/>
        <v>495</v>
      </c>
      <c r="H67" s="52">
        <f t="shared" si="0"/>
        <v>347</v>
      </c>
      <c r="I67" s="52">
        <f t="shared" si="0"/>
        <v>293</v>
      </c>
      <c r="J67" s="52">
        <f t="shared" si="0"/>
        <v>61</v>
      </c>
      <c r="K67" s="52">
        <f t="shared" si="0"/>
        <v>328</v>
      </c>
      <c r="L67" s="52">
        <f t="shared" si="0"/>
        <v>241</v>
      </c>
      <c r="M67" s="52">
        <f t="shared" si="0"/>
        <v>87</v>
      </c>
      <c r="N67" s="52">
        <f t="shared" si="0"/>
        <v>305</v>
      </c>
      <c r="O67" s="52">
        <f t="shared" si="0"/>
        <v>420</v>
      </c>
      <c r="P67" s="52">
        <f t="shared" si="0"/>
        <v>266</v>
      </c>
      <c r="Q67" s="52">
        <f t="shared" si="0"/>
        <v>233</v>
      </c>
      <c r="R67" s="52">
        <f t="shared" ref="R67:V67" si="1">R39-R53</f>
        <v>97</v>
      </c>
      <c r="S67" s="52">
        <f t="shared" si="1"/>
        <v>296</v>
      </c>
      <c r="T67" s="52">
        <f t="shared" si="1"/>
        <v>340</v>
      </c>
      <c r="U67" s="52">
        <f t="shared" si="1"/>
        <v>488</v>
      </c>
      <c r="V67" s="52">
        <f t="shared" si="1"/>
        <v>627</v>
      </c>
      <c r="W67" s="52">
        <f t="shared" ref="W67:Y67" si="2">W39-W53</f>
        <v>492</v>
      </c>
      <c r="X67" s="52">
        <f t="shared" si="2"/>
        <v>451</v>
      </c>
      <c r="Y67" s="52">
        <f t="shared" si="2"/>
        <v>280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1</v>
      </c>
      <c r="F68" s="52">
        <f t="shared" si="3"/>
        <v>2</v>
      </c>
      <c r="G68" s="52">
        <f t="shared" si="3"/>
        <v>3</v>
      </c>
      <c r="H68" s="52">
        <f t="shared" si="3"/>
        <v>1</v>
      </c>
      <c r="I68" s="52">
        <f t="shared" si="3"/>
        <v>1</v>
      </c>
      <c r="J68" s="52">
        <f t="shared" si="3"/>
        <v>1</v>
      </c>
      <c r="K68" s="52">
        <f t="shared" si="3"/>
        <v>0</v>
      </c>
      <c r="L68" s="52">
        <f t="shared" si="3"/>
        <v>0</v>
      </c>
      <c r="M68" s="52">
        <f t="shared" si="3"/>
        <v>1</v>
      </c>
      <c r="N68" s="52">
        <f t="shared" si="3"/>
        <v>2</v>
      </c>
      <c r="O68" s="52">
        <f t="shared" si="3"/>
        <v>2</v>
      </c>
      <c r="P68" s="52">
        <f t="shared" si="3"/>
        <v>0</v>
      </c>
      <c r="Q68" s="52">
        <f t="shared" si="3"/>
        <v>1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2</v>
      </c>
      <c r="V68" s="52">
        <f t="shared" si="4"/>
        <v>2</v>
      </c>
      <c r="W68" s="52">
        <f t="shared" ref="W68:Y68" si="5">W40-W54</f>
        <v>2</v>
      </c>
      <c r="X68" s="52">
        <f t="shared" si="5"/>
        <v>1</v>
      </c>
      <c r="Y68" s="52">
        <f t="shared" si="5"/>
        <v>0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5126</v>
      </c>
      <c r="D69" s="52">
        <f t="shared" si="6"/>
        <v>8152</v>
      </c>
      <c r="E69" s="52">
        <f t="shared" si="6"/>
        <v>6994</v>
      </c>
      <c r="F69" s="52">
        <f t="shared" si="6"/>
        <v>6113</v>
      </c>
      <c r="G69" s="52">
        <f t="shared" si="6"/>
        <v>4794</v>
      </c>
      <c r="H69" s="52">
        <f t="shared" si="6"/>
        <v>5569</v>
      </c>
      <c r="I69" s="52">
        <f t="shared" si="6"/>
        <v>10382</v>
      </c>
      <c r="J69" s="52">
        <f t="shared" si="6"/>
        <v>9130</v>
      </c>
      <c r="K69" s="52">
        <f t="shared" si="6"/>
        <v>2958</v>
      </c>
      <c r="L69" s="52">
        <f t="shared" si="6"/>
        <v>12720</v>
      </c>
      <c r="M69" s="52">
        <f t="shared" si="6"/>
        <v>11310</v>
      </c>
      <c r="N69" s="52">
        <f t="shared" si="6"/>
        <v>11475</v>
      </c>
      <c r="O69" s="52">
        <f t="shared" si="6"/>
        <v>12126</v>
      </c>
      <c r="P69" s="52">
        <f t="shared" si="6"/>
        <v>13355</v>
      </c>
      <c r="Q69" s="52">
        <f t="shared" si="6"/>
        <v>15662</v>
      </c>
      <c r="R69" s="52">
        <f t="shared" ref="R69:V69" si="7">R41-R55</f>
        <v>14243</v>
      </c>
      <c r="S69" s="52">
        <f t="shared" si="7"/>
        <v>15739</v>
      </c>
      <c r="T69" s="52">
        <f t="shared" si="7"/>
        <v>23476</v>
      </c>
      <c r="U69" s="52">
        <f t="shared" si="7"/>
        <v>22811</v>
      </c>
      <c r="V69" s="52">
        <f t="shared" si="7"/>
        <v>33198</v>
      </c>
      <c r="W69" s="52">
        <f t="shared" ref="W69:Y69" si="8">W41-W55</f>
        <v>28785</v>
      </c>
      <c r="X69" s="52">
        <f t="shared" si="8"/>
        <v>32490</v>
      </c>
      <c r="Y69" s="52">
        <f t="shared" si="8"/>
        <v>36192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1828</v>
      </c>
      <c r="D70" s="52">
        <f t="shared" si="9"/>
        <v>2570</v>
      </c>
      <c r="E70" s="52">
        <f t="shared" si="9"/>
        <v>3537</v>
      </c>
      <c r="F70" s="52">
        <f t="shared" si="9"/>
        <v>4444</v>
      </c>
      <c r="G70" s="52">
        <f t="shared" si="9"/>
        <v>5599</v>
      </c>
      <c r="H70" s="52">
        <f t="shared" si="9"/>
        <v>4765</v>
      </c>
      <c r="I70" s="52">
        <f t="shared" si="9"/>
        <v>5142</v>
      </c>
      <c r="J70" s="52">
        <f t="shared" si="9"/>
        <v>7605</v>
      </c>
      <c r="K70" s="52">
        <f t="shared" si="9"/>
        <v>22922</v>
      </c>
      <c r="L70" s="52">
        <f t="shared" si="9"/>
        <v>9418</v>
      </c>
      <c r="M70" s="52">
        <f t="shared" si="9"/>
        <v>11226</v>
      </c>
      <c r="N70" s="52">
        <f t="shared" si="9"/>
        <v>9310</v>
      </c>
      <c r="O70" s="52">
        <f t="shared" si="9"/>
        <v>11919</v>
      </c>
      <c r="P70" s="52">
        <f t="shared" si="9"/>
        <v>9622</v>
      </c>
      <c r="Q70" s="52">
        <f t="shared" si="9"/>
        <v>13569</v>
      </c>
      <c r="R70" s="52">
        <f t="shared" ref="R70:V70" si="10">R42-R56</f>
        <v>15025</v>
      </c>
      <c r="S70" s="52">
        <f t="shared" si="10"/>
        <v>17023</v>
      </c>
      <c r="T70" s="52">
        <f t="shared" si="10"/>
        <v>17902</v>
      </c>
      <c r="U70" s="52">
        <f t="shared" si="10"/>
        <v>20819</v>
      </c>
      <c r="V70" s="52">
        <f t="shared" si="10"/>
        <v>23872</v>
      </c>
      <c r="W70" s="52">
        <f t="shared" ref="W70:Y70" si="11">W42-W56</f>
        <v>16919</v>
      </c>
      <c r="X70" s="52">
        <f t="shared" si="11"/>
        <v>27820</v>
      </c>
      <c r="Y70" s="52">
        <f t="shared" si="11"/>
        <v>20306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37</v>
      </c>
      <c r="D72" s="52">
        <v>45</v>
      </c>
      <c r="E72" s="52">
        <v>47</v>
      </c>
      <c r="F72" s="52">
        <v>62</v>
      </c>
      <c r="G72" s="52">
        <v>64</v>
      </c>
      <c r="H72" s="52">
        <v>53</v>
      </c>
      <c r="I72" s="52">
        <v>51</v>
      </c>
      <c r="J72" s="52">
        <v>40</v>
      </c>
      <c r="K72" s="52">
        <v>69</v>
      </c>
      <c r="L72" s="52">
        <v>33</v>
      </c>
      <c r="M72" s="52">
        <v>13</v>
      </c>
      <c r="N72" s="52">
        <v>18</v>
      </c>
      <c r="O72" s="52">
        <v>54</v>
      </c>
      <c r="P72" s="52">
        <v>75</v>
      </c>
      <c r="Q72" s="52">
        <v>128</v>
      </c>
      <c r="R72" s="52">
        <v>93</v>
      </c>
      <c r="S72" s="52">
        <v>66</v>
      </c>
      <c r="T72" s="52">
        <v>39</v>
      </c>
      <c r="U72" s="52">
        <v>75</v>
      </c>
      <c r="V72" s="52">
        <v>91</v>
      </c>
      <c r="W72" s="52">
        <v>105</v>
      </c>
      <c r="X72" s="52">
        <v>0</v>
      </c>
      <c r="Y72" s="52">
        <v>0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6945</v>
      </c>
      <c r="D73" s="36">
        <v>10777</v>
      </c>
      <c r="E73" s="36">
        <v>10691</v>
      </c>
      <c r="F73" s="36">
        <v>10898</v>
      </c>
      <c r="G73" s="36">
        <v>10829</v>
      </c>
      <c r="H73" s="36">
        <v>10632</v>
      </c>
      <c r="I73" s="36">
        <v>15766</v>
      </c>
      <c r="J73" s="36">
        <v>16701</v>
      </c>
      <c r="K73" s="36">
        <v>25760</v>
      </c>
      <c r="L73" s="36">
        <v>22240</v>
      </c>
      <c r="M73" s="36">
        <v>22788</v>
      </c>
      <c r="N73" s="36">
        <v>21206</v>
      </c>
      <c r="O73" s="36">
        <v>24494</v>
      </c>
      <c r="P73" s="36">
        <v>23212</v>
      </c>
      <c r="Q73" s="36">
        <v>29330</v>
      </c>
      <c r="R73" s="36">
        <v>29210</v>
      </c>
      <c r="S73" s="36">
        <v>32911</v>
      </c>
      <c r="T73" s="36">
        <v>41666</v>
      </c>
      <c r="U73" s="36">
        <v>44112</v>
      </c>
      <c r="V73" s="36">
        <v>57671</v>
      </c>
      <c r="W73" s="36">
        <v>46111</v>
      </c>
      <c r="X73" s="36">
        <v>60798</v>
      </c>
      <c r="Y73" s="36">
        <v>56817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2389</v>
      </c>
      <c r="K79" s="138">
        <f>RES_hhdet_numvin!K145</f>
        <v>6752</v>
      </c>
      <c r="L79" s="138">
        <f>RES_hhdet_numvin!L145</f>
        <v>5833</v>
      </c>
      <c r="M79" s="138">
        <f>RES_hhdet_numvin!M145</f>
        <v>7844</v>
      </c>
      <c r="N79" s="138">
        <f>RES_hhdet_numvin!N145</f>
        <v>8300</v>
      </c>
      <c r="O79" s="138">
        <f>RES_hhdet_numvin!O145</f>
        <v>13735</v>
      </c>
      <c r="P79" s="138">
        <f>RES_hhdet_numvin!P145</f>
        <v>22251</v>
      </c>
      <c r="Q79" s="138">
        <f>RES_hhdet_numvin!Q145</f>
        <v>25117</v>
      </c>
      <c r="R79" s="138">
        <f>RES_hhdet_numvin!R145</f>
        <v>22990</v>
      </c>
      <c r="S79" s="138">
        <f>RES_hhdet_numvin!S145</f>
        <v>23826</v>
      </c>
      <c r="T79" s="138">
        <f>RES_hhdet_numvin!T145</f>
        <v>40312</v>
      </c>
      <c r="U79" s="138">
        <f>RES_hhdet_numvin!U145</f>
        <v>39951</v>
      </c>
      <c r="V79" s="138">
        <f>RES_hhdet_numvin!V145</f>
        <v>60232</v>
      </c>
      <c r="W79" s="138">
        <f>RES_hhdet_numvin!W145</f>
        <v>44668</v>
      </c>
      <c r="X79" s="138">
        <f>RES_hhdet_numvin!X145</f>
        <v>48646</v>
      </c>
      <c r="Y79" s="138">
        <f>RES_hhdet_numvin!Y145</f>
        <v>45371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3068</v>
      </c>
      <c r="S81" s="138">
        <f>RES_hhdet_numvin!S147</f>
        <v>5071</v>
      </c>
      <c r="T81" s="138">
        <f>RES_hhdet_numvin!T147</f>
        <v>7132</v>
      </c>
      <c r="U81" s="138">
        <f>RES_hhdet_numvin!U147</f>
        <v>11284</v>
      </c>
      <c r="V81" s="138">
        <f>RES_hhdet_numvin!V147</f>
        <v>24881</v>
      </c>
      <c r="W81" s="138">
        <f>RES_hhdet_numvin!W147</f>
        <v>24058</v>
      </c>
      <c r="X81" s="138">
        <f>RES_hhdet_numvin!X147</f>
        <v>15231</v>
      </c>
      <c r="Y81" s="138">
        <f>RES_hhdet_numvin!Y147</f>
        <v>11913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42</v>
      </c>
      <c r="S83" s="138">
        <f>RES_hhdet_numvin!S149</f>
        <v>213</v>
      </c>
      <c r="T83" s="138">
        <f>RES_hhdet_numvin!T149</f>
        <v>350</v>
      </c>
      <c r="U83" s="138">
        <f>RES_hhdet_numvin!U149</f>
        <v>554</v>
      </c>
      <c r="V83" s="138">
        <f>RES_hhdet_numvin!V149</f>
        <v>814</v>
      </c>
      <c r="W83" s="138">
        <f>RES_hhdet_numvin!W149</f>
        <v>715</v>
      </c>
      <c r="X83" s="138">
        <f>RES_hhdet_numvin!X149</f>
        <v>566</v>
      </c>
      <c r="Y83" s="138">
        <f>RES_hhdet_numvin!Y149</f>
        <v>369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4</v>
      </c>
      <c r="V84" s="138">
        <f>RES_hhdet_numvin!V150</f>
        <v>5</v>
      </c>
      <c r="W84" s="138">
        <f>RES_hhdet_numvin!W150</f>
        <v>5</v>
      </c>
      <c r="X84" s="138">
        <f>RES_hhdet_numvin!X150</f>
        <v>2</v>
      </c>
      <c r="Y84" s="138">
        <f>RES_hhdet_numvin!Y150</f>
        <v>1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6229</v>
      </c>
      <c r="S87" s="138">
        <f>RES_hhdet_numvin!S153</f>
        <v>11035</v>
      </c>
      <c r="T87" s="138">
        <f>RES_hhdet_numvin!T153</f>
        <v>23490</v>
      </c>
      <c r="U87" s="138">
        <f>RES_hhdet_numvin!U153</f>
        <v>25361</v>
      </c>
      <c r="V87" s="138">
        <f>RES_hhdet_numvin!V153</f>
        <v>42859</v>
      </c>
      <c r="W87" s="138">
        <f>RES_hhdet_numvin!W153</f>
        <v>41418</v>
      </c>
      <c r="X87" s="138">
        <f>RES_hhdet_numvin!X153</f>
        <v>40510</v>
      </c>
      <c r="Y87" s="138">
        <f>RES_hhdet_numvin!Y153</f>
        <v>47540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6569</v>
      </c>
      <c r="S88" s="138">
        <f>RES_hhdet_numvin!S154</f>
        <v>11920</v>
      </c>
      <c r="T88" s="138">
        <f>RES_hhdet_numvin!T154</f>
        <v>17921</v>
      </c>
      <c r="U88" s="138">
        <f>RES_hhdet_numvin!U154</f>
        <v>23153</v>
      </c>
      <c r="V88" s="138">
        <f>RES_hhdet_numvin!V154</f>
        <v>30839</v>
      </c>
      <c r="W88" s="138">
        <f>RES_hhdet_numvin!W154</f>
        <v>24358</v>
      </c>
      <c r="X88" s="138">
        <f>RES_hhdet_numvin!X154</f>
        <v>34701</v>
      </c>
      <c r="Y88" s="138">
        <f>RES_hhdet_numvin!Y154</f>
        <v>26674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38</v>
      </c>
      <c r="S92" s="138">
        <f>RES_hhdet_numvin!S158</f>
        <v>48</v>
      </c>
      <c r="T92" s="138">
        <f>RES_hhdet_numvin!T158</f>
        <v>43</v>
      </c>
      <c r="U92" s="138">
        <f>RES_hhdet_numvin!U158</f>
        <v>81</v>
      </c>
      <c r="V92" s="138">
        <f>RES_hhdet_numvin!V158</f>
        <v>106</v>
      </c>
      <c r="W92" s="138">
        <f>RES_hhdet_numvin!W158</f>
        <v>131</v>
      </c>
      <c r="X92" s="138">
        <f>RES_hhdet_numvin!X158</f>
        <v>0</v>
      </c>
      <c r="Y92" s="138">
        <f>RES_hhdet_numvin!Y158</f>
        <v>0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12804</v>
      </c>
      <c r="S93" s="39">
        <f>RES_hhdet_numvin!S159</f>
        <v>23111</v>
      </c>
      <c r="T93" s="39">
        <f>RES_hhdet_numvin!T159</f>
        <v>41684</v>
      </c>
      <c r="U93" s="39">
        <f>RES_hhdet_numvin!U159</f>
        <v>48968</v>
      </c>
      <c r="V93" s="39">
        <f>RES_hhdet_numvin!V159</f>
        <v>74417</v>
      </c>
      <c r="W93" s="39">
        <f>RES_hhdet_numvin!W159</f>
        <v>66349</v>
      </c>
      <c r="X93" s="39">
        <f>RES_hhdet_numvin!X159</f>
        <v>75814</v>
      </c>
      <c r="Y93" s="39">
        <f>RES_hhdet_numvin!Y159</f>
        <v>74623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9.1803705401929285</v>
      </c>
      <c r="C97" s="117">
        <f t="shared" si="12"/>
        <v>15.436310845509318</v>
      </c>
      <c r="D97" s="117">
        <f t="shared" si="12"/>
        <v>23.303591430777807</v>
      </c>
      <c r="E97" s="117">
        <f t="shared" si="12"/>
        <v>32.009173911130624</v>
      </c>
      <c r="F97" s="117">
        <f t="shared" si="12"/>
        <v>37.678434222502503</v>
      </c>
      <c r="G97" s="117">
        <f t="shared" si="12"/>
        <v>42.441013927789498</v>
      </c>
      <c r="H97" s="117">
        <f t="shared" si="12"/>
        <v>44.50857312133202</v>
      </c>
      <c r="I97" s="117">
        <f t="shared" si="12"/>
        <v>52.400540534235702</v>
      </c>
      <c r="J97" s="117">
        <f t="shared" si="12"/>
        <v>55.197737319788004</v>
      </c>
      <c r="K97" s="117">
        <f t="shared" si="12"/>
        <v>71.256170976070337</v>
      </c>
      <c r="L97" s="117">
        <f t="shared" si="12"/>
        <v>77.198472965169657</v>
      </c>
      <c r="M97" s="117">
        <f t="shared" si="12"/>
        <v>78.918213528977262</v>
      </c>
      <c r="N97" s="117">
        <f t="shared" si="12"/>
        <v>83.782061486418854</v>
      </c>
      <c r="O97" s="117">
        <f t="shared" si="12"/>
        <v>88.087200065567046</v>
      </c>
      <c r="P97" s="117">
        <f t="shared" si="12"/>
        <v>94.183204701722872</v>
      </c>
      <c r="Q97" s="117">
        <f t="shared" si="12"/>
        <v>109.66353776321517</v>
      </c>
      <c r="R97" s="117">
        <f t="shared" ref="R97:V97" si="13">R98+R100+R102+R111</f>
        <v>114.64142541567226</v>
      </c>
      <c r="S97" s="117">
        <f t="shared" si="13"/>
        <v>116.02871716849771</v>
      </c>
      <c r="T97" s="117">
        <f t="shared" si="13"/>
        <v>126.40073002745146</v>
      </c>
      <c r="U97" s="117">
        <f t="shared" si="13"/>
        <v>134.15537906256546</v>
      </c>
      <c r="V97" s="117">
        <f t="shared" si="13"/>
        <v>169.30513331674914</v>
      </c>
      <c r="W97" s="117">
        <f t="shared" ref="W97:Y97" si="14">W98+W100+W102+W111</f>
        <v>192.66403527264234</v>
      </c>
      <c r="X97" s="117">
        <f t="shared" si="14"/>
        <v>196.83877165582433</v>
      </c>
      <c r="Y97" s="117">
        <f t="shared" si="14"/>
        <v>203.67205580348397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5.4983188683298199</v>
      </c>
      <c r="C98" s="122">
        <f t="shared" si="15"/>
        <v>9.3822308299732065</v>
      </c>
      <c r="D98" s="122">
        <f t="shared" si="15"/>
        <v>12.866013816396292</v>
      </c>
      <c r="E98" s="122">
        <f t="shared" si="15"/>
        <v>17.466091997048395</v>
      </c>
      <c r="F98" s="122">
        <f t="shared" si="15"/>
        <v>19.604202462036032</v>
      </c>
      <c r="G98" s="122">
        <f t="shared" si="15"/>
        <v>23.026887977531306</v>
      </c>
      <c r="H98" s="122">
        <f t="shared" si="15"/>
        <v>21.912809559184502</v>
      </c>
      <c r="I98" s="122">
        <f t="shared" si="15"/>
        <v>26.304698656919822</v>
      </c>
      <c r="J98" s="122">
        <f t="shared" si="15"/>
        <v>25.925605728340958</v>
      </c>
      <c r="K98" s="122">
        <f t="shared" si="15"/>
        <v>34.502525624799205</v>
      </c>
      <c r="L98" s="122">
        <f t="shared" si="15"/>
        <v>37.208679209153956</v>
      </c>
      <c r="M98" s="122">
        <f t="shared" si="15"/>
        <v>37.016532100337692</v>
      </c>
      <c r="N98" s="122">
        <f t="shared" si="15"/>
        <v>38.600894467117847</v>
      </c>
      <c r="O98" s="122">
        <f t="shared" si="15"/>
        <v>39.642684203030896</v>
      </c>
      <c r="P98" s="122">
        <f t="shared" si="15"/>
        <v>40.501840097467749</v>
      </c>
      <c r="Q98" s="122">
        <f t="shared" si="15"/>
        <v>51.461860557359948</v>
      </c>
      <c r="R98" s="122">
        <f t="shared" si="15"/>
        <v>53.007894650037827</v>
      </c>
      <c r="S98" s="122">
        <f t="shared" si="15"/>
        <v>52.7425382471978</v>
      </c>
      <c r="T98" s="122">
        <f t="shared" si="15"/>
        <v>58.606414469718231</v>
      </c>
      <c r="U98" s="122">
        <f t="shared" si="15"/>
        <v>58.082042323961844</v>
      </c>
      <c r="V98" s="122">
        <f t="shared" si="15"/>
        <v>84.067247429264455</v>
      </c>
      <c r="W98" s="122">
        <f t="shared" si="15"/>
        <v>93.063384332278318</v>
      </c>
      <c r="X98" s="122">
        <f t="shared" si="15"/>
        <v>90.734484268756461</v>
      </c>
      <c r="Y98" s="122">
        <f t="shared" si="15"/>
        <v>95.18732365907745</v>
      </c>
      <c r="DA98" s="130" t="s">
        <v>1706</v>
      </c>
    </row>
    <row r="99" spans="1:105" ht="12" customHeight="1" x14ac:dyDescent="0.25">
      <c r="A99" s="97" t="s">
        <v>53</v>
      </c>
      <c r="B99" s="98">
        <v>5.4983188683298199</v>
      </c>
      <c r="C99" s="98">
        <v>9.3822308299732065</v>
      </c>
      <c r="D99" s="98">
        <v>12.866013816396292</v>
      </c>
      <c r="E99" s="98">
        <v>17.466091997048395</v>
      </c>
      <c r="F99" s="98">
        <v>19.604202462036032</v>
      </c>
      <c r="G99" s="98">
        <v>23.026887977531306</v>
      </c>
      <c r="H99" s="98">
        <v>21.912809559184502</v>
      </c>
      <c r="I99" s="98">
        <v>26.304698656919822</v>
      </c>
      <c r="J99" s="98">
        <v>25.925605728340958</v>
      </c>
      <c r="K99" s="98">
        <v>34.502525624799205</v>
      </c>
      <c r="L99" s="98">
        <v>37.208679209153956</v>
      </c>
      <c r="M99" s="98">
        <v>37.016532100337692</v>
      </c>
      <c r="N99" s="98">
        <v>38.600894467117847</v>
      </c>
      <c r="O99" s="98">
        <v>39.642684203030896</v>
      </c>
      <c r="P99" s="98">
        <v>40.501840097467749</v>
      </c>
      <c r="Q99" s="98">
        <v>51.461860557359948</v>
      </c>
      <c r="R99" s="98">
        <v>53.007894650037827</v>
      </c>
      <c r="S99" s="98">
        <v>52.7425382471978</v>
      </c>
      <c r="T99" s="98">
        <v>58.606414469718231</v>
      </c>
      <c r="U99" s="98">
        <v>58.082042323961844</v>
      </c>
      <c r="V99" s="98">
        <v>84.067247429264455</v>
      </c>
      <c r="W99" s="98">
        <v>93.063384332278318</v>
      </c>
      <c r="X99" s="98">
        <v>90.734484268756461</v>
      </c>
      <c r="Y99" s="98">
        <v>95.18732365907745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5.4576533061015051E-3</v>
      </c>
      <c r="C100" s="122">
        <f t="shared" si="16"/>
        <v>7.8155328871989446E-3</v>
      </c>
      <c r="D100" s="122">
        <f t="shared" si="16"/>
        <v>1.1819552983147656E-2</v>
      </c>
      <c r="E100" s="122">
        <f t="shared" si="16"/>
        <v>3.0417541812754204E-2</v>
      </c>
      <c r="F100" s="122">
        <f t="shared" si="16"/>
        <v>2.5622838420780829E-2</v>
      </c>
      <c r="G100" s="122">
        <f t="shared" si="16"/>
        <v>3.4454689988364227E-2</v>
      </c>
      <c r="H100" s="122">
        <f t="shared" si="16"/>
        <v>4.9650948586914413E-2</v>
      </c>
      <c r="I100" s="122">
        <f t="shared" si="16"/>
        <v>5.5840995337759658E-2</v>
      </c>
      <c r="J100" s="122">
        <f t="shared" si="16"/>
        <v>5.493725232672679E-2</v>
      </c>
      <c r="K100" s="122">
        <f t="shared" si="16"/>
        <v>6.413919842681802E-2</v>
      </c>
      <c r="L100" s="122">
        <f t="shared" si="16"/>
        <v>7.779467310151425E-2</v>
      </c>
      <c r="M100" s="122">
        <f t="shared" si="16"/>
        <v>7.4575905801332054E-2</v>
      </c>
      <c r="N100" s="122">
        <f t="shared" si="16"/>
        <v>8.6237872981750827E-2</v>
      </c>
      <c r="O100" s="122">
        <f t="shared" si="16"/>
        <v>0.11119604328633234</v>
      </c>
      <c r="P100" s="122">
        <f t="shared" si="16"/>
        <v>7.5904073985357937E-2</v>
      </c>
      <c r="Q100" s="122">
        <f t="shared" si="16"/>
        <v>0.15067270861901583</v>
      </c>
      <c r="R100" s="122">
        <f t="shared" si="16"/>
        <v>0.10599745166682929</v>
      </c>
      <c r="S100" s="122">
        <f t="shared" si="16"/>
        <v>0.11324410028864847</v>
      </c>
      <c r="T100" s="122">
        <f t="shared" si="16"/>
        <v>0.11393171678770193</v>
      </c>
      <c r="U100" s="122">
        <f t="shared" si="16"/>
        <v>0.13381075670582016</v>
      </c>
      <c r="V100" s="122">
        <f t="shared" si="16"/>
        <v>0.15151358265579895</v>
      </c>
      <c r="W100" s="122">
        <f t="shared" si="16"/>
        <v>0.18352546731319228</v>
      </c>
      <c r="X100" s="122">
        <f t="shared" si="16"/>
        <v>0.19116538922930962</v>
      </c>
      <c r="Y100" s="122">
        <f t="shared" si="16"/>
        <v>0.19717508161043559</v>
      </c>
      <c r="DA100" s="130" t="s">
        <v>1708</v>
      </c>
    </row>
    <row r="101" spans="1:105" ht="12" customHeight="1" x14ac:dyDescent="0.25">
      <c r="A101" s="97" t="s">
        <v>53</v>
      </c>
      <c r="B101" s="98">
        <v>5.4576533061015051E-3</v>
      </c>
      <c r="C101" s="98">
        <v>7.8155328871989446E-3</v>
      </c>
      <c r="D101" s="98">
        <v>1.1819552983147656E-2</v>
      </c>
      <c r="E101" s="98">
        <v>3.0417541812754204E-2</v>
      </c>
      <c r="F101" s="98">
        <v>2.5622838420780829E-2</v>
      </c>
      <c r="G101" s="98">
        <v>3.4454689988364227E-2</v>
      </c>
      <c r="H101" s="98">
        <v>4.9650948586914413E-2</v>
      </c>
      <c r="I101" s="98">
        <v>5.5840995337759658E-2</v>
      </c>
      <c r="J101" s="98">
        <v>5.493725232672679E-2</v>
      </c>
      <c r="K101" s="98">
        <v>6.413919842681802E-2</v>
      </c>
      <c r="L101" s="98">
        <v>7.779467310151425E-2</v>
      </c>
      <c r="M101" s="98">
        <v>7.4575905801332054E-2</v>
      </c>
      <c r="N101" s="98">
        <v>8.6237872981750827E-2</v>
      </c>
      <c r="O101" s="98">
        <v>0.11119604328633234</v>
      </c>
      <c r="P101" s="98">
        <v>7.5904073985357937E-2</v>
      </c>
      <c r="Q101" s="98">
        <v>0.15067270861901583</v>
      </c>
      <c r="R101" s="98">
        <v>0.10599745166682929</v>
      </c>
      <c r="S101" s="98">
        <v>0.11324410028864847</v>
      </c>
      <c r="T101" s="98">
        <v>0.11393171678770193</v>
      </c>
      <c r="U101" s="98">
        <v>0.13381075670582016</v>
      </c>
      <c r="V101" s="98">
        <v>0.15151358265579895</v>
      </c>
      <c r="W101" s="98">
        <v>0.18352546731319228</v>
      </c>
      <c r="X101" s="98">
        <v>0.19116538922930962</v>
      </c>
      <c r="Y101" s="98">
        <v>0.19717508161043559</v>
      </c>
      <c r="DA101" s="63" t="s">
        <v>1709</v>
      </c>
    </row>
    <row r="102" spans="1:105" ht="12" customHeight="1" x14ac:dyDescent="0.25">
      <c r="A102" s="121" t="s">
        <v>55</v>
      </c>
      <c r="B102" s="122">
        <v>3.2206539262114617</v>
      </c>
      <c r="C102" s="122">
        <v>5.2166761234394254</v>
      </c>
      <c r="D102" s="122">
        <v>8.9844386092582962</v>
      </c>
      <c r="E102" s="122">
        <v>12.515310111724755</v>
      </c>
      <c r="F102" s="122">
        <v>15.424423140727583</v>
      </c>
      <c r="G102" s="122">
        <v>16.869309622411023</v>
      </c>
      <c r="H102" s="122">
        <v>19.296515316115809</v>
      </c>
      <c r="I102" s="122">
        <v>22.737667362081915</v>
      </c>
      <c r="J102" s="122">
        <v>25.247395067581657</v>
      </c>
      <c r="K102" s="122">
        <v>30.896881052095896</v>
      </c>
      <c r="L102" s="122">
        <v>33.654436580354329</v>
      </c>
      <c r="M102" s="122">
        <v>35.259683143951577</v>
      </c>
      <c r="N102" s="122">
        <v>38.042084654360231</v>
      </c>
      <c r="O102" s="122">
        <v>40.948310678140672</v>
      </c>
      <c r="P102" s="122">
        <v>45.029087212532986</v>
      </c>
      <c r="Q102" s="122">
        <v>48.982733828787488</v>
      </c>
      <c r="R102" s="122">
        <v>51.694997182461996</v>
      </c>
      <c r="S102" s="122">
        <v>52.8923674015942</v>
      </c>
      <c r="T102" s="122">
        <v>56.459097825769156</v>
      </c>
      <c r="U102" s="122">
        <v>63.43393066337898</v>
      </c>
      <c r="V102" s="122">
        <v>71.028111317228678</v>
      </c>
      <c r="W102" s="122">
        <v>85.08997770005891</v>
      </c>
      <c r="X102" s="122">
        <v>89.894277016282444</v>
      </c>
      <c r="Y102" s="122">
        <v>91.094912055021283</v>
      </c>
      <c r="DA102" s="130" t="s">
        <v>1710</v>
      </c>
    </row>
    <row r="103" spans="1:105" ht="12" customHeight="1" x14ac:dyDescent="0.25">
      <c r="A103" s="97" t="s">
        <v>124</v>
      </c>
      <c r="B103" s="98">
        <v>0.13504715468648218</v>
      </c>
      <c r="C103" s="98">
        <v>0.11201638752268314</v>
      </c>
      <c r="D103" s="98">
        <v>0.14530769202165245</v>
      </c>
      <c r="E103" s="98">
        <v>0.19764227554894373</v>
      </c>
      <c r="F103" s="98">
        <v>0.31785232788165879</v>
      </c>
      <c r="G103" s="98">
        <v>0.54424288126018661</v>
      </c>
      <c r="H103" s="98">
        <v>0.60481632688796461</v>
      </c>
      <c r="I103" s="98">
        <v>0.72609617674592897</v>
      </c>
      <c r="J103" s="98">
        <v>0.7505282080946919</v>
      </c>
      <c r="K103" s="98">
        <v>0.53690414580208146</v>
      </c>
      <c r="L103" s="98">
        <v>0.53147547649407245</v>
      </c>
      <c r="M103" s="98">
        <v>0.53121351793600313</v>
      </c>
      <c r="N103" s="98">
        <v>0.54237004824316692</v>
      </c>
      <c r="O103" s="98">
        <v>0.55500379140993772</v>
      </c>
      <c r="P103" s="98">
        <v>0.63943085186524595</v>
      </c>
      <c r="Q103" s="98">
        <v>0.66565168242229289</v>
      </c>
      <c r="R103" s="98">
        <v>0.54325176934183061</v>
      </c>
      <c r="S103" s="98">
        <v>0.56716331774004269</v>
      </c>
      <c r="T103" s="98">
        <v>0.5617937685420219</v>
      </c>
      <c r="U103" s="98">
        <v>0.63293743336067299</v>
      </c>
      <c r="V103" s="98">
        <v>0.69317162299752721</v>
      </c>
      <c r="W103" s="98">
        <v>0.95066658519438219</v>
      </c>
      <c r="X103" s="98">
        <v>0.85906966698066645</v>
      </c>
      <c r="Y103" s="98">
        <v>0.82978228164660273</v>
      </c>
      <c r="DA103" s="63" t="s">
        <v>1711</v>
      </c>
    </row>
    <row r="104" spans="1:105" ht="12" customHeight="1" x14ac:dyDescent="0.25">
      <c r="A104" s="97" t="s">
        <v>123</v>
      </c>
      <c r="B104" s="98">
        <v>2.1464372592822721E-4</v>
      </c>
      <c r="C104" s="98">
        <v>1.9146362959371457E-4</v>
      </c>
      <c r="D104" s="98">
        <v>2.0809595578238387E-4</v>
      </c>
      <c r="E104" s="98">
        <v>3.8067294662625349E-4</v>
      </c>
      <c r="F104" s="98">
        <v>7.5362304204762095E-4</v>
      </c>
      <c r="G104" s="98">
        <v>1.9556032392484719E-3</v>
      </c>
      <c r="H104" s="98">
        <v>2.1773622578498846E-3</v>
      </c>
      <c r="I104" s="98">
        <v>2.7753062551453766E-3</v>
      </c>
      <c r="J104" s="98">
        <v>3.5587658239660223E-3</v>
      </c>
      <c r="K104" s="98">
        <v>2.8744313799960635E-3</v>
      </c>
      <c r="L104" s="98">
        <v>2.4823914404614798E-3</v>
      </c>
      <c r="M104" s="98">
        <v>2.5200980877713866E-3</v>
      </c>
      <c r="N104" s="98">
        <v>2.7609372552761923E-3</v>
      </c>
      <c r="O104" s="98">
        <v>2.346646525415171E-3</v>
      </c>
      <c r="P104" s="98">
        <v>2.7187615743973085E-3</v>
      </c>
      <c r="Q104" s="98">
        <v>2.9334466181012773E-3</v>
      </c>
      <c r="R104" s="98">
        <v>2.5314992770303843E-3</v>
      </c>
      <c r="S104" s="98">
        <v>2.6866381251177559E-3</v>
      </c>
      <c r="T104" s="98">
        <v>2.3778468323284755E-3</v>
      </c>
      <c r="U104" s="98">
        <v>2.1595424817843394E-3</v>
      </c>
      <c r="V104" s="98">
        <v>2.7936681002067279E-3</v>
      </c>
      <c r="W104" s="98">
        <v>3.9770907056775398E-3</v>
      </c>
      <c r="X104" s="98">
        <v>3.4710826085563701E-3</v>
      </c>
      <c r="Y104" s="98">
        <v>3.3423343474684648E-3</v>
      </c>
      <c r="DA104" s="63" t="s">
        <v>1712</v>
      </c>
    </row>
    <row r="105" spans="1:105" ht="12" customHeight="1" x14ac:dyDescent="0.25">
      <c r="A105" s="100" t="s">
        <v>50</v>
      </c>
      <c r="B105" s="101">
        <v>1.0657535958483131E-4</v>
      </c>
      <c r="C105" s="101">
        <v>9.4708650261111465E-5</v>
      </c>
      <c r="D105" s="101">
        <v>1.0308007453002066E-4</v>
      </c>
      <c r="E105" s="101">
        <v>1.8509140482107805E-4</v>
      </c>
      <c r="F105" s="101">
        <v>3.6122859900033198E-4</v>
      </c>
      <c r="G105" s="101">
        <v>9.3960637053995631E-4</v>
      </c>
      <c r="H105" s="101">
        <v>8.9238574632767109E-4</v>
      </c>
      <c r="I105" s="101">
        <v>1.1927669529865842E-3</v>
      </c>
      <c r="J105" s="101">
        <v>1.6443658411648603E-3</v>
      </c>
      <c r="K105" s="101">
        <v>1.3450283236397654E-3</v>
      </c>
      <c r="L105" s="101">
        <v>1.0406563019314623E-3</v>
      </c>
      <c r="M105" s="101">
        <v>1.1622893312047541E-3</v>
      </c>
      <c r="N105" s="101">
        <v>1.2205083021992066E-3</v>
      </c>
      <c r="O105" s="101">
        <v>8.8540495788502207E-4</v>
      </c>
      <c r="P105" s="101">
        <v>1.0276643107949446E-3</v>
      </c>
      <c r="Q105" s="101">
        <v>8.9696542300862726E-4</v>
      </c>
      <c r="R105" s="101">
        <v>7.2674245556624884E-4</v>
      </c>
      <c r="S105" s="101">
        <v>8.5866846056339616E-4</v>
      </c>
      <c r="T105" s="101">
        <v>8.6107624320165793E-4</v>
      </c>
      <c r="U105" s="101">
        <v>7.6107333320036955E-4</v>
      </c>
      <c r="V105" s="101">
        <v>9.6533023998879341E-4</v>
      </c>
      <c r="W105" s="101">
        <v>1.3292696321817684E-3</v>
      </c>
      <c r="X105" s="101">
        <v>1.3244293810196757E-3</v>
      </c>
      <c r="Y105" s="101">
        <v>1.2774312223673328E-3</v>
      </c>
      <c r="DA105" s="131" t="s">
        <v>1713</v>
      </c>
    </row>
    <row r="106" spans="1:105" ht="12" customHeight="1" x14ac:dyDescent="0.25">
      <c r="A106" s="103" t="s">
        <v>52</v>
      </c>
      <c r="B106" s="104">
        <v>1.080683663433959E-4</v>
      </c>
      <c r="C106" s="104">
        <v>9.675497933260312E-5</v>
      </c>
      <c r="D106" s="104">
        <v>1.0501588125236321E-4</v>
      </c>
      <c r="E106" s="104">
        <v>1.9558154180517544E-4</v>
      </c>
      <c r="F106" s="104">
        <v>3.9239444304728897E-4</v>
      </c>
      <c r="G106" s="104">
        <v>1.0159968687085156E-3</v>
      </c>
      <c r="H106" s="104">
        <v>1.2849765115222136E-3</v>
      </c>
      <c r="I106" s="104">
        <v>1.5825393021587923E-3</v>
      </c>
      <c r="J106" s="104">
        <v>1.9143999828011619E-3</v>
      </c>
      <c r="K106" s="104">
        <v>1.529403056356298E-3</v>
      </c>
      <c r="L106" s="104">
        <v>1.4417351385300175E-3</v>
      </c>
      <c r="M106" s="104">
        <v>1.3578087565666328E-3</v>
      </c>
      <c r="N106" s="104">
        <v>1.5404289530769858E-3</v>
      </c>
      <c r="O106" s="104">
        <v>1.4612415675301488E-3</v>
      </c>
      <c r="P106" s="104">
        <v>1.6910972636023638E-3</v>
      </c>
      <c r="Q106" s="104">
        <v>2.0364811950926501E-3</v>
      </c>
      <c r="R106" s="104">
        <v>1.8047568214641352E-3</v>
      </c>
      <c r="S106" s="104">
        <v>1.8279696645543597E-3</v>
      </c>
      <c r="T106" s="104">
        <v>1.5167705891268178E-3</v>
      </c>
      <c r="U106" s="104">
        <v>1.3984691485839701E-3</v>
      </c>
      <c r="V106" s="104">
        <v>1.8283378602179346E-3</v>
      </c>
      <c r="W106" s="104">
        <v>2.6478210734957718E-3</v>
      </c>
      <c r="X106" s="104">
        <v>2.1466532275366944E-3</v>
      </c>
      <c r="Y106" s="104">
        <v>2.064903125101132E-3</v>
      </c>
      <c r="DA106" s="132" t="s">
        <v>1714</v>
      </c>
    </row>
    <row r="107" spans="1:105" ht="12" customHeight="1" x14ac:dyDescent="0.25">
      <c r="A107" s="106" t="s">
        <v>122</v>
      </c>
      <c r="B107" s="101">
        <v>2.4477525563171176</v>
      </c>
      <c r="C107" s="101">
        <v>4.0065808161141927</v>
      </c>
      <c r="D107" s="101">
        <v>6.9773749979565798</v>
      </c>
      <c r="E107" s="101">
        <v>9.4036531341992653</v>
      </c>
      <c r="F107" s="101">
        <v>11.054171352094599</v>
      </c>
      <c r="G107" s="101">
        <v>11.212763666696235</v>
      </c>
      <c r="H107" s="101">
        <v>12.523776790753324</v>
      </c>
      <c r="I107" s="101">
        <v>14.800947538060965</v>
      </c>
      <c r="J107" s="101">
        <v>15.925897639075187</v>
      </c>
      <c r="K107" s="101">
        <v>15.787485093456944</v>
      </c>
      <c r="L107" s="101">
        <v>17.275341642536478</v>
      </c>
      <c r="M107" s="101">
        <v>17.764023856327551</v>
      </c>
      <c r="N107" s="101">
        <v>19.474865569247832</v>
      </c>
      <c r="O107" s="101">
        <v>21.258003957782176</v>
      </c>
      <c r="P107" s="101">
        <v>24.197655326961176</v>
      </c>
      <c r="Q107" s="101">
        <v>27.004699398724963</v>
      </c>
      <c r="R107" s="101">
        <v>28.974793665494147</v>
      </c>
      <c r="S107" s="101">
        <v>29.984884049021385</v>
      </c>
      <c r="T107" s="101">
        <v>32.173440623087082</v>
      </c>
      <c r="U107" s="101">
        <v>35.94721958439785</v>
      </c>
      <c r="V107" s="101">
        <v>40.947602710484645</v>
      </c>
      <c r="W107" s="101">
        <v>50.361444297994872</v>
      </c>
      <c r="X107" s="101">
        <v>52.726935246554227</v>
      </c>
      <c r="Y107" s="101">
        <v>54.930428676452586</v>
      </c>
      <c r="DA107" s="131" t="s">
        <v>1715</v>
      </c>
    </row>
    <row r="108" spans="1:105" ht="12" customHeight="1" x14ac:dyDescent="0.25">
      <c r="A108" s="107" t="s">
        <v>121</v>
      </c>
      <c r="B108" s="104">
        <v>0.63763957148193384</v>
      </c>
      <c r="C108" s="104">
        <v>1.097887456172955</v>
      </c>
      <c r="D108" s="104">
        <v>1.861547823324281</v>
      </c>
      <c r="E108" s="104">
        <v>2.913634029029919</v>
      </c>
      <c r="F108" s="104">
        <v>4.0516458377092786</v>
      </c>
      <c r="G108" s="104">
        <v>5.1103474712153538</v>
      </c>
      <c r="H108" s="104">
        <v>6.1657448362166711</v>
      </c>
      <c r="I108" s="104">
        <v>7.2078483410198739</v>
      </c>
      <c r="J108" s="104">
        <v>8.5674104545878116</v>
      </c>
      <c r="K108" s="104">
        <v>14.569617381456876</v>
      </c>
      <c r="L108" s="104">
        <v>15.845137069883318</v>
      </c>
      <c r="M108" s="104">
        <v>16.961925671600248</v>
      </c>
      <c r="N108" s="104">
        <v>18.022088099613956</v>
      </c>
      <c r="O108" s="104">
        <v>19.132956282423141</v>
      </c>
      <c r="P108" s="104">
        <v>20.189282272132168</v>
      </c>
      <c r="Q108" s="104">
        <v>21.309449301022134</v>
      </c>
      <c r="R108" s="104">
        <v>22.174420248348987</v>
      </c>
      <c r="S108" s="104">
        <v>22.337633396707652</v>
      </c>
      <c r="T108" s="104">
        <v>23.721485587307725</v>
      </c>
      <c r="U108" s="104">
        <v>26.851614103138672</v>
      </c>
      <c r="V108" s="104">
        <v>29.384543315646294</v>
      </c>
      <c r="W108" s="104">
        <v>33.773889726163986</v>
      </c>
      <c r="X108" s="104">
        <v>36.304801020138989</v>
      </c>
      <c r="Y108" s="104">
        <v>35.331358762574624</v>
      </c>
      <c r="DA108" s="132" t="s">
        <v>1716</v>
      </c>
    </row>
    <row r="109" spans="1:105" ht="12" customHeight="1" x14ac:dyDescent="0.25">
      <c r="A109" s="108" t="s">
        <v>53</v>
      </c>
      <c r="B109" s="98">
        <v>0.29716322420920416</v>
      </c>
      <c r="C109" s="98">
        <v>0.50568322381482744</v>
      </c>
      <c r="D109" s="98">
        <v>0.85601214857292041</v>
      </c>
      <c r="E109" s="98">
        <v>1.3264987653803573</v>
      </c>
      <c r="F109" s="98">
        <v>1.839727084676589</v>
      </c>
      <c r="G109" s="98">
        <v>2.3162661810759406</v>
      </c>
      <c r="H109" s="98">
        <v>2.3739008941515531</v>
      </c>
      <c r="I109" s="98">
        <v>2.9094792022791411</v>
      </c>
      <c r="J109" s="98">
        <v>3.7192142759230196</v>
      </c>
      <c r="K109" s="98">
        <v>6.4483286859084386</v>
      </c>
      <c r="L109" s="98">
        <v>6.271406509925268</v>
      </c>
      <c r="M109" s="98">
        <v>7.373577049806161</v>
      </c>
      <c r="N109" s="98">
        <v>7.570930875504879</v>
      </c>
      <c r="O109" s="98">
        <v>6.9888011201384721</v>
      </c>
      <c r="P109" s="98">
        <v>7.4015558061694584</v>
      </c>
      <c r="Q109" s="98">
        <v>6.376919259828318</v>
      </c>
      <c r="R109" s="98">
        <v>6.1487488042382417</v>
      </c>
      <c r="S109" s="98">
        <v>6.8377687100803159</v>
      </c>
      <c r="T109" s="98">
        <v>8.2543877806393855</v>
      </c>
      <c r="U109" s="98">
        <v>9.481149710459313</v>
      </c>
      <c r="V109" s="98">
        <v>10.2758424448573</v>
      </c>
      <c r="W109" s="98">
        <v>11.432443053094882</v>
      </c>
      <c r="X109" s="98">
        <v>14.217196667952257</v>
      </c>
      <c r="Y109" s="98">
        <v>13.671205844821674</v>
      </c>
      <c r="DA109" s="63" t="s">
        <v>1717</v>
      </c>
    </row>
    <row r="110" spans="1:105" ht="12" customHeight="1" x14ac:dyDescent="0.25">
      <c r="A110" s="108" t="s">
        <v>52</v>
      </c>
      <c r="B110" s="98">
        <v>0.34047634727272963</v>
      </c>
      <c r="C110" s="98">
        <v>0.59220423235812758</v>
      </c>
      <c r="D110" s="98">
        <v>1.0055356747513606</v>
      </c>
      <c r="E110" s="98">
        <v>1.5871352636495615</v>
      </c>
      <c r="F110" s="98">
        <v>2.2119187530326898</v>
      </c>
      <c r="G110" s="98">
        <v>2.7940812901394132</v>
      </c>
      <c r="H110" s="98">
        <v>3.791843942065118</v>
      </c>
      <c r="I110" s="98">
        <v>4.2983691387407328</v>
      </c>
      <c r="J110" s="98">
        <v>4.8481961786647929</v>
      </c>
      <c r="K110" s="98">
        <v>8.1212886955484365</v>
      </c>
      <c r="L110" s="98">
        <v>9.5737305599580491</v>
      </c>
      <c r="M110" s="98">
        <v>9.5883486217940863</v>
      </c>
      <c r="N110" s="98">
        <v>10.451157224109078</v>
      </c>
      <c r="O110" s="98">
        <v>12.144155162284669</v>
      </c>
      <c r="P110" s="98">
        <v>12.787726465962709</v>
      </c>
      <c r="Q110" s="98">
        <v>14.932530041193818</v>
      </c>
      <c r="R110" s="98">
        <v>16.025671444110746</v>
      </c>
      <c r="S110" s="98">
        <v>15.499864686627337</v>
      </c>
      <c r="T110" s="98">
        <v>15.467097806668342</v>
      </c>
      <c r="U110" s="98">
        <v>17.370464392679359</v>
      </c>
      <c r="V110" s="98">
        <v>19.108700870788994</v>
      </c>
      <c r="W110" s="98">
        <v>22.341446673069107</v>
      </c>
      <c r="X110" s="98">
        <v>22.087604352186734</v>
      </c>
      <c r="Y110" s="98">
        <v>21.660152917752946</v>
      </c>
      <c r="DA110" s="63" t="s">
        <v>1718</v>
      </c>
    </row>
    <row r="111" spans="1:105" ht="12" customHeight="1" x14ac:dyDescent="0.25">
      <c r="A111" s="121" t="s">
        <v>54</v>
      </c>
      <c r="B111" s="122">
        <v>0.45594009234554544</v>
      </c>
      <c r="C111" s="122">
        <v>0.82958835920948848</v>
      </c>
      <c r="D111" s="122">
        <v>1.4413194521400712</v>
      </c>
      <c r="E111" s="122">
        <v>1.9973542605447212</v>
      </c>
      <c r="F111" s="122">
        <v>2.6241857813181078</v>
      </c>
      <c r="G111" s="122">
        <v>2.5103616378588085</v>
      </c>
      <c r="H111" s="122">
        <v>3.2495972974447911</v>
      </c>
      <c r="I111" s="122">
        <v>3.3023335198962087</v>
      </c>
      <c r="J111" s="122">
        <v>3.9697992715386654</v>
      </c>
      <c r="K111" s="122">
        <v>5.7926251007484293</v>
      </c>
      <c r="L111" s="122">
        <v>6.2575625025598605</v>
      </c>
      <c r="M111" s="122">
        <v>6.5674223788866595</v>
      </c>
      <c r="N111" s="122">
        <v>7.0528444919590356</v>
      </c>
      <c r="O111" s="122">
        <v>7.3850091411091388</v>
      </c>
      <c r="P111" s="122">
        <v>8.5763733177367811</v>
      </c>
      <c r="Q111" s="122">
        <v>9.0682706684487222</v>
      </c>
      <c r="R111" s="122">
        <v>9.8325361315056092</v>
      </c>
      <c r="S111" s="122">
        <v>10.280567419417059</v>
      </c>
      <c r="T111" s="122">
        <v>11.221286015176368</v>
      </c>
      <c r="U111" s="122">
        <v>12.505595318518811</v>
      </c>
      <c r="V111" s="122">
        <v>14.058260987600217</v>
      </c>
      <c r="W111" s="122">
        <v>14.327147772991937</v>
      </c>
      <c r="X111" s="122">
        <v>16.018844981556104</v>
      </c>
      <c r="Y111" s="122">
        <v>17.192645007774807</v>
      </c>
      <c r="DA111" s="130" t="s">
        <v>1719</v>
      </c>
    </row>
    <row r="112" spans="1:105" ht="12" customHeight="1" x14ac:dyDescent="0.25">
      <c r="A112" s="97" t="s">
        <v>50</v>
      </c>
      <c r="B112" s="98">
        <v>3.6776281314847186E-3</v>
      </c>
      <c r="C112" s="98">
        <v>6.1359841185649371E-3</v>
      </c>
      <c r="D112" s="98">
        <v>9.280566352217412E-3</v>
      </c>
      <c r="E112" s="98">
        <v>1.1712776524405447E-2</v>
      </c>
      <c r="F112" s="98">
        <v>1.6207910081454925E-2</v>
      </c>
      <c r="G112" s="98">
        <v>1.6539815785023556E-2</v>
      </c>
      <c r="H112" s="98">
        <v>2.0872825287876103E-2</v>
      </c>
      <c r="I112" s="98">
        <v>1.9665743685768851E-2</v>
      </c>
      <c r="J112" s="98">
        <v>2.1332707168377901E-2</v>
      </c>
      <c r="K112" s="98">
        <v>2.8478918287890519E-2</v>
      </c>
      <c r="L112" s="98">
        <v>2.8393215817258843E-2</v>
      </c>
      <c r="M112" s="98">
        <v>2.2363448271821101E-2</v>
      </c>
      <c r="N112" s="98">
        <v>1.6254400130423549E-2</v>
      </c>
      <c r="O112" s="98">
        <v>1.5873422464580008E-2</v>
      </c>
      <c r="P112" s="98">
        <v>2.1475837769671713E-2</v>
      </c>
      <c r="Q112" s="98">
        <v>3.1884377435772916E-2</v>
      </c>
      <c r="R112" s="98">
        <v>3.8313499201675025E-2</v>
      </c>
      <c r="S112" s="98">
        <v>3.8668305958687171E-2</v>
      </c>
      <c r="T112" s="98">
        <v>3.6334703737891369E-2</v>
      </c>
      <c r="U112" s="98">
        <v>3.8306289532021545E-2</v>
      </c>
      <c r="V112" s="98">
        <v>4.0640969553635865E-2</v>
      </c>
      <c r="W112" s="98">
        <v>6.011231417140029E-2</v>
      </c>
      <c r="X112" s="98">
        <v>2.4419191453590342E-2</v>
      </c>
      <c r="Y112" s="98">
        <v>2.5650986164784853E-2</v>
      </c>
      <c r="DA112" s="63" t="s">
        <v>1720</v>
      </c>
    </row>
    <row r="113" spans="1:105" ht="12" customHeight="1" x14ac:dyDescent="0.25">
      <c r="A113" s="109" t="s">
        <v>120</v>
      </c>
      <c r="B113" s="33">
        <v>0.45226246421406074</v>
      </c>
      <c r="C113" s="33">
        <v>0.82345237509092351</v>
      </c>
      <c r="D113" s="33">
        <v>1.4320388857878537</v>
      </c>
      <c r="E113" s="33">
        <v>1.9856414840203158</v>
      </c>
      <c r="F113" s="33">
        <v>2.607977871236653</v>
      </c>
      <c r="G113" s="33">
        <v>2.4938218220737851</v>
      </c>
      <c r="H113" s="33">
        <v>3.228724472156915</v>
      </c>
      <c r="I113" s="33">
        <v>3.2826677762104399</v>
      </c>
      <c r="J113" s="33">
        <v>3.9484665643702876</v>
      </c>
      <c r="K113" s="33">
        <v>5.7641461824605384</v>
      </c>
      <c r="L113" s="33">
        <v>6.2291692867426018</v>
      </c>
      <c r="M113" s="33">
        <v>6.5450589306148386</v>
      </c>
      <c r="N113" s="33">
        <v>7.0365900918286117</v>
      </c>
      <c r="O113" s="33">
        <v>7.369135718644559</v>
      </c>
      <c r="P113" s="33">
        <v>8.55489747996711</v>
      </c>
      <c r="Q113" s="33">
        <v>9.0363862910129491</v>
      </c>
      <c r="R113" s="33">
        <v>9.794222632303935</v>
      </c>
      <c r="S113" s="33">
        <v>10.241899113458372</v>
      </c>
      <c r="T113" s="33">
        <v>11.184951311438477</v>
      </c>
      <c r="U113" s="33">
        <v>12.467289028986789</v>
      </c>
      <c r="V113" s="33">
        <v>14.017620018046582</v>
      </c>
      <c r="W113" s="33">
        <v>14.267035458820537</v>
      </c>
      <c r="X113" s="33">
        <v>15.994425790102515</v>
      </c>
      <c r="Y113" s="33">
        <v>17.166994021610023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11.203752783862491</v>
      </c>
      <c r="C115" s="117">
        <f t="shared" si="17"/>
        <v>22.534235073118289</v>
      </c>
      <c r="D115" s="117">
        <f t="shared" si="17"/>
        <v>37.056215466233894</v>
      </c>
      <c r="E115" s="117">
        <f t="shared" si="17"/>
        <v>54.708146679778835</v>
      </c>
      <c r="F115" s="117">
        <f t="shared" si="17"/>
        <v>65.750715955648459</v>
      </c>
      <c r="G115" s="117">
        <f t="shared" si="17"/>
        <v>78.928764124568914</v>
      </c>
      <c r="H115" s="117">
        <f t="shared" si="17"/>
        <v>80.649390467447049</v>
      </c>
      <c r="I115" s="117">
        <f t="shared" si="17"/>
        <v>99.169223579753691</v>
      </c>
      <c r="J115" s="117">
        <f t="shared" si="17"/>
        <v>102.87465288413682</v>
      </c>
      <c r="K115" s="117">
        <f t="shared" si="17"/>
        <v>139.67712140846646</v>
      </c>
      <c r="L115" s="117">
        <f t="shared" si="17"/>
        <v>154.01280254908954</v>
      </c>
      <c r="M115" s="117">
        <f t="shared" si="17"/>
        <v>157.65428664454453</v>
      </c>
      <c r="N115" s="117">
        <f t="shared" si="17"/>
        <v>168.45593870206059</v>
      </c>
      <c r="O115" s="117">
        <f t="shared" si="17"/>
        <v>178.23533845588526</v>
      </c>
      <c r="P115" s="117">
        <f t="shared" si="17"/>
        <v>188.35452948404262</v>
      </c>
      <c r="Q115" s="117">
        <f t="shared" si="17"/>
        <v>235.90230521435549</v>
      </c>
      <c r="R115" s="117">
        <f t="shared" ref="R115:V115" si="18">R116+R118+R120+R129</f>
        <v>248.52535373444945</v>
      </c>
      <c r="S115" s="117">
        <f t="shared" si="18"/>
        <v>253.25780642794419</v>
      </c>
      <c r="T115" s="117">
        <f t="shared" si="18"/>
        <v>284.79423950547874</v>
      </c>
      <c r="U115" s="117">
        <f t="shared" si="18"/>
        <v>294.27122705265424</v>
      </c>
      <c r="V115" s="117">
        <f t="shared" si="18"/>
        <v>411.80196941880183</v>
      </c>
      <c r="W115" s="117">
        <f t="shared" ref="W115:Y115" si="19">W116+W118+W120+W129</f>
        <v>465.50931980963651</v>
      </c>
      <c r="X115" s="117">
        <f t="shared" si="19"/>
        <v>466.38840207371425</v>
      </c>
      <c r="Y115" s="117">
        <f t="shared" si="19"/>
        <v>491.7837965271778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8.5591454677458962</v>
      </c>
      <c r="C116" s="122">
        <f t="shared" si="20"/>
        <v>18.112313202128696</v>
      </c>
      <c r="D116" s="122">
        <f t="shared" si="20"/>
        <v>29.377542015027778</v>
      </c>
      <c r="E116" s="122">
        <f t="shared" si="20"/>
        <v>43.890261910775841</v>
      </c>
      <c r="F116" s="122">
        <f t="shared" si="20"/>
        <v>52.220152035325846</v>
      </c>
      <c r="G116" s="122">
        <f t="shared" si="20"/>
        <v>64.264635183034315</v>
      </c>
      <c r="H116" s="122">
        <f t="shared" si="20"/>
        <v>63.352104486097673</v>
      </c>
      <c r="I116" s="122">
        <f t="shared" si="20"/>
        <v>79.216478536541501</v>
      </c>
      <c r="J116" s="122">
        <f t="shared" si="20"/>
        <v>80.448649580447537</v>
      </c>
      <c r="K116" s="122">
        <f t="shared" si="20"/>
        <v>110.80527712952833</v>
      </c>
      <c r="L116" s="122">
        <f t="shared" si="20"/>
        <v>122.30412202944628</v>
      </c>
      <c r="M116" s="122">
        <f t="shared" si="20"/>
        <v>124.49881928864372</v>
      </c>
      <c r="N116" s="122">
        <f t="shared" si="20"/>
        <v>132.5602237878401</v>
      </c>
      <c r="O116" s="122">
        <f t="shared" si="20"/>
        <v>139.27836777998704</v>
      </c>
      <c r="P116" s="122">
        <f t="shared" si="20"/>
        <v>145.19324164518918</v>
      </c>
      <c r="Q116" s="122">
        <f t="shared" si="20"/>
        <v>188.26014086690412</v>
      </c>
      <c r="R116" s="122">
        <f t="shared" si="20"/>
        <v>197.80505716078599</v>
      </c>
      <c r="S116" s="122">
        <f t="shared" si="20"/>
        <v>201.00814443808338</v>
      </c>
      <c r="T116" s="122">
        <f t="shared" si="20"/>
        <v>228.56436803807586</v>
      </c>
      <c r="U116" s="122">
        <f t="shared" si="20"/>
        <v>230.58720139532875</v>
      </c>
      <c r="V116" s="122">
        <f t="shared" si="20"/>
        <v>339.79097915755335</v>
      </c>
      <c r="W116" s="122">
        <f t="shared" si="20"/>
        <v>380.79210316288868</v>
      </c>
      <c r="X116" s="122">
        <f t="shared" si="20"/>
        <v>375.69364162043337</v>
      </c>
      <c r="Y116" s="122">
        <f t="shared" si="20"/>
        <v>398.40538040886258</v>
      </c>
      <c r="DA116" s="130" t="s">
        <v>1874</v>
      </c>
    </row>
    <row r="117" spans="1:105" ht="12" customHeight="1" x14ac:dyDescent="0.25">
      <c r="A117" s="97" t="s">
        <v>53</v>
      </c>
      <c r="B117" s="98">
        <v>8.5591454677458962</v>
      </c>
      <c r="C117" s="98">
        <v>18.112313202128696</v>
      </c>
      <c r="D117" s="98">
        <v>29.377542015027778</v>
      </c>
      <c r="E117" s="98">
        <v>43.890261910775841</v>
      </c>
      <c r="F117" s="98">
        <v>52.220152035325846</v>
      </c>
      <c r="G117" s="98">
        <v>64.264635183034315</v>
      </c>
      <c r="H117" s="98">
        <v>63.352104486097673</v>
      </c>
      <c r="I117" s="98">
        <v>79.216478536541501</v>
      </c>
      <c r="J117" s="98">
        <v>80.448649580447537</v>
      </c>
      <c r="K117" s="98">
        <v>110.80527712952833</v>
      </c>
      <c r="L117" s="98">
        <v>122.30412202944628</v>
      </c>
      <c r="M117" s="98">
        <v>124.49881928864372</v>
      </c>
      <c r="N117" s="98">
        <v>132.5602237878401</v>
      </c>
      <c r="O117" s="98">
        <v>139.27836777998704</v>
      </c>
      <c r="P117" s="98">
        <v>145.19324164518918</v>
      </c>
      <c r="Q117" s="98">
        <v>188.26014086690412</v>
      </c>
      <c r="R117" s="98">
        <v>197.80505716078599</v>
      </c>
      <c r="S117" s="98">
        <v>201.00814443808338</v>
      </c>
      <c r="T117" s="98">
        <v>228.56436803807586</v>
      </c>
      <c r="U117" s="98">
        <v>230.58720139532875</v>
      </c>
      <c r="V117" s="98">
        <v>339.79097915755335</v>
      </c>
      <c r="W117" s="98">
        <v>380.79210316288868</v>
      </c>
      <c r="X117" s="98">
        <v>375.69364162043337</v>
      </c>
      <c r="Y117" s="98">
        <v>398.40538040886258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9.9397291197497965E-3</v>
      </c>
      <c r="C118" s="122">
        <f t="shared" si="21"/>
        <v>1.5831024511596292E-2</v>
      </c>
      <c r="D118" s="122">
        <f t="shared" si="21"/>
        <v>2.6134064993775789E-2</v>
      </c>
      <c r="E118" s="122">
        <f t="shared" si="21"/>
        <v>7.2316827687874924E-2</v>
      </c>
      <c r="F118" s="122">
        <f t="shared" si="21"/>
        <v>6.3854851606422139E-2</v>
      </c>
      <c r="G118" s="122">
        <f t="shared" si="21"/>
        <v>8.9053017357105788E-2</v>
      </c>
      <c r="H118" s="122">
        <f t="shared" si="21"/>
        <v>0.13228779802456347</v>
      </c>
      <c r="I118" s="122">
        <f t="shared" si="21"/>
        <v>0.15298598532155216</v>
      </c>
      <c r="J118" s="122">
        <f t="shared" si="21"/>
        <v>0.15463809325026157</v>
      </c>
      <c r="K118" s="122">
        <f t="shared" si="21"/>
        <v>0.18701979033768537</v>
      </c>
      <c r="L118" s="122">
        <f t="shared" si="21"/>
        <v>0.23479631838126486</v>
      </c>
      <c r="M118" s="122">
        <f t="shared" si="21"/>
        <v>0.23332095978155942</v>
      </c>
      <c r="N118" s="122">
        <f t="shared" si="21"/>
        <v>0.2786994933780399</v>
      </c>
      <c r="O118" s="122">
        <f t="shared" si="21"/>
        <v>0.37405376516603756</v>
      </c>
      <c r="P118" s="122">
        <f t="shared" si="21"/>
        <v>0.26721836669078819</v>
      </c>
      <c r="Q118" s="122">
        <f t="shared" si="21"/>
        <v>0.55792184702734593</v>
      </c>
      <c r="R118" s="122">
        <f t="shared" si="21"/>
        <v>0.40879452125977855</v>
      </c>
      <c r="S118" s="122">
        <f t="shared" si="21"/>
        <v>0.44890841967772316</v>
      </c>
      <c r="T118" s="122">
        <f t="shared" si="21"/>
        <v>0.46003247495195537</v>
      </c>
      <c r="U118" s="122">
        <f t="shared" si="21"/>
        <v>0.54675657341137951</v>
      </c>
      <c r="V118" s="122">
        <f t="shared" si="21"/>
        <v>0.62400564683612236</v>
      </c>
      <c r="W118" s="122">
        <f t="shared" si="21"/>
        <v>0.76016259342358872</v>
      </c>
      <c r="X118" s="122">
        <f t="shared" si="21"/>
        <v>0.79514806703296981</v>
      </c>
      <c r="Y118" s="122">
        <f t="shared" si="21"/>
        <v>0.82341533948251411</v>
      </c>
      <c r="DA118" s="130" t="s">
        <v>1876</v>
      </c>
    </row>
    <row r="119" spans="1:105" ht="12" customHeight="1" x14ac:dyDescent="0.25">
      <c r="A119" s="97" t="s">
        <v>53</v>
      </c>
      <c r="B119" s="98">
        <v>9.9397291197497965E-3</v>
      </c>
      <c r="C119" s="98">
        <v>1.5831024511596292E-2</v>
      </c>
      <c r="D119" s="98">
        <v>2.6134064993775789E-2</v>
      </c>
      <c r="E119" s="98">
        <v>7.2316827687874924E-2</v>
      </c>
      <c r="F119" s="98">
        <v>6.3854851606422139E-2</v>
      </c>
      <c r="G119" s="98">
        <v>8.9053017357105788E-2</v>
      </c>
      <c r="H119" s="98">
        <v>0.13228779802456347</v>
      </c>
      <c r="I119" s="98">
        <v>0.15298598532155216</v>
      </c>
      <c r="J119" s="98">
        <v>0.15463809325026157</v>
      </c>
      <c r="K119" s="98">
        <v>0.18701979033768537</v>
      </c>
      <c r="L119" s="98">
        <v>0.23479631838126486</v>
      </c>
      <c r="M119" s="98">
        <v>0.23332095978155942</v>
      </c>
      <c r="N119" s="98">
        <v>0.2786994933780399</v>
      </c>
      <c r="O119" s="98">
        <v>0.37405376516603756</v>
      </c>
      <c r="P119" s="98">
        <v>0.26721836669078819</v>
      </c>
      <c r="Q119" s="98">
        <v>0.55792184702734593</v>
      </c>
      <c r="R119" s="98">
        <v>0.40879452125977855</v>
      </c>
      <c r="S119" s="98">
        <v>0.44890841967772316</v>
      </c>
      <c r="T119" s="98">
        <v>0.46003247495195537</v>
      </c>
      <c r="U119" s="98">
        <v>0.54675657341137951</v>
      </c>
      <c r="V119" s="98">
        <v>0.62400564683612236</v>
      </c>
      <c r="W119" s="98">
        <v>0.76016259342358872</v>
      </c>
      <c r="X119" s="98">
        <v>0.79514806703296981</v>
      </c>
      <c r="Y119" s="98">
        <v>0.82341533948251411</v>
      </c>
      <c r="DA119" s="63" t="s">
        <v>1877</v>
      </c>
    </row>
    <row r="120" spans="1:105" ht="12" customHeight="1" x14ac:dyDescent="0.25">
      <c r="A120" s="121" t="s">
        <v>55</v>
      </c>
      <c r="B120" s="122">
        <v>2.2924149990810609</v>
      </c>
      <c r="C120" s="122">
        <v>3.7783058591764536</v>
      </c>
      <c r="D120" s="122">
        <v>6.5557382050128847</v>
      </c>
      <c r="E120" s="122">
        <v>9.2210922638337536</v>
      </c>
      <c r="F120" s="122">
        <v>11.460036756804147</v>
      </c>
      <c r="G120" s="122">
        <v>12.652300763612264</v>
      </c>
      <c r="H120" s="122">
        <v>14.672009632435364</v>
      </c>
      <c r="I120" s="122">
        <v>17.261778519622858</v>
      </c>
      <c r="J120" s="122">
        <v>19.215067015239075</v>
      </c>
      <c r="K120" s="122">
        <v>24.213914107925909</v>
      </c>
      <c r="L120" s="122">
        <v>26.633439246074669</v>
      </c>
      <c r="M120" s="122">
        <v>27.829206810706737</v>
      </c>
      <c r="N120" s="122">
        <v>30.132729680868767</v>
      </c>
      <c r="O120" s="122">
        <v>32.819559430714186</v>
      </c>
      <c r="P120" s="122">
        <v>36.16588102001753</v>
      </c>
      <c r="Q120" s="122">
        <v>39.921988992043381</v>
      </c>
      <c r="R120" s="122">
        <v>42.482649951731105</v>
      </c>
      <c r="S120" s="122">
        <v>43.528416602727233</v>
      </c>
      <c r="T120" s="122">
        <v>46.608271391180175</v>
      </c>
      <c r="U120" s="122">
        <v>52.772405739216893</v>
      </c>
      <c r="V120" s="122">
        <v>59.525619104717052</v>
      </c>
      <c r="W120" s="122">
        <v>71.695171742331922</v>
      </c>
      <c r="X120" s="122">
        <v>75.985988729481761</v>
      </c>
      <c r="Y120" s="122">
        <v>77.445227983076919</v>
      </c>
      <c r="DA120" s="130" t="s">
        <v>1878</v>
      </c>
    </row>
    <row r="121" spans="1:105" ht="12" customHeight="1" x14ac:dyDescent="0.25">
      <c r="A121" s="97" t="s">
        <v>124</v>
      </c>
      <c r="B121" s="98">
        <v>8.1561434413948225E-2</v>
      </c>
      <c r="C121" s="98">
        <v>6.7889836814459065E-2</v>
      </c>
      <c r="D121" s="98">
        <v>8.911189666579139E-2</v>
      </c>
      <c r="E121" s="98">
        <v>0.12282270960484096</v>
      </c>
      <c r="F121" s="98">
        <v>0.19944375767915581</v>
      </c>
      <c r="G121" s="98">
        <v>0.34356432352390942</v>
      </c>
      <c r="H121" s="98">
        <v>0.38315443758921758</v>
      </c>
      <c r="I121" s="98">
        <v>0.46106690375658504</v>
      </c>
      <c r="J121" s="98">
        <v>0.47694090005804401</v>
      </c>
      <c r="K121" s="98">
        <v>0.34253891341565601</v>
      </c>
      <c r="L121" s="98">
        <v>0.34030843612681622</v>
      </c>
      <c r="M121" s="98">
        <v>0.34116730150299274</v>
      </c>
      <c r="N121" s="98">
        <v>0.35254377223295913</v>
      </c>
      <c r="O121" s="98">
        <v>0.36882683549953565</v>
      </c>
      <c r="P121" s="98">
        <v>0.43441320517436743</v>
      </c>
      <c r="Q121" s="98">
        <v>0.46168117398733849</v>
      </c>
      <c r="R121" s="98">
        <v>0.38143787476063007</v>
      </c>
      <c r="S121" s="98">
        <v>0.40860086683320013</v>
      </c>
      <c r="T121" s="98">
        <v>0.41522553873019602</v>
      </c>
      <c r="U121" s="98">
        <v>0.48000693839749647</v>
      </c>
      <c r="V121" s="98">
        <v>0.54033194092831927</v>
      </c>
      <c r="W121" s="98">
        <v>0.75502263935600911</v>
      </c>
      <c r="X121" s="98">
        <v>0.68966598543698787</v>
      </c>
      <c r="Y121" s="98">
        <v>0.66996012302687347</v>
      </c>
      <c r="DA121" s="63" t="s">
        <v>1879</v>
      </c>
    </row>
    <row r="122" spans="1:105" ht="12" customHeight="1" x14ac:dyDescent="0.25">
      <c r="A122" s="97" t="s">
        <v>123</v>
      </c>
      <c r="B122" s="98">
        <v>1.724343222282203E-4</v>
      </c>
      <c r="C122" s="98">
        <v>1.5395406201330184E-4</v>
      </c>
      <c r="D122" s="98">
        <v>1.6727086735468592E-4</v>
      </c>
      <c r="E122" s="98">
        <v>3.0979817505963434E-4</v>
      </c>
      <c r="F122" s="98">
        <v>6.2081104148209985E-4</v>
      </c>
      <c r="G122" s="98">
        <v>1.6115901158737817E-3</v>
      </c>
      <c r="H122" s="98">
        <v>1.8512360758454229E-3</v>
      </c>
      <c r="I122" s="98">
        <v>2.3404510402753919E-3</v>
      </c>
      <c r="J122" s="98">
        <v>2.9610075630388806E-3</v>
      </c>
      <c r="K122" s="98">
        <v>2.3854880004211725E-3</v>
      </c>
      <c r="L122" s="98">
        <v>2.1050338729530324E-3</v>
      </c>
      <c r="M122" s="98">
        <v>2.1017627679176419E-3</v>
      </c>
      <c r="N122" s="98">
        <v>2.3333171381190198E-3</v>
      </c>
      <c r="O122" s="98">
        <v>2.0519343474565796E-3</v>
      </c>
      <c r="P122" s="98">
        <v>2.3950540012509279E-3</v>
      </c>
      <c r="Q122" s="98">
        <v>2.6693844827708193E-3</v>
      </c>
      <c r="R122" s="98">
        <v>2.3175499321287374E-3</v>
      </c>
      <c r="S122" s="98">
        <v>2.4338504240303004E-3</v>
      </c>
      <c r="T122" s="98">
        <v>2.1279099082986449E-3</v>
      </c>
      <c r="U122" s="98">
        <v>1.9703357988214544E-3</v>
      </c>
      <c r="V122" s="98">
        <v>2.5752992082808766E-3</v>
      </c>
      <c r="W122" s="98">
        <v>3.7055646196742335E-3</v>
      </c>
      <c r="X122" s="98">
        <v>3.2146329749493281E-3</v>
      </c>
      <c r="Y122" s="98">
        <v>3.100778010873678E-3</v>
      </c>
      <c r="DA122" s="63" t="s">
        <v>1880</v>
      </c>
    </row>
    <row r="123" spans="1:105" ht="12" customHeight="1" x14ac:dyDescent="0.25">
      <c r="A123" s="100" t="s">
        <v>50</v>
      </c>
      <c r="B123" s="101">
        <v>6.436595588482439E-5</v>
      </c>
      <c r="C123" s="101">
        <v>5.7199082680698719E-5</v>
      </c>
      <c r="D123" s="101">
        <v>6.2254986102322726E-5</v>
      </c>
      <c r="E123" s="101">
        <v>1.1421663325445891E-4</v>
      </c>
      <c r="F123" s="101">
        <v>2.2841659843481088E-4</v>
      </c>
      <c r="G123" s="101">
        <v>5.9559324716526607E-4</v>
      </c>
      <c r="H123" s="101">
        <v>5.6625956432320909E-4</v>
      </c>
      <c r="I123" s="101">
        <v>7.5791173811659931E-4</v>
      </c>
      <c r="J123" s="101">
        <v>1.0466075802377187E-3</v>
      </c>
      <c r="K123" s="101">
        <v>8.5608494406487468E-4</v>
      </c>
      <c r="L123" s="101">
        <v>6.6329873442301491E-4</v>
      </c>
      <c r="M123" s="101">
        <v>7.4395401135100912E-4</v>
      </c>
      <c r="N123" s="101">
        <v>7.9288818504203416E-4</v>
      </c>
      <c r="O123" s="101">
        <v>5.9069277992643081E-4</v>
      </c>
      <c r="P123" s="101">
        <v>7.0395673764856413E-4</v>
      </c>
      <c r="Q123" s="101">
        <v>6.3290328767816903E-4</v>
      </c>
      <c r="R123" s="101">
        <v>5.1279311066460215E-4</v>
      </c>
      <c r="S123" s="101">
        <v>6.0588075947594084E-4</v>
      </c>
      <c r="T123" s="101">
        <v>6.1113931917182701E-4</v>
      </c>
      <c r="U123" s="101">
        <v>5.7186665023748438E-4</v>
      </c>
      <c r="V123" s="101">
        <v>7.4696134806294216E-4</v>
      </c>
      <c r="W123" s="101">
        <v>1.0577435461784617E-3</v>
      </c>
      <c r="X123" s="101">
        <v>1.0679797474126339E-3</v>
      </c>
      <c r="Y123" s="101">
        <v>1.0358748857725462E-3</v>
      </c>
      <c r="DA123" s="131" t="s">
        <v>1881</v>
      </c>
    </row>
    <row r="124" spans="1:105" ht="12" customHeight="1" x14ac:dyDescent="0.25">
      <c r="A124" s="103" t="s">
        <v>52</v>
      </c>
      <c r="B124" s="104">
        <v>1.080683663433959E-4</v>
      </c>
      <c r="C124" s="104">
        <v>9.675497933260312E-5</v>
      </c>
      <c r="D124" s="104">
        <v>1.0501588125236321E-4</v>
      </c>
      <c r="E124" s="104">
        <v>1.9558154180517544E-4</v>
      </c>
      <c r="F124" s="104">
        <v>3.9239444304728897E-4</v>
      </c>
      <c r="G124" s="104">
        <v>1.0159968687085156E-3</v>
      </c>
      <c r="H124" s="104">
        <v>1.2849765115222136E-3</v>
      </c>
      <c r="I124" s="104">
        <v>1.5825393021587923E-3</v>
      </c>
      <c r="J124" s="104">
        <v>1.9143999828011619E-3</v>
      </c>
      <c r="K124" s="104">
        <v>1.529403056356298E-3</v>
      </c>
      <c r="L124" s="104">
        <v>1.4417351385300175E-3</v>
      </c>
      <c r="M124" s="104">
        <v>1.3578087565666328E-3</v>
      </c>
      <c r="N124" s="104">
        <v>1.5404289530769858E-3</v>
      </c>
      <c r="O124" s="104">
        <v>1.4612415675301488E-3</v>
      </c>
      <c r="P124" s="104">
        <v>1.6910972636023638E-3</v>
      </c>
      <c r="Q124" s="104">
        <v>2.0364811950926501E-3</v>
      </c>
      <c r="R124" s="104">
        <v>1.8047568214641352E-3</v>
      </c>
      <c r="S124" s="104">
        <v>1.8279696645543597E-3</v>
      </c>
      <c r="T124" s="104">
        <v>1.5167705891268178E-3</v>
      </c>
      <c r="U124" s="104">
        <v>1.3984691485839701E-3</v>
      </c>
      <c r="V124" s="104">
        <v>1.8283378602179346E-3</v>
      </c>
      <c r="W124" s="104">
        <v>2.6478210734957718E-3</v>
      </c>
      <c r="X124" s="104">
        <v>2.1466532275366944E-3</v>
      </c>
      <c r="Y124" s="104">
        <v>2.064903125101132E-3</v>
      </c>
      <c r="DA124" s="132" t="s">
        <v>1882</v>
      </c>
    </row>
    <row r="125" spans="1:105" ht="12" customHeight="1" x14ac:dyDescent="0.25">
      <c r="A125" s="106" t="s">
        <v>122</v>
      </c>
      <c r="B125" s="101">
        <v>1.6677373386383465</v>
      </c>
      <c r="C125" s="101">
        <v>2.7684102414627185</v>
      </c>
      <c r="D125" s="101">
        <v>4.8641338769893601</v>
      </c>
      <c r="E125" s="101">
        <v>6.5816101758163805</v>
      </c>
      <c r="F125" s="101">
        <v>7.7556783103667115</v>
      </c>
      <c r="G125" s="101">
        <v>7.8822313517755971</v>
      </c>
      <c r="H125" s="101">
        <v>8.8210953694741754</v>
      </c>
      <c r="I125" s="101">
        <v>10.445569726476911</v>
      </c>
      <c r="J125" s="101">
        <v>11.256606126136708</v>
      </c>
      <c r="K125" s="101">
        <v>11.172296239870221</v>
      </c>
      <c r="L125" s="101">
        <v>12.26080178145884</v>
      </c>
      <c r="M125" s="101">
        <v>12.646116418180425</v>
      </c>
      <c r="N125" s="101">
        <v>13.919397590572244</v>
      </c>
      <c r="O125" s="101">
        <v>15.28635425406012</v>
      </c>
      <c r="P125" s="101">
        <v>17.585508584195136</v>
      </c>
      <c r="Q125" s="101">
        <v>19.859244982252434</v>
      </c>
      <c r="R125" s="101">
        <v>21.518316697816605</v>
      </c>
      <c r="S125" s="101">
        <v>22.481272165197094</v>
      </c>
      <c r="T125" s="101">
        <v>24.450355809085433</v>
      </c>
      <c r="U125" s="101">
        <v>27.630099529285442</v>
      </c>
      <c r="V125" s="101">
        <v>31.882649090322943</v>
      </c>
      <c r="W125" s="101">
        <v>39.623330162430307</v>
      </c>
      <c r="X125" s="101">
        <v>41.92159111210691</v>
      </c>
      <c r="Y125" s="101">
        <v>44.154444034336905</v>
      </c>
      <c r="DA125" s="131" t="s">
        <v>1883</v>
      </c>
    </row>
    <row r="126" spans="1:105" ht="12" customHeight="1" x14ac:dyDescent="0.25">
      <c r="A126" s="107" t="s">
        <v>121</v>
      </c>
      <c r="B126" s="104">
        <v>0.54294379170653806</v>
      </c>
      <c r="C126" s="104">
        <v>0.94185182683726287</v>
      </c>
      <c r="D126" s="104">
        <v>1.602325160490379</v>
      </c>
      <c r="E126" s="104">
        <v>2.5163495802374722</v>
      </c>
      <c r="F126" s="104">
        <v>3.5042938777167967</v>
      </c>
      <c r="G126" s="104">
        <v>4.4248934981968828</v>
      </c>
      <c r="H126" s="104">
        <v>5.4659085892961254</v>
      </c>
      <c r="I126" s="104">
        <v>6.3528014383490845</v>
      </c>
      <c r="J126" s="104">
        <v>7.4785589814812852</v>
      </c>
      <c r="K126" s="104">
        <v>12.696693466639609</v>
      </c>
      <c r="L126" s="104">
        <v>14.03022399461606</v>
      </c>
      <c r="M126" s="104">
        <v>14.8398213282554</v>
      </c>
      <c r="N126" s="104">
        <v>15.858455000925446</v>
      </c>
      <c r="O126" s="104">
        <v>17.162326406807072</v>
      </c>
      <c r="P126" s="104">
        <v>18.143564176646777</v>
      </c>
      <c r="Q126" s="104">
        <v>19.598393451320842</v>
      </c>
      <c r="R126" s="104">
        <v>20.580577829221745</v>
      </c>
      <c r="S126" s="104">
        <v>20.636109720272909</v>
      </c>
      <c r="T126" s="104">
        <v>21.740562133456248</v>
      </c>
      <c r="U126" s="104">
        <v>24.660328935735134</v>
      </c>
      <c r="V126" s="104">
        <v>27.100062774257509</v>
      </c>
      <c r="W126" s="104">
        <v>31.31311337592593</v>
      </c>
      <c r="X126" s="104">
        <v>33.371516998962925</v>
      </c>
      <c r="Y126" s="104">
        <v>32.617723047702263</v>
      </c>
      <c r="DA126" s="132" t="s">
        <v>1884</v>
      </c>
    </row>
    <row r="127" spans="1:105" ht="12" customHeight="1" x14ac:dyDescent="0.25">
      <c r="A127" s="108" t="s">
        <v>53</v>
      </c>
      <c r="B127" s="98">
        <v>0.20246744443380837</v>
      </c>
      <c r="C127" s="98">
        <v>0.34964759447913529</v>
      </c>
      <c r="D127" s="98">
        <v>0.59678948573901835</v>
      </c>
      <c r="E127" s="98">
        <v>0.92921431658791054</v>
      </c>
      <c r="F127" s="98">
        <v>1.2923751246841069</v>
      </c>
      <c r="G127" s="98">
        <v>1.6308122080574696</v>
      </c>
      <c r="H127" s="98">
        <v>1.674064647231007</v>
      </c>
      <c r="I127" s="98">
        <v>2.0544322996083513</v>
      </c>
      <c r="J127" s="98">
        <v>2.6303628028164918</v>
      </c>
      <c r="K127" s="98">
        <v>4.5754047710911712</v>
      </c>
      <c r="L127" s="98">
        <v>4.456493434658011</v>
      </c>
      <c r="M127" s="98">
        <v>5.251472706461314</v>
      </c>
      <c r="N127" s="98">
        <v>5.4072977768163684</v>
      </c>
      <c r="O127" s="98">
        <v>5.0181712445224038</v>
      </c>
      <c r="P127" s="98">
        <v>5.3558377106840656</v>
      </c>
      <c r="Q127" s="98">
        <v>4.6658634101270229</v>
      </c>
      <c r="R127" s="98">
        <v>4.5549063851110008</v>
      </c>
      <c r="S127" s="98">
        <v>5.1362450336455723</v>
      </c>
      <c r="T127" s="98">
        <v>6.2734643267879058</v>
      </c>
      <c r="U127" s="98">
        <v>7.2898645430557734</v>
      </c>
      <c r="V127" s="98">
        <v>7.9913619034685173</v>
      </c>
      <c r="W127" s="98">
        <v>8.9716667028568207</v>
      </c>
      <c r="X127" s="98">
        <v>11.283912646776189</v>
      </c>
      <c r="Y127" s="98">
        <v>10.957570129949318</v>
      </c>
      <c r="DA127" s="63" t="s">
        <v>1885</v>
      </c>
    </row>
    <row r="128" spans="1:105" ht="12" customHeight="1" x14ac:dyDescent="0.25">
      <c r="A128" s="108" t="s">
        <v>52</v>
      </c>
      <c r="B128" s="98">
        <v>0.34047634727272963</v>
      </c>
      <c r="C128" s="98">
        <v>0.59220423235812758</v>
      </c>
      <c r="D128" s="98">
        <v>1.0055356747513606</v>
      </c>
      <c r="E128" s="98">
        <v>1.5871352636495615</v>
      </c>
      <c r="F128" s="98">
        <v>2.2119187530326898</v>
      </c>
      <c r="G128" s="98">
        <v>2.7940812901394132</v>
      </c>
      <c r="H128" s="98">
        <v>3.791843942065118</v>
      </c>
      <c r="I128" s="98">
        <v>4.2983691387407328</v>
      </c>
      <c r="J128" s="98">
        <v>4.8481961786647929</v>
      </c>
      <c r="K128" s="98">
        <v>8.1212886955484365</v>
      </c>
      <c r="L128" s="98">
        <v>9.5737305599580491</v>
      </c>
      <c r="M128" s="98">
        <v>9.5883486217940863</v>
      </c>
      <c r="N128" s="98">
        <v>10.451157224109078</v>
      </c>
      <c r="O128" s="98">
        <v>12.144155162284669</v>
      </c>
      <c r="P128" s="98">
        <v>12.787726465962709</v>
      </c>
      <c r="Q128" s="98">
        <v>14.932530041193818</v>
      </c>
      <c r="R128" s="98">
        <v>16.025671444110746</v>
      </c>
      <c r="S128" s="98">
        <v>15.499864686627337</v>
      </c>
      <c r="T128" s="98">
        <v>15.467097806668342</v>
      </c>
      <c r="U128" s="98">
        <v>17.370464392679359</v>
      </c>
      <c r="V128" s="98">
        <v>19.108700870788994</v>
      </c>
      <c r="W128" s="98">
        <v>22.341446673069107</v>
      </c>
      <c r="X128" s="98">
        <v>22.087604352186734</v>
      </c>
      <c r="Y128" s="98">
        <v>21.660152917752946</v>
      </c>
      <c r="DA128" s="63" t="s">
        <v>1886</v>
      </c>
    </row>
    <row r="129" spans="1:105" ht="12" customHeight="1" x14ac:dyDescent="0.25">
      <c r="A129" s="121" t="s">
        <v>54</v>
      </c>
      <c r="B129" s="122">
        <v>0.34225258791578395</v>
      </c>
      <c r="C129" s="122">
        <v>0.62778498730154575</v>
      </c>
      <c r="D129" s="122">
        <v>1.0968011811994556</v>
      </c>
      <c r="E129" s="122">
        <v>1.524475677481365</v>
      </c>
      <c r="F129" s="122">
        <v>2.0066723119120451</v>
      </c>
      <c r="G129" s="122">
        <v>1.9227751605652372</v>
      </c>
      <c r="H129" s="122">
        <v>2.49298855088945</v>
      </c>
      <c r="I129" s="122">
        <v>2.53798053826779</v>
      </c>
      <c r="J129" s="122">
        <v>3.0562981951999508</v>
      </c>
      <c r="K129" s="122">
        <v>4.4709103806745185</v>
      </c>
      <c r="L129" s="122">
        <v>4.8404449551873494</v>
      </c>
      <c r="M129" s="122">
        <v>5.0929395854125223</v>
      </c>
      <c r="N129" s="122">
        <v>5.4842857399736822</v>
      </c>
      <c r="O129" s="122">
        <v>5.7633574800180041</v>
      </c>
      <c r="P129" s="122">
        <v>6.728188452145103</v>
      </c>
      <c r="Q129" s="122">
        <v>7.1622535083806449</v>
      </c>
      <c r="R129" s="122">
        <v>7.828852100672572</v>
      </c>
      <c r="S129" s="122">
        <v>8.2723369674558569</v>
      </c>
      <c r="T129" s="122">
        <v>9.1615676012707432</v>
      </c>
      <c r="U129" s="122">
        <v>10.364863344697179</v>
      </c>
      <c r="V129" s="122">
        <v>11.861365509695302</v>
      </c>
      <c r="W129" s="122">
        <v>12.261882310992284</v>
      </c>
      <c r="X129" s="122">
        <v>13.913623656766136</v>
      </c>
      <c r="Y129" s="122">
        <v>15.1097727957558</v>
      </c>
      <c r="DA129" s="130" t="s">
        <v>1887</v>
      </c>
    </row>
    <row r="130" spans="1:105" ht="12" customHeight="1" x14ac:dyDescent="0.25">
      <c r="A130" s="97" t="s">
        <v>50</v>
      </c>
      <c r="B130" s="98">
        <v>2.2119303794262651E-3</v>
      </c>
      <c r="C130" s="98">
        <v>3.7067541625011766E-3</v>
      </c>
      <c r="D130" s="98">
        <v>5.6217032350227309E-3</v>
      </c>
      <c r="E130" s="98">
        <v>7.1066490815726614E-3</v>
      </c>
      <c r="F130" s="98">
        <v>9.8449662178897515E-3</v>
      </c>
      <c r="G130" s="98">
        <v>1.0055078880354054E-2</v>
      </c>
      <c r="H130" s="98">
        <v>1.2696895047209732E-2</v>
      </c>
      <c r="I130" s="98">
        <v>1.1967083573090126E-2</v>
      </c>
      <c r="J130" s="98">
        <v>1.2984274924234488E-2</v>
      </c>
      <c r="K130" s="98">
        <v>1.73406071093949E-2</v>
      </c>
      <c r="L130" s="98">
        <v>1.7293276899454008E-2</v>
      </c>
      <c r="M130" s="98">
        <v>1.3624150313365876E-2</v>
      </c>
      <c r="N130" s="98">
        <v>9.9051799926315916E-3</v>
      </c>
      <c r="O130" s="98">
        <v>9.6771352289438516E-3</v>
      </c>
      <c r="P130" s="98">
        <v>1.3098899512493292E-2</v>
      </c>
      <c r="Q130" s="98">
        <v>1.9461173626489033E-2</v>
      </c>
      <c r="R130" s="98">
        <v>2.3406994038705217E-2</v>
      </c>
      <c r="S130" s="98">
        <v>2.3648791880668821E-2</v>
      </c>
      <c r="T130" s="98">
        <v>2.224376930188909E-2</v>
      </c>
      <c r="U130" s="98">
        <v>2.3501035646909071E-2</v>
      </c>
      <c r="V130" s="98">
        <v>2.5007969641731388E-2</v>
      </c>
      <c r="W130" s="98">
        <v>3.7118105636997918E-2</v>
      </c>
      <c r="X130" s="98">
        <v>1.5106440884850445E-2</v>
      </c>
      <c r="Y130" s="98">
        <v>1.5902164615605632E-2</v>
      </c>
      <c r="DA130" s="63" t="s">
        <v>1888</v>
      </c>
    </row>
    <row r="131" spans="1:105" ht="12" customHeight="1" x14ac:dyDescent="0.25">
      <c r="A131" s="109" t="s">
        <v>120</v>
      </c>
      <c r="B131" s="33">
        <v>0.3400406575363577</v>
      </c>
      <c r="C131" s="33">
        <v>0.62407823313904454</v>
      </c>
      <c r="D131" s="33">
        <v>1.0911794779644328</v>
      </c>
      <c r="E131" s="33">
        <v>1.5173690283997923</v>
      </c>
      <c r="F131" s="33">
        <v>1.9968273456941552</v>
      </c>
      <c r="G131" s="33">
        <v>1.9127200816848833</v>
      </c>
      <c r="H131" s="33">
        <v>2.4802916558422403</v>
      </c>
      <c r="I131" s="33">
        <v>2.5260134546947</v>
      </c>
      <c r="J131" s="33">
        <v>3.0433139202757165</v>
      </c>
      <c r="K131" s="33">
        <v>4.4535697735651238</v>
      </c>
      <c r="L131" s="33">
        <v>4.8231516782878954</v>
      </c>
      <c r="M131" s="33">
        <v>5.0793154350991561</v>
      </c>
      <c r="N131" s="33">
        <v>5.4743805599810509</v>
      </c>
      <c r="O131" s="33">
        <v>5.7536803447890605</v>
      </c>
      <c r="P131" s="33">
        <v>6.7150895526326098</v>
      </c>
      <c r="Q131" s="33">
        <v>7.142792334754156</v>
      </c>
      <c r="R131" s="33">
        <v>7.8054451066338668</v>
      </c>
      <c r="S131" s="33">
        <v>8.2486881755751877</v>
      </c>
      <c r="T131" s="33">
        <v>9.1393238319688539</v>
      </c>
      <c r="U131" s="33">
        <v>10.34136230905027</v>
      </c>
      <c r="V131" s="33">
        <v>11.836357540053571</v>
      </c>
      <c r="W131" s="33">
        <v>12.224764205355287</v>
      </c>
      <c r="X131" s="33">
        <v>13.898517215881286</v>
      </c>
      <c r="Y131" s="33">
        <v>15.093870631140195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1.2204031127949484</v>
      </c>
      <c r="C133" s="154">
        <f t="shared" si="22"/>
        <v>1.4598199853998066</v>
      </c>
      <c r="D133" s="154">
        <f t="shared" si="22"/>
        <v>1.5901504099188999</v>
      </c>
      <c r="E133" s="154">
        <f t="shared" si="22"/>
        <v>1.7091395995307159</v>
      </c>
      <c r="F133" s="154">
        <f t="shared" si="22"/>
        <v>1.7450490529242981</v>
      </c>
      <c r="G133" s="154">
        <f t="shared" si="22"/>
        <v>1.8597285224820699</v>
      </c>
      <c r="H133" s="154">
        <f t="shared" si="22"/>
        <v>1.8119967640300179</v>
      </c>
      <c r="I133" s="154">
        <f t="shared" si="22"/>
        <v>1.8925229123344984</v>
      </c>
      <c r="J133" s="154">
        <f t="shared" si="22"/>
        <v>1.8637476440045482</v>
      </c>
      <c r="K133" s="154">
        <f t="shared" si="22"/>
        <v>1.9602108771094877</v>
      </c>
      <c r="L133" s="154">
        <f t="shared" si="22"/>
        <v>1.9950239510382144</v>
      </c>
      <c r="M133" s="154">
        <f t="shared" si="22"/>
        <v>1.9976920357764674</v>
      </c>
      <c r="N133" s="154">
        <f t="shared" si="22"/>
        <v>2.0106444710645781</v>
      </c>
      <c r="O133" s="154">
        <f t="shared" si="22"/>
        <v>2.0233965697992118</v>
      </c>
      <c r="P133" s="154">
        <f t="shared" si="22"/>
        <v>1.9998738637165645</v>
      </c>
      <c r="Q133" s="154">
        <f t="shared" si="22"/>
        <v>2.1511462244060944</v>
      </c>
      <c r="R133" s="154">
        <f t="shared" ref="R133:V133" si="23">IF(R115=0,"",R115/R97)</f>
        <v>2.1678494735505476</v>
      </c>
      <c r="S133" s="154">
        <f t="shared" si="23"/>
        <v>2.1827165947216449</v>
      </c>
      <c r="T133" s="154">
        <f t="shared" si="23"/>
        <v>2.2531059705401044</v>
      </c>
      <c r="U133" s="154">
        <f t="shared" si="23"/>
        <v>2.1935104586109535</v>
      </c>
      <c r="V133" s="154">
        <f t="shared" si="23"/>
        <v>2.4323064596533577</v>
      </c>
      <c r="W133" s="154">
        <f t="shared" ref="W133:Y133" si="24">IF(W115=0,"",W115/W97)</f>
        <v>2.4161713375871416</v>
      </c>
      <c r="X133" s="154">
        <f t="shared" si="24"/>
        <v>2.3693929714680482</v>
      </c>
      <c r="Y133" s="154">
        <f t="shared" si="24"/>
        <v>2.4145865007700551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1.5566840833925368</v>
      </c>
      <c r="C134" s="155">
        <f t="shared" si="25"/>
        <v>1.9304911092429839</v>
      </c>
      <c r="D134" s="155">
        <f t="shared" si="25"/>
        <v>2.2833445101379728</v>
      </c>
      <c r="E134" s="155">
        <f t="shared" si="25"/>
        <v>2.5128839306579218</v>
      </c>
      <c r="F134" s="155">
        <f t="shared" si="25"/>
        <v>2.6637223389449951</v>
      </c>
      <c r="G134" s="155">
        <f t="shared" si="25"/>
        <v>2.7908519486324472</v>
      </c>
      <c r="H134" s="155">
        <f t="shared" si="25"/>
        <v>2.8910991224100866</v>
      </c>
      <c r="I134" s="155">
        <f t="shared" si="25"/>
        <v>3.0114953822404837</v>
      </c>
      <c r="J134" s="155">
        <f t="shared" si="25"/>
        <v>3.1030576652064066</v>
      </c>
      <c r="K134" s="155">
        <f t="shared" si="25"/>
        <v>3.2115120595660218</v>
      </c>
      <c r="L134" s="155">
        <f t="shared" si="25"/>
        <v>3.2869783241152355</v>
      </c>
      <c r="M134" s="155">
        <f t="shared" si="25"/>
        <v>3.3633301723450195</v>
      </c>
      <c r="N134" s="155">
        <f t="shared" si="25"/>
        <v>3.4341231108196588</v>
      </c>
      <c r="O134" s="155">
        <f t="shared" si="25"/>
        <v>3.5133435230235608</v>
      </c>
      <c r="P134" s="155">
        <f t="shared" si="25"/>
        <v>3.5848554360933078</v>
      </c>
      <c r="Q134" s="155">
        <f t="shared" si="25"/>
        <v>3.6582459092606521</v>
      </c>
      <c r="R134" s="155">
        <f t="shared" ref="R134:V134" si="26">IF(R116=0,"",R116/R98)</f>
        <v>3.7316150446402392</v>
      </c>
      <c r="S134" s="155">
        <f t="shared" si="26"/>
        <v>3.811120039312156</v>
      </c>
      <c r="T134" s="155">
        <f t="shared" si="26"/>
        <v>3.8999889364699905</v>
      </c>
      <c r="U134" s="155">
        <f t="shared" si="26"/>
        <v>3.970025711375504</v>
      </c>
      <c r="V134" s="155">
        <f t="shared" si="26"/>
        <v>4.04189490613998</v>
      </c>
      <c r="W134" s="155">
        <f t="shared" ref="W134:Y134" si="27">IF(W116=0,"",W116/W98)</f>
        <v>4.0917500034523657</v>
      </c>
      <c r="X134" s="155">
        <f t="shared" si="27"/>
        <v>4.1405827635237884</v>
      </c>
      <c r="Y134" s="155">
        <f t="shared" si="27"/>
        <v>4.185487784442703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1.5566840833925368</v>
      </c>
      <c r="C135" s="156">
        <f t="shared" si="28"/>
        <v>1.9304911092429839</v>
      </c>
      <c r="D135" s="156">
        <f t="shared" si="28"/>
        <v>2.2833445101379728</v>
      </c>
      <c r="E135" s="156">
        <f t="shared" si="28"/>
        <v>2.5128839306579218</v>
      </c>
      <c r="F135" s="156">
        <f t="shared" si="28"/>
        <v>2.6637223389449951</v>
      </c>
      <c r="G135" s="156">
        <f t="shared" si="28"/>
        <v>2.7908519486324472</v>
      </c>
      <c r="H135" s="156">
        <f t="shared" si="28"/>
        <v>2.8910991224100866</v>
      </c>
      <c r="I135" s="156">
        <f t="shared" si="28"/>
        <v>3.0114953822404837</v>
      </c>
      <c r="J135" s="156">
        <f t="shared" si="28"/>
        <v>3.1030576652064066</v>
      </c>
      <c r="K135" s="156">
        <f t="shared" si="28"/>
        <v>3.2115120595660218</v>
      </c>
      <c r="L135" s="156">
        <f t="shared" si="28"/>
        <v>3.2869783241152355</v>
      </c>
      <c r="M135" s="156">
        <f t="shared" si="28"/>
        <v>3.3633301723450195</v>
      </c>
      <c r="N135" s="156">
        <f t="shared" si="28"/>
        <v>3.4341231108196588</v>
      </c>
      <c r="O135" s="156">
        <f t="shared" si="28"/>
        <v>3.5133435230235608</v>
      </c>
      <c r="P135" s="156">
        <f t="shared" si="28"/>
        <v>3.5848554360933078</v>
      </c>
      <c r="Q135" s="156">
        <f t="shared" si="28"/>
        <v>3.6582459092606521</v>
      </c>
      <c r="R135" s="156">
        <f t="shared" ref="R135:V135" si="29">IF(R117=0,"",R117/R99)</f>
        <v>3.7316150446402392</v>
      </c>
      <c r="S135" s="156">
        <f t="shared" si="29"/>
        <v>3.811120039312156</v>
      </c>
      <c r="T135" s="156">
        <f t="shared" si="29"/>
        <v>3.8999889364699905</v>
      </c>
      <c r="U135" s="156">
        <f t="shared" si="29"/>
        <v>3.970025711375504</v>
      </c>
      <c r="V135" s="156">
        <f t="shared" si="29"/>
        <v>4.04189490613998</v>
      </c>
      <c r="W135" s="156">
        <f t="shared" ref="W135:Y135" si="30">IF(W117=0,"",W117/W99)</f>
        <v>4.0917500034523657</v>
      </c>
      <c r="X135" s="156">
        <f t="shared" si="30"/>
        <v>4.1405827635237884</v>
      </c>
      <c r="Y135" s="156">
        <f t="shared" si="30"/>
        <v>4.185487784442703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1.8212459755619608</v>
      </c>
      <c r="C136" s="155">
        <f t="shared" si="31"/>
        <v>2.0255847861028022</v>
      </c>
      <c r="D136" s="155">
        <f t="shared" si="31"/>
        <v>2.2110874269981102</v>
      </c>
      <c r="E136" s="155">
        <f t="shared" si="31"/>
        <v>2.3774711359992993</v>
      </c>
      <c r="F136" s="155">
        <f t="shared" si="31"/>
        <v>2.4921068680132681</v>
      </c>
      <c r="G136" s="155">
        <f t="shared" si="31"/>
        <v>2.5846413764622489</v>
      </c>
      <c r="H136" s="155">
        <f t="shared" si="31"/>
        <v>2.6643559043588572</v>
      </c>
      <c r="I136" s="155">
        <f t="shared" si="31"/>
        <v>2.7396715333636452</v>
      </c>
      <c r="J136" s="155">
        <f t="shared" si="31"/>
        <v>2.8148130221472809</v>
      </c>
      <c r="K136" s="155">
        <f t="shared" si="31"/>
        <v>2.9158423386140768</v>
      </c>
      <c r="L136" s="155">
        <f t="shared" si="31"/>
        <v>3.018154187432335</v>
      </c>
      <c r="M136" s="155">
        <f t="shared" si="31"/>
        <v>3.1286372894097911</v>
      </c>
      <c r="N136" s="155">
        <f t="shared" si="31"/>
        <v>3.2317528684527819</v>
      </c>
      <c r="O136" s="155">
        <f t="shared" si="31"/>
        <v>3.3639125468056501</v>
      </c>
      <c r="P136" s="155">
        <f t="shared" si="31"/>
        <v>3.5204746288365918</v>
      </c>
      <c r="Q136" s="155">
        <f t="shared" si="31"/>
        <v>3.7028726180139349</v>
      </c>
      <c r="R136" s="155">
        <f t="shared" ref="R136:V136" si="32">IF(R118=0,"",R118/R100)</f>
        <v>3.8566448044873725</v>
      </c>
      <c r="S136" s="155">
        <f t="shared" si="32"/>
        <v>3.9640777624043828</v>
      </c>
      <c r="T136" s="155">
        <f t="shared" si="32"/>
        <v>4.0377911254437659</v>
      </c>
      <c r="U136" s="155">
        <f t="shared" si="32"/>
        <v>4.0860435055562174</v>
      </c>
      <c r="V136" s="155">
        <f t="shared" si="32"/>
        <v>4.1184799138022328</v>
      </c>
      <c r="W136" s="155">
        <f t="shared" ref="W136:Y136" si="33">IF(W118=0,"",W118/W100)</f>
        <v>4.1420005874516921</v>
      </c>
      <c r="X136" s="155">
        <f t="shared" si="33"/>
        <v>4.1594771430050121</v>
      </c>
      <c r="Y136" s="155">
        <f t="shared" si="33"/>
        <v>4.1760618672361405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1.8212459755619608</v>
      </c>
      <c r="C137" s="156">
        <f t="shared" si="34"/>
        <v>2.0255847861028022</v>
      </c>
      <c r="D137" s="156">
        <f t="shared" si="34"/>
        <v>2.2110874269981102</v>
      </c>
      <c r="E137" s="156">
        <f t="shared" si="34"/>
        <v>2.3774711359992993</v>
      </c>
      <c r="F137" s="156">
        <f t="shared" si="34"/>
        <v>2.4921068680132681</v>
      </c>
      <c r="G137" s="156">
        <f t="shared" si="34"/>
        <v>2.5846413764622489</v>
      </c>
      <c r="H137" s="156">
        <f t="shared" si="34"/>
        <v>2.6643559043588572</v>
      </c>
      <c r="I137" s="156">
        <f t="shared" si="34"/>
        <v>2.7396715333636452</v>
      </c>
      <c r="J137" s="156">
        <f t="shared" si="34"/>
        <v>2.8148130221472809</v>
      </c>
      <c r="K137" s="156">
        <f t="shared" si="34"/>
        <v>2.9158423386140768</v>
      </c>
      <c r="L137" s="156">
        <f t="shared" si="34"/>
        <v>3.018154187432335</v>
      </c>
      <c r="M137" s="156">
        <f t="shared" si="34"/>
        <v>3.1286372894097911</v>
      </c>
      <c r="N137" s="156">
        <f t="shared" si="34"/>
        <v>3.2317528684527819</v>
      </c>
      <c r="O137" s="156">
        <f t="shared" si="34"/>
        <v>3.3639125468056501</v>
      </c>
      <c r="P137" s="156">
        <f t="shared" si="34"/>
        <v>3.5204746288365918</v>
      </c>
      <c r="Q137" s="156">
        <f t="shared" si="34"/>
        <v>3.7028726180139349</v>
      </c>
      <c r="R137" s="156">
        <f t="shared" ref="R137:V137" si="35">IF(R119=0,"",R119/R101)</f>
        <v>3.8566448044873725</v>
      </c>
      <c r="S137" s="156">
        <f t="shared" si="35"/>
        <v>3.9640777624043828</v>
      </c>
      <c r="T137" s="156">
        <f t="shared" si="35"/>
        <v>4.0377911254437659</v>
      </c>
      <c r="U137" s="156">
        <f t="shared" si="35"/>
        <v>4.0860435055562174</v>
      </c>
      <c r="V137" s="156">
        <f t="shared" si="35"/>
        <v>4.1184799138022328</v>
      </c>
      <c r="W137" s="156">
        <f t="shared" ref="W137:Y137" si="36">IF(W119=0,"",W119/W101)</f>
        <v>4.1420005874516921</v>
      </c>
      <c r="X137" s="156">
        <f t="shared" si="36"/>
        <v>4.1594771430050121</v>
      </c>
      <c r="Y137" s="156">
        <f t="shared" si="36"/>
        <v>4.1760618672361405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0.71178557262055409</v>
      </c>
      <c r="C138" s="155">
        <f t="shared" si="37"/>
        <v>0.72427457058334022</v>
      </c>
      <c r="D138" s="155">
        <f t="shared" si="37"/>
        <v>0.72967699932384411</v>
      </c>
      <c r="E138" s="155">
        <f t="shared" si="37"/>
        <v>0.73678496030195295</v>
      </c>
      <c r="F138" s="155">
        <f t="shared" si="37"/>
        <v>0.74297992555354442</v>
      </c>
      <c r="G138" s="155">
        <f t="shared" si="37"/>
        <v>0.75001888321520715</v>
      </c>
      <c r="H138" s="155">
        <f t="shared" si="37"/>
        <v>0.76034503598594239</v>
      </c>
      <c r="I138" s="155">
        <f t="shared" si="37"/>
        <v>0.75917103741297454</v>
      </c>
      <c r="J138" s="155">
        <f t="shared" si="37"/>
        <v>0.76107126948362858</v>
      </c>
      <c r="K138" s="155">
        <f t="shared" si="37"/>
        <v>0.78370092007339853</v>
      </c>
      <c r="L138" s="155">
        <f t="shared" si="37"/>
        <v>0.79137973926510052</v>
      </c>
      <c r="M138" s="155">
        <f t="shared" si="37"/>
        <v>0.7892642340854541</v>
      </c>
      <c r="N138" s="155">
        <f t="shared" si="37"/>
        <v>0.79208933881111787</v>
      </c>
      <c r="O138" s="155">
        <f t="shared" si="37"/>
        <v>0.80148750674186331</v>
      </c>
      <c r="P138" s="155">
        <f t="shared" si="37"/>
        <v>0.80316709173601564</v>
      </c>
      <c r="Q138" s="155">
        <f t="shared" si="37"/>
        <v>0.81502165909288127</v>
      </c>
      <c r="R138" s="155">
        <f t="shared" ref="R138:V138" si="38">IF(R120=0,"",R120/R102)</f>
        <v>0.82179422124320634</v>
      </c>
      <c r="S138" s="155">
        <f t="shared" si="38"/>
        <v>0.82296215391968386</v>
      </c>
      <c r="T138" s="155">
        <f t="shared" si="38"/>
        <v>0.8255227799603122</v>
      </c>
      <c r="U138" s="155">
        <f t="shared" si="38"/>
        <v>0.83192709622963523</v>
      </c>
      <c r="V138" s="155">
        <f t="shared" si="38"/>
        <v>0.83805718610285551</v>
      </c>
      <c r="W138" s="155">
        <f t="shared" ref="W138:Y138" si="39">IF(W120=0,"",W120/W102)</f>
        <v>0.84258068553098575</v>
      </c>
      <c r="X138" s="155">
        <f t="shared" si="39"/>
        <v>0.84528171593969781</v>
      </c>
      <c r="Y138" s="155">
        <f t="shared" si="39"/>
        <v>0.85015975355791595</v>
      </c>
      <c r="DA138" s="130" t="s">
        <v>2046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0.60394781810321463</v>
      </c>
      <c r="C139" s="156">
        <f t="shared" si="40"/>
        <v>0.60607057874198522</v>
      </c>
      <c r="D139" s="156">
        <f t="shared" si="40"/>
        <v>0.61326345099826329</v>
      </c>
      <c r="E139" s="156">
        <f t="shared" si="40"/>
        <v>0.62143946310932552</v>
      </c>
      <c r="F139" s="156">
        <f t="shared" si="40"/>
        <v>0.62747301241541242</v>
      </c>
      <c r="G139" s="156">
        <f t="shared" si="40"/>
        <v>0.63127022025238277</v>
      </c>
      <c r="H139" s="156">
        <f t="shared" si="40"/>
        <v>0.63350544711765466</v>
      </c>
      <c r="I139" s="156">
        <f t="shared" si="40"/>
        <v>0.63499425905656393</v>
      </c>
      <c r="J139" s="156">
        <f t="shared" si="40"/>
        <v>0.63547365030931635</v>
      </c>
      <c r="K139" s="156">
        <f t="shared" si="40"/>
        <v>0.637988952206612</v>
      </c>
      <c r="L139" s="156">
        <f t="shared" si="40"/>
        <v>0.64030882171966341</v>
      </c>
      <c r="M139" s="156">
        <f t="shared" si="40"/>
        <v>0.64224137749464083</v>
      </c>
      <c r="N139" s="156">
        <f t="shared" si="40"/>
        <v>0.65000597539431082</v>
      </c>
      <c r="O139" s="156">
        <f t="shared" si="40"/>
        <v>0.6645483169809776</v>
      </c>
      <c r="P139" s="156">
        <f t="shared" si="40"/>
        <v>0.67937479698886338</v>
      </c>
      <c r="Q139" s="156">
        <f t="shared" si="40"/>
        <v>0.69357771666300028</v>
      </c>
      <c r="R139" s="156">
        <f t="shared" ref="R139:V139" si="41">IF(R121=0,"",R121/R103)</f>
        <v>0.70213830177259429</v>
      </c>
      <c r="S139" s="156">
        <f t="shared" si="41"/>
        <v>0.7204289382841943</v>
      </c>
      <c r="T139" s="156">
        <f t="shared" si="41"/>
        <v>0.73910670068092321</v>
      </c>
      <c r="U139" s="156">
        <f t="shared" si="41"/>
        <v>0.7583797593528796</v>
      </c>
      <c r="V139" s="156">
        <f t="shared" si="41"/>
        <v>0.77950672387846265</v>
      </c>
      <c r="W139" s="156">
        <f t="shared" ref="W139:Y139" si="42">IF(W121=0,"",W121/W103)</f>
        <v>0.79420340539436352</v>
      </c>
      <c r="X139" s="156">
        <f t="shared" si="42"/>
        <v>0.80280565354021394</v>
      </c>
      <c r="Y139" s="156">
        <f t="shared" si="42"/>
        <v>0.80739265930988369</v>
      </c>
      <c r="DA139" s="63" t="s">
        <v>2047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0.80335132779925311</v>
      </c>
      <c r="C140" s="156">
        <f t="shared" si="43"/>
        <v>0.8040903765377897</v>
      </c>
      <c r="D140" s="156">
        <f t="shared" si="43"/>
        <v>0.80381604114214145</v>
      </c>
      <c r="E140" s="156">
        <f t="shared" si="43"/>
        <v>0.81381715670957744</v>
      </c>
      <c r="F140" s="156">
        <f t="shared" si="43"/>
        <v>0.82376865733209792</v>
      </c>
      <c r="G140" s="156">
        <f t="shared" si="43"/>
        <v>0.82408848764901177</v>
      </c>
      <c r="H140" s="156">
        <f t="shared" si="43"/>
        <v>0.85021960363797855</v>
      </c>
      <c r="I140" s="156">
        <f t="shared" si="43"/>
        <v>0.8433127104211402</v>
      </c>
      <c r="J140" s="156">
        <f t="shared" si="43"/>
        <v>0.83203214527305491</v>
      </c>
      <c r="K140" s="156">
        <f t="shared" si="43"/>
        <v>0.82989909483399793</v>
      </c>
      <c r="L140" s="156">
        <f t="shared" si="43"/>
        <v>0.84798627591211151</v>
      </c>
      <c r="M140" s="156">
        <f t="shared" si="43"/>
        <v>0.83400038201541049</v>
      </c>
      <c r="N140" s="156">
        <f t="shared" si="43"/>
        <v>0.84511777066284866</v>
      </c>
      <c r="O140" s="156">
        <f t="shared" si="43"/>
        <v>0.87441134624804617</v>
      </c>
      <c r="P140" s="156">
        <f t="shared" si="43"/>
        <v>0.88093565239602167</v>
      </c>
      <c r="Q140" s="156">
        <f t="shared" si="43"/>
        <v>0.90998229396743657</v>
      </c>
      <c r="R140" s="156">
        <f t="shared" ref="R140:V140" si="44">IF(R122=0,"",R122/R104)</f>
        <v>0.91548512502337209</v>
      </c>
      <c r="S140" s="156">
        <f t="shared" si="44"/>
        <v>0.90590928539124493</v>
      </c>
      <c r="T140" s="156">
        <f t="shared" si="44"/>
        <v>0.89488939294501024</v>
      </c>
      <c r="U140" s="156">
        <f t="shared" si="44"/>
        <v>0.91238575552051593</v>
      </c>
      <c r="V140" s="156">
        <f t="shared" si="44"/>
        <v>0.92183434678239251</v>
      </c>
      <c r="W140" s="156">
        <f t="shared" ref="W140:Y140" si="45">IF(W122=0,"",W122/W104)</f>
        <v>0.93172745956845138</v>
      </c>
      <c r="X140" s="156">
        <f t="shared" si="45"/>
        <v>0.92611825688766891</v>
      </c>
      <c r="Y140" s="156">
        <f t="shared" si="45"/>
        <v>0.92772825472180986</v>
      </c>
      <c r="DA140" s="63" t="s">
        <v>2048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0.60394781810321463</v>
      </c>
      <c r="C141" s="157">
        <f t="shared" si="46"/>
        <v>0.60394781810321463</v>
      </c>
      <c r="D141" s="157">
        <f t="shared" si="46"/>
        <v>0.60394781810321463</v>
      </c>
      <c r="E141" s="157">
        <f t="shared" si="46"/>
        <v>0.6170823186785388</v>
      </c>
      <c r="F141" s="157">
        <f t="shared" si="46"/>
        <v>0.63233254251444515</v>
      </c>
      <c r="G141" s="157">
        <f t="shared" si="46"/>
        <v>0.63387527568911772</v>
      </c>
      <c r="H141" s="157">
        <f t="shared" si="46"/>
        <v>0.63454572941518816</v>
      </c>
      <c r="I141" s="157">
        <f t="shared" si="46"/>
        <v>0.63542315304666563</v>
      </c>
      <c r="J141" s="157">
        <f t="shared" si="46"/>
        <v>0.63648097888989674</v>
      </c>
      <c r="K141" s="157">
        <f t="shared" si="46"/>
        <v>0.63648097888989674</v>
      </c>
      <c r="L141" s="157">
        <f t="shared" si="46"/>
        <v>0.63738501673600567</v>
      </c>
      <c r="M141" s="157">
        <f t="shared" si="46"/>
        <v>0.6400764348235688</v>
      </c>
      <c r="N141" s="157">
        <f t="shared" si="46"/>
        <v>0.64963768260596566</v>
      </c>
      <c r="O141" s="157">
        <f t="shared" si="46"/>
        <v>0.66714419731444252</v>
      </c>
      <c r="P141" s="157">
        <f t="shared" si="46"/>
        <v>0.68500650480313152</v>
      </c>
      <c r="Q141" s="157">
        <f t="shared" si="46"/>
        <v>0.7056050004193769</v>
      </c>
      <c r="R141" s="157">
        <f t="shared" ref="R141:V141" si="47">IF(R123=0,"",R123/R105)</f>
        <v>0.70560500041937713</v>
      </c>
      <c r="S141" s="157">
        <f t="shared" si="47"/>
        <v>0.7056050004193769</v>
      </c>
      <c r="T141" s="157">
        <f t="shared" si="47"/>
        <v>0.70973891568473169</v>
      </c>
      <c r="U141" s="157">
        <f t="shared" si="47"/>
        <v>0.75139493829424153</v>
      </c>
      <c r="V141" s="157">
        <f t="shared" si="47"/>
        <v>0.77378840641272539</v>
      </c>
      <c r="W141" s="157">
        <f t="shared" ref="W141:Y141" si="48">IF(W123=0,"",W123/W105)</f>
        <v>0.79573287508446033</v>
      </c>
      <c r="X141" s="157">
        <f t="shared" si="48"/>
        <v>0.80636971870134611</v>
      </c>
      <c r="Y141" s="157">
        <f t="shared" si="48"/>
        <v>0.8109046245580761</v>
      </c>
      <c r="DA141" s="131" t="s">
        <v>2049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0.68133412192105725</v>
      </c>
      <c r="C143" s="157">
        <f t="shared" si="52"/>
        <v>0.69096578067971648</v>
      </c>
      <c r="D143" s="157">
        <f t="shared" si="52"/>
        <v>0.69712949044789607</v>
      </c>
      <c r="E143" s="157">
        <f t="shared" si="52"/>
        <v>0.69989929252923411</v>
      </c>
      <c r="F143" s="157">
        <f t="shared" si="52"/>
        <v>0.70160648531082592</v>
      </c>
      <c r="G143" s="157">
        <f t="shared" si="52"/>
        <v>0.70296954310979809</v>
      </c>
      <c r="H143" s="157">
        <f t="shared" si="52"/>
        <v>0.70434785902500685</v>
      </c>
      <c r="I143" s="157">
        <f t="shared" si="52"/>
        <v>0.70573655501554189</v>
      </c>
      <c r="J143" s="157">
        <f t="shared" si="52"/>
        <v>0.7068114075101124</v>
      </c>
      <c r="K143" s="157">
        <f t="shared" si="52"/>
        <v>0.70766788844035278</v>
      </c>
      <c r="L143" s="157">
        <f t="shared" si="52"/>
        <v>0.70972846935018008</v>
      </c>
      <c r="M143" s="157">
        <f t="shared" si="52"/>
        <v>0.71189481169694968</v>
      </c>
      <c r="N143" s="157">
        <f t="shared" si="52"/>
        <v>0.7147365172343958</v>
      </c>
      <c r="O143" s="157">
        <f t="shared" si="52"/>
        <v>0.71908699821575006</v>
      </c>
      <c r="P143" s="157">
        <f t="shared" si="52"/>
        <v>0.72674432074421913</v>
      </c>
      <c r="Q143" s="157">
        <f t="shared" si="52"/>
        <v>0.735399594308763</v>
      </c>
      <c r="R143" s="157">
        <f t="shared" ref="R143:V143" si="53">IF(R125=0,"",R125/R107)</f>
        <v>0.74265642565878209</v>
      </c>
      <c r="S143" s="157">
        <f t="shared" si="53"/>
        <v>0.74975351341839902</v>
      </c>
      <c r="T143" s="157">
        <f t="shared" si="53"/>
        <v>0.75995465003330409</v>
      </c>
      <c r="U143" s="157">
        <f t="shared" si="53"/>
        <v>0.76862967007544913</v>
      </c>
      <c r="V143" s="157">
        <f t="shared" si="53"/>
        <v>0.77862065126853885</v>
      </c>
      <c r="W143" s="157">
        <f t="shared" ref="W143:Y143" si="54">IF(W125=0,"",W125/W107)</f>
        <v>0.78677906709692791</v>
      </c>
      <c r="X143" s="157">
        <f t="shared" si="54"/>
        <v>0.79506974786376461</v>
      </c>
      <c r="Y143" s="157">
        <f t="shared" si="54"/>
        <v>0.80382485806568815</v>
      </c>
      <c r="DA143" s="131" t="s">
        <v>2051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0.85149011446182055</v>
      </c>
      <c r="C144" s="158">
        <f t="shared" si="55"/>
        <v>0.85787648045492271</v>
      </c>
      <c r="D144" s="158">
        <f t="shared" si="55"/>
        <v>0.8607488566310415</v>
      </c>
      <c r="E144" s="158">
        <f t="shared" si="55"/>
        <v>0.86364641377945439</v>
      </c>
      <c r="F144" s="158">
        <f t="shared" si="55"/>
        <v>0.86490626725115149</v>
      </c>
      <c r="G144" s="158">
        <f t="shared" si="55"/>
        <v>0.86586939990296685</v>
      </c>
      <c r="H144" s="158">
        <f t="shared" si="55"/>
        <v>0.88649607378985074</v>
      </c>
      <c r="I144" s="158">
        <f t="shared" si="55"/>
        <v>0.88137279501224841</v>
      </c>
      <c r="J144" s="158">
        <f t="shared" si="55"/>
        <v>0.87290774979463592</v>
      </c>
      <c r="K144" s="158">
        <f t="shared" si="55"/>
        <v>0.8714500274248117</v>
      </c>
      <c r="L144" s="158">
        <f t="shared" si="55"/>
        <v>0.88545930102953518</v>
      </c>
      <c r="M144" s="158">
        <f t="shared" si="55"/>
        <v>0.87489012837157176</v>
      </c>
      <c r="N144" s="158">
        <f t="shared" si="55"/>
        <v>0.87994548208124357</v>
      </c>
      <c r="O144" s="158">
        <f t="shared" si="55"/>
        <v>0.89700337749548786</v>
      </c>
      <c r="P144" s="158">
        <f t="shared" si="55"/>
        <v>0.89867306485138632</v>
      </c>
      <c r="Q144" s="158">
        <f t="shared" si="55"/>
        <v>0.91970436093722896</v>
      </c>
      <c r="R144" s="158">
        <f t="shared" ref="R144:V144" si="56">IF(R126=0,"",R126/R108)</f>
        <v>0.92812247620111232</v>
      </c>
      <c r="S144" s="158">
        <f t="shared" si="56"/>
        <v>0.9238270390503619</v>
      </c>
      <c r="T144" s="158">
        <f t="shared" si="56"/>
        <v>0.91649243692766957</v>
      </c>
      <c r="U144" s="158">
        <f t="shared" si="56"/>
        <v>0.918392795346057</v>
      </c>
      <c r="V144" s="158">
        <f t="shared" si="56"/>
        <v>0.92225570712979654</v>
      </c>
      <c r="W144" s="158">
        <f t="shared" ref="W144:Y144" si="57">IF(W126=0,"",W126/W108)</f>
        <v>0.927139681861052</v>
      </c>
      <c r="X144" s="158">
        <f t="shared" si="57"/>
        <v>0.91920396369755852</v>
      </c>
      <c r="Y144" s="158">
        <f t="shared" si="57"/>
        <v>0.92319469700817658</v>
      </c>
      <c r="DA144" s="132" t="s">
        <v>2052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0.68133412192105725</v>
      </c>
      <c r="C145" s="156">
        <f t="shared" si="58"/>
        <v>0.69143601767412055</v>
      </c>
      <c r="D145" s="156">
        <f t="shared" si="58"/>
        <v>0.69717408419254479</v>
      </c>
      <c r="E145" s="156">
        <f t="shared" si="58"/>
        <v>0.70050145604279523</v>
      </c>
      <c r="F145" s="156">
        <f t="shared" si="58"/>
        <v>0.70248197977217763</v>
      </c>
      <c r="G145" s="156">
        <f t="shared" si="58"/>
        <v>0.70406942923111393</v>
      </c>
      <c r="H145" s="156">
        <f t="shared" si="58"/>
        <v>0.70519567659935023</v>
      </c>
      <c r="I145" s="156">
        <f t="shared" si="58"/>
        <v>0.70611685349014053</v>
      </c>
      <c r="J145" s="156">
        <f t="shared" si="58"/>
        <v>0.70723615464820155</v>
      </c>
      <c r="K145" s="156">
        <f t="shared" si="58"/>
        <v>0.70954893802014518</v>
      </c>
      <c r="L145" s="156">
        <f t="shared" si="58"/>
        <v>0.71060509753355405</v>
      </c>
      <c r="M145" s="156">
        <f t="shared" si="58"/>
        <v>0.71220150965932694</v>
      </c>
      <c r="N145" s="156">
        <f t="shared" si="58"/>
        <v>0.71421835250289145</v>
      </c>
      <c r="O145" s="156">
        <f t="shared" si="58"/>
        <v>0.71803034000529364</v>
      </c>
      <c r="P145" s="156">
        <f t="shared" si="58"/>
        <v>0.72360971813787922</v>
      </c>
      <c r="Q145" s="156">
        <f t="shared" si="58"/>
        <v>0.73167986295825227</v>
      </c>
      <c r="R145" s="156">
        <f t="shared" ref="R145:V145" si="59">IF(R127=0,"",R127/R109)</f>
        <v>0.74078589484276391</v>
      </c>
      <c r="S145" s="156">
        <f t="shared" si="59"/>
        <v>0.75115805336814945</v>
      </c>
      <c r="T145" s="156">
        <f t="shared" si="59"/>
        <v>0.76001570237616856</v>
      </c>
      <c r="U145" s="156">
        <f t="shared" si="59"/>
        <v>0.7688798052638931</v>
      </c>
      <c r="V145" s="156">
        <f t="shared" si="59"/>
        <v>0.77768435496672239</v>
      </c>
      <c r="W145" s="156">
        <f t="shared" ref="W145:Y145" si="60">IF(W127=0,"",W127/W109)</f>
        <v>0.7847549872927726</v>
      </c>
      <c r="X145" s="156">
        <f t="shared" si="60"/>
        <v>0.7936805623721771</v>
      </c>
      <c r="Y145" s="156">
        <f t="shared" si="60"/>
        <v>0.80150721555405313</v>
      </c>
      <c r="DA145" s="63" t="s">
        <v>2053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0.75065253892259021</v>
      </c>
      <c r="C147" s="155">
        <f t="shared" si="64"/>
        <v>0.75674276324195244</v>
      </c>
      <c r="D147" s="155">
        <f t="shared" si="64"/>
        <v>0.76097022042609996</v>
      </c>
      <c r="E147" s="155">
        <f t="shared" si="64"/>
        <v>0.76324751577399585</v>
      </c>
      <c r="F147" s="155">
        <f t="shared" si="64"/>
        <v>0.76468378351783828</v>
      </c>
      <c r="G147" s="155">
        <f t="shared" si="64"/>
        <v>0.76593552561026701</v>
      </c>
      <c r="H147" s="155">
        <f t="shared" si="64"/>
        <v>0.76716845895019847</v>
      </c>
      <c r="I147" s="155">
        <f t="shared" si="64"/>
        <v>0.76854155492675913</v>
      </c>
      <c r="J147" s="155">
        <f t="shared" si="64"/>
        <v>0.76988733841329759</v>
      </c>
      <c r="K147" s="155">
        <f t="shared" si="64"/>
        <v>0.77182802320434307</v>
      </c>
      <c r="L147" s="155">
        <f t="shared" si="64"/>
        <v>0.77353521490312038</v>
      </c>
      <c r="M147" s="155">
        <f t="shared" si="64"/>
        <v>0.77548531091674688</v>
      </c>
      <c r="N147" s="155">
        <f t="shared" si="64"/>
        <v>0.77759912985836133</v>
      </c>
      <c r="O147" s="155">
        <f t="shared" si="64"/>
        <v>0.78041304619866969</v>
      </c>
      <c r="P147" s="155">
        <f t="shared" si="64"/>
        <v>0.78450274992467384</v>
      </c>
      <c r="Q147" s="155">
        <f t="shared" si="64"/>
        <v>0.78981470340318671</v>
      </c>
      <c r="R147" s="155">
        <f t="shared" ref="R147:V147" si="65">IF(R129=0,"",R129/R111)</f>
        <v>0.79621900148296498</v>
      </c>
      <c r="S147" s="155">
        <f t="shared" si="65"/>
        <v>0.80465762539835806</v>
      </c>
      <c r="T147" s="155">
        <f t="shared" si="65"/>
        <v>0.81644542246584462</v>
      </c>
      <c r="U147" s="155">
        <f t="shared" si="65"/>
        <v>0.82881806748923448</v>
      </c>
      <c r="V147" s="155">
        <f t="shared" si="65"/>
        <v>0.84372921516803256</v>
      </c>
      <c r="W147" s="155">
        <f t="shared" ref="W147:Y147" si="66">IF(W129=0,"",W129/W111)</f>
        <v>0.85584950370283197</v>
      </c>
      <c r="X147" s="155">
        <f t="shared" si="66"/>
        <v>0.8685784569852637</v>
      </c>
      <c r="Y147" s="155">
        <f t="shared" si="66"/>
        <v>0.87885097312966698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0.60145569381787189</v>
      </c>
      <c r="C148" s="156">
        <f t="shared" si="67"/>
        <v>0.60410100333964023</v>
      </c>
      <c r="D148" s="156">
        <f t="shared" si="67"/>
        <v>0.60575001801258965</v>
      </c>
      <c r="E148" s="156">
        <f t="shared" si="67"/>
        <v>0.60674333423546667</v>
      </c>
      <c r="F148" s="156">
        <f t="shared" si="67"/>
        <v>0.60741737635590365</v>
      </c>
      <c r="G148" s="156">
        <f t="shared" si="67"/>
        <v>0.60793173340290219</v>
      </c>
      <c r="H148" s="156">
        <f t="shared" si="67"/>
        <v>0.60829786442876388</v>
      </c>
      <c r="I148" s="156">
        <f t="shared" si="67"/>
        <v>0.60852433369962644</v>
      </c>
      <c r="J148" s="156">
        <f t="shared" si="67"/>
        <v>0.60865575202201527</v>
      </c>
      <c r="K148" s="156">
        <f t="shared" si="67"/>
        <v>0.60889275828879619</v>
      </c>
      <c r="L148" s="156">
        <f t="shared" si="67"/>
        <v>0.60906369362156831</v>
      </c>
      <c r="M148" s="156">
        <f t="shared" si="67"/>
        <v>0.60921509723224965</v>
      </c>
      <c r="N148" s="156">
        <f t="shared" si="67"/>
        <v>0.60938453053656227</v>
      </c>
      <c r="O148" s="156">
        <f t="shared" si="67"/>
        <v>0.60964390323116735</v>
      </c>
      <c r="P148" s="156">
        <f t="shared" si="67"/>
        <v>0.60993660191415788</v>
      </c>
      <c r="Q148" s="156">
        <f t="shared" si="67"/>
        <v>0.61036705721136086</v>
      </c>
      <c r="R148" s="156">
        <f t="shared" ref="R148:V148" si="68">IF(R130=0,"",R130/R112)</f>
        <v>0.61093334011323841</v>
      </c>
      <c r="S148" s="156">
        <f t="shared" si="68"/>
        <v>0.6115807583072026</v>
      </c>
      <c r="T148" s="156">
        <f t="shared" si="68"/>
        <v>0.61219074365789705</v>
      </c>
      <c r="U148" s="156">
        <f t="shared" si="68"/>
        <v>0.61350331587881268</v>
      </c>
      <c r="V148" s="156">
        <f t="shared" si="68"/>
        <v>0.61533890348573383</v>
      </c>
      <c r="W148" s="156">
        <f t="shared" ref="W148:Y148" si="69">IF(W130=0,"",W130/W112)</f>
        <v>0.61747923281013273</v>
      </c>
      <c r="X148" s="156">
        <f t="shared" si="69"/>
        <v>0.61862985568383155</v>
      </c>
      <c r="Y148" s="156">
        <f t="shared" si="69"/>
        <v>0.61994359645466723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0.75186575151063773</v>
      </c>
      <c r="C149" s="159">
        <f t="shared" si="70"/>
        <v>0.75788017864437562</v>
      </c>
      <c r="D149" s="159">
        <f t="shared" si="70"/>
        <v>0.76197615078315917</v>
      </c>
      <c r="E149" s="159">
        <f t="shared" si="70"/>
        <v>0.76417069275143501</v>
      </c>
      <c r="F149" s="159">
        <f t="shared" si="70"/>
        <v>0.76566115369195908</v>
      </c>
      <c r="G149" s="159">
        <f t="shared" si="70"/>
        <v>0.76698345677893076</v>
      </c>
      <c r="H149" s="159">
        <f t="shared" si="70"/>
        <v>0.76819551412056786</v>
      </c>
      <c r="I149" s="159">
        <f t="shared" si="70"/>
        <v>0.76950018305256807</v>
      </c>
      <c r="J149" s="159">
        <f t="shared" si="70"/>
        <v>0.77075843765213004</v>
      </c>
      <c r="K149" s="159">
        <f t="shared" si="70"/>
        <v>0.77263303750288137</v>
      </c>
      <c r="L149" s="159">
        <f t="shared" si="70"/>
        <v>0.77428489358170094</v>
      </c>
      <c r="M149" s="159">
        <f t="shared" si="70"/>
        <v>0.77605343037331653</v>
      </c>
      <c r="N149" s="159">
        <f t="shared" si="70"/>
        <v>0.77798770264283124</v>
      </c>
      <c r="O149" s="159">
        <f t="shared" si="70"/>
        <v>0.78078088998031958</v>
      </c>
      <c r="P149" s="159">
        <f t="shared" si="70"/>
        <v>0.78494097309257604</v>
      </c>
      <c r="Q149" s="159">
        <f t="shared" si="70"/>
        <v>0.79044787426340457</v>
      </c>
      <c r="R149" s="159">
        <f t="shared" ref="R149:V149" si="71">IF(R131=0,"",R131/R113)</f>
        <v>0.79694381061846054</v>
      </c>
      <c r="S149" s="159">
        <f t="shared" si="71"/>
        <v>0.80538658740896951</v>
      </c>
      <c r="T149" s="159">
        <f t="shared" si="71"/>
        <v>0.81710895090105329</v>
      </c>
      <c r="U149" s="159">
        <f t="shared" si="71"/>
        <v>0.82947963145847659</v>
      </c>
      <c r="V149" s="159">
        <f t="shared" si="71"/>
        <v>0.84439138204739417</v>
      </c>
      <c r="W149" s="159">
        <f t="shared" ref="W149:Y149" si="72">IF(W131=0,"",W131/W113)</f>
        <v>0.85685384610139004</v>
      </c>
      <c r="X149" s="159">
        <f t="shared" si="72"/>
        <v>0.86896006135348769</v>
      </c>
      <c r="Y149" s="159">
        <f t="shared" si="72"/>
        <v>0.87923783349256401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0.36677451129361521</v>
      </c>
      <c r="C151" s="117">
        <f t="shared" si="73"/>
        <v>0.31239350860739368</v>
      </c>
      <c r="D151" s="117">
        <f t="shared" si="73"/>
        <v>0.40867453005974497</v>
      </c>
      <c r="E151" s="117">
        <f t="shared" si="73"/>
        <v>0.55357798648278855</v>
      </c>
      <c r="F151" s="117">
        <f t="shared" si="73"/>
        <v>0.88349830740362556</v>
      </c>
      <c r="G151" s="117">
        <f t="shared" si="73"/>
        <v>1.4839977511028106</v>
      </c>
      <c r="H151" s="117">
        <f t="shared" si="73"/>
        <v>1.6553474688556695</v>
      </c>
      <c r="I151" s="117">
        <f t="shared" si="73"/>
        <v>1.9733577775247264</v>
      </c>
      <c r="J151" s="117">
        <f t="shared" si="73"/>
        <v>2.0435010157950693</v>
      </c>
      <c r="K151" s="117">
        <f t="shared" si="73"/>
        <v>1.4972223988872226</v>
      </c>
      <c r="L151" s="117">
        <f t="shared" si="73"/>
        <v>1.4818500295483996</v>
      </c>
      <c r="M151" s="117">
        <f t="shared" si="73"/>
        <v>1.4655494408222991</v>
      </c>
      <c r="N151" s="117">
        <f t="shared" si="73"/>
        <v>1.479038043569034</v>
      </c>
      <c r="O151" s="117">
        <f t="shared" si="73"/>
        <v>1.510522967224855</v>
      </c>
      <c r="P151" s="117">
        <f t="shared" si="73"/>
        <v>1.7487450412060435</v>
      </c>
      <c r="Q151" s="117">
        <f t="shared" si="73"/>
        <v>1.8451698152457325</v>
      </c>
      <c r="R151" s="117">
        <f t="shared" ref="R151:V151" si="74">R152+R154+R156+R165</f>
        <v>1.5383402609317272</v>
      </c>
      <c r="S151" s="117">
        <f t="shared" si="74"/>
        <v>1.6027973674991063</v>
      </c>
      <c r="T151" s="117">
        <f t="shared" si="74"/>
        <v>1.5824529977484005</v>
      </c>
      <c r="U151" s="117">
        <f t="shared" si="74"/>
        <v>1.7753498486091421</v>
      </c>
      <c r="V151" s="117">
        <f t="shared" si="74"/>
        <v>1.9411883387065991</v>
      </c>
      <c r="W151" s="117">
        <f t="shared" ref="W151:Y151" si="75">W152+W154+W156+W165</f>
        <v>2.6738590181171875</v>
      </c>
      <c r="X151" s="117">
        <f t="shared" si="75"/>
        <v>2.3375623885311754</v>
      </c>
      <c r="Y151" s="117">
        <f t="shared" si="75"/>
        <v>2.2633189798248656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0.35705869291978715</v>
      </c>
      <c r="C156" s="122">
        <v>0.29618303133529322</v>
      </c>
      <c r="D156" s="122">
        <v>0.38415647280635928</v>
      </c>
      <c r="E156" s="122">
        <v>0.52263434419603627</v>
      </c>
      <c r="F156" s="122">
        <v>0.84067910303040416</v>
      </c>
      <c r="G156" s="122">
        <v>1.4403016947429779</v>
      </c>
      <c r="H156" s="122">
        <v>1.600204161214128</v>
      </c>
      <c r="I156" s="122">
        <v>1.9214034235210093</v>
      </c>
      <c r="J156" s="122">
        <v>1.9871427596419811</v>
      </c>
      <c r="K156" s="122">
        <v>1.4219847762468587</v>
      </c>
      <c r="L156" s="122">
        <v>1.4068388217626853</v>
      </c>
      <c r="M156" s="122">
        <v>1.4064680998456645</v>
      </c>
      <c r="N156" s="122">
        <v>1.4360960184929519</v>
      </c>
      <c r="O156" s="122">
        <v>1.4685874359196172</v>
      </c>
      <c r="P156" s="122">
        <v>1.6920086524968105</v>
      </c>
      <c r="Q156" s="122">
        <v>1.7609354095219851</v>
      </c>
      <c r="R156" s="122">
        <v>1.4371209461449985</v>
      </c>
      <c r="S156" s="122">
        <v>1.5006406991013845</v>
      </c>
      <c r="T156" s="122">
        <v>1.4864614049166145</v>
      </c>
      <c r="U156" s="122">
        <v>1.6741495808381488</v>
      </c>
      <c r="V156" s="122">
        <v>1.8338201479591594</v>
      </c>
      <c r="W156" s="122">
        <v>2.5150500505873388</v>
      </c>
      <c r="X156" s="122">
        <v>2.2730500396703253</v>
      </c>
      <c r="Y156" s="122">
        <v>2.1955523884849164</v>
      </c>
      <c r="DA156" s="130" t="s">
        <v>2214</v>
      </c>
    </row>
    <row r="157" spans="1:105" ht="12" customHeight="1" x14ac:dyDescent="0.25">
      <c r="A157" s="97" t="s">
        <v>124</v>
      </c>
      <c r="B157" s="98">
        <v>0.35677713458930049</v>
      </c>
      <c r="C157" s="98">
        <v>0.29593282331766096</v>
      </c>
      <c r="D157" s="98">
        <v>0.38388414856739661</v>
      </c>
      <c r="E157" s="98">
        <v>0.52214535661830852</v>
      </c>
      <c r="F157" s="98">
        <v>0.83972478374258031</v>
      </c>
      <c r="G157" s="98">
        <v>1.4378193761091544</v>
      </c>
      <c r="H157" s="98">
        <v>1.5978465933685688</v>
      </c>
      <c r="I157" s="98">
        <v>1.9182522873367092</v>
      </c>
      <c r="J157" s="98">
        <v>1.9827985575416902</v>
      </c>
      <c r="K157" s="98">
        <v>1.4184313851934618</v>
      </c>
      <c r="L157" s="98">
        <v>1.4040895422657766</v>
      </c>
      <c r="M157" s="98">
        <v>1.4033974816004031</v>
      </c>
      <c r="N157" s="98">
        <v>1.4328715932482141</v>
      </c>
      <c r="O157" s="98">
        <v>1.4662483104152055</v>
      </c>
      <c r="P157" s="98">
        <v>1.6892936961619192</v>
      </c>
      <c r="Q157" s="98">
        <v>1.7585657427623289</v>
      </c>
      <c r="R157" s="98">
        <v>1.4352009864725177</v>
      </c>
      <c r="S157" s="98">
        <v>1.4983722079685411</v>
      </c>
      <c r="T157" s="98">
        <v>1.4841865527331264</v>
      </c>
      <c r="U157" s="98">
        <v>1.6721389234225081</v>
      </c>
      <c r="V157" s="98">
        <v>1.8312698701857759</v>
      </c>
      <c r="W157" s="98">
        <v>2.511538291960751</v>
      </c>
      <c r="X157" s="98">
        <v>2.2695510683619471</v>
      </c>
      <c r="Y157" s="98">
        <v>2.192177580239536</v>
      </c>
      <c r="DA157" s="63" t="s">
        <v>2215</v>
      </c>
    </row>
    <row r="158" spans="1:105" ht="12" customHeight="1" x14ac:dyDescent="0.25">
      <c r="A158" s="97" t="s">
        <v>123</v>
      </c>
      <c r="B158" s="98">
        <v>2.8155833048666603E-4</v>
      </c>
      <c r="C158" s="98">
        <v>2.5020801763224281E-4</v>
      </c>
      <c r="D158" s="98">
        <v>2.7232423896268536E-4</v>
      </c>
      <c r="E158" s="98">
        <v>4.889875777277854E-4</v>
      </c>
      <c r="F158" s="98">
        <v>9.5431928782388638E-4</v>
      </c>
      <c r="G158" s="98">
        <v>2.4823186338234914E-3</v>
      </c>
      <c r="H158" s="98">
        <v>2.357567845559282E-3</v>
      </c>
      <c r="I158" s="98">
        <v>3.1511361843002302E-3</v>
      </c>
      <c r="J158" s="98">
        <v>4.3442021002908825E-3</v>
      </c>
      <c r="K158" s="98">
        <v>3.5533910533968468E-3</v>
      </c>
      <c r="L158" s="98">
        <v>2.7492794969087141E-3</v>
      </c>
      <c r="M158" s="98">
        <v>3.0706182452613692E-3</v>
      </c>
      <c r="N158" s="98">
        <v>3.2244252447376602E-3</v>
      </c>
      <c r="O158" s="98">
        <v>2.33912550441167E-3</v>
      </c>
      <c r="P158" s="98">
        <v>2.7149563348912893E-3</v>
      </c>
      <c r="Q158" s="98">
        <v>2.3696667596561404E-3</v>
      </c>
      <c r="R158" s="98">
        <v>1.9199596724807707E-3</v>
      </c>
      <c r="S158" s="98">
        <v>2.2684911328433883E-3</v>
      </c>
      <c r="T158" s="98">
        <v>2.2748521834881591E-3</v>
      </c>
      <c r="U158" s="98">
        <v>2.010657415640727E-3</v>
      </c>
      <c r="V158" s="98">
        <v>2.5502777733833861E-3</v>
      </c>
      <c r="W158" s="98">
        <v>3.511758626587755E-3</v>
      </c>
      <c r="X158" s="98">
        <v>3.498971308377956E-3</v>
      </c>
      <c r="Y158" s="98">
        <v>3.3748082453805639E-3</v>
      </c>
      <c r="DA158" s="63" t="s">
        <v>2216</v>
      </c>
    </row>
    <row r="159" spans="1:105" ht="12" customHeight="1" x14ac:dyDescent="0.25">
      <c r="A159" s="100" t="s">
        <v>50</v>
      </c>
      <c r="B159" s="101">
        <v>2.8155833048666603E-4</v>
      </c>
      <c r="C159" s="101">
        <v>2.5020801763224281E-4</v>
      </c>
      <c r="D159" s="101">
        <v>2.7232423896268536E-4</v>
      </c>
      <c r="E159" s="101">
        <v>4.889875777277854E-4</v>
      </c>
      <c r="F159" s="101">
        <v>9.5431928782388638E-4</v>
      </c>
      <c r="G159" s="101">
        <v>2.4823186338234914E-3</v>
      </c>
      <c r="H159" s="101">
        <v>2.357567845559282E-3</v>
      </c>
      <c r="I159" s="101">
        <v>3.1511361843002302E-3</v>
      </c>
      <c r="J159" s="101">
        <v>4.3442021002908825E-3</v>
      </c>
      <c r="K159" s="101">
        <v>3.5533910533968468E-3</v>
      </c>
      <c r="L159" s="101">
        <v>2.7492794969087141E-3</v>
      </c>
      <c r="M159" s="101">
        <v>3.0706182452613692E-3</v>
      </c>
      <c r="N159" s="101">
        <v>3.2244252447376602E-3</v>
      </c>
      <c r="O159" s="101">
        <v>2.33912550441167E-3</v>
      </c>
      <c r="P159" s="101">
        <v>2.7149563348912893E-3</v>
      </c>
      <c r="Q159" s="101">
        <v>2.3696667596561404E-3</v>
      </c>
      <c r="R159" s="101">
        <v>1.9199596724807707E-3</v>
      </c>
      <c r="S159" s="101">
        <v>2.2684911328433883E-3</v>
      </c>
      <c r="T159" s="101">
        <v>2.2748521834881591E-3</v>
      </c>
      <c r="U159" s="101">
        <v>2.010657415640727E-3</v>
      </c>
      <c r="V159" s="101">
        <v>2.5502777733833861E-3</v>
      </c>
      <c r="W159" s="101">
        <v>3.511758626587755E-3</v>
      </c>
      <c r="X159" s="101">
        <v>3.498971308377956E-3</v>
      </c>
      <c r="Y159" s="101">
        <v>3.3748082453805639E-3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9.7158183738280408E-3</v>
      </c>
      <c r="C165" s="122">
        <v>1.6210477272100447E-2</v>
      </c>
      <c r="D165" s="122">
        <v>2.4518057253385701E-2</v>
      </c>
      <c r="E165" s="122">
        <v>3.0943642286752244E-2</v>
      </c>
      <c r="F165" s="122">
        <v>4.2819204373221398E-2</v>
      </c>
      <c r="G165" s="122">
        <v>4.3696056359832813E-2</v>
      </c>
      <c r="H165" s="122">
        <v>5.5143307641541475E-2</v>
      </c>
      <c r="I165" s="122">
        <v>5.1954354003717111E-2</v>
      </c>
      <c r="J165" s="122">
        <v>5.635825615308826E-2</v>
      </c>
      <c r="K165" s="122">
        <v>7.5237622640363974E-2</v>
      </c>
      <c r="L165" s="122">
        <v>7.5011207785714282E-2</v>
      </c>
      <c r="M165" s="122">
        <v>5.9081340976634637E-2</v>
      </c>
      <c r="N165" s="122">
        <v>4.294202507608217E-2</v>
      </c>
      <c r="O165" s="122">
        <v>4.1935531305237965E-2</v>
      </c>
      <c r="P165" s="122">
        <v>5.6736388709232831E-2</v>
      </c>
      <c r="Q165" s="122">
        <v>8.4234405723747338E-2</v>
      </c>
      <c r="R165" s="122">
        <v>0.10121931478672858</v>
      </c>
      <c r="S165" s="122">
        <v>0.10215666839772165</v>
      </c>
      <c r="T165" s="122">
        <v>9.5991592831786071E-2</v>
      </c>
      <c r="U165" s="122">
        <v>0.1012002677709934</v>
      </c>
      <c r="V165" s="122">
        <v>0.10736819074743964</v>
      </c>
      <c r="W165" s="122">
        <v>0.15880896752984863</v>
      </c>
      <c r="X165" s="122">
        <v>6.4512348860849889E-2</v>
      </c>
      <c r="Y165" s="122">
        <v>6.7766591339949098E-2</v>
      </c>
      <c r="DA165" s="130" t="s">
        <v>2223</v>
      </c>
    </row>
    <row r="166" spans="1:105" ht="12" customHeight="1" x14ac:dyDescent="0.25">
      <c r="A166" s="97" t="s">
        <v>50</v>
      </c>
      <c r="B166" s="98">
        <v>9.7158183738280408E-3</v>
      </c>
      <c r="C166" s="98">
        <v>1.6210477272100447E-2</v>
      </c>
      <c r="D166" s="98">
        <v>2.4518057253385701E-2</v>
      </c>
      <c r="E166" s="98">
        <v>3.0943642286752244E-2</v>
      </c>
      <c r="F166" s="98">
        <v>4.2819204373221398E-2</v>
      </c>
      <c r="G166" s="98">
        <v>4.3696056359832813E-2</v>
      </c>
      <c r="H166" s="98">
        <v>5.5143307641541475E-2</v>
      </c>
      <c r="I166" s="98">
        <v>5.1954354003717111E-2</v>
      </c>
      <c r="J166" s="98">
        <v>5.635825615308826E-2</v>
      </c>
      <c r="K166" s="98">
        <v>7.5237622640363974E-2</v>
      </c>
      <c r="L166" s="98">
        <v>7.5011207785714282E-2</v>
      </c>
      <c r="M166" s="98">
        <v>5.9081340976634637E-2</v>
      </c>
      <c r="N166" s="98">
        <v>4.294202507608217E-2</v>
      </c>
      <c r="O166" s="98">
        <v>4.1935531305237965E-2</v>
      </c>
      <c r="P166" s="98">
        <v>5.6736388709232831E-2</v>
      </c>
      <c r="Q166" s="98">
        <v>8.4234405723747338E-2</v>
      </c>
      <c r="R166" s="98">
        <v>0.10121931478672858</v>
      </c>
      <c r="S166" s="98">
        <v>0.10215666839772165</v>
      </c>
      <c r="T166" s="98">
        <v>9.5991592831786071E-2</v>
      </c>
      <c r="U166" s="98">
        <v>0.1012002677709934</v>
      </c>
      <c r="V166" s="98">
        <v>0.10736819074743964</v>
      </c>
      <c r="W166" s="98">
        <v>0.15880896752984863</v>
      </c>
      <c r="X166" s="98">
        <v>6.4512348860849889E-2</v>
      </c>
      <c r="Y166" s="98">
        <v>6.7766591339949098E-2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7387.746289955976</v>
      </c>
      <c r="C169" s="117">
        <f t="shared" si="78"/>
        <v>7805.7435163821638</v>
      </c>
      <c r="D169" s="117">
        <f t="shared" si="78"/>
        <v>7070.9063200173723</v>
      </c>
      <c r="E169" s="117">
        <f t="shared" si="78"/>
        <v>6977.2967834923193</v>
      </c>
      <c r="F169" s="117">
        <f t="shared" si="78"/>
        <v>6646.7485250004411</v>
      </c>
      <c r="G169" s="117">
        <f t="shared" si="78"/>
        <v>6339.4424862598489</v>
      </c>
      <c r="H169" s="117">
        <f t="shared" si="78"/>
        <v>5977.237045774199</v>
      </c>
      <c r="I169" s="117">
        <f t="shared" si="78"/>
        <v>6037.849726186294</v>
      </c>
      <c r="J169" s="117">
        <f t="shared" si="78"/>
        <v>5718.1130977244629</v>
      </c>
      <c r="K169" s="117">
        <f t="shared" si="78"/>
        <v>6378.9065724379061</v>
      </c>
      <c r="L169" s="117">
        <f t="shared" si="78"/>
        <v>6460.2859549193963</v>
      </c>
      <c r="M169" s="117">
        <f t="shared" si="78"/>
        <v>6196.9564327518119</v>
      </c>
      <c r="N169" s="117">
        <f t="shared" si="78"/>
        <v>6291.9185027220919</v>
      </c>
      <c r="O169" s="117">
        <f t="shared" si="78"/>
        <v>6157.6855007666318</v>
      </c>
      <c r="P169" s="117">
        <f t="shared" si="78"/>
        <v>5886.4819280038964</v>
      </c>
      <c r="Q169" s="117">
        <f t="shared" si="78"/>
        <v>6204.4208005710843</v>
      </c>
      <c r="R169" s="117">
        <f t="shared" ref="R169:V169" si="79">R170+R172+R174+R183</f>
        <v>6081.2877838027589</v>
      </c>
      <c r="S169" s="117">
        <f t="shared" si="79"/>
        <v>5855.3575083947117</v>
      </c>
      <c r="T169" s="117">
        <f t="shared" si="79"/>
        <v>5717.8882911735373</v>
      </c>
      <c r="U169" s="117">
        <f t="shared" si="79"/>
        <v>5515.1186231800511</v>
      </c>
      <c r="V169" s="117">
        <f t="shared" si="79"/>
        <v>5988.426845396627</v>
      </c>
      <c r="W169" s="117">
        <f t="shared" ref="W169:Y169" si="80">W170+W172+W174+W183</f>
        <v>6254.0687353348549</v>
      </c>
      <c r="X169" s="117">
        <f t="shared" si="80"/>
        <v>5858.236809078533</v>
      </c>
      <c r="Y169" s="117">
        <f t="shared" si="80"/>
        <v>5663.8204783509964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4424.6781371904099</v>
      </c>
      <c r="C170" s="122">
        <f t="shared" si="81"/>
        <v>4744.3516914904294</v>
      </c>
      <c r="D170" s="122">
        <f t="shared" si="81"/>
        <v>3903.878021463875</v>
      </c>
      <c r="E170" s="122">
        <f t="shared" si="81"/>
        <v>3807.2243866565364</v>
      </c>
      <c r="F170" s="122">
        <f t="shared" si="81"/>
        <v>3458.3232155790351</v>
      </c>
      <c r="G170" s="122">
        <f t="shared" si="81"/>
        <v>3439.5415769161195</v>
      </c>
      <c r="H170" s="122">
        <f t="shared" si="81"/>
        <v>2942.7601895280168</v>
      </c>
      <c r="I170" s="122">
        <f t="shared" si="81"/>
        <v>3030.9576192125223</v>
      </c>
      <c r="J170" s="122">
        <f t="shared" si="81"/>
        <v>2685.7178007643038</v>
      </c>
      <c r="K170" s="122">
        <f t="shared" si="81"/>
        <v>3088.6923119634125</v>
      </c>
      <c r="L170" s="122">
        <f t="shared" si="81"/>
        <v>3113.7754214963879</v>
      </c>
      <c r="M170" s="122">
        <f t="shared" si="81"/>
        <v>2906.6780209504368</v>
      </c>
      <c r="N170" s="122">
        <f t="shared" si="81"/>
        <v>2898.8745061930904</v>
      </c>
      <c r="O170" s="122">
        <f t="shared" si="81"/>
        <v>2771.1992383317261</v>
      </c>
      <c r="P170" s="122">
        <f t="shared" si="81"/>
        <v>2531.3786098030942</v>
      </c>
      <c r="Q170" s="122">
        <f t="shared" si="81"/>
        <v>2911.5515019001473</v>
      </c>
      <c r="R170" s="122">
        <f t="shared" si="81"/>
        <v>2811.8654405383063</v>
      </c>
      <c r="S170" s="122">
        <f t="shared" si="81"/>
        <v>2661.6377813523959</v>
      </c>
      <c r="T170" s="122">
        <f t="shared" si="81"/>
        <v>2651.1312949797666</v>
      </c>
      <c r="U170" s="122">
        <f t="shared" si="81"/>
        <v>2387.748859058594</v>
      </c>
      <c r="V170" s="122">
        <f t="shared" si="81"/>
        <v>2973.5103210494567</v>
      </c>
      <c r="W170" s="122">
        <f t="shared" si="81"/>
        <v>3020.9312367682928</v>
      </c>
      <c r="X170" s="122">
        <f t="shared" si="81"/>
        <v>2700.4034374152643</v>
      </c>
      <c r="Y170" s="122">
        <f t="shared" si="81"/>
        <v>2647.0195476393137</v>
      </c>
      <c r="DA170" s="130" t="s">
        <v>2378</v>
      </c>
    </row>
    <row r="171" spans="1:105" ht="12" customHeight="1" x14ac:dyDescent="0.25">
      <c r="A171" s="97" t="s">
        <v>53</v>
      </c>
      <c r="B171" s="98">
        <v>4424.6781371904099</v>
      </c>
      <c r="C171" s="98">
        <v>4744.3516914904294</v>
      </c>
      <c r="D171" s="98">
        <v>3903.878021463875</v>
      </c>
      <c r="E171" s="98">
        <v>3807.2243866565364</v>
      </c>
      <c r="F171" s="98">
        <v>3458.3232155790351</v>
      </c>
      <c r="G171" s="98">
        <v>3439.5415769161195</v>
      </c>
      <c r="H171" s="98">
        <v>2942.7601895280168</v>
      </c>
      <c r="I171" s="98">
        <v>3030.9576192125223</v>
      </c>
      <c r="J171" s="98">
        <v>2685.7178007643038</v>
      </c>
      <c r="K171" s="98">
        <v>3088.6923119634125</v>
      </c>
      <c r="L171" s="98">
        <v>3113.7754214963879</v>
      </c>
      <c r="M171" s="98">
        <v>2906.6780209504368</v>
      </c>
      <c r="N171" s="98">
        <v>2898.8745061930904</v>
      </c>
      <c r="O171" s="98">
        <v>2771.1992383317261</v>
      </c>
      <c r="P171" s="98">
        <v>2531.3786098030942</v>
      </c>
      <c r="Q171" s="98">
        <v>2911.5515019001473</v>
      </c>
      <c r="R171" s="98">
        <v>2811.8654405383063</v>
      </c>
      <c r="S171" s="98">
        <v>2661.6377813523959</v>
      </c>
      <c r="T171" s="98">
        <v>2651.1312949797666</v>
      </c>
      <c r="U171" s="98">
        <v>2387.748859058594</v>
      </c>
      <c r="V171" s="98">
        <v>2973.5103210494567</v>
      </c>
      <c r="W171" s="98">
        <v>3020.9312367682928</v>
      </c>
      <c r="X171" s="98">
        <v>2700.4034374152643</v>
      </c>
      <c r="Y171" s="98">
        <v>2647.0195476393137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4.3919532210047398</v>
      </c>
      <c r="C172" s="122">
        <f t="shared" si="82"/>
        <v>3.9521130257021486</v>
      </c>
      <c r="D172" s="122">
        <f t="shared" si="82"/>
        <v>3.586355010410061</v>
      </c>
      <c r="E172" s="122">
        <f t="shared" si="82"/>
        <v>6.6303559486136265</v>
      </c>
      <c r="F172" s="122">
        <f t="shared" si="82"/>
        <v>4.5200541634486795</v>
      </c>
      <c r="G172" s="122">
        <f t="shared" si="82"/>
        <v>5.1465199661530443</v>
      </c>
      <c r="H172" s="122">
        <f t="shared" si="82"/>
        <v>6.6678275316198956</v>
      </c>
      <c r="I172" s="122">
        <f t="shared" si="82"/>
        <v>6.4342759630462272</v>
      </c>
      <c r="J172" s="122">
        <f t="shared" si="82"/>
        <v>5.6911286102634158</v>
      </c>
      <c r="K172" s="122">
        <f t="shared" si="82"/>
        <v>5.7417897817317121</v>
      </c>
      <c r="L172" s="122">
        <f t="shared" si="82"/>
        <v>6.510178436197954</v>
      </c>
      <c r="M172" s="122">
        <f t="shared" si="82"/>
        <v>5.8559820162954859</v>
      </c>
      <c r="N172" s="122">
        <f t="shared" si="82"/>
        <v>6.4763465952342525</v>
      </c>
      <c r="O172" s="122">
        <f t="shared" si="82"/>
        <v>7.7730960114205994</v>
      </c>
      <c r="P172" s="122">
        <f t="shared" si="82"/>
        <v>4.7440301186577356</v>
      </c>
      <c r="Q172" s="122">
        <f t="shared" si="82"/>
        <v>8.5245917330580898</v>
      </c>
      <c r="R172" s="122">
        <f t="shared" si="82"/>
        <v>5.6227581399872495</v>
      </c>
      <c r="S172" s="122">
        <f t="shared" si="82"/>
        <v>5.7148325784176803</v>
      </c>
      <c r="T172" s="122">
        <f t="shared" si="82"/>
        <v>5.1538375551487716</v>
      </c>
      <c r="U172" s="122">
        <f t="shared" si="82"/>
        <v>5.5009512212396192</v>
      </c>
      <c r="V172" s="122">
        <f t="shared" si="82"/>
        <v>5.3591287401824248</v>
      </c>
      <c r="W172" s="122">
        <f t="shared" si="82"/>
        <v>5.9574216103016289</v>
      </c>
      <c r="X172" s="122">
        <f t="shared" si="82"/>
        <v>5.6893878700031504</v>
      </c>
      <c r="Y172" s="122">
        <f t="shared" si="82"/>
        <v>5.4831491764547255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4.3919532210047398</v>
      </c>
      <c r="C173" s="98">
        <f>RES_hhdet_fech!C147</f>
        <v>3.9521130257021486</v>
      </c>
      <c r="D173" s="98">
        <f>RES_hhdet_fech!D147</f>
        <v>3.586355010410061</v>
      </c>
      <c r="E173" s="98">
        <f>RES_hhdet_fech!E147</f>
        <v>6.6303559486136265</v>
      </c>
      <c r="F173" s="98">
        <f>RES_hhdet_fech!F147</f>
        <v>4.5200541634486795</v>
      </c>
      <c r="G173" s="98">
        <f>RES_hhdet_fech!G147</f>
        <v>5.1465199661530443</v>
      </c>
      <c r="H173" s="98">
        <f>RES_hhdet_fech!H147</f>
        <v>6.6678275316198956</v>
      </c>
      <c r="I173" s="98">
        <f>RES_hhdet_fech!I147</f>
        <v>6.4342759630462272</v>
      </c>
      <c r="J173" s="98">
        <f>RES_hhdet_fech!J147</f>
        <v>5.6911286102634158</v>
      </c>
      <c r="K173" s="98">
        <f>RES_hhdet_fech!K147</f>
        <v>5.7417897817317121</v>
      </c>
      <c r="L173" s="98">
        <f>RES_hhdet_fech!L147</f>
        <v>6.510178436197954</v>
      </c>
      <c r="M173" s="98">
        <f>RES_hhdet_fech!M147</f>
        <v>5.8559820162954859</v>
      </c>
      <c r="N173" s="98">
        <f>RES_hhdet_fech!N147</f>
        <v>6.4763465952342525</v>
      </c>
      <c r="O173" s="98">
        <f>RES_hhdet_fech!O147</f>
        <v>7.7730960114205994</v>
      </c>
      <c r="P173" s="98">
        <f>RES_hhdet_fech!P147</f>
        <v>4.7440301186577356</v>
      </c>
      <c r="Q173" s="98">
        <f>RES_hhdet_fech!Q147</f>
        <v>8.5245917330580898</v>
      </c>
      <c r="R173" s="98">
        <f>RES_hhdet_fech!R147</f>
        <v>5.6227581399872495</v>
      </c>
      <c r="S173" s="98">
        <f>RES_hhdet_fech!S147</f>
        <v>5.7148325784176803</v>
      </c>
      <c r="T173" s="98">
        <f>RES_hhdet_fech!T147</f>
        <v>5.1538375551487716</v>
      </c>
      <c r="U173" s="98">
        <f>RES_hhdet_fech!U147</f>
        <v>5.5009512212396192</v>
      </c>
      <c r="V173" s="98">
        <f>RES_hhdet_fech!V147</f>
        <v>5.3591287401824248</v>
      </c>
      <c r="W173" s="98">
        <f>RES_hhdet_fech!W147</f>
        <v>5.9574216103016289</v>
      </c>
      <c r="X173" s="98">
        <f>RES_hhdet_fech!X147</f>
        <v>5.6893878700031504</v>
      </c>
      <c r="Y173" s="98">
        <f>RES_hhdet_fech!Y147</f>
        <v>5.4831491764547255</v>
      </c>
      <c r="DA173" s="63" t="s">
        <v>2381</v>
      </c>
    </row>
    <row r="174" spans="1:105" ht="12" customHeight="1" x14ac:dyDescent="0.25">
      <c r="A174" s="121" t="s">
        <v>55</v>
      </c>
      <c r="B174" s="122">
        <v>2591.7662027289857</v>
      </c>
      <c r="C174" s="122">
        <v>2637.9383153876479</v>
      </c>
      <c r="D174" s="122">
        <v>2726.1087173073647</v>
      </c>
      <c r="E174" s="122">
        <v>2728.0626869467878</v>
      </c>
      <c r="F174" s="122">
        <v>2720.979888765783</v>
      </c>
      <c r="G174" s="122">
        <v>2519.7800013953274</v>
      </c>
      <c r="H174" s="122">
        <v>2591.4074101503088</v>
      </c>
      <c r="I174" s="122">
        <v>2619.9466123172074</v>
      </c>
      <c r="J174" s="122">
        <v>2615.4597530505644</v>
      </c>
      <c r="K174" s="122">
        <v>2765.9122699314566</v>
      </c>
      <c r="L174" s="122">
        <v>2816.3417695954008</v>
      </c>
      <c r="M174" s="122">
        <v>2768.7236001036867</v>
      </c>
      <c r="N174" s="122">
        <v>2856.9086517128653</v>
      </c>
      <c r="O174" s="122">
        <v>2862.4683127172925</v>
      </c>
      <c r="P174" s="122">
        <v>2814.3330751012131</v>
      </c>
      <c r="Q174" s="122">
        <v>2771.2902468308607</v>
      </c>
      <c r="R174" s="122">
        <v>2742.2212669596429</v>
      </c>
      <c r="S174" s="122">
        <v>2669.1988686899153</v>
      </c>
      <c r="T174" s="122">
        <v>2553.9948568182785</v>
      </c>
      <c r="U174" s="122">
        <v>2607.7646292509639</v>
      </c>
      <c r="V174" s="122">
        <v>2512.3080455814697</v>
      </c>
      <c r="W174" s="122">
        <v>2762.1064225671971</v>
      </c>
      <c r="X174" s="122">
        <v>2675.3975251537081</v>
      </c>
      <c r="Y174" s="122">
        <v>2533.2155966875989</v>
      </c>
      <c r="DA174" s="130" t="s">
        <v>2382</v>
      </c>
    </row>
    <row r="175" spans="1:105" ht="12" customHeight="1" x14ac:dyDescent="0.25">
      <c r="A175" s="97" t="s">
        <v>124</v>
      </c>
      <c r="B175" s="98">
        <v>3320.5040359488112</v>
      </c>
      <c r="C175" s="98">
        <v>2954.0829634666779</v>
      </c>
      <c r="D175" s="98">
        <v>3170.5974825737676</v>
      </c>
      <c r="E175" s="98">
        <v>2894.9366053327653</v>
      </c>
      <c r="F175" s="98">
        <v>2876.7490842519001</v>
      </c>
      <c r="G175" s="98">
        <v>3300.0754478915383</v>
      </c>
      <c r="H175" s="98">
        <v>3091.8742337173753</v>
      </c>
      <c r="I175" s="98">
        <v>3301.2113117885669</v>
      </c>
      <c r="J175" s="98">
        <v>3618.8404063603925</v>
      </c>
      <c r="K175" s="98">
        <v>2902.9266460614631</v>
      </c>
      <c r="L175" s="98">
        <v>3194.3461455431848</v>
      </c>
      <c r="M175" s="98">
        <v>3463.0118910289889</v>
      </c>
      <c r="N175" s="98">
        <v>3486.8787512813878</v>
      </c>
      <c r="O175" s="98">
        <v>3271.5124653307525</v>
      </c>
      <c r="P175" s="98">
        <v>3441.2683050406345</v>
      </c>
      <c r="Q175" s="98">
        <v>3473.0951397807385</v>
      </c>
      <c r="R175" s="98">
        <v>2975.9859055324964</v>
      </c>
      <c r="S175" s="98">
        <v>3043.889887086616</v>
      </c>
      <c r="T175" s="98">
        <v>2811.386199717605</v>
      </c>
      <c r="U175" s="98">
        <v>2781.9585600848932</v>
      </c>
      <c r="V175" s="98">
        <v>2592.1498313380198</v>
      </c>
      <c r="W175" s="98">
        <v>3229.9890113382021</v>
      </c>
      <c r="X175" s="98">
        <v>2769.1186881887893</v>
      </c>
      <c r="Y175" s="98">
        <v>2663.6400594948909</v>
      </c>
      <c r="DA175" s="63" t="s">
        <v>2383</v>
      </c>
    </row>
    <row r="176" spans="1:105" ht="12" customHeight="1" x14ac:dyDescent="0.25">
      <c r="A176" s="97" t="s">
        <v>123</v>
      </c>
      <c r="B176" s="98">
        <v>2496.3065325452822</v>
      </c>
      <c r="C176" s="98">
        <v>2226.7220121749001</v>
      </c>
      <c r="D176" s="98">
        <v>2420.1559657491243</v>
      </c>
      <c r="E176" s="98">
        <v>2213.6131846316644</v>
      </c>
      <c r="F176" s="98">
        <v>2191.158994753458</v>
      </c>
      <c r="G176" s="98">
        <v>2527.0739636066364</v>
      </c>
      <c r="H176" s="98">
        <v>2302.0657326176506</v>
      </c>
      <c r="I176" s="98">
        <v>2482.8316728723639</v>
      </c>
      <c r="J176" s="98">
        <v>2759.2297688483227</v>
      </c>
      <c r="K176" s="98">
        <v>2228.6424632902808</v>
      </c>
      <c r="L176" s="98">
        <v>2405.8510377139178</v>
      </c>
      <c r="M176" s="98">
        <v>2664.4309782528389</v>
      </c>
      <c r="N176" s="98">
        <v>2675.808356571843</v>
      </c>
      <c r="O176" s="98">
        <v>2481.0453718707668</v>
      </c>
      <c r="P176" s="98">
        <v>2634.9330925200579</v>
      </c>
      <c r="Q176" s="98">
        <v>2624.3064745013735</v>
      </c>
      <c r="R176" s="98">
        <v>2264.7181993741051</v>
      </c>
      <c r="S176" s="98">
        <v>2403.5077996245773</v>
      </c>
      <c r="T176" s="98">
        <v>2304.5298883316809</v>
      </c>
      <c r="U176" s="98">
        <v>2283.2253693774423</v>
      </c>
      <c r="V176" s="98">
        <v>2166.024000360283</v>
      </c>
      <c r="W176" s="98">
        <v>2720.7979357076347</v>
      </c>
      <c r="X176" s="98">
        <v>2374.6288669123869</v>
      </c>
      <c r="Y176" s="98">
        <v>2286.5499094740144</v>
      </c>
      <c r="DA176" s="63" t="s">
        <v>2384</v>
      </c>
    </row>
    <row r="177" spans="1:105" ht="12" customHeight="1" x14ac:dyDescent="0.25">
      <c r="A177" s="100" t="s">
        <v>50</v>
      </c>
      <c r="B177" s="101">
        <v>1239.4714319715883</v>
      </c>
      <c r="C177" s="101">
        <v>1101.4616025367263</v>
      </c>
      <c r="D177" s="101">
        <v>1198.8212667841403</v>
      </c>
      <c r="E177" s="101">
        <v>1076.306519034569</v>
      </c>
      <c r="F177" s="101">
        <v>1050.2721515934652</v>
      </c>
      <c r="G177" s="101">
        <v>1214.1802321532991</v>
      </c>
      <c r="H177" s="101">
        <v>943.49511179916487</v>
      </c>
      <c r="I177" s="101">
        <v>1067.0676664026134</v>
      </c>
      <c r="J177" s="101">
        <v>1274.9316488498216</v>
      </c>
      <c r="K177" s="101">
        <v>1042.8452935953649</v>
      </c>
      <c r="L177" s="101">
        <v>1008.5693992885755</v>
      </c>
      <c r="M177" s="101">
        <v>1228.8568110828446</v>
      </c>
      <c r="N177" s="101">
        <v>1182.8759628813978</v>
      </c>
      <c r="O177" s="101">
        <v>936.11451456389148</v>
      </c>
      <c r="P177" s="101">
        <v>995.97799454543383</v>
      </c>
      <c r="Q177" s="101">
        <v>802.43906689156415</v>
      </c>
      <c r="R177" s="101">
        <v>650.15498140272882</v>
      </c>
      <c r="S177" s="101">
        <v>768.17801510402285</v>
      </c>
      <c r="T177" s="101">
        <v>834.5263923696067</v>
      </c>
      <c r="U177" s="101">
        <v>804.66207864729984</v>
      </c>
      <c r="V177" s="101">
        <v>748.45271273797778</v>
      </c>
      <c r="W177" s="101">
        <v>909.37681307493915</v>
      </c>
      <c r="X177" s="101">
        <v>906.06551183875456</v>
      </c>
      <c r="Y177" s="101">
        <v>873.91324212541645</v>
      </c>
      <c r="DA177" s="131" t="s">
        <v>2385</v>
      </c>
    </row>
    <row r="178" spans="1:105" ht="12" customHeight="1" x14ac:dyDescent="0.25">
      <c r="A178" s="103" t="s">
        <v>52</v>
      </c>
      <c r="B178" s="104">
        <v>1256.8351005736943</v>
      </c>
      <c r="C178" s="104">
        <v>1125.2604096381742</v>
      </c>
      <c r="D178" s="104">
        <v>1221.334698964984</v>
      </c>
      <c r="E178" s="104">
        <v>1137.3066655970952</v>
      </c>
      <c r="F178" s="104">
        <v>1140.8868431599928</v>
      </c>
      <c r="G178" s="104">
        <v>1312.8937314533373</v>
      </c>
      <c r="H178" s="104">
        <v>1358.5706208184858</v>
      </c>
      <c r="I178" s="104">
        <v>1415.7640064697503</v>
      </c>
      <c r="J178" s="104">
        <v>1484.2981199985009</v>
      </c>
      <c r="K178" s="104">
        <v>1185.7971696949164</v>
      </c>
      <c r="L178" s="104">
        <v>1397.281638425342</v>
      </c>
      <c r="M178" s="104">
        <v>1435.5741671699946</v>
      </c>
      <c r="N178" s="104">
        <v>1492.9323936904455</v>
      </c>
      <c r="O178" s="104">
        <v>1544.9308573068759</v>
      </c>
      <c r="P178" s="104">
        <v>1638.9550979746243</v>
      </c>
      <c r="Q178" s="104">
        <v>1821.8674076098093</v>
      </c>
      <c r="R178" s="104">
        <v>1614.5632179713766</v>
      </c>
      <c r="S178" s="104">
        <v>1635.3297845205541</v>
      </c>
      <c r="T178" s="104">
        <v>1470.0034959620743</v>
      </c>
      <c r="U178" s="104">
        <v>1478.5632907301431</v>
      </c>
      <c r="V178" s="104">
        <v>1417.5712876223051</v>
      </c>
      <c r="W178" s="104">
        <v>1811.4211226326956</v>
      </c>
      <c r="X178" s="104">
        <v>1468.5633550736327</v>
      </c>
      <c r="Y178" s="104">
        <v>1412.6366673485979</v>
      </c>
      <c r="DA178" s="132" t="s">
        <v>2386</v>
      </c>
    </row>
    <row r="179" spans="1:105" ht="12" customHeight="1" x14ac:dyDescent="0.25">
      <c r="A179" s="106" t="s">
        <v>122</v>
      </c>
      <c r="B179" s="101">
        <v>2699.6076083421599</v>
      </c>
      <c r="C179" s="101">
        <v>2768.494735393504</v>
      </c>
      <c r="D179" s="101">
        <v>2854.2691250874082</v>
      </c>
      <c r="E179" s="101">
        <v>2876.3475343416299</v>
      </c>
      <c r="F179" s="101">
        <v>2887.4317856630173</v>
      </c>
      <c r="G179" s="101">
        <v>2681.232861330644</v>
      </c>
      <c r="H179" s="101">
        <v>2797.7089198528874</v>
      </c>
      <c r="I179" s="101">
        <v>2814.3192052130184</v>
      </c>
      <c r="J179" s="101">
        <v>2806.5913498567206</v>
      </c>
      <c r="K179" s="101">
        <v>3070.888972017131</v>
      </c>
      <c r="L179" s="101">
        <v>3144.117045158906</v>
      </c>
      <c r="M179" s="101">
        <v>3069.0870897881518</v>
      </c>
      <c r="N179" s="101">
        <v>3166.3127910634721</v>
      </c>
      <c r="O179" s="101">
        <v>3192.8323328426727</v>
      </c>
      <c r="P179" s="101">
        <v>3108.637454186091</v>
      </c>
      <c r="Q179" s="101">
        <v>3069.3756377628597</v>
      </c>
      <c r="R179" s="101">
        <v>3036.6481961764166</v>
      </c>
      <c r="S179" s="101">
        <v>2929.0770854901784</v>
      </c>
      <c r="T179" s="101">
        <v>2774.2716494394972</v>
      </c>
      <c r="U179" s="101">
        <v>2822.902157804609</v>
      </c>
      <c r="V179" s="101">
        <v>2704.8768574516439</v>
      </c>
      <c r="W179" s="101">
        <v>2954.9500138018598</v>
      </c>
      <c r="X179" s="101">
        <v>2844.565007456491</v>
      </c>
      <c r="Y179" s="101">
        <v>2679.2296890109278</v>
      </c>
      <c r="DA179" s="131" t="s">
        <v>2387</v>
      </c>
    </row>
    <row r="180" spans="1:105" ht="12" customHeight="1" x14ac:dyDescent="0.25">
      <c r="A180" s="107" t="s">
        <v>121</v>
      </c>
      <c r="B180" s="104">
        <v>2160.1363869312236</v>
      </c>
      <c r="C180" s="104">
        <v>2229.9041416855512</v>
      </c>
      <c r="D180" s="104">
        <v>2311.7780229857326</v>
      </c>
      <c r="E180" s="104">
        <v>2331.1477543765795</v>
      </c>
      <c r="F180" s="104">
        <v>2342.6787855503085</v>
      </c>
      <c r="G180" s="104">
        <v>2177.2847232382519</v>
      </c>
      <c r="H180" s="104">
        <v>2223.2161110311868</v>
      </c>
      <c r="I180" s="104">
        <v>2253.5425615909758</v>
      </c>
      <c r="J180" s="104">
        <v>2272.5278500822501</v>
      </c>
      <c r="K180" s="104">
        <v>2493.3731149584073</v>
      </c>
      <c r="L180" s="104">
        <v>2519.9850140542203</v>
      </c>
      <c r="M180" s="104">
        <v>2497.116326498277</v>
      </c>
      <c r="N180" s="104">
        <v>2571.4254029997587</v>
      </c>
      <c r="O180" s="104">
        <v>2559.0408791482882</v>
      </c>
      <c r="P180" s="104">
        <v>2514.5254002537763</v>
      </c>
      <c r="Q180" s="104">
        <v>2453.8243251867621</v>
      </c>
      <c r="R180" s="104">
        <v>2429.7700847800361</v>
      </c>
      <c r="S180" s="104">
        <v>2378.5196792194793</v>
      </c>
      <c r="T180" s="104">
        <v>2301.212640283512</v>
      </c>
      <c r="U180" s="104">
        <v>2363.194006731263</v>
      </c>
      <c r="V180" s="104">
        <v>2284.0831629737295</v>
      </c>
      <c r="W180" s="104">
        <v>2507.8393456682343</v>
      </c>
      <c r="X180" s="104">
        <v>2460.9048968323482</v>
      </c>
      <c r="Y180" s="104">
        <v>2332.8906941195269</v>
      </c>
      <c r="DA180" s="132" t="s">
        <v>2388</v>
      </c>
    </row>
    <row r="181" spans="1:105" ht="12" customHeight="1" x14ac:dyDescent="0.25">
      <c r="A181" s="108" t="s">
        <v>53</v>
      </c>
      <c r="B181" s="98">
        <v>1006.7020965782244</v>
      </c>
      <c r="C181" s="98">
        <v>1027.0862544475101</v>
      </c>
      <c r="D181" s="98">
        <v>1063.0455192635411</v>
      </c>
      <c r="E181" s="98">
        <v>1061.3085196321929</v>
      </c>
      <c r="F181" s="98">
        <v>1063.73799317832</v>
      </c>
      <c r="G181" s="98">
        <v>986.85480770462652</v>
      </c>
      <c r="H181" s="98">
        <v>855.97034163150511</v>
      </c>
      <c r="I181" s="98">
        <v>909.65221577790248</v>
      </c>
      <c r="J181" s="98">
        <v>986.53123569357319</v>
      </c>
      <c r="K181" s="98">
        <v>1103.5354574459982</v>
      </c>
      <c r="L181" s="98">
        <v>997.39436474121567</v>
      </c>
      <c r="M181" s="98">
        <v>1085.5300272063298</v>
      </c>
      <c r="N181" s="98">
        <v>1080.2346470632037</v>
      </c>
      <c r="O181" s="98">
        <v>934.75506339298738</v>
      </c>
      <c r="P181" s="98">
        <v>921.84555276136564</v>
      </c>
      <c r="Q181" s="98">
        <v>734.31459342161975</v>
      </c>
      <c r="R181" s="98">
        <v>673.75136468235166</v>
      </c>
      <c r="S181" s="98">
        <v>728.08820657224805</v>
      </c>
      <c r="T181" s="98">
        <v>800.75513941557369</v>
      </c>
      <c r="U181" s="98">
        <v>834.43014213660604</v>
      </c>
      <c r="V181" s="98">
        <v>798.74914037448718</v>
      </c>
      <c r="W181" s="98">
        <v>848.90223596165038</v>
      </c>
      <c r="X181" s="98">
        <v>963.70639464417332</v>
      </c>
      <c r="Y181" s="98">
        <v>902.69466020538835</v>
      </c>
      <c r="DA181" s="63" t="s">
        <v>2389</v>
      </c>
    </row>
    <row r="182" spans="1:105" ht="12" customHeight="1" x14ac:dyDescent="0.25">
      <c r="A182" s="108" t="s">
        <v>52</v>
      </c>
      <c r="B182" s="98">
        <v>1153.4342903529989</v>
      </c>
      <c r="C182" s="98">
        <v>1202.8178872380413</v>
      </c>
      <c r="D182" s="98">
        <v>1248.7325037221915</v>
      </c>
      <c r="E182" s="98">
        <v>1269.8392347443864</v>
      </c>
      <c r="F182" s="98">
        <v>1278.9407923719889</v>
      </c>
      <c r="G182" s="98">
        <v>1190.4299155336255</v>
      </c>
      <c r="H182" s="98">
        <v>1367.2457693996814</v>
      </c>
      <c r="I182" s="98">
        <v>1343.890345813074</v>
      </c>
      <c r="J182" s="98">
        <v>1285.996614388677</v>
      </c>
      <c r="K182" s="98">
        <v>1389.8376575124094</v>
      </c>
      <c r="L182" s="98">
        <v>1522.5906493130049</v>
      </c>
      <c r="M182" s="98">
        <v>1411.5862992919469</v>
      </c>
      <c r="N182" s="98">
        <v>1491.1907559365548</v>
      </c>
      <c r="O182" s="98">
        <v>1624.285815755301</v>
      </c>
      <c r="P182" s="98">
        <v>1592.6798474924103</v>
      </c>
      <c r="Q182" s="98">
        <v>1719.5097317651425</v>
      </c>
      <c r="R182" s="98">
        <v>1756.0187200976848</v>
      </c>
      <c r="S182" s="98">
        <v>1650.4314726472319</v>
      </c>
      <c r="T182" s="98">
        <v>1500.4575008679387</v>
      </c>
      <c r="U182" s="98">
        <v>1528.763864594657</v>
      </c>
      <c r="V182" s="98">
        <v>1485.3340225992422</v>
      </c>
      <c r="W182" s="98">
        <v>1658.9371097065841</v>
      </c>
      <c r="X182" s="98">
        <v>1497.1985021881749</v>
      </c>
      <c r="Y182" s="98">
        <v>1430.1960339141383</v>
      </c>
      <c r="DA182" s="63" t="s">
        <v>2390</v>
      </c>
    </row>
    <row r="183" spans="1:105" ht="12" customHeight="1" x14ac:dyDescent="0.25">
      <c r="A183" s="121" t="s">
        <v>54</v>
      </c>
      <c r="B183" s="122">
        <v>366.90999681557525</v>
      </c>
      <c r="C183" s="122">
        <v>419.50139647838387</v>
      </c>
      <c r="D183" s="122">
        <v>437.33322623572298</v>
      </c>
      <c r="E183" s="122">
        <v>435.37935394038141</v>
      </c>
      <c r="F183" s="122">
        <v>462.92536649217459</v>
      </c>
      <c r="G183" s="122">
        <v>374.97438798224943</v>
      </c>
      <c r="H183" s="122">
        <v>436.40161856425351</v>
      </c>
      <c r="I183" s="122">
        <v>380.51121869351857</v>
      </c>
      <c r="J183" s="122">
        <v>411.24441529933085</v>
      </c>
      <c r="K183" s="122">
        <v>518.5602007613054</v>
      </c>
      <c r="L183" s="122">
        <v>523.65858539140982</v>
      </c>
      <c r="M183" s="122">
        <v>515.69882968139359</v>
      </c>
      <c r="N183" s="122">
        <v>529.65899822090228</v>
      </c>
      <c r="O183" s="122">
        <v>516.24485370619277</v>
      </c>
      <c r="P183" s="122">
        <v>536.02621298093163</v>
      </c>
      <c r="Q183" s="122">
        <v>513.05446010701758</v>
      </c>
      <c r="R183" s="122">
        <v>521.5783181648228</v>
      </c>
      <c r="S183" s="122">
        <v>518.80602577398224</v>
      </c>
      <c r="T183" s="122">
        <v>507.60830182034323</v>
      </c>
      <c r="U183" s="122">
        <v>514.1041836492534</v>
      </c>
      <c r="V183" s="122">
        <v>497.24935002551825</v>
      </c>
      <c r="W183" s="122">
        <v>465.07365438906379</v>
      </c>
      <c r="X183" s="122">
        <v>476.7464586395584</v>
      </c>
      <c r="Y183" s="122">
        <v>478.10218484762936</v>
      </c>
      <c r="DA183" s="130" t="s">
        <v>2391</v>
      </c>
    </row>
    <row r="184" spans="1:105" ht="12" customHeight="1" x14ac:dyDescent="0.25">
      <c r="A184" s="97" t="s">
        <v>50</v>
      </c>
      <c r="B184" s="98">
        <v>459.90123837814275</v>
      </c>
      <c r="C184" s="98">
        <v>528.60366888081637</v>
      </c>
      <c r="D184" s="98">
        <v>556.35560142416762</v>
      </c>
      <c r="E184" s="98">
        <v>532.10777726107563</v>
      </c>
      <c r="F184" s="98">
        <v>578.21470628012503</v>
      </c>
      <c r="G184" s="98">
        <v>483.31170246186929</v>
      </c>
      <c r="H184" s="98">
        <v>552.96345808200249</v>
      </c>
      <c r="I184" s="98">
        <v>482.51603178373784</v>
      </c>
      <c r="J184" s="98">
        <v>515.79913590069646</v>
      </c>
      <c r="K184" s="98">
        <v>669.11074684478137</v>
      </c>
      <c r="L184" s="98">
        <v>719.41851841987</v>
      </c>
      <c r="M184" s="98">
        <v>665.18389616695504</v>
      </c>
      <c r="N184" s="98">
        <v>565.98405244558637</v>
      </c>
      <c r="O184" s="98">
        <v>566.28191184989407</v>
      </c>
      <c r="P184" s="98">
        <v>633.91876462254322</v>
      </c>
      <c r="Q184" s="98">
        <v>699.65152750573407</v>
      </c>
      <c r="R184" s="98">
        <v>738.94858327608711</v>
      </c>
      <c r="S184" s="98">
        <v>710.44612685550044</v>
      </c>
      <c r="T184" s="98">
        <v>660.26969448699469</v>
      </c>
      <c r="U184" s="98">
        <v>662.94962389495618</v>
      </c>
      <c r="V184" s="98">
        <v>661.05521106123797</v>
      </c>
      <c r="W184" s="98">
        <v>910.2945492361788</v>
      </c>
      <c r="X184" s="98">
        <v>470.19072285638356</v>
      </c>
      <c r="Y184" s="98">
        <v>667.3847183365724</v>
      </c>
      <c r="DA184" s="63" t="s">
        <v>2392</v>
      </c>
    </row>
    <row r="185" spans="1:105" ht="12" customHeight="1" x14ac:dyDescent="0.25">
      <c r="A185" s="109" t="s">
        <v>120</v>
      </c>
      <c r="B185" s="33">
        <v>366.30771354617491</v>
      </c>
      <c r="C185" s="33">
        <v>418.85720443961861</v>
      </c>
      <c r="D185" s="33">
        <v>436.72773676970598</v>
      </c>
      <c r="E185" s="33">
        <v>434.91299972044663</v>
      </c>
      <c r="F185" s="33">
        <v>462.35244344571385</v>
      </c>
      <c r="G185" s="33">
        <v>374.41775051919808</v>
      </c>
      <c r="H185" s="33">
        <v>435.80772975540174</v>
      </c>
      <c r="I185" s="33">
        <v>380.0299250174441</v>
      </c>
      <c r="J185" s="33">
        <v>410.79452648947932</v>
      </c>
      <c r="K185" s="33">
        <v>517.98437711631266</v>
      </c>
      <c r="L185" s="33">
        <v>523.00989636443774</v>
      </c>
      <c r="M185" s="33">
        <v>515.30314969198241</v>
      </c>
      <c r="N185" s="33">
        <v>529.58048500907114</v>
      </c>
      <c r="O185" s="33">
        <v>516.14661419765969</v>
      </c>
      <c r="P185" s="33">
        <v>535.81849741237841</v>
      </c>
      <c r="Q185" s="33">
        <v>512.57211136111414</v>
      </c>
      <c r="R185" s="33">
        <v>520.97882004068219</v>
      </c>
      <c r="S185" s="33">
        <v>518.27819727845474</v>
      </c>
      <c r="T185" s="33">
        <v>507.2273254646214</v>
      </c>
      <c r="U185" s="33">
        <v>513.74977467549763</v>
      </c>
      <c r="V185" s="33">
        <v>496.89237008824358</v>
      </c>
      <c r="W185" s="33">
        <v>464.11722922587137</v>
      </c>
      <c r="X185" s="33">
        <v>476.75660725352219</v>
      </c>
      <c r="Y185" s="33">
        <v>477.89965883458495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9016.0285688016029</v>
      </c>
      <c r="C187" s="117">
        <f t="shared" si="83"/>
        <v>11394.980386119645</v>
      </c>
      <c r="D187" s="117">
        <f t="shared" si="83"/>
        <v>11243.804583273766</v>
      </c>
      <c r="E187" s="117">
        <f t="shared" si="83"/>
        <v>11925.174230345012</v>
      </c>
      <c r="F187" s="117">
        <f t="shared" si="83"/>
        <v>11598.902218577998</v>
      </c>
      <c r="G187" s="117">
        <f t="shared" si="83"/>
        <v>11789.642008332092</v>
      </c>
      <c r="H187" s="117">
        <f t="shared" si="83"/>
        <v>10830.734184783192</v>
      </c>
      <c r="I187" s="117">
        <f t="shared" si="83"/>
        <v>11426.76894804014</v>
      </c>
      <c r="J187" s="117">
        <f t="shared" si="83"/>
        <v>10657.119814035517</v>
      </c>
      <c r="K187" s="117">
        <f t="shared" si="83"/>
        <v>12504.002047357981</v>
      </c>
      <c r="L187" s="117">
        <f t="shared" si="83"/>
        <v>12888.425210619978</v>
      </c>
      <c r="M187" s="117">
        <f t="shared" si="83"/>
        <v>12379.610511762046</v>
      </c>
      <c r="N187" s="117">
        <f t="shared" si="83"/>
        <v>12650.811149887091</v>
      </c>
      <c r="O187" s="117">
        <f t="shared" si="83"/>
        <v>12459.439720153547</v>
      </c>
      <c r="P187" s="117">
        <f t="shared" si="83"/>
        <v>11772.221357054883</v>
      </c>
      <c r="Q187" s="117">
        <f t="shared" si="83"/>
        <v>13346.616379775125</v>
      </c>
      <c r="R187" s="117">
        <f t="shared" ref="R187:V187" si="84">R188+R190+R192+R201</f>
        <v>13183.316520626189</v>
      </c>
      <c r="S187" s="117">
        <f t="shared" si="84"/>
        <v>12780.586001601119</v>
      </c>
      <c r="T187" s="117">
        <f t="shared" si="84"/>
        <v>12883.00824772445</v>
      </c>
      <c r="U187" s="117">
        <f t="shared" si="84"/>
        <v>12097.470380425479</v>
      </c>
      <c r="V187" s="117">
        <f t="shared" si="84"/>
        <v>14565.689299219794</v>
      </c>
      <c r="W187" s="117">
        <f t="shared" ref="W187:Y187" si="85">W188+W190+W192+W201</f>
        <v>15110.90162161594</v>
      </c>
      <c r="X187" s="117">
        <f t="shared" si="85"/>
        <v>13880.465120626088</v>
      </c>
      <c r="Y187" s="117">
        <f t="shared" si="85"/>
        <v>13675.784469811313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6887.8260302992512</v>
      </c>
      <c r="C188" s="122">
        <f t="shared" si="86"/>
        <v>9158.9287595441856</v>
      </c>
      <c r="D188" s="122">
        <f t="shared" si="86"/>
        <v>8913.8984485578294</v>
      </c>
      <c r="E188" s="122">
        <f t="shared" si="86"/>
        <v>9567.1129816381708</v>
      </c>
      <c r="F188" s="122">
        <f t="shared" si="86"/>
        <v>9212.0128046299651</v>
      </c>
      <c r="G188" s="122">
        <f t="shared" si="86"/>
        <v>9599.2513123386743</v>
      </c>
      <c r="H188" s="122">
        <f t="shared" si="86"/>
        <v>8507.8114014077892</v>
      </c>
      <c r="I188" s="122">
        <f t="shared" si="86"/>
        <v>9127.7148740251232</v>
      </c>
      <c r="J188" s="122">
        <f t="shared" si="86"/>
        <v>8333.9372082429672</v>
      </c>
      <c r="K188" s="122">
        <f t="shared" si="86"/>
        <v>9919.3726081593541</v>
      </c>
      <c r="L188" s="122">
        <f t="shared" si="86"/>
        <v>10234.912316621409</v>
      </c>
      <c r="M188" s="122">
        <f t="shared" si="86"/>
        <v>9776.1178891547152</v>
      </c>
      <c r="N188" s="122">
        <f t="shared" si="86"/>
        <v>9955.0919370836182</v>
      </c>
      <c r="O188" s="122">
        <f t="shared" si="86"/>
        <v>9736.1748950005967</v>
      </c>
      <c r="P188" s="122">
        <f t="shared" si="86"/>
        <v>9074.6263701629414</v>
      </c>
      <c r="Q188" s="122">
        <f t="shared" si="86"/>
        <v>10651.171371427921</v>
      </c>
      <c r="R188" s="122">
        <f t="shared" si="86"/>
        <v>10492.799381416698</v>
      </c>
      <c r="S188" s="122">
        <f t="shared" si="86"/>
        <v>10143.821085902462</v>
      </c>
      <c r="T188" s="122">
        <f t="shared" si="86"/>
        <v>10339.382719550447</v>
      </c>
      <c r="U188" s="122">
        <f t="shared" si="86"/>
        <v>9479.4243627701417</v>
      </c>
      <c r="V188" s="122">
        <f t="shared" si="86"/>
        <v>12018.616220004456</v>
      </c>
      <c r="W188" s="122">
        <f t="shared" si="86"/>
        <v>12360.895398476021</v>
      </c>
      <c r="X188" s="122">
        <f t="shared" si="86"/>
        <v>11181.243927522035</v>
      </c>
      <c r="Y188" s="122">
        <f t="shared" si="86"/>
        <v>11079.067981825398</v>
      </c>
      <c r="DA188" s="130" t="s">
        <v>2546</v>
      </c>
    </row>
    <row r="189" spans="1:105" ht="12" customHeight="1" x14ac:dyDescent="0.25">
      <c r="A189" s="97" t="s">
        <v>53</v>
      </c>
      <c r="B189" s="98">
        <v>6887.8260302992512</v>
      </c>
      <c r="C189" s="98">
        <v>9158.9287595441856</v>
      </c>
      <c r="D189" s="98">
        <v>8913.8984485578294</v>
      </c>
      <c r="E189" s="98">
        <v>9567.1129816381708</v>
      </c>
      <c r="F189" s="98">
        <v>9212.0128046299651</v>
      </c>
      <c r="G189" s="98">
        <v>9599.2513123386743</v>
      </c>
      <c r="H189" s="98">
        <v>8507.8114014077892</v>
      </c>
      <c r="I189" s="98">
        <v>9127.7148740251232</v>
      </c>
      <c r="J189" s="98">
        <v>8333.9372082429672</v>
      </c>
      <c r="K189" s="98">
        <v>9919.3726081593541</v>
      </c>
      <c r="L189" s="98">
        <v>10234.912316621409</v>
      </c>
      <c r="M189" s="98">
        <v>9776.1178891547152</v>
      </c>
      <c r="N189" s="98">
        <v>9955.0919370836182</v>
      </c>
      <c r="O189" s="98">
        <v>9736.1748950005967</v>
      </c>
      <c r="P189" s="98">
        <v>9074.6263701629414</v>
      </c>
      <c r="Q189" s="98">
        <v>10651.171371427921</v>
      </c>
      <c r="R189" s="98">
        <v>10492.799381416698</v>
      </c>
      <c r="S189" s="98">
        <v>10143.821085902462</v>
      </c>
      <c r="T189" s="98">
        <v>10339.382719550447</v>
      </c>
      <c r="U189" s="98">
        <v>9479.4243627701417</v>
      </c>
      <c r="V189" s="98">
        <v>12018.616220004456</v>
      </c>
      <c r="W189" s="98">
        <v>12360.895398476021</v>
      </c>
      <c r="X189" s="98">
        <v>11181.243927522035</v>
      </c>
      <c r="Y189" s="98">
        <v>11079.067981825398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7.998827128611274</v>
      </c>
      <c r="C190" s="122">
        <f t="shared" si="87"/>
        <v>8.0053400178209877</v>
      </c>
      <c r="D190" s="122">
        <f t="shared" si="87"/>
        <v>7.9297444722693635</v>
      </c>
      <c r="E190" s="122">
        <f t="shared" si="87"/>
        <v>15.763479889230148</v>
      </c>
      <c r="F190" s="122">
        <f t="shared" si="87"/>
        <v>11.264458024522419</v>
      </c>
      <c r="G190" s="122">
        <f t="shared" si="87"/>
        <v>13.30190844930825</v>
      </c>
      <c r="H190" s="122">
        <f t="shared" si="87"/>
        <v>17.765465653118014</v>
      </c>
      <c r="I190" s="122">
        <f t="shared" si="87"/>
        <v>17.627802693763702</v>
      </c>
      <c r="J190" s="122">
        <f t="shared" si="87"/>
        <v>16.019462922884415</v>
      </c>
      <c r="K190" s="122">
        <f t="shared" si="87"/>
        <v>16.742153744995004</v>
      </c>
      <c r="L190" s="122">
        <f t="shared" si="87"/>
        <v>19.648722308142546</v>
      </c>
      <c r="M190" s="122">
        <f t="shared" si="87"/>
        <v>18.321243702295188</v>
      </c>
      <c r="N190" s="122">
        <f t="shared" si="87"/>
        <v>20.929951686242703</v>
      </c>
      <c r="O190" s="122">
        <f t="shared" si="87"/>
        <v>26.148015200342712</v>
      </c>
      <c r="P190" s="122">
        <f t="shared" si="87"/>
        <v>16.701237671171207</v>
      </c>
      <c r="Q190" s="122">
        <f t="shared" si="87"/>
        <v>31.565477308088759</v>
      </c>
      <c r="R190" s="122">
        <f t="shared" si="87"/>
        <v>21.68498096747091</v>
      </c>
      <c r="S190" s="122">
        <f t="shared" si="87"/>
        <v>22.654040739969624</v>
      </c>
      <c r="T190" s="122">
        <f t="shared" si="87"/>
        <v>20.810119542158507</v>
      </c>
      <c r="U190" s="122">
        <f t="shared" si="87"/>
        <v>22.477126011927691</v>
      </c>
      <c r="V190" s="122">
        <f t="shared" si="87"/>
        <v>22.071464071921579</v>
      </c>
      <c r="W190" s="122">
        <f t="shared" si="87"/>
        <v>24.675643809566751</v>
      </c>
      <c r="X190" s="122">
        <f t="shared" si="87"/>
        <v>23.664878802968072</v>
      </c>
      <c r="Y190" s="122">
        <f t="shared" si="87"/>
        <v>22.897970188159832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7.998827128611274</v>
      </c>
      <c r="C191" s="98">
        <f>RES_hhdet_tesh!C147</f>
        <v>8.0053400178209877</v>
      </c>
      <c r="D191" s="98">
        <f>RES_hhdet_tesh!D147</f>
        <v>7.9297444722693635</v>
      </c>
      <c r="E191" s="98">
        <f>RES_hhdet_tesh!E147</f>
        <v>15.763479889230148</v>
      </c>
      <c r="F191" s="98">
        <f>RES_hhdet_tesh!F147</f>
        <v>11.264458024522419</v>
      </c>
      <c r="G191" s="98">
        <f>RES_hhdet_tesh!G147</f>
        <v>13.30190844930825</v>
      </c>
      <c r="H191" s="98">
        <f>RES_hhdet_tesh!H147</f>
        <v>17.765465653118014</v>
      </c>
      <c r="I191" s="98">
        <f>RES_hhdet_tesh!I147</f>
        <v>17.627802693763702</v>
      </c>
      <c r="J191" s="98">
        <f>RES_hhdet_tesh!J147</f>
        <v>16.019462922884415</v>
      </c>
      <c r="K191" s="98">
        <f>RES_hhdet_tesh!K147</f>
        <v>16.742153744995004</v>
      </c>
      <c r="L191" s="98">
        <f>RES_hhdet_tesh!L147</f>
        <v>19.648722308142546</v>
      </c>
      <c r="M191" s="98">
        <f>RES_hhdet_tesh!M147</f>
        <v>18.321243702295188</v>
      </c>
      <c r="N191" s="98">
        <f>RES_hhdet_tesh!N147</f>
        <v>20.929951686242703</v>
      </c>
      <c r="O191" s="98">
        <f>RES_hhdet_tesh!O147</f>
        <v>26.148015200342712</v>
      </c>
      <c r="P191" s="98">
        <f>RES_hhdet_tesh!P147</f>
        <v>16.701237671171207</v>
      </c>
      <c r="Q191" s="98">
        <f>RES_hhdet_tesh!Q147</f>
        <v>31.565477308088759</v>
      </c>
      <c r="R191" s="98">
        <f>RES_hhdet_tesh!R147</f>
        <v>21.68498096747091</v>
      </c>
      <c r="S191" s="98">
        <f>RES_hhdet_tesh!S147</f>
        <v>22.654040739969624</v>
      </c>
      <c r="T191" s="98">
        <f>RES_hhdet_tesh!T147</f>
        <v>20.810119542158507</v>
      </c>
      <c r="U191" s="98">
        <f>RES_hhdet_tesh!U147</f>
        <v>22.477126011927691</v>
      </c>
      <c r="V191" s="98">
        <f>RES_hhdet_tesh!V147</f>
        <v>22.071464071921579</v>
      </c>
      <c r="W191" s="98">
        <f>RES_hhdet_tesh!W147</f>
        <v>24.675643809566751</v>
      </c>
      <c r="X191" s="98">
        <f>RES_hhdet_tesh!X147</f>
        <v>23.664878802968072</v>
      </c>
      <c r="Y191" s="98">
        <f>RES_hhdet_tesh!Y147</f>
        <v>22.897970188159832</v>
      </c>
      <c r="DA191" s="63" t="s">
        <v>2549</v>
      </c>
    </row>
    <row r="192" spans="1:105" ht="12" customHeight="1" x14ac:dyDescent="0.25">
      <c r="A192" s="121" t="s">
        <v>55</v>
      </c>
      <c r="B192" s="122">
        <v>1844.7817907080498</v>
      </c>
      <c r="C192" s="122">
        <v>1910.5916406027284</v>
      </c>
      <c r="D192" s="122">
        <v>1989.1788286754118</v>
      </c>
      <c r="E192" s="122">
        <v>2009.9955585033276</v>
      </c>
      <c r="F192" s="122">
        <v>2021.6334351878932</v>
      </c>
      <c r="G192" s="122">
        <v>1889.8825825945366</v>
      </c>
      <c r="H192" s="122">
        <v>1970.3637605249742</v>
      </c>
      <c r="I192" s="122">
        <v>1988.9875876394624</v>
      </c>
      <c r="J192" s="122">
        <v>1990.5512745375311</v>
      </c>
      <c r="K192" s="122">
        <v>2167.6479907875851</v>
      </c>
      <c r="L192" s="122">
        <v>2228.7958153038203</v>
      </c>
      <c r="M192" s="122">
        <v>2185.2545116301571</v>
      </c>
      <c r="N192" s="122">
        <v>2262.9268849790055</v>
      </c>
      <c r="O192" s="122">
        <v>2294.2325910873715</v>
      </c>
      <c r="P192" s="122">
        <v>2260.3797111055187</v>
      </c>
      <c r="Q192" s="122">
        <v>2258.6615748000081</v>
      </c>
      <c r="R192" s="122">
        <v>2253.5415905576583</v>
      </c>
      <c r="S192" s="122">
        <v>2196.6496502170362</v>
      </c>
      <c r="T192" s="122">
        <v>2108.3809342049644</v>
      </c>
      <c r="U192" s="122">
        <v>2169.4700556631051</v>
      </c>
      <c r="V192" s="122">
        <v>2105.4578113035714</v>
      </c>
      <c r="W192" s="122">
        <v>2327.2975230362076</v>
      </c>
      <c r="X192" s="122">
        <v>2261.4646108827469</v>
      </c>
      <c r="Y192" s="122">
        <v>2153.6379473889979</v>
      </c>
      <c r="DA192" s="130" t="s">
        <v>2550</v>
      </c>
    </row>
    <row r="193" spans="1:105" ht="12" customHeight="1" x14ac:dyDescent="0.25">
      <c r="A193" s="97" t="s">
        <v>124</v>
      </c>
      <c r="B193" s="98">
        <v>2005.4111675142026</v>
      </c>
      <c r="C193" s="98">
        <v>1790.3827713200883</v>
      </c>
      <c r="D193" s="98">
        <v>1944.4115538895946</v>
      </c>
      <c r="E193" s="98">
        <v>1799.0278497535269</v>
      </c>
      <c r="F193" s="98">
        <v>1805.0824138588189</v>
      </c>
      <c r="G193" s="98">
        <v>2083.2393548399723</v>
      </c>
      <c r="H193" s="98">
        <v>1958.7191688626813</v>
      </c>
      <c r="I193" s="98">
        <v>2096.2502309183287</v>
      </c>
      <c r="J193" s="98">
        <v>2299.6777229166883</v>
      </c>
      <c r="K193" s="98">
        <v>1852.0351292534074</v>
      </c>
      <c r="L193" s="98">
        <v>2045.368016617505</v>
      </c>
      <c r="M193" s="98">
        <v>2224.0895271747786</v>
      </c>
      <c r="N193" s="98">
        <v>2266.492023808355</v>
      </c>
      <c r="O193" s="98">
        <v>2174.0781028178408</v>
      </c>
      <c r="P193" s="98">
        <v>2337.9109561211908</v>
      </c>
      <c r="Q193" s="98">
        <v>2408.8613968024888</v>
      </c>
      <c r="R193" s="98">
        <v>2089.5536898097635</v>
      </c>
      <c r="S193" s="98">
        <v>2192.9063596078067</v>
      </c>
      <c r="T193" s="98">
        <v>2077.9143784131584</v>
      </c>
      <c r="U193" s="98">
        <v>2109.7810633268646</v>
      </c>
      <c r="V193" s="98">
        <v>2020.5982228284095</v>
      </c>
      <c r="W193" s="98">
        <v>2565.2682721911733</v>
      </c>
      <c r="X193" s="98">
        <v>2223.0641382018207</v>
      </c>
      <c r="Y193" s="98">
        <v>2150.6034310799164</v>
      </c>
      <c r="DA193" s="63" t="s">
        <v>2551</v>
      </c>
    </row>
    <row r="194" spans="1:105" ht="12" customHeight="1" x14ac:dyDescent="0.25">
      <c r="A194" s="97" t="s">
        <v>123</v>
      </c>
      <c r="B194" s="98">
        <v>2005.4111675142021</v>
      </c>
      <c r="C194" s="98">
        <v>1790.4857412147003</v>
      </c>
      <c r="D194" s="98">
        <v>1945.3601873349974</v>
      </c>
      <c r="E194" s="98">
        <v>1801.4763879717736</v>
      </c>
      <c r="F194" s="98">
        <v>1805.0081031092054</v>
      </c>
      <c r="G194" s="98">
        <v>2082.532560845787</v>
      </c>
      <c r="H194" s="98">
        <v>1957.2614147347515</v>
      </c>
      <c r="I194" s="98">
        <v>2093.8035075694465</v>
      </c>
      <c r="J194" s="98">
        <v>2295.7678638761454</v>
      </c>
      <c r="K194" s="98">
        <v>1849.5483629932157</v>
      </c>
      <c r="L194" s="98">
        <v>2040.1286618703141</v>
      </c>
      <c r="M194" s="98">
        <v>2222.1364537165614</v>
      </c>
      <c r="N194" s="98">
        <v>2261.3731930270169</v>
      </c>
      <c r="O194" s="98">
        <v>2169.4542237200021</v>
      </c>
      <c r="P194" s="98">
        <v>2321.2065028790244</v>
      </c>
      <c r="Q194" s="98">
        <v>2388.0724257403563</v>
      </c>
      <c r="R194" s="98">
        <v>2073.3158238967089</v>
      </c>
      <c r="S194" s="98">
        <v>2177.3600331901839</v>
      </c>
      <c r="T194" s="98">
        <v>2062.2993527927702</v>
      </c>
      <c r="U194" s="98">
        <v>2083.1823036630467</v>
      </c>
      <c r="V194" s="98">
        <v>1996.7153194871062</v>
      </c>
      <c r="W194" s="98">
        <v>2535.042148635961</v>
      </c>
      <c r="X194" s="98">
        <v>2199.1871469800403</v>
      </c>
      <c r="Y194" s="98">
        <v>2121.2969568506401</v>
      </c>
      <c r="DA194" s="63" t="s">
        <v>2552</v>
      </c>
    </row>
    <row r="195" spans="1:105" ht="12" customHeight="1" x14ac:dyDescent="0.25">
      <c r="A195" s="100" t="s">
        <v>50</v>
      </c>
      <c r="B195" s="101">
        <v>748.57606694050764</v>
      </c>
      <c r="C195" s="101">
        <v>665.22533157652606</v>
      </c>
      <c r="D195" s="101">
        <v>724.02548837001336</v>
      </c>
      <c r="E195" s="101">
        <v>664.16972237467849</v>
      </c>
      <c r="F195" s="101">
        <v>664.12125994921269</v>
      </c>
      <c r="G195" s="101">
        <v>769.63882939244934</v>
      </c>
      <c r="H195" s="101">
        <v>598.69079391626565</v>
      </c>
      <c r="I195" s="101">
        <v>678.03950109969617</v>
      </c>
      <c r="J195" s="101">
        <v>811.46974387764453</v>
      </c>
      <c r="K195" s="101">
        <v>663.75119329829943</v>
      </c>
      <c r="L195" s="101">
        <v>642.84702344497202</v>
      </c>
      <c r="M195" s="101">
        <v>786.56228654656695</v>
      </c>
      <c r="N195" s="101">
        <v>768.44079933657156</v>
      </c>
      <c r="O195" s="101">
        <v>624.52336641312638</v>
      </c>
      <c r="P195" s="101">
        <v>682.25140490440003</v>
      </c>
      <c r="Q195" s="101">
        <v>566.20501813054659</v>
      </c>
      <c r="R195" s="101">
        <v>458.75260592533255</v>
      </c>
      <c r="S195" s="101">
        <v>542.03024866963017</v>
      </c>
      <c r="T195" s="101">
        <v>592.2958568306957</v>
      </c>
      <c r="U195" s="101">
        <v>604.61901293290396</v>
      </c>
      <c r="V195" s="101">
        <v>579.14403186480126</v>
      </c>
      <c r="W195" s="101">
        <v>723.62102600326523</v>
      </c>
      <c r="X195" s="101">
        <v>730.62379190640775</v>
      </c>
      <c r="Y195" s="101">
        <v>708.66028950204191</v>
      </c>
      <c r="DA195" s="131" t="s">
        <v>2553</v>
      </c>
    </row>
    <row r="196" spans="1:105" ht="12" customHeight="1" x14ac:dyDescent="0.25">
      <c r="A196" s="103" t="s">
        <v>52</v>
      </c>
      <c r="B196" s="104">
        <v>1256.8351005736943</v>
      </c>
      <c r="C196" s="104">
        <v>1125.2604096381742</v>
      </c>
      <c r="D196" s="104">
        <v>1221.334698964984</v>
      </c>
      <c r="E196" s="104">
        <v>1137.3066655970952</v>
      </c>
      <c r="F196" s="104">
        <v>1140.8868431599928</v>
      </c>
      <c r="G196" s="104">
        <v>1312.8937314533373</v>
      </c>
      <c r="H196" s="104">
        <v>1358.5706208184858</v>
      </c>
      <c r="I196" s="104">
        <v>1415.7640064697503</v>
      </c>
      <c r="J196" s="104">
        <v>1484.2981199985009</v>
      </c>
      <c r="K196" s="104">
        <v>1185.7971696949164</v>
      </c>
      <c r="L196" s="104">
        <v>1397.281638425342</v>
      </c>
      <c r="M196" s="104">
        <v>1435.5741671699946</v>
      </c>
      <c r="N196" s="104">
        <v>1492.9323936904455</v>
      </c>
      <c r="O196" s="104">
        <v>1544.9308573068759</v>
      </c>
      <c r="P196" s="104">
        <v>1638.9550979746243</v>
      </c>
      <c r="Q196" s="104">
        <v>1821.8674076098093</v>
      </c>
      <c r="R196" s="104">
        <v>1614.5632179713766</v>
      </c>
      <c r="S196" s="104">
        <v>1635.3297845205541</v>
      </c>
      <c r="T196" s="104">
        <v>1470.0034959620743</v>
      </c>
      <c r="U196" s="104">
        <v>1478.5632907301431</v>
      </c>
      <c r="V196" s="104">
        <v>1417.5712876223051</v>
      </c>
      <c r="W196" s="104">
        <v>1811.4211226326956</v>
      </c>
      <c r="X196" s="104">
        <v>1468.5633550736327</v>
      </c>
      <c r="Y196" s="104">
        <v>1412.6366673485979</v>
      </c>
      <c r="DA196" s="132" t="s">
        <v>2554</v>
      </c>
    </row>
    <row r="197" spans="1:105" ht="12" customHeight="1" x14ac:dyDescent="0.25">
      <c r="A197" s="106" t="s">
        <v>122</v>
      </c>
      <c r="B197" s="101">
        <v>1839.3347793612108</v>
      </c>
      <c r="C197" s="101">
        <v>1912.9351261488571</v>
      </c>
      <c r="D197" s="101">
        <v>1989.7951807733468</v>
      </c>
      <c r="E197" s="101">
        <v>2013.1536043539136</v>
      </c>
      <c r="F197" s="101">
        <v>2025.8408667137917</v>
      </c>
      <c r="G197" s="101">
        <v>1884.8250395005798</v>
      </c>
      <c r="H197" s="101">
        <v>1970.5602878735456</v>
      </c>
      <c r="I197" s="101">
        <v>1986.1679406011131</v>
      </c>
      <c r="J197" s="101">
        <v>1983.7307822979349</v>
      </c>
      <c r="K197" s="101">
        <v>2173.1695144621285</v>
      </c>
      <c r="L197" s="101">
        <v>2231.4693779184408</v>
      </c>
      <c r="M197" s="101">
        <v>2184.8671758662758</v>
      </c>
      <c r="N197" s="101">
        <v>2263.079376759425</v>
      </c>
      <c r="O197" s="101">
        <v>2295.9242180300284</v>
      </c>
      <c r="P197" s="101">
        <v>2259.1846150825095</v>
      </c>
      <c r="Q197" s="101">
        <v>2257.2175987920077</v>
      </c>
      <c r="R197" s="101">
        <v>2255.1862953555656</v>
      </c>
      <c r="S197" s="101">
        <v>2196.0858359195859</v>
      </c>
      <c r="T197" s="101">
        <v>2108.3206404471107</v>
      </c>
      <c r="U197" s="101">
        <v>2169.7663542086302</v>
      </c>
      <c r="V197" s="101">
        <v>2106.0729803501977</v>
      </c>
      <c r="W197" s="101">
        <v>2324.8928151770815</v>
      </c>
      <c r="X197" s="101">
        <v>2261.6275832605202</v>
      </c>
      <c r="Y197" s="101">
        <v>2153.6314244945866</v>
      </c>
      <c r="DA197" s="131" t="s">
        <v>2555</v>
      </c>
    </row>
    <row r="198" spans="1:105" ht="12" customHeight="1" x14ac:dyDescent="0.25">
      <c r="A198" s="107" t="s">
        <v>121</v>
      </c>
      <c r="B198" s="104">
        <v>1839.3347793612111</v>
      </c>
      <c r="C198" s="104">
        <v>1912.982316821056</v>
      </c>
      <c r="D198" s="104">
        <v>1989.8602900697392</v>
      </c>
      <c r="E198" s="104">
        <v>2013.2873980573611</v>
      </c>
      <c r="F198" s="104">
        <v>2026.1975637787784</v>
      </c>
      <c r="G198" s="104">
        <v>1885.2442167282027</v>
      </c>
      <c r="H198" s="104">
        <v>1970.8723536154878</v>
      </c>
      <c r="I198" s="104">
        <v>1986.2111061885007</v>
      </c>
      <c r="J198" s="104">
        <v>1983.7071719609385</v>
      </c>
      <c r="K198" s="104">
        <v>2172.8500694107925</v>
      </c>
      <c r="L198" s="104">
        <v>2231.3441691493535</v>
      </c>
      <c r="M198" s="104">
        <v>2184.7024234488254</v>
      </c>
      <c r="N198" s="104">
        <v>2262.7141658785786</v>
      </c>
      <c r="O198" s="104">
        <v>2295.4683117450372</v>
      </c>
      <c r="P198" s="104">
        <v>2259.73624809272</v>
      </c>
      <c r="Q198" s="104">
        <v>2256.7929328481182</v>
      </c>
      <c r="R198" s="104">
        <v>2255.1242276854337</v>
      </c>
      <c r="S198" s="104">
        <v>2197.3407925763486</v>
      </c>
      <c r="T198" s="104">
        <v>2109.0439805821925</v>
      </c>
      <c r="U198" s="104">
        <v>2170.3403497869735</v>
      </c>
      <c r="V198" s="104">
        <v>2106.508732611599</v>
      </c>
      <c r="W198" s="104">
        <v>2325.1173731014756</v>
      </c>
      <c r="X198" s="104">
        <v>2262.0735354510257</v>
      </c>
      <c r="Y198" s="104">
        <v>2153.7123175108709</v>
      </c>
      <c r="DA198" s="132" t="s">
        <v>2556</v>
      </c>
    </row>
    <row r="199" spans="1:105" ht="12" customHeight="1" x14ac:dyDescent="0.25">
      <c r="A199" s="108" t="s">
        <v>53</v>
      </c>
      <c r="B199" s="98">
        <v>685.90048900821171</v>
      </c>
      <c r="C199" s="98">
        <v>710.16442958301491</v>
      </c>
      <c r="D199" s="98">
        <v>741.12778634754761</v>
      </c>
      <c r="E199" s="98">
        <v>743.44816331297466</v>
      </c>
      <c r="F199" s="98">
        <v>747.25677140678943</v>
      </c>
      <c r="G199" s="98">
        <v>694.81430119457707</v>
      </c>
      <c r="H199" s="98">
        <v>603.62658421580613</v>
      </c>
      <c r="I199" s="98">
        <v>642.32076037542686</v>
      </c>
      <c r="J199" s="98">
        <v>697.71055757226134</v>
      </c>
      <c r="K199" s="98">
        <v>783.01241189838322</v>
      </c>
      <c r="L199" s="98">
        <v>708.75351983634869</v>
      </c>
      <c r="M199" s="98">
        <v>773.11612415687841</v>
      </c>
      <c r="N199" s="98">
        <v>771.52340994202393</v>
      </c>
      <c r="O199" s="98">
        <v>671.18249598973648</v>
      </c>
      <c r="P199" s="98">
        <v>667.0564006003093</v>
      </c>
      <c r="Q199" s="98">
        <v>537.28320108297544</v>
      </c>
      <c r="R199" s="98">
        <v>499.10550758774923</v>
      </c>
      <c r="S199" s="98">
        <v>546.90931992911692</v>
      </c>
      <c r="T199" s="98">
        <v>608.5864797142541</v>
      </c>
      <c r="U199" s="98">
        <v>641.57648519231634</v>
      </c>
      <c r="V199" s="98">
        <v>621.17471001235708</v>
      </c>
      <c r="W199" s="98">
        <v>666.18026339489109</v>
      </c>
      <c r="X199" s="98">
        <v>764.87503326285059</v>
      </c>
      <c r="Y199" s="98">
        <v>723.51628359673293</v>
      </c>
      <c r="DA199" s="63" t="s">
        <v>2557</v>
      </c>
    </row>
    <row r="200" spans="1:105" ht="12" customHeight="1" x14ac:dyDescent="0.25">
      <c r="A200" s="108" t="s">
        <v>52</v>
      </c>
      <c r="B200" s="98">
        <v>1153.4342903529989</v>
      </c>
      <c r="C200" s="98">
        <v>1202.8178872380413</v>
      </c>
      <c r="D200" s="98">
        <v>1248.7325037221915</v>
      </c>
      <c r="E200" s="98">
        <v>1269.8392347443864</v>
      </c>
      <c r="F200" s="98">
        <v>1278.9407923719889</v>
      </c>
      <c r="G200" s="98">
        <v>1190.4299155336255</v>
      </c>
      <c r="H200" s="98">
        <v>1367.2457693996814</v>
      </c>
      <c r="I200" s="98">
        <v>1343.890345813074</v>
      </c>
      <c r="J200" s="98">
        <v>1285.996614388677</v>
      </c>
      <c r="K200" s="98">
        <v>1389.8376575124094</v>
      </c>
      <c r="L200" s="98">
        <v>1522.5906493130049</v>
      </c>
      <c r="M200" s="98">
        <v>1411.5862992919469</v>
      </c>
      <c r="N200" s="98">
        <v>1491.1907559365548</v>
      </c>
      <c r="O200" s="98">
        <v>1624.285815755301</v>
      </c>
      <c r="P200" s="98">
        <v>1592.6798474924103</v>
      </c>
      <c r="Q200" s="98">
        <v>1719.5097317651425</v>
      </c>
      <c r="R200" s="98">
        <v>1756.0187200976848</v>
      </c>
      <c r="S200" s="98">
        <v>1650.4314726472319</v>
      </c>
      <c r="T200" s="98">
        <v>1500.4575008679387</v>
      </c>
      <c r="U200" s="98">
        <v>1528.763864594657</v>
      </c>
      <c r="V200" s="98">
        <v>1485.3340225992422</v>
      </c>
      <c r="W200" s="98">
        <v>1658.9371097065841</v>
      </c>
      <c r="X200" s="98">
        <v>1497.1985021881749</v>
      </c>
      <c r="Y200" s="98">
        <v>1430.1960339141383</v>
      </c>
      <c r="DA200" s="63" t="s">
        <v>2558</v>
      </c>
    </row>
    <row r="201" spans="1:105" ht="12" customHeight="1" x14ac:dyDescent="0.25">
      <c r="A201" s="121" t="s">
        <v>54</v>
      </c>
      <c r="B201" s="122">
        <v>275.42192066569106</v>
      </c>
      <c r="C201" s="122">
        <v>317.45464595491012</v>
      </c>
      <c r="D201" s="122">
        <v>332.79756156825562</v>
      </c>
      <c r="E201" s="122">
        <v>332.3022103142834</v>
      </c>
      <c r="F201" s="122">
        <v>353.99152073561794</v>
      </c>
      <c r="G201" s="122">
        <v>287.2062049495724</v>
      </c>
      <c r="H201" s="122">
        <v>334.79355719731069</v>
      </c>
      <c r="I201" s="122">
        <v>292.43868368179284</v>
      </c>
      <c r="J201" s="122">
        <v>316.61186833213463</v>
      </c>
      <c r="K201" s="122">
        <v>400.23929466604562</v>
      </c>
      <c r="L201" s="122">
        <v>405.06835638660823</v>
      </c>
      <c r="M201" s="122">
        <v>399.91686727487803</v>
      </c>
      <c r="N201" s="122">
        <v>411.86237613822487</v>
      </c>
      <c r="O201" s="122">
        <v>402.88421886523645</v>
      </c>
      <c r="P201" s="122">
        <v>420.51403811524972</v>
      </c>
      <c r="Q201" s="122">
        <v>405.21795623910617</v>
      </c>
      <c r="R201" s="122">
        <v>415.29056768435942</v>
      </c>
      <c r="S201" s="122">
        <v>417.4612247416519</v>
      </c>
      <c r="T201" s="122">
        <v>414.43447442688012</v>
      </c>
      <c r="U201" s="122">
        <v>426.09883598030467</v>
      </c>
      <c r="V201" s="122">
        <v>419.54380383984488</v>
      </c>
      <c r="W201" s="122">
        <v>398.03305629414263</v>
      </c>
      <c r="X201" s="122">
        <v>414.09170341833641</v>
      </c>
      <c r="Y201" s="122">
        <v>420.18057040875902</v>
      </c>
      <c r="DA201" s="130" t="s">
        <v>2559</v>
      </c>
    </row>
    <row r="202" spans="1:105" ht="12" customHeight="1" x14ac:dyDescent="0.25">
      <c r="A202" s="97" t="s">
        <v>50</v>
      </c>
      <c r="B202" s="98">
        <v>276.61021841642429</v>
      </c>
      <c r="C202" s="98">
        <v>319.3300067399162</v>
      </c>
      <c r="D202" s="98">
        <v>337.0124155840947</v>
      </c>
      <c r="E202" s="98">
        <v>322.85284694800805</v>
      </c>
      <c r="F202" s="98">
        <v>351.21765985907302</v>
      </c>
      <c r="G202" s="98">
        <v>293.82052105155191</v>
      </c>
      <c r="H202" s="98">
        <v>336.36649065842641</v>
      </c>
      <c r="I202" s="98">
        <v>293.62274674058682</v>
      </c>
      <c r="J202" s="98">
        <v>313.94411095394406</v>
      </c>
      <c r="K202" s="98">
        <v>407.41668824699531</v>
      </c>
      <c r="L202" s="98">
        <v>438.17170008856237</v>
      </c>
      <c r="M202" s="98">
        <v>405.24007198067812</v>
      </c>
      <c r="N202" s="98">
        <v>344.90192609073478</v>
      </c>
      <c r="O202" s="98">
        <v>345.23031506937724</v>
      </c>
      <c r="P202" s="98">
        <v>386.65025718349489</v>
      </c>
      <c r="Q202" s="98">
        <v>427.04424391710842</v>
      </c>
      <c r="R202" s="98">
        <v>451.44832615280546</v>
      </c>
      <c r="S202" s="98">
        <v>434.49518099870198</v>
      </c>
      <c r="T202" s="98">
        <v>404.21099528276585</v>
      </c>
      <c r="U202" s="98">
        <v>406.72179252016741</v>
      </c>
      <c r="V202" s="98">
        <v>406.7729887179525</v>
      </c>
      <c r="W202" s="98">
        <v>562.0879798936013</v>
      </c>
      <c r="X202" s="98">
        <v>290.87401902452103</v>
      </c>
      <c r="Y202" s="98">
        <v>413.74088250445971</v>
      </c>
      <c r="DA202" s="63" t="s">
        <v>2560</v>
      </c>
    </row>
    <row r="203" spans="1:105" ht="12" customHeight="1" x14ac:dyDescent="0.25">
      <c r="A203" s="109" t="s">
        <v>120</v>
      </c>
      <c r="B203" s="33">
        <v>275.41422432953829</v>
      </c>
      <c r="C203" s="33">
        <v>317.44357292718195</v>
      </c>
      <c r="D203" s="33">
        <v>332.77611980402133</v>
      </c>
      <c r="E203" s="33">
        <v>332.34776828297839</v>
      </c>
      <c r="F203" s="33">
        <v>354.00530526094155</v>
      </c>
      <c r="G203" s="33">
        <v>287.1722205726058</v>
      </c>
      <c r="H203" s="33">
        <v>334.78554301716827</v>
      </c>
      <c r="I203" s="33">
        <v>292.43309686637696</v>
      </c>
      <c r="J203" s="33">
        <v>316.62334743307764</v>
      </c>
      <c r="K203" s="33">
        <v>400.21184267041463</v>
      </c>
      <c r="L203" s="33">
        <v>404.95866194871508</v>
      </c>
      <c r="M203" s="33">
        <v>399.90277700063763</v>
      </c>
      <c r="N203" s="33">
        <v>412.00710489668359</v>
      </c>
      <c r="O203" s="33">
        <v>402.99741279357744</v>
      </c>
      <c r="P203" s="33">
        <v>420.58589275987424</v>
      </c>
      <c r="Q203" s="33">
        <v>405.1615358320978</v>
      </c>
      <c r="R203" s="33">
        <v>415.19084609473049</v>
      </c>
      <c r="S203" s="33">
        <v>417.41430863456731</v>
      </c>
      <c r="T203" s="33">
        <v>414.45998777874394</v>
      </c>
      <c r="U203" s="33">
        <v>426.14497375970723</v>
      </c>
      <c r="V203" s="33">
        <v>419.57163510761728</v>
      </c>
      <c r="W203" s="33">
        <v>397.68063290410834</v>
      </c>
      <c r="X203" s="33">
        <v>414.28245068970131</v>
      </c>
      <c r="Y203" s="33">
        <v>420.18746066055598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25.378806483089896</v>
      </c>
      <c r="C205" s="117">
        <f t="shared" si="88"/>
        <v>13.582917022800714</v>
      </c>
      <c r="D205" s="117">
        <f t="shared" si="88"/>
        <v>10.662279998427953</v>
      </c>
      <c r="E205" s="117">
        <f t="shared" si="88"/>
        <v>10.375566714450434</v>
      </c>
      <c r="F205" s="117">
        <f t="shared" si="88"/>
        <v>13.401160486653808</v>
      </c>
      <c r="G205" s="117">
        <f t="shared" si="88"/>
        <v>19.059822130783594</v>
      </c>
      <c r="H205" s="117">
        <f t="shared" si="88"/>
        <v>19.114646122512092</v>
      </c>
      <c r="I205" s="117">
        <f t="shared" si="88"/>
        <v>19.551165402046173</v>
      </c>
      <c r="J205" s="117">
        <f t="shared" si="88"/>
        <v>18.202314287451848</v>
      </c>
      <c r="K205" s="117">
        <f t="shared" si="88"/>
        <v>11.524719421211129</v>
      </c>
      <c r="L205" s="117">
        <f t="shared" si="88"/>
        <v>10.66270933296204</v>
      </c>
      <c r="M205" s="117">
        <f t="shared" si="88"/>
        <v>9.8951403085741418</v>
      </c>
      <c r="N205" s="117">
        <f t="shared" si="88"/>
        <v>9.5506224441540848</v>
      </c>
      <c r="O205" s="117">
        <f t="shared" si="88"/>
        <v>9.079298955489902</v>
      </c>
      <c r="P205" s="117">
        <f t="shared" si="88"/>
        <v>9.3978634945697426</v>
      </c>
      <c r="Q205" s="117">
        <f t="shared" si="88"/>
        <v>8.9762640542015859</v>
      </c>
      <c r="R205" s="117">
        <f t="shared" ref="R205:V205" si="89">R206+R208+R210+R219</f>
        <v>7.0165992115220419</v>
      </c>
      <c r="S205" s="117">
        <f t="shared" si="89"/>
        <v>6.954835013317421</v>
      </c>
      <c r="T205" s="117">
        <f t="shared" si="89"/>
        <v>6.1551294181077054</v>
      </c>
      <c r="U205" s="117">
        <f t="shared" si="89"/>
        <v>6.2755385245993009</v>
      </c>
      <c r="V205" s="117">
        <f t="shared" si="89"/>
        <v>5.9037856556082016</v>
      </c>
      <c r="W205" s="117">
        <f t="shared" ref="W205:Y205" si="90">W206+W208+W210+W219</f>
        <v>7.4631262437818542</v>
      </c>
      <c r="X205" s="117">
        <f t="shared" si="90"/>
        <v>5.9819086027944044</v>
      </c>
      <c r="Y205" s="117">
        <f t="shared" si="90"/>
        <v>5.4118292174274725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24.706524558523881</v>
      </c>
      <c r="C210" s="122">
        <v>12.878083018187452</v>
      </c>
      <c r="D210" s="122">
        <v>10.022606193909555</v>
      </c>
      <c r="E210" s="122">
        <v>9.7955981593889163</v>
      </c>
      <c r="F210" s="122">
        <v>12.751666282864443</v>
      </c>
      <c r="G210" s="122">
        <v>18.498608974351114</v>
      </c>
      <c r="H210" s="122">
        <v>18.47789472655198</v>
      </c>
      <c r="I210" s="122">
        <v>19.036424395599152</v>
      </c>
      <c r="J210" s="122">
        <v>17.700307837118817</v>
      </c>
      <c r="K210" s="122">
        <v>10.945585358366756</v>
      </c>
      <c r="L210" s="122">
        <v>10.12296327945807</v>
      </c>
      <c r="M210" s="122">
        <v>9.496233153142736</v>
      </c>
      <c r="N210" s="122">
        <v>9.2733320321377732</v>
      </c>
      <c r="O210" s="122">
        <v>8.8272370975513432</v>
      </c>
      <c r="P210" s="122">
        <v>9.0929586492662278</v>
      </c>
      <c r="Q210" s="122">
        <v>8.5664859069667152</v>
      </c>
      <c r="R210" s="122">
        <v>6.554922830580673</v>
      </c>
      <c r="S210" s="122">
        <v>6.5115582843788653</v>
      </c>
      <c r="T210" s="122">
        <v>5.7817592909882123</v>
      </c>
      <c r="U210" s="122">
        <v>5.9178140008418127</v>
      </c>
      <c r="V210" s="122">
        <v>5.5772440358364239</v>
      </c>
      <c r="W210" s="122">
        <v>7.0198675060214439</v>
      </c>
      <c r="X210" s="122">
        <v>5.8168191161862293</v>
      </c>
      <c r="Y210" s="122">
        <v>5.249792305154779</v>
      </c>
      <c r="DA210" s="130" t="s">
        <v>2718</v>
      </c>
    </row>
    <row r="211" spans="1:105" ht="12" customHeight="1" x14ac:dyDescent="0.25">
      <c r="A211" s="97" t="s">
        <v>124</v>
      </c>
      <c r="B211" s="98">
        <v>754.28569680613214</v>
      </c>
      <c r="C211" s="98">
        <v>671.04948598109058</v>
      </c>
      <c r="D211" s="98">
        <v>720.23292414145703</v>
      </c>
      <c r="E211" s="98">
        <v>657.61379926739107</v>
      </c>
      <c r="F211" s="98">
        <v>653.48232197866173</v>
      </c>
      <c r="G211" s="98">
        <v>749.64513874304191</v>
      </c>
      <c r="H211" s="98">
        <v>702.35015093123911</v>
      </c>
      <c r="I211" s="98">
        <v>749.90316158589098</v>
      </c>
      <c r="J211" s="98">
        <v>822.05578670882687</v>
      </c>
      <c r="K211" s="98">
        <v>659.42881691932212</v>
      </c>
      <c r="L211" s="98">
        <v>725.62767042158998</v>
      </c>
      <c r="M211" s="98">
        <v>786.65778116614524</v>
      </c>
      <c r="N211" s="98">
        <v>792.07937714108016</v>
      </c>
      <c r="O211" s="98">
        <v>743.15677162453403</v>
      </c>
      <c r="P211" s="98">
        <v>781.71850817303061</v>
      </c>
      <c r="Q211" s="98">
        <v>788.94829195259251</v>
      </c>
      <c r="R211" s="98">
        <v>676.02495830076202</v>
      </c>
      <c r="S211" s="98">
        <v>691.45002675059584</v>
      </c>
      <c r="T211" s="98">
        <v>638.63448912785123</v>
      </c>
      <c r="U211" s="98">
        <v>631.94970650888445</v>
      </c>
      <c r="V211" s="98">
        <v>588.83275568674469</v>
      </c>
      <c r="W211" s="98">
        <v>733.72430381558604</v>
      </c>
      <c r="X211" s="98">
        <v>629.0330012089654</v>
      </c>
      <c r="Y211" s="98">
        <v>605.07247591485952</v>
      </c>
      <c r="DA211" s="63" t="s">
        <v>2719</v>
      </c>
    </row>
    <row r="212" spans="1:105" ht="12" customHeight="1" x14ac:dyDescent="0.25">
      <c r="A212" s="97" t="s">
        <v>123</v>
      </c>
      <c r="B212" s="98">
        <v>281.55833048666602</v>
      </c>
      <c r="C212" s="98">
        <v>250.20801763224281</v>
      </c>
      <c r="D212" s="98">
        <v>272.32423896268534</v>
      </c>
      <c r="E212" s="98">
        <v>244.49378886389269</v>
      </c>
      <c r="F212" s="98">
        <v>238.5798219559716</v>
      </c>
      <c r="G212" s="98">
        <v>275.8131815359435</v>
      </c>
      <c r="H212" s="98">
        <v>214.32434959629836</v>
      </c>
      <c r="I212" s="98">
        <v>242.39509110001771</v>
      </c>
      <c r="J212" s="98">
        <v>289.61347335272546</v>
      </c>
      <c r="K212" s="98">
        <v>236.89273689312313</v>
      </c>
      <c r="L212" s="98">
        <v>229.10662474239282</v>
      </c>
      <c r="M212" s="98">
        <v>279.14711320557905</v>
      </c>
      <c r="N212" s="98">
        <v>268.70210372813835</v>
      </c>
      <c r="O212" s="98">
        <v>212.64777312833365</v>
      </c>
      <c r="P212" s="98">
        <v>226.24636124094079</v>
      </c>
      <c r="Q212" s="98">
        <v>182.28205843508775</v>
      </c>
      <c r="R212" s="98">
        <v>147.68920557544391</v>
      </c>
      <c r="S212" s="98">
        <v>174.49931791102986</v>
      </c>
      <c r="T212" s="98">
        <v>189.57101529067992</v>
      </c>
      <c r="U212" s="98">
        <v>182.78703778552065</v>
      </c>
      <c r="V212" s="98">
        <v>170.01851822555906</v>
      </c>
      <c r="W212" s="98">
        <v>206.57403685810323</v>
      </c>
      <c r="X212" s="98">
        <v>205.82184166929153</v>
      </c>
      <c r="Y212" s="98">
        <v>198.51813208120964</v>
      </c>
      <c r="DA212" s="63" t="s">
        <v>2720</v>
      </c>
    </row>
    <row r="213" spans="1:105" ht="12" customHeight="1" x14ac:dyDescent="0.25">
      <c r="A213" s="100" t="s">
        <v>50</v>
      </c>
      <c r="B213" s="101">
        <v>281.55833048666602</v>
      </c>
      <c r="C213" s="101">
        <v>250.20801763224281</v>
      </c>
      <c r="D213" s="101">
        <v>272.32423896268534</v>
      </c>
      <c r="E213" s="101">
        <v>244.49378886389269</v>
      </c>
      <c r="F213" s="101">
        <v>238.5798219559716</v>
      </c>
      <c r="G213" s="101">
        <v>275.8131815359435</v>
      </c>
      <c r="H213" s="101">
        <v>214.32434959629836</v>
      </c>
      <c r="I213" s="101">
        <v>242.39509110001771</v>
      </c>
      <c r="J213" s="101">
        <v>289.61347335272546</v>
      </c>
      <c r="K213" s="101">
        <v>236.89273689312313</v>
      </c>
      <c r="L213" s="101">
        <v>229.10662474239282</v>
      </c>
      <c r="M213" s="101">
        <v>279.14711320557905</v>
      </c>
      <c r="N213" s="101">
        <v>268.70210372813835</v>
      </c>
      <c r="O213" s="101">
        <v>212.64777312833365</v>
      </c>
      <c r="P213" s="101">
        <v>226.24636124094079</v>
      </c>
      <c r="Q213" s="101">
        <v>182.28205843508775</v>
      </c>
      <c r="R213" s="101">
        <v>147.68920557544391</v>
      </c>
      <c r="S213" s="101">
        <v>174.49931791102986</v>
      </c>
      <c r="T213" s="101">
        <v>189.57101529067992</v>
      </c>
      <c r="U213" s="101">
        <v>182.78703778552065</v>
      </c>
      <c r="V213" s="101">
        <v>170.01851822555906</v>
      </c>
      <c r="W213" s="101">
        <v>206.57403685810323</v>
      </c>
      <c r="X213" s="101">
        <v>205.82184166929153</v>
      </c>
      <c r="Y213" s="101">
        <v>198.51813208120964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0.67228192456601443</v>
      </c>
      <c r="C219" s="122">
        <v>0.70483400461326351</v>
      </c>
      <c r="D219" s="122">
        <v>0.63967380451839861</v>
      </c>
      <c r="E219" s="122">
        <v>0.57996855506151823</v>
      </c>
      <c r="F219" s="122">
        <v>0.64949420378936396</v>
      </c>
      <c r="G219" s="122">
        <v>0.56121315643247904</v>
      </c>
      <c r="H219" s="122">
        <v>0.63675139596010988</v>
      </c>
      <c r="I219" s="122">
        <v>0.51474100644702037</v>
      </c>
      <c r="J219" s="122">
        <v>0.50200645033303282</v>
      </c>
      <c r="K219" s="122">
        <v>0.57913406284437374</v>
      </c>
      <c r="L219" s="122">
        <v>0.53974605350397042</v>
      </c>
      <c r="M219" s="122">
        <v>0.3989071554314057</v>
      </c>
      <c r="N219" s="122">
        <v>0.27729041201631233</v>
      </c>
      <c r="O219" s="122">
        <v>0.2520618579385584</v>
      </c>
      <c r="P219" s="122">
        <v>0.30490484530351536</v>
      </c>
      <c r="Q219" s="122">
        <v>0.40977814723487105</v>
      </c>
      <c r="R219" s="122">
        <v>0.46167638094136904</v>
      </c>
      <c r="S219" s="122">
        <v>0.44327672893855563</v>
      </c>
      <c r="T219" s="122">
        <v>0.37337012711949308</v>
      </c>
      <c r="U219" s="122">
        <v>0.3577245237574882</v>
      </c>
      <c r="V219" s="122">
        <v>0.32654161977177787</v>
      </c>
      <c r="W219" s="122">
        <v>0.44325873776040992</v>
      </c>
      <c r="X219" s="122">
        <v>0.16508948660817532</v>
      </c>
      <c r="Y219" s="122">
        <v>0.1620369122726936</v>
      </c>
      <c r="DA219" s="130" t="s">
        <v>2727</v>
      </c>
    </row>
    <row r="220" spans="1:105" ht="12" customHeight="1" x14ac:dyDescent="0.25">
      <c r="A220" s="97" t="s">
        <v>50</v>
      </c>
      <c r="B220" s="98">
        <v>104.47116530997893</v>
      </c>
      <c r="C220" s="98">
        <v>120.07760942296628</v>
      </c>
      <c r="D220" s="98">
        <v>126.38173841951392</v>
      </c>
      <c r="E220" s="98">
        <v>120.87360268262596</v>
      </c>
      <c r="F220" s="98">
        <v>131.34725267859326</v>
      </c>
      <c r="G220" s="98">
        <v>109.78908633123822</v>
      </c>
      <c r="H220" s="98">
        <v>125.6111791379077</v>
      </c>
      <c r="I220" s="98">
        <v>109.60834177999391</v>
      </c>
      <c r="J220" s="98">
        <v>117.16893171120221</v>
      </c>
      <c r="K220" s="98">
        <v>151.99519725326056</v>
      </c>
      <c r="L220" s="98">
        <v>163.42311064425772</v>
      </c>
      <c r="M220" s="98">
        <v>151.10317385328551</v>
      </c>
      <c r="N220" s="98">
        <v>128.56893735353944</v>
      </c>
      <c r="O220" s="98">
        <v>128.63659909582196</v>
      </c>
      <c r="P220" s="98">
        <v>144.00098657165694</v>
      </c>
      <c r="Q220" s="98">
        <v>158.93284098820251</v>
      </c>
      <c r="R220" s="98">
        <v>167.85956017699598</v>
      </c>
      <c r="S220" s="98">
        <v>161.38494217649551</v>
      </c>
      <c r="T220" s="98">
        <v>149.98686379966574</v>
      </c>
      <c r="U220" s="98">
        <v>150.59563656397827</v>
      </c>
      <c r="V220" s="98">
        <v>150.16530174467084</v>
      </c>
      <c r="W220" s="98">
        <v>206.78250980449039</v>
      </c>
      <c r="X220" s="98">
        <v>106.8085246040561</v>
      </c>
      <c r="Y220" s="98">
        <v>151.6031126173358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78.968628973690414</v>
      </c>
      <c r="C223" s="118">
        <f t="shared" si="93"/>
        <v>82.745802436929651</v>
      </c>
      <c r="D223" s="118">
        <f t="shared" si="93"/>
        <v>74.611206434838962</v>
      </c>
      <c r="E223" s="118">
        <f t="shared" si="93"/>
        <v>72.790878540873578</v>
      </c>
      <c r="F223" s="118">
        <f t="shared" si="93"/>
        <v>68.949081527563777</v>
      </c>
      <c r="G223" s="118">
        <f t="shared" si="93"/>
        <v>65.450832232927766</v>
      </c>
      <c r="H223" s="118">
        <f t="shared" si="93"/>
        <v>61.355246351030566</v>
      </c>
      <c r="I223" s="118">
        <f t="shared" si="93"/>
        <v>61.745427221611855</v>
      </c>
      <c r="J223" s="118">
        <f t="shared" si="93"/>
        <v>58.348776851603212</v>
      </c>
      <c r="K223" s="118">
        <f t="shared" si="93"/>
        <v>64.965035446127814</v>
      </c>
      <c r="L223" s="118">
        <f t="shared" si="93"/>
        <v>65.412345903865528</v>
      </c>
      <c r="M223" s="118">
        <f t="shared" si="93"/>
        <v>62.595415666483106</v>
      </c>
      <c r="N223" s="118">
        <f t="shared" si="93"/>
        <v>63.504726381530013</v>
      </c>
      <c r="O223" s="118">
        <f t="shared" si="93"/>
        <v>61.797540348282993</v>
      </c>
      <c r="P223" s="118">
        <f t="shared" si="93"/>
        <v>59.02325763007304</v>
      </c>
      <c r="Q223" s="118">
        <f t="shared" si="93"/>
        <v>62.547366235879146</v>
      </c>
      <c r="R223" s="118">
        <f t="shared" ref="R223:V223" si="94">R224+R226+R228+R237</f>
        <v>61.22573331200924</v>
      </c>
      <c r="S223" s="118">
        <f t="shared" si="94"/>
        <v>58.766058601578543</v>
      </c>
      <c r="T223" s="118">
        <f t="shared" si="94"/>
        <v>57.14367155334461</v>
      </c>
      <c r="U223" s="118">
        <f t="shared" si="94"/>
        <v>55.157609812274359</v>
      </c>
      <c r="V223" s="118">
        <f t="shared" si="94"/>
        <v>59.921679125435915</v>
      </c>
      <c r="W223" s="118">
        <f t="shared" ref="W223:Y223" si="95">W224+W226+W228+W237</f>
        <v>61.603976492537953</v>
      </c>
      <c r="X223" s="118">
        <f t="shared" si="95"/>
        <v>57.459815149976123</v>
      </c>
      <c r="Y223" s="118">
        <f t="shared" si="95"/>
        <v>55.629576850823973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47.295988848294805</v>
      </c>
      <c r="C224" s="123">
        <f t="shared" si="96"/>
        <v>50.293119025941607</v>
      </c>
      <c r="D224" s="123">
        <f t="shared" si="96"/>
        <v>41.193170404661252</v>
      </c>
      <c r="E224" s="123">
        <f t="shared" si="96"/>
        <v>39.718993831914432</v>
      </c>
      <c r="F224" s="123">
        <f t="shared" si="96"/>
        <v>35.874414150429978</v>
      </c>
      <c r="G224" s="123">
        <f t="shared" si="96"/>
        <v>35.511144583588418</v>
      </c>
      <c r="H224" s="123">
        <f t="shared" si="96"/>
        <v>30.206895761001345</v>
      </c>
      <c r="I224" s="123">
        <f t="shared" si="96"/>
        <v>30.995765309827522</v>
      </c>
      <c r="J224" s="123">
        <f t="shared" si="96"/>
        <v>27.405604954812347</v>
      </c>
      <c r="K224" s="123">
        <f t="shared" si="96"/>
        <v>31.45633240591545</v>
      </c>
      <c r="L224" s="123">
        <f t="shared" si="96"/>
        <v>31.527916311936334</v>
      </c>
      <c r="M224" s="123">
        <f t="shared" si="96"/>
        <v>29.360335336298135</v>
      </c>
      <c r="N224" s="123">
        <f t="shared" si="96"/>
        <v>29.258521427215044</v>
      </c>
      <c r="O224" s="123">
        <f t="shared" si="96"/>
        <v>27.811309415301398</v>
      </c>
      <c r="P224" s="123">
        <f t="shared" si="96"/>
        <v>25.381919739678722</v>
      </c>
      <c r="Q224" s="123">
        <f t="shared" si="96"/>
        <v>29.351632321136286</v>
      </c>
      <c r="R224" s="123">
        <f t="shared" si="96"/>
        <v>28.309550491951775</v>
      </c>
      <c r="S224" s="123">
        <f t="shared" si="96"/>
        <v>26.712965281946108</v>
      </c>
      <c r="T224" s="123">
        <f t="shared" si="96"/>
        <v>26.494987004026289</v>
      </c>
      <c r="U224" s="123">
        <f t="shared" si="96"/>
        <v>23.880269654420729</v>
      </c>
      <c r="V224" s="123">
        <f t="shared" si="96"/>
        <v>29.75367921060349</v>
      </c>
      <c r="W224" s="123">
        <f t="shared" si="96"/>
        <v>29.756848664613102</v>
      </c>
      <c r="X224" s="123">
        <f t="shared" si="96"/>
        <v>26.486584172183317</v>
      </c>
      <c r="Y224" s="123">
        <f t="shared" si="96"/>
        <v>25.99880732694173</v>
      </c>
      <c r="DA224" s="130" t="s">
        <v>2882</v>
      </c>
    </row>
    <row r="225" spans="1:105" ht="12" customHeight="1" x14ac:dyDescent="0.25">
      <c r="A225" s="97" t="s">
        <v>53</v>
      </c>
      <c r="B225" s="99">
        <v>47.295988848294805</v>
      </c>
      <c r="C225" s="99">
        <v>50.293119025941607</v>
      </c>
      <c r="D225" s="99">
        <v>41.193170404661252</v>
      </c>
      <c r="E225" s="99">
        <v>39.718993831914432</v>
      </c>
      <c r="F225" s="99">
        <v>35.874414150429978</v>
      </c>
      <c r="G225" s="99">
        <v>35.511144583588418</v>
      </c>
      <c r="H225" s="99">
        <v>30.206895761001345</v>
      </c>
      <c r="I225" s="99">
        <v>30.995765309827522</v>
      </c>
      <c r="J225" s="99">
        <v>27.405604954812347</v>
      </c>
      <c r="K225" s="99">
        <v>31.45633240591545</v>
      </c>
      <c r="L225" s="99">
        <v>31.527916311936334</v>
      </c>
      <c r="M225" s="99">
        <v>29.360335336298135</v>
      </c>
      <c r="N225" s="99">
        <v>29.258521427215044</v>
      </c>
      <c r="O225" s="99">
        <v>27.811309415301398</v>
      </c>
      <c r="P225" s="99">
        <v>25.381919739678722</v>
      </c>
      <c r="Q225" s="99">
        <v>29.351632321136286</v>
      </c>
      <c r="R225" s="99">
        <v>28.309550491951775</v>
      </c>
      <c r="S225" s="99">
        <v>26.712965281946108</v>
      </c>
      <c r="T225" s="99">
        <v>26.494987004026289</v>
      </c>
      <c r="U225" s="99">
        <v>23.880269654420729</v>
      </c>
      <c r="V225" s="99">
        <v>29.75367921060349</v>
      </c>
      <c r="W225" s="99">
        <v>29.756848664613102</v>
      </c>
      <c r="X225" s="99">
        <v>26.486584172183317</v>
      </c>
      <c r="Y225" s="99">
        <v>25.99880732694173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4.6946187750228574E-2</v>
      </c>
      <c r="C226" s="123">
        <f t="shared" si="97"/>
        <v>4.1894889698442871E-2</v>
      </c>
      <c r="D226" s="123">
        <f t="shared" si="97"/>
        <v>3.7842712365289355E-2</v>
      </c>
      <c r="E226" s="123">
        <f t="shared" si="97"/>
        <v>6.9171406852027939E-2</v>
      </c>
      <c r="F226" s="123">
        <f t="shared" si="97"/>
        <v>4.6888126104425831E-2</v>
      </c>
      <c r="G226" s="123">
        <f t="shared" si="97"/>
        <v>5.313464324633814E-2</v>
      </c>
      <c r="H226" s="123">
        <f t="shared" si="97"/>
        <v>6.8444031530915037E-2</v>
      </c>
      <c r="I226" s="123">
        <f t="shared" si="97"/>
        <v>6.5799437915288597E-2</v>
      </c>
      <c r="J226" s="123">
        <f t="shared" si="97"/>
        <v>5.8073421710770817E-2</v>
      </c>
      <c r="K226" s="123">
        <f t="shared" si="97"/>
        <v>5.8476413231406704E-2</v>
      </c>
      <c r="L226" s="123">
        <f t="shared" si="97"/>
        <v>6.5917522341281592E-2</v>
      </c>
      <c r="M226" s="123">
        <f t="shared" si="97"/>
        <v>5.9151235356142834E-2</v>
      </c>
      <c r="N226" s="123">
        <f t="shared" si="97"/>
        <v>6.5366170636884754E-2</v>
      </c>
      <c r="O226" s="123">
        <f t="shared" si="97"/>
        <v>7.8009540165219132E-2</v>
      </c>
      <c r="P226" s="123">
        <f t="shared" si="97"/>
        <v>4.7567989730210918E-2</v>
      </c>
      <c r="Q226" s="123">
        <f t="shared" si="97"/>
        <v>8.5937233833310395E-2</v>
      </c>
      <c r="R226" s="123">
        <f t="shared" si="97"/>
        <v>5.6609307534121814E-2</v>
      </c>
      <c r="S226" s="123">
        <f t="shared" si="97"/>
        <v>5.7355709829847105E-2</v>
      </c>
      <c r="T226" s="123">
        <f t="shared" si="97"/>
        <v>5.1506637676943676E-2</v>
      </c>
      <c r="U226" s="123">
        <f t="shared" si="97"/>
        <v>5.5015919291784079E-2</v>
      </c>
      <c r="V226" s="123">
        <f t="shared" si="97"/>
        <v>5.362476674620608E-2</v>
      </c>
      <c r="W226" s="123">
        <f t="shared" si="97"/>
        <v>5.8681935931346817E-2</v>
      </c>
      <c r="X226" s="123">
        <f t="shared" si="97"/>
        <v>5.580368052385349E-2</v>
      </c>
      <c r="Y226" s="123">
        <f t="shared" si="97"/>
        <v>5.3855038248833663E-2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4.6946187750228574E-2</v>
      </c>
      <c r="C227" s="99">
        <f>RES_hhdet_fecs!C147</f>
        <v>4.1894889698442871E-2</v>
      </c>
      <c r="D227" s="99">
        <f>RES_hhdet_fecs!D147</f>
        <v>3.7842712365289355E-2</v>
      </c>
      <c r="E227" s="99">
        <f>RES_hhdet_fecs!E147</f>
        <v>6.9171406852027939E-2</v>
      </c>
      <c r="F227" s="99">
        <f>RES_hhdet_fecs!F147</f>
        <v>4.6888126104425831E-2</v>
      </c>
      <c r="G227" s="99">
        <f>RES_hhdet_fecs!G147</f>
        <v>5.313464324633814E-2</v>
      </c>
      <c r="H227" s="99">
        <f>RES_hhdet_fecs!H147</f>
        <v>6.8444031530915037E-2</v>
      </c>
      <c r="I227" s="99">
        <f>RES_hhdet_fecs!I147</f>
        <v>6.5799437915288597E-2</v>
      </c>
      <c r="J227" s="99">
        <f>RES_hhdet_fecs!J147</f>
        <v>5.8073421710770817E-2</v>
      </c>
      <c r="K227" s="99">
        <f>RES_hhdet_fecs!K147</f>
        <v>5.8476413231406704E-2</v>
      </c>
      <c r="L227" s="99">
        <f>RES_hhdet_fecs!L147</f>
        <v>6.5917522341281592E-2</v>
      </c>
      <c r="M227" s="99">
        <f>RES_hhdet_fecs!M147</f>
        <v>5.9151235356142834E-2</v>
      </c>
      <c r="N227" s="99">
        <f>RES_hhdet_fecs!N147</f>
        <v>6.5366170636884754E-2</v>
      </c>
      <c r="O227" s="99">
        <f>RES_hhdet_fecs!O147</f>
        <v>7.8009540165219132E-2</v>
      </c>
      <c r="P227" s="99">
        <f>RES_hhdet_fecs!P147</f>
        <v>4.7567989730210918E-2</v>
      </c>
      <c r="Q227" s="99">
        <f>RES_hhdet_fecs!Q147</f>
        <v>8.5937233833310395E-2</v>
      </c>
      <c r="R227" s="99">
        <f>RES_hhdet_fecs!R147</f>
        <v>5.6609307534121814E-2</v>
      </c>
      <c r="S227" s="99">
        <f>RES_hhdet_fecs!S147</f>
        <v>5.7355709829847105E-2</v>
      </c>
      <c r="T227" s="99">
        <f>RES_hhdet_fecs!T147</f>
        <v>5.1506637676943676E-2</v>
      </c>
      <c r="U227" s="99">
        <f>RES_hhdet_fecs!U147</f>
        <v>5.5015919291784079E-2</v>
      </c>
      <c r="V227" s="99">
        <f>RES_hhdet_fecs!V147</f>
        <v>5.362476674620608E-2</v>
      </c>
      <c r="W227" s="99">
        <f>RES_hhdet_fecs!W147</f>
        <v>5.8681935931346817E-2</v>
      </c>
      <c r="X227" s="99">
        <f>RES_hhdet_fecs!X147</f>
        <v>5.580368052385349E-2</v>
      </c>
      <c r="Y227" s="99">
        <f>RES_hhdet_fecs!Y147</f>
        <v>5.3855038248833663E-2</v>
      </c>
      <c r="DA227" s="63" t="s">
        <v>2885</v>
      </c>
    </row>
    <row r="228" spans="1:105" ht="12" customHeight="1" x14ac:dyDescent="0.25">
      <c r="A228" s="121" t="s">
        <v>55</v>
      </c>
      <c r="B228" s="123">
        <v>27.703742875971908</v>
      </c>
      <c r="C228" s="123">
        <v>27.963809242228582</v>
      </c>
      <c r="D228" s="123">
        <v>28.765514782033499</v>
      </c>
      <c r="E228" s="123">
        <v>28.460603849796303</v>
      </c>
      <c r="F228" s="123">
        <v>28.225690121977486</v>
      </c>
      <c r="G228" s="123">
        <v>26.015173809473698</v>
      </c>
      <c r="H228" s="123">
        <v>26.600323665942941</v>
      </c>
      <c r="I228" s="123">
        <v>26.792605018594884</v>
      </c>
      <c r="J228" s="123">
        <v>26.688677696114077</v>
      </c>
      <c r="K228" s="123">
        <v>28.169026559093101</v>
      </c>
      <c r="L228" s="123">
        <v>28.516310779710317</v>
      </c>
      <c r="M228" s="123">
        <v>27.96685864985697</v>
      </c>
      <c r="N228" s="123">
        <v>28.834957437156874</v>
      </c>
      <c r="O228" s="123">
        <v>28.727271152254392</v>
      </c>
      <c r="P228" s="123">
        <v>28.21908028941538</v>
      </c>
      <c r="Q228" s="123">
        <v>27.937645041499287</v>
      </c>
      <c r="R228" s="123">
        <v>27.608380649337263</v>
      </c>
      <c r="S228" s="123">
        <v>26.788850537616884</v>
      </c>
      <c r="T228" s="123">
        <v>25.524220798829472</v>
      </c>
      <c r="U228" s="123">
        <v>26.080683613571498</v>
      </c>
      <c r="V228" s="123">
        <v>25.138775250683242</v>
      </c>
      <c r="W228" s="123">
        <v>27.207366328474993</v>
      </c>
      <c r="X228" s="123">
        <v>26.241316672245645</v>
      </c>
      <c r="Y228" s="123">
        <v>24.881034322024909</v>
      </c>
      <c r="DA228" s="130" t="s">
        <v>2886</v>
      </c>
    </row>
    <row r="229" spans="1:105" ht="12" customHeight="1" x14ac:dyDescent="0.25">
      <c r="A229" s="97" t="s">
        <v>124</v>
      </c>
      <c r="B229" s="99">
        <v>35.493321092655691</v>
      </c>
      <c r="C229" s="99">
        <v>31.315141826567022</v>
      </c>
      <c r="D229" s="99">
        <v>33.455697556676284</v>
      </c>
      <c r="E229" s="99">
        <v>30.201521500542054</v>
      </c>
      <c r="F229" s="99">
        <v>29.841539272680023</v>
      </c>
      <c r="G229" s="99">
        <v>34.071242852048428</v>
      </c>
      <c r="H229" s="99">
        <v>31.737524184397181</v>
      </c>
      <c r="I229" s="99">
        <v>33.759485916180878</v>
      </c>
      <c r="J229" s="99">
        <v>36.927375818487619</v>
      </c>
      <c r="K229" s="99">
        <v>29.564429313598893</v>
      </c>
      <c r="L229" s="99">
        <v>32.343719220329376</v>
      </c>
      <c r="M229" s="99">
        <v>34.979860053764369</v>
      </c>
      <c r="N229" s="99">
        <v>35.193284994059638</v>
      </c>
      <c r="O229" s="99">
        <v>32.832372415092912</v>
      </c>
      <c r="P229" s="99">
        <v>34.505306943411327</v>
      </c>
      <c r="Q229" s="99">
        <v>35.012608051975235</v>
      </c>
      <c r="R229" s="99">
        <v>29.961897195151828</v>
      </c>
      <c r="S229" s="99">
        <v>30.54935778470082</v>
      </c>
      <c r="T229" s="99">
        <v>28.096549184820848</v>
      </c>
      <c r="U229" s="99">
        <v>27.822825809429489</v>
      </c>
      <c r="V229" s="99">
        <v>25.937691892803283</v>
      </c>
      <c r="W229" s="99">
        <v>31.816114524200337</v>
      </c>
      <c r="X229" s="99">
        <v>27.160569491676071</v>
      </c>
      <c r="Y229" s="99">
        <v>26.162052621368691</v>
      </c>
      <c r="DA229" s="63" t="s">
        <v>2887</v>
      </c>
    </row>
    <row r="230" spans="1:105" ht="12" customHeight="1" x14ac:dyDescent="0.25">
      <c r="A230" s="97" t="s">
        <v>123</v>
      </c>
      <c r="B230" s="99">
        <v>26.683361425280175</v>
      </c>
      <c r="C230" s="99">
        <v>23.604657175154603</v>
      </c>
      <c r="D230" s="99">
        <v>25.537144489360355</v>
      </c>
      <c r="E230" s="99">
        <v>23.093592469826064</v>
      </c>
      <c r="F230" s="99">
        <v>22.729669943260088</v>
      </c>
      <c r="G230" s="99">
        <v>26.090479468928834</v>
      </c>
      <c r="H230" s="99">
        <v>23.630284203113291</v>
      </c>
      <c r="I230" s="99">
        <v>25.390413692472755</v>
      </c>
      <c r="J230" s="99">
        <v>28.155735871838726</v>
      </c>
      <c r="K230" s="99">
        <v>22.697281262902219</v>
      </c>
      <c r="L230" s="99">
        <v>24.359968176374654</v>
      </c>
      <c r="M230" s="99">
        <v>26.913399570945511</v>
      </c>
      <c r="N230" s="99">
        <v>27.007100848491692</v>
      </c>
      <c r="O230" s="99">
        <v>24.899371923917816</v>
      </c>
      <c r="P230" s="99">
        <v>26.420251800646234</v>
      </c>
      <c r="Q230" s="99">
        <v>26.455887415102104</v>
      </c>
      <c r="R230" s="99">
        <v>22.800932537849125</v>
      </c>
      <c r="S230" s="99">
        <v>24.122298254135512</v>
      </c>
      <c r="T230" s="99">
        <v>23.031107345516826</v>
      </c>
      <c r="U230" s="99">
        <v>22.83491301679215</v>
      </c>
      <c r="V230" s="99">
        <v>21.673771506009864</v>
      </c>
      <c r="W230" s="99">
        <v>26.800468489463228</v>
      </c>
      <c r="X230" s="99">
        <v>23.29126325708317</v>
      </c>
      <c r="Y230" s="99">
        <v>22.458304319236312</v>
      </c>
      <c r="DA230" s="63" t="s">
        <v>2888</v>
      </c>
    </row>
    <row r="231" spans="1:105" ht="12" customHeight="1" x14ac:dyDescent="0.25">
      <c r="A231" s="100" t="s">
        <v>50</v>
      </c>
      <c r="B231" s="102">
        <v>13.248879400193424</v>
      </c>
      <c r="C231" s="102">
        <v>11.676187407911454</v>
      </c>
      <c r="D231" s="102">
        <v>12.649792963780474</v>
      </c>
      <c r="E231" s="102">
        <v>11.228603215668558</v>
      </c>
      <c r="F231" s="102">
        <v>10.894845793243373</v>
      </c>
      <c r="G231" s="102">
        <v>12.535661747455672</v>
      </c>
      <c r="H231" s="102">
        <v>9.6848049645876007</v>
      </c>
      <c r="I231" s="102">
        <v>10.912253852666501</v>
      </c>
      <c r="J231" s="102">
        <v>13.009659132028842</v>
      </c>
      <c r="K231" s="102">
        <v>10.620704456776227</v>
      </c>
      <c r="L231" s="102">
        <v>10.212069693924455</v>
      </c>
      <c r="M231" s="102">
        <v>12.412674466740153</v>
      </c>
      <c r="N231" s="102">
        <v>11.93884096457597</v>
      </c>
      <c r="O231" s="102">
        <v>9.3946945613206712</v>
      </c>
      <c r="P231" s="102">
        <v>9.9865873173372481</v>
      </c>
      <c r="Q231" s="102">
        <v>8.0894658521910738</v>
      </c>
      <c r="R231" s="102">
        <v>6.5456884985545161</v>
      </c>
      <c r="S231" s="102">
        <v>7.7096563595522483</v>
      </c>
      <c r="T231" s="102">
        <v>8.3401248222670255</v>
      </c>
      <c r="U231" s="102">
        <v>8.0475579941687165</v>
      </c>
      <c r="V231" s="102">
        <v>7.4892028325807729</v>
      </c>
      <c r="W231" s="102">
        <v>8.9575650966247569</v>
      </c>
      <c r="X231" s="102">
        <v>8.8870352156713928</v>
      </c>
      <c r="Y231" s="102">
        <v>8.5835036702863174</v>
      </c>
      <c r="DA231" s="131" t="s">
        <v>2889</v>
      </c>
    </row>
    <row r="232" spans="1:105" ht="12" customHeight="1" x14ac:dyDescent="0.25">
      <c r="A232" s="103" t="s">
        <v>52</v>
      </c>
      <c r="B232" s="105">
        <v>13.434482025086758</v>
      </c>
      <c r="C232" s="105">
        <v>11.928469767243154</v>
      </c>
      <c r="D232" s="105">
        <v>12.887351525579883</v>
      </c>
      <c r="E232" s="105">
        <v>11.864989254157503</v>
      </c>
      <c r="F232" s="105">
        <v>11.834824150016717</v>
      </c>
      <c r="G232" s="105">
        <v>13.554817721473164</v>
      </c>
      <c r="H232" s="105">
        <v>13.94547923852569</v>
      </c>
      <c r="I232" s="105">
        <v>14.478159839806253</v>
      </c>
      <c r="J232" s="105">
        <v>15.14607673980988</v>
      </c>
      <c r="K232" s="105">
        <v>12.076576806125994</v>
      </c>
      <c r="L232" s="105">
        <v>14.147898482450197</v>
      </c>
      <c r="M232" s="105">
        <v>14.500725104205362</v>
      </c>
      <c r="N232" s="105">
        <v>15.068259883915724</v>
      </c>
      <c r="O232" s="105">
        <v>15.50467736259715</v>
      </c>
      <c r="P232" s="105">
        <v>16.433664483308988</v>
      </c>
      <c r="Q232" s="105">
        <v>18.366421562911029</v>
      </c>
      <c r="R232" s="105">
        <v>16.255244039294613</v>
      </c>
      <c r="S232" s="105">
        <v>16.41264189458326</v>
      </c>
      <c r="T232" s="105">
        <v>14.690982523249804</v>
      </c>
      <c r="U232" s="105">
        <v>14.787355022623441</v>
      </c>
      <c r="V232" s="105">
        <v>14.184568673429091</v>
      </c>
      <c r="W232" s="105">
        <v>17.842903392838473</v>
      </c>
      <c r="X232" s="105">
        <v>14.40422804141178</v>
      </c>
      <c r="Y232" s="105">
        <v>13.874800648949996</v>
      </c>
      <c r="DA232" s="132" t="s">
        <v>2890</v>
      </c>
    </row>
    <row r="233" spans="1:105" ht="12" customHeight="1" x14ac:dyDescent="0.25">
      <c r="A233" s="106" t="s">
        <v>122</v>
      </c>
      <c r="B233" s="102">
        <v>28.856474387535329</v>
      </c>
      <c r="C233" s="102">
        <v>29.347789604125534</v>
      </c>
      <c r="D233" s="102">
        <v>30.117845333292518</v>
      </c>
      <c r="E233" s="102">
        <v>30.007590405063247</v>
      </c>
      <c r="F233" s="102">
        <v>29.952354725944023</v>
      </c>
      <c r="G233" s="102">
        <v>27.682074971848191</v>
      </c>
      <c r="H233" s="102">
        <v>28.717970975804942</v>
      </c>
      <c r="I233" s="102">
        <v>28.780335640056528</v>
      </c>
      <c r="J233" s="102">
        <v>28.639022976232983</v>
      </c>
      <c r="K233" s="102">
        <v>31.275016909672399</v>
      </c>
      <c r="L233" s="102">
        <v>31.835134412829564</v>
      </c>
      <c r="M233" s="102">
        <v>31.00082825927144</v>
      </c>
      <c r="N233" s="102">
        <v>31.957792738070644</v>
      </c>
      <c r="O233" s="102">
        <v>32.042751272305573</v>
      </c>
      <c r="P233" s="102">
        <v>31.170045467061964</v>
      </c>
      <c r="Q233" s="102">
        <v>30.942672700885772</v>
      </c>
      <c r="R233" s="102">
        <v>30.572638433044329</v>
      </c>
      <c r="S233" s="102">
        <v>29.397063357391389</v>
      </c>
      <c r="T233" s="102">
        <v>27.725632237349846</v>
      </c>
      <c r="U233" s="102">
        <v>28.232309474539239</v>
      </c>
      <c r="V233" s="102">
        <v>27.065666377911622</v>
      </c>
      <c r="W233" s="102">
        <v>29.106918854023096</v>
      </c>
      <c r="X233" s="102">
        <v>27.90057569151935</v>
      </c>
      <c r="Y233" s="102">
        <v>26.315172674617756</v>
      </c>
      <c r="DA233" s="131" t="s">
        <v>2891</v>
      </c>
    </row>
    <row r="234" spans="1:105" ht="12" customHeight="1" x14ac:dyDescent="0.25">
      <c r="A234" s="107" t="s">
        <v>121</v>
      </c>
      <c r="B234" s="105">
        <v>23.089992830974232</v>
      </c>
      <c r="C234" s="105">
        <v>23.638389754154215</v>
      </c>
      <c r="D234" s="105">
        <v>24.393555719472268</v>
      </c>
      <c r="E234" s="105">
        <v>24.319775740530186</v>
      </c>
      <c r="F234" s="105">
        <v>24.301438510913361</v>
      </c>
      <c r="G234" s="105">
        <v>22.479121382179883</v>
      </c>
      <c r="H234" s="105">
        <v>22.820907241805841</v>
      </c>
      <c r="I234" s="105">
        <v>23.045613014189662</v>
      </c>
      <c r="J234" s="105">
        <v>23.189331541251082</v>
      </c>
      <c r="K234" s="105">
        <v>25.393391634483265</v>
      </c>
      <c r="L234" s="105">
        <v>25.515609148284021</v>
      </c>
      <c r="M234" s="105">
        <v>25.223355387591621</v>
      </c>
      <c r="N234" s="105">
        <v>25.953557179319354</v>
      </c>
      <c r="O234" s="105">
        <v>25.682122278311091</v>
      </c>
      <c r="P234" s="105">
        <v>25.212934029488952</v>
      </c>
      <c r="Q234" s="105">
        <v>24.73724037735132</v>
      </c>
      <c r="R234" s="105">
        <v>24.462656678815318</v>
      </c>
      <c r="S234" s="105">
        <v>23.871510262802104</v>
      </c>
      <c r="T234" s="105">
        <v>22.997955292998039</v>
      </c>
      <c r="U234" s="105">
        <v>23.634692531568565</v>
      </c>
      <c r="V234" s="105">
        <v>22.855100666835916</v>
      </c>
      <c r="W234" s="105">
        <v>24.702778724630665</v>
      </c>
      <c r="X234" s="105">
        <v>24.137491378724185</v>
      </c>
      <c r="Y234" s="105">
        <v>22.913459677817801</v>
      </c>
      <c r="DA234" s="132" t="s">
        <v>2892</v>
      </c>
    </row>
    <row r="235" spans="1:105" ht="12" customHeight="1" x14ac:dyDescent="0.25">
      <c r="A235" s="108" t="s">
        <v>53</v>
      </c>
      <c r="B235" s="99">
        <v>10.760776186887137</v>
      </c>
      <c r="C235" s="99">
        <v>10.887761827919999</v>
      </c>
      <c r="D235" s="99">
        <v>11.217106421402535</v>
      </c>
      <c r="E235" s="99">
        <v>11.072136092837068</v>
      </c>
      <c r="F235" s="99">
        <v>11.034531747327419</v>
      </c>
      <c r="G235" s="99">
        <v>10.188666999870655</v>
      </c>
      <c r="H235" s="99">
        <v>8.7863791878734805</v>
      </c>
      <c r="I235" s="99">
        <v>9.302461510874549</v>
      </c>
      <c r="J235" s="99">
        <v>10.066763273977211</v>
      </c>
      <c r="K235" s="99">
        <v>11.238794501051771</v>
      </c>
      <c r="L235" s="99">
        <v>10.098919094957097</v>
      </c>
      <c r="M235" s="99">
        <v>10.964931577105746</v>
      </c>
      <c r="N235" s="99">
        <v>10.902875754019822</v>
      </c>
      <c r="O235" s="99">
        <v>9.3810513282300878</v>
      </c>
      <c r="P235" s="99">
        <v>9.2432675783686129</v>
      </c>
      <c r="Q235" s="99">
        <v>7.4026964455514017</v>
      </c>
      <c r="R235" s="99">
        <v>6.7832542775748825</v>
      </c>
      <c r="S235" s="99">
        <v>7.3073034657918408</v>
      </c>
      <c r="T235" s="99">
        <v>8.0026202596596807</v>
      </c>
      <c r="U235" s="99">
        <v>8.3452733005828179</v>
      </c>
      <c r="V235" s="99">
        <v>7.9924813188676014</v>
      </c>
      <c r="W235" s="99">
        <v>8.3618769798897006</v>
      </c>
      <c r="X235" s="99">
        <v>9.4523989213427182</v>
      </c>
      <c r="Y235" s="99">
        <v>8.8661923810382604</v>
      </c>
      <c r="DA235" s="63" t="s">
        <v>2893</v>
      </c>
    </row>
    <row r="236" spans="1:105" ht="12" customHeight="1" x14ac:dyDescent="0.25">
      <c r="A236" s="108" t="s">
        <v>52</v>
      </c>
      <c r="B236" s="99">
        <v>12.329216644087092</v>
      </c>
      <c r="C236" s="99">
        <v>12.750627926234218</v>
      </c>
      <c r="D236" s="99">
        <v>13.176449298069732</v>
      </c>
      <c r="E236" s="99">
        <v>13.247639647693115</v>
      </c>
      <c r="F236" s="99">
        <v>13.266906763585947</v>
      </c>
      <c r="G236" s="99">
        <v>12.29045438230923</v>
      </c>
      <c r="H236" s="99">
        <v>14.034528053932359</v>
      </c>
      <c r="I236" s="99">
        <v>13.743151503315119</v>
      </c>
      <c r="J236" s="99">
        <v>13.122568267273873</v>
      </c>
      <c r="K236" s="99">
        <v>14.154597133431496</v>
      </c>
      <c r="L236" s="99">
        <v>15.416690053326926</v>
      </c>
      <c r="M236" s="99">
        <v>14.258423810485874</v>
      </c>
      <c r="N236" s="99">
        <v>15.050681425299528</v>
      </c>
      <c r="O236" s="99">
        <v>16.301070950081009</v>
      </c>
      <c r="P236" s="99">
        <v>15.969666451120336</v>
      </c>
      <c r="Q236" s="99">
        <v>17.334543931799921</v>
      </c>
      <c r="R236" s="99">
        <v>17.679402401240441</v>
      </c>
      <c r="S236" s="99">
        <v>16.564206797010272</v>
      </c>
      <c r="T236" s="99">
        <v>14.995335033338366</v>
      </c>
      <c r="U236" s="99">
        <v>15.289419230985748</v>
      </c>
      <c r="V236" s="99">
        <v>14.862619347968312</v>
      </c>
      <c r="W236" s="99">
        <v>16.340901744740968</v>
      </c>
      <c r="X236" s="99">
        <v>14.685092457381467</v>
      </c>
      <c r="Y236" s="99">
        <v>14.047267296779539</v>
      </c>
      <c r="DA236" s="63" t="s">
        <v>2894</v>
      </c>
    </row>
    <row r="237" spans="1:105" ht="12" customHeight="1" x14ac:dyDescent="0.25">
      <c r="A237" s="121" t="s">
        <v>54</v>
      </c>
      <c r="B237" s="123">
        <v>3.9219510616734721</v>
      </c>
      <c r="C237" s="123">
        <v>4.4469792790610283</v>
      </c>
      <c r="D237" s="123">
        <v>4.6146785357789168</v>
      </c>
      <c r="E237" s="123">
        <v>4.5421094523108154</v>
      </c>
      <c r="F237" s="123">
        <v>4.802089129051887</v>
      </c>
      <c r="G237" s="123">
        <v>3.8713791966193094</v>
      </c>
      <c r="H237" s="123">
        <v>4.4795828925553609</v>
      </c>
      <c r="I237" s="123">
        <v>3.8912574552741632</v>
      </c>
      <c r="J237" s="123">
        <v>4.1964207789660204</v>
      </c>
      <c r="K237" s="123">
        <v>5.2812000678878555</v>
      </c>
      <c r="L237" s="123">
        <v>5.3022012898776065</v>
      </c>
      <c r="M237" s="123">
        <v>5.209070444971859</v>
      </c>
      <c r="N237" s="123">
        <v>5.3458813465212094</v>
      </c>
      <c r="O237" s="123">
        <v>5.1809502405619803</v>
      </c>
      <c r="P237" s="123">
        <v>5.374689611248729</v>
      </c>
      <c r="Q237" s="123">
        <v>5.1721516394102647</v>
      </c>
      <c r="R237" s="123">
        <v>5.2511928631860805</v>
      </c>
      <c r="S237" s="123">
        <v>5.2068870721857028</v>
      </c>
      <c r="T237" s="123">
        <v>5.0729571128119071</v>
      </c>
      <c r="U237" s="123">
        <v>5.1416406249903428</v>
      </c>
      <c r="V237" s="123">
        <v>4.975599897402974</v>
      </c>
      <c r="W237" s="123">
        <v>4.581079563518518</v>
      </c>
      <c r="X237" s="123">
        <v>4.6761106250233064</v>
      </c>
      <c r="Y237" s="123">
        <v>4.695880163608499</v>
      </c>
      <c r="DA237" s="130" t="s">
        <v>2895</v>
      </c>
    </row>
    <row r="238" spans="1:105" ht="12" customHeight="1" x14ac:dyDescent="0.25">
      <c r="A238" s="97" t="s">
        <v>50</v>
      </c>
      <c r="B238" s="99">
        <v>4.9159471417420217</v>
      </c>
      <c r="C238" s="99">
        <v>5.6035321505056164</v>
      </c>
      <c r="D238" s="99">
        <v>5.8705858556665991</v>
      </c>
      <c r="E238" s="99">
        <v>5.5512319150452551</v>
      </c>
      <c r="F238" s="99">
        <v>5.9980263694032319</v>
      </c>
      <c r="G238" s="99">
        <v>4.9898951244694496</v>
      </c>
      <c r="H238" s="99">
        <v>5.6760688816457368</v>
      </c>
      <c r="I238" s="99">
        <v>4.934398813297741</v>
      </c>
      <c r="J238" s="99">
        <v>5.2633181902079507</v>
      </c>
      <c r="K238" s="99">
        <v>6.8144599536818831</v>
      </c>
      <c r="L238" s="99">
        <v>7.2843297192893592</v>
      </c>
      <c r="M238" s="99">
        <v>6.7190181062370016</v>
      </c>
      <c r="N238" s="99">
        <v>5.7125123873293191</v>
      </c>
      <c r="O238" s="99">
        <v>5.6831141005317347</v>
      </c>
      <c r="P238" s="99">
        <v>6.3562499670396058</v>
      </c>
      <c r="Q238" s="99">
        <v>7.0532547251413744</v>
      </c>
      <c r="R238" s="99">
        <v>7.4396526688723084</v>
      </c>
      <c r="S238" s="99">
        <v>7.1302424598666292</v>
      </c>
      <c r="T238" s="99">
        <v>6.5986309345417933</v>
      </c>
      <c r="U238" s="99">
        <v>6.6302683910192011</v>
      </c>
      <c r="V238" s="99">
        <v>6.6146818294789158</v>
      </c>
      <c r="W238" s="99">
        <v>8.9666050031713436</v>
      </c>
      <c r="X238" s="99">
        <v>4.6118094746004434</v>
      </c>
      <c r="Y238" s="99">
        <v>6.5549975709292037</v>
      </c>
      <c r="DA238" s="63" t="s">
        <v>2896</v>
      </c>
    </row>
    <row r="239" spans="1:105" ht="12" customHeight="1" x14ac:dyDescent="0.25">
      <c r="A239" s="109" t="s">
        <v>120</v>
      </c>
      <c r="B239" s="110">
        <v>3.9155131735582565</v>
      </c>
      <c r="C239" s="110">
        <v>4.4401504373165821</v>
      </c>
      <c r="D239" s="110">
        <v>4.6082894963123318</v>
      </c>
      <c r="E239" s="110">
        <v>4.5372441965486399</v>
      </c>
      <c r="F239" s="110">
        <v>4.796145994947917</v>
      </c>
      <c r="G239" s="110">
        <v>3.8656322582587674</v>
      </c>
      <c r="H239" s="110">
        <v>4.4734867324243215</v>
      </c>
      <c r="I239" s="110">
        <v>3.8863355567513511</v>
      </c>
      <c r="J239" s="110">
        <v>4.1918300230076424</v>
      </c>
      <c r="K239" s="110">
        <v>5.2753356766974742</v>
      </c>
      <c r="L239" s="110">
        <v>5.2956331176151963</v>
      </c>
      <c r="M239" s="110">
        <v>5.2050736840333443</v>
      </c>
      <c r="N239" s="110">
        <v>5.3450889077710073</v>
      </c>
      <c r="O239" s="110">
        <v>5.1799643246701059</v>
      </c>
      <c r="P239" s="110">
        <v>5.3726068647684979</v>
      </c>
      <c r="Q239" s="110">
        <v>5.1672890350458633</v>
      </c>
      <c r="R239" s="110">
        <v>5.2451571823279171</v>
      </c>
      <c r="S239" s="110">
        <v>5.2015896330019666</v>
      </c>
      <c r="T239" s="110">
        <v>5.0691496953472175</v>
      </c>
      <c r="U239" s="110">
        <v>5.1380961224648258</v>
      </c>
      <c r="V239" s="110">
        <v>4.972027867918797</v>
      </c>
      <c r="W239" s="110">
        <v>4.5716585616454033</v>
      </c>
      <c r="X239" s="110">
        <v>4.676210166489688</v>
      </c>
      <c r="Y239" s="110">
        <v>4.6938909698390265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96.373560612641114</v>
      </c>
      <c r="C241" s="118">
        <f t="shared" si="98"/>
        <v>120.79397610537394</v>
      </c>
      <c r="D241" s="118">
        <f t="shared" si="98"/>
        <v>118.64304049690284</v>
      </c>
      <c r="E241" s="118">
        <f t="shared" si="98"/>
        <v>124.40977299883761</v>
      </c>
      <c r="F241" s="118">
        <f t="shared" si="98"/>
        <v>120.31952941967542</v>
      </c>
      <c r="G241" s="118">
        <f t="shared" si="98"/>
        <v>121.72077952376461</v>
      </c>
      <c r="H241" s="118">
        <f t="shared" si="98"/>
        <v>111.17550784433192</v>
      </c>
      <c r="I241" s="118">
        <f t="shared" si="98"/>
        <v>116.85463574878273</v>
      </c>
      <c r="J241" s="118">
        <f t="shared" si="98"/>
        <v>108.74739538772262</v>
      </c>
      <c r="K241" s="118">
        <f t="shared" si="98"/>
        <v>127.34516911330311</v>
      </c>
      <c r="L241" s="118">
        <f t="shared" si="98"/>
        <v>130.49919677180822</v>
      </c>
      <c r="M241" s="118">
        <f t="shared" si="98"/>
        <v>125.04636335305084</v>
      </c>
      <c r="N241" s="118">
        <f t="shared" si="98"/>
        <v>127.68542698549216</v>
      </c>
      <c r="O241" s="118">
        <f t="shared" si="98"/>
        <v>125.04093116274422</v>
      </c>
      <c r="P241" s="118">
        <f t="shared" si="98"/>
        <v>118.03907028579232</v>
      </c>
      <c r="Q241" s="118">
        <f t="shared" si="98"/>
        <v>134.54853072485668</v>
      </c>
      <c r="R241" s="118">
        <f t="shared" ref="R241:V241" si="99">R242+R244+R246+R255</f>
        <v>132.72817372818545</v>
      </c>
      <c r="S241" s="118">
        <f t="shared" si="99"/>
        <v>128.26965131605016</v>
      </c>
      <c r="T241" s="118">
        <f t="shared" si="99"/>
        <v>128.75074755542346</v>
      </c>
      <c r="U241" s="118">
        <f t="shared" si="99"/>
        <v>120.9887939952059</v>
      </c>
      <c r="V241" s="118">
        <f t="shared" si="99"/>
        <v>145.74788721007351</v>
      </c>
      <c r="W241" s="118">
        <f t="shared" ref="W241:Y241" si="100">W242+W244+W246+W255</f>
        <v>148.84576228266224</v>
      </c>
      <c r="X241" s="118">
        <f t="shared" si="100"/>
        <v>136.14488215820671</v>
      </c>
      <c r="Y241" s="118">
        <f t="shared" si="100"/>
        <v>134.32242530754993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73.624913048451447</v>
      </c>
      <c r="C242" s="123">
        <f t="shared" si="101"/>
        <v>97.090419135679426</v>
      </c>
      <c r="D242" s="123">
        <f t="shared" si="101"/>
        <v>94.058199498661281</v>
      </c>
      <c r="E242" s="123">
        <f t="shared" si="101"/>
        <v>99.809221342118875</v>
      </c>
      <c r="F242" s="123">
        <f t="shared" si="101"/>
        <v>95.559478369064777</v>
      </c>
      <c r="G242" s="123">
        <f t="shared" si="101"/>
        <v>99.106347059276331</v>
      </c>
      <c r="H242" s="123">
        <f t="shared" si="101"/>
        <v>87.331129825363945</v>
      </c>
      <c r="I242" s="123">
        <f t="shared" si="101"/>
        <v>93.343604099555378</v>
      </c>
      <c r="J242" s="123">
        <f t="shared" si="101"/>
        <v>85.041172524649141</v>
      </c>
      <c r="K242" s="123">
        <f t="shared" si="101"/>
        <v>101.0223908713149</v>
      </c>
      <c r="L242" s="123">
        <f t="shared" si="101"/>
        <v>103.6315775218539</v>
      </c>
      <c r="M242" s="123">
        <f t="shared" si="101"/>
        <v>98.748501706739205</v>
      </c>
      <c r="N242" s="123">
        <f t="shared" si="101"/>
        <v>100.47736462161137</v>
      </c>
      <c r="O242" s="123">
        <f t="shared" si="101"/>
        <v>97.710683801053364</v>
      </c>
      <c r="P242" s="123">
        <f t="shared" si="101"/>
        <v>90.990512957271292</v>
      </c>
      <c r="Q242" s="123">
        <f t="shared" si="101"/>
        <v>107.37548886891956</v>
      </c>
      <c r="R242" s="123">
        <f t="shared" si="101"/>
        <v>105.64034452276974</v>
      </c>
      <c r="S242" s="123">
        <f t="shared" si="101"/>
        <v>101.80631729547471</v>
      </c>
      <c r="T242" s="123">
        <f t="shared" si="101"/>
        <v>103.3301561876187</v>
      </c>
      <c r="U242" s="123">
        <f t="shared" si="101"/>
        <v>94.805284522630501</v>
      </c>
      <c r="V242" s="123">
        <f t="shared" si="101"/>
        <v>120.26124444026128</v>
      </c>
      <c r="W242" s="123">
        <f t="shared" si="101"/>
        <v>121.75758562616217</v>
      </c>
      <c r="X242" s="123">
        <f t="shared" si="101"/>
        <v>109.66989388796426</v>
      </c>
      <c r="Y242" s="123">
        <f t="shared" si="101"/>
        <v>108.81769047699406</v>
      </c>
      <c r="DA242" s="130" t="s">
        <v>3050</v>
      </c>
    </row>
    <row r="243" spans="1:105" ht="12" customHeight="1" x14ac:dyDescent="0.25">
      <c r="A243" s="97" t="s">
        <v>53</v>
      </c>
      <c r="B243" s="99">
        <v>73.624913048451447</v>
      </c>
      <c r="C243" s="99">
        <v>97.090419135679426</v>
      </c>
      <c r="D243" s="99">
        <v>94.058199498661281</v>
      </c>
      <c r="E243" s="99">
        <v>99.809221342118875</v>
      </c>
      <c r="F243" s="99">
        <v>95.559478369064777</v>
      </c>
      <c r="G243" s="99">
        <v>99.106347059276331</v>
      </c>
      <c r="H243" s="99">
        <v>87.331129825363945</v>
      </c>
      <c r="I243" s="99">
        <v>93.343604099555378</v>
      </c>
      <c r="J243" s="99">
        <v>85.041172524649141</v>
      </c>
      <c r="K243" s="99">
        <v>101.0223908713149</v>
      </c>
      <c r="L243" s="99">
        <v>103.6315775218539</v>
      </c>
      <c r="M243" s="99">
        <v>98.748501706739205</v>
      </c>
      <c r="N243" s="99">
        <v>100.47736462161137</v>
      </c>
      <c r="O243" s="99">
        <v>97.710683801053364</v>
      </c>
      <c r="P243" s="99">
        <v>90.990512957271292</v>
      </c>
      <c r="Q243" s="99">
        <v>107.37548886891956</v>
      </c>
      <c r="R243" s="99">
        <v>105.64034452276974</v>
      </c>
      <c r="S243" s="99">
        <v>101.80631729547471</v>
      </c>
      <c r="T243" s="99">
        <v>103.3301561876187</v>
      </c>
      <c r="U243" s="99">
        <v>94.805284522630501</v>
      </c>
      <c r="V243" s="99">
        <v>120.26124444026128</v>
      </c>
      <c r="W243" s="99">
        <v>121.75758562616217</v>
      </c>
      <c r="X243" s="99">
        <v>109.66989388796426</v>
      </c>
      <c r="Y243" s="99">
        <v>108.81769047699406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8.5500555508080028E-2</v>
      </c>
      <c r="C244" s="123">
        <f t="shared" si="102"/>
        <v>8.4861651188620921E-2</v>
      </c>
      <c r="D244" s="123">
        <f t="shared" si="102"/>
        <v>8.3673545514397221E-2</v>
      </c>
      <c r="E244" s="123">
        <f t="shared" si="102"/>
        <v>0.16445302322716054</v>
      </c>
      <c r="F244" s="123">
        <f t="shared" si="102"/>
        <v>0.11685022109311179</v>
      </c>
      <c r="G244" s="123">
        <f t="shared" si="102"/>
        <v>0.13733399745804595</v>
      </c>
      <c r="H244" s="123">
        <f t="shared" si="102"/>
        <v>0.18235925952751728</v>
      </c>
      <c r="I244" s="123">
        <f t="shared" si="102"/>
        <v>0.1802688469678447</v>
      </c>
      <c r="J244" s="123">
        <f t="shared" si="102"/>
        <v>0.16346582367212825</v>
      </c>
      <c r="K244" s="123">
        <f t="shared" si="102"/>
        <v>0.17050800151042805</v>
      </c>
      <c r="L244" s="123">
        <f t="shared" si="102"/>
        <v>0.19894924607950354</v>
      </c>
      <c r="M244" s="123">
        <f t="shared" si="102"/>
        <v>0.18506276064988328</v>
      </c>
      <c r="N244" s="123">
        <f t="shared" si="102"/>
        <v>0.21124730945552631</v>
      </c>
      <c r="O244" s="123">
        <f t="shared" si="102"/>
        <v>0.26241727093231998</v>
      </c>
      <c r="P244" s="123">
        <f t="shared" si="102"/>
        <v>0.16746190098996711</v>
      </c>
      <c r="Q244" s="123">
        <f t="shared" si="102"/>
        <v>0.31821463002922579</v>
      </c>
      <c r="R244" s="123">
        <f t="shared" si="102"/>
        <v>0.21832199178709877</v>
      </c>
      <c r="S244" s="123">
        <f t="shared" si="102"/>
        <v>0.22736249388341534</v>
      </c>
      <c r="T244" s="123">
        <f t="shared" si="102"/>
        <v>0.2079730445134107</v>
      </c>
      <c r="U244" s="123">
        <f t="shared" si="102"/>
        <v>0.22479743972439936</v>
      </c>
      <c r="V244" s="123">
        <f t="shared" si="102"/>
        <v>0.22085252472657965</v>
      </c>
      <c r="W244" s="123">
        <f t="shared" si="102"/>
        <v>0.24306061310044105</v>
      </c>
      <c r="X244" s="123">
        <f t="shared" si="102"/>
        <v>0.23211413363452252</v>
      </c>
      <c r="Y244" s="123">
        <f t="shared" si="102"/>
        <v>0.22490197158949812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8.5500555508080028E-2</v>
      </c>
      <c r="C245" s="99">
        <f>RES_hhdet_tess!C147</f>
        <v>8.4861651188620921E-2</v>
      </c>
      <c r="D245" s="99">
        <f>RES_hhdet_tess!D147</f>
        <v>8.3673545514397221E-2</v>
      </c>
      <c r="E245" s="99">
        <f>RES_hhdet_tess!E147</f>
        <v>0.16445302322716054</v>
      </c>
      <c r="F245" s="99">
        <f>RES_hhdet_tess!F147</f>
        <v>0.11685022109311179</v>
      </c>
      <c r="G245" s="99">
        <f>RES_hhdet_tess!G147</f>
        <v>0.13733399745804595</v>
      </c>
      <c r="H245" s="99">
        <f>RES_hhdet_tess!H147</f>
        <v>0.18235925952751728</v>
      </c>
      <c r="I245" s="99">
        <f>RES_hhdet_tess!I147</f>
        <v>0.1802688469678447</v>
      </c>
      <c r="J245" s="99">
        <f>RES_hhdet_tess!J147</f>
        <v>0.16346582367212825</v>
      </c>
      <c r="K245" s="99">
        <f>RES_hhdet_tess!K147</f>
        <v>0.17050800151042805</v>
      </c>
      <c r="L245" s="99">
        <f>RES_hhdet_tess!L147</f>
        <v>0.19894924607950354</v>
      </c>
      <c r="M245" s="99">
        <f>RES_hhdet_tess!M147</f>
        <v>0.18506276064988328</v>
      </c>
      <c r="N245" s="99">
        <f>RES_hhdet_tess!N147</f>
        <v>0.21124730945552631</v>
      </c>
      <c r="O245" s="99">
        <f>RES_hhdet_tess!O147</f>
        <v>0.26241727093231998</v>
      </c>
      <c r="P245" s="99">
        <f>RES_hhdet_tess!P147</f>
        <v>0.16746190098996711</v>
      </c>
      <c r="Q245" s="99">
        <f>RES_hhdet_tess!Q147</f>
        <v>0.31821463002922579</v>
      </c>
      <c r="R245" s="99">
        <f>RES_hhdet_tess!R147</f>
        <v>0.21832199178709877</v>
      </c>
      <c r="S245" s="99">
        <f>RES_hhdet_tess!S147</f>
        <v>0.22736249388341534</v>
      </c>
      <c r="T245" s="99">
        <f>RES_hhdet_tess!T147</f>
        <v>0.2079730445134107</v>
      </c>
      <c r="U245" s="99">
        <f>RES_hhdet_tess!U147</f>
        <v>0.22479743972439936</v>
      </c>
      <c r="V245" s="99">
        <f>RES_hhdet_tess!V147</f>
        <v>0.22085252472657965</v>
      </c>
      <c r="W245" s="99">
        <f>RES_hhdet_tess!W147</f>
        <v>0.24306061310044105</v>
      </c>
      <c r="X245" s="99">
        <f>RES_hhdet_tess!X147</f>
        <v>0.23211413363452252</v>
      </c>
      <c r="Y245" s="99">
        <f>RES_hhdet_tess!Y147</f>
        <v>0.22490197158949812</v>
      </c>
      <c r="DA245" s="63" t="s">
        <v>3053</v>
      </c>
    </row>
    <row r="246" spans="1:105" ht="12" customHeight="1" x14ac:dyDescent="0.25">
      <c r="A246" s="121" t="s">
        <v>55</v>
      </c>
      <c r="B246" s="123">
        <v>19.719124486706257</v>
      </c>
      <c r="C246" s="123">
        <v>20.253475930789545</v>
      </c>
      <c r="D246" s="123">
        <v>20.989534510159888</v>
      </c>
      <c r="E246" s="123">
        <v>20.969344877641774</v>
      </c>
      <c r="F246" s="123">
        <v>20.971121145524247</v>
      </c>
      <c r="G246" s="123">
        <v>19.511871607230972</v>
      </c>
      <c r="H246" s="123">
        <v>20.225424055019097</v>
      </c>
      <c r="I246" s="123">
        <v>20.340169746962744</v>
      </c>
      <c r="J246" s="123">
        <v>20.311985815020947</v>
      </c>
      <c r="K246" s="123">
        <v>22.076092031933264</v>
      </c>
      <c r="L246" s="123">
        <v>22.567230589649729</v>
      </c>
      <c r="M246" s="123">
        <v>22.073241272055515</v>
      </c>
      <c r="N246" s="123">
        <v>22.839862371044312</v>
      </c>
      <c r="O246" s="123">
        <v>23.024548931317831</v>
      </c>
      <c r="P246" s="123">
        <v>22.664636647514872</v>
      </c>
      <c r="Q246" s="123">
        <v>22.769785812870751</v>
      </c>
      <c r="R246" s="123">
        <v>22.688407675508124</v>
      </c>
      <c r="S246" s="123">
        <v>22.046210139469672</v>
      </c>
      <c r="T246" s="123">
        <v>21.070825710170524</v>
      </c>
      <c r="U246" s="123">
        <v>21.697227386322361</v>
      </c>
      <c r="V246" s="123">
        <v>21.067731248659708</v>
      </c>
      <c r="W246" s="123">
        <v>22.924401372539119</v>
      </c>
      <c r="X246" s="123">
        <v>22.181305185232798</v>
      </c>
      <c r="Y246" s="123">
        <v>21.152854007478741</v>
      </c>
      <c r="DA246" s="130" t="s">
        <v>3054</v>
      </c>
    </row>
    <row r="247" spans="1:105" ht="12" customHeight="1" x14ac:dyDescent="0.25">
      <c r="A247" s="97" t="s">
        <v>124</v>
      </c>
      <c r="B247" s="99">
        <v>21.436113831146208</v>
      </c>
      <c r="C247" s="99">
        <v>18.979186130214824</v>
      </c>
      <c r="D247" s="99">
        <v>20.517156539161462</v>
      </c>
      <c r="E247" s="99">
        <v>18.768417306381604</v>
      </c>
      <c r="F247" s="99">
        <v>18.724760542541372</v>
      </c>
      <c r="G247" s="99">
        <v>21.508160979485037</v>
      </c>
      <c r="H247" s="99">
        <v>20.105894448843909</v>
      </c>
      <c r="I247" s="99">
        <v>21.437079745475785</v>
      </c>
      <c r="J247" s="99">
        <v>23.466374307718304</v>
      </c>
      <c r="K247" s="99">
        <v>18.861779280369404</v>
      </c>
      <c r="L247" s="99">
        <v>20.709968744000733</v>
      </c>
      <c r="M247" s="99">
        <v>22.465513505499388</v>
      </c>
      <c r="N247" s="99">
        <v>22.875845539893696</v>
      </c>
      <c r="O247" s="99">
        <v>21.818697830942671</v>
      </c>
      <c r="P247" s="99">
        <v>23.442035899718487</v>
      </c>
      <c r="Q247" s="99">
        <v>24.283964747105564</v>
      </c>
      <c r="R247" s="99">
        <v>21.037395614488961</v>
      </c>
      <c r="S247" s="99">
        <v>22.008641394095996</v>
      </c>
      <c r="T247" s="99">
        <v>20.766347768512222</v>
      </c>
      <c r="U247" s="99">
        <v>21.100267941872222</v>
      </c>
      <c r="V247" s="99">
        <v>20.218605232328049</v>
      </c>
      <c r="W247" s="99">
        <v>25.268466501536974</v>
      </c>
      <c r="X247" s="99">
        <v>21.804658741289401</v>
      </c>
      <c r="Y247" s="99">
        <v>21.123049238971976</v>
      </c>
      <c r="DA247" s="63" t="s">
        <v>3055</v>
      </c>
    </row>
    <row r="248" spans="1:105" ht="12" customHeight="1" x14ac:dyDescent="0.25">
      <c r="A248" s="97" t="s">
        <v>123</v>
      </c>
      <c r="B248" s="99">
        <v>21.436113831146205</v>
      </c>
      <c r="C248" s="99">
        <v>18.980277676015508</v>
      </c>
      <c r="D248" s="99">
        <v>20.527166385512498</v>
      </c>
      <c r="E248" s="99">
        <v>18.793961762003551</v>
      </c>
      <c r="F248" s="99">
        <v>18.723989690761105</v>
      </c>
      <c r="G248" s="99">
        <v>21.500863767587155</v>
      </c>
      <c r="H248" s="99">
        <v>20.090930869023765</v>
      </c>
      <c r="I248" s="99">
        <v>21.412058589713226</v>
      </c>
      <c r="J248" s="99">
        <v>23.42647731918748</v>
      </c>
      <c r="K248" s="99">
        <v>18.836453175275214</v>
      </c>
      <c r="L248" s="99">
        <v>20.656918695221496</v>
      </c>
      <c r="M248" s="99">
        <v>22.445785523501939</v>
      </c>
      <c r="N248" s="99">
        <v>22.824180861144029</v>
      </c>
      <c r="O248" s="99">
        <v>21.772293324723787</v>
      </c>
      <c r="P248" s="99">
        <v>23.274541756469461</v>
      </c>
      <c r="Q248" s="99">
        <v>24.074389118938853</v>
      </c>
      <c r="R248" s="99">
        <v>20.873914575062283</v>
      </c>
      <c r="S248" s="99">
        <v>21.852613973398373</v>
      </c>
      <c r="T248" s="99">
        <v>20.610293671280921</v>
      </c>
      <c r="U248" s="99">
        <v>20.83424936507117</v>
      </c>
      <c r="V248" s="99">
        <v>19.979626998553435</v>
      </c>
      <c r="W248" s="99">
        <v>24.970732420931903</v>
      </c>
      <c r="X248" s="99">
        <v>21.570464128361678</v>
      </c>
      <c r="Y248" s="99">
        <v>20.835203470096392</v>
      </c>
      <c r="DA248" s="63" t="s">
        <v>3056</v>
      </c>
    </row>
    <row r="249" spans="1:105" ht="12" customHeight="1" x14ac:dyDescent="0.25">
      <c r="A249" s="100" t="s">
        <v>50</v>
      </c>
      <c r="B249" s="102">
        <v>8.0016318060594429</v>
      </c>
      <c r="C249" s="102">
        <v>7.0518079087723526</v>
      </c>
      <c r="D249" s="102">
        <v>7.6398148599326143</v>
      </c>
      <c r="E249" s="102">
        <v>6.9289725078460496</v>
      </c>
      <c r="F249" s="102">
        <v>6.8891655407443899</v>
      </c>
      <c r="G249" s="102">
        <v>7.9460460461139899</v>
      </c>
      <c r="H249" s="102">
        <v>6.1454516304980746</v>
      </c>
      <c r="I249" s="102">
        <v>6.9338987499069722</v>
      </c>
      <c r="J249" s="102">
        <v>8.2804005793776021</v>
      </c>
      <c r="K249" s="102">
        <v>6.7598763691492207</v>
      </c>
      <c r="L249" s="102">
        <v>6.5090202127712971</v>
      </c>
      <c r="M249" s="102">
        <v>7.9450604192965795</v>
      </c>
      <c r="N249" s="102">
        <v>7.755920977228306</v>
      </c>
      <c r="O249" s="102">
        <v>6.2676159621266372</v>
      </c>
      <c r="P249" s="102">
        <v>6.8408772731604701</v>
      </c>
      <c r="Q249" s="102">
        <v>5.7079675560278185</v>
      </c>
      <c r="R249" s="102">
        <v>4.6186705357676709</v>
      </c>
      <c r="S249" s="102">
        <v>5.4399720788151162</v>
      </c>
      <c r="T249" s="102">
        <v>5.9193111480311149</v>
      </c>
      <c r="U249" s="102">
        <v>6.0468943424477324</v>
      </c>
      <c r="V249" s="102">
        <v>5.7950583251243462</v>
      </c>
      <c r="W249" s="102">
        <v>7.12782902809343</v>
      </c>
      <c r="X249" s="102">
        <v>7.1662360869498984</v>
      </c>
      <c r="Y249" s="102">
        <v>6.9604028211463955</v>
      </c>
      <c r="DA249" s="131" t="s">
        <v>3057</v>
      </c>
    </row>
    <row r="250" spans="1:105" ht="12" customHeight="1" x14ac:dyDescent="0.25">
      <c r="A250" s="103" t="s">
        <v>52</v>
      </c>
      <c r="B250" s="105">
        <v>13.434482025086758</v>
      </c>
      <c r="C250" s="105">
        <v>11.928469767243154</v>
      </c>
      <c r="D250" s="105">
        <v>12.887351525579883</v>
      </c>
      <c r="E250" s="105">
        <v>11.864989254157503</v>
      </c>
      <c r="F250" s="105">
        <v>11.834824150016717</v>
      </c>
      <c r="G250" s="105">
        <v>13.554817721473164</v>
      </c>
      <c r="H250" s="105">
        <v>13.94547923852569</v>
      </c>
      <c r="I250" s="105">
        <v>14.478159839806253</v>
      </c>
      <c r="J250" s="105">
        <v>15.14607673980988</v>
      </c>
      <c r="K250" s="105">
        <v>12.076576806125994</v>
      </c>
      <c r="L250" s="105">
        <v>14.147898482450197</v>
      </c>
      <c r="M250" s="105">
        <v>14.500725104205362</v>
      </c>
      <c r="N250" s="105">
        <v>15.068259883915724</v>
      </c>
      <c r="O250" s="105">
        <v>15.50467736259715</v>
      </c>
      <c r="P250" s="105">
        <v>16.433664483308988</v>
      </c>
      <c r="Q250" s="105">
        <v>18.366421562911029</v>
      </c>
      <c r="R250" s="105">
        <v>16.255244039294613</v>
      </c>
      <c r="S250" s="105">
        <v>16.41264189458326</v>
      </c>
      <c r="T250" s="105">
        <v>14.690982523249804</v>
      </c>
      <c r="U250" s="105">
        <v>14.787355022623441</v>
      </c>
      <c r="V250" s="105">
        <v>14.184568673429091</v>
      </c>
      <c r="W250" s="105">
        <v>17.842903392838473</v>
      </c>
      <c r="X250" s="105">
        <v>14.40422804141178</v>
      </c>
      <c r="Y250" s="105">
        <v>13.874800648949996</v>
      </c>
      <c r="DA250" s="132" t="s">
        <v>3058</v>
      </c>
    </row>
    <row r="251" spans="1:105" ht="12" customHeight="1" x14ac:dyDescent="0.25">
      <c r="A251" s="106" t="s">
        <v>122</v>
      </c>
      <c r="B251" s="102">
        <v>19.660900638568862</v>
      </c>
      <c r="C251" s="102">
        <v>20.27831835503866</v>
      </c>
      <c r="D251" s="102">
        <v>20.996038170586754</v>
      </c>
      <c r="E251" s="102">
        <v>21.002291295010799</v>
      </c>
      <c r="F251" s="102">
        <v>21.014766326052694</v>
      </c>
      <c r="G251" s="102">
        <v>19.459655595291306</v>
      </c>
      <c r="H251" s="102">
        <v>20.227441372350494</v>
      </c>
      <c r="I251" s="102">
        <v>20.311334926804509</v>
      </c>
      <c r="J251" s="102">
        <v>20.242388139545682</v>
      </c>
      <c r="K251" s="102">
        <v>22.132325177404191</v>
      </c>
      <c r="L251" s="102">
        <v>22.594301218374767</v>
      </c>
      <c r="M251" s="102">
        <v>22.069328796083521</v>
      </c>
      <c r="N251" s="102">
        <v>22.841401480107276</v>
      </c>
      <c r="O251" s="102">
        <v>23.041525826976123</v>
      </c>
      <c r="P251" s="102">
        <v>22.652653520526378</v>
      </c>
      <c r="Q251" s="102">
        <v>22.755228951060232</v>
      </c>
      <c r="R251" s="102">
        <v>22.704966381643008</v>
      </c>
      <c r="S251" s="102">
        <v>22.040551536387472</v>
      </c>
      <c r="T251" s="102">
        <v>21.070223143887297</v>
      </c>
      <c r="U251" s="102">
        <v>21.700190716883071</v>
      </c>
      <c r="V251" s="102">
        <v>21.073886782186541</v>
      </c>
      <c r="W251" s="102">
        <v>22.900714462034273</v>
      </c>
      <c r="X251" s="102">
        <v>22.182903680310172</v>
      </c>
      <c r="Y251" s="102">
        <v>21.15278994014869</v>
      </c>
      <c r="DA251" s="131" t="s">
        <v>3059</v>
      </c>
    </row>
    <row r="252" spans="1:105" ht="12" customHeight="1" x14ac:dyDescent="0.25">
      <c r="A252" s="107" t="s">
        <v>121</v>
      </c>
      <c r="B252" s="105">
        <v>19.660900638568865</v>
      </c>
      <c r="C252" s="105">
        <v>20.278818605915525</v>
      </c>
      <c r="D252" s="105">
        <v>20.996725194701359</v>
      </c>
      <c r="E252" s="105">
        <v>21.003687102229467</v>
      </c>
      <c r="F252" s="105">
        <v>21.018466471307459</v>
      </c>
      <c r="G252" s="105">
        <v>19.46398334153405</v>
      </c>
      <c r="H252" s="105">
        <v>20.230644670183249</v>
      </c>
      <c r="I252" s="105">
        <v>20.311776355086995</v>
      </c>
      <c r="J252" s="105">
        <v>20.242147214915256</v>
      </c>
      <c r="K252" s="105">
        <v>22.129071836279429</v>
      </c>
      <c r="L252" s="105">
        <v>22.593033441782385</v>
      </c>
      <c r="M252" s="105">
        <v>22.067664633011812</v>
      </c>
      <c r="N252" s="105">
        <v>22.837715383879285</v>
      </c>
      <c r="O252" s="105">
        <v>23.036950424897164</v>
      </c>
      <c r="P252" s="105">
        <v>22.658184698176647</v>
      </c>
      <c r="Q252" s="105">
        <v>22.750947852602515</v>
      </c>
      <c r="R252" s="105">
        <v>22.704341491199752</v>
      </c>
      <c r="S252" s="105">
        <v>22.0531466437448</v>
      </c>
      <c r="T252" s="105">
        <v>21.077452090833372</v>
      </c>
      <c r="U252" s="105">
        <v>21.705931341211834</v>
      </c>
      <c r="V252" s="105">
        <v>21.07824702701544</v>
      </c>
      <c r="W252" s="105">
        <v>22.902926407838041</v>
      </c>
      <c r="X252" s="105">
        <v>22.187277749038916</v>
      </c>
      <c r="Y252" s="105">
        <v>21.153584464672072</v>
      </c>
      <c r="DA252" s="132" t="s">
        <v>3060</v>
      </c>
    </row>
    <row r="253" spans="1:105" ht="12" customHeight="1" x14ac:dyDescent="0.25">
      <c r="A253" s="108" t="s">
        <v>53</v>
      </c>
      <c r="B253" s="99">
        <v>7.331683994481768</v>
      </c>
      <c r="C253" s="99">
        <v>7.5281906796813072</v>
      </c>
      <c r="D253" s="99">
        <v>7.8202758966316273</v>
      </c>
      <c r="E253" s="99">
        <v>7.7560474545363531</v>
      </c>
      <c r="F253" s="99">
        <v>7.7515597077215119</v>
      </c>
      <c r="G253" s="99">
        <v>7.173528959224817</v>
      </c>
      <c r="H253" s="99">
        <v>6.1961166162508876</v>
      </c>
      <c r="I253" s="99">
        <v>6.5686248517718759</v>
      </c>
      <c r="J253" s="99">
        <v>7.119578947641382</v>
      </c>
      <c r="K253" s="99">
        <v>7.9744747028479326</v>
      </c>
      <c r="L253" s="99">
        <v>7.1763433884554582</v>
      </c>
      <c r="M253" s="99">
        <v>7.809240822525938</v>
      </c>
      <c r="N253" s="99">
        <v>7.7870339585797588</v>
      </c>
      <c r="O253" s="99">
        <v>6.7358794748161603</v>
      </c>
      <c r="P253" s="99">
        <v>6.6885182470563098</v>
      </c>
      <c r="Q253" s="99">
        <v>5.4164039208025905</v>
      </c>
      <c r="R253" s="99">
        <v>5.0249390899593154</v>
      </c>
      <c r="S253" s="99">
        <v>5.4889398467345307</v>
      </c>
      <c r="T253" s="99">
        <v>6.082117057495009</v>
      </c>
      <c r="U253" s="99">
        <v>6.4165121102260834</v>
      </c>
      <c r="V253" s="99">
        <v>6.2156276790471301</v>
      </c>
      <c r="W253" s="99">
        <v>6.5620246630970689</v>
      </c>
      <c r="X253" s="99">
        <v>7.5021852916574474</v>
      </c>
      <c r="Y253" s="99">
        <v>7.1063171678925361</v>
      </c>
      <c r="DA253" s="63" t="s">
        <v>3061</v>
      </c>
    </row>
    <row r="254" spans="1:105" ht="12" customHeight="1" x14ac:dyDescent="0.25">
      <c r="A254" s="108" t="s">
        <v>52</v>
      </c>
      <c r="B254" s="99">
        <v>12.329216644087092</v>
      </c>
      <c r="C254" s="99">
        <v>12.750627926234218</v>
      </c>
      <c r="D254" s="99">
        <v>13.176449298069732</v>
      </c>
      <c r="E254" s="99">
        <v>13.247639647693115</v>
      </c>
      <c r="F254" s="99">
        <v>13.266906763585947</v>
      </c>
      <c r="G254" s="99">
        <v>12.29045438230923</v>
      </c>
      <c r="H254" s="99">
        <v>14.034528053932359</v>
      </c>
      <c r="I254" s="99">
        <v>13.743151503315119</v>
      </c>
      <c r="J254" s="99">
        <v>13.122568267273873</v>
      </c>
      <c r="K254" s="99">
        <v>14.154597133431496</v>
      </c>
      <c r="L254" s="99">
        <v>15.416690053326926</v>
      </c>
      <c r="M254" s="99">
        <v>14.258423810485874</v>
      </c>
      <c r="N254" s="99">
        <v>15.050681425299528</v>
      </c>
      <c r="O254" s="99">
        <v>16.301070950081009</v>
      </c>
      <c r="P254" s="99">
        <v>15.969666451120336</v>
      </c>
      <c r="Q254" s="99">
        <v>17.334543931799921</v>
      </c>
      <c r="R254" s="99">
        <v>17.679402401240441</v>
      </c>
      <c r="S254" s="99">
        <v>16.564206797010272</v>
      </c>
      <c r="T254" s="99">
        <v>14.995335033338366</v>
      </c>
      <c r="U254" s="99">
        <v>15.289419230985748</v>
      </c>
      <c r="V254" s="99">
        <v>14.862619347968312</v>
      </c>
      <c r="W254" s="99">
        <v>16.340901744740968</v>
      </c>
      <c r="X254" s="99">
        <v>14.685092457381467</v>
      </c>
      <c r="Y254" s="99">
        <v>14.047267296779539</v>
      </c>
      <c r="DA254" s="63" t="s">
        <v>3062</v>
      </c>
    </row>
    <row r="255" spans="1:105" ht="12" customHeight="1" x14ac:dyDescent="0.25">
      <c r="A255" s="121" t="s">
        <v>54</v>
      </c>
      <c r="B255" s="123">
        <v>2.9440225219753402</v>
      </c>
      <c r="C255" s="123">
        <v>3.365219387716349</v>
      </c>
      <c r="D255" s="123">
        <v>3.511632942567275</v>
      </c>
      <c r="E255" s="123">
        <v>3.4667537558498149</v>
      </c>
      <c r="F255" s="123">
        <v>3.6720796839932777</v>
      </c>
      <c r="G255" s="123">
        <v>2.9652268597992637</v>
      </c>
      <c r="H255" s="123">
        <v>3.4365947044213687</v>
      </c>
      <c r="I255" s="123">
        <v>2.990593055296749</v>
      </c>
      <c r="J255" s="123">
        <v>3.2307712243804065</v>
      </c>
      <c r="K255" s="123">
        <v>4.0761782085445262</v>
      </c>
      <c r="L255" s="123">
        <v>4.1014394142250765</v>
      </c>
      <c r="M255" s="123">
        <v>4.039557613606239</v>
      </c>
      <c r="N255" s="123">
        <v>4.1569526833809372</v>
      </c>
      <c r="O255" s="123">
        <v>4.0432811594407045</v>
      </c>
      <c r="P255" s="123">
        <v>4.2164587800162039</v>
      </c>
      <c r="Q255" s="123">
        <v>4.085041413037124</v>
      </c>
      <c r="R255" s="123">
        <v>4.1810995381204927</v>
      </c>
      <c r="S255" s="123">
        <v>4.1897613872223562</v>
      </c>
      <c r="T255" s="123">
        <v>4.1417926131208285</v>
      </c>
      <c r="U255" s="123">
        <v>4.2614846465286353</v>
      </c>
      <c r="V255" s="123">
        <v>4.1980589964259547</v>
      </c>
      <c r="W255" s="123">
        <v>3.9207146708605096</v>
      </c>
      <c r="X255" s="123">
        <v>4.0615689513751398</v>
      </c>
      <c r="Y255" s="123">
        <v>4.1269788514876291</v>
      </c>
      <c r="DA255" s="130" t="s">
        <v>3063</v>
      </c>
    </row>
    <row r="256" spans="1:105" ht="12" customHeight="1" x14ac:dyDescent="0.25">
      <c r="A256" s="97" t="s">
        <v>50</v>
      </c>
      <c r="B256" s="99">
        <v>2.9567243989084315</v>
      </c>
      <c r="C256" s="99">
        <v>3.3850993943663754</v>
      </c>
      <c r="D256" s="99">
        <v>3.5561074878144967</v>
      </c>
      <c r="E256" s="99">
        <v>3.3681729612488933</v>
      </c>
      <c r="F256" s="99">
        <v>3.6433054406164374</v>
      </c>
      <c r="G256" s="99">
        <v>3.0335155925174027</v>
      </c>
      <c r="H256" s="99">
        <v>3.4527405790556638</v>
      </c>
      <c r="I256" s="99">
        <v>3.0027017500702349</v>
      </c>
      <c r="J256" s="99">
        <v>3.203548891192173</v>
      </c>
      <c r="K256" s="99">
        <v>4.1492753174459036</v>
      </c>
      <c r="L256" s="99">
        <v>4.4366207643877402</v>
      </c>
      <c r="M256" s="99">
        <v>4.0933272688964202</v>
      </c>
      <c r="N256" s="99">
        <v>3.4811166793369748</v>
      </c>
      <c r="O256" s="99">
        <v>3.4646758627562511</v>
      </c>
      <c r="P256" s="99">
        <v>3.8769095058131149</v>
      </c>
      <c r="Q256" s="99">
        <v>4.3050743303466668</v>
      </c>
      <c r="R256" s="99">
        <v>4.5451318542765282</v>
      </c>
      <c r="S256" s="99">
        <v>4.3607190905194466</v>
      </c>
      <c r="T256" s="99">
        <v>4.0396207789411456</v>
      </c>
      <c r="U256" s="99">
        <v>4.0676916430567607</v>
      </c>
      <c r="V256" s="99">
        <v>4.0702710638585637</v>
      </c>
      <c r="W256" s="99">
        <v>5.5366923782697395</v>
      </c>
      <c r="X256" s="99">
        <v>2.8530030297133999</v>
      </c>
      <c r="Y256" s="99">
        <v>4.0637287688734576</v>
      </c>
      <c r="DA256" s="63" t="s">
        <v>3064</v>
      </c>
    </row>
    <row r="257" spans="1:105" ht="12" customHeight="1" x14ac:dyDescent="0.25">
      <c r="A257" s="109" t="s">
        <v>120</v>
      </c>
      <c r="B257" s="110">
        <v>2.9439402547871811</v>
      </c>
      <c r="C257" s="110">
        <v>3.3651020066413944</v>
      </c>
      <c r="D257" s="110">
        <v>3.5114066920945342</v>
      </c>
      <c r="E257" s="110">
        <v>3.4672290408590025</v>
      </c>
      <c r="F257" s="110">
        <v>3.6722226757668914</v>
      </c>
      <c r="G257" s="110">
        <v>2.9648759920754535</v>
      </c>
      <c r="H257" s="110">
        <v>3.4365124403262399</v>
      </c>
      <c r="I257" s="110">
        <v>2.9905359223238688</v>
      </c>
      <c r="J257" s="110">
        <v>3.2308883594366629</v>
      </c>
      <c r="K257" s="110">
        <v>4.0758986277340874</v>
      </c>
      <c r="L257" s="110">
        <v>4.1003287249204128</v>
      </c>
      <c r="M257" s="110">
        <v>4.0394152878399536</v>
      </c>
      <c r="N257" s="110">
        <v>4.158413439778446</v>
      </c>
      <c r="O257" s="110">
        <v>4.0444171554822308</v>
      </c>
      <c r="P257" s="110">
        <v>4.2171792604752385</v>
      </c>
      <c r="Q257" s="110">
        <v>4.0844726334566026</v>
      </c>
      <c r="R257" s="110">
        <v>4.1800955521771979</v>
      </c>
      <c r="S257" s="110">
        <v>4.1892905236253277</v>
      </c>
      <c r="T257" s="110">
        <v>4.1420475895255588</v>
      </c>
      <c r="U257" s="110">
        <v>4.261946078060352</v>
      </c>
      <c r="V257" s="110">
        <v>4.1983374829701123</v>
      </c>
      <c r="W257" s="110">
        <v>3.9172432216082123</v>
      </c>
      <c r="X257" s="110">
        <v>4.0634398731746826</v>
      </c>
      <c r="Y257" s="110">
        <v>4.1270465269715766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0.27127752826094381</v>
      </c>
      <c r="C259" s="118">
        <f t="shared" si="103"/>
        <v>0.14398748384789359</v>
      </c>
      <c r="D259" s="118">
        <f t="shared" si="103"/>
        <v>0.11250687507719773</v>
      </c>
      <c r="E259" s="118">
        <f t="shared" si="103"/>
        <v>0.10824344154187916</v>
      </c>
      <c r="F259" s="118">
        <f t="shared" si="103"/>
        <v>0.13901499409565796</v>
      </c>
      <c r="G259" s="118">
        <f t="shared" si="103"/>
        <v>0.19678090358500136</v>
      </c>
      <c r="H259" s="118">
        <f t="shared" si="103"/>
        <v>0.19620835057706768</v>
      </c>
      <c r="I259" s="118">
        <f t="shared" si="103"/>
        <v>0.19993791087481105</v>
      </c>
      <c r="J259" s="118">
        <f t="shared" si="103"/>
        <v>0.18574007830728909</v>
      </c>
      <c r="K259" s="118">
        <f t="shared" si="103"/>
        <v>0.11737180929105805</v>
      </c>
      <c r="L259" s="118">
        <f t="shared" si="103"/>
        <v>0.10796315148077537</v>
      </c>
      <c r="M259" s="118">
        <f t="shared" si="103"/>
        <v>9.9950746372816535E-2</v>
      </c>
      <c r="N259" s="118">
        <f t="shared" si="103"/>
        <v>9.6395028770145136E-2</v>
      </c>
      <c r="O259" s="118">
        <f t="shared" si="103"/>
        <v>9.1118382623821326E-2</v>
      </c>
      <c r="P259" s="118">
        <f t="shared" si="103"/>
        <v>9.4231584331109036E-2</v>
      </c>
      <c r="Q259" s="118">
        <f t="shared" si="103"/>
        <v>9.0490586192417233E-2</v>
      </c>
      <c r="R259" s="118">
        <f t="shared" ref="R259:V259" si="104">R260+R262+R264+R273</f>
        <v>7.064234539699206E-2</v>
      </c>
      <c r="S259" s="118">
        <f t="shared" si="104"/>
        <v>6.9800732298747739E-2</v>
      </c>
      <c r="T259" s="118">
        <f t="shared" si="104"/>
        <v>6.1513390245769843E-2</v>
      </c>
      <c r="U259" s="118">
        <f t="shared" si="104"/>
        <v>6.2762694504321578E-2</v>
      </c>
      <c r="V259" s="118">
        <f t="shared" si="104"/>
        <v>5.9074738460343557E-2</v>
      </c>
      <c r="W259" s="118">
        <f t="shared" ref="W259:Y259" si="105">W260+W262+W264+W273</f>
        <v>7.3513463497002024E-2</v>
      </c>
      <c r="X259" s="118">
        <f t="shared" si="105"/>
        <v>5.8672835148615897E-2</v>
      </c>
      <c r="Y259" s="118">
        <f t="shared" si="105"/>
        <v>5.3154539503001363E-2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0.26409141496155375</v>
      </c>
      <c r="C264" s="123">
        <v>0.1365157990334801</v>
      </c>
      <c r="D264" s="123">
        <v>0.10575712729100957</v>
      </c>
      <c r="E264" s="123">
        <v>0.10219290048579432</v>
      </c>
      <c r="F264" s="123">
        <v>0.1322775601999247</v>
      </c>
      <c r="G264" s="123">
        <v>0.19098672401350325</v>
      </c>
      <c r="H264" s="123">
        <v>0.18967221381951418</v>
      </c>
      <c r="I264" s="123">
        <v>0.19467396678993087</v>
      </c>
      <c r="J264" s="123">
        <v>0.18061750345646913</v>
      </c>
      <c r="K264" s="123">
        <v>0.11147370363713471</v>
      </c>
      <c r="L264" s="123">
        <v>0.10249805971882897</v>
      </c>
      <c r="M264" s="123">
        <v>9.5921387851818321E-2</v>
      </c>
      <c r="N264" s="123">
        <v>9.3596319324735236E-2</v>
      </c>
      <c r="O264" s="123">
        <v>8.8588730397464205E-2</v>
      </c>
      <c r="P264" s="123">
        <v>9.1174329173084698E-2</v>
      </c>
      <c r="Q264" s="123">
        <v>8.6359573052850636E-2</v>
      </c>
      <c r="R264" s="123">
        <v>6.5994238617494413E-2</v>
      </c>
      <c r="S264" s="123">
        <v>6.5351879057562665E-2</v>
      </c>
      <c r="T264" s="123">
        <v>5.7781988227146655E-2</v>
      </c>
      <c r="U264" s="123">
        <v>5.9185032617092743E-2</v>
      </c>
      <c r="V264" s="123">
        <v>5.5807282304290502E-2</v>
      </c>
      <c r="W264" s="123">
        <v>6.9147265743717767E-2</v>
      </c>
      <c r="X264" s="123">
        <v>5.7053574662421537E-2</v>
      </c>
      <c r="Y264" s="123">
        <v>5.1563026336509117E-2</v>
      </c>
      <c r="DA264" s="130" t="s">
        <v>3222</v>
      </c>
    </row>
    <row r="265" spans="1:105" ht="12" customHeight="1" x14ac:dyDescent="0.25">
      <c r="A265" s="97" t="s">
        <v>124</v>
      </c>
      <c r="B265" s="99">
        <v>8.0626628194076684</v>
      </c>
      <c r="C265" s="99">
        <v>7.1135476173229648</v>
      </c>
      <c r="D265" s="99">
        <v>7.5997962569745843</v>
      </c>
      <c r="E265" s="99">
        <v>6.8605776240631338</v>
      </c>
      <c r="F265" s="99">
        <v>6.7788040611819955</v>
      </c>
      <c r="G265" s="99">
        <v>7.7396235262713224</v>
      </c>
      <c r="H265" s="99">
        <v>7.209495993727665</v>
      </c>
      <c r="I265" s="99">
        <v>7.6688048207196493</v>
      </c>
      <c r="J265" s="99">
        <v>8.3884226909276478</v>
      </c>
      <c r="K265" s="99">
        <v>6.7158557628771263</v>
      </c>
      <c r="L265" s="99">
        <v>7.3471992580900229</v>
      </c>
      <c r="M265" s="99">
        <v>7.9460250098131153</v>
      </c>
      <c r="N265" s="99">
        <v>7.994506619250588</v>
      </c>
      <c r="O265" s="99">
        <v>7.458201717812508</v>
      </c>
      <c r="P265" s="99">
        <v>7.8382255252653188</v>
      </c>
      <c r="Q265" s="99">
        <v>7.9534640450866929</v>
      </c>
      <c r="R265" s="99">
        <v>6.8061445668506906</v>
      </c>
      <c r="S265" s="99">
        <v>6.9395921143726396</v>
      </c>
      <c r="T265" s="99">
        <v>6.3824121128239044</v>
      </c>
      <c r="U265" s="99">
        <v>6.3202331108700029</v>
      </c>
      <c r="V265" s="99">
        <v>5.8920060903691951</v>
      </c>
      <c r="W265" s="99">
        <v>7.2273485753173494</v>
      </c>
      <c r="X265" s="99">
        <v>6.1697949657291362</v>
      </c>
      <c r="Y265" s="99">
        <v>5.9429718734701131</v>
      </c>
      <c r="DA265" s="63" t="s">
        <v>3223</v>
      </c>
    </row>
    <row r="266" spans="1:105" ht="12" customHeight="1" x14ac:dyDescent="0.25">
      <c r="A266" s="97" t="s">
        <v>123</v>
      </c>
      <c r="B266" s="99">
        <v>3.0096154445479382</v>
      </c>
      <c r="C266" s="99">
        <v>2.6523627315811669</v>
      </c>
      <c r="D266" s="99">
        <v>2.8735269696523726</v>
      </c>
      <c r="E266" s="99">
        <v>2.55068950647127</v>
      </c>
      <c r="F266" s="99">
        <v>2.474873170393165</v>
      </c>
      <c r="G266" s="99">
        <v>2.8476009225520311</v>
      </c>
      <c r="H266" s="99">
        <v>2.2000002957557201</v>
      </c>
      <c r="I266" s="99">
        <v>2.4788275851717225</v>
      </c>
      <c r="J266" s="99">
        <v>2.9552741684316719</v>
      </c>
      <c r="K266" s="99">
        <v>2.4125992244012884</v>
      </c>
      <c r="L266" s="99">
        <v>2.3197737516718795</v>
      </c>
      <c r="M266" s="99">
        <v>2.8196631318646936</v>
      </c>
      <c r="N266" s="99">
        <v>2.712027113513078</v>
      </c>
      <c r="O266" s="99">
        <v>2.1340988165496042</v>
      </c>
      <c r="P266" s="99">
        <v>2.2685531750063297</v>
      </c>
      <c r="Q266" s="99">
        <v>1.8376030629837248</v>
      </c>
      <c r="R266" s="99">
        <v>1.4869185993316443</v>
      </c>
      <c r="S266" s="99">
        <v>1.751325538635889</v>
      </c>
      <c r="T266" s="99">
        <v>1.8945427546261779</v>
      </c>
      <c r="U266" s="99">
        <v>1.8280832739553659</v>
      </c>
      <c r="V266" s="99">
        <v>1.7012473154490486</v>
      </c>
      <c r="W266" s="99">
        <v>2.0348004873492802</v>
      </c>
      <c r="X266" s="99">
        <v>2.0187789195919139</v>
      </c>
      <c r="Y266" s="99">
        <v>1.9498286937422404</v>
      </c>
      <c r="DA266" s="63" t="s">
        <v>3224</v>
      </c>
    </row>
    <row r="267" spans="1:105" ht="12" customHeight="1" x14ac:dyDescent="0.25">
      <c r="A267" s="100" t="s">
        <v>50</v>
      </c>
      <c r="B267" s="102">
        <v>3.0096154445479382</v>
      </c>
      <c r="C267" s="102">
        <v>2.6523627315811669</v>
      </c>
      <c r="D267" s="102">
        <v>2.8735269696523726</v>
      </c>
      <c r="E267" s="102">
        <v>2.55068950647127</v>
      </c>
      <c r="F267" s="102">
        <v>2.474873170393165</v>
      </c>
      <c r="G267" s="102">
        <v>2.8476009225520311</v>
      </c>
      <c r="H267" s="102">
        <v>2.2000002957557201</v>
      </c>
      <c r="I267" s="102">
        <v>2.4788275851717225</v>
      </c>
      <c r="J267" s="102">
        <v>2.9552741684316719</v>
      </c>
      <c r="K267" s="102">
        <v>2.4125992244012884</v>
      </c>
      <c r="L267" s="102">
        <v>2.3197737516718795</v>
      </c>
      <c r="M267" s="102">
        <v>2.8196631318646936</v>
      </c>
      <c r="N267" s="102">
        <v>2.712027113513078</v>
      </c>
      <c r="O267" s="102">
        <v>2.1340988165496042</v>
      </c>
      <c r="P267" s="102">
        <v>2.2685531750063297</v>
      </c>
      <c r="Q267" s="102">
        <v>1.8376030629837248</v>
      </c>
      <c r="R267" s="102">
        <v>1.4869185993316443</v>
      </c>
      <c r="S267" s="102">
        <v>1.751325538635889</v>
      </c>
      <c r="T267" s="102">
        <v>1.8945427546261779</v>
      </c>
      <c r="U267" s="102">
        <v>1.8280832739553659</v>
      </c>
      <c r="V267" s="102">
        <v>1.7012473154490486</v>
      </c>
      <c r="W267" s="102">
        <v>2.0348004873492802</v>
      </c>
      <c r="X267" s="102">
        <v>2.0187789195919139</v>
      </c>
      <c r="Y267" s="102">
        <v>1.9498286937422404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7.1861132993900475E-3</v>
      </c>
      <c r="C273" s="123">
        <v>7.4716848144134778E-3</v>
      </c>
      <c r="D273" s="123">
        <v>6.7497477861881506E-3</v>
      </c>
      <c r="E273" s="123">
        <v>6.0505410560848334E-3</v>
      </c>
      <c r="F273" s="123">
        <v>6.7374338957332525E-3</v>
      </c>
      <c r="G273" s="123">
        <v>5.7941795714981136E-3</v>
      </c>
      <c r="H273" s="123">
        <v>6.5361367575534858E-3</v>
      </c>
      <c r="I273" s="123">
        <v>5.2639440848801762E-3</v>
      </c>
      <c r="J273" s="123">
        <v>5.1225748508199626E-3</v>
      </c>
      <c r="K273" s="123">
        <v>5.8981056539233372E-3</v>
      </c>
      <c r="L273" s="123">
        <v>5.465091761946401E-3</v>
      </c>
      <c r="M273" s="123">
        <v>4.0293585209982162E-3</v>
      </c>
      <c r="N273" s="123">
        <v>2.7987094454099003E-3</v>
      </c>
      <c r="O273" s="123">
        <v>2.5296522263571152E-3</v>
      </c>
      <c r="P273" s="123">
        <v>3.0572551580243367E-3</v>
      </c>
      <c r="Q273" s="123">
        <v>4.1310131395666033E-3</v>
      </c>
      <c r="R273" s="123">
        <v>4.6481067794976504E-3</v>
      </c>
      <c r="S273" s="123">
        <v>4.4488532411850806E-3</v>
      </c>
      <c r="T273" s="123">
        <v>3.7314020186231898E-3</v>
      </c>
      <c r="U273" s="123">
        <v>3.5776618872288288E-3</v>
      </c>
      <c r="V273" s="123">
        <v>3.2674561560530526E-3</v>
      </c>
      <c r="W273" s="123">
        <v>4.366197753284254E-3</v>
      </c>
      <c r="X273" s="123">
        <v>1.6192604861943617E-3</v>
      </c>
      <c r="Y273" s="123">
        <v>1.5915131664922474E-3</v>
      </c>
      <c r="DA273" s="130" t="s">
        <v>3231</v>
      </c>
    </row>
    <row r="274" spans="1:105" ht="12" customHeight="1" x14ac:dyDescent="0.25">
      <c r="A274" s="97" t="s">
        <v>50</v>
      </c>
      <c r="B274" s="99">
        <v>1.1167065527181179</v>
      </c>
      <c r="C274" s="99">
        <v>1.272898363308856</v>
      </c>
      <c r="D274" s="99">
        <v>1.3335622829732248</v>
      </c>
      <c r="E274" s="99">
        <v>1.2610178418216804</v>
      </c>
      <c r="F274" s="99">
        <v>1.3625116700736388</v>
      </c>
      <c r="G274" s="99">
        <v>1.1335045764744802</v>
      </c>
      <c r="H274" s="99">
        <v>1.2893758071546457</v>
      </c>
      <c r="I274" s="99">
        <v>1.1208980344287149</v>
      </c>
      <c r="J274" s="99">
        <v>1.195615360087638</v>
      </c>
      <c r="K274" s="99">
        <v>1.5479727230783769</v>
      </c>
      <c r="L274" s="99">
        <v>1.6547083390337713</v>
      </c>
      <c r="M274" s="99">
        <v>1.5262921530127973</v>
      </c>
      <c r="N274" s="99">
        <v>1.2976543139057286</v>
      </c>
      <c r="O274" s="99">
        <v>1.290976199076789</v>
      </c>
      <c r="P274" s="99">
        <v>1.443885742512717</v>
      </c>
      <c r="Q274" s="99">
        <v>1.6022173433631142</v>
      </c>
      <c r="R274" s="99">
        <v>1.689991500261034</v>
      </c>
      <c r="S274" s="99">
        <v>1.6197058771833037</v>
      </c>
      <c r="T274" s="99">
        <v>1.498945003090514</v>
      </c>
      <c r="U274" s="99">
        <v>1.5061317677039221</v>
      </c>
      <c r="V274" s="99">
        <v>1.5025911243844308</v>
      </c>
      <c r="W274" s="99">
        <v>2.0368539925204026</v>
      </c>
      <c r="X274" s="99">
        <v>1.047618640250237</v>
      </c>
      <c r="Y274" s="99">
        <v>1.4890332482122779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2.2188085773281201</v>
      </c>
      <c r="D279" s="117">
        <f t="shared" si="108"/>
        <v>3.6770029419294548</v>
      </c>
      <c r="E279" s="117">
        <f t="shared" si="108"/>
        <v>3.8601146064232399</v>
      </c>
      <c r="F279" s="117">
        <f t="shared" si="108"/>
        <v>2.412652474268965</v>
      </c>
      <c r="G279" s="117">
        <f t="shared" si="108"/>
        <v>2.4401345861100263</v>
      </c>
      <c r="H279" s="117">
        <f t="shared" si="108"/>
        <v>1.7613135642619109</v>
      </c>
      <c r="I279" s="117">
        <f t="shared" si="108"/>
        <v>2.5912519275996182</v>
      </c>
      <c r="J279" s="117">
        <f t="shared" si="108"/>
        <v>2.0736723581267356</v>
      </c>
      <c r="K279" s="117">
        <f t="shared" si="108"/>
        <v>3.1423440903420095</v>
      </c>
      <c r="L279" s="117">
        <f t="shared" si="108"/>
        <v>2.0365154452087162</v>
      </c>
      <c r="M279" s="117">
        <f t="shared" si="108"/>
        <v>1.7513290165582145</v>
      </c>
      <c r="N279" s="117">
        <f t="shared" si="108"/>
        <v>1.5501233426117405</v>
      </c>
      <c r="O279" s="117">
        <f t="shared" si="108"/>
        <v>2.8427606110358812</v>
      </c>
      <c r="P279" s="117">
        <f t="shared" si="108"/>
        <v>7.3092725323369168</v>
      </c>
      <c r="Q279" s="117">
        <f t="shared" si="108"/>
        <v>6.0319344013340377</v>
      </c>
      <c r="R279" s="117">
        <f t="shared" ref="R279:V279" si="109">R280+R282+R284+R293</f>
        <v>4.7292914941936717</v>
      </c>
      <c r="S279" s="117">
        <f t="shared" si="109"/>
        <v>3.4705189678937818</v>
      </c>
      <c r="T279" s="117">
        <f t="shared" si="109"/>
        <v>5.9830746140746331</v>
      </c>
      <c r="U279" s="117">
        <f t="shared" si="109"/>
        <v>4.8361147179835466</v>
      </c>
      <c r="V279" s="117">
        <f t="shared" si="109"/>
        <v>8.5969036128432421</v>
      </c>
      <c r="W279" s="117">
        <f t="shared" ref="W279:Y279" si="110">W280+W282+W284+W293</f>
        <v>9.9208369587416083</v>
      </c>
      <c r="X279" s="117">
        <f t="shared" si="110"/>
        <v>5.8707011374522526</v>
      </c>
      <c r="Y279" s="117">
        <f t="shared" si="110"/>
        <v>6.0740547009031696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1.230223357824598</v>
      </c>
      <c r="D280" s="122">
        <f t="shared" si="111"/>
        <v>1.8466658794097566</v>
      </c>
      <c r="E280" s="122">
        <f t="shared" si="111"/>
        <v>2.0601572103741739</v>
      </c>
      <c r="F280" s="122">
        <f t="shared" si="111"/>
        <v>1.1999042929720267</v>
      </c>
      <c r="G280" s="122">
        <f t="shared" si="111"/>
        <v>1.2376534402002677</v>
      </c>
      <c r="H280" s="122">
        <f t="shared" si="111"/>
        <v>0.80532192842930839</v>
      </c>
      <c r="I280" s="122">
        <f t="shared" si="111"/>
        <v>1.1785485436869167</v>
      </c>
      <c r="J280" s="122">
        <f t="shared" si="111"/>
        <v>0.86862939207473688</v>
      </c>
      <c r="K280" s="122">
        <f t="shared" si="111"/>
        <v>1.3967043817096607</v>
      </c>
      <c r="L280" s="122">
        <f t="shared" si="111"/>
        <v>0.90440222788915314</v>
      </c>
      <c r="M280" s="122">
        <f t="shared" si="111"/>
        <v>0.7216640292193679</v>
      </c>
      <c r="N280" s="122">
        <f t="shared" si="111"/>
        <v>0.60404084260338864</v>
      </c>
      <c r="O280" s="122">
        <f t="shared" si="111"/>
        <v>1.161025043903992</v>
      </c>
      <c r="P280" s="122">
        <f t="shared" si="111"/>
        <v>2.6248908282525751</v>
      </c>
      <c r="Q280" s="122">
        <f t="shared" si="111"/>
        <v>2.1496462327634722</v>
      </c>
      <c r="R280" s="122">
        <f t="shared" si="111"/>
        <v>1.8397136219008647</v>
      </c>
      <c r="S280" s="122">
        <f t="shared" si="111"/>
        <v>1.3499433400869851</v>
      </c>
      <c r="T280" s="122">
        <f t="shared" si="111"/>
        <v>2.3635189155517153</v>
      </c>
      <c r="U280" s="122">
        <f t="shared" si="111"/>
        <v>1.5821488945024897</v>
      </c>
      <c r="V280" s="122">
        <f t="shared" si="111"/>
        <v>3.2560576568528741</v>
      </c>
      <c r="W280" s="122">
        <f t="shared" si="111"/>
        <v>4.1722500789060319</v>
      </c>
      <c r="X280" s="122">
        <f t="shared" si="111"/>
        <v>2.0611838717771507</v>
      </c>
      <c r="Y280" s="122">
        <f t="shared" si="111"/>
        <v>1.8497790534700278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1.230223357824598</v>
      </c>
      <c r="D281" s="98">
        <v>1.8466658794097566</v>
      </c>
      <c r="E281" s="98">
        <v>2.0601572103741739</v>
      </c>
      <c r="F281" s="98">
        <v>1.1999042929720267</v>
      </c>
      <c r="G281" s="98">
        <v>1.2376534402002677</v>
      </c>
      <c r="H281" s="98">
        <v>0.80532192842930839</v>
      </c>
      <c r="I281" s="98">
        <v>1.1785485436869167</v>
      </c>
      <c r="J281" s="98">
        <v>0.86862939207473688</v>
      </c>
      <c r="K281" s="98">
        <v>1.3967043817096607</v>
      </c>
      <c r="L281" s="98">
        <v>0.90440222788915314</v>
      </c>
      <c r="M281" s="98">
        <v>0.7216640292193679</v>
      </c>
      <c r="N281" s="98">
        <v>0.60404084260338864</v>
      </c>
      <c r="O281" s="98">
        <v>1.161025043903992</v>
      </c>
      <c r="P281" s="98">
        <v>2.6248908282525751</v>
      </c>
      <c r="Q281" s="98">
        <v>2.1496462327634722</v>
      </c>
      <c r="R281" s="98">
        <v>1.8397136219008647</v>
      </c>
      <c r="S281" s="98">
        <v>1.3499433400869851</v>
      </c>
      <c r="T281" s="98">
        <v>2.3635189155517153</v>
      </c>
      <c r="U281" s="98">
        <v>1.5821488945024897</v>
      </c>
      <c r="V281" s="98">
        <v>3.2560576568528741</v>
      </c>
      <c r="W281" s="98">
        <v>4.1722500789060319</v>
      </c>
      <c r="X281" s="98">
        <v>2.0611838717771507</v>
      </c>
      <c r="Y281" s="98">
        <v>1.8497790534700278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1.2304443309925385E-3</v>
      </c>
      <c r="D282" s="122">
        <f t="shared" si="112"/>
        <v>2.3000072397273718E-3</v>
      </c>
      <c r="E282" s="122">
        <f t="shared" si="112"/>
        <v>4.8958840759010403E-3</v>
      </c>
      <c r="F282" s="122">
        <f t="shared" si="112"/>
        <v>2.0173723548935181E-3</v>
      </c>
      <c r="G282" s="122">
        <f t="shared" si="112"/>
        <v>2.3662644865381018E-3</v>
      </c>
      <c r="H282" s="122">
        <f t="shared" si="112"/>
        <v>2.3832221287080789E-3</v>
      </c>
      <c r="I282" s="122">
        <f t="shared" si="112"/>
        <v>3.4512468274291545E-3</v>
      </c>
      <c r="J282" s="122">
        <f t="shared" si="112"/>
        <v>2.6024625488661143E-3</v>
      </c>
      <c r="K282" s="122">
        <f t="shared" si="112"/>
        <v>3.8756332060913014E-3</v>
      </c>
      <c r="L282" s="122">
        <f t="shared" si="112"/>
        <v>2.9137602178902697E-3</v>
      </c>
      <c r="M282" s="122">
        <f t="shared" si="112"/>
        <v>2.356891914286926E-3</v>
      </c>
      <c r="N282" s="122">
        <f t="shared" si="112"/>
        <v>2.2602536156163169E-3</v>
      </c>
      <c r="O282" s="122">
        <f t="shared" si="112"/>
        <v>5.8279681140551718E-3</v>
      </c>
      <c r="P282" s="122">
        <f t="shared" si="112"/>
        <v>6.8882509020559693E-3</v>
      </c>
      <c r="Q282" s="122">
        <f t="shared" si="112"/>
        <v>8.9575367761659686E-3</v>
      </c>
      <c r="R282" s="122">
        <f t="shared" si="112"/>
        <v>6.2662465848575787E-3</v>
      </c>
      <c r="S282" s="122">
        <f t="shared" si="112"/>
        <v>5.1767069103470483E-3</v>
      </c>
      <c r="T282" s="122">
        <f t="shared" si="112"/>
        <v>8.7009804926755831E-3</v>
      </c>
      <c r="U282" s="122">
        <f t="shared" si="112"/>
        <v>7.522622679639733E-3</v>
      </c>
      <c r="V282" s="122">
        <f t="shared" si="112"/>
        <v>1.375459972530136E-2</v>
      </c>
      <c r="W282" s="122">
        <f t="shared" si="112"/>
        <v>1.8660179014546523E-2</v>
      </c>
      <c r="X282" s="122">
        <f t="shared" si="112"/>
        <v>5.8252683866009489E-3</v>
      </c>
      <c r="Y282" s="122">
        <f t="shared" si="112"/>
        <v>2.0118710831907682E-3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1.2304443309925385E-3</v>
      </c>
      <c r="D283" s="98">
        <v>2.3000072397273718E-3</v>
      </c>
      <c r="E283" s="98">
        <v>4.8958840759010403E-3</v>
      </c>
      <c r="F283" s="98">
        <v>2.0173723548935181E-3</v>
      </c>
      <c r="G283" s="98">
        <v>2.3662644865381018E-3</v>
      </c>
      <c r="H283" s="98">
        <v>2.3832221287080789E-3</v>
      </c>
      <c r="I283" s="98">
        <v>3.4512468274291545E-3</v>
      </c>
      <c r="J283" s="98">
        <v>2.6024625488661143E-3</v>
      </c>
      <c r="K283" s="98">
        <v>3.8756332060913014E-3</v>
      </c>
      <c r="L283" s="98">
        <v>2.9137602178902697E-3</v>
      </c>
      <c r="M283" s="98">
        <v>2.356891914286926E-3</v>
      </c>
      <c r="N283" s="98">
        <v>2.2602536156163169E-3</v>
      </c>
      <c r="O283" s="98">
        <v>5.8279681140551718E-3</v>
      </c>
      <c r="P283" s="98">
        <v>6.8882509020559693E-3</v>
      </c>
      <c r="Q283" s="98">
        <v>8.9575367761659686E-3</v>
      </c>
      <c r="R283" s="98">
        <v>6.2662465848575787E-3</v>
      </c>
      <c r="S283" s="98">
        <v>5.1767069103470483E-3</v>
      </c>
      <c r="T283" s="98">
        <v>8.7009804926755831E-3</v>
      </c>
      <c r="U283" s="98">
        <v>7.522622679639733E-3</v>
      </c>
      <c r="V283" s="98">
        <v>1.375459972530136E-2</v>
      </c>
      <c r="W283" s="98">
        <v>1.8660179014546523E-2</v>
      </c>
      <c r="X283" s="98">
        <v>5.8252683866009489E-3</v>
      </c>
      <c r="Y283" s="98">
        <v>2.0118710831907682E-3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0.85068444727877335</v>
      </c>
      <c r="D284" s="122">
        <v>1.5743175993813188</v>
      </c>
      <c r="E284" s="122">
        <v>1.54427120277871</v>
      </c>
      <c r="F284" s="122">
        <v>1.0304317045575209</v>
      </c>
      <c r="G284" s="122">
        <v>1.039558771624896</v>
      </c>
      <c r="H284" s="122">
        <v>0.81292040648186159</v>
      </c>
      <c r="I284" s="122">
        <v>1.2295912849625721</v>
      </c>
      <c r="J284" s="122">
        <v>1.0340519264346524</v>
      </c>
      <c r="K284" s="122">
        <v>1.444273914547592</v>
      </c>
      <c r="L284" s="122">
        <v>0.95202311019208241</v>
      </c>
      <c r="M284" s="122">
        <v>0.86301783738997817</v>
      </c>
      <c r="N284" s="122">
        <v>0.79404552459556654</v>
      </c>
      <c r="O284" s="122">
        <v>1.4126131397068791</v>
      </c>
      <c r="P284" s="122">
        <v>3.9122554196186203</v>
      </c>
      <c r="Q284" s="122">
        <v>3.2479534456159387</v>
      </c>
      <c r="R284" s="122">
        <v>2.4041267612030714</v>
      </c>
      <c r="S284" s="122">
        <v>1.7575982286722733</v>
      </c>
      <c r="T284" s="122">
        <v>2.9971409783765353</v>
      </c>
      <c r="U284" s="122">
        <v>2.6945996984692795</v>
      </c>
      <c r="V284" s="122">
        <v>4.4199507053896294</v>
      </c>
      <c r="W284" s="122">
        <v>4.8758638972885819</v>
      </c>
      <c r="X284" s="122">
        <v>3.1939468640105542</v>
      </c>
      <c r="Y284" s="122">
        <v>3.5101615083286766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3.675653589193638E-3</v>
      </c>
      <c r="D285" s="98">
        <v>1.6955033582259405E-2</v>
      </c>
      <c r="E285" s="98">
        <v>3.1714920471546358E-2</v>
      </c>
      <c r="F285" s="98">
        <v>4.066554936758867E-2</v>
      </c>
      <c r="G285" s="98">
        <v>6.3711798286186436E-2</v>
      </c>
      <c r="H285" s="98">
        <v>3.1842456579834436E-2</v>
      </c>
      <c r="I285" s="98">
        <v>2.8285460096980328E-2</v>
      </c>
      <c r="J285" s="98">
        <v>5.128316234996491E-3</v>
      </c>
      <c r="K285" s="98">
        <v>2.0461371418925338E-2</v>
      </c>
      <c r="L285" s="98">
        <v>1.1047277025196053E-2</v>
      </c>
      <c r="M285" s="98">
        <v>4.2138681340801098E-3</v>
      </c>
      <c r="N285" s="98">
        <v>1.3386015241188541E-2</v>
      </c>
      <c r="O285" s="98">
        <v>2.686451527023483E-2</v>
      </c>
      <c r="P285" s="98">
        <v>5.184031002876574E-2</v>
      </c>
      <c r="Q285" s="98">
        <v>3.0549847017972417E-2</v>
      </c>
      <c r="R285" s="98">
        <v>8.5367150352040969E-3</v>
      </c>
      <c r="S285" s="98">
        <v>1.7501931944104852E-2</v>
      </c>
      <c r="T285" s="98">
        <v>2.6072156411009618E-2</v>
      </c>
      <c r="U285" s="98">
        <v>3.0877752182712097E-2</v>
      </c>
      <c r="V285" s="98">
        <v>4.824335135198355E-2</v>
      </c>
      <c r="W285" s="98">
        <v>6.0106243618277003E-2</v>
      </c>
      <c r="X285" s="98">
        <v>2.5086450361222392E-2</v>
      </c>
      <c r="Y285" s="98">
        <v>1.8433031953860535E-2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1.87024933982339E-4</v>
      </c>
      <c r="G286" s="98">
        <v>4.3052232607633891E-4</v>
      </c>
      <c r="H286" s="98">
        <v>1.9542281218299759E-4</v>
      </c>
      <c r="I286" s="98">
        <v>2.0993624768204849E-4</v>
      </c>
      <c r="J286" s="98">
        <v>2.3223606115323003E-4</v>
      </c>
      <c r="K286" s="98">
        <v>0</v>
      </c>
      <c r="L286" s="98">
        <v>0</v>
      </c>
      <c r="M286" s="98">
        <v>0</v>
      </c>
      <c r="N286" s="98">
        <v>2.1930210884608757E-4</v>
      </c>
      <c r="O286" s="98">
        <v>2.0289502786392485E-4</v>
      </c>
      <c r="P286" s="98">
        <v>6.4674788360106691E-4</v>
      </c>
      <c r="Q286" s="98">
        <v>4.3048475128628261E-4</v>
      </c>
      <c r="R286" s="98">
        <v>0</v>
      </c>
      <c r="S286" s="98">
        <v>0</v>
      </c>
      <c r="T286" s="98">
        <v>0</v>
      </c>
      <c r="U286" s="98">
        <v>3.6668766083437939E-4</v>
      </c>
      <c r="V286" s="98">
        <v>5.2352437766067046E-4</v>
      </c>
      <c r="W286" s="98">
        <v>6.6267265520798108E-4</v>
      </c>
      <c r="X286" s="98">
        <v>1.9205378585161127E-4</v>
      </c>
      <c r="Y286" s="98">
        <v>1.8402275887976658E-4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8.9607376604712365E-5</v>
      </c>
      <c r="G287" s="101">
        <v>2.0664206916408062E-4</v>
      </c>
      <c r="H287" s="101">
        <v>7.9867187932765649E-5</v>
      </c>
      <c r="I287" s="101">
        <v>8.9831608216031061E-5</v>
      </c>
      <c r="J287" s="101">
        <v>1.0667564549924367E-4</v>
      </c>
      <c r="K287" s="101">
        <v>0</v>
      </c>
      <c r="L287" s="101">
        <v>0</v>
      </c>
      <c r="M287" s="101">
        <v>0</v>
      </c>
      <c r="N287" s="101">
        <v>9.4828589246296973E-5</v>
      </c>
      <c r="O287" s="101">
        <v>7.4450797213749585E-5</v>
      </c>
      <c r="P287" s="101">
        <v>2.3614347089430303E-4</v>
      </c>
      <c r="Q287" s="101">
        <v>1.2640893938997214E-4</v>
      </c>
      <c r="R287" s="101">
        <v>0</v>
      </c>
      <c r="S287" s="101">
        <v>0</v>
      </c>
      <c r="T287" s="101">
        <v>0</v>
      </c>
      <c r="U287" s="101">
        <v>1.2390922477295067E-4</v>
      </c>
      <c r="V287" s="101">
        <v>1.7554612019203848E-4</v>
      </c>
      <c r="W287" s="101">
        <v>2.1794508840660941E-4</v>
      </c>
      <c r="X287" s="101">
        <v>7.2594607086435881E-5</v>
      </c>
      <c r="Y287" s="101">
        <v>6.9824032083365696E-5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9.7417557377626644E-5</v>
      </c>
      <c r="G288" s="104">
        <v>2.2388025691225832E-4</v>
      </c>
      <c r="H288" s="104">
        <v>1.1555562425023194E-4</v>
      </c>
      <c r="I288" s="104">
        <v>1.2010463946601742E-4</v>
      </c>
      <c r="J288" s="104">
        <v>1.2556041565398634E-4</v>
      </c>
      <c r="K288" s="104">
        <v>0</v>
      </c>
      <c r="L288" s="104">
        <v>0</v>
      </c>
      <c r="M288" s="104">
        <v>0</v>
      </c>
      <c r="N288" s="104">
        <v>1.244735195997906E-4</v>
      </c>
      <c r="O288" s="104">
        <v>1.2844423065017525E-4</v>
      </c>
      <c r="P288" s="104">
        <v>4.1060441270676385E-4</v>
      </c>
      <c r="Q288" s="104">
        <v>3.0407581189631044E-4</v>
      </c>
      <c r="R288" s="104">
        <v>0</v>
      </c>
      <c r="S288" s="104">
        <v>0</v>
      </c>
      <c r="T288" s="104">
        <v>0</v>
      </c>
      <c r="U288" s="104">
        <v>2.4277843606142872E-4</v>
      </c>
      <c r="V288" s="104">
        <v>3.4797825746863195E-4</v>
      </c>
      <c r="W288" s="104">
        <v>4.4472756680137164E-4</v>
      </c>
      <c r="X288" s="104">
        <v>1.1945917876517539E-4</v>
      </c>
      <c r="Y288" s="104">
        <v>1.1419872679640089E-4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0.65673761721397339</v>
      </c>
      <c r="D289" s="101">
        <v>1.23921424040719</v>
      </c>
      <c r="E289" s="101">
        <v>1.0714413431965271</v>
      </c>
      <c r="F289" s="101">
        <v>0.62147182731223594</v>
      </c>
      <c r="G289" s="101">
        <v>0.49972659783221079</v>
      </c>
      <c r="H289" s="101">
        <v>0.46386170114414182</v>
      </c>
      <c r="I289" s="101">
        <v>0.85942837370790703</v>
      </c>
      <c r="J289" s="101">
        <v>0.61330220325520379</v>
      </c>
      <c r="K289" s="101">
        <v>0.19457385489097581</v>
      </c>
      <c r="L289" s="101">
        <v>0.58934542294869063</v>
      </c>
      <c r="M289" s="101">
        <v>0.47365738451879363</v>
      </c>
      <c r="N289" s="101">
        <v>0.46898161447302783</v>
      </c>
      <c r="O289" s="101">
        <v>0.77008532956191833</v>
      </c>
      <c r="P289" s="101">
        <v>2.4262934386485431</v>
      </c>
      <c r="Q289" s="101">
        <v>1.8851307658643179</v>
      </c>
      <c r="R289" s="101">
        <v>1.2871040880905769</v>
      </c>
      <c r="S289" s="101">
        <v>0.91687038121700204</v>
      </c>
      <c r="T289" s="101">
        <v>1.8065519118647855</v>
      </c>
      <c r="U289" s="101">
        <v>1.4976033368986252</v>
      </c>
      <c r="V289" s="101">
        <v>2.7042732877830096</v>
      </c>
      <c r="W289" s="101">
        <v>3.1988037601480963</v>
      </c>
      <c r="X289" s="101">
        <v>1.8083088492547053</v>
      </c>
      <c r="Y289" s="101">
        <v>2.332995295848018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0.19027117647560632</v>
      </c>
      <c r="D290" s="104">
        <v>0.31814832539186932</v>
      </c>
      <c r="E290" s="104">
        <v>0.44111493911063665</v>
      </c>
      <c r="F290" s="104">
        <v>0.36810730294371385</v>
      </c>
      <c r="G290" s="104">
        <v>0.47568985318042245</v>
      </c>
      <c r="H290" s="104">
        <v>0.31702082594570241</v>
      </c>
      <c r="I290" s="104">
        <v>0.34166751491000269</v>
      </c>
      <c r="J290" s="104">
        <v>0.4153891708832988</v>
      </c>
      <c r="K290" s="104">
        <v>1.2292386882376909</v>
      </c>
      <c r="L290" s="104">
        <v>0.35163041021819574</v>
      </c>
      <c r="M290" s="104">
        <v>0.3851465847371045</v>
      </c>
      <c r="N290" s="104">
        <v>0.31145859277250409</v>
      </c>
      <c r="O290" s="104">
        <v>0.61546039984686196</v>
      </c>
      <c r="P290" s="104">
        <v>1.4334749230577106</v>
      </c>
      <c r="Q290" s="104">
        <v>1.331842347982362</v>
      </c>
      <c r="R290" s="104">
        <v>1.1084859580772906</v>
      </c>
      <c r="S290" s="104">
        <v>0.82322591551116653</v>
      </c>
      <c r="T290" s="104">
        <v>1.16451691010074</v>
      </c>
      <c r="U290" s="104">
        <v>1.1657519217271077</v>
      </c>
      <c r="V290" s="104">
        <v>1.6669105418769763</v>
      </c>
      <c r="W290" s="104">
        <v>1.6162912208670008</v>
      </c>
      <c r="X290" s="104">
        <v>1.3603595106087747</v>
      </c>
      <c r="Y290" s="104">
        <v>1.1585491577679181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8.6914948238401332E-2</v>
      </c>
      <c r="D291" s="98">
        <v>0.14563083908720648</v>
      </c>
      <c r="E291" s="98">
        <v>0.20026037871382665</v>
      </c>
      <c r="F291" s="98">
        <v>0.16679072490998309</v>
      </c>
      <c r="G291" s="98">
        <v>0.21521883942918352</v>
      </c>
      <c r="H291" s="98">
        <v>0.12179883156987407</v>
      </c>
      <c r="I291" s="98">
        <v>0.13758393221243315</v>
      </c>
      <c r="J291" s="98">
        <v>0.1798581935626187</v>
      </c>
      <c r="K291" s="98">
        <v>0.54290088153459037</v>
      </c>
      <c r="L291" s="98">
        <v>0.13874368622601607</v>
      </c>
      <c r="M291" s="98">
        <v>0.16665194454783847</v>
      </c>
      <c r="N291" s="98">
        <v>0.12977043571656718</v>
      </c>
      <c r="O291" s="98">
        <v>0.22168298571012546</v>
      </c>
      <c r="P291" s="98">
        <v>0.51521118421700451</v>
      </c>
      <c r="Q291" s="98">
        <v>0.38857215562361691</v>
      </c>
      <c r="R291" s="98">
        <v>0.29980478629339685</v>
      </c>
      <c r="S291" s="98">
        <v>0.24666736609840018</v>
      </c>
      <c r="T291" s="98">
        <v>0.39758945768066484</v>
      </c>
      <c r="U291" s="98">
        <v>0.40435726706069997</v>
      </c>
      <c r="V291" s="98">
        <v>0.57321450507273086</v>
      </c>
      <c r="W291" s="98">
        <v>0.53794290093643715</v>
      </c>
      <c r="X291" s="98">
        <v>0.52326963980287922</v>
      </c>
      <c r="Y291" s="98">
        <v>0.43915527922808267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0.10335622823720497</v>
      </c>
      <c r="D292" s="98">
        <v>0.17251748630466285</v>
      </c>
      <c r="E292" s="98">
        <v>0.24085456039681</v>
      </c>
      <c r="F292" s="98">
        <v>0.20131657803373076</v>
      </c>
      <c r="G292" s="98">
        <v>0.26047101375123893</v>
      </c>
      <c r="H292" s="98">
        <v>0.19522199437582832</v>
      </c>
      <c r="I292" s="98">
        <v>0.20408358269756952</v>
      </c>
      <c r="J292" s="98">
        <v>0.2355309773206801</v>
      </c>
      <c r="K292" s="98">
        <v>0.68633780670310063</v>
      </c>
      <c r="L292" s="98">
        <v>0.2128867239921797</v>
      </c>
      <c r="M292" s="98">
        <v>0.21849464018926607</v>
      </c>
      <c r="N292" s="98">
        <v>0.18168815705593694</v>
      </c>
      <c r="O292" s="98">
        <v>0.3937774141367365</v>
      </c>
      <c r="P292" s="98">
        <v>0.91826373884070611</v>
      </c>
      <c r="Q292" s="98">
        <v>0.94327019235874499</v>
      </c>
      <c r="R292" s="98">
        <v>0.80868117178389365</v>
      </c>
      <c r="S292" s="98">
        <v>0.5765585494127663</v>
      </c>
      <c r="T292" s="98">
        <v>0.7669274524200751</v>
      </c>
      <c r="U292" s="98">
        <v>0.76139465466640777</v>
      </c>
      <c r="V292" s="98">
        <v>1.0936960368042454</v>
      </c>
      <c r="W292" s="98">
        <v>1.0783483199305637</v>
      </c>
      <c r="X292" s="98">
        <v>0.83708987080589548</v>
      </c>
      <c r="Y292" s="98">
        <v>0.71939387853983539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0.13667032789375633</v>
      </c>
      <c r="D293" s="122">
        <v>0.25371945589865202</v>
      </c>
      <c r="E293" s="122">
        <v>0.25079030919445494</v>
      </c>
      <c r="F293" s="122">
        <v>0.18029910438452379</v>
      </c>
      <c r="G293" s="122">
        <v>0.16055610979832438</v>
      </c>
      <c r="H293" s="122">
        <v>0.14068800722203278</v>
      </c>
      <c r="I293" s="122">
        <v>0.17966085212270008</v>
      </c>
      <c r="J293" s="122">
        <v>0.16838857706848026</v>
      </c>
      <c r="K293" s="122">
        <v>0.2974901608786652</v>
      </c>
      <c r="L293" s="122">
        <v>0.17717634690959036</v>
      </c>
      <c r="M293" s="122">
        <v>0.16429025803458158</v>
      </c>
      <c r="N293" s="122">
        <v>0.1497767217971688</v>
      </c>
      <c r="O293" s="122">
        <v>0.26329445931095502</v>
      </c>
      <c r="P293" s="122">
        <v>0.76523803356366493</v>
      </c>
      <c r="Q293" s="122">
        <v>0.62537718617846128</v>
      </c>
      <c r="R293" s="122">
        <v>0.47918486450487768</v>
      </c>
      <c r="S293" s="122">
        <v>0.35780069222417649</v>
      </c>
      <c r="T293" s="122">
        <v>0.61371373965370657</v>
      </c>
      <c r="U293" s="122">
        <v>0.55184350233213741</v>
      </c>
      <c r="V293" s="122">
        <v>0.9071406508754366</v>
      </c>
      <c r="W293" s="122">
        <v>0.85406280353244768</v>
      </c>
      <c r="X293" s="122">
        <v>0.60974513327794688</v>
      </c>
      <c r="Y293" s="122">
        <v>0.71210226802127408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9.0356360435243682E-4</v>
      </c>
      <c r="D294" s="98">
        <v>1.3345355905640154E-3</v>
      </c>
      <c r="E294" s="98">
        <v>1.369270888833822E-3</v>
      </c>
      <c r="F294" s="98">
        <v>1.2904777563769346E-3</v>
      </c>
      <c r="G294" s="98">
        <v>1.2452070972611259E-3</v>
      </c>
      <c r="H294" s="98">
        <v>9.0248908855872201E-4</v>
      </c>
      <c r="I294" s="98">
        <v>7.8751059458764838E-4</v>
      </c>
      <c r="J294" s="98">
        <v>5.3159905588579816E-4</v>
      </c>
      <c r="K294" s="98">
        <v>1.0344260877192667E-3</v>
      </c>
      <c r="L294" s="98">
        <v>3.706988797047603E-4</v>
      </c>
      <c r="M294" s="98">
        <v>1.7137047817185547E-4</v>
      </c>
      <c r="N294" s="98">
        <v>1.4583115812995032E-4</v>
      </c>
      <c r="O294" s="98">
        <v>6.8112876964465359E-4</v>
      </c>
      <c r="P294" s="98">
        <v>3.105063746415919E-3</v>
      </c>
      <c r="Q294" s="98">
        <v>3.8464743501006992E-3</v>
      </c>
      <c r="R294" s="98">
        <v>2.2808423868652347E-3</v>
      </c>
      <c r="S294" s="98">
        <v>1.093250472697545E-3</v>
      </c>
      <c r="T294" s="98">
        <v>8.4387761884961276E-4</v>
      </c>
      <c r="U294" s="98">
        <v>1.2968692761876029E-3</v>
      </c>
      <c r="V294" s="98">
        <v>2.1369676417631214E-3</v>
      </c>
      <c r="W294" s="98">
        <v>4.2682468132282181E-3</v>
      </c>
      <c r="X294" s="98">
        <v>0</v>
      </c>
      <c r="Y294" s="98">
        <v>0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0.1357667642894039</v>
      </c>
      <c r="D295" s="33">
        <v>0.25238492030808801</v>
      </c>
      <c r="E295" s="33">
        <v>0.2494210383056211</v>
      </c>
      <c r="F295" s="33">
        <v>0.17900862662814684</v>
      </c>
      <c r="G295" s="33">
        <v>0.15931090270106327</v>
      </c>
      <c r="H295" s="33">
        <v>0.13978551813347406</v>
      </c>
      <c r="I295" s="33">
        <v>0.17887334152811243</v>
      </c>
      <c r="J295" s="33">
        <v>0.16785697801259447</v>
      </c>
      <c r="K295" s="33">
        <v>0.29645573479094595</v>
      </c>
      <c r="L295" s="33">
        <v>0.1768056480298856</v>
      </c>
      <c r="M295" s="33">
        <v>0.16411888755640971</v>
      </c>
      <c r="N295" s="33">
        <v>0.14963089063903887</v>
      </c>
      <c r="O295" s="33">
        <v>0.26261333054131036</v>
      </c>
      <c r="P295" s="33">
        <v>0.76213296981724898</v>
      </c>
      <c r="Q295" s="33">
        <v>0.62153071182836062</v>
      </c>
      <c r="R295" s="33">
        <v>0.47690402211801247</v>
      </c>
      <c r="S295" s="33">
        <v>0.35670744175147895</v>
      </c>
      <c r="T295" s="33">
        <v>0.61286986203485694</v>
      </c>
      <c r="U295" s="33">
        <v>0.55054663305594986</v>
      </c>
      <c r="V295" s="33">
        <v>0.90500368323367353</v>
      </c>
      <c r="W295" s="33">
        <v>0.84979455671921944</v>
      </c>
      <c r="X295" s="33">
        <v>0.60974513327794688</v>
      </c>
      <c r="Y295" s="33">
        <v>0.71210226802127408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4.173314591162554</v>
      </c>
      <c r="D297" s="117">
        <f t="shared" si="113"/>
        <v>6.7883715360534591</v>
      </c>
      <c r="E297" s="117">
        <f t="shared" si="113"/>
        <v>7.7277969427748934</v>
      </c>
      <c r="F297" s="117">
        <f t="shared" si="113"/>
        <v>4.8151042458000299</v>
      </c>
      <c r="G297" s="117">
        <f t="shared" si="113"/>
        <v>5.1354806319162982</v>
      </c>
      <c r="H297" s="117">
        <f t="shared" si="113"/>
        <v>3.6021946066476818</v>
      </c>
      <c r="I297" s="117">
        <f t="shared" si="113"/>
        <v>5.330419762277284</v>
      </c>
      <c r="J297" s="117">
        <f t="shared" si="113"/>
        <v>4.1146563900834883</v>
      </c>
      <c r="K297" s="117">
        <f t="shared" si="113"/>
        <v>6.6611629249545592</v>
      </c>
      <c r="L297" s="117">
        <f t="shared" si="113"/>
        <v>4.3130048484283101</v>
      </c>
      <c r="M297" s="117">
        <f t="shared" si="113"/>
        <v>3.593015574442747</v>
      </c>
      <c r="N297" s="117">
        <f t="shared" si="113"/>
        <v>3.0856814122396989</v>
      </c>
      <c r="O297" s="117">
        <f t="shared" si="113"/>
        <v>5.8942467596463732</v>
      </c>
      <c r="P297" s="117">
        <f t="shared" si="113"/>
        <v>14.223032262099819</v>
      </c>
      <c r="Q297" s="117">
        <f t="shared" si="113"/>
        <v>11.931966772579328</v>
      </c>
      <c r="R297" s="117">
        <f t="shared" ref="R297:V297" si="114">R298+R300+R302+R311</f>
        <v>9.9923652927749735</v>
      </c>
      <c r="S297" s="117">
        <f t="shared" si="114"/>
        <v>7.4003162912950025</v>
      </c>
      <c r="T297" s="117">
        <f t="shared" si="114"/>
        <v>12.92730119354632</v>
      </c>
      <c r="U297" s="117">
        <f t="shared" si="114"/>
        <v>9.4751470810404541</v>
      </c>
      <c r="V297" s="117">
        <f t="shared" si="114"/>
        <v>18.559523787667125</v>
      </c>
      <c r="W297" s="117">
        <f t="shared" ref="W297:Y297" si="115">W298+W300+W302+W311</f>
        <v>23.029870359532506</v>
      </c>
      <c r="X297" s="117">
        <f t="shared" si="115"/>
        <v>12.376397169886834</v>
      </c>
      <c r="Y297" s="117">
        <f t="shared" si="115"/>
        <v>11.940720131841886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3.4382505562002423</v>
      </c>
      <c r="D298" s="122">
        <f t="shared" si="116"/>
        <v>5.4317284490859645</v>
      </c>
      <c r="E298" s="122">
        <f t="shared" si="116"/>
        <v>6.3666895752564594</v>
      </c>
      <c r="F298" s="122">
        <f t="shared" si="116"/>
        <v>3.8882186047577658</v>
      </c>
      <c r="G298" s="122">
        <f t="shared" si="116"/>
        <v>4.1991486990538824</v>
      </c>
      <c r="H298" s="122">
        <f t="shared" si="116"/>
        <v>2.8568016009538999</v>
      </c>
      <c r="I298" s="122">
        <f t="shared" si="116"/>
        <v>4.252114918261535</v>
      </c>
      <c r="J298" s="122">
        <f t="shared" si="116"/>
        <v>3.1736728963652943</v>
      </c>
      <c r="K298" s="122">
        <f t="shared" si="116"/>
        <v>5.1930486232097666</v>
      </c>
      <c r="L298" s="122">
        <f t="shared" si="116"/>
        <v>3.4253329011074083</v>
      </c>
      <c r="M298" s="122">
        <f t="shared" si="116"/>
        <v>2.7754795973694022</v>
      </c>
      <c r="N298" s="122">
        <f t="shared" si="116"/>
        <v>2.3353215041627471</v>
      </c>
      <c r="O298" s="122">
        <f t="shared" si="116"/>
        <v>4.523584933080989</v>
      </c>
      <c r="P298" s="122">
        <f t="shared" si="116"/>
        <v>10.434046751340682</v>
      </c>
      <c r="Q298" s="122">
        <f t="shared" si="116"/>
        <v>8.7005991948276122</v>
      </c>
      <c r="R298" s="122">
        <f t="shared" si="116"/>
        <v>7.5428693070585338</v>
      </c>
      <c r="S298" s="122">
        <f t="shared" si="116"/>
        <v>5.5893630751683041</v>
      </c>
      <c r="T298" s="122">
        <f t="shared" si="116"/>
        <v>9.8574659526043096</v>
      </c>
      <c r="U298" s="122">
        <f t="shared" si="116"/>
        <v>6.6767077936848178</v>
      </c>
      <c r="V298" s="122">
        <f t="shared" si="116"/>
        <v>13.9565112397301</v>
      </c>
      <c r="W298" s="122">
        <f t="shared" si="116"/>
        <v>18.057174897066066</v>
      </c>
      <c r="X298" s="122">
        <f t="shared" si="116"/>
        <v>9.0415589277178139</v>
      </c>
      <c r="Y298" s="122">
        <f t="shared" si="116"/>
        <v>8.2567933843443786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3.4382505562002423</v>
      </c>
      <c r="D299" s="98">
        <v>5.4317284490859645</v>
      </c>
      <c r="E299" s="98">
        <v>6.3666895752564594</v>
      </c>
      <c r="F299" s="98">
        <v>3.8882186047577658</v>
      </c>
      <c r="G299" s="98">
        <v>4.1991486990538824</v>
      </c>
      <c r="H299" s="98">
        <v>2.8568016009538999</v>
      </c>
      <c r="I299" s="98">
        <v>4.252114918261535</v>
      </c>
      <c r="J299" s="98">
        <v>3.1736728963652943</v>
      </c>
      <c r="K299" s="98">
        <v>5.1930486232097666</v>
      </c>
      <c r="L299" s="98">
        <v>3.4253329011074083</v>
      </c>
      <c r="M299" s="98">
        <v>2.7754795973694022</v>
      </c>
      <c r="N299" s="98">
        <v>2.3353215041627471</v>
      </c>
      <c r="O299" s="98">
        <v>4.523584933080989</v>
      </c>
      <c r="P299" s="98">
        <v>10.434046751340682</v>
      </c>
      <c r="Q299" s="98">
        <v>8.7005991948276122</v>
      </c>
      <c r="R299" s="98">
        <v>7.5428693070585338</v>
      </c>
      <c r="S299" s="98">
        <v>5.5893630751683041</v>
      </c>
      <c r="T299" s="98">
        <v>9.8574659526043096</v>
      </c>
      <c r="U299" s="98">
        <v>6.6767077936848178</v>
      </c>
      <c r="V299" s="98">
        <v>13.9565112397301</v>
      </c>
      <c r="W299" s="98">
        <v>18.057174897066066</v>
      </c>
      <c r="X299" s="98">
        <v>9.0415589277178139</v>
      </c>
      <c r="Y299" s="98">
        <v>8.2567933843443786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2.9017101086961008E-3</v>
      </c>
      <c r="D300" s="122">
        <f t="shared" si="117"/>
        <v>5.6570428256749366E-3</v>
      </c>
      <c r="E300" s="122">
        <f t="shared" si="117"/>
        <v>1.2545257828909015E-2</v>
      </c>
      <c r="F300" s="122">
        <f t="shared" si="117"/>
        <v>5.3784518419664838E-3</v>
      </c>
      <c r="G300" s="122">
        <f t="shared" si="117"/>
        <v>6.5572816830340537E-3</v>
      </c>
      <c r="H300" s="122">
        <f t="shared" si="117"/>
        <v>6.8578902004863196E-3</v>
      </c>
      <c r="I300" s="122">
        <f t="shared" si="117"/>
        <v>1.0303511206451923E-2</v>
      </c>
      <c r="J300" s="122">
        <f t="shared" si="117"/>
        <v>8.0555155926744903E-3</v>
      </c>
      <c r="K300" s="122">
        <f t="shared" si="117"/>
        <v>1.2431907476005704E-2</v>
      </c>
      <c r="L300" s="122">
        <f t="shared" si="117"/>
        <v>9.6812737160368728E-3</v>
      </c>
      <c r="M300" s="122">
        <f t="shared" si="117"/>
        <v>8.1413310608776969E-3</v>
      </c>
      <c r="N300" s="122">
        <f t="shared" si="117"/>
        <v>8.152552776290194E-3</v>
      </c>
      <c r="O300" s="122">
        <f t="shared" si="117"/>
        <v>2.2031430550935302E-2</v>
      </c>
      <c r="P300" s="122">
        <f t="shared" si="117"/>
        <v>2.7260358876151376E-2</v>
      </c>
      <c r="Q300" s="122">
        <f t="shared" si="117"/>
        <v>3.666794890446106E-2</v>
      </c>
      <c r="R300" s="122">
        <f t="shared" si="117"/>
        <v>2.5835746275187171E-2</v>
      </c>
      <c r="S300" s="122">
        <f t="shared" si="117"/>
        <v>2.1360523866358529E-2</v>
      </c>
      <c r="T300" s="122">
        <f t="shared" si="117"/>
        <v>3.5934309102846174E-2</v>
      </c>
      <c r="U300" s="122">
        <f t="shared" si="117"/>
        <v>3.1098203500815918E-2</v>
      </c>
      <c r="V300" s="122">
        <f t="shared" si="117"/>
        <v>5.701982902762729E-2</v>
      </c>
      <c r="W300" s="122">
        <f t="shared" si="117"/>
        <v>7.8063488543384865E-2</v>
      </c>
      <c r="X300" s="122">
        <f t="shared" si="117"/>
        <v>2.4634440898947493E-2</v>
      </c>
      <c r="Y300" s="122">
        <f t="shared" si="117"/>
        <v>8.6110965161795856E-3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2.9017101086961008E-3</v>
      </c>
      <c r="D301" s="98">
        <v>5.6570428256749366E-3</v>
      </c>
      <c r="E301" s="98">
        <v>1.2545257828909015E-2</v>
      </c>
      <c r="F301" s="98">
        <v>5.3784518419664838E-3</v>
      </c>
      <c r="G301" s="98">
        <v>6.5572816830340537E-3</v>
      </c>
      <c r="H301" s="98">
        <v>6.8578902004863196E-3</v>
      </c>
      <c r="I301" s="98">
        <v>1.0303511206451923E-2</v>
      </c>
      <c r="J301" s="98">
        <v>8.0555155926744903E-3</v>
      </c>
      <c r="K301" s="98">
        <v>1.2431907476005704E-2</v>
      </c>
      <c r="L301" s="98">
        <v>9.6812737160368728E-3</v>
      </c>
      <c r="M301" s="98">
        <v>8.1413310608776969E-3</v>
      </c>
      <c r="N301" s="98">
        <v>8.152552776290194E-3</v>
      </c>
      <c r="O301" s="98">
        <v>2.2031430550935302E-2</v>
      </c>
      <c r="P301" s="98">
        <v>2.7260358876151376E-2</v>
      </c>
      <c r="Q301" s="98">
        <v>3.666794890446106E-2</v>
      </c>
      <c r="R301" s="98">
        <v>2.5835746275187171E-2</v>
      </c>
      <c r="S301" s="98">
        <v>2.1360523866358529E-2</v>
      </c>
      <c r="T301" s="98">
        <v>3.5934309102846174E-2</v>
      </c>
      <c r="U301" s="98">
        <v>3.1098203500815918E-2</v>
      </c>
      <c r="V301" s="98">
        <v>5.701982902762729E-2</v>
      </c>
      <c r="W301" s="98">
        <v>7.8063488543384865E-2</v>
      </c>
      <c r="X301" s="98">
        <v>2.4634440898947493E-2</v>
      </c>
      <c r="Y301" s="98">
        <v>8.6110965161795856E-3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0.62778210545982349</v>
      </c>
      <c r="D302" s="122">
        <v>1.1568325970952045</v>
      </c>
      <c r="E302" s="122">
        <v>1.1563221322718273</v>
      </c>
      <c r="F302" s="122">
        <v>0.78310739175910626</v>
      </c>
      <c r="G302" s="122">
        <v>0.80632036230089266</v>
      </c>
      <c r="H302" s="122">
        <v>0.63012304386751394</v>
      </c>
      <c r="I302" s="122">
        <v>0.92922567804118494</v>
      </c>
      <c r="J302" s="122">
        <v>0.80255161870855829</v>
      </c>
      <c r="K302" s="122">
        <v>1.2248353841352073</v>
      </c>
      <c r="L302" s="122">
        <v>0.74012045684787386</v>
      </c>
      <c r="M302" s="122">
        <v>0.68106677192378984</v>
      </c>
      <c r="N302" s="122">
        <v>0.62464499368280535</v>
      </c>
      <c r="O302" s="122">
        <v>1.1406520875841384</v>
      </c>
      <c r="P302" s="122">
        <v>3.1521323396219034</v>
      </c>
      <c r="Q302" s="122">
        <v>2.6911407425508571</v>
      </c>
      <c r="R302" s="122">
        <v>2.0318120516958027</v>
      </c>
      <c r="S302" s="122">
        <v>1.4913824143722443</v>
      </c>
      <c r="T302" s="122">
        <v>2.5120081729283967</v>
      </c>
      <c r="U302" s="122">
        <v>2.2894595568058667</v>
      </c>
      <c r="V302" s="122">
        <v>3.748487663985816</v>
      </c>
      <c r="W302" s="122">
        <v>4.1359702411826387</v>
      </c>
      <c r="X302" s="122">
        <v>2.7633010957293167</v>
      </c>
      <c r="Y302" s="122">
        <v>3.031991667789423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2.3047165501336882E-3</v>
      </c>
      <c r="D303" s="98">
        <v>1.0661134368120568E-2</v>
      </c>
      <c r="E303" s="98">
        <v>2.0005797560145068E-2</v>
      </c>
      <c r="F303" s="98">
        <v>2.5735044775243177E-2</v>
      </c>
      <c r="G303" s="98">
        <v>4.0464512605233677E-2</v>
      </c>
      <c r="H303" s="98">
        <v>2.0302504767665711E-2</v>
      </c>
      <c r="I303" s="98">
        <v>1.8111648679402858E-2</v>
      </c>
      <c r="J303" s="98">
        <v>3.2999963330255897E-3</v>
      </c>
      <c r="K303" s="98">
        <v>1.3243908492869189E-2</v>
      </c>
      <c r="L303" s="98">
        <v>7.199473798614282E-3</v>
      </c>
      <c r="M303" s="98">
        <v>2.7842419498599995E-3</v>
      </c>
      <c r="N303" s="98">
        <v>9.0439732449605712E-3</v>
      </c>
      <c r="O303" s="98">
        <v>1.873544024348283E-2</v>
      </c>
      <c r="P303" s="98">
        <v>3.7522575779321533E-2</v>
      </c>
      <c r="Q303" s="98">
        <v>2.2838631372813379E-2</v>
      </c>
      <c r="R303" s="98">
        <v>6.5136030132927156E-3</v>
      </c>
      <c r="S303" s="98">
        <v>1.3605517712289265E-2</v>
      </c>
      <c r="T303" s="98">
        <v>2.0603466583998205E-2</v>
      </c>
      <c r="U303" s="98">
        <v>2.4739677124316354E-2</v>
      </c>
      <c r="V303" s="98">
        <v>3.9069694946565828E-2</v>
      </c>
      <c r="W303" s="98">
        <v>4.8995737734636086E-2</v>
      </c>
      <c r="X303" s="98">
        <v>2.0537874880005552E-2</v>
      </c>
      <c r="Y303" s="98">
        <v>1.5123793406840494E-2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1.5412525922788917E-4</v>
      </c>
      <c r="G304" s="98">
        <v>3.5512236335699871E-4</v>
      </c>
      <c r="H304" s="98">
        <v>1.6647832739405638E-4</v>
      </c>
      <c r="I304" s="98">
        <v>1.7762530636470462E-4</v>
      </c>
      <c r="J304" s="98">
        <v>1.9420463001977275E-4</v>
      </c>
      <c r="K304" s="98">
        <v>0</v>
      </c>
      <c r="L304" s="98">
        <v>0</v>
      </c>
      <c r="M304" s="98">
        <v>0</v>
      </c>
      <c r="N304" s="98">
        <v>1.8854241602252598E-4</v>
      </c>
      <c r="O304" s="98">
        <v>1.8036656940248992E-4</v>
      </c>
      <c r="P304" s="98">
        <v>5.8152760503541237E-4</v>
      </c>
      <c r="Q304" s="98">
        <v>3.9857733811532757E-4</v>
      </c>
      <c r="R304" s="98">
        <v>0</v>
      </c>
      <c r="S304" s="98">
        <v>0</v>
      </c>
      <c r="T304" s="98">
        <v>0</v>
      </c>
      <c r="U304" s="98">
        <v>3.4205620069493873E-4</v>
      </c>
      <c r="V304" s="98">
        <v>4.9014361648186161E-4</v>
      </c>
      <c r="W304" s="98">
        <v>6.2238598877727516E-4</v>
      </c>
      <c r="X304" s="98">
        <v>1.7889122019934406E-4</v>
      </c>
      <c r="Y304" s="98">
        <v>1.7148741585768472E-4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5.6707701850262544E-5</v>
      </c>
      <c r="G305" s="101">
        <v>1.3124210644474039E-4</v>
      </c>
      <c r="H305" s="101">
        <v>5.0922703143824434E-5</v>
      </c>
      <c r="I305" s="101">
        <v>5.7520666898687192E-5</v>
      </c>
      <c r="J305" s="101">
        <v>6.8644214365786422E-5</v>
      </c>
      <c r="K305" s="101">
        <v>0</v>
      </c>
      <c r="L305" s="101">
        <v>0</v>
      </c>
      <c r="M305" s="101">
        <v>0</v>
      </c>
      <c r="N305" s="101">
        <v>6.4068896422735368E-5</v>
      </c>
      <c r="O305" s="101">
        <v>5.192233875231468E-5</v>
      </c>
      <c r="P305" s="101">
        <v>1.7092319232864855E-4</v>
      </c>
      <c r="Q305" s="101">
        <v>9.4501526219017141E-5</v>
      </c>
      <c r="R305" s="101">
        <v>0</v>
      </c>
      <c r="S305" s="101">
        <v>0</v>
      </c>
      <c r="T305" s="101">
        <v>0</v>
      </c>
      <c r="U305" s="101">
        <v>9.9277764633509983E-5</v>
      </c>
      <c r="V305" s="101">
        <v>1.4216535901322971E-4</v>
      </c>
      <c r="W305" s="101">
        <v>1.7765842197590346E-4</v>
      </c>
      <c r="X305" s="101">
        <v>5.9432041434168667E-5</v>
      </c>
      <c r="Y305" s="101">
        <v>5.7288689061283819E-5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9.7417557377626644E-5</v>
      </c>
      <c r="G306" s="104">
        <v>2.2388025691225832E-4</v>
      </c>
      <c r="H306" s="104">
        <v>1.1555562425023194E-4</v>
      </c>
      <c r="I306" s="104">
        <v>1.2010463946601742E-4</v>
      </c>
      <c r="J306" s="104">
        <v>1.2556041565398634E-4</v>
      </c>
      <c r="K306" s="104">
        <v>0</v>
      </c>
      <c r="L306" s="104">
        <v>0</v>
      </c>
      <c r="M306" s="104">
        <v>0</v>
      </c>
      <c r="N306" s="104">
        <v>1.244735195997906E-4</v>
      </c>
      <c r="O306" s="104">
        <v>1.2844423065017525E-4</v>
      </c>
      <c r="P306" s="104">
        <v>4.1060441270676385E-4</v>
      </c>
      <c r="Q306" s="104">
        <v>3.0407581189631044E-4</v>
      </c>
      <c r="R306" s="104">
        <v>0</v>
      </c>
      <c r="S306" s="104">
        <v>0</v>
      </c>
      <c r="T306" s="104">
        <v>0</v>
      </c>
      <c r="U306" s="104">
        <v>2.4277843606142872E-4</v>
      </c>
      <c r="V306" s="104">
        <v>3.4797825746863195E-4</v>
      </c>
      <c r="W306" s="104">
        <v>4.4472756680137164E-4</v>
      </c>
      <c r="X306" s="104">
        <v>1.1945917876517539E-4</v>
      </c>
      <c r="Y306" s="104">
        <v>1.1419872679640089E-4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0.46109786059630253</v>
      </c>
      <c r="D307" s="101">
        <v>0.87126415125962298</v>
      </c>
      <c r="E307" s="101">
        <v>0.75444952988803593</v>
      </c>
      <c r="F307" s="101">
        <v>0.43827682710096377</v>
      </c>
      <c r="G307" s="101">
        <v>0.35300145636116276</v>
      </c>
      <c r="H307" s="101">
        <v>0.32824332969231029</v>
      </c>
      <c r="I307" s="101">
        <v>0.60930980199853069</v>
      </c>
      <c r="J307" s="101">
        <v>0.43574037343734701</v>
      </c>
      <c r="K307" s="101">
        <v>0.13858187421644788</v>
      </c>
      <c r="L307" s="101">
        <v>0.4209372266249119</v>
      </c>
      <c r="M307" s="101">
        <v>0.34011987553933687</v>
      </c>
      <c r="N307" s="101">
        <v>0.33972114536958858</v>
      </c>
      <c r="O307" s="101">
        <v>0.56524334876133975</v>
      </c>
      <c r="P307" s="101">
        <v>1.8111713819648434</v>
      </c>
      <c r="Q307" s="101">
        <v>1.4298962899400984</v>
      </c>
      <c r="R307" s="101">
        <v>0.98676937032424783</v>
      </c>
      <c r="S307" s="101">
        <v>0.71016209960251497</v>
      </c>
      <c r="T307" s="101">
        <v>1.4134110103322395</v>
      </c>
      <c r="U307" s="101">
        <v>1.1834485973228512</v>
      </c>
      <c r="V307" s="101">
        <v>2.1578421993632557</v>
      </c>
      <c r="W307" s="101">
        <v>2.5749708853106439</v>
      </c>
      <c r="X307" s="101">
        <v>1.4778496663385225</v>
      </c>
      <c r="Y307" s="101">
        <v>1.9333711499970212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0.16437952831338726</v>
      </c>
      <c r="D308" s="104">
        <v>0.27490731146746084</v>
      </c>
      <c r="E308" s="104">
        <v>0.38186680482364638</v>
      </c>
      <c r="F308" s="104">
        <v>0.31894139462367149</v>
      </c>
      <c r="G308" s="104">
        <v>0.41249927097113925</v>
      </c>
      <c r="H308" s="104">
        <v>0.28141073108014386</v>
      </c>
      <c r="I308" s="104">
        <v>0.30162660205688674</v>
      </c>
      <c r="J308" s="104">
        <v>0.36331704430816592</v>
      </c>
      <c r="K308" s="104">
        <v>1.0730096014258903</v>
      </c>
      <c r="L308" s="104">
        <v>0.31198375642434772</v>
      </c>
      <c r="M308" s="104">
        <v>0.33816265443459298</v>
      </c>
      <c r="N308" s="104">
        <v>0.27569133265223367</v>
      </c>
      <c r="O308" s="104">
        <v>0.55649293200991323</v>
      </c>
      <c r="P308" s="104">
        <v>1.302856854272703</v>
      </c>
      <c r="Q308" s="104">
        <v>1.23800724389983</v>
      </c>
      <c r="R308" s="104">
        <v>1.0385290783582624</v>
      </c>
      <c r="S308" s="104">
        <v>0.76761479705744018</v>
      </c>
      <c r="T308" s="104">
        <v>1.0779936960121588</v>
      </c>
      <c r="U308" s="104">
        <v>1.0809292261580041</v>
      </c>
      <c r="V308" s="104">
        <v>1.5510856260595127</v>
      </c>
      <c r="W308" s="104">
        <v>1.5113812321485809</v>
      </c>
      <c r="X308" s="104">
        <v>1.2647346632905894</v>
      </c>
      <c r="Y308" s="104">
        <v>1.0833252369697035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6.1023300076182271E-2</v>
      </c>
      <c r="D309" s="98">
        <v>0.10238982516279797</v>
      </c>
      <c r="E309" s="98">
        <v>0.14101224442683638</v>
      </c>
      <c r="F309" s="98">
        <v>0.11762481658994073</v>
      </c>
      <c r="G309" s="98">
        <v>0.15202825721990032</v>
      </c>
      <c r="H309" s="98">
        <v>8.6188736704315552E-2</v>
      </c>
      <c r="I309" s="98">
        <v>9.7543019359317237E-2</v>
      </c>
      <c r="J309" s="98">
        <v>0.12778606698748582</v>
      </c>
      <c r="K309" s="98">
        <v>0.38667179472278973</v>
      </c>
      <c r="L309" s="98">
        <v>9.9097032432168053E-2</v>
      </c>
      <c r="M309" s="98">
        <v>0.11966801424532691</v>
      </c>
      <c r="N309" s="98">
        <v>9.4003175596296729E-2</v>
      </c>
      <c r="O309" s="98">
        <v>0.16271551787317678</v>
      </c>
      <c r="P309" s="98">
        <v>0.38459311543199681</v>
      </c>
      <c r="Q309" s="98">
        <v>0.29473705154108493</v>
      </c>
      <c r="R309" s="98">
        <v>0.22984790657436868</v>
      </c>
      <c r="S309" s="98">
        <v>0.19105624764467388</v>
      </c>
      <c r="T309" s="98">
        <v>0.31106624359208357</v>
      </c>
      <c r="U309" s="98">
        <v>0.31953457149159625</v>
      </c>
      <c r="V309" s="98">
        <v>0.45738958925526718</v>
      </c>
      <c r="W309" s="98">
        <v>0.4330329122180171</v>
      </c>
      <c r="X309" s="98">
        <v>0.42764479248469378</v>
      </c>
      <c r="Y309" s="98">
        <v>0.36393135842986807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0.10335622823720497</v>
      </c>
      <c r="D310" s="98">
        <v>0.17251748630466285</v>
      </c>
      <c r="E310" s="98">
        <v>0.24085456039681</v>
      </c>
      <c r="F310" s="98">
        <v>0.20131657803373076</v>
      </c>
      <c r="G310" s="98">
        <v>0.26047101375123893</v>
      </c>
      <c r="H310" s="98">
        <v>0.19522199437582832</v>
      </c>
      <c r="I310" s="98">
        <v>0.20408358269756952</v>
      </c>
      <c r="J310" s="98">
        <v>0.2355309773206801</v>
      </c>
      <c r="K310" s="98">
        <v>0.68633780670310063</v>
      </c>
      <c r="L310" s="98">
        <v>0.2128867239921797</v>
      </c>
      <c r="M310" s="98">
        <v>0.21849464018926607</v>
      </c>
      <c r="N310" s="98">
        <v>0.18168815705593694</v>
      </c>
      <c r="O310" s="98">
        <v>0.3937774141367365</v>
      </c>
      <c r="P310" s="98">
        <v>0.91826373884070611</v>
      </c>
      <c r="Q310" s="98">
        <v>0.94327019235874499</v>
      </c>
      <c r="R310" s="98">
        <v>0.80868117178389365</v>
      </c>
      <c r="S310" s="98">
        <v>0.5765585494127663</v>
      </c>
      <c r="T310" s="98">
        <v>0.7669274524200751</v>
      </c>
      <c r="U310" s="98">
        <v>0.76139465466640777</v>
      </c>
      <c r="V310" s="98">
        <v>1.0936960368042454</v>
      </c>
      <c r="W310" s="98">
        <v>1.0783483199305637</v>
      </c>
      <c r="X310" s="98">
        <v>0.83708987080589548</v>
      </c>
      <c r="Y310" s="98">
        <v>0.71939387853983539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0.10438021939379179</v>
      </c>
      <c r="D311" s="122">
        <v>0.1941534470466145</v>
      </c>
      <c r="E311" s="122">
        <v>0.1922399774176981</v>
      </c>
      <c r="F311" s="122">
        <v>0.1383997974411911</v>
      </c>
      <c r="G311" s="122">
        <v>0.12345428887848876</v>
      </c>
      <c r="H311" s="122">
        <v>0.10841207162578159</v>
      </c>
      <c r="I311" s="122">
        <v>0.1387756547681121</v>
      </c>
      <c r="J311" s="122">
        <v>0.13037635941696121</v>
      </c>
      <c r="K311" s="122">
        <v>0.23084701013357881</v>
      </c>
      <c r="L311" s="122">
        <v>0.13787021675699074</v>
      </c>
      <c r="M311" s="122">
        <v>0.12832787408867752</v>
      </c>
      <c r="N311" s="122">
        <v>0.11756236161785663</v>
      </c>
      <c r="O311" s="122">
        <v>0.20797830843031007</v>
      </c>
      <c r="P311" s="122">
        <v>0.6095928122610812</v>
      </c>
      <c r="Q311" s="122">
        <v>0.50355888629639822</v>
      </c>
      <c r="R311" s="122">
        <v>0.39184818774544861</v>
      </c>
      <c r="S311" s="122">
        <v>0.2982102778880954</v>
      </c>
      <c r="T311" s="122">
        <v>0.52189275891076892</v>
      </c>
      <c r="U311" s="122">
        <v>0.47788152704895398</v>
      </c>
      <c r="V311" s="122">
        <v>0.79750505492358303</v>
      </c>
      <c r="W311" s="122">
        <v>0.75866173274041881</v>
      </c>
      <c r="X311" s="122">
        <v>0.54690270554075526</v>
      </c>
      <c r="Y311" s="122">
        <v>0.64332398319190331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5.4914876481498918E-4</v>
      </c>
      <c r="D312" s="98">
        <v>8.1137984835379627E-4</v>
      </c>
      <c r="E312" s="98">
        <v>8.328104392467965E-4</v>
      </c>
      <c r="F312" s="98">
        <v>7.8518135480102301E-4</v>
      </c>
      <c r="G312" s="98">
        <v>7.5792051861965225E-4</v>
      </c>
      <c r="H312" s="98">
        <v>5.495239314282118E-4</v>
      </c>
      <c r="I312" s="98">
        <v>4.7969322339390787E-4</v>
      </c>
      <c r="J312" s="98">
        <v>3.2393201474181663E-4</v>
      </c>
      <c r="K312" s="98">
        <v>6.3056753125072414E-4</v>
      </c>
      <c r="L312" s="98">
        <v>2.2605590718240544E-4</v>
      </c>
      <c r="M312" s="98">
        <v>1.0453312260894525E-4</v>
      </c>
      <c r="N312" s="98">
        <v>8.8968682568547276E-5</v>
      </c>
      <c r="O312" s="98">
        <v>4.1558249449452135E-4</v>
      </c>
      <c r="P312" s="98">
        <v>1.8950184573911599E-3</v>
      </c>
      <c r="Q312" s="98">
        <v>2.3500285133873531E-3</v>
      </c>
      <c r="R312" s="98">
        <v>1.3974324799226991E-3</v>
      </c>
      <c r="S312" s="98">
        <v>6.7247749423702771E-4</v>
      </c>
      <c r="T312" s="98">
        <v>5.213383430130252E-4</v>
      </c>
      <c r="U312" s="98">
        <v>8.043509224388509E-4</v>
      </c>
      <c r="V312" s="98">
        <v>1.3290948900500615E-3</v>
      </c>
      <c r="W312" s="98">
        <v>2.6581976693162549E-3</v>
      </c>
      <c r="X312" s="98">
        <v>0</v>
      </c>
      <c r="Y312" s="98">
        <v>0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0.1038310706289768</v>
      </c>
      <c r="D313" s="33">
        <v>0.19334206719826069</v>
      </c>
      <c r="E313" s="33">
        <v>0.19140716697845131</v>
      </c>
      <c r="F313" s="33">
        <v>0.13761461608639008</v>
      </c>
      <c r="G313" s="33">
        <v>0.12269636835986911</v>
      </c>
      <c r="H313" s="33">
        <v>0.10786254769435338</v>
      </c>
      <c r="I313" s="33">
        <v>0.13829596154471818</v>
      </c>
      <c r="J313" s="33">
        <v>0.13005242740221939</v>
      </c>
      <c r="K313" s="33">
        <v>0.23021644260232807</v>
      </c>
      <c r="L313" s="33">
        <v>0.13764416084980832</v>
      </c>
      <c r="M313" s="33">
        <v>0.12822334096606858</v>
      </c>
      <c r="N313" s="33">
        <v>0.11747339293528808</v>
      </c>
      <c r="O313" s="33">
        <v>0.20756272593581554</v>
      </c>
      <c r="P313" s="33">
        <v>0.60769779380369005</v>
      </c>
      <c r="Q313" s="33">
        <v>0.50120885778301083</v>
      </c>
      <c r="R313" s="33">
        <v>0.39045075526552592</v>
      </c>
      <c r="S313" s="33">
        <v>0.29753780039385835</v>
      </c>
      <c r="T313" s="33">
        <v>0.52137142056775587</v>
      </c>
      <c r="U313" s="33">
        <v>0.47707717612651512</v>
      </c>
      <c r="V313" s="33">
        <v>0.79617596003353297</v>
      </c>
      <c r="W313" s="33">
        <v>0.75600353507110252</v>
      </c>
      <c r="X313" s="33">
        <v>0.54690270554075526</v>
      </c>
      <c r="Y313" s="33">
        <v>0.64332398319190331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1.8808808627322153</v>
      </c>
      <c r="D315" s="154">
        <f t="shared" si="118"/>
        <v>1.8461697320512227</v>
      </c>
      <c r="E315" s="154">
        <f t="shared" si="118"/>
        <v>2.0019604935863358</v>
      </c>
      <c r="F315" s="154">
        <f t="shared" si="118"/>
        <v>1.9957719966523604</v>
      </c>
      <c r="G315" s="154">
        <f t="shared" si="118"/>
        <v>2.1045890915808436</v>
      </c>
      <c r="H315" s="154">
        <f t="shared" si="118"/>
        <v>2.0451750782701792</v>
      </c>
      <c r="I315" s="154">
        <f t="shared" si="118"/>
        <v>2.0570827967372005</v>
      </c>
      <c r="J315" s="154">
        <f t="shared" si="118"/>
        <v>1.984236503880723</v>
      </c>
      <c r="K315" s="154">
        <f t="shared" si="118"/>
        <v>2.1198069763994449</v>
      </c>
      <c r="L315" s="154">
        <f t="shared" si="118"/>
        <v>2.1178355698580442</v>
      </c>
      <c r="M315" s="154">
        <f t="shared" si="118"/>
        <v>2.0515936985409473</v>
      </c>
      <c r="N315" s="154">
        <f t="shared" si="118"/>
        <v>1.9906037973989597</v>
      </c>
      <c r="O315" s="154">
        <f t="shared" si="118"/>
        <v>2.0734235365314677</v>
      </c>
      <c r="P315" s="154">
        <f t="shared" si="118"/>
        <v>1.9458888964908303</v>
      </c>
      <c r="Q315" s="154">
        <f t="shared" si="118"/>
        <v>1.9781327147623529</v>
      </c>
      <c r="R315" s="154">
        <f t="shared" ref="R315:V315" si="119">IF(R297=0,"",R297/R279)</f>
        <v>2.1128672878470223</v>
      </c>
      <c r="S315" s="154">
        <f t="shared" si="119"/>
        <v>2.1323370826542893</v>
      </c>
      <c r="T315" s="154">
        <f t="shared" si="119"/>
        <v>2.1606451577815915</v>
      </c>
      <c r="U315" s="154">
        <f t="shared" si="119"/>
        <v>1.959247791580756</v>
      </c>
      <c r="V315" s="154">
        <f t="shared" si="119"/>
        <v>2.1588614486662783</v>
      </c>
      <c r="W315" s="154">
        <f t="shared" ref="W315:Y315" si="120">IF(W297=0,"",W297/W279)</f>
        <v>2.3213636566459299</v>
      </c>
      <c r="X315" s="154">
        <f t="shared" si="120"/>
        <v>2.1081633828932915</v>
      </c>
      <c r="Y315" s="154">
        <f t="shared" si="120"/>
        <v>1.9658565356789401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2.7948181395938501</v>
      </c>
      <c r="D316" s="155">
        <f t="shared" si="121"/>
        <v>2.9413704501986517</v>
      </c>
      <c r="E316" s="155">
        <f t="shared" si="121"/>
        <v>3.0903901620692897</v>
      </c>
      <c r="F316" s="155">
        <f t="shared" si="121"/>
        <v>3.2404406147486062</v>
      </c>
      <c r="G316" s="155">
        <f t="shared" si="121"/>
        <v>3.3928307898327401</v>
      </c>
      <c r="H316" s="155">
        <f t="shared" si="121"/>
        <v>3.5474032186429798</v>
      </c>
      <c r="I316" s="155">
        <f t="shared" si="121"/>
        <v>3.6079251389674756</v>
      </c>
      <c r="J316" s="155">
        <f t="shared" si="121"/>
        <v>3.6536558920541702</v>
      </c>
      <c r="K316" s="155">
        <f t="shared" si="121"/>
        <v>3.71807283718343</v>
      </c>
      <c r="L316" s="155">
        <f t="shared" si="121"/>
        <v>3.7873998929680099</v>
      </c>
      <c r="M316" s="155">
        <f t="shared" si="121"/>
        <v>3.8459442136414501</v>
      </c>
      <c r="N316" s="155">
        <f t="shared" si="121"/>
        <v>3.8661649005348999</v>
      </c>
      <c r="O316" s="155">
        <f t="shared" si="121"/>
        <v>3.8961992739366398</v>
      </c>
      <c r="P316" s="155">
        <f t="shared" si="121"/>
        <v>3.9750402717840903</v>
      </c>
      <c r="Q316" s="155">
        <f t="shared" si="121"/>
        <v>4.0474563033762907</v>
      </c>
      <c r="R316" s="155">
        <f t="shared" ref="R316:V316" si="122">IF(R298=0,"",R298/R280)</f>
        <v>4.1000236217552946</v>
      </c>
      <c r="S316" s="155">
        <f t="shared" si="122"/>
        <v>4.1404427202167957</v>
      </c>
      <c r="T316" s="155">
        <f t="shared" si="122"/>
        <v>4.1706736035591598</v>
      </c>
      <c r="U316" s="155">
        <f t="shared" si="122"/>
        <v>4.2200249400574421</v>
      </c>
      <c r="V316" s="155">
        <f t="shared" si="122"/>
        <v>4.2863218992318748</v>
      </c>
      <c r="W316" s="155">
        <f t="shared" ref="W316:Y316" si="123">IF(W298=0,"",W298/W280)</f>
        <v>4.3279224772165801</v>
      </c>
      <c r="X316" s="155">
        <f t="shared" si="123"/>
        <v>4.3865853267725168</v>
      </c>
      <c r="Y316" s="155">
        <f t="shared" si="123"/>
        <v>4.4636646570601703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2.7948181395938501</v>
      </c>
      <c r="D317" s="156">
        <f t="shared" si="124"/>
        <v>2.9413704501986517</v>
      </c>
      <c r="E317" s="156">
        <f t="shared" si="124"/>
        <v>3.0903901620692897</v>
      </c>
      <c r="F317" s="156">
        <f t="shared" si="124"/>
        <v>3.2404406147486062</v>
      </c>
      <c r="G317" s="156">
        <f t="shared" si="124"/>
        <v>3.3928307898327401</v>
      </c>
      <c r="H317" s="156">
        <f t="shared" si="124"/>
        <v>3.5474032186429798</v>
      </c>
      <c r="I317" s="156">
        <f t="shared" si="124"/>
        <v>3.6079251389674756</v>
      </c>
      <c r="J317" s="156">
        <f t="shared" si="124"/>
        <v>3.6536558920541702</v>
      </c>
      <c r="K317" s="156">
        <f t="shared" si="124"/>
        <v>3.71807283718343</v>
      </c>
      <c r="L317" s="156">
        <f t="shared" si="124"/>
        <v>3.7873998929680099</v>
      </c>
      <c r="M317" s="156">
        <f t="shared" si="124"/>
        <v>3.8459442136414501</v>
      </c>
      <c r="N317" s="156">
        <f t="shared" si="124"/>
        <v>3.8661649005348999</v>
      </c>
      <c r="O317" s="156">
        <f t="shared" si="124"/>
        <v>3.8961992739366398</v>
      </c>
      <c r="P317" s="156">
        <f t="shared" si="124"/>
        <v>3.9750402717840903</v>
      </c>
      <c r="Q317" s="156">
        <f t="shared" si="124"/>
        <v>4.0474563033762907</v>
      </c>
      <c r="R317" s="156">
        <f t="shared" ref="R317:V317" si="125">IF(R299=0,"",R299/R281)</f>
        <v>4.1000236217552946</v>
      </c>
      <c r="S317" s="156">
        <f t="shared" si="125"/>
        <v>4.1404427202167957</v>
      </c>
      <c r="T317" s="156">
        <f t="shared" si="125"/>
        <v>4.1706736035591598</v>
      </c>
      <c r="U317" s="156">
        <f t="shared" si="125"/>
        <v>4.2200249400574421</v>
      </c>
      <c r="V317" s="156">
        <f t="shared" si="125"/>
        <v>4.2863218992318748</v>
      </c>
      <c r="W317" s="156">
        <f t="shared" ref="W317:Y317" si="126">IF(W299=0,"",W299/W281)</f>
        <v>4.3279224772165801</v>
      </c>
      <c r="X317" s="156">
        <f t="shared" si="126"/>
        <v>4.3865853267725168</v>
      </c>
      <c r="Y317" s="156">
        <f t="shared" si="126"/>
        <v>4.4636646570601703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2.3582619998382492</v>
      </c>
      <c r="D318" s="155">
        <f t="shared" si="127"/>
        <v>2.4595760952237202</v>
      </c>
      <c r="E318" s="155">
        <f t="shared" si="127"/>
        <v>2.5624090837159335</v>
      </c>
      <c r="F318" s="155">
        <f t="shared" si="127"/>
        <v>2.6660679814115782</v>
      </c>
      <c r="G318" s="155">
        <f t="shared" si="127"/>
        <v>2.7711533179570744</v>
      </c>
      <c r="H318" s="155">
        <f t="shared" si="127"/>
        <v>2.8775707131436858</v>
      </c>
      <c r="I318" s="155">
        <f t="shared" si="127"/>
        <v>2.9854460493997883</v>
      </c>
      <c r="J318" s="155">
        <f t="shared" si="127"/>
        <v>3.0953435223051553</v>
      </c>
      <c r="K318" s="155">
        <f t="shared" si="127"/>
        <v>3.2077100218014891</v>
      </c>
      <c r="L318" s="155">
        <f t="shared" si="127"/>
        <v>3.3226048103047661</v>
      </c>
      <c r="M318" s="155">
        <f t="shared" si="127"/>
        <v>3.4542657690523937</v>
      </c>
      <c r="N318" s="155">
        <f t="shared" si="127"/>
        <v>3.6069194713210044</v>
      </c>
      <c r="O318" s="155">
        <f t="shared" si="127"/>
        <v>3.780293598004187</v>
      </c>
      <c r="P318" s="155">
        <f t="shared" si="127"/>
        <v>3.957515378543317</v>
      </c>
      <c r="Q318" s="155">
        <f t="shared" si="127"/>
        <v>4.0935303779077294</v>
      </c>
      <c r="R318" s="155">
        <f t="shared" ref="R318:V318" si="128">IF(R300=0,"",R300/R282)</f>
        <v>4.1230018521166087</v>
      </c>
      <c r="S318" s="155">
        <f t="shared" si="128"/>
        <v>4.1262764603620399</v>
      </c>
      <c r="T318" s="155">
        <f t="shared" si="128"/>
        <v>4.129914913968074</v>
      </c>
      <c r="U318" s="155">
        <f t="shared" si="128"/>
        <v>4.1339576401970017</v>
      </c>
      <c r="V318" s="155">
        <f t="shared" si="128"/>
        <v>4.1455098778876316</v>
      </c>
      <c r="W318" s="155">
        <f t="shared" ref="W318:Y318" si="129">IF(W300=0,"",W300/W282)</f>
        <v>4.1834265621208973</v>
      </c>
      <c r="X318" s="155">
        <f t="shared" si="129"/>
        <v>4.2288937202637147</v>
      </c>
      <c r="Y318" s="155">
        <f t="shared" si="129"/>
        <v>4.280143289560403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2.3582619998382492</v>
      </c>
      <c r="D319" s="156">
        <f t="shared" si="130"/>
        <v>2.4595760952237202</v>
      </c>
      <c r="E319" s="156">
        <f t="shared" si="130"/>
        <v>2.5624090837159335</v>
      </c>
      <c r="F319" s="156">
        <f t="shared" si="130"/>
        <v>2.6660679814115782</v>
      </c>
      <c r="G319" s="156">
        <f t="shared" si="130"/>
        <v>2.7711533179570744</v>
      </c>
      <c r="H319" s="156">
        <f t="shared" si="130"/>
        <v>2.8775707131436858</v>
      </c>
      <c r="I319" s="156">
        <f t="shared" si="130"/>
        <v>2.9854460493997883</v>
      </c>
      <c r="J319" s="156">
        <f t="shared" si="130"/>
        <v>3.0953435223051553</v>
      </c>
      <c r="K319" s="156">
        <f t="shared" si="130"/>
        <v>3.2077100218014891</v>
      </c>
      <c r="L319" s="156">
        <f t="shared" si="130"/>
        <v>3.3226048103047661</v>
      </c>
      <c r="M319" s="156">
        <f t="shared" si="130"/>
        <v>3.4542657690523937</v>
      </c>
      <c r="N319" s="156">
        <f t="shared" si="130"/>
        <v>3.6069194713210044</v>
      </c>
      <c r="O319" s="156">
        <f t="shared" si="130"/>
        <v>3.780293598004187</v>
      </c>
      <c r="P319" s="156">
        <f t="shared" si="130"/>
        <v>3.957515378543317</v>
      </c>
      <c r="Q319" s="156">
        <f t="shared" si="130"/>
        <v>4.0935303779077294</v>
      </c>
      <c r="R319" s="156">
        <f t="shared" ref="R319:V319" si="131">IF(R301=0,"",R301/R283)</f>
        <v>4.1230018521166087</v>
      </c>
      <c r="S319" s="156">
        <f t="shared" si="131"/>
        <v>4.1262764603620399</v>
      </c>
      <c r="T319" s="156">
        <f t="shared" si="131"/>
        <v>4.129914913968074</v>
      </c>
      <c r="U319" s="156">
        <f t="shared" si="131"/>
        <v>4.1339576401970017</v>
      </c>
      <c r="V319" s="156">
        <f t="shared" si="131"/>
        <v>4.1455098778876316</v>
      </c>
      <c r="W319" s="156">
        <f t="shared" ref="W319:Y319" si="132">IF(W301=0,"",W301/W283)</f>
        <v>4.1834265621208973</v>
      </c>
      <c r="X319" s="156">
        <f t="shared" si="132"/>
        <v>4.2288937202637147</v>
      </c>
      <c r="Y319" s="156">
        <f t="shared" si="132"/>
        <v>4.280143289560403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0.73797294339636177</v>
      </c>
      <c r="D320" s="155">
        <f t="shared" si="133"/>
        <v>0.73481526062455305</v>
      </c>
      <c r="E320" s="155">
        <f t="shared" si="133"/>
        <v>0.748781774983034</v>
      </c>
      <c r="F320" s="155">
        <f t="shared" si="133"/>
        <v>0.75997990773719593</v>
      </c>
      <c r="G320" s="155">
        <f t="shared" si="133"/>
        <v>0.77563711096445564</v>
      </c>
      <c r="H320" s="155">
        <f t="shared" si="133"/>
        <v>0.77513498104266576</v>
      </c>
      <c r="I320" s="155">
        <f t="shared" si="133"/>
        <v>0.75571914782192839</v>
      </c>
      <c r="J320" s="155">
        <f t="shared" si="133"/>
        <v>0.77612313094924257</v>
      </c>
      <c r="K320" s="155">
        <f t="shared" si="133"/>
        <v>0.84806307986174345</v>
      </c>
      <c r="L320" s="155">
        <f t="shared" si="133"/>
        <v>0.77741858251586504</v>
      </c>
      <c r="M320" s="155">
        <f t="shared" si="133"/>
        <v>0.78916882411554512</v>
      </c>
      <c r="N320" s="155">
        <f t="shared" si="133"/>
        <v>0.7866614373287445</v>
      </c>
      <c r="O320" s="155">
        <f t="shared" si="133"/>
        <v>0.80747662294917255</v>
      </c>
      <c r="P320" s="155">
        <f t="shared" si="133"/>
        <v>0.80570719483575637</v>
      </c>
      <c r="Q320" s="155">
        <f t="shared" si="133"/>
        <v>0.82856506031000454</v>
      </c>
      <c r="R320" s="155">
        <f t="shared" ref="R320:V320" si="134">IF(R302=0,"",R302/R284)</f>
        <v>0.84513515862992383</v>
      </c>
      <c r="S320" s="155">
        <f t="shared" si="134"/>
        <v>0.84853431804995949</v>
      </c>
      <c r="T320" s="155">
        <f t="shared" si="134"/>
        <v>0.83813480615419</v>
      </c>
      <c r="U320" s="155">
        <f t="shared" si="134"/>
        <v>0.84964737363640297</v>
      </c>
      <c r="V320" s="155">
        <f t="shared" si="134"/>
        <v>0.84808359048325122</v>
      </c>
      <c r="W320" s="155">
        <f t="shared" ref="W320:Y320" si="135">IF(W302=0,"",W302/W284)</f>
        <v>0.8482538332299655</v>
      </c>
      <c r="X320" s="155">
        <f t="shared" si="135"/>
        <v>0.8651681488086852</v>
      </c>
      <c r="Y320" s="155">
        <f t="shared" si="135"/>
        <v>0.86377554440025506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0.62702224086337122</v>
      </c>
      <c r="D321" s="156">
        <f t="shared" si="136"/>
        <v>0.62878874974778309</v>
      </c>
      <c r="E321" s="156">
        <f t="shared" si="136"/>
        <v>0.63080081118581544</v>
      </c>
      <c r="F321" s="156">
        <f t="shared" si="136"/>
        <v>0.63284635706297798</v>
      </c>
      <c r="G321" s="156">
        <f t="shared" si="136"/>
        <v>0.6351180423988585</v>
      </c>
      <c r="H321" s="156">
        <f t="shared" si="136"/>
        <v>0.63759228867169504</v>
      </c>
      <c r="I321" s="156">
        <f t="shared" si="136"/>
        <v>0.64031656608394372</v>
      </c>
      <c r="J321" s="156">
        <f t="shared" si="136"/>
        <v>0.64348534329959228</v>
      </c>
      <c r="K321" s="156">
        <f t="shared" si="136"/>
        <v>0.64726396983437284</v>
      </c>
      <c r="L321" s="156">
        <f t="shared" si="136"/>
        <v>0.65169668346273002</v>
      </c>
      <c r="M321" s="156">
        <f t="shared" si="136"/>
        <v>0.66073305126521276</v>
      </c>
      <c r="N321" s="156">
        <f t="shared" si="136"/>
        <v>0.67562848853872659</v>
      </c>
      <c r="O321" s="156">
        <f t="shared" si="136"/>
        <v>0.69740473837029182</v>
      </c>
      <c r="P321" s="156">
        <f t="shared" si="136"/>
        <v>0.72381079045438923</v>
      </c>
      <c r="Q321" s="156">
        <f t="shared" si="136"/>
        <v>0.74758578527013431</v>
      </c>
      <c r="R321" s="156">
        <f t="shared" ref="R321:V321" si="137">IF(R303=0,"",R303/R285)</f>
        <v>0.76301047726574223</v>
      </c>
      <c r="S321" s="156">
        <f t="shared" si="137"/>
        <v>0.77737233556504548</v>
      </c>
      <c r="T321" s="156">
        <f t="shared" si="137"/>
        <v>0.79024788971033777</v>
      </c>
      <c r="U321" s="156">
        <f t="shared" si="137"/>
        <v>0.80121366924395676</v>
      </c>
      <c r="V321" s="156">
        <f t="shared" si="137"/>
        <v>0.80984620370822258</v>
      </c>
      <c r="W321" s="156">
        <f t="shared" ref="W321:Y321" si="138">IF(W303=0,"",W303/W285)</f>
        <v>0.81515221689444495</v>
      </c>
      <c r="X321" s="156">
        <f t="shared" si="138"/>
        <v>0.81868397418839922</v>
      </c>
      <c r="Y321" s="156">
        <f t="shared" si="138"/>
        <v>0.82047236964036352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>
        <f t="shared" si="139"/>
        <v>0.82408936576576164</v>
      </c>
      <c r="G322" s="156">
        <f t="shared" si="139"/>
        <v>0.82486398926969817</v>
      </c>
      <c r="H322" s="156">
        <f t="shared" si="139"/>
        <v>0.85188789135918763</v>
      </c>
      <c r="I322" s="156">
        <f t="shared" si="139"/>
        <v>0.8460916508030607</v>
      </c>
      <c r="J322" s="156">
        <f t="shared" si="139"/>
        <v>0.83623804613029484</v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>
        <f t="shared" si="139"/>
        <v>0.85973827162259708</v>
      </c>
      <c r="O322" s="156">
        <f t="shared" si="139"/>
        <v>0.88896495543230347</v>
      </c>
      <c r="P322" s="156">
        <f t="shared" si="139"/>
        <v>0.89915656437480618</v>
      </c>
      <c r="Q322" s="156">
        <f t="shared" si="139"/>
        <v>0.92588027084440017</v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>
        <f t="shared" si="140"/>
        <v>0.93282713663341432</v>
      </c>
      <c r="V322" s="156">
        <f t="shared" si="140"/>
        <v>0.9362383823882886</v>
      </c>
      <c r="W322" s="156">
        <f t="shared" ref="W322:Y322" si="141">IF(W304=0,"",W304/W286)</f>
        <v>0.93920578114384112</v>
      </c>
      <c r="X322" s="156">
        <f t="shared" si="141"/>
        <v>0.9314641698214835</v>
      </c>
      <c r="Y322" s="156">
        <f t="shared" si="141"/>
        <v>0.93188156128953603</v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>
        <f t="shared" si="142"/>
        <v>0.63284635706297798</v>
      </c>
      <c r="G323" s="157">
        <f t="shared" si="142"/>
        <v>0.63511804239885838</v>
      </c>
      <c r="H323" s="157">
        <f t="shared" si="142"/>
        <v>0.63759228867169504</v>
      </c>
      <c r="I323" s="157">
        <f t="shared" si="142"/>
        <v>0.64031656608394372</v>
      </c>
      <c r="J323" s="157">
        <f t="shared" si="142"/>
        <v>0.64348534329959228</v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>
        <f t="shared" si="142"/>
        <v>0.67562848853872659</v>
      </c>
      <c r="O323" s="157">
        <f t="shared" si="142"/>
        <v>0.69740473837029182</v>
      </c>
      <c r="P323" s="157">
        <f t="shared" si="142"/>
        <v>0.72381079045438923</v>
      </c>
      <c r="Q323" s="157">
        <f t="shared" si="142"/>
        <v>0.74758578527013431</v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>
        <f t="shared" si="143"/>
        <v>0.80121366924395676</v>
      </c>
      <c r="V323" s="157">
        <f t="shared" si="143"/>
        <v>0.80984620370822258</v>
      </c>
      <c r="W323" s="157">
        <f t="shared" ref="W323:Y323" si="144">IF(W305=0,"",W305/W287)</f>
        <v>0.81515221689444495</v>
      </c>
      <c r="X323" s="157">
        <f t="shared" si="144"/>
        <v>0.81868397418839933</v>
      </c>
      <c r="Y323" s="157">
        <f t="shared" si="144"/>
        <v>0.82047236964036352</v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>
        <f t="shared" si="146"/>
        <v>1</v>
      </c>
      <c r="V324" s="158">
        <f t="shared" si="146"/>
        <v>1</v>
      </c>
      <c r="W324" s="158">
        <f t="shared" ref="W324:Y324" si="147">IF(W306=0,"",W306/W288)</f>
        <v>1</v>
      </c>
      <c r="X324" s="158">
        <f t="shared" si="147"/>
        <v>1</v>
      </c>
      <c r="Y324" s="158">
        <f t="shared" si="147"/>
        <v>1</v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0.70210362328928544</v>
      </c>
      <c r="D325" s="157">
        <f t="shared" si="148"/>
        <v>0.70307790440927853</v>
      </c>
      <c r="E325" s="157">
        <f t="shared" si="148"/>
        <v>0.70414450093667191</v>
      </c>
      <c r="F325" s="157">
        <f t="shared" si="148"/>
        <v>0.70522396646110153</v>
      </c>
      <c r="G325" s="157">
        <f t="shared" si="148"/>
        <v>0.70638916938274965</v>
      </c>
      <c r="H325" s="157">
        <f t="shared" si="148"/>
        <v>0.70763188442304903</v>
      </c>
      <c r="I325" s="157">
        <f t="shared" si="148"/>
        <v>0.7089710098466171</v>
      </c>
      <c r="J325" s="157">
        <f t="shared" si="148"/>
        <v>0.71048232196881445</v>
      </c>
      <c r="K325" s="157">
        <f t="shared" si="148"/>
        <v>0.71223276269105362</v>
      </c>
      <c r="L325" s="157">
        <f t="shared" si="148"/>
        <v>0.71424534786207949</v>
      </c>
      <c r="M325" s="157">
        <f t="shared" si="148"/>
        <v>0.71807151467695884</v>
      </c>
      <c r="N325" s="157">
        <f t="shared" si="148"/>
        <v>0.72438051916239177</v>
      </c>
      <c r="O325" s="157">
        <f t="shared" si="148"/>
        <v>0.73400093088760965</v>
      </c>
      <c r="P325" s="157">
        <f t="shared" si="148"/>
        <v>0.74647664339135933</v>
      </c>
      <c r="Q325" s="157">
        <f t="shared" si="148"/>
        <v>0.75851305163146177</v>
      </c>
      <c r="R325" s="157">
        <f t="shared" ref="R325:V325" si="149">IF(R307=0,"",R307/R289)</f>
        <v>0.76665856278036026</v>
      </c>
      <c r="S325" s="157">
        <f t="shared" si="149"/>
        <v>0.77455015905289237</v>
      </c>
      <c r="T325" s="157">
        <f t="shared" si="149"/>
        <v>0.7823805123171178</v>
      </c>
      <c r="U325" s="157">
        <f t="shared" si="149"/>
        <v>0.79022833894964839</v>
      </c>
      <c r="V325" s="157">
        <f t="shared" si="149"/>
        <v>0.79793791888994936</v>
      </c>
      <c r="W325" s="157">
        <f t="shared" ref="W325:Y325" si="150">IF(W307=0,"",W307/W289)</f>
        <v>0.80497932301774877</v>
      </c>
      <c r="X325" s="157">
        <f t="shared" si="150"/>
        <v>0.81725512041132709</v>
      </c>
      <c r="Y325" s="157">
        <f t="shared" si="150"/>
        <v>0.82870769325501881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0.86392238361158979</v>
      </c>
      <c r="D326" s="158">
        <f t="shared" si="151"/>
        <v>0.86408536373357392</v>
      </c>
      <c r="E326" s="158">
        <f t="shared" si="151"/>
        <v>0.86568549592438504</v>
      </c>
      <c r="F326" s="158">
        <f t="shared" si="151"/>
        <v>0.86643593341705538</v>
      </c>
      <c r="G326" s="158">
        <f t="shared" si="151"/>
        <v>0.86716012169106349</v>
      </c>
      <c r="H326" s="158">
        <f t="shared" si="151"/>
        <v>0.88767269544727745</v>
      </c>
      <c r="I326" s="158">
        <f t="shared" si="151"/>
        <v>0.88280737528218634</v>
      </c>
      <c r="J326" s="158">
        <f t="shared" si="151"/>
        <v>0.87464255155134452</v>
      </c>
      <c r="K326" s="158">
        <f t="shared" si="151"/>
        <v>0.8729058169851619</v>
      </c>
      <c r="L326" s="158">
        <f t="shared" si="151"/>
        <v>0.88724907561537059</v>
      </c>
      <c r="M326" s="158">
        <f t="shared" si="151"/>
        <v>0.87801026371665203</v>
      </c>
      <c r="N326" s="158">
        <f t="shared" si="151"/>
        <v>0.8851620698537106</v>
      </c>
      <c r="O326" s="158">
        <f t="shared" si="151"/>
        <v>0.90418966378402099</v>
      </c>
      <c r="P326" s="158">
        <f t="shared" si="151"/>
        <v>0.90888011594483331</v>
      </c>
      <c r="Q326" s="158">
        <f t="shared" si="151"/>
        <v>0.9295448862812592</v>
      </c>
      <c r="R326" s="158">
        <f t="shared" ref="R326:V326" si="152">IF(R308=0,"",R308/R290)</f>
        <v>0.93688970148041306</v>
      </c>
      <c r="S326" s="158">
        <f t="shared" si="152"/>
        <v>0.93244731803760617</v>
      </c>
      <c r="T326" s="158">
        <f t="shared" si="152"/>
        <v>0.92570033690528697</v>
      </c>
      <c r="U326" s="158">
        <f t="shared" si="152"/>
        <v>0.92723778190866246</v>
      </c>
      <c r="V326" s="158">
        <f t="shared" si="152"/>
        <v>0.93051521787903368</v>
      </c>
      <c r="W326" s="158">
        <f t="shared" ref="W326:Y326" si="153">IF(W308=0,"",W308/W290)</f>
        <v>0.93509214962997522</v>
      </c>
      <c r="X326" s="158">
        <f t="shared" si="153"/>
        <v>0.92970619415496114</v>
      </c>
      <c r="Y326" s="158">
        <f t="shared" si="153"/>
        <v>0.93507058350191852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0.70210362328928544</v>
      </c>
      <c r="D327" s="156">
        <f t="shared" si="154"/>
        <v>0.70307790440927853</v>
      </c>
      <c r="E327" s="156">
        <f t="shared" si="154"/>
        <v>0.70414450093667191</v>
      </c>
      <c r="F327" s="156">
        <f t="shared" si="154"/>
        <v>0.70522396646110153</v>
      </c>
      <c r="G327" s="156">
        <f t="shared" si="154"/>
        <v>0.70638916938274965</v>
      </c>
      <c r="H327" s="156">
        <f t="shared" si="154"/>
        <v>0.70763188442304903</v>
      </c>
      <c r="I327" s="156">
        <f t="shared" si="154"/>
        <v>0.7089710098466171</v>
      </c>
      <c r="J327" s="156">
        <f t="shared" si="154"/>
        <v>0.71048232196881445</v>
      </c>
      <c r="K327" s="156">
        <f t="shared" si="154"/>
        <v>0.71223276269105362</v>
      </c>
      <c r="L327" s="156">
        <f t="shared" si="154"/>
        <v>0.71424534786207949</v>
      </c>
      <c r="M327" s="156">
        <f t="shared" si="154"/>
        <v>0.71807151467695884</v>
      </c>
      <c r="N327" s="156">
        <f t="shared" si="154"/>
        <v>0.72438051916239177</v>
      </c>
      <c r="O327" s="156">
        <f t="shared" si="154"/>
        <v>0.73400093088760976</v>
      </c>
      <c r="P327" s="156">
        <f t="shared" si="154"/>
        <v>0.74647664339135933</v>
      </c>
      <c r="Q327" s="156">
        <f t="shared" si="154"/>
        <v>0.75851305163146177</v>
      </c>
      <c r="R327" s="156">
        <f t="shared" ref="R327:V327" si="155">IF(R309=0,"",R309/R291)</f>
        <v>0.76665856278036026</v>
      </c>
      <c r="S327" s="156">
        <f t="shared" si="155"/>
        <v>0.77455015905289237</v>
      </c>
      <c r="T327" s="156">
        <f t="shared" si="155"/>
        <v>0.7823805123171178</v>
      </c>
      <c r="U327" s="156">
        <f t="shared" si="155"/>
        <v>0.79022833894964828</v>
      </c>
      <c r="V327" s="156">
        <f t="shared" si="155"/>
        <v>0.79793791888994936</v>
      </c>
      <c r="W327" s="156">
        <f t="shared" ref="W327:Y327" si="156">IF(W309=0,"",W309/W291)</f>
        <v>0.80497932301774877</v>
      </c>
      <c r="X327" s="156">
        <f t="shared" si="156"/>
        <v>0.81725512041132709</v>
      </c>
      <c r="Y327" s="156">
        <f t="shared" si="156"/>
        <v>0.82870769325501881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0.76373724276811594</v>
      </c>
      <c r="D329" s="155">
        <f t="shared" si="160"/>
        <v>0.76522884837089078</v>
      </c>
      <c r="E329" s="155">
        <f t="shared" si="160"/>
        <v>0.76653670564535747</v>
      </c>
      <c r="F329" s="155">
        <f t="shared" si="160"/>
        <v>0.76761222921011263</v>
      </c>
      <c r="G329" s="155">
        <f t="shared" si="160"/>
        <v>0.76891679197733764</v>
      </c>
      <c r="H329" s="155">
        <f t="shared" si="160"/>
        <v>0.7705850254505805</v>
      </c>
      <c r="I329" s="155">
        <f t="shared" si="160"/>
        <v>0.77243123990826179</v>
      </c>
      <c r="J329" s="155">
        <f t="shared" si="160"/>
        <v>0.77425892947560071</v>
      </c>
      <c r="K329" s="155">
        <f t="shared" si="160"/>
        <v>0.77598200038532505</v>
      </c>
      <c r="L329" s="155">
        <f t="shared" si="160"/>
        <v>0.77815249699974465</v>
      </c>
      <c r="M329" s="155">
        <f t="shared" si="160"/>
        <v>0.78110458662537186</v>
      </c>
      <c r="N329" s="155">
        <f t="shared" si="160"/>
        <v>0.78491744382723483</v>
      </c>
      <c r="O329" s="155">
        <f t="shared" si="160"/>
        <v>0.78990765310668509</v>
      </c>
      <c r="P329" s="155">
        <f t="shared" si="160"/>
        <v>0.79660548159406841</v>
      </c>
      <c r="Q329" s="155">
        <f t="shared" si="160"/>
        <v>0.80520827658190219</v>
      </c>
      <c r="R329" s="155">
        <f t="shared" ref="R329:V329" si="161">IF(R311=0,"",R311/R293)</f>
        <v>0.81773907477300956</v>
      </c>
      <c r="S329" s="155">
        <f t="shared" si="161"/>
        <v>0.83345360802503621</v>
      </c>
      <c r="T329" s="155">
        <f t="shared" si="161"/>
        <v>0.85038467479195035</v>
      </c>
      <c r="U329" s="155">
        <f t="shared" si="161"/>
        <v>0.86597291628765427</v>
      </c>
      <c r="V329" s="155">
        <f t="shared" si="161"/>
        <v>0.87914156878974647</v>
      </c>
      <c r="W329" s="155">
        <f t="shared" ref="W329:Y329" si="162">IF(W311=0,"",W311/W293)</f>
        <v>0.888297358932569</v>
      </c>
      <c r="X329" s="155">
        <f t="shared" si="162"/>
        <v>0.89693656528366994</v>
      </c>
      <c r="Y329" s="155">
        <f t="shared" si="162"/>
        <v>0.90341515830235219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0.60775883642253548</v>
      </c>
      <c r="D330" s="156">
        <f t="shared" si="163"/>
        <v>0.60798666898863474</v>
      </c>
      <c r="E330" s="156">
        <f t="shared" si="163"/>
        <v>0.60821452207757287</v>
      </c>
      <c r="F330" s="156">
        <f t="shared" si="163"/>
        <v>0.60844237796507983</v>
      </c>
      <c r="G330" s="156">
        <f t="shared" si="163"/>
        <v>0.60867025275291431</v>
      </c>
      <c r="H330" s="156">
        <f t="shared" si="163"/>
        <v>0.60889814447042601</v>
      </c>
      <c r="I330" s="156">
        <f t="shared" si="163"/>
        <v>0.60912605708508849</v>
      </c>
      <c r="J330" s="156">
        <f t="shared" si="163"/>
        <v>0.60935400685024166</v>
      </c>
      <c r="K330" s="156">
        <f t="shared" si="163"/>
        <v>0.60958200758549907</v>
      </c>
      <c r="L330" s="156">
        <f t="shared" si="163"/>
        <v>0.60981006298817408</v>
      </c>
      <c r="M330" s="156">
        <f t="shared" si="163"/>
        <v>0.60998325805052778</v>
      </c>
      <c r="N330" s="156">
        <f t="shared" si="163"/>
        <v>0.61008006594357</v>
      </c>
      <c r="O330" s="156">
        <f t="shared" si="163"/>
        <v>0.61013792547821999</v>
      </c>
      <c r="P330" s="156">
        <f t="shared" si="163"/>
        <v>0.61029937294476555</v>
      </c>
      <c r="Q330" s="156">
        <f t="shared" si="163"/>
        <v>0.6109565018484604</v>
      </c>
      <c r="R330" s="156">
        <f t="shared" ref="R330:V330" si="164">IF(R312=0,"",R312/R294)</f>
        <v>0.61268261584848716</v>
      </c>
      <c r="S330" s="156">
        <f t="shared" si="164"/>
        <v>0.61511749688771744</v>
      </c>
      <c r="T330" s="156">
        <f t="shared" si="164"/>
        <v>0.61778903879892189</v>
      </c>
      <c r="U330" s="156">
        <f t="shared" si="164"/>
        <v>0.620225135414878</v>
      </c>
      <c r="V330" s="156">
        <f t="shared" si="164"/>
        <v>0.62195368056835976</v>
      </c>
      <c r="W330" s="156">
        <f t="shared" ref="W330:Y330" si="165">IF(W312=0,"",W312/W294)</f>
        <v>0.622784432492968</v>
      </c>
      <c r="X330" s="156" t="str">
        <f t="shared" si="165"/>
        <v/>
      </c>
      <c r="Y330" s="156" t="str">
        <f t="shared" si="165"/>
        <v/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0.76477532017812433</v>
      </c>
      <c r="D331" s="159">
        <f t="shared" si="166"/>
        <v>0.7660602977477684</v>
      </c>
      <c r="E331" s="159">
        <f t="shared" si="166"/>
        <v>0.76740586230707564</v>
      </c>
      <c r="F331" s="159">
        <f t="shared" si="166"/>
        <v>0.76875968872860967</v>
      </c>
      <c r="G331" s="159">
        <f t="shared" si="166"/>
        <v>0.77016931220395513</v>
      </c>
      <c r="H331" s="159">
        <f t="shared" si="166"/>
        <v>0.77162891503081843</v>
      </c>
      <c r="I331" s="159">
        <f t="shared" si="166"/>
        <v>0.77315020988179528</v>
      </c>
      <c r="J331" s="159">
        <f t="shared" si="166"/>
        <v>0.77478117944230729</v>
      </c>
      <c r="K331" s="159">
        <f t="shared" si="166"/>
        <v>0.7765626216159105</v>
      </c>
      <c r="L331" s="159">
        <f t="shared" si="166"/>
        <v>0.77850545151443473</v>
      </c>
      <c r="M331" s="159">
        <f t="shared" si="166"/>
        <v>0.78128326894731481</v>
      </c>
      <c r="N331" s="159">
        <f t="shared" si="166"/>
        <v>0.78508784137811671</v>
      </c>
      <c r="O331" s="159">
        <f t="shared" si="166"/>
        <v>0.79037391402781398</v>
      </c>
      <c r="P331" s="159">
        <f t="shared" si="166"/>
        <v>0.79736452544417447</v>
      </c>
      <c r="Q331" s="159">
        <f t="shared" si="166"/>
        <v>0.80641044480103286</v>
      </c>
      <c r="R331" s="159">
        <f t="shared" ref="R331:V331" si="167">IF(R313=0,"",R313/R295)</f>
        <v>0.81871977831402476</v>
      </c>
      <c r="S331" s="159">
        <f t="shared" si="167"/>
        <v>0.83412277280482261</v>
      </c>
      <c r="T331" s="159">
        <f t="shared" si="167"/>
        <v>0.85070494221512705</v>
      </c>
      <c r="U331" s="159">
        <f t="shared" si="167"/>
        <v>0.86655180048668401</v>
      </c>
      <c r="V331" s="159">
        <f t="shared" si="167"/>
        <v>0.87974886156121745</v>
      </c>
      <c r="W331" s="159">
        <f t="shared" ref="W331:Y331" si="168">IF(W313=0,"",W313/W295)</f>
        <v>0.88963094561323908</v>
      </c>
      <c r="X331" s="159">
        <f t="shared" si="168"/>
        <v>0.89693656528366994</v>
      </c>
      <c r="Y331" s="159">
        <f t="shared" si="168"/>
        <v>0.90341515830235219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1.2097700190487325E-2</v>
      </c>
      <c r="D333" s="117">
        <f t="shared" si="169"/>
        <v>4.831867874226236E-2</v>
      </c>
      <c r="E333" s="117">
        <f t="shared" si="169"/>
        <v>8.7404159096600695E-2</v>
      </c>
      <c r="F333" s="117">
        <f t="shared" si="169"/>
        <v>0.11107913405452932</v>
      </c>
      <c r="G333" s="117">
        <f t="shared" si="169"/>
        <v>0.17215393742654911</v>
      </c>
      <c r="H333" s="117">
        <f t="shared" si="169"/>
        <v>8.671891460059207E-2</v>
      </c>
      <c r="I333" s="117">
        <f t="shared" si="169"/>
        <v>7.7044355841972223E-2</v>
      </c>
      <c r="J333" s="117">
        <f t="shared" si="169"/>
        <v>1.523458821037103E-2</v>
      </c>
      <c r="K333" s="117">
        <f t="shared" si="169"/>
        <v>5.6789119755517189E-2</v>
      </c>
      <c r="L333" s="117">
        <f t="shared" si="169"/>
        <v>3.0164817138261042E-2</v>
      </c>
      <c r="M333" s="117">
        <f t="shared" si="169"/>
        <v>1.1585233840740991E-2</v>
      </c>
      <c r="N333" s="117">
        <f t="shared" si="169"/>
        <v>3.5999914753379651E-2</v>
      </c>
      <c r="O333" s="117">
        <f t="shared" si="169"/>
        <v>7.2968722043347381E-2</v>
      </c>
      <c r="P333" s="117">
        <f t="shared" si="169"/>
        <v>0.14578243911210453</v>
      </c>
      <c r="Q333" s="117">
        <f t="shared" si="169"/>
        <v>9.1204593135561743E-2</v>
      </c>
      <c r="R333" s="117">
        <f t="shared" ref="R333:V333" si="170">R334+R336+R338+R347</f>
        <v>2.8578589080688249E-2</v>
      </c>
      <c r="S333" s="117">
        <f t="shared" si="170"/>
        <v>4.9126069447623683E-2</v>
      </c>
      <c r="T333" s="117">
        <f t="shared" si="170"/>
        <v>7.110868435529144E-2</v>
      </c>
      <c r="U333" s="117">
        <f t="shared" si="170"/>
        <v>8.5328545096098829E-2</v>
      </c>
      <c r="V333" s="117">
        <f t="shared" si="170"/>
        <v>0.13356206381325336</v>
      </c>
      <c r="W333" s="117">
        <f t="shared" ref="W333:Y333" si="171">W334+W336+W338+W347</f>
        <v>0.17064486930093792</v>
      </c>
      <c r="X333" s="117">
        <f t="shared" si="171"/>
        <v>6.646694625766203E-2</v>
      </c>
      <c r="Y333" s="117">
        <f t="shared" si="171"/>
        <v>4.8882154945870407E-2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9.7106018882058692E-3</v>
      </c>
      <c r="D338" s="122">
        <v>4.4793008133990529E-2</v>
      </c>
      <c r="E338" s="122">
        <v>8.3786722318100568E-2</v>
      </c>
      <c r="F338" s="122">
        <v>0.10766985855190758</v>
      </c>
      <c r="G338" s="122">
        <v>0.16886426115634218</v>
      </c>
      <c r="H338" s="122">
        <v>8.4334655030210162E-2</v>
      </c>
      <c r="I338" s="122">
        <v>7.4963854597440482E-2</v>
      </c>
      <c r="J338" s="122">
        <v>1.3830172187318772E-2</v>
      </c>
      <c r="K338" s="122">
        <v>5.4056299679613423E-2</v>
      </c>
      <c r="L338" s="122">
        <v>2.9185478592376322E-2</v>
      </c>
      <c r="M338" s="122">
        <v>1.1132495178476729E-2</v>
      </c>
      <c r="N338" s="122">
        <v>3.5614647674985955E-2</v>
      </c>
      <c r="O338" s="122">
        <v>7.1169267835783243E-2</v>
      </c>
      <c r="P338" s="122">
        <v>0.13757926186830971</v>
      </c>
      <c r="Q338" s="122">
        <v>8.1042704867081733E-2</v>
      </c>
      <c r="R338" s="122">
        <v>2.255289817942668E-2</v>
      </c>
      <c r="S338" s="122">
        <v>4.6237842946717844E-2</v>
      </c>
      <c r="T338" s="122">
        <v>6.8879268715279121E-2</v>
      </c>
      <c r="U338" s="122">
        <v>8.1902384023921665E-2</v>
      </c>
      <c r="V338" s="122">
        <v>0.12791647139993451</v>
      </c>
      <c r="W338" s="122">
        <v>0.15936871267787722</v>
      </c>
      <c r="X338" s="122">
        <v>6.646694625766203E-2</v>
      </c>
      <c r="Y338" s="122">
        <v>4.8882154945870407E-2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9.7106018882058692E-3</v>
      </c>
      <c r="D339" s="98">
        <v>4.4793008133990529E-2</v>
      </c>
      <c r="E339" s="98">
        <v>8.3786722318100568E-2</v>
      </c>
      <c r="F339" s="98">
        <v>0.10743312744019098</v>
      </c>
      <c r="G339" s="98">
        <v>0.16831833950776601</v>
      </c>
      <c r="H339" s="98">
        <v>8.4123656238532477E-2</v>
      </c>
      <c r="I339" s="98">
        <v>7.4726531094777504E-2</v>
      </c>
      <c r="J339" s="98">
        <v>1.3548348914403168E-2</v>
      </c>
      <c r="K339" s="98">
        <v>5.4056299679613423E-2</v>
      </c>
      <c r="L339" s="98">
        <v>2.9185478592376322E-2</v>
      </c>
      <c r="M339" s="98">
        <v>1.1132495178476729E-2</v>
      </c>
      <c r="N339" s="98">
        <v>3.5364122794050969E-2</v>
      </c>
      <c r="O339" s="98">
        <v>7.0972578448587523E-2</v>
      </c>
      <c r="P339" s="98">
        <v>0.1369554013279434</v>
      </c>
      <c r="Q339" s="98">
        <v>8.0708748781248396E-2</v>
      </c>
      <c r="R339" s="98">
        <v>2.255289817942668E-2</v>
      </c>
      <c r="S339" s="98">
        <v>4.6237842946717844E-2</v>
      </c>
      <c r="T339" s="98">
        <v>6.8879268715279121E-2</v>
      </c>
      <c r="U339" s="98">
        <v>8.1575031861143371E-2</v>
      </c>
      <c r="V339" s="98">
        <v>0.12745270123094588</v>
      </c>
      <c r="W339" s="98">
        <v>0.15879292991281238</v>
      </c>
      <c r="X339" s="98">
        <v>6.6275160684962905E-2</v>
      </c>
      <c r="Y339" s="98">
        <v>4.8697688874371099E-2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2.3673111171659277E-4</v>
      </c>
      <c r="G340" s="98">
        <v>5.459216485761651E-4</v>
      </c>
      <c r="H340" s="98">
        <v>2.1099879167768597E-4</v>
      </c>
      <c r="I340" s="98">
        <v>2.3732350266297258E-4</v>
      </c>
      <c r="J340" s="98">
        <v>2.8182327291560326E-4</v>
      </c>
      <c r="K340" s="98">
        <v>0</v>
      </c>
      <c r="L340" s="98">
        <v>0</v>
      </c>
      <c r="M340" s="98">
        <v>0</v>
      </c>
      <c r="N340" s="98">
        <v>2.50524880934986E-4</v>
      </c>
      <c r="O340" s="98">
        <v>1.9668938719572641E-4</v>
      </c>
      <c r="P340" s="98">
        <v>6.2386054036630916E-4</v>
      </c>
      <c r="Q340" s="98">
        <v>3.3395608583333718E-4</v>
      </c>
      <c r="R340" s="98">
        <v>0</v>
      </c>
      <c r="S340" s="98">
        <v>0</v>
      </c>
      <c r="T340" s="98">
        <v>0</v>
      </c>
      <c r="U340" s="98">
        <v>3.2735216277829507E-4</v>
      </c>
      <c r="V340" s="98">
        <v>4.637701689886369E-4</v>
      </c>
      <c r="W340" s="98">
        <v>5.7578276506483998E-4</v>
      </c>
      <c r="X340" s="98">
        <v>1.9178557269912806E-4</v>
      </c>
      <c r="Y340" s="98">
        <v>1.8446607149930704E-4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2.3673111171659277E-4</v>
      </c>
      <c r="G341" s="101">
        <v>5.459216485761651E-4</v>
      </c>
      <c r="H341" s="101">
        <v>2.1099879167768597E-4</v>
      </c>
      <c r="I341" s="101">
        <v>2.3732350266297258E-4</v>
      </c>
      <c r="J341" s="101">
        <v>2.8182327291560326E-4</v>
      </c>
      <c r="K341" s="101">
        <v>0</v>
      </c>
      <c r="L341" s="101">
        <v>0</v>
      </c>
      <c r="M341" s="101">
        <v>0</v>
      </c>
      <c r="N341" s="101">
        <v>2.50524880934986E-4</v>
      </c>
      <c r="O341" s="101">
        <v>1.9668938719572641E-4</v>
      </c>
      <c r="P341" s="101">
        <v>6.2386054036630916E-4</v>
      </c>
      <c r="Q341" s="101">
        <v>3.3395608583333718E-4</v>
      </c>
      <c r="R341" s="101">
        <v>0</v>
      </c>
      <c r="S341" s="101">
        <v>0</v>
      </c>
      <c r="T341" s="101">
        <v>0</v>
      </c>
      <c r="U341" s="101">
        <v>3.2735216277829507E-4</v>
      </c>
      <c r="V341" s="101">
        <v>4.637701689886369E-4</v>
      </c>
      <c r="W341" s="101">
        <v>5.7578276506483998E-4</v>
      </c>
      <c r="X341" s="101">
        <v>1.9178557269912806E-4</v>
      </c>
      <c r="Y341" s="101">
        <v>1.8446607149930704E-4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2.3870983022814562E-3</v>
      </c>
      <c r="D347" s="122">
        <v>3.5256706082718286E-3</v>
      </c>
      <c r="E347" s="122">
        <v>3.6174367785001211E-3</v>
      </c>
      <c r="F347" s="122">
        <v>3.4092755026217379E-3</v>
      </c>
      <c r="G347" s="122">
        <v>3.2896762702069289E-3</v>
      </c>
      <c r="H347" s="122">
        <v>2.384259570381902E-3</v>
      </c>
      <c r="I347" s="122">
        <v>2.0805012445317466E-3</v>
      </c>
      <c r="J347" s="122">
        <v>1.4044160230522584E-3</v>
      </c>
      <c r="K347" s="122">
        <v>2.7328200759037698E-3</v>
      </c>
      <c r="L347" s="122">
        <v>9.7933854588471911E-4</v>
      </c>
      <c r="M347" s="122">
        <v>4.5273866226426242E-4</v>
      </c>
      <c r="N347" s="122">
        <v>3.8526707839369839E-4</v>
      </c>
      <c r="O347" s="122">
        <v>1.7994542075641369E-3</v>
      </c>
      <c r="P347" s="122">
        <v>8.2031772437948219E-3</v>
      </c>
      <c r="Q347" s="122">
        <v>1.0161888268480013E-2</v>
      </c>
      <c r="R347" s="122">
        <v>6.0256909012615682E-3</v>
      </c>
      <c r="S347" s="122">
        <v>2.8882265009058418E-3</v>
      </c>
      <c r="T347" s="122">
        <v>2.229415640012322E-3</v>
      </c>
      <c r="U347" s="122">
        <v>3.426161072177164E-3</v>
      </c>
      <c r="V347" s="122">
        <v>5.6455924133188519E-3</v>
      </c>
      <c r="W347" s="122">
        <v>1.1276156623060685E-2</v>
      </c>
      <c r="X347" s="122">
        <v>0</v>
      </c>
      <c r="Y347" s="122">
        <v>0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2.3870983022814562E-3</v>
      </c>
      <c r="D348" s="98">
        <v>3.5256706082718286E-3</v>
      </c>
      <c r="E348" s="98">
        <v>3.6174367785001211E-3</v>
      </c>
      <c r="F348" s="98">
        <v>3.4092755026217379E-3</v>
      </c>
      <c r="G348" s="98">
        <v>3.2896762702069289E-3</v>
      </c>
      <c r="H348" s="98">
        <v>2.384259570381902E-3</v>
      </c>
      <c r="I348" s="98">
        <v>2.0805012445317466E-3</v>
      </c>
      <c r="J348" s="98">
        <v>1.4044160230522584E-3</v>
      </c>
      <c r="K348" s="98">
        <v>2.7328200759037698E-3</v>
      </c>
      <c r="L348" s="98">
        <v>9.7933854588471911E-4</v>
      </c>
      <c r="M348" s="98">
        <v>4.5273866226426242E-4</v>
      </c>
      <c r="N348" s="98">
        <v>3.8526707839369839E-4</v>
      </c>
      <c r="O348" s="98">
        <v>1.7994542075641369E-3</v>
      </c>
      <c r="P348" s="98">
        <v>8.2031772437948219E-3</v>
      </c>
      <c r="Q348" s="98">
        <v>1.0161888268480013E-2</v>
      </c>
      <c r="R348" s="98">
        <v>6.0256909012615682E-3</v>
      </c>
      <c r="S348" s="98">
        <v>2.8882265009058418E-3</v>
      </c>
      <c r="T348" s="98">
        <v>2.229415640012322E-3</v>
      </c>
      <c r="U348" s="98">
        <v>3.426161072177164E-3</v>
      </c>
      <c r="V348" s="98">
        <v>5.6455924133188519E-3</v>
      </c>
      <c r="W348" s="98">
        <v>1.1276156623060685E-2</v>
      </c>
      <c r="X348" s="98">
        <v>0</v>
      </c>
      <c r="Y348" s="98">
        <v>0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6748.102446214968</v>
      </c>
      <c r="D351" s="117">
        <f t="shared" si="174"/>
        <v>6302.6594273602896</v>
      </c>
      <c r="E351" s="117">
        <f t="shared" si="174"/>
        <v>6672.5821748962962</v>
      </c>
      <c r="F351" s="117">
        <f t="shared" si="174"/>
        <v>6170.9145097312648</v>
      </c>
      <c r="G351" s="117">
        <f t="shared" si="174"/>
        <v>5676.8884249769162</v>
      </c>
      <c r="H351" s="117">
        <f t="shared" si="174"/>
        <v>5439.2131578242224</v>
      </c>
      <c r="I351" s="117">
        <f t="shared" si="174"/>
        <v>5460.4565895965861</v>
      </c>
      <c r="J351" s="117">
        <f t="shared" si="174"/>
        <v>5035.8758665721316</v>
      </c>
      <c r="K351" s="117">
        <f t="shared" si="174"/>
        <v>5448.0414088666612</v>
      </c>
      <c r="L351" s="117">
        <f t="shared" si="174"/>
        <v>5982.4891709465446</v>
      </c>
      <c r="M351" s="117">
        <f t="shared" si="174"/>
        <v>5457.6517852551005</v>
      </c>
      <c r="N351" s="117">
        <f t="shared" si="174"/>
        <v>5431.7368106581916</v>
      </c>
      <c r="O351" s="117">
        <f t="shared" si="174"/>
        <v>5506.5466199778966</v>
      </c>
      <c r="P351" s="117">
        <f t="shared" si="174"/>
        <v>5041.625025270052</v>
      </c>
      <c r="Q351" s="117">
        <f t="shared" si="174"/>
        <v>4854.4320176814654</v>
      </c>
      <c r="R351" s="117">
        <f t="shared" ref="R351:V351" si="175">R352+R354+R356+R365</f>
        <v>5012.4542128380926</v>
      </c>
      <c r="S351" s="117">
        <f t="shared" si="175"/>
        <v>4858.2252764329187</v>
      </c>
      <c r="T351" s="117">
        <f t="shared" si="175"/>
        <v>4751.3252141814946</v>
      </c>
      <c r="U351" s="117">
        <f t="shared" si="175"/>
        <v>4312.1992003487421</v>
      </c>
      <c r="V351" s="117">
        <f t="shared" si="175"/>
        <v>4522.6393910239694</v>
      </c>
      <c r="W351" s="117">
        <f t="shared" ref="W351:Y351" si="176">W352+W354+W356+W365</f>
        <v>5205.7089798847192</v>
      </c>
      <c r="X351" s="117">
        <f t="shared" si="176"/>
        <v>4447.0953057102652</v>
      </c>
      <c r="Y351" s="117">
        <f t="shared" si="176"/>
        <v>3967.2726143717764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3741.5004318776346</v>
      </c>
      <c r="D352" s="122">
        <f t="shared" si="177"/>
        <v>3165.3241234392735</v>
      </c>
      <c r="E352" s="122">
        <f t="shared" si="177"/>
        <v>3561.1813847579729</v>
      </c>
      <c r="F352" s="122">
        <f t="shared" si="177"/>
        <v>3069.0316532361271</v>
      </c>
      <c r="G352" s="122">
        <f t="shared" si="177"/>
        <v>2879.3577734605146</v>
      </c>
      <c r="H352" s="122">
        <f t="shared" si="177"/>
        <v>2486.9607083464834</v>
      </c>
      <c r="I352" s="122">
        <f t="shared" si="177"/>
        <v>2483.5150503857294</v>
      </c>
      <c r="J352" s="122">
        <f t="shared" si="177"/>
        <v>2109.4507892731654</v>
      </c>
      <c r="K352" s="122">
        <f t="shared" si="177"/>
        <v>2421.5372628627538</v>
      </c>
      <c r="L352" s="122">
        <f t="shared" si="177"/>
        <v>2656.7814878380532</v>
      </c>
      <c r="M352" s="122">
        <f t="shared" si="177"/>
        <v>2248.9155037034429</v>
      </c>
      <c r="N352" s="122">
        <f t="shared" si="177"/>
        <v>2116.5998793243175</v>
      </c>
      <c r="O352" s="122">
        <f t="shared" si="177"/>
        <v>2248.9542406068331</v>
      </c>
      <c r="P352" s="122">
        <f t="shared" si="177"/>
        <v>1810.5379474869492</v>
      </c>
      <c r="Q352" s="122">
        <f t="shared" si="177"/>
        <v>1730.0107734439957</v>
      </c>
      <c r="R352" s="122">
        <f t="shared" si="177"/>
        <v>1949.8650708746065</v>
      </c>
      <c r="S352" s="122">
        <f t="shared" si="177"/>
        <v>1889.7256915276405</v>
      </c>
      <c r="T352" s="122">
        <f t="shared" si="177"/>
        <v>1876.9358134425709</v>
      </c>
      <c r="U352" s="122">
        <f t="shared" si="177"/>
        <v>1410.7484200769727</v>
      </c>
      <c r="V352" s="122">
        <f t="shared" si="177"/>
        <v>1712.9393653231523</v>
      </c>
      <c r="W352" s="122">
        <f t="shared" si="177"/>
        <v>2189.2830002561427</v>
      </c>
      <c r="X352" s="122">
        <f t="shared" si="177"/>
        <v>1561.3605437874203</v>
      </c>
      <c r="Y352" s="122">
        <f t="shared" si="177"/>
        <v>1208.1843418991589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3741.5004318776346</v>
      </c>
      <c r="D353" s="98">
        <v>3165.3241234392735</v>
      </c>
      <c r="E353" s="98">
        <v>3561.1813847579729</v>
      </c>
      <c r="F353" s="98">
        <v>3069.0316532361271</v>
      </c>
      <c r="G353" s="98">
        <v>2879.3577734605146</v>
      </c>
      <c r="H353" s="98">
        <v>2486.9607083464834</v>
      </c>
      <c r="I353" s="98">
        <v>2483.5150503857294</v>
      </c>
      <c r="J353" s="98">
        <v>2109.4507892731654</v>
      </c>
      <c r="K353" s="98">
        <v>2421.5372628627538</v>
      </c>
      <c r="L353" s="98">
        <v>2656.7814878380532</v>
      </c>
      <c r="M353" s="98">
        <v>2248.9155037034429</v>
      </c>
      <c r="N353" s="98">
        <v>2116.5998793243175</v>
      </c>
      <c r="O353" s="98">
        <v>2248.9542406068331</v>
      </c>
      <c r="P353" s="98">
        <v>1810.5379474869492</v>
      </c>
      <c r="Q353" s="98">
        <v>1730.0107734439957</v>
      </c>
      <c r="R353" s="98">
        <v>1949.8650708746065</v>
      </c>
      <c r="S353" s="98">
        <v>1889.7256915276405</v>
      </c>
      <c r="T353" s="98">
        <v>1876.9358134425709</v>
      </c>
      <c r="U353" s="98">
        <v>1410.7484200769727</v>
      </c>
      <c r="V353" s="98">
        <v>1712.9393653231523</v>
      </c>
      <c r="W353" s="98">
        <v>2189.2830002561427</v>
      </c>
      <c r="X353" s="98">
        <v>1561.3605437874203</v>
      </c>
      <c r="Y353" s="98">
        <v>1208.1843418991589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3.7421724815489599</v>
      </c>
      <c r="D354" s="122">
        <f t="shared" si="178"/>
        <v>3.9423852907928274</v>
      </c>
      <c r="E354" s="122">
        <f t="shared" si="178"/>
        <v>8.4630100776945749</v>
      </c>
      <c r="F354" s="122">
        <f t="shared" si="178"/>
        <v>5.1598945430859056</v>
      </c>
      <c r="G354" s="122">
        <f t="shared" si="178"/>
        <v>5.5050322021280502</v>
      </c>
      <c r="H354" s="122">
        <f t="shared" si="178"/>
        <v>7.3597645663502274</v>
      </c>
      <c r="I354" s="122">
        <f t="shared" si="178"/>
        <v>7.2726944379418486</v>
      </c>
      <c r="J354" s="122">
        <f t="shared" si="178"/>
        <v>6.3200332936548156</v>
      </c>
      <c r="K354" s="122">
        <f t="shared" si="178"/>
        <v>6.7193819598750499</v>
      </c>
      <c r="L354" s="122">
        <f t="shared" si="178"/>
        <v>8.559492633004254</v>
      </c>
      <c r="M354" s="122">
        <f t="shared" si="178"/>
        <v>7.3447623159584534</v>
      </c>
      <c r="N354" s="122">
        <f t="shared" si="178"/>
        <v>7.9200812141059842</v>
      </c>
      <c r="O354" s="122">
        <f t="shared" si="178"/>
        <v>11.289018848511267</v>
      </c>
      <c r="P354" s="122">
        <f t="shared" si="178"/>
        <v>4.7512222282729928</v>
      </c>
      <c r="Q354" s="122">
        <f t="shared" si="178"/>
        <v>7.2089234452155706</v>
      </c>
      <c r="R354" s="122">
        <f t="shared" si="178"/>
        <v>6.6414333164944539</v>
      </c>
      <c r="S354" s="122">
        <f t="shared" si="178"/>
        <v>7.2466419556254422</v>
      </c>
      <c r="T354" s="122">
        <f t="shared" si="178"/>
        <v>6.9096895274712891</v>
      </c>
      <c r="U354" s="122">
        <f t="shared" si="178"/>
        <v>6.7076670830491523</v>
      </c>
      <c r="V354" s="122">
        <f t="shared" si="178"/>
        <v>7.2359883659137285</v>
      </c>
      <c r="W354" s="122">
        <f t="shared" si="178"/>
        <v>9.7914583080299593</v>
      </c>
      <c r="X354" s="122">
        <f t="shared" si="178"/>
        <v>4.4126796936213788</v>
      </c>
      <c r="Y354" s="122">
        <f t="shared" si="178"/>
        <v>1.3140548521570614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3.7421724815489599</v>
      </c>
      <c r="D355" s="98">
        <f>RES_hhdet_in_fech!D147</f>
        <v>3.9423852907928274</v>
      </c>
      <c r="E355" s="98">
        <f>RES_hhdet_in_fech!E147</f>
        <v>8.4630100776945749</v>
      </c>
      <c r="F355" s="98">
        <f>RES_hhdet_in_fech!F147</f>
        <v>5.1598945430859056</v>
      </c>
      <c r="G355" s="98">
        <f>RES_hhdet_in_fech!G147</f>
        <v>5.5050322021280502</v>
      </c>
      <c r="H355" s="98">
        <f>RES_hhdet_in_fech!H147</f>
        <v>7.3597645663502274</v>
      </c>
      <c r="I355" s="98">
        <f>RES_hhdet_in_fech!I147</f>
        <v>7.2726944379418486</v>
      </c>
      <c r="J355" s="98">
        <f>RES_hhdet_in_fech!J147</f>
        <v>6.3200332936548156</v>
      </c>
      <c r="K355" s="98">
        <f>RES_hhdet_in_fech!K147</f>
        <v>6.7193819598750499</v>
      </c>
      <c r="L355" s="98">
        <f>RES_hhdet_in_fech!L147</f>
        <v>8.559492633004254</v>
      </c>
      <c r="M355" s="98">
        <f>RES_hhdet_in_fech!M147</f>
        <v>7.3447623159584534</v>
      </c>
      <c r="N355" s="98">
        <f>RES_hhdet_in_fech!N147</f>
        <v>7.9200812141059842</v>
      </c>
      <c r="O355" s="98">
        <f>RES_hhdet_in_fech!O147</f>
        <v>11.289018848511267</v>
      </c>
      <c r="P355" s="98">
        <f>RES_hhdet_in_fech!P147</f>
        <v>4.7512222282729928</v>
      </c>
      <c r="Q355" s="98">
        <f>RES_hhdet_in_fech!Q147</f>
        <v>7.2089234452155706</v>
      </c>
      <c r="R355" s="98">
        <f>RES_hhdet_in_fech!R147</f>
        <v>6.6414333164944539</v>
      </c>
      <c r="S355" s="98">
        <f>RES_hhdet_in_fech!S147</f>
        <v>7.2466419556254422</v>
      </c>
      <c r="T355" s="98">
        <f>RES_hhdet_in_fech!T147</f>
        <v>6.9096895274712891</v>
      </c>
      <c r="U355" s="98">
        <f>RES_hhdet_in_fech!U147</f>
        <v>6.7076670830491523</v>
      </c>
      <c r="V355" s="98">
        <f>RES_hhdet_in_fech!V147</f>
        <v>7.2359883659137285</v>
      </c>
      <c r="W355" s="98">
        <f>RES_hhdet_in_fech!W147</f>
        <v>9.7914583080299593</v>
      </c>
      <c r="X355" s="98">
        <f>RES_hhdet_in_fech!X147</f>
        <v>4.4126796936213788</v>
      </c>
      <c r="Y355" s="98">
        <f>RES_hhdet_in_fech!Y147</f>
        <v>1.3140548521570614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2587.2019147102865</v>
      </c>
      <c r="D356" s="122">
        <v>2698.4987001922973</v>
      </c>
      <c r="E356" s="122">
        <v>2669.4224269197971</v>
      </c>
      <c r="F356" s="122">
        <v>2635.5664666822008</v>
      </c>
      <c r="G356" s="122">
        <v>2418.4974022799638</v>
      </c>
      <c r="H356" s="122">
        <v>2510.4260030228488</v>
      </c>
      <c r="I356" s="122">
        <v>2591.0756738747441</v>
      </c>
      <c r="J356" s="122">
        <v>2511.1764260670302</v>
      </c>
      <c r="K356" s="122">
        <v>2504.0109758778317</v>
      </c>
      <c r="L356" s="122">
        <v>2796.6730920772716</v>
      </c>
      <c r="M356" s="122">
        <v>2689.4151792190369</v>
      </c>
      <c r="N356" s="122">
        <v>2782.3891084803972</v>
      </c>
      <c r="O356" s="122">
        <v>2736.2909418372756</v>
      </c>
      <c r="P356" s="122">
        <v>2698.5072374215383</v>
      </c>
      <c r="Q356" s="122">
        <v>2613.9158931917073</v>
      </c>
      <c r="R356" s="122">
        <v>2548.072016111521</v>
      </c>
      <c r="S356" s="122">
        <v>2460.3836542439267</v>
      </c>
      <c r="T356" s="122">
        <v>2380.1126376592083</v>
      </c>
      <c r="U356" s="122">
        <v>2402.6830095221744</v>
      </c>
      <c r="V356" s="122">
        <v>2325.2375584059973</v>
      </c>
      <c r="W356" s="122">
        <v>2558.4866055525272</v>
      </c>
      <c r="X356" s="122">
        <v>2419.4360729787495</v>
      </c>
      <c r="Y356" s="122">
        <v>2292.6641773482256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2849.856749488134</v>
      </c>
      <c r="D357" s="98">
        <v>3081.0475087762015</v>
      </c>
      <c r="E357" s="98">
        <v>2837.2655775698781</v>
      </c>
      <c r="F357" s="98">
        <v>2831.9780787129116</v>
      </c>
      <c r="G357" s="98">
        <v>3249.8605880190717</v>
      </c>
      <c r="H357" s="98">
        <v>3035.4735247825779</v>
      </c>
      <c r="I357" s="98">
        <v>3225.0970679204042</v>
      </c>
      <c r="J357" s="98">
        <v>3508.3716360593644</v>
      </c>
      <c r="K357" s="98">
        <v>2799.5970541423726</v>
      </c>
      <c r="L357" s="98">
        <v>3059.0436143578595</v>
      </c>
      <c r="M357" s="98">
        <v>3267.1524266234455</v>
      </c>
      <c r="N357" s="98">
        <v>3243.3199428129733</v>
      </c>
      <c r="O357" s="98">
        <v>3004.1760826233758</v>
      </c>
      <c r="P357" s="98">
        <v>3107.7464207966264</v>
      </c>
      <c r="Q357" s="98">
        <v>3089.5193114697327</v>
      </c>
      <c r="R357" s="98">
        <v>2612.6841015637801</v>
      </c>
      <c r="S357" s="98">
        <v>2678.256164604466</v>
      </c>
      <c r="T357" s="98">
        <v>2485.4031070495239</v>
      </c>
      <c r="U357" s="98">
        <v>2476.6086750685636</v>
      </c>
      <c r="V357" s="98">
        <v>2337.7924009315361</v>
      </c>
      <c r="W357" s="98">
        <v>2937.1244255485776</v>
      </c>
      <c r="X357" s="98">
        <v>2515.1329112156586</v>
      </c>
      <c r="Y357" s="98">
        <v>2408.7209171168315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2175.0999822146023</v>
      </c>
      <c r="G358" s="98">
        <v>2503.4873261339108</v>
      </c>
      <c r="H358" s="98">
        <v>2272.7673056882618</v>
      </c>
      <c r="I358" s="98">
        <v>2441.5585605422239</v>
      </c>
      <c r="J358" s="98">
        <v>2700.9053912120653</v>
      </c>
      <c r="K358" s="98">
        <v>0</v>
      </c>
      <c r="L358" s="98">
        <v>0</v>
      </c>
      <c r="M358" s="98">
        <v>0</v>
      </c>
      <c r="N358" s="98">
        <v>2550.4835258799985</v>
      </c>
      <c r="O358" s="98">
        <v>2359.6691740574461</v>
      </c>
      <c r="P358" s="98">
        <v>2507.2259620934697</v>
      </c>
      <c r="Q358" s="98">
        <v>2503.2688287297337</v>
      </c>
      <c r="R358" s="98">
        <v>0</v>
      </c>
      <c r="S358" s="98">
        <v>0</v>
      </c>
      <c r="T358" s="98">
        <v>0</v>
      </c>
      <c r="U358" s="98">
        <v>2132.2887477519162</v>
      </c>
      <c r="V358" s="98">
        <v>2029.5295040645324</v>
      </c>
      <c r="W358" s="98">
        <v>2568.9609933562733</v>
      </c>
      <c r="X358" s="98">
        <v>2233.5855294542393</v>
      </c>
      <c r="Y358" s="98">
        <v>2140.1846857716855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1042.133789912805</v>
      </c>
      <c r="G359" s="101">
        <v>1201.6236321891288</v>
      </c>
      <c r="H359" s="101">
        <v>928.85539565806448</v>
      </c>
      <c r="I359" s="101">
        <v>1044.7416035524413</v>
      </c>
      <c r="J359" s="101">
        <v>1240.6377571562039</v>
      </c>
      <c r="K359" s="101">
        <v>0</v>
      </c>
      <c r="L359" s="101">
        <v>0</v>
      </c>
      <c r="M359" s="101">
        <v>0</v>
      </c>
      <c r="N359" s="101">
        <v>1102.8564929344338</v>
      </c>
      <c r="O359" s="101">
        <v>865.86277159590759</v>
      </c>
      <c r="P359" s="101">
        <v>915.44952216691479</v>
      </c>
      <c r="Q359" s="101">
        <v>735.06798255268802</v>
      </c>
      <c r="R359" s="101">
        <v>0</v>
      </c>
      <c r="S359" s="101">
        <v>0</v>
      </c>
      <c r="T359" s="101">
        <v>0</v>
      </c>
      <c r="U359" s="101">
        <v>720.53214205470817</v>
      </c>
      <c r="V359" s="101">
        <v>680.53379261113594</v>
      </c>
      <c r="W359" s="101">
        <v>844.90045938962248</v>
      </c>
      <c r="X359" s="101">
        <v>844.2752804152492</v>
      </c>
      <c r="Y359" s="101">
        <v>812.05349312954297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1132.9661923017979</v>
      </c>
      <c r="G360" s="104">
        <v>1301.863693944782</v>
      </c>
      <c r="H360" s="104">
        <v>1343.9119100301975</v>
      </c>
      <c r="I360" s="104">
        <v>1396.8169569897825</v>
      </c>
      <c r="J360" s="104">
        <v>1460.2676340558612</v>
      </c>
      <c r="K360" s="104">
        <v>0</v>
      </c>
      <c r="L360" s="104">
        <v>0</v>
      </c>
      <c r="M360" s="104">
        <v>0</v>
      </c>
      <c r="N360" s="104">
        <v>1447.6270329455647</v>
      </c>
      <c r="O360" s="104">
        <v>1493.806402461538</v>
      </c>
      <c r="P360" s="104">
        <v>1591.7764399265543</v>
      </c>
      <c r="Q360" s="104">
        <v>1768.2008461770454</v>
      </c>
      <c r="R360" s="104">
        <v>0</v>
      </c>
      <c r="S360" s="104">
        <v>0</v>
      </c>
      <c r="T360" s="104">
        <v>0</v>
      </c>
      <c r="U360" s="104">
        <v>1411.756605697208</v>
      </c>
      <c r="V360" s="104">
        <v>1348.9957114533966</v>
      </c>
      <c r="W360" s="104">
        <v>1724.0605339666508</v>
      </c>
      <c r="X360" s="104">
        <v>1389.3102490389897</v>
      </c>
      <c r="Y360" s="104">
        <v>1328.1311926421424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2720.0350741447687</v>
      </c>
      <c r="D361" s="101">
        <v>2820.9163468263105</v>
      </c>
      <c r="E361" s="101">
        <v>2844.2964668741402</v>
      </c>
      <c r="F361" s="101">
        <v>2851.1705529157016</v>
      </c>
      <c r="G361" s="101">
        <v>2641.7365149039142</v>
      </c>
      <c r="H361" s="101">
        <v>2749.5981571388224</v>
      </c>
      <c r="I361" s="101">
        <v>2758.8054060786526</v>
      </c>
      <c r="J361" s="101">
        <v>2741.2392866479709</v>
      </c>
      <c r="K361" s="101">
        <v>2985.3481957546815</v>
      </c>
      <c r="L361" s="101">
        <v>3046.2610083970098</v>
      </c>
      <c r="M361" s="101">
        <v>2955.2764924643616</v>
      </c>
      <c r="N361" s="101">
        <v>3021.748574139232</v>
      </c>
      <c r="O361" s="101">
        <v>3013.4900345912215</v>
      </c>
      <c r="P361" s="101">
        <v>2912.9547529144788</v>
      </c>
      <c r="Q361" s="101">
        <v>2856.1843156594605</v>
      </c>
      <c r="R361" s="101">
        <v>2811.0836703274008</v>
      </c>
      <c r="S361" s="101">
        <v>2694.7694044866653</v>
      </c>
      <c r="T361" s="101">
        <v>2550.0908769252887</v>
      </c>
      <c r="U361" s="101">
        <v>2584.1434433428803</v>
      </c>
      <c r="V361" s="101">
        <v>2472.9280025881744</v>
      </c>
      <c r="W361" s="101">
        <v>2694.4367154720335</v>
      </c>
      <c r="X361" s="101">
        <v>2562.835963542801</v>
      </c>
      <c r="Y361" s="101">
        <v>2390.9706812400814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2210.6431392720297</v>
      </c>
      <c r="D362" s="104">
        <v>2295.3256974611909</v>
      </c>
      <c r="E362" s="104">
        <v>2314.0129643016253</v>
      </c>
      <c r="F362" s="104">
        <v>2321.6312002361133</v>
      </c>
      <c r="G362" s="104">
        <v>2153.4733330044037</v>
      </c>
      <c r="H362" s="104">
        <v>2193.3088671912669</v>
      </c>
      <c r="I362" s="104">
        <v>2216.1702166220475</v>
      </c>
      <c r="J362" s="104">
        <v>2227.2826451695555</v>
      </c>
      <c r="K362" s="104">
        <v>2437.5184900604168</v>
      </c>
      <c r="L362" s="104">
        <v>2453.1863652295242</v>
      </c>
      <c r="M362" s="104">
        <v>2417.2988561751354</v>
      </c>
      <c r="N362" s="104">
        <v>2472.5347671974214</v>
      </c>
      <c r="O362" s="104">
        <v>2445.4405364601998</v>
      </c>
      <c r="P362" s="104">
        <v>2389.4673004387523</v>
      </c>
      <c r="Q362" s="104">
        <v>2326.423326379524</v>
      </c>
      <c r="R362" s="104">
        <v>2297.9842589017626</v>
      </c>
      <c r="S362" s="104">
        <v>2239.5596251216061</v>
      </c>
      <c r="T362" s="104">
        <v>2155.2087308197974</v>
      </c>
      <c r="U362" s="104">
        <v>2202.354588967879</v>
      </c>
      <c r="V362" s="104">
        <v>2119.6336761457724</v>
      </c>
      <c r="W362" s="104">
        <v>2316.0999135883712</v>
      </c>
      <c r="X362" s="104">
        <v>2250.4951790014297</v>
      </c>
      <c r="Y362" s="104">
        <v>2115.8804498807926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1009.8110369756319</v>
      </c>
      <c r="D363" s="98">
        <v>1050.6741058214709</v>
      </c>
      <c r="E363" s="98">
        <v>1050.5314408848913</v>
      </c>
      <c r="F363" s="98">
        <v>1051.9393333530929</v>
      </c>
      <c r="G363" s="98">
        <v>974.30716331701205</v>
      </c>
      <c r="H363" s="98">
        <v>842.66532490043755</v>
      </c>
      <c r="I363" s="98">
        <v>892.41557815426529</v>
      </c>
      <c r="J363" s="98">
        <v>964.38487373594069</v>
      </c>
      <c r="K363" s="98">
        <v>1076.5451410481305</v>
      </c>
      <c r="L363" s="98">
        <v>967.95985051503715</v>
      </c>
      <c r="M363" s="98">
        <v>1045.9590475398604</v>
      </c>
      <c r="N363" s="98">
        <v>1030.1912405349326</v>
      </c>
      <c r="O363" s="98">
        <v>880.82443587590001</v>
      </c>
      <c r="P363" s="98">
        <v>858.80838074297867</v>
      </c>
      <c r="Q363" s="98">
        <v>678.74649593010884</v>
      </c>
      <c r="R363" s="98">
        <v>621.52043932124877</v>
      </c>
      <c r="S363" s="98">
        <v>671.05063572500444</v>
      </c>
      <c r="T363" s="98">
        <v>735.83153927850617</v>
      </c>
      <c r="U363" s="98">
        <v>763.91731902468189</v>
      </c>
      <c r="V363" s="98">
        <v>728.89620533521315</v>
      </c>
      <c r="W363" s="98">
        <v>770.85706479679209</v>
      </c>
      <c r="X363" s="98">
        <v>865.66513668669779</v>
      </c>
      <c r="Y363" s="98">
        <v>802.03767233395126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1200.8321022963976</v>
      </c>
      <c r="D364" s="98">
        <v>1244.65159163972</v>
      </c>
      <c r="E364" s="98">
        <v>1263.4815234167345</v>
      </c>
      <c r="F364" s="98">
        <v>1269.6918668830199</v>
      </c>
      <c r="G364" s="98">
        <v>1179.1661696873914</v>
      </c>
      <c r="H364" s="98">
        <v>1350.6435422908289</v>
      </c>
      <c r="I364" s="98">
        <v>1323.7546384677821</v>
      </c>
      <c r="J364" s="98">
        <v>1262.8977714336143</v>
      </c>
      <c r="K364" s="98">
        <v>1360.9733490122867</v>
      </c>
      <c r="L364" s="98">
        <v>1485.2265147144869</v>
      </c>
      <c r="M364" s="98">
        <v>1371.3398086352747</v>
      </c>
      <c r="N364" s="98">
        <v>1442.3435266624892</v>
      </c>
      <c r="O364" s="98">
        <v>1564.6161005842996</v>
      </c>
      <c r="P364" s="98">
        <v>1530.6589196957734</v>
      </c>
      <c r="Q364" s="98">
        <v>1647.6768304494149</v>
      </c>
      <c r="R364" s="98">
        <v>1676.4638195805139</v>
      </c>
      <c r="S364" s="98">
        <v>1568.5089893966015</v>
      </c>
      <c r="T364" s="98">
        <v>1419.377191541291</v>
      </c>
      <c r="U364" s="98">
        <v>1438.4372699431972</v>
      </c>
      <c r="V364" s="98">
        <v>1390.7374708105592</v>
      </c>
      <c r="W364" s="98">
        <v>1545.242848791579</v>
      </c>
      <c r="X364" s="98">
        <v>1384.8300423147318</v>
      </c>
      <c r="Y364" s="98">
        <v>1313.8427775468413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415.65792714549843</v>
      </c>
      <c r="D365" s="122">
        <v>434.8942184379253</v>
      </c>
      <c r="E365" s="122">
        <v>433.515353140831</v>
      </c>
      <c r="F365" s="122">
        <v>461.15649526985078</v>
      </c>
      <c r="G365" s="122">
        <v>373.52821703430936</v>
      </c>
      <c r="H365" s="122">
        <v>434.46668188853994</v>
      </c>
      <c r="I365" s="122">
        <v>378.59317089817029</v>
      </c>
      <c r="J365" s="122">
        <v>408.92861793828052</v>
      </c>
      <c r="K365" s="122">
        <v>515.77378816620092</v>
      </c>
      <c r="L365" s="122">
        <v>520.47509839821566</v>
      </c>
      <c r="M365" s="122">
        <v>511.97634001666233</v>
      </c>
      <c r="N365" s="122">
        <v>524.8277416393712</v>
      </c>
      <c r="O365" s="122">
        <v>510.01241868527757</v>
      </c>
      <c r="P365" s="122">
        <v>527.82861813329123</v>
      </c>
      <c r="Q365" s="122">
        <v>503.29642760054702</v>
      </c>
      <c r="R365" s="122">
        <v>507.87569253547133</v>
      </c>
      <c r="S365" s="122">
        <v>500.86928870572604</v>
      </c>
      <c r="T365" s="122">
        <v>487.36707355224354</v>
      </c>
      <c r="U365" s="122">
        <v>492.06010366654596</v>
      </c>
      <c r="V365" s="122">
        <v>477.2264789289062</v>
      </c>
      <c r="W365" s="122">
        <v>448.14791576801866</v>
      </c>
      <c r="X365" s="122">
        <v>461.88600925047365</v>
      </c>
      <c r="Y365" s="122">
        <v>465.11004027223504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525.42223593094195</v>
      </c>
      <c r="D366" s="98">
        <v>554.30888993783924</v>
      </c>
      <c r="E366" s="98">
        <v>530.82068123791169</v>
      </c>
      <c r="F366" s="98">
        <v>577.240627179375</v>
      </c>
      <c r="G366" s="98">
        <v>482.72528470489652</v>
      </c>
      <c r="H366" s="98">
        <v>552.41832104936509</v>
      </c>
      <c r="I366" s="98">
        <v>482.03937973970267</v>
      </c>
      <c r="J366" s="98">
        <v>515.20808499598604</v>
      </c>
      <c r="K366" s="98">
        <v>668.35418889861512</v>
      </c>
      <c r="L366" s="98">
        <v>718.53799516106028</v>
      </c>
      <c r="M366" s="98">
        <v>664.34622037955967</v>
      </c>
      <c r="N366" s="98">
        <v>565.33878968377405</v>
      </c>
      <c r="O366" s="98">
        <v>565.82339935480866</v>
      </c>
      <c r="P366" s="98">
        <v>633.54195387398488</v>
      </c>
      <c r="Q366" s="98">
        <v>698.97651080736148</v>
      </c>
      <c r="R366" s="98">
        <v>736.83880442340774</v>
      </c>
      <c r="S366" s="98">
        <v>706.36127763735828</v>
      </c>
      <c r="T366" s="98">
        <v>654.28644714806649</v>
      </c>
      <c r="U366" s="98">
        <v>655.76476878529661</v>
      </c>
      <c r="V366" s="98">
        <v>654.02457036066062</v>
      </c>
      <c r="W366" s="98">
        <v>902.54018977898511</v>
      </c>
      <c r="X366" s="98">
        <v>0</v>
      </c>
      <c r="Y366" s="98">
        <v>0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415.08082773022278</v>
      </c>
      <c r="D367" s="33">
        <v>434.39938185334671</v>
      </c>
      <c r="E367" s="33">
        <v>433.07952754469591</v>
      </c>
      <c r="F367" s="33">
        <v>460.48890238561114</v>
      </c>
      <c r="G367" s="33">
        <v>372.86894715503439</v>
      </c>
      <c r="H367" s="33">
        <v>433.86858177003023</v>
      </c>
      <c r="I367" s="33">
        <v>378.23581126762679</v>
      </c>
      <c r="J367" s="33">
        <v>408.66164000135518</v>
      </c>
      <c r="K367" s="33">
        <v>515.36325794001516</v>
      </c>
      <c r="L367" s="33">
        <v>520.17447168924093</v>
      </c>
      <c r="M367" s="33">
        <v>511.85375765112497</v>
      </c>
      <c r="N367" s="33">
        <v>524.79109111339619</v>
      </c>
      <c r="O367" s="33">
        <v>509.88197565867102</v>
      </c>
      <c r="P367" s="33">
        <v>527.47003326437789</v>
      </c>
      <c r="Q367" s="33">
        <v>502.42595249626982</v>
      </c>
      <c r="R367" s="33">
        <v>507.12204235462053</v>
      </c>
      <c r="S367" s="33">
        <v>500.42310585882996</v>
      </c>
      <c r="T367" s="33">
        <v>487.195932704401</v>
      </c>
      <c r="U367" s="33">
        <v>491.77091723814874</v>
      </c>
      <c r="V367" s="33">
        <v>476.92205519088418</v>
      </c>
      <c r="W367" s="33">
        <v>447.01753560290024</v>
      </c>
      <c r="X367" s="33">
        <v>461.88600925047365</v>
      </c>
      <c r="Y367" s="33">
        <v>465.11004027223504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12692.376750842182</v>
      </c>
      <c r="D369" s="117">
        <f t="shared" si="179"/>
        <v>11635.779066219855</v>
      </c>
      <c r="E369" s="117">
        <f t="shared" si="179"/>
        <v>13358.245904350777</v>
      </c>
      <c r="F369" s="117">
        <f t="shared" si="179"/>
        <v>12315.738372257389</v>
      </c>
      <c r="G369" s="117">
        <f t="shared" si="179"/>
        <v>11947.517453327973</v>
      </c>
      <c r="H369" s="117">
        <f t="shared" si="179"/>
        <v>11124.143195781344</v>
      </c>
      <c r="I369" s="117">
        <f t="shared" si="179"/>
        <v>11232.61131278942</v>
      </c>
      <c r="J369" s="117">
        <f t="shared" si="179"/>
        <v>9992.3687234643912</v>
      </c>
      <c r="K369" s="117">
        <f t="shared" si="179"/>
        <v>11548.796186228612</v>
      </c>
      <c r="L369" s="117">
        <f t="shared" si="179"/>
        <v>12669.928362521156</v>
      </c>
      <c r="M369" s="117">
        <f t="shared" si="179"/>
        <v>11196.884011460113</v>
      </c>
      <c r="N369" s="117">
        <f t="shared" si="179"/>
        <v>10812.435921767912</v>
      </c>
      <c r="O369" s="117">
        <f t="shared" si="179"/>
        <v>11417.403366869972</v>
      </c>
      <c r="P369" s="117">
        <f t="shared" si="179"/>
        <v>9810.4421569432943</v>
      </c>
      <c r="Q369" s="117">
        <f t="shared" si="179"/>
        <v>9602.7107857655246</v>
      </c>
      <c r="R369" s="117">
        <f t="shared" ref="R369:V369" si="180">R370+R372+R374+R383</f>
        <v>10590.650538136602</v>
      </c>
      <c r="S369" s="117">
        <f t="shared" si="180"/>
        <v>10359.373912826297</v>
      </c>
      <c r="T369" s="117">
        <f t="shared" si="180"/>
        <v>10265.927817066829</v>
      </c>
      <c r="U369" s="117">
        <f t="shared" si="180"/>
        <v>8448.6667601395748</v>
      </c>
      <c r="V369" s="117">
        <f t="shared" si="180"/>
        <v>9763.7518275011844</v>
      </c>
      <c r="W369" s="117">
        <f t="shared" ref="W369:Y369" si="181">W370+W372+W374+W383</f>
        <v>12084.343632979746</v>
      </c>
      <c r="X369" s="117">
        <f t="shared" si="181"/>
        <v>9375.2034837350275</v>
      </c>
      <c r="Y369" s="117">
        <f t="shared" si="181"/>
        <v>7799.0887977828315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10456.813276309838</v>
      </c>
      <c r="D370" s="122">
        <f t="shared" si="182"/>
        <v>9310.3908419852269</v>
      </c>
      <c r="E370" s="122">
        <f t="shared" si="182"/>
        <v>11005.439916800331</v>
      </c>
      <c r="F370" s="122">
        <f t="shared" si="182"/>
        <v>9945.0148170954071</v>
      </c>
      <c r="G370" s="122">
        <f t="shared" si="182"/>
        <v>9769.1737087410784</v>
      </c>
      <c r="H370" s="122">
        <f t="shared" si="182"/>
        <v>8822.2524214269397</v>
      </c>
      <c r="I370" s="122">
        <f t="shared" si="182"/>
        <v>8960.3363832907507</v>
      </c>
      <c r="J370" s="122">
        <f t="shared" si="182"/>
        <v>7707.2073052262203</v>
      </c>
      <c r="K370" s="122">
        <f t="shared" si="182"/>
        <v>9003.4519212775176</v>
      </c>
      <c r="L370" s="122">
        <f t="shared" si="182"/>
        <v>10062.293922677232</v>
      </c>
      <c r="M370" s="122">
        <f t="shared" si="182"/>
        <v>8649.203568436802</v>
      </c>
      <c r="N370" s="122">
        <f t="shared" si="182"/>
        <v>8183.124161920081</v>
      </c>
      <c r="O370" s="122">
        <f t="shared" si="182"/>
        <v>8762.37387936907</v>
      </c>
      <c r="P370" s="122">
        <f t="shared" si="182"/>
        <v>7196.9612548539317</v>
      </c>
      <c r="Q370" s="122">
        <f t="shared" si="182"/>
        <v>7002.1430098847914</v>
      </c>
      <c r="R370" s="122">
        <f t="shared" si="182"/>
        <v>7994.4928498214476</v>
      </c>
      <c r="S370" s="122">
        <f t="shared" si="182"/>
        <v>7824.3009826922698</v>
      </c>
      <c r="T370" s="122">
        <f t="shared" si="182"/>
        <v>7828.0866526997688</v>
      </c>
      <c r="U370" s="122">
        <f t="shared" si="182"/>
        <v>5953.3935168714579</v>
      </c>
      <c r="V370" s="122">
        <f t="shared" si="182"/>
        <v>7342.2095136409762</v>
      </c>
      <c r="W370" s="122">
        <f t="shared" si="182"/>
        <v>9475.0471057967134</v>
      </c>
      <c r="X370" s="122">
        <f t="shared" si="182"/>
        <v>6849.0412511794548</v>
      </c>
      <c r="Y370" s="122">
        <f t="shared" si="182"/>
        <v>5392.9297461487768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10456.813276309838</v>
      </c>
      <c r="D371" s="98">
        <v>9310.3908419852269</v>
      </c>
      <c r="E371" s="98">
        <v>11005.439916800331</v>
      </c>
      <c r="F371" s="98">
        <v>9945.0148170954071</v>
      </c>
      <c r="G371" s="98">
        <v>9769.1737087410784</v>
      </c>
      <c r="H371" s="98">
        <v>8822.2524214269397</v>
      </c>
      <c r="I371" s="98">
        <v>8960.3363832907507</v>
      </c>
      <c r="J371" s="98">
        <v>7707.2073052262203</v>
      </c>
      <c r="K371" s="98">
        <v>9003.4519212775176</v>
      </c>
      <c r="L371" s="98">
        <v>10062.293922677232</v>
      </c>
      <c r="M371" s="98">
        <v>8649.203568436802</v>
      </c>
      <c r="N371" s="98">
        <v>8183.124161920081</v>
      </c>
      <c r="O371" s="98">
        <v>8762.37387936907</v>
      </c>
      <c r="P371" s="98">
        <v>7196.9612548539317</v>
      </c>
      <c r="Q371" s="98">
        <v>7002.1430098847914</v>
      </c>
      <c r="R371" s="98">
        <v>7994.4928498214476</v>
      </c>
      <c r="S371" s="98">
        <v>7824.3009826922698</v>
      </c>
      <c r="T371" s="98">
        <v>7828.0866526997688</v>
      </c>
      <c r="U371" s="98">
        <v>5953.3935168714579</v>
      </c>
      <c r="V371" s="98">
        <v>7342.2095136409762</v>
      </c>
      <c r="W371" s="98">
        <v>9475.0471057967134</v>
      </c>
      <c r="X371" s="98">
        <v>6849.0412511794548</v>
      </c>
      <c r="Y371" s="98">
        <v>5392.9297461487768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8.825023160077313</v>
      </c>
      <c r="D372" s="122">
        <f t="shared" si="183"/>
        <v>9.6965966193956543</v>
      </c>
      <c r="E372" s="122">
        <f t="shared" si="183"/>
        <v>21.685693898664066</v>
      </c>
      <c r="F372" s="122">
        <f t="shared" si="183"/>
        <v>13.756629628781662</v>
      </c>
      <c r="G372" s="122">
        <f t="shared" si="183"/>
        <v>15.255288252387688</v>
      </c>
      <c r="H372" s="122">
        <f t="shared" si="183"/>
        <v>21.178242971762053</v>
      </c>
      <c r="I372" s="122">
        <f t="shared" si="183"/>
        <v>21.71223687824531</v>
      </c>
      <c r="J372" s="122">
        <f t="shared" si="183"/>
        <v>19.562674116267345</v>
      </c>
      <c r="K372" s="122">
        <f t="shared" si="183"/>
        <v>21.553828853003335</v>
      </c>
      <c r="L372" s="122">
        <f t="shared" si="183"/>
        <v>28.439811396188137</v>
      </c>
      <c r="M372" s="122">
        <f t="shared" si="183"/>
        <v>25.370761049841267</v>
      </c>
      <c r="N372" s="122">
        <f t="shared" si="183"/>
        <v>28.567095145602579</v>
      </c>
      <c r="O372" s="122">
        <f t="shared" si="183"/>
        <v>42.675805680775746</v>
      </c>
      <c r="P372" s="122">
        <f t="shared" si="183"/>
        <v>18.803035035267214</v>
      </c>
      <c r="Q372" s="122">
        <f t="shared" si="183"/>
        <v>29.509947115001186</v>
      </c>
      <c r="R372" s="122">
        <f t="shared" si="183"/>
        <v>27.382641864615582</v>
      </c>
      <c r="S372" s="122">
        <f t="shared" si="183"/>
        <v>29.901648118169199</v>
      </c>
      <c r="T372" s="122">
        <f t="shared" si="183"/>
        <v>28.536429830392692</v>
      </c>
      <c r="U372" s="122">
        <f t="shared" si="183"/>
        <v>27.729211585868981</v>
      </c>
      <c r="V372" s="122">
        <f t="shared" si="183"/>
        <v>29.996861247175346</v>
      </c>
      <c r="W372" s="122">
        <f t="shared" si="183"/>
        <v>40.961846767711876</v>
      </c>
      <c r="X372" s="122">
        <f t="shared" si="183"/>
        <v>18.660753445890659</v>
      </c>
      <c r="Y372" s="122">
        <f t="shared" si="183"/>
        <v>5.6243430575743343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8.825023160077313</v>
      </c>
      <c r="D373" s="98">
        <f>RES_hhdet_in_tesh!D147</f>
        <v>9.6965966193956543</v>
      </c>
      <c r="E373" s="98">
        <f>RES_hhdet_in_tesh!E147</f>
        <v>21.685693898664066</v>
      </c>
      <c r="F373" s="98">
        <f>RES_hhdet_in_tesh!F147</f>
        <v>13.756629628781662</v>
      </c>
      <c r="G373" s="98">
        <f>RES_hhdet_in_tesh!G147</f>
        <v>15.255288252387688</v>
      </c>
      <c r="H373" s="98">
        <f>RES_hhdet_in_tesh!H147</f>
        <v>21.178242971762053</v>
      </c>
      <c r="I373" s="98">
        <f>RES_hhdet_in_tesh!I147</f>
        <v>21.71223687824531</v>
      </c>
      <c r="J373" s="98">
        <f>RES_hhdet_in_tesh!J147</f>
        <v>19.562674116267345</v>
      </c>
      <c r="K373" s="98">
        <f>RES_hhdet_in_tesh!K147</f>
        <v>21.553828853003335</v>
      </c>
      <c r="L373" s="98">
        <f>RES_hhdet_in_tesh!L147</f>
        <v>28.439811396188137</v>
      </c>
      <c r="M373" s="98">
        <f>RES_hhdet_in_tesh!M147</f>
        <v>25.370761049841267</v>
      </c>
      <c r="N373" s="98">
        <f>RES_hhdet_in_tesh!N147</f>
        <v>28.567095145602579</v>
      </c>
      <c r="O373" s="98">
        <f>RES_hhdet_in_tesh!O147</f>
        <v>42.675805680775746</v>
      </c>
      <c r="P373" s="98">
        <f>RES_hhdet_in_tesh!P147</f>
        <v>18.803035035267214</v>
      </c>
      <c r="Q373" s="98">
        <f>RES_hhdet_in_tesh!Q147</f>
        <v>29.509947115001186</v>
      </c>
      <c r="R373" s="98">
        <f>RES_hhdet_in_tesh!R147</f>
        <v>27.382641864615582</v>
      </c>
      <c r="S373" s="98">
        <f>RES_hhdet_in_tesh!S147</f>
        <v>29.901648118169199</v>
      </c>
      <c r="T373" s="98">
        <f>RES_hhdet_in_tesh!T147</f>
        <v>28.536429830392692</v>
      </c>
      <c r="U373" s="98">
        <f>RES_hhdet_in_tesh!U147</f>
        <v>27.729211585868981</v>
      </c>
      <c r="V373" s="98">
        <f>RES_hhdet_in_tesh!V147</f>
        <v>29.996861247175346</v>
      </c>
      <c r="W373" s="98">
        <f>RES_hhdet_in_tesh!W147</f>
        <v>40.961846767711876</v>
      </c>
      <c r="X373" s="98">
        <f>RES_hhdet_in_tesh!X147</f>
        <v>18.660753445890659</v>
      </c>
      <c r="Y373" s="98">
        <f>RES_hhdet_in_tesh!Y147</f>
        <v>5.6243430575743343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1909.2850121594529</v>
      </c>
      <c r="D374" s="122">
        <v>1982.8980256768207</v>
      </c>
      <c r="E374" s="122">
        <v>1998.8148630085243</v>
      </c>
      <c r="F374" s="122">
        <v>2002.9775601843864</v>
      </c>
      <c r="G374" s="122">
        <v>1875.8763379794721</v>
      </c>
      <c r="H374" s="122">
        <v>1945.9190122621314</v>
      </c>
      <c r="I374" s="122">
        <v>1958.1255002027506</v>
      </c>
      <c r="J374" s="122">
        <v>1948.9821101650723</v>
      </c>
      <c r="K374" s="122">
        <v>2123.5592602105639</v>
      </c>
      <c r="L374" s="122">
        <v>2174.1856310029739</v>
      </c>
      <c r="M374" s="122">
        <v>2122.4026145427856</v>
      </c>
      <c r="N374" s="122">
        <v>2188.7982152850336</v>
      </c>
      <c r="O374" s="122">
        <v>2209.4909691211742</v>
      </c>
      <c r="P374" s="122">
        <v>2174.2066965068939</v>
      </c>
      <c r="Q374" s="122">
        <v>2165.7993796876663</v>
      </c>
      <c r="R374" s="122">
        <v>2153.4652475368803</v>
      </c>
      <c r="S374" s="122">
        <v>2087.7199661951372</v>
      </c>
      <c r="T374" s="122">
        <v>1994.8552441896384</v>
      </c>
      <c r="U374" s="122">
        <v>2041.4333087213238</v>
      </c>
      <c r="V374" s="122">
        <v>1971.9958172594672</v>
      </c>
      <c r="W374" s="122">
        <v>2170.246070427454</v>
      </c>
      <c r="X374" s="122">
        <v>2093.2190284199801</v>
      </c>
      <c r="Y374" s="122">
        <v>1980.3472479159263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1786.9235652036527</v>
      </c>
      <c r="D375" s="98">
        <v>1937.3280109569096</v>
      </c>
      <c r="E375" s="98">
        <v>1789.7494278806705</v>
      </c>
      <c r="F375" s="98">
        <v>1792.2070103956776</v>
      </c>
      <c r="G375" s="98">
        <v>2064.0450947318759</v>
      </c>
      <c r="H375" s="98">
        <v>1935.3945118684608</v>
      </c>
      <c r="I375" s="98">
        <v>2065.0830798181887</v>
      </c>
      <c r="J375" s="98">
        <v>2257.5857266522121</v>
      </c>
      <c r="K375" s="98">
        <v>1812.0783032008078</v>
      </c>
      <c r="L375" s="98">
        <v>1993.5685780448596</v>
      </c>
      <c r="M375" s="98">
        <v>2158.7155917914529</v>
      </c>
      <c r="N375" s="98">
        <v>2191.2793508102382</v>
      </c>
      <c r="O375" s="98">
        <v>2095.1266349202433</v>
      </c>
      <c r="P375" s="98">
        <v>2249.4203933686053</v>
      </c>
      <c r="Q375" s="98">
        <v>2309.6807205723439</v>
      </c>
      <c r="R375" s="98">
        <v>1993.5053432787968</v>
      </c>
      <c r="S375" s="98">
        <v>2082.0022499200545</v>
      </c>
      <c r="T375" s="98">
        <v>1964.0845604254025</v>
      </c>
      <c r="U375" s="98">
        <v>1984.2927238330979</v>
      </c>
      <c r="V375" s="98">
        <v>1893.2523009523359</v>
      </c>
      <c r="W375" s="98">
        <v>2394.2034867807465</v>
      </c>
      <c r="X375" s="98">
        <v>2059.0990073660737</v>
      </c>
      <c r="Y375" s="98">
        <v>1976.2889586691565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1792.476764820351</v>
      </c>
      <c r="G376" s="98">
        <v>2065.0365429209473</v>
      </c>
      <c r="H376" s="98">
        <v>1936.1429475928758</v>
      </c>
      <c r="I376" s="98">
        <v>2065.7823130215147</v>
      </c>
      <c r="J376" s="98">
        <v>2258.5998471299572</v>
      </c>
      <c r="K376" s="98">
        <v>0</v>
      </c>
      <c r="L376" s="98">
        <v>0</v>
      </c>
      <c r="M376" s="98">
        <v>0</v>
      </c>
      <c r="N376" s="98">
        <v>2192.7482983419773</v>
      </c>
      <c r="O376" s="98">
        <v>2097.6632021509577</v>
      </c>
      <c r="P376" s="98">
        <v>2254.388682187282</v>
      </c>
      <c r="Q376" s="98">
        <v>2317.7272211406298</v>
      </c>
      <c r="R376" s="98">
        <v>0</v>
      </c>
      <c r="S376" s="98">
        <v>0</v>
      </c>
      <c r="T376" s="98">
        <v>0</v>
      </c>
      <c r="U376" s="98">
        <v>1989.0568070410689</v>
      </c>
      <c r="V376" s="98">
        <v>1900.1234198946834</v>
      </c>
      <c r="W376" s="98">
        <v>2412.783016493237</v>
      </c>
      <c r="X376" s="98">
        <v>2080.5048909183715</v>
      </c>
      <c r="Y376" s="98">
        <v>1994.3986464248733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659.51057251855343</v>
      </c>
      <c r="G377" s="101">
        <v>763.17284897616548</v>
      </c>
      <c r="H377" s="101">
        <v>592.23103756267813</v>
      </c>
      <c r="I377" s="101">
        <v>668.96535603173197</v>
      </c>
      <c r="J377" s="101">
        <v>798.3322130740961</v>
      </c>
      <c r="K377" s="101">
        <v>0</v>
      </c>
      <c r="L377" s="101">
        <v>0</v>
      </c>
      <c r="M377" s="101">
        <v>0</v>
      </c>
      <c r="N377" s="101">
        <v>745.12126539641235</v>
      </c>
      <c r="O377" s="101">
        <v>603.85679968941974</v>
      </c>
      <c r="P377" s="101">
        <v>662.6122422607275</v>
      </c>
      <c r="Q377" s="101">
        <v>549.52637496358466</v>
      </c>
      <c r="R377" s="101">
        <v>0</v>
      </c>
      <c r="S377" s="101">
        <v>0</v>
      </c>
      <c r="T377" s="101">
        <v>0</v>
      </c>
      <c r="U377" s="101">
        <v>577.30020134386052</v>
      </c>
      <c r="V377" s="101">
        <v>551.12770844128715</v>
      </c>
      <c r="W377" s="101">
        <v>688.72248252658574</v>
      </c>
      <c r="X377" s="101">
        <v>691.19464187938161</v>
      </c>
      <c r="Y377" s="101">
        <v>666.26745378273074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1132.9661923017979</v>
      </c>
      <c r="G378" s="104">
        <v>1301.863693944782</v>
      </c>
      <c r="H378" s="104">
        <v>1343.9119100301975</v>
      </c>
      <c r="I378" s="104">
        <v>1396.8169569897825</v>
      </c>
      <c r="J378" s="104">
        <v>1460.2676340558612</v>
      </c>
      <c r="K378" s="104">
        <v>0</v>
      </c>
      <c r="L378" s="104">
        <v>0</v>
      </c>
      <c r="M378" s="104">
        <v>0</v>
      </c>
      <c r="N378" s="104">
        <v>1447.6270329455647</v>
      </c>
      <c r="O378" s="104">
        <v>1493.806402461538</v>
      </c>
      <c r="P378" s="104">
        <v>1591.7764399265543</v>
      </c>
      <c r="Q378" s="104">
        <v>1768.2008461770454</v>
      </c>
      <c r="R378" s="104">
        <v>0</v>
      </c>
      <c r="S378" s="104">
        <v>0</v>
      </c>
      <c r="T378" s="104">
        <v>0</v>
      </c>
      <c r="U378" s="104">
        <v>1411.756605697208</v>
      </c>
      <c r="V378" s="104">
        <v>1348.9957114533966</v>
      </c>
      <c r="W378" s="104">
        <v>1724.0605339666508</v>
      </c>
      <c r="X378" s="104">
        <v>1389.3102490389897</v>
      </c>
      <c r="Y378" s="104">
        <v>1328.1311926421424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1909.7464810309825</v>
      </c>
      <c r="D379" s="101">
        <v>1983.3239536405194</v>
      </c>
      <c r="E379" s="101">
        <v>2002.7957161830309</v>
      </c>
      <c r="F379" s="101">
        <v>2010.7138063843033</v>
      </c>
      <c r="G379" s="101">
        <v>1866.0940624910559</v>
      </c>
      <c r="H379" s="101">
        <v>1945.7033253422878</v>
      </c>
      <c r="I379" s="101">
        <v>1955.9130547178891</v>
      </c>
      <c r="J379" s="101">
        <v>1947.602053449787</v>
      </c>
      <c r="K379" s="101">
        <v>2126.2627930571093</v>
      </c>
      <c r="L379" s="101">
        <v>2175.7777536212111</v>
      </c>
      <c r="M379" s="101">
        <v>2122.0998672330943</v>
      </c>
      <c r="N379" s="101">
        <v>2188.8958009131939</v>
      </c>
      <c r="O379" s="101">
        <v>2211.9044906104914</v>
      </c>
      <c r="P379" s="101">
        <v>2174.4526863065066</v>
      </c>
      <c r="Q379" s="101">
        <v>2166.4530812927756</v>
      </c>
      <c r="R379" s="101">
        <v>2155.1413665485452</v>
      </c>
      <c r="S379" s="101">
        <v>2087.2340708560146</v>
      </c>
      <c r="T379" s="101">
        <v>1995.1414067440157</v>
      </c>
      <c r="U379" s="101">
        <v>2042.0633808404689</v>
      </c>
      <c r="V379" s="101">
        <v>1973.2430239498872</v>
      </c>
      <c r="W379" s="101">
        <v>2168.9658431348439</v>
      </c>
      <c r="X379" s="101">
        <v>2094.4908139796512</v>
      </c>
      <c r="Y379" s="101">
        <v>1981.415797890849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1909.8240901944994</v>
      </c>
      <c r="D380" s="104">
        <v>1983.3573401777728</v>
      </c>
      <c r="E380" s="104">
        <v>2003.2074605769092</v>
      </c>
      <c r="F380" s="104">
        <v>2011.5446960267352</v>
      </c>
      <c r="G380" s="104">
        <v>1867.4061975065588</v>
      </c>
      <c r="H380" s="104">
        <v>1946.9403940880864</v>
      </c>
      <c r="I380" s="104">
        <v>1956.451412114664</v>
      </c>
      <c r="J380" s="104">
        <v>1948.0761757971275</v>
      </c>
      <c r="K380" s="104">
        <v>2127.7240689826262</v>
      </c>
      <c r="L380" s="104">
        <v>2176.5873348621262</v>
      </c>
      <c r="M380" s="104">
        <v>2122.4132061922915</v>
      </c>
      <c r="N380" s="104">
        <v>2188.593992317732</v>
      </c>
      <c r="O380" s="104">
        <v>2211.1420564657637</v>
      </c>
      <c r="P380" s="104">
        <v>2171.7393170691607</v>
      </c>
      <c r="Q380" s="104">
        <v>2162.5149063615231</v>
      </c>
      <c r="R380" s="104">
        <v>2152.9577863291606</v>
      </c>
      <c r="S380" s="104">
        <v>2088.2713660299482</v>
      </c>
      <c r="T380" s="104">
        <v>1995.0774482211023</v>
      </c>
      <c r="U380" s="104">
        <v>2042.1063840509403</v>
      </c>
      <c r="V380" s="104">
        <v>1972.3513919825205</v>
      </c>
      <c r="W380" s="104">
        <v>2165.76684695515</v>
      </c>
      <c r="X380" s="104">
        <v>2092.2993078335071</v>
      </c>
      <c r="Y380" s="104">
        <v>1978.4975668903348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708.99198789810168</v>
      </c>
      <c r="D381" s="98">
        <v>738.70574853805238</v>
      </c>
      <c r="E381" s="98">
        <v>739.72593716017457</v>
      </c>
      <c r="F381" s="98">
        <v>741.8528291437151</v>
      </c>
      <c r="G381" s="98">
        <v>688.24002781916738</v>
      </c>
      <c r="H381" s="98">
        <v>596.29685179725755</v>
      </c>
      <c r="I381" s="98">
        <v>632.69677364688209</v>
      </c>
      <c r="J381" s="98">
        <v>685.17840436351321</v>
      </c>
      <c r="K381" s="98">
        <v>766.75071997034001</v>
      </c>
      <c r="L381" s="98">
        <v>691.36082014763917</v>
      </c>
      <c r="M381" s="98">
        <v>751.07339755701673</v>
      </c>
      <c r="N381" s="98">
        <v>746.25046565524292</v>
      </c>
      <c r="O381" s="98">
        <v>646.52595588146426</v>
      </c>
      <c r="P381" s="98">
        <v>641.08039737338731</v>
      </c>
      <c r="Q381" s="98">
        <v>514.83807591210837</v>
      </c>
      <c r="R381" s="98">
        <v>476.49396674864664</v>
      </c>
      <c r="S381" s="98">
        <v>519.76237663334666</v>
      </c>
      <c r="T381" s="98">
        <v>575.70025667981099</v>
      </c>
      <c r="U381" s="98">
        <v>603.66911410774276</v>
      </c>
      <c r="V381" s="98">
        <v>581.61392117196124</v>
      </c>
      <c r="W381" s="98">
        <v>620.52399816357047</v>
      </c>
      <c r="X381" s="98">
        <v>707.46926551877505</v>
      </c>
      <c r="Y381" s="98">
        <v>664.65478934349323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1200.8321022963976</v>
      </c>
      <c r="D382" s="98">
        <v>1244.65159163972</v>
      </c>
      <c r="E382" s="98">
        <v>1263.4815234167345</v>
      </c>
      <c r="F382" s="98">
        <v>1269.6918668830199</v>
      </c>
      <c r="G382" s="98">
        <v>1179.1661696873914</v>
      </c>
      <c r="H382" s="98">
        <v>1350.6435422908289</v>
      </c>
      <c r="I382" s="98">
        <v>1323.7546384677821</v>
      </c>
      <c r="J382" s="98">
        <v>1262.8977714336143</v>
      </c>
      <c r="K382" s="98">
        <v>1360.9733490122867</v>
      </c>
      <c r="L382" s="98">
        <v>1485.2265147144869</v>
      </c>
      <c r="M382" s="98">
        <v>1371.3398086352747</v>
      </c>
      <c r="N382" s="98">
        <v>1442.3435266624892</v>
      </c>
      <c r="O382" s="98">
        <v>1564.6161005842996</v>
      </c>
      <c r="P382" s="98">
        <v>1530.6589196957734</v>
      </c>
      <c r="Q382" s="98">
        <v>1647.6768304494149</v>
      </c>
      <c r="R382" s="98">
        <v>1676.4638195805139</v>
      </c>
      <c r="S382" s="98">
        <v>1568.5089893966015</v>
      </c>
      <c r="T382" s="98">
        <v>1419.377191541291</v>
      </c>
      <c r="U382" s="98">
        <v>1438.4372699431972</v>
      </c>
      <c r="V382" s="98">
        <v>1390.7374708105592</v>
      </c>
      <c r="W382" s="98">
        <v>1545.242848791579</v>
      </c>
      <c r="X382" s="98">
        <v>1384.8300423147318</v>
      </c>
      <c r="Y382" s="98">
        <v>1313.8427775468413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317.45343921281341</v>
      </c>
      <c r="D383" s="122">
        <v>332.79360193841217</v>
      </c>
      <c r="E383" s="122">
        <v>332.30543064325639</v>
      </c>
      <c r="F383" s="122">
        <v>353.98936534881301</v>
      </c>
      <c r="G383" s="122">
        <v>287.21211835503584</v>
      </c>
      <c r="H383" s="122">
        <v>334.79351912050981</v>
      </c>
      <c r="I383" s="122">
        <v>292.43719241767417</v>
      </c>
      <c r="J383" s="122">
        <v>316.61663395683001</v>
      </c>
      <c r="K383" s="122">
        <v>400.23117588752552</v>
      </c>
      <c r="L383" s="122">
        <v>405.0089974447593</v>
      </c>
      <c r="M383" s="122">
        <v>399.90706743068586</v>
      </c>
      <c r="N383" s="122">
        <v>411.94644941719571</v>
      </c>
      <c r="O383" s="122">
        <v>402.86271269895173</v>
      </c>
      <c r="P383" s="122">
        <v>420.47117054720212</v>
      </c>
      <c r="Q383" s="122">
        <v>405.25844907806459</v>
      </c>
      <c r="R383" s="122">
        <v>415.3097989136578</v>
      </c>
      <c r="S383" s="122">
        <v>417.45131582072094</v>
      </c>
      <c r="T383" s="122">
        <v>414.44949034702921</v>
      </c>
      <c r="U383" s="122">
        <v>426.11072296092425</v>
      </c>
      <c r="V383" s="122">
        <v>419.54963535356546</v>
      </c>
      <c r="W383" s="122">
        <v>398.08860998786633</v>
      </c>
      <c r="X383" s="122">
        <v>414.28245068970131</v>
      </c>
      <c r="Y383" s="122">
        <v>420.18746066055462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319.3300067399162</v>
      </c>
      <c r="D384" s="98">
        <v>337.01241558409464</v>
      </c>
      <c r="E384" s="98">
        <v>322.85284694800811</v>
      </c>
      <c r="F384" s="98">
        <v>351.21765985907302</v>
      </c>
      <c r="G384" s="98">
        <v>293.82052105155185</v>
      </c>
      <c r="H384" s="98">
        <v>336.36649065842647</v>
      </c>
      <c r="I384" s="98">
        <v>293.62274674058676</v>
      </c>
      <c r="J384" s="98">
        <v>313.94411095394395</v>
      </c>
      <c r="K384" s="98">
        <v>407.41668824699565</v>
      </c>
      <c r="L384" s="98">
        <v>438.17170008856255</v>
      </c>
      <c r="M384" s="98">
        <v>405.24007198067778</v>
      </c>
      <c r="N384" s="98">
        <v>344.901926090735</v>
      </c>
      <c r="O384" s="98">
        <v>345.23031506937735</v>
      </c>
      <c r="P384" s="98">
        <v>386.65025718349455</v>
      </c>
      <c r="Q384" s="98">
        <v>427.04424391710808</v>
      </c>
      <c r="R384" s="98">
        <v>451.44832615280529</v>
      </c>
      <c r="S384" s="98">
        <v>434.49518099870176</v>
      </c>
      <c r="T384" s="98">
        <v>404.21099528276557</v>
      </c>
      <c r="U384" s="98">
        <v>406.72179252016673</v>
      </c>
      <c r="V384" s="98">
        <v>406.77298871795301</v>
      </c>
      <c r="W384" s="98">
        <v>562.08797989360085</v>
      </c>
      <c r="X384" s="98">
        <v>0</v>
      </c>
      <c r="Y384" s="98">
        <v>0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317.44357292718195</v>
      </c>
      <c r="D385" s="33">
        <v>332.77611980402122</v>
      </c>
      <c r="E385" s="33">
        <v>332.34776828297828</v>
      </c>
      <c r="F385" s="33">
        <v>354.00530526094155</v>
      </c>
      <c r="G385" s="33">
        <v>287.17222057260568</v>
      </c>
      <c r="H385" s="33">
        <v>334.78554301716838</v>
      </c>
      <c r="I385" s="33">
        <v>292.43309686637679</v>
      </c>
      <c r="J385" s="33">
        <v>316.62334743307758</v>
      </c>
      <c r="K385" s="33">
        <v>400.21184267041485</v>
      </c>
      <c r="L385" s="33">
        <v>404.95866194871513</v>
      </c>
      <c r="M385" s="33">
        <v>399.90277700063757</v>
      </c>
      <c r="N385" s="33">
        <v>412.0071048966829</v>
      </c>
      <c r="O385" s="33">
        <v>402.99741279357835</v>
      </c>
      <c r="P385" s="33">
        <v>420.58589275987356</v>
      </c>
      <c r="Q385" s="33">
        <v>405.1615358320995</v>
      </c>
      <c r="R385" s="33">
        <v>415.19084609473043</v>
      </c>
      <c r="S385" s="33">
        <v>417.4143086345685</v>
      </c>
      <c r="T385" s="33">
        <v>414.4599877787424</v>
      </c>
      <c r="U385" s="33">
        <v>426.14497375970592</v>
      </c>
      <c r="V385" s="33">
        <v>419.57163510761654</v>
      </c>
      <c r="W385" s="33">
        <v>397.68063290410794</v>
      </c>
      <c r="X385" s="33">
        <v>414.28245068970131</v>
      </c>
      <c r="Y385" s="33">
        <v>420.18746066055462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3.1636245268010788</v>
      </c>
      <c r="D387" s="117">
        <f t="shared" si="184"/>
        <v>7.1213970143349092</v>
      </c>
      <c r="E387" s="117">
        <f t="shared" si="184"/>
        <v>12.991105692122575</v>
      </c>
      <c r="F387" s="117">
        <f t="shared" si="184"/>
        <v>24.429103596773547</v>
      </c>
      <c r="G387" s="117">
        <f t="shared" si="184"/>
        <v>34.437675020313883</v>
      </c>
      <c r="H387" s="117">
        <f t="shared" si="184"/>
        <v>23.026796229578348</v>
      </c>
      <c r="I387" s="117">
        <f t="shared" si="184"/>
        <v>13.959839797422038</v>
      </c>
      <c r="J387" s="117">
        <f t="shared" si="184"/>
        <v>3.1811627083673062</v>
      </c>
      <c r="K387" s="117">
        <f t="shared" si="184"/>
        <v>8.465879510363326</v>
      </c>
      <c r="L387" s="117">
        <f t="shared" si="184"/>
        <v>7.6193021314122351</v>
      </c>
      <c r="M387" s="117">
        <f t="shared" si="184"/>
        <v>3.1042963131674686</v>
      </c>
      <c r="N387" s="117">
        <f t="shared" si="184"/>
        <v>10.846614869954703</v>
      </c>
      <c r="O387" s="117">
        <f t="shared" si="184"/>
        <v>12.153351439598165</v>
      </c>
      <c r="P387" s="117">
        <f t="shared" si="184"/>
        <v>8.6461324424473371</v>
      </c>
      <c r="Q387" s="117">
        <f t="shared" si="184"/>
        <v>6.3112997810228872</v>
      </c>
      <c r="R387" s="117">
        <f t="shared" ref="R387:V387" si="185">R388+R390+R392+R401</f>
        <v>2.6044462845792626</v>
      </c>
      <c r="S387" s="117">
        <f t="shared" si="185"/>
        <v>5.9131041703928364</v>
      </c>
      <c r="T387" s="117">
        <f t="shared" si="185"/>
        <v>4.8554922741749014</v>
      </c>
      <c r="U387" s="117">
        <f t="shared" si="185"/>
        <v>6.5420950008509413</v>
      </c>
      <c r="V387" s="117">
        <f t="shared" si="185"/>
        <v>6.0416186643711658</v>
      </c>
      <c r="W387" s="117">
        <f t="shared" ref="W387:Y387" si="186">W388+W390+W392+W401</f>
        <v>7.6991909989594793</v>
      </c>
      <c r="X387" s="117">
        <f t="shared" si="186"/>
        <v>4.3292481116174057</v>
      </c>
      <c r="Y387" s="117">
        <f t="shared" si="186"/>
        <v>2.7452631105172642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2.5393833389659699</v>
      </c>
      <c r="D392" s="122">
        <v>6.6017698060413457</v>
      </c>
      <c r="E392" s="122">
        <v>12.453436729800917</v>
      </c>
      <c r="F392" s="122">
        <v>23.679317913329136</v>
      </c>
      <c r="G392" s="122">
        <v>33.779608152899016</v>
      </c>
      <c r="H392" s="122">
        <v>22.393694909774339</v>
      </c>
      <c r="I392" s="122">
        <v>13.582869106258467</v>
      </c>
      <c r="J392" s="122">
        <v>2.8879039856585447</v>
      </c>
      <c r="K392" s="122">
        <v>8.058482361301941</v>
      </c>
      <c r="L392" s="122">
        <v>7.3719319505876033</v>
      </c>
      <c r="M392" s="122">
        <v>2.9829837027000883</v>
      </c>
      <c r="N392" s="122">
        <v>10.730535605599867</v>
      </c>
      <c r="O392" s="122">
        <v>11.853642211156437</v>
      </c>
      <c r="P392" s="122">
        <v>8.1596146057950136</v>
      </c>
      <c r="Q392" s="122">
        <v>5.6081035822490994</v>
      </c>
      <c r="R392" s="122">
        <v>2.0553083185479522</v>
      </c>
      <c r="S392" s="122">
        <v>5.5654601524696492</v>
      </c>
      <c r="T392" s="122">
        <v>4.7032617763932478</v>
      </c>
      <c r="U392" s="122">
        <v>6.2794130203114058</v>
      </c>
      <c r="V392" s="122">
        <v>5.7862428823419965</v>
      </c>
      <c r="W392" s="122">
        <v>7.190430999723751</v>
      </c>
      <c r="X392" s="122">
        <v>4.3292481116174057</v>
      </c>
      <c r="Y392" s="122">
        <v>2.7452631105172642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647.37345921372457</v>
      </c>
      <c r="D393" s="98">
        <v>699.89075209360203</v>
      </c>
      <c r="E393" s="98">
        <v>644.51324860077364</v>
      </c>
      <c r="F393" s="98">
        <v>643.31214036042513</v>
      </c>
      <c r="G393" s="98">
        <v>738.23833117441234</v>
      </c>
      <c r="H393" s="98">
        <v>689.53816588961047</v>
      </c>
      <c r="I393" s="98">
        <v>732.61304994879902</v>
      </c>
      <c r="J393" s="98">
        <v>796.9617008472452</v>
      </c>
      <c r="K393" s="98">
        <v>635.95646681898143</v>
      </c>
      <c r="L393" s="98">
        <v>694.8923474375315</v>
      </c>
      <c r="M393" s="98">
        <v>742.16634523178197</v>
      </c>
      <c r="N393" s="98">
        <v>736.75255820939526</v>
      </c>
      <c r="O393" s="98">
        <v>682.42863892872617</v>
      </c>
      <c r="P393" s="98">
        <v>705.95567694816191</v>
      </c>
      <c r="Q393" s="98">
        <v>701.81520679346443</v>
      </c>
      <c r="R393" s="98">
        <v>593.49732051122839</v>
      </c>
      <c r="S393" s="98">
        <v>608.39267035155058</v>
      </c>
      <c r="T393" s="98">
        <v>564.58416979736978</v>
      </c>
      <c r="U393" s="98">
        <v>562.58642662857505</v>
      </c>
      <c r="V393" s="98">
        <v>531.05292179560786</v>
      </c>
      <c r="W393" s="98">
        <v>667.19718450761502</v>
      </c>
      <c r="X393" s="98">
        <v>571.33759211174913</v>
      </c>
      <c r="Y393" s="98">
        <v>547.16504353225957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236.73111171659278</v>
      </c>
      <c r="G394" s="98">
        <v>272.96082428808256</v>
      </c>
      <c r="H394" s="98">
        <v>210.99879167768597</v>
      </c>
      <c r="I394" s="98">
        <v>237.32350266297257</v>
      </c>
      <c r="J394" s="98">
        <v>281.82327291560324</v>
      </c>
      <c r="K394" s="98">
        <v>0</v>
      </c>
      <c r="L394" s="98">
        <v>0</v>
      </c>
      <c r="M394" s="98">
        <v>0</v>
      </c>
      <c r="N394" s="98">
        <v>250.52488093498599</v>
      </c>
      <c r="O394" s="98">
        <v>196.6893871957264</v>
      </c>
      <c r="P394" s="98">
        <v>207.95351345543637</v>
      </c>
      <c r="Q394" s="98">
        <v>166.97804291666858</v>
      </c>
      <c r="R394" s="98">
        <v>0</v>
      </c>
      <c r="S394" s="98">
        <v>0</v>
      </c>
      <c r="T394" s="98">
        <v>0</v>
      </c>
      <c r="U394" s="98">
        <v>163.67608138914753</v>
      </c>
      <c r="V394" s="98">
        <v>154.59005632954563</v>
      </c>
      <c r="W394" s="98">
        <v>191.92758835494666</v>
      </c>
      <c r="X394" s="98">
        <v>191.78557269912807</v>
      </c>
      <c r="Y394" s="98">
        <v>184.46607149930705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236.73111171659278</v>
      </c>
      <c r="G395" s="101">
        <v>272.96082428808256</v>
      </c>
      <c r="H395" s="101">
        <v>210.99879167768597</v>
      </c>
      <c r="I395" s="101">
        <v>237.32350266297257</v>
      </c>
      <c r="J395" s="101">
        <v>281.82327291560324</v>
      </c>
      <c r="K395" s="101">
        <v>0</v>
      </c>
      <c r="L395" s="101">
        <v>0</v>
      </c>
      <c r="M395" s="101">
        <v>0</v>
      </c>
      <c r="N395" s="101">
        <v>250.52488093498599</v>
      </c>
      <c r="O395" s="101">
        <v>196.6893871957264</v>
      </c>
      <c r="P395" s="101">
        <v>207.95351345543637</v>
      </c>
      <c r="Q395" s="101">
        <v>166.97804291666858</v>
      </c>
      <c r="R395" s="101">
        <v>0</v>
      </c>
      <c r="S395" s="101">
        <v>0</v>
      </c>
      <c r="T395" s="101">
        <v>0</v>
      </c>
      <c r="U395" s="101">
        <v>163.67608138914753</v>
      </c>
      <c r="V395" s="101">
        <v>154.59005632954563</v>
      </c>
      <c r="W395" s="101">
        <v>191.92758835494666</v>
      </c>
      <c r="X395" s="101">
        <v>191.78557269912807</v>
      </c>
      <c r="Y395" s="101">
        <v>184.46607149930705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0.62424118783510885</v>
      </c>
      <c r="D401" s="122">
        <v>0.51962720829356357</v>
      </c>
      <c r="E401" s="122">
        <v>0.53766896232165884</v>
      </c>
      <c r="F401" s="122">
        <v>0.74978568344441121</v>
      </c>
      <c r="G401" s="122">
        <v>0.65806686741486875</v>
      </c>
      <c r="H401" s="122">
        <v>0.63310131980401008</v>
      </c>
      <c r="I401" s="122">
        <v>0.37697069116357068</v>
      </c>
      <c r="J401" s="122">
        <v>0.29325872270876141</v>
      </c>
      <c r="K401" s="122">
        <v>0.40739714906138491</v>
      </c>
      <c r="L401" s="122">
        <v>0.24737018082463225</v>
      </c>
      <c r="M401" s="122">
        <v>0.12131261046738007</v>
      </c>
      <c r="N401" s="122">
        <v>0.11607926435483532</v>
      </c>
      <c r="O401" s="122">
        <v>0.29970922844172831</v>
      </c>
      <c r="P401" s="122">
        <v>0.48651783665232323</v>
      </c>
      <c r="Q401" s="122">
        <v>0.70319619877378825</v>
      </c>
      <c r="R401" s="122">
        <v>0.54913796603131027</v>
      </c>
      <c r="S401" s="122">
        <v>0.3476440179231875</v>
      </c>
      <c r="T401" s="122">
        <v>0.15223049778165396</v>
      </c>
      <c r="U401" s="122">
        <v>0.26268198053953568</v>
      </c>
      <c r="V401" s="122">
        <v>0.25537578202916955</v>
      </c>
      <c r="W401" s="122">
        <v>0.50875999923572846</v>
      </c>
      <c r="X401" s="122">
        <v>0</v>
      </c>
      <c r="Y401" s="122">
        <v>0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119.35491511407281</v>
      </c>
      <c r="D402" s="98">
        <v>125.9168074382796</v>
      </c>
      <c r="E402" s="98">
        <v>120.58122595000403</v>
      </c>
      <c r="F402" s="98">
        <v>131.12598087006683</v>
      </c>
      <c r="G402" s="98">
        <v>109.6558756735643</v>
      </c>
      <c r="H402" s="98">
        <v>125.4873458095738</v>
      </c>
      <c r="I402" s="98">
        <v>109.50006550167087</v>
      </c>
      <c r="J402" s="98">
        <v>117.0346685876882</v>
      </c>
      <c r="K402" s="98">
        <v>151.82333755020943</v>
      </c>
      <c r="L402" s="98">
        <v>163.22309098078651</v>
      </c>
      <c r="M402" s="98">
        <v>150.91288742142081</v>
      </c>
      <c r="N402" s="98">
        <v>128.42235946456614</v>
      </c>
      <c r="O402" s="98">
        <v>128.53244339743836</v>
      </c>
      <c r="P402" s="98">
        <v>143.91539024201441</v>
      </c>
      <c r="Q402" s="98">
        <v>158.77950419500021</v>
      </c>
      <c r="R402" s="98">
        <v>167.38030281282133</v>
      </c>
      <c r="S402" s="98">
        <v>160.45702782810233</v>
      </c>
      <c r="T402" s="98">
        <v>148.62770933415479</v>
      </c>
      <c r="U402" s="98">
        <v>148.96352487726799</v>
      </c>
      <c r="V402" s="98">
        <v>148.56822140312769</v>
      </c>
      <c r="W402" s="98">
        <v>205.0210295101943</v>
      </c>
      <c r="X402" s="98">
        <v>0</v>
      </c>
      <c r="Y402" s="98">
        <v>0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58.782897047682788</v>
      </c>
      <c r="D405" s="118">
        <f t="shared" si="189"/>
        <v>60.094450964836739</v>
      </c>
      <c r="E405" s="118">
        <f t="shared" si="189"/>
        <v>54.807696707326862</v>
      </c>
      <c r="F405" s="118">
        <f t="shared" si="189"/>
        <v>53.776911842897547</v>
      </c>
      <c r="G405" s="118">
        <f t="shared" si="189"/>
        <v>52.324014674756292</v>
      </c>
      <c r="H405" s="118">
        <f t="shared" si="189"/>
        <v>48.128003975034311</v>
      </c>
      <c r="I405" s="118">
        <f t="shared" si="189"/>
        <v>50.764026067692974</v>
      </c>
      <c r="J405" s="118">
        <f t="shared" si="189"/>
        <v>49.427995486115243</v>
      </c>
      <c r="K405" s="118">
        <f t="shared" si="189"/>
        <v>53.762106011071332</v>
      </c>
      <c r="L405" s="118">
        <f t="shared" si="189"/>
        <v>52.2713493576071</v>
      </c>
      <c r="M405" s="118">
        <f t="shared" si="189"/>
        <v>52.664577953409974</v>
      </c>
      <c r="N405" s="118">
        <f t="shared" si="189"/>
        <v>55.623779284554992</v>
      </c>
      <c r="O405" s="118">
        <f t="shared" si="189"/>
        <v>48.983008037185272</v>
      </c>
      <c r="P405" s="118">
        <f t="shared" si="189"/>
        <v>51.11108758867146</v>
      </c>
      <c r="Q405" s="118">
        <f t="shared" si="189"/>
        <v>60.567492785519448</v>
      </c>
      <c r="R405" s="118">
        <f t="shared" ref="R405:V405" si="190">R406+R408+R410+R419</f>
        <v>50.359631281461247</v>
      </c>
      <c r="S405" s="118">
        <f t="shared" si="190"/>
        <v>45.820727042339882</v>
      </c>
      <c r="T405" s="118">
        <f t="shared" si="190"/>
        <v>43.546533820257508</v>
      </c>
      <c r="U405" s="118">
        <f t="shared" si="190"/>
        <v>46.800266404266672</v>
      </c>
      <c r="V405" s="118">
        <f t="shared" si="190"/>
        <v>48.05768934542894</v>
      </c>
      <c r="W405" s="118">
        <f t="shared" ref="W405:Y405" si="191">W406+W408+W410+W419</f>
        <v>39.094025333907723</v>
      </c>
      <c r="X405" s="118">
        <f t="shared" si="191"/>
        <v>39.799335957402924</v>
      </c>
      <c r="Y405" s="118">
        <f t="shared" si="191"/>
        <v>42.570971989807006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32.592308199809061</v>
      </c>
      <c r="D406" s="123">
        <f t="shared" si="192"/>
        <v>30.180659056093798</v>
      </c>
      <c r="E406" s="123">
        <f t="shared" si="192"/>
        <v>29.251067149072124</v>
      </c>
      <c r="F406" s="123">
        <f t="shared" si="192"/>
        <v>26.745313745454681</v>
      </c>
      <c r="G406" s="123">
        <f t="shared" si="192"/>
        <v>26.539108595045921</v>
      </c>
      <c r="H406" s="123">
        <f t="shared" si="192"/>
        <v>22.005472369634564</v>
      </c>
      <c r="I406" s="123">
        <f t="shared" si="192"/>
        <v>23.088403082901021</v>
      </c>
      <c r="J406" s="123">
        <f t="shared" si="192"/>
        <v>20.70462554140537</v>
      </c>
      <c r="K406" s="123">
        <f t="shared" si="192"/>
        <v>23.896100133142941</v>
      </c>
      <c r="L406" s="123">
        <f t="shared" si="192"/>
        <v>23.213339690113237</v>
      </c>
      <c r="M406" s="123">
        <f t="shared" si="192"/>
        <v>21.701308642556832</v>
      </c>
      <c r="N406" s="123">
        <f t="shared" si="192"/>
        <v>21.675071643794393</v>
      </c>
      <c r="O406" s="123">
        <f t="shared" si="192"/>
        <v>20.005377461663727</v>
      </c>
      <c r="P406" s="123">
        <f t="shared" si="192"/>
        <v>18.354908021280725</v>
      </c>
      <c r="Q406" s="123">
        <f t="shared" si="192"/>
        <v>21.584896988522555</v>
      </c>
      <c r="R406" s="123">
        <f t="shared" si="192"/>
        <v>19.590101345234423</v>
      </c>
      <c r="S406" s="123">
        <f t="shared" si="192"/>
        <v>17.823093860308063</v>
      </c>
      <c r="T406" s="123">
        <f t="shared" si="192"/>
        <v>17.202368853761929</v>
      </c>
      <c r="U406" s="123">
        <f t="shared" si="192"/>
        <v>15.310842292179149</v>
      </c>
      <c r="V406" s="123">
        <f t="shared" si="192"/>
        <v>18.201740348707801</v>
      </c>
      <c r="W406" s="123">
        <f t="shared" si="192"/>
        <v>16.441158237201826</v>
      </c>
      <c r="X406" s="123">
        <f t="shared" si="192"/>
        <v>13.973416030242698</v>
      </c>
      <c r="Y406" s="123">
        <f t="shared" si="192"/>
        <v>12.964468736327838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32.592308199809061</v>
      </c>
      <c r="D407" s="99">
        <v>30.180659056093798</v>
      </c>
      <c r="E407" s="99">
        <v>29.251067149072124</v>
      </c>
      <c r="F407" s="99">
        <v>26.745313745454681</v>
      </c>
      <c r="G407" s="99">
        <v>26.539108595045921</v>
      </c>
      <c r="H407" s="99">
        <v>22.005472369634564</v>
      </c>
      <c r="I407" s="99">
        <v>23.088403082901021</v>
      </c>
      <c r="J407" s="99">
        <v>20.70462554140537</v>
      </c>
      <c r="K407" s="99">
        <v>23.896100133142941</v>
      </c>
      <c r="L407" s="99">
        <v>23.213339690113237</v>
      </c>
      <c r="M407" s="99">
        <v>21.701308642556832</v>
      </c>
      <c r="N407" s="99">
        <v>21.675071643794393</v>
      </c>
      <c r="O407" s="99">
        <v>20.005377461663727</v>
      </c>
      <c r="P407" s="99">
        <v>18.354908021280725</v>
      </c>
      <c r="Q407" s="99">
        <v>21.584896988522555</v>
      </c>
      <c r="R407" s="99">
        <v>19.590101345234423</v>
      </c>
      <c r="S407" s="99">
        <v>17.823093860308063</v>
      </c>
      <c r="T407" s="99">
        <v>17.202368853761929</v>
      </c>
      <c r="U407" s="99">
        <v>15.310842292179149</v>
      </c>
      <c r="V407" s="99">
        <v>18.201740348707801</v>
      </c>
      <c r="W407" s="99">
        <v>16.441158237201826</v>
      </c>
      <c r="X407" s="99">
        <v>13.973416030242698</v>
      </c>
      <c r="Y407" s="99">
        <v>12.964468736327838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3.2598162442087582E-2</v>
      </c>
      <c r="D408" s="123">
        <f t="shared" si="193"/>
        <v>3.7589763856440722E-2</v>
      </c>
      <c r="E408" s="123">
        <f t="shared" si="193"/>
        <v>6.9514031811312077E-2</v>
      </c>
      <c r="F408" s="123">
        <f t="shared" si="193"/>
        <v>4.4966300136649096E-2</v>
      </c>
      <c r="G408" s="123">
        <f t="shared" si="193"/>
        <v>5.0740011810312326E-2</v>
      </c>
      <c r="H408" s="123">
        <f t="shared" si="193"/>
        <v>6.5121694632447671E-2</v>
      </c>
      <c r="I408" s="123">
        <f t="shared" si="193"/>
        <v>6.7611791060373808E-2</v>
      </c>
      <c r="J408" s="123">
        <f t="shared" si="193"/>
        <v>6.2032223467713594E-2</v>
      </c>
      <c r="K408" s="123">
        <f t="shared" si="193"/>
        <v>6.630788904573176E-2</v>
      </c>
      <c r="L408" s="123">
        <f t="shared" si="193"/>
        <v>7.4787637212361188E-2</v>
      </c>
      <c r="M408" s="123">
        <f t="shared" si="193"/>
        <v>7.0874585400098375E-2</v>
      </c>
      <c r="N408" s="123">
        <f t="shared" si="193"/>
        <v>8.1105706098414304E-2</v>
      </c>
      <c r="O408" s="123">
        <f t="shared" si="193"/>
        <v>0.10042048840236331</v>
      </c>
      <c r="P408" s="123">
        <f t="shared" si="193"/>
        <v>4.8167036272098826E-2</v>
      </c>
      <c r="Q408" s="123">
        <f t="shared" si="193"/>
        <v>8.9943873386034989E-2</v>
      </c>
      <c r="R408" s="123">
        <f t="shared" si="193"/>
        <v>6.6725823079329213E-2</v>
      </c>
      <c r="S408" s="123">
        <f t="shared" si="193"/>
        <v>6.8347263481795914E-2</v>
      </c>
      <c r="T408" s="123">
        <f t="shared" si="193"/>
        <v>6.332823267862589E-2</v>
      </c>
      <c r="U408" s="123">
        <f t="shared" si="193"/>
        <v>7.2798261827153724E-2</v>
      </c>
      <c r="V408" s="123">
        <f t="shared" si="193"/>
        <v>7.6889809452061392E-2</v>
      </c>
      <c r="W408" s="123">
        <f t="shared" si="193"/>
        <v>7.3532254805089278E-2</v>
      </c>
      <c r="X408" s="123">
        <f t="shared" si="193"/>
        <v>3.9491332999619121E-2</v>
      </c>
      <c r="Y408" s="123">
        <f t="shared" si="193"/>
        <v>1.410051633497501E-2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3.2598162442087582E-2</v>
      </c>
      <c r="D409" s="99">
        <f>RES_hhdet_in_fecs!D147</f>
        <v>3.7589763856440722E-2</v>
      </c>
      <c r="E409" s="99">
        <f>RES_hhdet_in_fecs!E147</f>
        <v>6.9514031811312077E-2</v>
      </c>
      <c r="F409" s="99">
        <f>RES_hhdet_in_fecs!F147</f>
        <v>4.4966300136649096E-2</v>
      </c>
      <c r="G409" s="99">
        <f>RES_hhdet_in_fecs!G147</f>
        <v>5.0740011810312326E-2</v>
      </c>
      <c r="H409" s="99">
        <f>RES_hhdet_in_fecs!H147</f>
        <v>6.5121694632447671E-2</v>
      </c>
      <c r="I409" s="99">
        <f>RES_hhdet_in_fecs!I147</f>
        <v>6.7611791060373808E-2</v>
      </c>
      <c r="J409" s="99">
        <f>RES_hhdet_in_fecs!J147</f>
        <v>6.2032223467713594E-2</v>
      </c>
      <c r="K409" s="99">
        <f>RES_hhdet_in_fecs!K147</f>
        <v>6.630788904573176E-2</v>
      </c>
      <c r="L409" s="99">
        <f>RES_hhdet_in_fecs!L147</f>
        <v>7.4787637212361188E-2</v>
      </c>
      <c r="M409" s="99">
        <f>RES_hhdet_in_fecs!M147</f>
        <v>7.0874585400098375E-2</v>
      </c>
      <c r="N409" s="99">
        <f>RES_hhdet_in_fecs!N147</f>
        <v>8.1105706098414304E-2</v>
      </c>
      <c r="O409" s="99">
        <f>RES_hhdet_in_fecs!O147</f>
        <v>0.10042048840236331</v>
      </c>
      <c r="P409" s="99">
        <f>RES_hhdet_in_fecs!P147</f>
        <v>4.8167036272098826E-2</v>
      </c>
      <c r="Q409" s="99">
        <f>RES_hhdet_in_fecs!Q147</f>
        <v>8.9943873386034989E-2</v>
      </c>
      <c r="R409" s="99">
        <f>RES_hhdet_in_fecs!R147</f>
        <v>6.6725823079329213E-2</v>
      </c>
      <c r="S409" s="99">
        <f>RES_hhdet_in_fecs!S147</f>
        <v>6.8347263481795914E-2</v>
      </c>
      <c r="T409" s="99">
        <f>RES_hhdet_in_fecs!T147</f>
        <v>6.332823267862589E-2</v>
      </c>
      <c r="U409" s="99">
        <f>RES_hhdet_in_fecs!U147</f>
        <v>7.2798261827153724E-2</v>
      </c>
      <c r="V409" s="99">
        <f>RES_hhdet_in_fecs!V147</f>
        <v>7.6889809452061392E-2</v>
      </c>
      <c r="W409" s="99">
        <f>RES_hhdet_in_fecs!W147</f>
        <v>7.3532254805089278E-2</v>
      </c>
      <c r="X409" s="99">
        <f>RES_hhdet_in_fecs!X147</f>
        <v>3.9491332999619121E-2</v>
      </c>
      <c r="Y409" s="99">
        <f>RES_hhdet_in_fecs!Y147</f>
        <v>1.410051633497501E-2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22.537183601782232</v>
      </c>
      <c r="D410" s="123">
        <v>25.729582835051005</v>
      </c>
      <c r="E410" s="123">
        <v>21.926278451659606</v>
      </c>
      <c r="F410" s="123">
        <v>22.967847846759096</v>
      </c>
      <c r="G410" s="123">
        <v>22.291347670492815</v>
      </c>
      <c r="H410" s="123">
        <v>22.213101260558783</v>
      </c>
      <c r="I410" s="123">
        <v>24.088357977709009</v>
      </c>
      <c r="J410" s="123">
        <v>24.647632376405067</v>
      </c>
      <c r="K410" s="123">
        <v>24.709963349202027</v>
      </c>
      <c r="L410" s="123">
        <v>24.435627388166413</v>
      </c>
      <c r="M410" s="123">
        <v>25.951988314411061</v>
      </c>
      <c r="N410" s="123">
        <v>28.49309586395616</v>
      </c>
      <c r="O410" s="123">
        <v>24.340438835080725</v>
      </c>
      <c r="P410" s="123">
        <v>27.356980949436693</v>
      </c>
      <c r="Q410" s="123">
        <v>32.613152563718067</v>
      </c>
      <c r="R410" s="123">
        <v>25.600227306082452</v>
      </c>
      <c r="S410" s="123">
        <v>23.205298524839282</v>
      </c>
      <c r="T410" s="123">
        <v>21.814052038048917</v>
      </c>
      <c r="U410" s="123">
        <v>26.07630114154955</v>
      </c>
      <c r="V410" s="123">
        <v>24.708037624662097</v>
      </c>
      <c r="W410" s="123">
        <v>19.213817092047485</v>
      </c>
      <c r="X410" s="123">
        <v>21.652773884179592</v>
      </c>
      <c r="Y410" s="123">
        <v>24.601521489185711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24.825176742799599</v>
      </c>
      <c r="D411" s="99">
        <v>29.377100344771584</v>
      </c>
      <c r="E411" s="99">
        <v>23.304919621466524</v>
      </c>
      <c r="F411" s="99">
        <v>24.679492033117612</v>
      </c>
      <c r="G411" s="99">
        <v>29.954041786388196</v>
      </c>
      <c r="H411" s="99">
        <v>26.858899923180491</v>
      </c>
      <c r="I411" s="99">
        <v>29.982641367147469</v>
      </c>
      <c r="J411" s="99">
        <v>34.435276401838046</v>
      </c>
      <c r="K411" s="99">
        <v>27.626851985399249</v>
      </c>
      <c r="L411" s="99">
        <v>26.728061329855699</v>
      </c>
      <c r="M411" s="99">
        <v>31.526966253590043</v>
      </c>
      <c r="N411" s="99">
        <v>33.213264732236475</v>
      </c>
      <c r="O411" s="99">
        <v>26.72338787914434</v>
      </c>
      <c r="P411" s="99">
        <v>31.50577417411332</v>
      </c>
      <c r="Q411" s="99">
        <v>38.547133408521582</v>
      </c>
      <c r="R411" s="99">
        <v>26.249378532515237</v>
      </c>
      <c r="S411" s="99">
        <v>25.260179939187687</v>
      </c>
      <c r="T411" s="99">
        <v>22.779053333386692</v>
      </c>
      <c r="U411" s="99">
        <v>26.878615849414604</v>
      </c>
      <c r="V411" s="99">
        <v>24.84144572327606</v>
      </c>
      <c r="W411" s="99">
        <v>22.057325360469548</v>
      </c>
      <c r="X411" s="99">
        <v>22.509213954209457</v>
      </c>
      <c r="Y411" s="99">
        <v>25.846872816951727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18.955077048723624</v>
      </c>
      <c r="G412" s="99">
        <v>23.074701805721997</v>
      </c>
      <c r="H412" s="99">
        <v>20.110216450176416</v>
      </c>
      <c r="I412" s="99">
        <v>22.698347725958431</v>
      </c>
      <c r="J412" s="99">
        <v>26.509855092223827</v>
      </c>
      <c r="K412" s="99">
        <v>0</v>
      </c>
      <c r="L412" s="99">
        <v>0</v>
      </c>
      <c r="M412" s="99">
        <v>0</v>
      </c>
      <c r="N412" s="99">
        <v>26.118263394881204</v>
      </c>
      <c r="O412" s="99">
        <v>20.990232553123857</v>
      </c>
      <c r="P412" s="99">
        <v>25.417805788975009</v>
      </c>
      <c r="Q412" s="99">
        <v>31.232637757015667</v>
      </c>
      <c r="R412" s="99">
        <v>0</v>
      </c>
      <c r="S412" s="99">
        <v>0</v>
      </c>
      <c r="T412" s="99">
        <v>0</v>
      </c>
      <c r="U412" s="99">
        <v>23.141714194821834</v>
      </c>
      <c r="V412" s="99">
        <v>21.565835785468849</v>
      </c>
      <c r="W412" s="99">
        <v>19.292478035972533</v>
      </c>
      <c r="X412" s="99">
        <v>19.989502082898383</v>
      </c>
      <c r="Y412" s="99">
        <v>22.965334416633652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9.0817555259060327</v>
      </c>
      <c r="G413" s="102">
        <v>11.075393394657672</v>
      </c>
      <c r="H413" s="102">
        <v>8.2188277747779495</v>
      </c>
      <c r="I413" s="102">
        <v>9.7126108644071643</v>
      </c>
      <c r="J413" s="102">
        <v>12.177074869472984</v>
      </c>
      <c r="K413" s="102">
        <v>0</v>
      </c>
      <c r="L413" s="102">
        <v>0</v>
      </c>
      <c r="M413" s="102">
        <v>0</v>
      </c>
      <c r="N413" s="102">
        <v>11.293817849412669</v>
      </c>
      <c r="O413" s="102">
        <v>7.7022072139202358</v>
      </c>
      <c r="P413" s="102">
        <v>9.2806625792195554</v>
      </c>
      <c r="Q413" s="102">
        <v>9.1712531080804247</v>
      </c>
      <c r="R413" s="102">
        <v>0</v>
      </c>
      <c r="S413" s="102">
        <v>0</v>
      </c>
      <c r="T413" s="102">
        <v>0</v>
      </c>
      <c r="U413" s="102">
        <v>7.8199300714749267</v>
      </c>
      <c r="V413" s="102">
        <v>7.2313706149735353</v>
      </c>
      <c r="W413" s="102">
        <v>6.3450646380043407</v>
      </c>
      <c r="X413" s="102">
        <v>7.5558523521254752</v>
      </c>
      <c r="Y413" s="102">
        <v>8.7137713665076451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9.8733215228175961</v>
      </c>
      <c r="G414" s="105">
        <v>11.999308411064323</v>
      </c>
      <c r="H414" s="105">
        <v>11.891388675398469</v>
      </c>
      <c r="I414" s="105">
        <v>12.985736861551265</v>
      </c>
      <c r="J414" s="105">
        <v>14.332780222750841</v>
      </c>
      <c r="K414" s="105">
        <v>0</v>
      </c>
      <c r="L414" s="105">
        <v>0</v>
      </c>
      <c r="M414" s="105">
        <v>0</v>
      </c>
      <c r="N414" s="105">
        <v>14.824445545468537</v>
      </c>
      <c r="O414" s="105">
        <v>13.288025339203617</v>
      </c>
      <c r="P414" s="105">
        <v>16.137143209755447</v>
      </c>
      <c r="Q414" s="105">
        <v>22.061384648935235</v>
      </c>
      <c r="R414" s="105">
        <v>0</v>
      </c>
      <c r="S414" s="105">
        <v>0</v>
      </c>
      <c r="T414" s="105">
        <v>0</v>
      </c>
      <c r="U414" s="105">
        <v>15.321784123346909</v>
      </c>
      <c r="V414" s="105">
        <v>14.334465170495315</v>
      </c>
      <c r="W414" s="105">
        <v>12.947413397968191</v>
      </c>
      <c r="X414" s="105">
        <v>12.433649730772903</v>
      </c>
      <c r="Y414" s="105">
        <v>14.251563050126009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23.694296730664163</v>
      </c>
      <c r="D415" s="102">
        <v>26.896807773613098</v>
      </c>
      <c r="E415" s="102">
        <v>23.362670404966881</v>
      </c>
      <c r="F415" s="102">
        <v>24.846746334181564</v>
      </c>
      <c r="G415" s="102">
        <v>24.348947843418998</v>
      </c>
      <c r="H415" s="102">
        <v>24.32937765017828</v>
      </c>
      <c r="I415" s="102">
        <v>25.647684813883973</v>
      </c>
      <c r="J415" s="102">
        <v>26.905739274909298</v>
      </c>
      <c r="K415" s="102">
        <v>29.459872665232133</v>
      </c>
      <c r="L415" s="102">
        <v>26.61637469862449</v>
      </c>
      <c r="M415" s="102">
        <v>28.517464165038255</v>
      </c>
      <c r="N415" s="102">
        <v>30.944259930180994</v>
      </c>
      <c r="O415" s="102">
        <v>26.8062393313492</v>
      </c>
      <c r="P415" s="102">
        <v>29.531011285408688</v>
      </c>
      <c r="Q415" s="102">
        <v>35.635873013098902</v>
      </c>
      <c r="R415" s="102">
        <v>28.242679359831858</v>
      </c>
      <c r="S415" s="102">
        <v>25.415925836953566</v>
      </c>
      <c r="T415" s="102">
        <v>23.371925433626057</v>
      </c>
      <c r="U415" s="102">
        <v>28.04568990354274</v>
      </c>
      <c r="V415" s="102">
        <v>26.277400306967063</v>
      </c>
      <c r="W415" s="102">
        <v>20.234780242672631</v>
      </c>
      <c r="X415" s="102">
        <v>22.936133027278046</v>
      </c>
      <c r="Y415" s="102">
        <v>25.656403225428267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19.256970252116169</v>
      </c>
      <c r="D416" s="105">
        <v>21.885418237199975</v>
      </c>
      <c r="E416" s="105">
        <v>19.006992705374508</v>
      </c>
      <c r="F416" s="105">
        <v>20.232034683017339</v>
      </c>
      <c r="G416" s="105">
        <v>19.848614565342096</v>
      </c>
      <c r="H416" s="105">
        <v>19.40714121983131</v>
      </c>
      <c r="I416" s="105">
        <v>20.60298819358583</v>
      </c>
      <c r="J416" s="105">
        <v>21.861165653926417</v>
      </c>
      <c r="K416" s="105">
        <v>24.053805327782147</v>
      </c>
      <c r="L416" s="105">
        <v>21.434449419311214</v>
      </c>
      <c r="M416" s="105">
        <v>23.326153638395542</v>
      </c>
      <c r="N416" s="105">
        <v>25.320028005427694</v>
      </c>
      <c r="O416" s="105">
        <v>21.753204270950025</v>
      </c>
      <c r="P416" s="105">
        <v>24.223989660248421</v>
      </c>
      <c r="Q416" s="105">
        <v>29.026182161647451</v>
      </c>
      <c r="R416" s="105">
        <v>23.087620366185835</v>
      </c>
      <c r="S416" s="105">
        <v>21.122579633254084</v>
      </c>
      <c r="T416" s="105">
        <v>19.752777521150243</v>
      </c>
      <c r="U416" s="105">
        <v>23.902138257439564</v>
      </c>
      <c r="V416" s="105">
        <v>22.523285172037539</v>
      </c>
      <c r="W416" s="105">
        <v>17.393532571175431</v>
      </c>
      <c r="X416" s="105">
        <v>20.140835206428797</v>
      </c>
      <c r="Y416" s="105">
        <v>22.704536874867369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8.7964903759644848</v>
      </c>
      <c r="D417" s="99">
        <v>10.017943101640277</v>
      </c>
      <c r="E417" s="99">
        <v>8.6289246178410757</v>
      </c>
      <c r="F417" s="99">
        <v>9.1672066927190734</v>
      </c>
      <c r="G417" s="99">
        <v>8.9802121329039188</v>
      </c>
      <c r="H417" s="99">
        <v>7.4561887776162914</v>
      </c>
      <c r="I417" s="99">
        <v>8.2964871031023684</v>
      </c>
      <c r="J417" s="99">
        <v>9.4656048816280194</v>
      </c>
      <c r="K417" s="99">
        <v>10.623512131265789</v>
      </c>
      <c r="L417" s="99">
        <v>8.4574440612657735</v>
      </c>
      <c r="M417" s="99">
        <v>10.093167164687964</v>
      </c>
      <c r="N417" s="99">
        <v>10.549688282384446</v>
      </c>
      <c r="O417" s="99">
        <v>7.8352974013378223</v>
      </c>
      <c r="P417" s="99">
        <v>8.7064448764093285</v>
      </c>
      <c r="Q417" s="99">
        <v>8.4685444858857224</v>
      </c>
      <c r="R417" s="99">
        <v>6.2443543280543672</v>
      </c>
      <c r="S417" s="99">
        <v>6.3290659163752023</v>
      </c>
      <c r="T417" s="99">
        <v>6.7439948996889738</v>
      </c>
      <c r="U417" s="99">
        <v>8.2907890800352959</v>
      </c>
      <c r="V417" s="99">
        <v>7.7452709297547466</v>
      </c>
      <c r="W417" s="99">
        <v>5.7890108218563734</v>
      </c>
      <c r="X417" s="99">
        <v>7.7472811426744066</v>
      </c>
      <c r="Y417" s="99">
        <v>8.6062962146868571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10.460479876151684</v>
      </c>
      <c r="D418" s="99">
        <v>11.867475135559697</v>
      </c>
      <c r="E418" s="99">
        <v>10.378068087533434</v>
      </c>
      <c r="F418" s="99">
        <v>11.06482799029826</v>
      </c>
      <c r="G418" s="99">
        <v>10.868402432438176</v>
      </c>
      <c r="H418" s="99">
        <v>11.950952442215016</v>
      </c>
      <c r="I418" s="99">
        <v>12.30650109048346</v>
      </c>
      <c r="J418" s="99">
        <v>12.395560772298394</v>
      </c>
      <c r="K418" s="99">
        <v>13.430293196516363</v>
      </c>
      <c r="L418" s="99">
        <v>12.977005358045441</v>
      </c>
      <c r="M418" s="99">
        <v>13.232986473707575</v>
      </c>
      <c r="N418" s="99">
        <v>14.770339723043252</v>
      </c>
      <c r="O418" s="99">
        <v>13.917906869612201</v>
      </c>
      <c r="P418" s="99">
        <v>15.517544783839091</v>
      </c>
      <c r="Q418" s="99">
        <v>20.557637675761722</v>
      </c>
      <c r="R418" s="99">
        <v>16.843266038131468</v>
      </c>
      <c r="S418" s="99">
        <v>14.793513716878879</v>
      </c>
      <c r="T418" s="99">
        <v>13.008782621461268</v>
      </c>
      <c r="U418" s="99">
        <v>15.611349177404268</v>
      </c>
      <c r="V418" s="99">
        <v>14.778014242282795</v>
      </c>
      <c r="W418" s="99">
        <v>11.604521749319057</v>
      </c>
      <c r="X418" s="99">
        <v>12.39355406375439</v>
      </c>
      <c r="Y418" s="99">
        <v>14.098240660180512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3.6208070836494097</v>
      </c>
      <c r="D419" s="123">
        <v>4.1466193098354953</v>
      </c>
      <c r="E419" s="123">
        <v>3.5608370747838167</v>
      </c>
      <c r="F419" s="123">
        <v>4.018783950547121</v>
      </c>
      <c r="G419" s="123">
        <v>3.4428183974072435</v>
      </c>
      <c r="H419" s="123">
        <v>3.8443086502085126</v>
      </c>
      <c r="I419" s="123">
        <v>3.51965321602257</v>
      </c>
      <c r="J419" s="123">
        <v>4.0137053448370903</v>
      </c>
      <c r="K419" s="123">
        <v>5.0897346396806364</v>
      </c>
      <c r="L419" s="123">
        <v>4.5475946421150919</v>
      </c>
      <c r="M419" s="123">
        <v>4.9404064110419874</v>
      </c>
      <c r="N419" s="123">
        <v>5.3745060707060253</v>
      </c>
      <c r="O419" s="123">
        <v>4.5367712520384549</v>
      </c>
      <c r="P419" s="123">
        <v>5.3510315816819425</v>
      </c>
      <c r="Q419" s="123">
        <v>6.2794993598927933</v>
      </c>
      <c r="R419" s="123">
        <v>5.1025768070650415</v>
      </c>
      <c r="S419" s="123">
        <v>4.7239873937107442</v>
      </c>
      <c r="T419" s="123">
        <v>4.466784695768041</v>
      </c>
      <c r="U419" s="123">
        <v>5.3403247087108197</v>
      </c>
      <c r="V419" s="123">
        <v>5.0710215626069832</v>
      </c>
      <c r="W419" s="123">
        <v>3.3655177498533253</v>
      </c>
      <c r="X419" s="123">
        <v>4.1336547099810188</v>
      </c>
      <c r="Y419" s="123">
        <v>4.990881247958483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4.5769668506760475</v>
      </c>
      <c r="D420" s="99">
        <v>5.2852115507205815</v>
      </c>
      <c r="E420" s="99">
        <v>4.3600900132363307</v>
      </c>
      <c r="F420" s="99">
        <v>5.0304080976996044</v>
      </c>
      <c r="G420" s="99">
        <v>4.4492903488547286</v>
      </c>
      <c r="H420" s="99">
        <v>4.8879847838103094</v>
      </c>
      <c r="I420" s="99">
        <v>4.4813577834099512</v>
      </c>
      <c r="J420" s="99">
        <v>5.0568567562659004</v>
      </c>
      <c r="K420" s="99">
        <v>6.5954213743734718</v>
      </c>
      <c r="L420" s="99">
        <v>6.2781476904597282</v>
      </c>
      <c r="M420" s="99">
        <v>6.4107265703096195</v>
      </c>
      <c r="N420" s="99">
        <v>5.789360043488041</v>
      </c>
      <c r="O420" s="99">
        <v>5.0332329917394452</v>
      </c>
      <c r="P420" s="99">
        <v>6.422734363077077</v>
      </c>
      <c r="Q420" s="99">
        <v>8.7209491494315436</v>
      </c>
      <c r="R420" s="99">
        <v>7.402946526592868</v>
      </c>
      <c r="S420" s="99">
        <v>6.6621009636803237</v>
      </c>
      <c r="T420" s="99">
        <v>5.9966231765883613</v>
      </c>
      <c r="U420" s="99">
        <v>7.1170102427555335</v>
      </c>
      <c r="V420" s="99">
        <v>6.9496828973476923</v>
      </c>
      <c r="W420" s="99">
        <v>6.7779296115917145</v>
      </c>
      <c r="X420" s="99">
        <v>0</v>
      </c>
      <c r="Y420" s="99">
        <v>0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3.6157799555367571</v>
      </c>
      <c r="D421" s="110">
        <v>4.1419011534428973</v>
      </c>
      <c r="E421" s="110">
        <v>3.557257261682357</v>
      </c>
      <c r="F421" s="110">
        <v>4.0129661607161191</v>
      </c>
      <c r="G421" s="110">
        <v>3.436741891361073</v>
      </c>
      <c r="H421" s="110">
        <v>3.8390164573773315</v>
      </c>
      <c r="I421" s="110">
        <v>3.5163309638806859</v>
      </c>
      <c r="J421" s="110">
        <v>4.0110849100585373</v>
      </c>
      <c r="K421" s="110">
        <v>5.0856834646097147</v>
      </c>
      <c r="L421" s="110">
        <v>4.5449679488972654</v>
      </c>
      <c r="M421" s="110">
        <v>4.9392235307851342</v>
      </c>
      <c r="N421" s="110">
        <v>5.3741307504652696</v>
      </c>
      <c r="O421" s="110">
        <v>4.5356109074047639</v>
      </c>
      <c r="P421" s="110">
        <v>5.3473963127852802</v>
      </c>
      <c r="Q421" s="110">
        <v>6.2686386671472265</v>
      </c>
      <c r="R421" s="110">
        <v>5.0950049583036821</v>
      </c>
      <c r="S421" s="110">
        <v>4.7197791857180489</v>
      </c>
      <c r="T421" s="110">
        <v>4.4652161669086903</v>
      </c>
      <c r="U421" s="110">
        <v>5.3371861705170387</v>
      </c>
      <c r="V421" s="110">
        <v>5.0677867476756244</v>
      </c>
      <c r="W421" s="110">
        <v>3.3570287791899931</v>
      </c>
      <c r="X421" s="110">
        <v>4.1336547099810188</v>
      </c>
      <c r="Y421" s="110">
        <v>4.990881247958483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110.56362611294459</v>
      </c>
      <c r="D423" s="118">
        <f t="shared" si="194"/>
        <v>110.94455643551797</v>
      </c>
      <c r="E423" s="118">
        <f t="shared" si="194"/>
        <v>109.72284355253029</v>
      </c>
      <c r="F423" s="118">
        <f t="shared" si="194"/>
        <v>107.3264547224976</v>
      </c>
      <c r="G423" s="118">
        <f t="shared" si="194"/>
        <v>110.12055051220808</v>
      </c>
      <c r="H423" s="118">
        <f t="shared" si="194"/>
        <v>98.430194296628287</v>
      </c>
      <c r="I423" s="118">
        <f t="shared" si="194"/>
        <v>104.42580471696999</v>
      </c>
      <c r="J423" s="118">
        <f t="shared" si="194"/>
        <v>98.076832957201447</v>
      </c>
      <c r="K423" s="118">
        <f t="shared" si="194"/>
        <v>113.96528738819555</v>
      </c>
      <c r="L423" s="118">
        <f t="shared" si="194"/>
        <v>110.70212295401674</v>
      </c>
      <c r="M423" s="118">
        <f t="shared" si="194"/>
        <v>108.04631626553441</v>
      </c>
      <c r="N423" s="118">
        <f t="shared" si="194"/>
        <v>110.72490626951678</v>
      </c>
      <c r="O423" s="118">
        <f t="shared" si="194"/>
        <v>101.56252175440999</v>
      </c>
      <c r="P423" s="118">
        <f t="shared" si="194"/>
        <v>99.456497826366075</v>
      </c>
      <c r="Q423" s="118">
        <f t="shared" si="194"/>
        <v>119.8105389301688</v>
      </c>
      <c r="R423" s="118">
        <f t="shared" ref="R423:V423" si="195">R424+R426+R428+R437</f>
        <v>106.40321756263707</v>
      </c>
      <c r="S423" s="118">
        <f t="shared" si="195"/>
        <v>97.705235426561515</v>
      </c>
      <c r="T423" s="118">
        <f t="shared" si="195"/>
        <v>94.088607436911715</v>
      </c>
      <c r="U423" s="118">
        <f t="shared" si="195"/>
        <v>91.693318597950523</v>
      </c>
      <c r="V423" s="118">
        <f t="shared" si="195"/>
        <v>103.74989283982673</v>
      </c>
      <c r="W423" s="118">
        <f t="shared" ref="W423:Y423" si="196">W424+W426+W428+W437</f>
        <v>90.751449602128659</v>
      </c>
      <c r="X423" s="118">
        <f t="shared" si="196"/>
        <v>83.903502728865163</v>
      </c>
      <c r="Y423" s="118">
        <f t="shared" si="196"/>
        <v>83.688423516367209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91.089574168059755</v>
      </c>
      <c r="D424" s="123">
        <f t="shared" si="197"/>
        <v>88.772498715114608</v>
      </c>
      <c r="E424" s="123">
        <f t="shared" si="197"/>
        <v>90.397210147520696</v>
      </c>
      <c r="F424" s="123">
        <f t="shared" si="197"/>
        <v>86.666600914965514</v>
      </c>
      <c r="G424" s="123">
        <f t="shared" si="197"/>
        <v>90.042704775986522</v>
      </c>
      <c r="H424" s="123">
        <f t="shared" si="197"/>
        <v>78.062283511800814</v>
      </c>
      <c r="I424" s="123">
        <f t="shared" si="197"/>
        <v>83.301229901412754</v>
      </c>
      <c r="J424" s="123">
        <f t="shared" si="197"/>
        <v>75.647577102130995</v>
      </c>
      <c r="K424" s="123">
        <f t="shared" si="197"/>
        <v>88.847440819654125</v>
      </c>
      <c r="L424" s="123">
        <f t="shared" si="197"/>
        <v>87.918200257764923</v>
      </c>
      <c r="M424" s="123">
        <f t="shared" si="197"/>
        <v>83.462022402288625</v>
      </c>
      <c r="N424" s="123">
        <f t="shared" si="197"/>
        <v>83.799401205817176</v>
      </c>
      <c r="O424" s="123">
        <f t="shared" si="197"/>
        <v>77.944937140962622</v>
      </c>
      <c r="P424" s="123">
        <f t="shared" si="197"/>
        <v>72.961498569483709</v>
      </c>
      <c r="Q424" s="123">
        <f t="shared" si="197"/>
        <v>87.363927373923516</v>
      </c>
      <c r="R424" s="123">
        <f t="shared" si="197"/>
        <v>80.319878268041307</v>
      </c>
      <c r="S424" s="123">
        <f t="shared" si="197"/>
        <v>73.795499225653188</v>
      </c>
      <c r="T424" s="123">
        <f t="shared" si="197"/>
        <v>71.745465697073115</v>
      </c>
      <c r="U424" s="123">
        <f t="shared" si="197"/>
        <v>64.612136326282268</v>
      </c>
      <c r="V424" s="123">
        <f t="shared" si="197"/>
        <v>78.018518260798672</v>
      </c>
      <c r="W424" s="123">
        <f t="shared" si="197"/>
        <v>71.156058286260318</v>
      </c>
      <c r="X424" s="123">
        <f t="shared" si="197"/>
        <v>61.295581723150477</v>
      </c>
      <c r="Y424" s="123">
        <f t="shared" si="197"/>
        <v>57.8690408959081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91.089574168059755</v>
      </c>
      <c r="D425" s="99">
        <v>88.772498715114608</v>
      </c>
      <c r="E425" s="99">
        <v>90.397210147520696</v>
      </c>
      <c r="F425" s="99">
        <v>86.666600914965514</v>
      </c>
      <c r="G425" s="99">
        <v>90.042704775986522</v>
      </c>
      <c r="H425" s="99">
        <v>78.062283511800814</v>
      </c>
      <c r="I425" s="99">
        <v>83.301229901412754</v>
      </c>
      <c r="J425" s="99">
        <v>75.647577102130995</v>
      </c>
      <c r="K425" s="99">
        <v>88.847440819654125</v>
      </c>
      <c r="L425" s="99">
        <v>87.918200257764923</v>
      </c>
      <c r="M425" s="99">
        <v>83.462022402288625</v>
      </c>
      <c r="N425" s="99">
        <v>83.799401205817176</v>
      </c>
      <c r="O425" s="99">
        <v>77.944937140962622</v>
      </c>
      <c r="P425" s="99">
        <v>72.961498569483709</v>
      </c>
      <c r="Q425" s="99">
        <v>87.363927373923516</v>
      </c>
      <c r="R425" s="99">
        <v>80.319878268041307</v>
      </c>
      <c r="S425" s="99">
        <v>73.795499225653188</v>
      </c>
      <c r="T425" s="99">
        <v>71.745465697073115</v>
      </c>
      <c r="U425" s="99">
        <v>64.612136326282268</v>
      </c>
      <c r="V425" s="99">
        <v>78.018518260798672</v>
      </c>
      <c r="W425" s="99">
        <v>71.156058286260318</v>
      </c>
      <c r="X425" s="99">
        <v>61.295581723150477</v>
      </c>
      <c r="Y425" s="99">
        <v>57.8690408959081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7.6875007751729563E-2</v>
      </c>
      <c r="D426" s="123">
        <f t="shared" si="198"/>
        <v>9.2454884606406218E-2</v>
      </c>
      <c r="E426" s="123">
        <f t="shared" si="198"/>
        <v>0.1781233865590244</v>
      </c>
      <c r="F426" s="123">
        <f t="shared" si="198"/>
        <v>0.11988321303686325</v>
      </c>
      <c r="G426" s="123">
        <f t="shared" si="198"/>
        <v>0.14060835208132816</v>
      </c>
      <c r="H426" s="123">
        <f t="shared" si="198"/>
        <v>0.18739228126461777</v>
      </c>
      <c r="I426" s="123">
        <f t="shared" si="198"/>
        <v>0.20185135451403696</v>
      </c>
      <c r="J426" s="123">
        <f t="shared" si="198"/>
        <v>0.19201104108497308</v>
      </c>
      <c r="K426" s="123">
        <f t="shared" si="198"/>
        <v>0.21269648021649498</v>
      </c>
      <c r="L426" s="123">
        <f t="shared" si="198"/>
        <v>0.24848976315311896</v>
      </c>
      <c r="M426" s="123">
        <f t="shared" si="198"/>
        <v>0.24481965424334035</v>
      </c>
      <c r="N426" s="123">
        <f t="shared" si="198"/>
        <v>0.2925417505616093</v>
      </c>
      <c r="O426" s="123">
        <f t="shared" si="198"/>
        <v>0.3796189294159078</v>
      </c>
      <c r="P426" s="123">
        <f t="shared" si="198"/>
        <v>0.19062178678568484</v>
      </c>
      <c r="Q426" s="123">
        <f t="shared" si="198"/>
        <v>0.36818797801242081</v>
      </c>
      <c r="R426" s="123">
        <f t="shared" si="198"/>
        <v>0.27511069214007949</v>
      </c>
      <c r="S426" s="123">
        <f t="shared" si="198"/>
        <v>0.28201970443509655</v>
      </c>
      <c r="T426" s="123">
        <f t="shared" si="198"/>
        <v>0.26154021261469745</v>
      </c>
      <c r="U426" s="123">
        <f t="shared" si="198"/>
        <v>0.30094493067342393</v>
      </c>
      <c r="V426" s="123">
        <f t="shared" si="198"/>
        <v>0.31874746459241832</v>
      </c>
      <c r="W426" s="123">
        <f t="shared" si="198"/>
        <v>0.30761678792425251</v>
      </c>
      <c r="X426" s="123">
        <f t="shared" si="198"/>
        <v>0.1670046501269325</v>
      </c>
      <c r="Y426" s="123">
        <f t="shared" si="198"/>
        <v>6.0352230370480139E-2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7.6875007751729563E-2</v>
      </c>
      <c r="D427" s="99">
        <f>RES_hhdet_in_tess!D147</f>
        <v>9.2454884606406218E-2</v>
      </c>
      <c r="E427" s="99">
        <f>RES_hhdet_in_tess!E147</f>
        <v>0.1781233865590244</v>
      </c>
      <c r="F427" s="99">
        <f>RES_hhdet_in_tess!F147</f>
        <v>0.11988321303686325</v>
      </c>
      <c r="G427" s="99">
        <f>RES_hhdet_in_tess!G147</f>
        <v>0.14060835208132816</v>
      </c>
      <c r="H427" s="99">
        <f>RES_hhdet_in_tess!H147</f>
        <v>0.18739228126461777</v>
      </c>
      <c r="I427" s="99">
        <f>RES_hhdet_in_tess!I147</f>
        <v>0.20185135451403696</v>
      </c>
      <c r="J427" s="99">
        <f>RES_hhdet_in_tess!J147</f>
        <v>0.19201104108497308</v>
      </c>
      <c r="K427" s="99">
        <f>RES_hhdet_in_tess!K147</f>
        <v>0.21269648021649498</v>
      </c>
      <c r="L427" s="99">
        <f>RES_hhdet_in_tess!L147</f>
        <v>0.24848976315311896</v>
      </c>
      <c r="M427" s="99">
        <f>RES_hhdet_in_tess!M147</f>
        <v>0.24481965424334035</v>
      </c>
      <c r="N427" s="99">
        <f>RES_hhdet_in_tess!N147</f>
        <v>0.2925417505616093</v>
      </c>
      <c r="O427" s="99">
        <f>RES_hhdet_in_tess!O147</f>
        <v>0.3796189294159078</v>
      </c>
      <c r="P427" s="99">
        <f>RES_hhdet_in_tess!P147</f>
        <v>0.19062178678568484</v>
      </c>
      <c r="Q427" s="99">
        <f>RES_hhdet_in_tess!Q147</f>
        <v>0.36818797801242081</v>
      </c>
      <c r="R427" s="99">
        <f>RES_hhdet_in_tess!R147</f>
        <v>0.27511069214007949</v>
      </c>
      <c r="S427" s="99">
        <f>RES_hhdet_in_tess!S147</f>
        <v>0.28201970443509655</v>
      </c>
      <c r="T427" s="99">
        <f>RES_hhdet_in_tess!T147</f>
        <v>0.26154021261469745</v>
      </c>
      <c r="U427" s="99">
        <f>RES_hhdet_in_tess!U147</f>
        <v>0.30094493067342393</v>
      </c>
      <c r="V427" s="99">
        <f>RES_hhdet_in_tess!V147</f>
        <v>0.31874746459241832</v>
      </c>
      <c r="W427" s="99">
        <f>RES_hhdet_in_tess!W147</f>
        <v>0.30761678792425251</v>
      </c>
      <c r="X427" s="99">
        <f>RES_hhdet_in_tess!X147</f>
        <v>0.1670046501269325</v>
      </c>
      <c r="Y427" s="99">
        <f>RES_hhdet_in_tess!Y147</f>
        <v>6.0352230370480139E-2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16.631831718471453</v>
      </c>
      <c r="D428" s="123">
        <v>18.906490116699032</v>
      </c>
      <c r="E428" s="123">
        <v>16.417997697805934</v>
      </c>
      <c r="F428" s="123">
        <v>17.45510288750193</v>
      </c>
      <c r="G428" s="123">
        <v>17.289996506645295</v>
      </c>
      <c r="H428" s="123">
        <v>17.218151824502051</v>
      </c>
      <c r="I428" s="123">
        <v>18.204033363343804</v>
      </c>
      <c r="J428" s="123">
        <v>19.129597610461417</v>
      </c>
      <c r="K428" s="123">
        <v>20.955607621195075</v>
      </c>
      <c r="L428" s="123">
        <v>18.996710806994184</v>
      </c>
      <c r="M428" s="123">
        <v>20.480500101544145</v>
      </c>
      <c r="N428" s="123">
        <v>22.414419746285461</v>
      </c>
      <c r="O428" s="123">
        <v>19.654335351651877</v>
      </c>
      <c r="P428" s="123">
        <v>22.041716379945864</v>
      </c>
      <c r="Q428" s="123">
        <v>27.02211872085644</v>
      </c>
      <c r="R428" s="123">
        <v>21.635652165288104</v>
      </c>
      <c r="S428" s="123">
        <v>19.690492158920225</v>
      </c>
      <c r="T428" s="123">
        <v>18.283116276347542</v>
      </c>
      <c r="U428" s="123">
        <v>22.155660779069507</v>
      </c>
      <c r="V428" s="123">
        <v>20.954481262518698</v>
      </c>
      <c r="W428" s="123">
        <v>16.298193999308708</v>
      </c>
      <c r="X428" s="123">
        <v>18.733290297948702</v>
      </c>
      <c r="Y428" s="123">
        <v>21.25019261739596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15.56593795109945</v>
      </c>
      <c r="D429" s="99">
        <v>18.471990197004093</v>
      </c>
      <c r="E429" s="99">
        <v>14.700762201841313</v>
      </c>
      <c r="F429" s="99">
        <v>15.618326627323267</v>
      </c>
      <c r="G429" s="99">
        <v>19.024352381304478</v>
      </c>
      <c r="H429" s="99">
        <v>17.125027473224659</v>
      </c>
      <c r="I429" s="99">
        <v>19.198381962338267</v>
      </c>
      <c r="J429" s="99">
        <v>22.158595657053102</v>
      </c>
      <c r="K429" s="99">
        <v>17.881865890096144</v>
      </c>
      <c r="L429" s="99">
        <v>17.418588924055403</v>
      </c>
      <c r="M429" s="99">
        <v>20.83090860986994</v>
      </c>
      <c r="N429" s="99">
        <v>22.439827850477521</v>
      </c>
      <c r="O429" s="99">
        <v>18.637017332222484</v>
      </c>
      <c r="P429" s="99">
        <v>22.804219308842445</v>
      </c>
      <c r="Q429" s="99">
        <v>28.817288999122226</v>
      </c>
      <c r="R429" s="99">
        <v>20.028550842023581</v>
      </c>
      <c r="S429" s="99">
        <v>19.636565076119638</v>
      </c>
      <c r="T429" s="99">
        <v>18.001098826308066</v>
      </c>
      <c r="U429" s="99">
        <v>21.535514428908247</v>
      </c>
      <c r="V429" s="99">
        <v>20.117750513618983</v>
      </c>
      <c r="W429" s="99">
        <v>17.980077666348819</v>
      </c>
      <c r="X429" s="99">
        <v>18.427932735889172</v>
      </c>
      <c r="Y429" s="99">
        <v>21.206644987917482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15.620677423123796</v>
      </c>
      <c r="G430" s="99">
        <v>19.033490582676553</v>
      </c>
      <c r="H430" s="99">
        <v>17.131649886517636</v>
      </c>
      <c r="I430" s="99">
        <v>19.204882497958067</v>
      </c>
      <c r="J430" s="99">
        <v>22.168549425518503</v>
      </c>
      <c r="K430" s="99">
        <v>0</v>
      </c>
      <c r="L430" s="99">
        <v>0</v>
      </c>
      <c r="M430" s="99">
        <v>0</v>
      </c>
      <c r="N430" s="99">
        <v>22.454870628898913</v>
      </c>
      <c r="O430" s="99">
        <v>18.659581146101434</v>
      </c>
      <c r="P430" s="99">
        <v>22.854586927160828</v>
      </c>
      <c r="Q430" s="99">
        <v>28.917683105650699</v>
      </c>
      <c r="R430" s="99">
        <v>0</v>
      </c>
      <c r="S430" s="99">
        <v>0</v>
      </c>
      <c r="T430" s="99">
        <v>0</v>
      </c>
      <c r="U430" s="99">
        <v>21.587218989144496</v>
      </c>
      <c r="V430" s="99">
        <v>20.190763210638821</v>
      </c>
      <c r="W430" s="99">
        <v>18.119606903975981</v>
      </c>
      <c r="X430" s="99">
        <v>18.619504962791755</v>
      </c>
      <c r="Y430" s="99">
        <v>21.400971691708886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5.7473559003062018</v>
      </c>
      <c r="G431" s="102">
        <v>7.0341821716122297</v>
      </c>
      <c r="H431" s="102">
        <v>5.2402612111191669</v>
      </c>
      <c r="I431" s="102">
        <v>6.2191456364067976</v>
      </c>
      <c r="J431" s="102">
        <v>7.8357692027676622</v>
      </c>
      <c r="K431" s="102">
        <v>0</v>
      </c>
      <c r="L431" s="102">
        <v>0</v>
      </c>
      <c r="M431" s="102">
        <v>0</v>
      </c>
      <c r="N431" s="102">
        <v>7.6304250834303735</v>
      </c>
      <c r="O431" s="102">
        <v>5.3715558068978169</v>
      </c>
      <c r="P431" s="102">
        <v>6.7174437174053772</v>
      </c>
      <c r="Q431" s="102">
        <v>6.8562984567154643</v>
      </c>
      <c r="R431" s="102">
        <v>0</v>
      </c>
      <c r="S431" s="102">
        <v>0</v>
      </c>
      <c r="T431" s="102">
        <v>0</v>
      </c>
      <c r="U431" s="102">
        <v>6.265434865797582</v>
      </c>
      <c r="V431" s="102">
        <v>5.8562980401435105</v>
      </c>
      <c r="W431" s="102">
        <v>5.1721935060077877</v>
      </c>
      <c r="X431" s="102">
        <v>6.1858552320188505</v>
      </c>
      <c r="Y431" s="102">
        <v>7.149408641582875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9.8733215228175961</v>
      </c>
      <c r="G432" s="105">
        <v>11.999308411064323</v>
      </c>
      <c r="H432" s="105">
        <v>11.891388675398469</v>
      </c>
      <c r="I432" s="105">
        <v>12.985736861551265</v>
      </c>
      <c r="J432" s="105">
        <v>14.332780222750841</v>
      </c>
      <c r="K432" s="105">
        <v>0</v>
      </c>
      <c r="L432" s="105">
        <v>0</v>
      </c>
      <c r="M432" s="105">
        <v>0</v>
      </c>
      <c r="N432" s="105">
        <v>14.824445545468537</v>
      </c>
      <c r="O432" s="105">
        <v>13.288025339203617</v>
      </c>
      <c r="P432" s="105">
        <v>16.137143209755447</v>
      </c>
      <c r="Q432" s="105">
        <v>22.061384648935235</v>
      </c>
      <c r="R432" s="105">
        <v>0</v>
      </c>
      <c r="S432" s="105">
        <v>0</v>
      </c>
      <c r="T432" s="105">
        <v>0</v>
      </c>
      <c r="U432" s="105">
        <v>15.321784123346909</v>
      </c>
      <c r="V432" s="105">
        <v>14.334465170495315</v>
      </c>
      <c r="W432" s="105">
        <v>12.947413397968191</v>
      </c>
      <c r="X432" s="105">
        <v>12.433649730772903</v>
      </c>
      <c r="Y432" s="105">
        <v>14.251563050126009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16.63585158589078</v>
      </c>
      <c r="D433" s="102">
        <v>18.910551244771085</v>
      </c>
      <c r="E433" s="102">
        <v>16.450695892853361</v>
      </c>
      <c r="F433" s="102">
        <v>17.522521003444361</v>
      </c>
      <c r="G433" s="102">
        <v>17.199833042456639</v>
      </c>
      <c r="H433" s="102">
        <v>17.216243353435669</v>
      </c>
      <c r="I433" s="102">
        <v>18.183465002727068</v>
      </c>
      <c r="J433" s="102">
        <v>19.116052114325086</v>
      </c>
      <c r="K433" s="102">
        <v>20.982286496884939</v>
      </c>
      <c r="L433" s="102">
        <v>19.010621805446497</v>
      </c>
      <c r="M433" s="102">
        <v>20.477578687734916</v>
      </c>
      <c r="N433" s="102">
        <v>22.415419073320503</v>
      </c>
      <c r="O433" s="102">
        <v>19.675804622806368</v>
      </c>
      <c r="P433" s="102">
        <v>22.044210180284228</v>
      </c>
      <c r="Q433" s="102">
        <v>27.030274786716902</v>
      </c>
      <c r="R433" s="102">
        <v>21.652491967075239</v>
      </c>
      <c r="S433" s="102">
        <v>19.685909399488899</v>
      </c>
      <c r="T433" s="102">
        <v>18.285738994597832</v>
      </c>
      <c r="U433" s="102">
        <v>22.162498947173503</v>
      </c>
      <c r="V433" s="102">
        <v>20.967734114779415</v>
      </c>
      <c r="W433" s="102">
        <v>16.288579701159531</v>
      </c>
      <c r="X433" s="102">
        <v>18.744672158978336</v>
      </c>
      <c r="Y433" s="102">
        <v>21.261658734165287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16.636527641345676</v>
      </c>
      <c r="D434" s="105">
        <v>18.910869577952337</v>
      </c>
      <c r="E434" s="105">
        <v>16.454077906183301</v>
      </c>
      <c r="F434" s="105">
        <v>17.529761855506365</v>
      </c>
      <c r="G434" s="105">
        <v>17.211927021881067</v>
      </c>
      <c r="H434" s="105">
        <v>17.227189357533621</v>
      </c>
      <c r="I434" s="105">
        <v>18.188469930149378</v>
      </c>
      <c r="J434" s="105">
        <v>19.120705707436816</v>
      </c>
      <c r="K434" s="105">
        <v>20.996706591249716</v>
      </c>
      <c r="L434" s="105">
        <v>19.017695433608292</v>
      </c>
      <c r="M434" s="105">
        <v>20.480602307542807</v>
      </c>
      <c r="N434" s="105">
        <v>22.412328398038298</v>
      </c>
      <c r="O434" s="105">
        <v>19.66902245597543</v>
      </c>
      <c r="P434" s="105">
        <v>22.016702531053024</v>
      </c>
      <c r="Q434" s="105">
        <v>26.981139196627691</v>
      </c>
      <c r="R434" s="105">
        <v>21.63055375276895</v>
      </c>
      <c r="S434" s="105">
        <v>19.695692729063531</v>
      </c>
      <c r="T434" s="105">
        <v>18.285152806143959</v>
      </c>
      <c r="U434" s="105">
        <v>22.162965660702444</v>
      </c>
      <c r="V434" s="105">
        <v>20.958259609210121</v>
      </c>
      <c r="W434" s="105">
        <v>16.264555761639425</v>
      </c>
      <c r="X434" s="105">
        <v>18.725059246871165</v>
      </c>
      <c r="Y434" s="105">
        <v>21.23034454372306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6.1760477651939931</v>
      </c>
      <c r="D435" s="99">
        <v>7.0433944423926347</v>
      </c>
      <c r="E435" s="99">
        <v>6.076009818649867</v>
      </c>
      <c r="F435" s="99">
        <v>6.464933865208101</v>
      </c>
      <c r="G435" s="99">
        <v>6.3435245894428913</v>
      </c>
      <c r="H435" s="99">
        <v>5.2762369153186075</v>
      </c>
      <c r="I435" s="99">
        <v>5.8819688396659213</v>
      </c>
      <c r="J435" s="99">
        <v>6.7251449351384212</v>
      </c>
      <c r="K435" s="99">
        <v>7.5664133947333561</v>
      </c>
      <c r="L435" s="99">
        <v>6.0406900755628508</v>
      </c>
      <c r="M435" s="99">
        <v>7.2476158338352326</v>
      </c>
      <c r="N435" s="99">
        <v>7.641988674995047</v>
      </c>
      <c r="O435" s="99">
        <v>5.7511155863632304</v>
      </c>
      <c r="P435" s="99">
        <v>6.4991577472139346</v>
      </c>
      <c r="Q435" s="99">
        <v>6.4235015208659672</v>
      </c>
      <c r="R435" s="99">
        <v>4.7872877146374835</v>
      </c>
      <c r="S435" s="99">
        <v>4.9021790121846527</v>
      </c>
      <c r="T435" s="99">
        <v>5.2763701846826878</v>
      </c>
      <c r="U435" s="99">
        <v>6.5516164832981723</v>
      </c>
      <c r="V435" s="99">
        <v>6.1802453669273261</v>
      </c>
      <c r="W435" s="99">
        <v>4.6600340123203638</v>
      </c>
      <c r="X435" s="99">
        <v>6.331505183116775</v>
      </c>
      <c r="Y435" s="99">
        <v>7.1321038835425439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10.460479876151684</v>
      </c>
      <c r="D436" s="99">
        <v>11.867475135559697</v>
      </c>
      <c r="E436" s="99">
        <v>10.378068087533434</v>
      </c>
      <c r="F436" s="99">
        <v>11.06482799029826</v>
      </c>
      <c r="G436" s="99">
        <v>10.868402432438176</v>
      </c>
      <c r="H436" s="99">
        <v>11.950952442215016</v>
      </c>
      <c r="I436" s="99">
        <v>12.30650109048346</v>
      </c>
      <c r="J436" s="99">
        <v>12.395560772298394</v>
      </c>
      <c r="K436" s="99">
        <v>13.430293196516363</v>
      </c>
      <c r="L436" s="99">
        <v>12.977005358045441</v>
      </c>
      <c r="M436" s="99">
        <v>13.232986473707575</v>
      </c>
      <c r="N436" s="99">
        <v>14.770339723043252</v>
      </c>
      <c r="O436" s="99">
        <v>13.917906869612201</v>
      </c>
      <c r="P436" s="99">
        <v>15.517544783839091</v>
      </c>
      <c r="Q436" s="99">
        <v>20.557637675761722</v>
      </c>
      <c r="R436" s="99">
        <v>16.843266038131468</v>
      </c>
      <c r="S436" s="99">
        <v>14.793513716878879</v>
      </c>
      <c r="T436" s="99">
        <v>13.008782621461268</v>
      </c>
      <c r="U436" s="99">
        <v>15.611349177404268</v>
      </c>
      <c r="V436" s="99">
        <v>14.778014242282795</v>
      </c>
      <c r="W436" s="99">
        <v>11.604521749319057</v>
      </c>
      <c r="X436" s="99">
        <v>12.39355406375439</v>
      </c>
      <c r="Y436" s="99">
        <v>14.098240660180512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2.7653452186616634</v>
      </c>
      <c r="D437" s="123">
        <v>3.1731127190979138</v>
      </c>
      <c r="E437" s="123">
        <v>2.7295123206446386</v>
      </c>
      <c r="F437" s="123">
        <v>3.0848677069932995</v>
      </c>
      <c r="G437" s="123">
        <v>2.6472408774949359</v>
      </c>
      <c r="H437" s="123">
        <v>2.9623666790608136</v>
      </c>
      <c r="I437" s="123">
        <v>2.7186900976994153</v>
      </c>
      <c r="J437" s="123">
        <v>3.1076472035240621</v>
      </c>
      <c r="K437" s="123">
        <v>3.9495424671298625</v>
      </c>
      <c r="L437" s="123">
        <v>3.5387221261045188</v>
      </c>
      <c r="M437" s="123">
        <v>3.8589741074582884</v>
      </c>
      <c r="N437" s="123">
        <v>4.2185435668525297</v>
      </c>
      <c r="O437" s="123">
        <v>3.583630332379574</v>
      </c>
      <c r="P437" s="123">
        <v>4.2626610901508135</v>
      </c>
      <c r="Q437" s="123">
        <v>5.0563048573764346</v>
      </c>
      <c r="R437" s="123">
        <v>4.1725764371675842</v>
      </c>
      <c r="S437" s="123">
        <v>3.9372243375530078</v>
      </c>
      <c r="T437" s="123">
        <v>3.7984852508763667</v>
      </c>
      <c r="U437" s="123">
        <v>4.6245765619253261</v>
      </c>
      <c r="V437" s="123">
        <v>4.4581458519169344</v>
      </c>
      <c r="W437" s="123">
        <v>2.9895805286353911</v>
      </c>
      <c r="X437" s="123">
        <v>3.7076260576390405</v>
      </c>
      <c r="Y437" s="123">
        <v>4.5088377726926545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2.7816920475113918</v>
      </c>
      <c r="D438" s="99">
        <v>3.2133381656228632</v>
      </c>
      <c r="E438" s="99">
        <v>2.6518700636157333</v>
      </c>
      <c r="F438" s="99">
        <v>3.0607134650991408</v>
      </c>
      <c r="G438" s="99">
        <v>2.7081506812085099</v>
      </c>
      <c r="H438" s="99">
        <v>2.9762848650617739</v>
      </c>
      <c r="I438" s="99">
        <v>2.7297117969960754</v>
      </c>
      <c r="J438" s="99">
        <v>3.0814159264983423</v>
      </c>
      <c r="K438" s="99">
        <v>4.0204502022628921</v>
      </c>
      <c r="L438" s="99">
        <v>3.828477638568307</v>
      </c>
      <c r="M438" s="99">
        <v>3.9104358798285479</v>
      </c>
      <c r="N438" s="99">
        <v>3.5319731571022541</v>
      </c>
      <c r="O438" s="99">
        <v>3.07096633602844</v>
      </c>
      <c r="P438" s="99">
        <v>3.9197907543767379</v>
      </c>
      <c r="Q438" s="99">
        <v>5.3281205851350011</v>
      </c>
      <c r="R438" s="99">
        <v>4.5356566428993901</v>
      </c>
      <c r="S438" s="99">
        <v>4.0979748687922903</v>
      </c>
      <c r="T438" s="99">
        <v>3.7046480683038614</v>
      </c>
      <c r="U438" s="99">
        <v>4.4141486415621243</v>
      </c>
      <c r="V438" s="99">
        <v>4.3223808567883788</v>
      </c>
      <c r="W438" s="99">
        <v>4.2211890466324284</v>
      </c>
      <c r="X438" s="99">
        <v>0</v>
      </c>
      <c r="Y438" s="99">
        <v>0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2.7652592731892671</v>
      </c>
      <c r="D439" s="110">
        <v>3.1729460308482906</v>
      </c>
      <c r="E439" s="110">
        <v>2.7298600763494556</v>
      </c>
      <c r="F439" s="110">
        <v>3.0850066165905674</v>
      </c>
      <c r="G439" s="110">
        <v>2.6468731386920767</v>
      </c>
      <c r="H439" s="110">
        <v>2.9622961037915267</v>
      </c>
      <c r="I439" s="110">
        <v>2.7186520227382083</v>
      </c>
      <c r="J439" s="110">
        <v>3.1077130974583951</v>
      </c>
      <c r="K439" s="110">
        <v>3.9493516839860066</v>
      </c>
      <c r="L439" s="110">
        <v>3.5382823251749005</v>
      </c>
      <c r="M439" s="110">
        <v>3.8589327061933081</v>
      </c>
      <c r="N439" s="110">
        <v>4.2191647101665382</v>
      </c>
      <c r="O439" s="110">
        <v>3.5848285453927478</v>
      </c>
      <c r="P439" s="110">
        <v>4.2638241233059624</v>
      </c>
      <c r="Q439" s="110">
        <v>5.0550956958711479</v>
      </c>
      <c r="R439" s="110">
        <v>4.1713813299712479</v>
      </c>
      <c r="S439" s="110">
        <v>3.936875301417627</v>
      </c>
      <c r="T439" s="110">
        <v>3.7985814612481086</v>
      </c>
      <c r="U439" s="110">
        <v>4.6249482855941704</v>
      </c>
      <c r="V439" s="110">
        <v>4.4583796219026564</v>
      </c>
      <c r="W439" s="110">
        <v>2.9865166872816515</v>
      </c>
      <c r="X439" s="110">
        <v>3.7076260576390405</v>
      </c>
      <c r="Y439" s="110">
        <v>4.5088377726926545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2.7558416064175417E-2</v>
      </c>
      <c r="D441" s="118">
        <f t="shared" si="199"/>
        <v>6.7900931124613026E-2</v>
      </c>
      <c r="E441" s="118">
        <f t="shared" si="199"/>
        <v>0.10670720299937674</v>
      </c>
      <c r="F441" s="118">
        <f t="shared" si="199"/>
        <v>0.21288931299453592</v>
      </c>
      <c r="G441" s="118">
        <f t="shared" si="199"/>
        <v>0.31741286392020623</v>
      </c>
      <c r="H441" s="118">
        <f t="shared" si="199"/>
        <v>0.2037489078498928</v>
      </c>
      <c r="I441" s="118">
        <f t="shared" si="199"/>
        <v>0.12977992952591264</v>
      </c>
      <c r="J441" s="118">
        <f t="shared" si="199"/>
        <v>3.1223663997263694E-2</v>
      </c>
      <c r="K441" s="118">
        <f t="shared" si="199"/>
        <v>8.3542594036155063E-2</v>
      </c>
      <c r="L441" s="118">
        <f t="shared" si="199"/>
        <v>6.6572824821209867E-2</v>
      </c>
      <c r="M441" s="118">
        <f t="shared" si="199"/>
        <v>2.995545733001536E-2</v>
      </c>
      <c r="N441" s="118">
        <f t="shared" si="199"/>
        <v>0.11107491628222389</v>
      </c>
      <c r="O441" s="118">
        <f t="shared" si="199"/>
        <v>0.10810908402823322</v>
      </c>
      <c r="P441" s="118">
        <f t="shared" si="199"/>
        <v>8.7652935383767241E-2</v>
      </c>
      <c r="Q441" s="118">
        <f t="shared" si="199"/>
        <v>7.8744455079819198E-2</v>
      </c>
      <c r="R441" s="118">
        <f t="shared" ref="R441:V441" si="200">R442+R444+R446+R455</f>
        <v>2.6166614000753149E-2</v>
      </c>
      <c r="S441" s="118">
        <f t="shared" si="200"/>
        <v>5.5769898830921968E-2</v>
      </c>
      <c r="T441" s="118">
        <f t="shared" si="200"/>
        <v>4.4501238917568173E-2</v>
      </c>
      <c r="U441" s="118">
        <f t="shared" si="200"/>
        <v>7.1001309229194259E-2</v>
      </c>
      <c r="V441" s="118">
        <f t="shared" si="200"/>
        <v>6.4198404474197446E-2</v>
      </c>
      <c r="W441" s="118">
        <f t="shared" ref="W441:Y441" si="201">W442+W444+W446+W455</f>
        <v>5.7819668584428198E-2</v>
      </c>
      <c r="X441" s="118">
        <f t="shared" si="201"/>
        <v>3.8744660996127306E-2</v>
      </c>
      <c r="Y441" s="118">
        <f t="shared" si="201"/>
        <v>2.9458151819240993E-2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2.21206347367718E-2</v>
      </c>
      <c r="D446" s="123">
        <v>6.2946401667851454E-2</v>
      </c>
      <c r="E446" s="123">
        <v>0.10229086212211708</v>
      </c>
      <c r="F446" s="123">
        <v>0.20635524765688262</v>
      </c>
      <c r="G446" s="123">
        <v>0.31134744606275971</v>
      </c>
      <c r="H446" s="123">
        <v>0.19814701251098768</v>
      </c>
      <c r="I446" s="123">
        <v>0.12627535995760159</v>
      </c>
      <c r="J446" s="123">
        <v>2.8345278745845789E-2</v>
      </c>
      <c r="K446" s="123">
        <v>7.9522336649564693E-2</v>
      </c>
      <c r="L446" s="123">
        <v>6.4411454733766318E-2</v>
      </c>
      <c r="M446" s="123">
        <v>2.8784829799700623E-2</v>
      </c>
      <c r="N446" s="123">
        <v>0.1098862048985432</v>
      </c>
      <c r="O446" s="123">
        <v>0.10544304657159606</v>
      </c>
      <c r="P446" s="123">
        <v>8.2720705073510106E-2</v>
      </c>
      <c r="Q446" s="123">
        <v>6.9970857974966133E-2</v>
      </c>
      <c r="R446" s="123">
        <v>2.0649479216527312E-2</v>
      </c>
      <c r="S446" s="123">
        <v>5.2491067416818311E-2</v>
      </c>
      <c r="T446" s="123">
        <v>4.3106025956700489E-2</v>
      </c>
      <c r="U446" s="123">
        <v>6.8150423614295852E-2</v>
      </c>
      <c r="V446" s="123">
        <v>6.148477445906482E-2</v>
      </c>
      <c r="W446" s="123">
        <v>5.399896397419067E-2</v>
      </c>
      <c r="X446" s="123">
        <v>3.8744660996127306E-2</v>
      </c>
      <c r="Y446" s="123">
        <v>2.9458151819240993E-2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5.6392871488943568</v>
      </c>
      <c r="D447" s="99">
        <v>6.6733021143183144</v>
      </c>
      <c r="E447" s="99">
        <v>5.2939455412123362</v>
      </c>
      <c r="F447" s="99">
        <v>5.6061934102429971</v>
      </c>
      <c r="G447" s="99">
        <v>6.804360132195943</v>
      </c>
      <c r="H447" s="99">
        <v>6.101267706549681</v>
      </c>
      <c r="I447" s="99">
        <v>6.8108568129612186</v>
      </c>
      <c r="J447" s="99">
        <v>7.8223173874415304</v>
      </c>
      <c r="K447" s="99">
        <v>6.2757156970032941</v>
      </c>
      <c r="L447" s="99">
        <v>6.0715464116900213</v>
      </c>
      <c r="M447" s="99">
        <v>7.1616656541655157</v>
      </c>
      <c r="N447" s="99">
        <v>7.5447252165748395</v>
      </c>
      <c r="O447" s="99">
        <v>6.0704847906264288</v>
      </c>
      <c r="P447" s="99">
        <v>7.1568516613915847</v>
      </c>
      <c r="Q447" s="99">
        <v>8.7563668250797626</v>
      </c>
      <c r="R447" s="99">
        <v>5.9628088274461621</v>
      </c>
      <c r="S447" s="99">
        <v>5.7381024749858751</v>
      </c>
      <c r="T447" s="99">
        <v>5.1744897552121207</v>
      </c>
      <c r="U447" s="99">
        <v>6.1057463763530233</v>
      </c>
      <c r="V447" s="99">
        <v>5.6429828104993911</v>
      </c>
      <c r="W447" s="99">
        <v>5.0105420288842639</v>
      </c>
      <c r="X447" s="99">
        <v>5.1131930418382208</v>
      </c>
      <c r="Y447" s="99">
        <v>5.8713756290987558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2.0630115852648143</v>
      </c>
      <c r="G448" s="99">
        <v>2.5158863635304374</v>
      </c>
      <c r="H448" s="99">
        <v>1.8669889173185592</v>
      </c>
      <c r="I448" s="99">
        <v>2.2063166839587312</v>
      </c>
      <c r="J448" s="99">
        <v>2.7661443273494828</v>
      </c>
      <c r="K448" s="99">
        <v>0</v>
      </c>
      <c r="L448" s="99">
        <v>0</v>
      </c>
      <c r="M448" s="99">
        <v>0</v>
      </c>
      <c r="N448" s="99">
        <v>2.5655036626725818</v>
      </c>
      <c r="O448" s="99">
        <v>1.7496333907141211</v>
      </c>
      <c r="P448" s="99">
        <v>2.1081953114955145</v>
      </c>
      <c r="Q448" s="99">
        <v>2.0833418560315491</v>
      </c>
      <c r="R448" s="99">
        <v>0</v>
      </c>
      <c r="S448" s="99">
        <v>0</v>
      </c>
      <c r="T448" s="99">
        <v>0</v>
      </c>
      <c r="U448" s="99">
        <v>1.7763753150362445</v>
      </c>
      <c r="V448" s="99">
        <v>1.6426781488973883</v>
      </c>
      <c r="W448" s="99">
        <v>1.4413448831690663</v>
      </c>
      <c r="X448" s="99">
        <v>1.7163874203088236</v>
      </c>
      <c r="Y448" s="99">
        <v>1.9794203036158773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2.0630115852648143</v>
      </c>
      <c r="G449" s="102">
        <v>2.5158863635304374</v>
      </c>
      <c r="H449" s="102">
        <v>1.8669889173185592</v>
      </c>
      <c r="I449" s="102">
        <v>2.2063166839587312</v>
      </c>
      <c r="J449" s="102">
        <v>2.7661443273494828</v>
      </c>
      <c r="K449" s="102">
        <v>0</v>
      </c>
      <c r="L449" s="102">
        <v>0</v>
      </c>
      <c r="M449" s="102">
        <v>0</v>
      </c>
      <c r="N449" s="102">
        <v>2.5655036626725818</v>
      </c>
      <c r="O449" s="102">
        <v>1.7496333907141211</v>
      </c>
      <c r="P449" s="102">
        <v>2.1081953114955145</v>
      </c>
      <c r="Q449" s="102">
        <v>2.0833418560315491</v>
      </c>
      <c r="R449" s="102">
        <v>0</v>
      </c>
      <c r="S449" s="102">
        <v>0</v>
      </c>
      <c r="T449" s="102">
        <v>0</v>
      </c>
      <c r="U449" s="102">
        <v>1.7763753150362445</v>
      </c>
      <c r="V449" s="102">
        <v>1.6426781488973883</v>
      </c>
      <c r="W449" s="102">
        <v>1.4413448831690663</v>
      </c>
      <c r="X449" s="102">
        <v>1.7163874203088236</v>
      </c>
      <c r="Y449" s="102">
        <v>1.9794203036158773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5.4377813274036155E-3</v>
      </c>
      <c r="D455" s="123">
        <v>4.9545294567615705E-3</v>
      </c>
      <c r="E455" s="123">
        <v>4.4163408772596533E-3</v>
      </c>
      <c r="F455" s="123">
        <v>6.5340653376532876E-3</v>
      </c>
      <c r="G455" s="123">
        <v>6.0654178574465305E-3</v>
      </c>
      <c r="H455" s="123">
        <v>5.6018953389051114E-3</v>
      </c>
      <c r="I455" s="123">
        <v>3.5045695683110509E-3</v>
      </c>
      <c r="J455" s="123">
        <v>2.8783852514179045E-3</v>
      </c>
      <c r="K455" s="123">
        <v>4.020257386590371E-3</v>
      </c>
      <c r="L455" s="123">
        <v>2.1613700874435447E-3</v>
      </c>
      <c r="M455" s="123">
        <v>1.1706275303147375E-3</v>
      </c>
      <c r="N455" s="123">
        <v>1.1887113836806962E-3</v>
      </c>
      <c r="O455" s="123">
        <v>2.6660374566371508E-3</v>
      </c>
      <c r="P455" s="123">
        <v>4.9322303102571361E-3</v>
      </c>
      <c r="Q455" s="123">
        <v>8.7735971048530648E-3</v>
      </c>
      <c r="R455" s="123">
        <v>5.5171347842258361E-3</v>
      </c>
      <c r="S455" s="123">
        <v>3.2788314141036596E-3</v>
      </c>
      <c r="T455" s="123">
        <v>1.3952129608676811E-3</v>
      </c>
      <c r="U455" s="123">
        <v>2.8508856148984118E-3</v>
      </c>
      <c r="V455" s="123">
        <v>2.7136300151326307E-3</v>
      </c>
      <c r="W455" s="123">
        <v>3.8207046102375283E-3</v>
      </c>
      <c r="X455" s="123">
        <v>0</v>
      </c>
      <c r="Y455" s="123">
        <v>0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1.0397037897995713</v>
      </c>
      <c r="D456" s="99">
        <v>1.2005886558616876</v>
      </c>
      <c r="E456" s="99">
        <v>0.99043804740676489</v>
      </c>
      <c r="F456" s="99">
        <v>1.1427075034734422</v>
      </c>
      <c r="G456" s="99">
        <v>1.0107007956458403</v>
      </c>
      <c r="H456" s="99">
        <v>1.1103546234903501</v>
      </c>
      <c r="I456" s="99">
        <v>1.0179852340794047</v>
      </c>
      <c r="J456" s="99">
        <v>1.148715580753362</v>
      </c>
      <c r="K456" s="99">
        <v>1.4982159194026781</v>
      </c>
      <c r="L456" s="99">
        <v>1.4261440293648324</v>
      </c>
      <c r="M456" s="99">
        <v>1.4562606477115334</v>
      </c>
      <c r="N456" s="99">
        <v>1.3151110274787436</v>
      </c>
      <c r="O456" s="99">
        <v>1.1433492064035327</v>
      </c>
      <c r="P456" s="99">
        <v>1.4589883379165889</v>
      </c>
      <c r="Q456" s="99">
        <v>1.9810508087848691</v>
      </c>
      <c r="R456" s="99">
        <v>1.6816533329808361</v>
      </c>
      <c r="S456" s="99">
        <v>1.5133628549096225</v>
      </c>
      <c r="T456" s="99">
        <v>1.3621929207938122</v>
      </c>
      <c r="U456" s="99">
        <v>1.6167000467443471</v>
      </c>
      <c r="V456" s="99">
        <v>1.578689966961502</v>
      </c>
      <c r="W456" s="99">
        <v>1.5396744905691742</v>
      </c>
      <c r="X456" s="99">
        <v>0</v>
      </c>
      <c r="Y456" s="99">
        <v>0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244779</v>
      </c>
      <c r="C5" s="120">
        <v>264049</v>
      </c>
      <c r="D5" s="120">
        <v>281498</v>
      </c>
      <c r="E5" s="120">
        <v>288651</v>
      </c>
      <c r="F5" s="120">
        <v>280027</v>
      </c>
      <c r="G5" s="120">
        <v>266791</v>
      </c>
      <c r="H5" s="120">
        <v>258148</v>
      </c>
      <c r="I5" s="120">
        <v>259468</v>
      </c>
      <c r="J5" s="120">
        <v>259203</v>
      </c>
      <c r="K5" s="120">
        <v>263177</v>
      </c>
      <c r="L5" s="120">
        <v>264695</v>
      </c>
      <c r="M5" s="120">
        <v>267660</v>
      </c>
      <c r="N5" s="120">
        <v>261172</v>
      </c>
      <c r="O5" s="120">
        <v>254427</v>
      </c>
      <c r="P5" s="120">
        <v>252697</v>
      </c>
      <c r="Q5" s="120">
        <v>259076</v>
      </c>
      <c r="R5" s="120">
        <v>271930</v>
      </c>
      <c r="S5" s="120">
        <v>282560</v>
      </c>
      <c r="T5" s="120">
        <v>295558</v>
      </c>
      <c r="U5" s="120">
        <v>307294</v>
      </c>
      <c r="V5" s="120">
        <v>317791</v>
      </c>
      <c r="W5" s="120">
        <v>364669</v>
      </c>
      <c r="X5" s="120">
        <v>419761</v>
      </c>
      <c r="Y5" s="120">
        <v>476269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244779</v>
      </c>
      <c r="C7" s="52">
        <v>264049</v>
      </c>
      <c r="D7" s="52">
        <v>281498</v>
      </c>
      <c r="E7" s="52">
        <v>288651</v>
      </c>
      <c r="F7" s="52">
        <v>280027</v>
      </c>
      <c r="G7" s="52">
        <v>266791</v>
      </c>
      <c r="H7" s="52">
        <v>258148</v>
      </c>
      <c r="I7" s="52">
        <v>259468</v>
      </c>
      <c r="J7" s="52">
        <v>259203</v>
      </c>
      <c r="K7" s="52">
        <v>263177</v>
      </c>
      <c r="L7" s="52">
        <v>264695</v>
      </c>
      <c r="M7" s="52">
        <v>267660</v>
      </c>
      <c r="N7" s="52">
        <v>261172</v>
      </c>
      <c r="O7" s="52">
        <v>254427</v>
      </c>
      <c r="P7" s="52">
        <v>252697</v>
      </c>
      <c r="Q7" s="52">
        <v>259076</v>
      </c>
      <c r="R7" s="52">
        <v>271930</v>
      </c>
      <c r="S7" s="52">
        <v>282560</v>
      </c>
      <c r="T7" s="52">
        <v>295558</v>
      </c>
      <c r="U7" s="52">
        <v>307294</v>
      </c>
      <c r="V7" s="52">
        <v>317791</v>
      </c>
      <c r="W7" s="52">
        <v>364669</v>
      </c>
      <c r="X7" s="52">
        <v>419761</v>
      </c>
      <c r="Y7" s="52">
        <v>476269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8337</v>
      </c>
      <c r="C9" s="52">
        <v>10507</v>
      </c>
      <c r="D9" s="52">
        <v>12395</v>
      </c>
      <c r="E9" s="52">
        <v>14858</v>
      </c>
      <c r="F9" s="52">
        <v>16220</v>
      </c>
      <c r="G9" s="52">
        <v>16658</v>
      </c>
      <c r="H9" s="52">
        <v>16216</v>
      </c>
      <c r="I9" s="52">
        <v>16584</v>
      </c>
      <c r="J9" s="52">
        <v>17542</v>
      </c>
      <c r="K9" s="52">
        <v>18227</v>
      </c>
      <c r="L9" s="52">
        <v>19613</v>
      </c>
      <c r="M9" s="52">
        <v>21381</v>
      </c>
      <c r="N9" s="52">
        <v>22674</v>
      </c>
      <c r="O9" s="52">
        <v>23762</v>
      </c>
      <c r="P9" s="52">
        <v>24563</v>
      </c>
      <c r="Q9" s="52">
        <v>25237</v>
      </c>
      <c r="R9" s="52">
        <v>27627</v>
      </c>
      <c r="S9" s="52">
        <v>32581</v>
      </c>
      <c r="T9" s="52">
        <v>37333</v>
      </c>
      <c r="U9" s="52">
        <v>43738</v>
      </c>
      <c r="V9" s="52">
        <v>55437</v>
      </c>
      <c r="W9" s="52">
        <v>65191</v>
      </c>
      <c r="X9" s="52">
        <v>71481</v>
      </c>
      <c r="Y9" s="52">
        <v>79353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8008</v>
      </c>
      <c r="C11" s="52">
        <v>6981</v>
      </c>
      <c r="D11" s="52">
        <v>6256</v>
      </c>
      <c r="E11" s="52">
        <v>5891</v>
      </c>
      <c r="F11" s="52">
        <v>5820</v>
      </c>
      <c r="G11" s="52">
        <v>5975</v>
      </c>
      <c r="H11" s="52">
        <v>5995</v>
      </c>
      <c r="I11" s="52">
        <v>5975</v>
      </c>
      <c r="J11" s="52">
        <v>5387</v>
      </c>
      <c r="K11" s="52">
        <v>4442</v>
      </c>
      <c r="L11" s="52">
        <v>3751</v>
      </c>
      <c r="M11" s="52">
        <v>3236</v>
      </c>
      <c r="N11" s="52">
        <v>2978</v>
      </c>
      <c r="O11" s="52">
        <v>2813</v>
      </c>
      <c r="P11" s="52">
        <v>2776</v>
      </c>
      <c r="Q11" s="52">
        <v>2705</v>
      </c>
      <c r="R11" s="52">
        <v>2514</v>
      </c>
      <c r="S11" s="52">
        <v>2522</v>
      </c>
      <c r="T11" s="52">
        <v>2572</v>
      </c>
      <c r="U11" s="52">
        <v>2776</v>
      </c>
      <c r="V11" s="52">
        <v>2850</v>
      </c>
      <c r="W11" s="52">
        <v>3353</v>
      </c>
      <c r="X11" s="52">
        <v>3744</v>
      </c>
      <c r="Y11" s="52">
        <v>3900</v>
      </c>
      <c r="DA11" s="63" t="s">
        <v>1130</v>
      </c>
    </row>
    <row r="12" spans="1:105" ht="12" customHeight="1" x14ac:dyDescent="0.25">
      <c r="A12" s="97" t="s">
        <v>123</v>
      </c>
      <c r="B12" s="52">
        <v>25</v>
      </c>
      <c r="C12" s="52">
        <v>21</v>
      </c>
      <c r="D12" s="52">
        <v>17</v>
      </c>
      <c r="E12" s="52">
        <v>16</v>
      </c>
      <c r="F12" s="52">
        <v>17</v>
      </c>
      <c r="G12" s="52">
        <v>25</v>
      </c>
      <c r="H12" s="52">
        <v>28</v>
      </c>
      <c r="I12" s="52">
        <v>31</v>
      </c>
      <c r="J12" s="52">
        <v>34</v>
      </c>
      <c r="K12" s="52">
        <v>31</v>
      </c>
      <c r="L12" s="52">
        <v>28</v>
      </c>
      <c r="M12" s="52">
        <v>26</v>
      </c>
      <c r="N12" s="52">
        <v>22</v>
      </c>
      <c r="O12" s="52">
        <v>17</v>
      </c>
      <c r="P12" s="52">
        <v>16</v>
      </c>
      <c r="Q12" s="52">
        <v>16</v>
      </c>
      <c r="R12" s="52">
        <v>16</v>
      </c>
      <c r="S12" s="52">
        <v>14</v>
      </c>
      <c r="T12" s="52">
        <v>11</v>
      </c>
      <c r="U12" s="52">
        <v>11</v>
      </c>
      <c r="V12" s="52">
        <v>12</v>
      </c>
      <c r="W12" s="52">
        <v>16</v>
      </c>
      <c r="X12" s="52">
        <v>17</v>
      </c>
      <c r="Y12" s="52">
        <v>18</v>
      </c>
      <c r="DA12" s="63" t="s">
        <v>1131</v>
      </c>
    </row>
    <row r="13" spans="1:105" ht="12" customHeight="1" x14ac:dyDescent="0.25">
      <c r="A13" s="97" t="s">
        <v>122</v>
      </c>
      <c r="B13" s="52">
        <v>178610</v>
      </c>
      <c r="C13" s="52">
        <v>192933</v>
      </c>
      <c r="D13" s="52">
        <v>206968</v>
      </c>
      <c r="E13" s="52">
        <v>208550</v>
      </c>
      <c r="F13" s="52">
        <v>196629</v>
      </c>
      <c r="G13" s="52">
        <v>177716</v>
      </c>
      <c r="H13" s="52">
        <v>162606</v>
      </c>
      <c r="I13" s="52">
        <v>161156</v>
      </c>
      <c r="J13" s="52">
        <v>155588</v>
      </c>
      <c r="K13" s="52">
        <v>128078</v>
      </c>
      <c r="L13" s="52">
        <v>125575</v>
      </c>
      <c r="M13" s="52">
        <v>124200</v>
      </c>
      <c r="N13" s="52">
        <v>121657</v>
      </c>
      <c r="O13" s="52">
        <v>118024</v>
      </c>
      <c r="P13" s="52">
        <v>119839</v>
      </c>
      <c r="Q13" s="52">
        <v>125535</v>
      </c>
      <c r="R13" s="52">
        <v>134982</v>
      </c>
      <c r="S13" s="52">
        <v>144517</v>
      </c>
      <c r="T13" s="52">
        <v>153058</v>
      </c>
      <c r="U13" s="52">
        <v>159185</v>
      </c>
      <c r="V13" s="52">
        <v>167056</v>
      </c>
      <c r="W13" s="52">
        <v>200434</v>
      </c>
      <c r="X13" s="52">
        <v>230268</v>
      </c>
      <c r="Y13" s="52">
        <v>272687</v>
      </c>
      <c r="DA13" s="63" t="s">
        <v>1132</v>
      </c>
    </row>
    <row r="14" spans="1:105" ht="12" customHeight="1" x14ac:dyDescent="0.25">
      <c r="A14" s="97" t="s">
        <v>121</v>
      </c>
      <c r="B14" s="52">
        <v>58136</v>
      </c>
      <c r="C14" s="52">
        <v>64114</v>
      </c>
      <c r="D14" s="52">
        <v>68257</v>
      </c>
      <c r="E14" s="52">
        <v>74194</v>
      </c>
      <c r="F14" s="52">
        <v>77561</v>
      </c>
      <c r="G14" s="52">
        <v>83075</v>
      </c>
      <c r="H14" s="52">
        <v>89519</v>
      </c>
      <c r="I14" s="52">
        <v>92306</v>
      </c>
      <c r="J14" s="52">
        <v>98194</v>
      </c>
      <c r="K14" s="52">
        <v>130626</v>
      </c>
      <c r="L14" s="52">
        <v>135341</v>
      </c>
      <c r="M14" s="52">
        <v>140198</v>
      </c>
      <c r="N14" s="52">
        <v>136515</v>
      </c>
      <c r="O14" s="52">
        <v>133573</v>
      </c>
      <c r="P14" s="52">
        <v>130066</v>
      </c>
      <c r="Q14" s="52">
        <v>130820</v>
      </c>
      <c r="R14" s="52">
        <v>134418</v>
      </c>
      <c r="S14" s="52">
        <v>135507</v>
      </c>
      <c r="T14" s="52">
        <v>139917</v>
      </c>
      <c r="U14" s="52">
        <v>145322</v>
      </c>
      <c r="V14" s="52">
        <v>147873</v>
      </c>
      <c r="W14" s="52">
        <v>160866</v>
      </c>
      <c r="X14" s="52">
        <v>185732</v>
      </c>
      <c r="Y14" s="52">
        <v>199664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1575</v>
      </c>
      <c r="C16" s="52">
        <v>1635</v>
      </c>
      <c r="D16" s="52">
        <v>1619</v>
      </c>
      <c r="E16" s="52">
        <v>1572</v>
      </c>
      <c r="F16" s="52">
        <v>1497</v>
      </c>
      <c r="G16" s="52">
        <v>1406</v>
      </c>
      <c r="H16" s="52">
        <v>1306</v>
      </c>
      <c r="I16" s="52">
        <v>1237</v>
      </c>
      <c r="J16" s="52">
        <v>1140</v>
      </c>
      <c r="K16" s="52">
        <v>1041</v>
      </c>
      <c r="L16" s="52">
        <v>916</v>
      </c>
      <c r="M16" s="52">
        <v>748</v>
      </c>
      <c r="N16" s="52">
        <v>590</v>
      </c>
      <c r="O16" s="52">
        <v>502</v>
      </c>
      <c r="P16" s="52">
        <v>505</v>
      </c>
      <c r="Q16" s="52">
        <v>606</v>
      </c>
      <c r="R16" s="52">
        <v>700</v>
      </c>
      <c r="S16" s="52">
        <v>727</v>
      </c>
      <c r="T16" s="52">
        <v>709</v>
      </c>
      <c r="U16" s="52">
        <v>722</v>
      </c>
      <c r="V16" s="52">
        <v>706</v>
      </c>
      <c r="W16" s="52">
        <v>797</v>
      </c>
      <c r="X16" s="52">
        <v>628</v>
      </c>
      <c r="Y16" s="52">
        <v>408</v>
      </c>
      <c r="DA16" s="63" t="s">
        <v>1134</v>
      </c>
    </row>
    <row r="17" spans="1:105" ht="12" customHeight="1" x14ac:dyDescent="0.25">
      <c r="A17" s="109" t="s">
        <v>120</v>
      </c>
      <c r="B17" s="36">
        <v>243204</v>
      </c>
      <c r="C17" s="36">
        <v>262414</v>
      </c>
      <c r="D17" s="36">
        <v>279879</v>
      </c>
      <c r="E17" s="36">
        <v>287079</v>
      </c>
      <c r="F17" s="36">
        <v>278530</v>
      </c>
      <c r="G17" s="36">
        <v>265385</v>
      </c>
      <c r="H17" s="36">
        <v>256842</v>
      </c>
      <c r="I17" s="36">
        <v>258231</v>
      </c>
      <c r="J17" s="36">
        <v>258063</v>
      </c>
      <c r="K17" s="36">
        <v>262136</v>
      </c>
      <c r="L17" s="36">
        <v>263779</v>
      </c>
      <c r="M17" s="36">
        <v>266912</v>
      </c>
      <c r="N17" s="36">
        <v>260582</v>
      </c>
      <c r="O17" s="36">
        <v>253925</v>
      </c>
      <c r="P17" s="36">
        <v>252192</v>
      </c>
      <c r="Q17" s="36">
        <v>258470</v>
      </c>
      <c r="R17" s="36">
        <v>271230</v>
      </c>
      <c r="S17" s="36">
        <v>281833</v>
      </c>
      <c r="T17" s="36">
        <v>294849</v>
      </c>
      <c r="U17" s="36">
        <v>306572</v>
      </c>
      <c r="V17" s="36">
        <v>317085</v>
      </c>
      <c r="W17" s="36">
        <v>363872</v>
      </c>
      <c r="X17" s="36">
        <v>419133</v>
      </c>
      <c r="Y17" s="36">
        <v>475861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19123</v>
      </c>
      <c r="D21" s="52">
        <v>19134</v>
      </c>
      <c r="E21" s="52">
        <v>19197</v>
      </c>
      <c r="F21" s="52">
        <v>19370</v>
      </c>
      <c r="G21" s="52">
        <v>19688</v>
      </c>
      <c r="H21" s="52">
        <v>20168</v>
      </c>
      <c r="I21" s="52">
        <v>20821</v>
      </c>
      <c r="J21" s="52">
        <v>21670</v>
      </c>
      <c r="K21" s="52">
        <v>22742</v>
      </c>
      <c r="L21" s="52">
        <v>24069</v>
      </c>
      <c r="M21" s="52">
        <v>25687</v>
      </c>
      <c r="N21" s="52">
        <v>27640</v>
      </c>
      <c r="O21" s="52">
        <v>26137</v>
      </c>
      <c r="P21" s="52">
        <v>13568</v>
      </c>
      <c r="Q21" s="52">
        <v>16715</v>
      </c>
      <c r="R21" s="52">
        <v>20326</v>
      </c>
      <c r="S21" s="52">
        <v>24422</v>
      </c>
      <c r="T21" s="52">
        <v>21399</v>
      </c>
      <c r="U21" s="52">
        <v>18353</v>
      </c>
      <c r="V21" s="52">
        <v>17008</v>
      </c>
      <c r="W21" s="52">
        <v>18705</v>
      </c>
      <c r="X21" s="52">
        <v>21556</v>
      </c>
      <c r="Y21" s="52">
        <v>23889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1303</v>
      </c>
      <c r="D23" s="52">
        <v>1309</v>
      </c>
      <c r="E23" s="52">
        <v>1355</v>
      </c>
      <c r="F23" s="52">
        <v>1485</v>
      </c>
      <c r="G23" s="52">
        <v>1727</v>
      </c>
      <c r="H23" s="52">
        <v>2133</v>
      </c>
      <c r="I23" s="52">
        <v>1936</v>
      </c>
      <c r="J23" s="52">
        <v>2197</v>
      </c>
      <c r="K23" s="52">
        <v>3211</v>
      </c>
      <c r="L23" s="52">
        <v>3022</v>
      </c>
      <c r="M23" s="52">
        <v>2902</v>
      </c>
      <c r="N23" s="52">
        <v>2488</v>
      </c>
      <c r="O23" s="52">
        <v>3197</v>
      </c>
      <c r="P23" s="52">
        <v>2489</v>
      </c>
      <c r="Q23" s="52">
        <v>3128</v>
      </c>
      <c r="R23" s="52">
        <v>3697</v>
      </c>
      <c r="S23" s="52">
        <v>4300</v>
      </c>
      <c r="T23" s="52">
        <v>4394</v>
      </c>
      <c r="U23" s="52">
        <v>4313</v>
      </c>
      <c r="V23" s="52">
        <v>4185</v>
      </c>
      <c r="W23" s="52">
        <v>4702</v>
      </c>
      <c r="X23" s="52">
        <v>5534</v>
      </c>
      <c r="Y23" s="52">
        <v>7295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1251</v>
      </c>
      <c r="D25" s="52">
        <v>1251</v>
      </c>
      <c r="E25" s="52">
        <v>1255</v>
      </c>
      <c r="F25" s="52">
        <v>1270</v>
      </c>
      <c r="G25" s="52">
        <v>1300</v>
      </c>
      <c r="H25" s="52">
        <v>1367</v>
      </c>
      <c r="I25" s="52">
        <v>735</v>
      </c>
      <c r="J25" s="52">
        <v>734</v>
      </c>
      <c r="K25" s="52">
        <v>1618</v>
      </c>
      <c r="L25" s="52">
        <v>1193</v>
      </c>
      <c r="M25" s="52">
        <v>682</v>
      </c>
      <c r="N25" s="52">
        <v>728</v>
      </c>
      <c r="O25" s="52">
        <v>732</v>
      </c>
      <c r="P25" s="52">
        <v>397</v>
      </c>
      <c r="Q25" s="52">
        <v>443</v>
      </c>
      <c r="R25" s="52">
        <v>384</v>
      </c>
      <c r="S25" s="52">
        <v>526</v>
      </c>
      <c r="T25" s="52">
        <v>418</v>
      </c>
      <c r="U25" s="52">
        <v>364</v>
      </c>
      <c r="V25" s="52">
        <v>441</v>
      </c>
      <c r="W25" s="52">
        <v>424</v>
      </c>
      <c r="X25" s="52">
        <v>361</v>
      </c>
      <c r="Y25" s="52">
        <v>388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4</v>
      </c>
      <c r="D26" s="52">
        <v>4</v>
      </c>
      <c r="E26" s="52">
        <v>4</v>
      </c>
      <c r="F26" s="52">
        <v>4</v>
      </c>
      <c r="G26" s="52">
        <v>4</v>
      </c>
      <c r="H26" s="52">
        <v>3</v>
      </c>
      <c r="I26" s="52">
        <v>2</v>
      </c>
      <c r="J26" s="52">
        <v>0</v>
      </c>
      <c r="K26" s="52">
        <v>3</v>
      </c>
      <c r="L26" s="52">
        <v>4</v>
      </c>
      <c r="M26" s="52">
        <v>6</v>
      </c>
      <c r="N26" s="52">
        <v>7</v>
      </c>
      <c r="O26" s="52">
        <v>8</v>
      </c>
      <c r="P26" s="52">
        <v>2</v>
      </c>
      <c r="Q26" s="52">
        <v>4</v>
      </c>
      <c r="R26" s="52">
        <v>0</v>
      </c>
      <c r="S26" s="52">
        <v>2</v>
      </c>
      <c r="T26" s="52">
        <v>3</v>
      </c>
      <c r="U26" s="52">
        <v>3</v>
      </c>
      <c r="V26" s="52">
        <v>2</v>
      </c>
      <c r="W26" s="52">
        <v>3</v>
      </c>
      <c r="X26" s="52">
        <v>2</v>
      </c>
      <c r="Y26" s="52">
        <v>1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27908</v>
      </c>
      <c r="D27" s="52">
        <v>27990</v>
      </c>
      <c r="E27" s="52">
        <v>28566</v>
      </c>
      <c r="F27" s="52">
        <v>30108</v>
      </c>
      <c r="G27" s="52">
        <v>32970</v>
      </c>
      <c r="H27" s="52">
        <v>37367</v>
      </c>
      <c r="I27" s="52">
        <v>26766</v>
      </c>
      <c r="J27" s="52">
        <v>27185</v>
      </c>
      <c r="K27" s="52">
        <v>33562</v>
      </c>
      <c r="L27" s="52">
        <v>29219</v>
      </c>
      <c r="M27" s="52">
        <v>23222</v>
      </c>
      <c r="N27" s="52">
        <v>20228</v>
      </c>
      <c r="O27" s="52">
        <v>19993</v>
      </c>
      <c r="P27" s="52">
        <v>16096</v>
      </c>
      <c r="Q27" s="52">
        <v>19401</v>
      </c>
      <c r="R27" s="52">
        <v>18322</v>
      </c>
      <c r="S27" s="52">
        <v>18582</v>
      </c>
      <c r="T27" s="52">
        <v>23391</v>
      </c>
      <c r="U27" s="52">
        <v>20675</v>
      </c>
      <c r="V27" s="52">
        <v>19597</v>
      </c>
      <c r="W27" s="52">
        <v>20726</v>
      </c>
      <c r="X27" s="52">
        <v>23605</v>
      </c>
      <c r="Y27" s="52">
        <v>27659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9084</v>
      </c>
      <c r="D28" s="52">
        <v>9113</v>
      </c>
      <c r="E28" s="52">
        <v>9315</v>
      </c>
      <c r="F28" s="52">
        <v>9854</v>
      </c>
      <c r="G28" s="52">
        <v>10897</v>
      </c>
      <c r="H28" s="52">
        <v>12613</v>
      </c>
      <c r="I28" s="52">
        <v>9746</v>
      </c>
      <c r="J28" s="52">
        <v>12124</v>
      </c>
      <c r="K28" s="52">
        <v>14449</v>
      </c>
      <c r="L28" s="52">
        <v>15069</v>
      </c>
      <c r="M28" s="52">
        <v>16836</v>
      </c>
      <c r="N28" s="52">
        <v>18026</v>
      </c>
      <c r="O28" s="52">
        <v>19025</v>
      </c>
      <c r="P28" s="52">
        <v>16403</v>
      </c>
      <c r="Q28" s="52">
        <v>21011</v>
      </c>
      <c r="R28" s="52">
        <v>25665</v>
      </c>
      <c r="S28" s="52">
        <v>29317</v>
      </c>
      <c r="T28" s="52">
        <v>19946</v>
      </c>
      <c r="U28" s="52">
        <v>19072</v>
      </c>
      <c r="V28" s="52">
        <v>17199</v>
      </c>
      <c r="W28" s="52">
        <v>18810</v>
      </c>
      <c r="X28" s="52">
        <v>20898</v>
      </c>
      <c r="Y28" s="52">
        <v>25384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246</v>
      </c>
      <c r="D30" s="52">
        <v>246</v>
      </c>
      <c r="E30" s="52">
        <v>251</v>
      </c>
      <c r="F30" s="52">
        <v>259</v>
      </c>
      <c r="G30" s="52">
        <v>281</v>
      </c>
      <c r="H30" s="52">
        <v>313</v>
      </c>
      <c r="I30" s="52">
        <v>200</v>
      </c>
      <c r="J30" s="52">
        <v>194</v>
      </c>
      <c r="K30" s="52">
        <v>240</v>
      </c>
      <c r="L30" s="52">
        <v>201</v>
      </c>
      <c r="M30" s="52">
        <v>196</v>
      </c>
      <c r="N30" s="52">
        <v>185</v>
      </c>
      <c r="O30" s="52">
        <v>162</v>
      </c>
      <c r="P30" s="52">
        <v>100</v>
      </c>
      <c r="Q30" s="52">
        <v>102</v>
      </c>
      <c r="R30" s="52">
        <v>89</v>
      </c>
      <c r="S30" s="52">
        <v>94</v>
      </c>
      <c r="T30" s="52">
        <v>69</v>
      </c>
      <c r="U30" s="52">
        <v>69</v>
      </c>
      <c r="V30" s="52">
        <v>90</v>
      </c>
      <c r="W30" s="52">
        <v>118</v>
      </c>
      <c r="X30" s="52">
        <v>169</v>
      </c>
      <c r="Y30" s="52">
        <v>220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38001</v>
      </c>
      <c r="D31" s="36">
        <v>38111</v>
      </c>
      <c r="E31" s="36">
        <v>38892</v>
      </c>
      <c r="F31" s="36">
        <v>40974</v>
      </c>
      <c r="G31" s="36">
        <v>44889</v>
      </c>
      <c r="H31" s="36">
        <v>51049</v>
      </c>
      <c r="I31" s="36">
        <v>37044</v>
      </c>
      <c r="J31" s="36">
        <v>39776</v>
      </c>
      <c r="K31" s="36">
        <v>48906</v>
      </c>
      <c r="L31" s="36">
        <v>45150</v>
      </c>
      <c r="M31" s="36">
        <v>40691</v>
      </c>
      <c r="N31" s="36">
        <v>38941</v>
      </c>
      <c r="O31" s="36">
        <v>39732</v>
      </c>
      <c r="P31" s="36">
        <v>32908</v>
      </c>
      <c r="Q31" s="36">
        <v>40730</v>
      </c>
      <c r="R31" s="36">
        <v>44222</v>
      </c>
      <c r="S31" s="36">
        <v>48261</v>
      </c>
      <c r="T31" s="36">
        <v>43674</v>
      </c>
      <c r="U31" s="36">
        <v>40060</v>
      </c>
      <c r="V31" s="36">
        <v>37230</v>
      </c>
      <c r="W31" s="36">
        <v>39880</v>
      </c>
      <c r="X31" s="36">
        <v>44745</v>
      </c>
      <c r="Y31" s="36">
        <v>53306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38393</v>
      </c>
      <c r="D35" s="52">
        <v>36583</v>
      </c>
      <c r="E35" s="52">
        <v>26350</v>
      </c>
      <c r="F35" s="52">
        <v>10746</v>
      </c>
      <c r="G35" s="52">
        <v>6452</v>
      </c>
      <c r="H35" s="52">
        <v>11525</v>
      </c>
      <c r="I35" s="52">
        <v>22141</v>
      </c>
      <c r="J35" s="52">
        <v>21405</v>
      </c>
      <c r="K35" s="52">
        <v>26716</v>
      </c>
      <c r="L35" s="52">
        <v>25587</v>
      </c>
      <c r="M35" s="52">
        <v>28652</v>
      </c>
      <c r="N35" s="52">
        <v>21152</v>
      </c>
      <c r="O35" s="52">
        <v>19392</v>
      </c>
      <c r="P35" s="52">
        <v>11838</v>
      </c>
      <c r="Q35" s="52">
        <v>23094</v>
      </c>
      <c r="R35" s="52">
        <v>33180</v>
      </c>
      <c r="S35" s="52">
        <v>35052</v>
      </c>
      <c r="T35" s="52">
        <v>34397</v>
      </c>
      <c r="U35" s="52">
        <v>30089</v>
      </c>
      <c r="V35" s="52">
        <v>27505</v>
      </c>
      <c r="W35" s="52">
        <v>65583</v>
      </c>
      <c r="X35" s="52">
        <v>76648</v>
      </c>
      <c r="Y35" s="52">
        <v>80397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3473</v>
      </c>
      <c r="D37" s="52">
        <v>3197</v>
      </c>
      <c r="E37" s="52">
        <v>3818</v>
      </c>
      <c r="F37" s="52">
        <v>2847</v>
      </c>
      <c r="G37" s="52">
        <v>2165</v>
      </c>
      <c r="H37" s="52">
        <v>1691</v>
      </c>
      <c r="I37" s="52">
        <v>2304</v>
      </c>
      <c r="J37" s="52">
        <v>3155</v>
      </c>
      <c r="K37" s="52">
        <v>3896</v>
      </c>
      <c r="L37" s="52">
        <v>4408</v>
      </c>
      <c r="M37" s="52">
        <v>4670</v>
      </c>
      <c r="N37" s="52">
        <v>3781</v>
      </c>
      <c r="O37" s="52">
        <v>4285</v>
      </c>
      <c r="P37" s="52">
        <v>3290</v>
      </c>
      <c r="Q37" s="52">
        <v>3802</v>
      </c>
      <c r="R37" s="52">
        <v>6087</v>
      </c>
      <c r="S37" s="52">
        <v>9254</v>
      </c>
      <c r="T37" s="52">
        <v>9146</v>
      </c>
      <c r="U37" s="52">
        <v>10718</v>
      </c>
      <c r="V37" s="52">
        <v>15884</v>
      </c>
      <c r="W37" s="52">
        <v>14456</v>
      </c>
      <c r="X37" s="52">
        <v>11824</v>
      </c>
      <c r="Y37" s="52">
        <v>15167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224</v>
      </c>
      <c r="D39" s="52">
        <v>526</v>
      </c>
      <c r="E39" s="52">
        <v>890</v>
      </c>
      <c r="F39" s="52">
        <v>1199</v>
      </c>
      <c r="G39" s="52">
        <v>1455</v>
      </c>
      <c r="H39" s="52">
        <v>1387</v>
      </c>
      <c r="I39" s="52">
        <v>715</v>
      </c>
      <c r="J39" s="52">
        <v>146</v>
      </c>
      <c r="K39" s="52">
        <v>673</v>
      </c>
      <c r="L39" s="52">
        <v>502</v>
      </c>
      <c r="M39" s="52">
        <v>167</v>
      </c>
      <c r="N39" s="52">
        <v>470</v>
      </c>
      <c r="O39" s="52">
        <v>567</v>
      </c>
      <c r="P39" s="52">
        <v>360</v>
      </c>
      <c r="Q39" s="52">
        <v>372</v>
      </c>
      <c r="R39" s="52">
        <v>193</v>
      </c>
      <c r="S39" s="52">
        <v>534</v>
      </c>
      <c r="T39" s="52">
        <v>468</v>
      </c>
      <c r="U39" s="52">
        <v>568</v>
      </c>
      <c r="V39" s="52">
        <v>515</v>
      </c>
      <c r="W39" s="52">
        <v>927</v>
      </c>
      <c r="X39" s="52">
        <v>752</v>
      </c>
      <c r="Y39" s="52">
        <v>544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3</v>
      </c>
      <c r="F40" s="52">
        <v>5</v>
      </c>
      <c r="G40" s="52">
        <v>12</v>
      </c>
      <c r="H40" s="52">
        <v>6</v>
      </c>
      <c r="I40" s="52">
        <v>5</v>
      </c>
      <c r="J40" s="52">
        <v>3</v>
      </c>
      <c r="K40" s="52">
        <v>0</v>
      </c>
      <c r="L40" s="52">
        <v>1</v>
      </c>
      <c r="M40" s="52">
        <v>4</v>
      </c>
      <c r="N40" s="52">
        <v>3</v>
      </c>
      <c r="O40" s="52">
        <v>3</v>
      </c>
      <c r="P40" s="52">
        <v>1</v>
      </c>
      <c r="Q40" s="52">
        <v>4</v>
      </c>
      <c r="R40" s="52">
        <v>0</v>
      </c>
      <c r="S40" s="52">
        <v>0</v>
      </c>
      <c r="T40" s="52">
        <v>0</v>
      </c>
      <c r="U40" s="52">
        <v>3</v>
      </c>
      <c r="V40" s="52">
        <v>3</v>
      </c>
      <c r="W40" s="52">
        <v>7</v>
      </c>
      <c r="X40" s="52">
        <v>3</v>
      </c>
      <c r="Y40" s="52">
        <v>2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42231</v>
      </c>
      <c r="D41" s="52">
        <v>42025</v>
      </c>
      <c r="E41" s="52">
        <v>30148</v>
      </c>
      <c r="F41" s="52">
        <v>18187</v>
      </c>
      <c r="G41" s="52">
        <v>14057</v>
      </c>
      <c r="H41" s="52">
        <v>22257</v>
      </c>
      <c r="I41" s="52">
        <v>25316</v>
      </c>
      <c r="J41" s="52">
        <v>21617</v>
      </c>
      <c r="K41" s="52">
        <v>6052</v>
      </c>
      <c r="L41" s="52">
        <v>26716</v>
      </c>
      <c r="M41" s="52">
        <v>21847</v>
      </c>
      <c r="N41" s="52">
        <v>17685</v>
      </c>
      <c r="O41" s="52">
        <v>16360</v>
      </c>
      <c r="P41" s="52">
        <v>17911</v>
      </c>
      <c r="Q41" s="52">
        <v>25097</v>
      </c>
      <c r="R41" s="52">
        <v>27769</v>
      </c>
      <c r="S41" s="52">
        <v>28117</v>
      </c>
      <c r="T41" s="52">
        <v>31932</v>
      </c>
      <c r="U41" s="52">
        <v>26802</v>
      </c>
      <c r="V41" s="52">
        <v>27468</v>
      </c>
      <c r="W41" s="52">
        <v>54104</v>
      </c>
      <c r="X41" s="52">
        <v>53439</v>
      </c>
      <c r="Y41" s="52">
        <v>70078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15062</v>
      </c>
      <c r="D42" s="52">
        <v>13256</v>
      </c>
      <c r="E42" s="52">
        <v>15252</v>
      </c>
      <c r="F42" s="52">
        <v>13221</v>
      </c>
      <c r="G42" s="52">
        <v>16411</v>
      </c>
      <c r="H42" s="52">
        <v>19057</v>
      </c>
      <c r="I42" s="52">
        <v>12533</v>
      </c>
      <c r="J42" s="52">
        <v>18012</v>
      </c>
      <c r="K42" s="52">
        <v>46881</v>
      </c>
      <c r="L42" s="52">
        <v>19784</v>
      </c>
      <c r="M42" s="52">
        <v>21693</v>
      </c>
      <c r="N42" s="52">
        <v>14343</v>
      </c>
      <c r="O42" s="52">
        <v>16083</v>
      </c>
      <c r="P42" s="52">
        <v>12896</v>
      </c>
      <c r="Q42" s="52">
        <v>21765</v>
      </c>
      <c r="R42" s="52">
        <v>29263</v>
      </c>
      <c r="S42" s="52">
        <v>30406</v>
      </c>
      <c r="T42" s="52">
        <v>24356</v>
      </c>
      <c r="U42" s="52">
        <v>24477</v>
      </c>
      <c r="V42" s="52">
        <v>19750</v>
      </c>
      <c r="W42" s="52">
        <v>31803</v>
      </c>
      <c r="X42" s="52">
        <v>45764</v>
      </c>
      <c r="Y42" s="52">
        <v>39316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306</v>
      </c>
      <c r="D44" s="52">
        <v>230</v>
      </c>
      <c r="E44" s="52">
        <v>204</v>
      </c>
      <c r="F44" s="52">
        <v>184</v>
      </c>
      <c r="G44" s="52">
        <v>190</v>
      </c>
      <c r="H44" s="52">
        <v>213</v>
      </c>
      <c r="I44" s="52">
        <v>131</v>
      </c>
      <c r="J44" s="52">
        <v>97</v>
      </c>
      <c r="K44" s="52">
        <v>141</v>
      </c>
      <c r="L44" s="52">
        <v>76</v>
      </c>
      <c r="M44" s="52">
        <v>28</v>
      </c>
      <c r="N44" s="52">
        <v>27</v>
      </c>
      <c r="O44" s="52">
        <v>74</v>
      </c>
      <c r="P44" s="52">
        <v>103</v>
      </c>
      <c r="Q44" s="52">
        <v>203</v>
      </c>
      <c r="R44" s="52">
        <v>183</v>
      </c>
      <c r="S44" s="52">
        <v>121</v>
      </c>
      <c r="T44" s="52">
        <v>51</v>
      </c>
      <c r="U44" s="52">
        <v>82</v>
      </c>
      <c r="V44" s="52">
        <v>74</v>
      </c>
      <c r="W44" s="52">
        <v>209</v>
      </c>
      <c r="X44" s="52">
        <v>0</v>
      </c>
      <c r="Y44" s="52">
        <v>0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57211</v>
      </c>
      <c r="D45" s="36">
        <v>55576</v>
      </c>
      <c r="E45" s="36">
        <v>46092</v>
      </c>
      <c r="F45" s="36">
        <v>32425</v>
      </c>
      <c r="G45" s="36">
        <v>31744</v>
      </c>
      <c r="H45" s="36">
        <v>42506</v>
      </c>
      <c r="I45" s="36">
        <v>38433</v>
      </c>
      <c r="J45" s="36">
        <v>39608</v>
      </c>
      <c r="K45" s="36">
        <v>52979</v>
      </c>
      <c r="L45" s="36">
        <v>46793</v>
      </c>
      <c r="M45" s="36">
        <v>43824</v>
      </c>
      <c r="N45" s="36">
        <v>32611</v>
      </c>
      <c r="O45" s="36">
        <v>33075</v>
      </c>
      <c r="P45" s="36">
        <v>31175</v>
      </c>
      <c r="Q45" s="36">
        <v>47008</v>
      </c>
      <c r="R45" s="36">
        <v>56982</v>
      </c>
      <c r="S45" s="36">
        <v>58864</v>
      </c>
      <c r="T45" s="36">
        <v>56690</v>
      </c>
      <c r="U45" s="36">
        <v>51783</v>
      </c>
      <c r="V45" s="36">
        <v>47743</v>
      </c>
      <c r="W45" s="36">
        <v>86667</v>
      </c>
      <c r="X45" s="36">
        <v>100006</v>
      </c>
      <c r="Y45" s="36">
        <v>110034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15176</v>
      </c>
      <c r="D49" s="52">
        <v>15079</v>
      </c>
      <c r="E49" s="52">
        <v>10961</v>
      </c>
      <c r="F49" s="52">
        <v>3546</v>
      </c>
      <c r="G49" s="52">
        <v>2433</v>
      </c>
      <c r="H49" s="52">
        <v>4228</v>
      </c>
      <c r="I49" s="52">
        <v>7564</v>
      </c>
      <c r="J49" s="52">
        <v>7552</v>
      </c>
      <c r="K49" s="52">
        <v>8763</v>
      </c>
      <c r="L49" s="52">
        <v>8051</v>
      </c>
      <c r="M49" s="52">
        <v>7884</v>
      </c>
      <c r="N49" s="52">
        <v>5709</v>
      </c>
      <c r="O49" s="52">
        <v>6407</v>
      </c>
      <c r="P49" s="52">
        <v>7373</v>
      </c>
      <c r="Q49" s="52">
        <v>11626</v>
      </c>
      <c r="R49" s="52">
        <v>14511</v>
      </c>
      <c r="S49" s="52">
        <v>11578</v>
      </c>
      <c r="T49" s="52">
        <v>12115</v>
      </c>
      <c r="U49" s="52">
        <v>9670</v>
      </c>
      <c r="V49" s="52">
        <v>10028</v>
      </c>
      <c r="W49" s="52">
        <v>32480</v>
      </c>
      <c r="X49" s="52">
        <v>24186</v>
      </c>
      <c r="Y49" s="52">
        <v>31553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922</v>
      </c>
      <c r="D51" s="52">
        <v>1052</v>
      </c>
      <c r="E51" s="52">
        <v>918</v>
      </c>
      <c r="F51" s="52">
        <v>334</v>
      </c>
      <c r="G51" s="52">
        <v>257</v>
      </c>
      <c r="H51" s="52">
        <v>491</v>
      </c>
      <c r="I51" s="52">
        <v>984</v>
      </c>
      <c r="J51" s="52">
        <v>1064</v>
      </c>
      <c r="K51" s="52">
        <v>1015</v>
      </c>
      <c r="L51" s="52">
        <v>1239</v>
      </c>
      <c r="M51" s="52">
        <v>1266</v>
      </c>
      <c r="N51" s="52">
        <v>569</v>
      </c>
      <c r="O51" s="52">
        <v>980</v>
      </c>
      <c r="P51" s="52">
        <v>536</v>
      </c>
      <c r="Q51" s="52">
        <v>917</v>
      </c>
      <c r="R51" s="52">
        <v>2088</v>
      </c>
      <c r="S51" s="52">
        <v>2623</v>
      </c>
      <c r="T51" s="52">
        <v>2376</v>
      </c>
      <c r="U51" s="52">
        <v>2734</v>
      </c>
      <c r="V51" s="52">
        <v>3783</v>
      </c>
      <c r="W51" s="52">
        <v>8536</v>
      </c>
      <c r="X51" s="52">
        <v>2856</v>
      </c>
      <c r="Y51" s="52">
        <v>1351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59</v>
      </c>
      <c r="D53" s="52">
        <v>142</v>
      </c>
      <c r="E53" s="52">
        <v>211</v>
      </c>
      <c r="F53" s="52">
        <v>130</v>
      </c>
      <c r="G53" s="52">
        <v>111</v>
      </c>
      <c r="H53" s="52">
        <v>137</v>
      </c>
      <c r="I53" s="52">
        <v>140</v>
      </c>
      <c r="J53" s="52">
        <v>27</v>
      </c>
      <c r="K53" s="52">
        <v>111</v>
      </c>
      <c r="L53" s="52">
        <v>86</v>
      </c>
      <c r="M53" s="52">
        <v>30</v>
      </c>
      <c r="N53" s="52">
        <v>83</v>
      </c>
      <c r="O53" s="52">
        <v>111</v>
      </c>
      <c r="P53" s="52">
        <v>85</v>
      </c>
      <c r="Q53" s="52">
        <v>92</v>
      </c>
      <c r="R53" s="52">
        <v>50</v>
      </c>
      <c r="S53" s="52">
        <v>106</v>
      </c>
      <c r="T53" s="52">
        <v>101</v>
      </c>
      <c r="U53" s="52">
        <v>108</v>
      </c>
      <c r="V53" s="52">
        <v>109</v>
      </c>
      <c r="W53" s="52">
        <v>348</v>
      </c>
      <c r="X53" s="52">
        <v>182</v>
      </c>
      <c r="Y53" s="52">
        <v>159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1</v>
      </c>
      <c r="F54" s="52">
        <v>1</v>
      </c>
      <c r="G54" s="52">
        <v>1</v>
      </c>
      <c r="H54" s="52">
        <v>1</v>
      </c>
      <c r="I54" s="52">
        <v>1</v>
      </c>
      <c r="J54" s="52">
        <v>1</v>
      </c>
      <c r="K54" s="52">
        <v>0</v>
      </c>
      <c r="L54" s="52">
        <v>0</v>
      </c>
      <c r="M54" s="52">
        <v>1</v>
      </c>
      <c r="N54" s="52">
        <v>1</v>
      </c>
      <c r="O54" s="52">
        <v>1</v>
      </c>
      <c r="P54" s="52">
        <v>1</v>
      </c>
      <c r="Q54" s="52">
        <v>2</v>
      </c>
      <c r="R54" s="52">
        <v>0</v>
      </c>
      <c r="S54" s="52">
        <v>0</v>
      </c>
      <c r="T54" s="52">
        <v>0</v>
      </c>
      <c r="U54" s="52">
        <v>1</v>
      </c>
      <c r="V54" s="52">
        <v>1</v>
      </c>
      <c r="W54" s="52">
        <v>5</v>
      </c>
      <c r="X54" s="52">
        <v>2</v>
      </c>
      <c r="Y54" s="52">
        <v>1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11143</v>
      </c>
      <c r="D55" s="52">
        <v>11355</v>
      </c>
      <c r="E55" s="52">
        <v>7138</v>
      </c>
      <c r="F55" s="52">
        <v>1977</v>
      </c>
      <c r="G55" s="52">
        <v>1071</v>
      </c>
      <c r="H55" s="52">
        <v>2203</v>
      </c>
      <c r="I55" s="52">
        <v>4965</v>
      </c>
      <c r="J55" s="52">
        <v>4104</v>
      </c>
      <c r="K55" s="52">
        <v>990</v>
      </c>
      <c r="L55" s="52">
        <v>4576</v>
      </c>
      <c r="M55" s="52">
        <v>3939</v>
      </c>
      <c r="N55" s="52">
        <v>3105</v>
      </c>
      <c r="O55" s="52">
        <v>3172</v>
      </c>
      <c r="P55" s="52">
        <v>4236</v>
      </c>
      <c r="Q55" s="52">
        <v>6175</v>
      </c>
      <c r="R55" s="52">
        <v>7042</v>
      </c>
      <c r="S55" s="52">
        <v>5514</v>
      </c>
      <c r="T55" s="52">
        <v>6816</v>
      </c>
      <c r="U55" s="52">
        <v>4997</v>
      </c>
      <c r="V55" s="52">
        <v>5769</v>
      </c>
      <c r="W55" s="52">
        <v>20233</v>
      </c>
      <c r="X55" s="52">
        <v>12928</v>
      </c>
      <c r="Y55" s="52">
        <v>20109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3974</v>
      </c>
      <c r="D56" s="52">
        <v>3582</v>
      </c>
      <c r="E56" s="52">
        <v>3611</v>
      </c>
      <c r="F56" s="52">
        <v>1438</v>
      </c>
      <c r="G56" s="52">
        <v>1250</v>
      </c>
      <c r="H56" s="52">
        <v>1887</v>
      </c>
      <c r="I56" s="52">
        <v>2458</v>
      </c>
      <c r="J56" s="52">
        <v>3420</v>
      </c>
      <c r="K56" s="52">
        <v>7662</v>
      </c>
      <c r="L56" s="52">
        <v>3389</v>
      </c>
      <c r="M56" s="52">
        <v>3914</v>
      </c>
      <c r="N56" s="52">
        <v>2520</v>
      </c>
      <c r="O56" s="52">
        <v>3123</v>
      </c>
      <c r="P56" s="52">
        <v>3051</v>
      </c>
      <c r="Q56" s="52">
        <v>5357</v>
      </c>
      <c r="R56" s="52">
        <v>7419</v>
      </c>
      <c r="S56" s="52">
        <v>5958</v>
      </c>
      <c r="T56" s="52">
        <v>5198</v>
      </c>
      <c r="U56" s="52">
        <v>4564</v>
      </c>
      <c r="V56" s="52">
        <v>4149</v>
      </c>
      <c r="W56" s="52">
        <v>11894</v>
      </c>
      <c r="X56" s="52">
        <v>11074</v>
      </c>
      <c r="Y56" s="52">
        <v>11284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81</v>
      </c>
      <c r="D58" s="52">
        <v>62</v>
      </c>
      <c r="E58" s="52">
        <v>48</v>
      </c>
      <c r="F58" s="52">
        <v>20</v>
      </c>
      <c r="G58" s="52">
        <v>14</v>
      </c>
      <c r="H58" s="52">
        <v>21</v>
      </c>
      <c r="I58" s="52">
        <v>26</v>
      </c>
      <c r="J58" s="52">
        <v>19</v>
      </c>
      <c r="K58" s="52">
        <v>23</v>
      </c>
      <c r="L58" s="52">
        <v>13</v>
      </c>
      <c r="M58" s="52">
        <v>6</v>
      </c>
      <c r="N58" s="52">
        <v>5</v>
      </c>
      <c r="O58" s="52">
        <v>15</v>
      </c>
      <c r="P58" s="52">
        <v>25</v>
      </c>
      <c r="Q58" s="52">
        <v>51</v>
      </c>
      <c r="R58" s="52">
        <v>48</v>
      </c>
      <c r="S58" s="52">
        <v>25</v>
      </c>
      <c r="T58" s="52">
        <v>12</v>
      </c>
      <c r="U58" s="52">
        <v>17</v>
      </c>
      <c r="V58" s="52">
        <v>17</v>
      </c>
      <c r="W58" s="52">
        <v>81</v>
      </c>
      <c r="X58" s="52">
        <v>0</v>
      </c>
      <c r="Y58" s="52">
        <v>0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15095</v>
      </c>
      <c r="D59" s="36">
        <v>15017</v>
      </c>
      <c r="E59" s="36">
        <v>10913</v>
      </c>
      <c r="F59" s="36">
        <v>3526</v>
      </c>
      <c r="G59" s="36">
        <v>2419</v>
      </c>
      <c r="H59" s="36">
        <v>4207</v>
      </c>
      <c r="I59" s="36">
        <v>7538</v>
      </c>
      <c r="J59" s="36">
        <v>7533</v>
      </c>
      <c r="K59" s="36">
        <v>8740</v>
      </c>
      <c r="L59" s="36">
        <v>8038</v>
      </c>
      <c r="M59" s="36">
        <v>7878</v>
      </c>
      <c r="N59" s="36">
        <v>5704</v>
      </c>
      <c r="O59" s="36">
        <v>6392</v>
      </c>
      <c r="P59" s="36">
        <v>7348</v>
      </c>
      <c r="Q59" s="36">
        <v>11575</v>
      </c>
      <c r="R59" s="36">
        <v>14463</v>
      </c>
      <c r="S59" s="36">
        <v>11553</v>
      </c>
      <c r="T59" s="36">
        <v>12103</v>
      </c>
      <c r="U59" s="36">
        <v>9653</v>
      </c>
      <c r="V59" s="36">
        <v>10011</v>
      </c>
      <c r="W59" s="36">
        <v>32399</v>
      </c>
      <c r="X59" s="36">
        <v>24186</v>
      </c>
      <c r="Y59" s="36">
        <v>31553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23217</v>
      </c>
      <c r="D63" s="52">
        <v>21504</v>
      </c>
      <c r="E63" s="52">
        <v>15389</v>
      </c>
      <c r="F63" s="52">
        <v>7200</v>
      </c>
      <c r="G63" s="52">
        <v>4019</v>
      </c>
      <c r="H63" s="52">
        <v>7297</v>
      </c>
      <c r="I63" s="52">
        <v>14577</v>
      </c>
      <c r="J63" s="52">
        <v>13853</v>
      </c>
      <c r="K63" s="52">
        <v>17953</v>
      </c>
      <c r="L63" s="52">
        <v>17536</v>
      </c>
      <c r="M63" s="52">
        <v>20768</v>
      </c>
      <c r="N63" s="52">
        <v>15443</v>
      </c>
      <c r="O63" s="52">
        <v>12985</v>
      </c>
      <c r="P63" s="52">
        <v>4465</v>
      </c>
      <c r="Q63" s="52">
        <v>11468</v>
      </c>
      <c r="R63" s="52">
        <v>18669</v>
      </c>
      <c r="S63" s="52">
        <v>23474</v>
      </c>
      <c r="T63" s="52">
        <v>22282</v>
      </c>
      <c r="U63" s="52">
        <v>20419</v>
      </c>
      <c r="V63" s="52">
        <v>17477</v>
      </c>
      <c r="W63" s="52">
        <v>33103</v>
      </c>
      <c r="X63" s="52">
        <v>52462</v>
      </c>
      <c r="Y63" s="52">
        <v>48844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2551</v>
      </c>
      <c r="D65" s="52">
        <v>2145</v>
      </c>
      <c r="E65" s="52">
        <v>2900</v>
      </c>
      <c r="F65" s="52">
        <v>2513</v>
      </c>
      <c r="G65" s="52">
        <v>1908</v>
      </c>
      <c r="H65" s="52">
        <v>1200</v>
      </c>
      <c r="I65" s="52">
        <v>1320</v>
      </c>
      <c r="J65" s="52">
        <v>2091</v>
      </c>
      <c r="K65" s="52">
        <v>2881</v>
      </c>
      <c r="L65" s="52">
        <v>3169</v>
      </c>
      <c r="M65" s="52">
        <v>3404</v>
      </c>
      <c r="N65" s="52">
        <v>3212</v>
      </c>
      <c r="O65" s="52">
        <v>3305</v>
      </c>
      <c r="P65" s="52">
        <v>2754</v>
      </c>
      <c r="Q65" s="52">
        <v>2885</v>
      </c>
      <c r="R65" s="52">
        <v>3999</v>
      </c>
      <c r="S65" s="52">
        <v>6631</v>
      </c>
      <c r="T65" s="52">
        <v>6770</v>
      </c>
      <c r="U65" s="52">
        <v>7984</v>
      </c>
      <c r="V65" s="52">
        <v>12101</v>
      </c>
      <c r="W65" s="52">
        <v>5920</v>
      </c>
      <c r="X65" s="52">
        <v>8968</v>
      </c>
      <c r="Y65" s="52">
        <v>13816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165</v>
      </c>
      <c r="D67" s="52">
        <f t="shared" si="0"/>
        <v>384</v>
      </c>
      <c r="E67" s="52">
        <f t="shared" si="0"/>
        <v>679</v>
      </c>
      <c r="F67" s="52">
        <f t="shared" si="0"/>
        <v>1069</v>
      </c>
      <c r="G67" s="52">
        <f t="shared" si="0"/>
        <v>1344</v>
      </c>
      <c r="H67" s="52">
        <f t="shared" si="0"/>
        <v>1250</v>
      </c>
      <c r="I67" s="52">
        <f t="shared" si="0"/>
        <v>575</v>
      </c>
      <c r="J67" s="52">
        <f t="shared" si="0"/>
        <v>119</v>
      </c>
      <c r="K67" s="52">
        <f t="shared" si="0"/>
        <v>562</v>
      </c>
      <c r="L67" s="52">
        <f t="shared" si="0"/>
        <v>416</v>
      </c>
      <c r="M67" s="52">
        <f t="shared" si="0"/>
        <v>137</v>
      </c>
      <c r="N67" s="52">
        <f t="shared" si="0"/>
        <v>387</v>
      </c>
      <c r="O67" s="52">
        <f t="shared" si="0"/>
        <v>456</v>
      </c>
      <c r="P67" s="52">
        <f t="shared" si="0"/>
        <v>275</v>
      </c>
      <c r="Q67" s="52">
        <f t="shared" si="0"/>
        <v>280</v>
      </c>
      <c r="R67" s="52">
        <f t="shared" ref="R67:V67" si="1">R39-R53</f>
        <v>143</v>
      </c>
      <c r="S67" s="52">
        <f t="shared" si="1"/>
        <v>428</v>
      </c>
      <c r="T67" s="52">
        <f t="shared" si="1"/>
        <v>367</v>
      </c>
      <c r="U67" s="52">
        <f t="shared" si="1"/>
        <v>460</v>
      </c>
      <c r="V67" s="52">
        <f t="shared" si="1"/>
        <v>406</v>
      </c>
      <c r="W67" s="52">
        <f t="shared" ref="W67:Y67" si="2">W39-W53</f>
        <v>579</v>
      </c>
      <c r="X67" s="52">
        <f t="shared" si="2"/>
        <v>570</v>
      </c>
      <c r="Y67" s="52">
        <f t="shared" si="2"/>
        <v>385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2</v>
      </c>
      <c r="F68" s="52">
        <f t="shared" si="3"/>
        <v>4</v>
      </c>
      <c r="G68" s="52">
        <f t="shared" si="3"/>
        <v>11</v>
      </c>
      <c r="H68" s="52">
        <f t="shared" si="3"/>
        <v>5</v>
      </c>
      <c r="I68" s="52">
        <f t="shared" si="3"/>
        <v>4</v>
      </c>
      <c r="J68" s="52">
        <f t="shared" si="3"/>
        <v>2</v>
      </c>
      <c r="K68" s="52">
        <f t="shared" si="3"/>
        <v>0</v>
      </c>
      <c r="L68" s="52">
        <f t="shared" si="3"/>
        <v>1</v>
      </c>
      <c r="M68" s="52">
        <f t="shared" si="3"/>
        <v>3</v>
      </c>
      <c r="N68" s="52">
        <f t="shared" si="3"/>
        <v>2</v>
      </c>
      <c r="O68" s="52">
        <f t="shared" si="3"/>
        <v>2</v>
      </c>
      <c r="P68" s="52">
        <f t="shared" si="3"/>
        <v>0</v>
      </c>
      <c r="Q68" s="52">
        <f t="shared" si="3"/>
        <v>2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2</v>
      </c>
      <c r="V68" s="52">
        <f t="shared" si="4"/>
        <v>2</v>
      </c>
      <c r="W68" s="52">
        <f t="shared" ref="W68:Y68" si="5">W40-W54</f>
        <v>2</v>
      </c>
      <c r="X68" s="52">
        <f t="shared" si="5"/>
        <v>1</v>
      </c>
      <c r="Y68" s="52">
        <f t="shared" si="5"/>
        <v>1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31088</v>
      </c>
      <c r="D69" s="52">
        <f t="shared" si="6"/>
        <v>30670</v>
      </c>
      <c r="E69" s="52">
        <f t="shared" si="6"/>
        <v>23010</v>
      </c>
      <c r="F69" s="52">
        <f t="shared" si="6"/>
        <v>16210</v>
      </c>
      <c r="G69" s="52">
        <f t="shared" si="6"/>
        <v>12986</v>
      </c>
      <c r="H69" s="52">
        <f t="shared" si="6"/>
        <v>20054</v>
      </c>
      <c r="I69" s="52">
        <f t="shared" si="6"/>
        <v>20351</v>
      </c>
      <c r="J69" s="52">
        <f t="shared" si="6"/>
        <v>17513</v>
      </c>
      <c r="K69" s="52">
        <f t="shared" si="6"/>
        <v>5062</v>
      </c>
      <c r="L69" s="52">
        <f t="shared" si="6"/>
        <v>22140</v>
      </c>
      <c r="M69" s="52">
        <f t="shared" si="6"/>
        <v>17908</v>
      </c>
      <c r="N69" s="52">
        <f t="shared" si="6"/>
        <v>14580</v>
      </c>
      <c r="O69" s="52">
        <f t="shared" si="6"/>
        <v>13188</v>
      </c>
      <c r="P69" s="52">
        <f t="shared" si="6"/>
        <v>13675</v>
      </c>
      <c r="Q69" s="52">
        <f t="shared" si="6"/>
        <v>18922</v>
      </c>
      <c r="R69" s="52">
        <f t="shared" ref="R69:V69" si="7">R41-R55</f>
        <v>20727</v>
      </c>
      <c r="S69" s="52">
        <f t="shared" si="7"/>
        <v>22603</v>
      </c>
      <c r="T69" s="52">
        <f t="shared" si="7"/>
        <v>25116</v>
      </c>
      <c r="U69" s="52">
        <f t="shared" si="7"/>
        <v>21805</v>
      </c>
      <c r="V69" s="52">
        <f t="shared" si="7"/>
        <v>21699</v>
      </c>
      <c r="W69" s="52">
        <f t="shared" ref="W69:Y69" si="8">W41-W55</f>
        <v>33871</v>
      </c>
      <c r="X69" s="52">
        <f t="shared" si="8"/>
        <v>40511</v>
      </c>
      <c r="Y69" s="52">
        <f t="shared" si="8"/>
        <v>49969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11088</v>
      </c>
      <c r="D70" s="52">
        <f t="shared" si="9"/>
        <v>9674</v>
      </c>
      <c r="E70" s="52">
        <f t="shared" si="9"/>
        <v>11641</v>
      </c>
      <c r="F70" s="52">
        <f t="shared" si="9"/>
        <v>11783</v>
      </c>
      <c r="G70" s="52">
        <f t="shared" si="9"/>
        <v>15161</v>
      </c>
      <c r="H70" s="52">
        <f t="shared" si="9"/>
        <v>17170</v>
      </c>
      <c r="I70" s="52">
        <f t="shared" si="9"/>
        <v>10075</v>
      </c>
      <c r="J70" s="52">
        <f t="shared" si="9"/>
        <v>14592</v>
      </c>
      <c r="K70" s="52">
        <f t="shared" si="9"/>
        <v>39219</v>
      </c>
      <c r="L70" s="52">
        <f t="shared" si="9"/>
        <v>16395</v>
      </c>
      <c r="M70" s="52">
        <f t="shared" si="9"/>
        <v>17779</v>
      </c>
      <c r="N70" s="52">
        <f t="shared" si="9"/>
        <v>11823</v>
      </c>
      <c r="O70" s="52">
        <f t="shared" si="9"/>
        <v>12960</v>
      </c>
      <c r="P70" s="52">
        <f t="shared" si="9"/>
        <v>9845</v>
      </c>
      <c r="Q70" s="52">
        <f t="shared" si="9"/>
        <v>16408</v>
      </c>
      <c r="R70" s="52">
        <f t="shared" ref="R70:V70" si="10">R42-R56</f>
        <v>21844</v>
      </c>
      <c r="S70" s="52">
        <f t="shared" si="10"/>
        <v>24448</v>
      </c>
      <c r="T70" s="52">
        <f t="shared" si="10"/>
        <v>19158</v>
      </c>
      <c r="U70" s="52">
        <f t="shared" si="10"/>
        <v>19913</v>
      </c>
      <c r="V70" s="52">
        <f t="shared" si="10"/>
        <v>15601</v>
      </c>
      <c r="W70" s="52">
        <f t="shared" ref="W70:Y70" si="11">W42-W56</f>
        <v>19909</v>
      </c>
      <c r="X70" s="52">
        <f t="shared" si="11"/>
        <v>34690</v>
      </c>
      <c r="Y70" s="52">
        <f t="shared" si="11"/>
        <v>28032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225</v>
      </c>
      <c r="D72" s="52">
        <v>168</v>
      </c>
      <c r="E72" s="52">
        <v>156</v>
      </c>
      <c r="F72" s="52">
        <v>164</v>
      </c>
      <c r="G72" s="52">
        <v>176</v>
      </c>
      <c r="H72" s="52">
        <v>192</v>
      </c>
      <c r="I72" s="52">
        <v>105</v>
      </c>
      <c r="J72" s="52">
        <v>78</v>
      </c>
      <c r="K72" s="52">
        <v>118</v>
      </c>
      <c r="L72" s="52">
        <v>63</v>
      </c>
      <c r="M72" s="52">
        <v>22</v>
      </c>
      <c r="N72" s="52">
        <v>22</v>
      </c>
      <c r="O72" s="52">
        <v>59</v>
      </c>
      <c r="P72" s="52">
        <v>78</v>
      </c>
      <c r="Q72" s="52">
        <v>152</v>
      </c>
      <c r="R72" s="52">
        <v>135</v>
      </c>
      <c r="S72" s="52">
        <v>96</v>
      </c>
      <c r="T72" s="52">
        <v>39</v>
      </c>
      <c r="U72" s="52">
        <v>65</v>
      </c>
      <c r="V72" s="52">
        <v>57</v>
      </c>
      <c r="W72" s="52">
        <v>128</v>
      </c>
      <c r="X72" s="52">
        <v>0</v>
      </c>
      <c r="Y72" s="52">
        <v>0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42116</v>
      </c>
      <c r="D73" s="36">
        <v>40559</v>
      </c>
      <c r="E73" s="36">
        <v>35179</v>
      </c>
      <c r="F73" s="36">
        <v>28899</v>
      </c>
      <c r="G73" s="36">
        <v>29325</v>
      </c>
      <c r="H73" s="36">
        <v>38299</v>
      </c>
      <c r="I73" s="36">
        <v>30895</v>
      </c>
      <c r="J73" s="36">
        <v>32075</v>
      </c>
      <c r="K73" s="36">
        <v>44239</v>
      </c>
      <c r="L73" s="36">
        <v>38755</v>
      </c>
      <c r="M73" s="36">
        <v>35946</v>
      </c>
      <c r="N73" s="36">
        <v>26907</v>
      </c>
      <c r="O73" s="36">
        <v>26683</v>
      </c>
      <c r="P73" s="36">
        <v>23827</v>
      </c>
      <c r="Q73" s="36">
        <v>35433</v>
      </c>
      <c r="R73" s="36">
        <v>42519</v>
      </c>
      <c r="S73" s="36">
        <v>47311</v>
      </c>
      <c r="T73" s="36">
        <v>44587</v>
      </c>
      <c r="U73" s="36">
        <v>42130</v>
      </c>
      <c r="V73" s="36">
        <v>37732</v>
      </c>
      <c r="W73" s="36">
        <v>54268</v>
      </c>
      <c r="X73" s="36">
        <v>75820</v>
      </c>
      <c r="Y73" s="36">
        <v>78481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3769</v>
      </c>
      <c r="K79" s="138">
        <f>RES_hhdet_numvin!K163</f>
        <v>8819</v>
      </c>
      <c r="L79" s="138">
        <f>RES_hhdet_numvin!L163</f>
        <v>11862</v>
      </c>
      <c r="M79" s="138">
        <f>RES_hhdet_numvin!M163</f>
        <v>16564</v>
      </c>
      <c r="N79" s="138">
        <f>RES_hhdet_numvin!N163</f>
        <v>14277</v>
      </c>
      <c r="O79" s="138">
        <f>RES_hhdet_numvin!O163</f>
        <v>14658</v>
      </c>
      <c r="P79" s="138">
        <f>RES_hhdet_numvin!P163</f>
        <v>9731</v>
      </c>
      <c r="Q79" s="138">
        <f>RES_hhdet_numvin!Q163</f>
        <v>20208</v>
      </c>
      <c r="R79" s="138">
        <f>RES_hhdet_numvin!R163</f>
        <v>30403</v>
      </c>
      <c r="S79" s="138">
        <f>RES_hhdet_numvin!S163</f>
        <v>33204</v>
      </c>
      <c r="T79" s="138">
        <f>RES_hhdet_numvin!T163</f>
        <v>33346</v>
      </c>
      <c r="U79" s="138">
        <f>RES_hhdet_numvin!U163</f>
        <v>29619</v>
      </c>
      <c r="V79" s="138">
        <f>RES_hhdet_numvin!V163</f>
        <v>27323</v>
      </c>
      <c r="W79" s="138">
        <f>RES_hhdet_numvin!W163</f>
        <v>65457</v>
      </c>
      <c r="X79" s="138">
        <f>RES_hhdet_numvin!X163</f>
        <v>76632</v>
      </c>
      <c r="Y79" s="138">
        <f>RES_hhdet_numvin!Y163</f>
        <v>80397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1945</v>
      </c>
      <c r="S81" s="138">
        <f>RES_hhdet_numvin!S165</f>
        <v>5259</v>
      </c>
      <c r="T81" s="138">
        <f>RES_hhdet_numvin!T165</f>
        <v>6853</v>
      </c>
      <c r="U81" s="138">
        <f>RES_hhdet_numvin!U165</f>
        <v>9272</v>
      </c>
      <c r="V81" s="138">
        <f>RES_hhdet_numvin!V165</f>
        <v>14846</v>
      </c>
      <c r="W81" s="138">
        <f>RES_hhdet_numvin!W165</f>
        <v>14211</v>
      </c>
      <c r="X81" s="138">
        <f>RES_hhdet_numvin!X165</f>
        <v>11800</v>
      </c>
      <c r="Y81" s="138">
        <f>RES_hhdet_numvin!Y165</f>
        <v>15167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59</v>
      </c>
      <c r="S83" s="138">
        <f>RES_hhdet_numvin!S167</f>
        <v>306</v>
      </c>
      <c r="T83" s="138">
        <f>RES_hhdet_numvin!T167</f>
        <v>355</v>
      </c>
      <c r="U83" s="138">
        <f>RES_hhdet_numvin!U167</f>
        <v>495</v>
      </c>
      <c r="V83" s="138">
        <f>RES_hhdet_numvin!V167</f>
        <v>479</v>
      </c>
      <c r="W83" s="138">
        <f>RES_hhdet_numvin!W167</f>
        <v>910</v>
      </c>
      <c r="X83" s="138">
        <f>RES_hhdet_numvin!X167</f>
        <v>752</v>
      </c>
      <c r="Y83" s="138">
        <f>RES_hhdet_numvin!Y167</f>
        <v>544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3</v>
      </c>
      <c r="V84" s="138">
        <f>RES_hhdet_numvin!V168</f>
        <v>3</v>
      </c>
      <c r="W84" s="138">
        <f>RES_hhdet_numvin!W168</f>
        <v>7</v>
      </c>
      <c r="X84" s="138">
        <f>RES_hhdet_numvin!X168</f>
        <v>3</v>
      </c>
      <c r="Y84" s="138">
        <f>RES_hhdet_numvin!Y168</f>
        <v>2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8783</v>
      </c>
      <c r="S87" s="138">
        <f>RES_hhdet_numvin!S171</f>
        <v>15880</v>
      </c>
      <c r="T87" s="138">
        <f>RES_hhdet_numvin!T171</f>
        <v>23780</v>
      </c>
      <c r="U87" s="138">
        <f>RES_hhdet_numvin!U171</f>
        <v>22967</v>
      </c>
      <c r="V87" s="138">
        <f>RES_hhdet_numvin!V171</f>
        <v>25243</v>
      </c>
      <c r="W87" s="138">
        <f>RES_hhdet_numvin!W171</f>
        <v>52673</v>
      </c>
      <c r="X87" s="138">
        <f>RES_hhdet_numvin!X171</f>
        <v>53283</v>
      </c>
      <c r="Y87" s="138">
        <f>RES_hhdet_numvin!Y171</f>
        <v>70078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9248</v>
      </c>
      <c r="S88" s="138">
        <f>RES_hhdet_numvin!S172</f>
        <v>17168</v>
      </c>
      <c r="T88" s="138">
        <f>RES_hhdet_numvin!T172</f>
        <v>18146</v>
      </c>
      <c r="U88" s="138">
        <f>RES_hhdet_numvin!U172</f>
        <v>20983</v>
      </c>
      <c r="V88" s="138">
        <f>RES_hhdet_numvin!V172</f>
        <v>18175</v>
      </c>
      <c r="W88" s="138">
        <f>RES_hhdet_numvin!W172</f>
        <v>30983</v>
      </c>
      <c r="X88" s="138">
        <f>RES_hhdet_numvin!X172</f>
        <v>45645</v>
      </c>
      <c r="Y88" s="138">
        <f>RES_hhdet_numvin!Y172</f>
        <v>39316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52</v>
      </c>
      <c r="S92" s="138">
        <f>RES_hhdet_numvin!S176</f>
        <v>64</v>
      </c>
      <c r="T92" s="138">
        <f>RES_hhdet_numvin!T176</f>
        <v>40</v>
      </c>
      <c r="U92" s="138">
        <f>RES_hhdet_numvin!U176</f>
        <v>65</v>
      </c>
      <c r="V92" s="138">
        <f>RES_hhdet_numvin!V176</f>
        <v>63</v>
      </c>
      <c r="W92" s="138">
        <f>RES_hhdet_numvin!W176</f>
        <v>124</v>
      </c>
      <c r="X92" s="138">
        <f>RES_hhdet_numvin!X176</f>
        <v>0</v>
      </c>
      <c r="Y92" s="138">
        <f>RES_hhdet_numvin!Y176</f>
        <v>0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18044</v>
      </c>
      <c r="S93" s="39">
        <f>RES_hhdet_numvin!S177</f>
        <v>33263</v>
      </c>
      <c r="T93" s="39">
        <f>RES_hhdet_numvin!T177</f>
        <v>42218</v>
      </c>
      <c r="U93" s="39">
        <f>RES_hhdet_numvin!U177</f>
        <v>44348</v>
      </c>
      <c r="V93" s="39">
        <f>RES_hhdet_numvin!V177</f>
        <v>43841</v>
      </c>
      <c r="W93" s="39">
        <f>RES_hhdet_numvin!W177</f>
        <v>84392</v>
      </c>
      <c r="X93" s="39">
        <f>RES_hhdet_numvin!X177</f>
        <v>99721</v>
      </c>
      <c r="Y93" s="39">
        <f>RES_hhdet_numvin!Y177</f>
        <v>110034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321.03787217623716</v>
      </c>
      <c r="C97" s="117">
        <f t="shared" si="12"/>
        <v>379.16659901184067</v>
      </c>
      <c r="D97" s="117">
        <f t="shared" si="12"/>
        <v>386.94092923398944</v>
      </c>
      <c r="E97" s="117">
        <f t="shared" si="12"/>
        <v>408.66376109531001</v>
      </c>
      <c r="F97" s="117">
        <f t="shared" si="12"/>
        <v>380.26185512439486</v>
      </c>
      <c r="G97" s="117">
        <f t="shared" si="12"/>
        <v>347.90487220820313</v>
      </c>
      <c r="H97" s="117">
        <f t="shared" si="12"/>
        <v>329.30915707733493</v>
      </c>
      <c r="I97" s="117">
        <f t="shared" si="12"/>
        <v>338.2168399528648</v>
      </c>
      <c r="J97" s="117">
        <f t="shared" si="12"/>
        <v>333.88651804196536</v>
      </c>
      <c r="K97" s="117">
        <f t="shared" si="12"/>
        <v>349.3321029557444</v>
      </c>
      <c r="L97" s="117">
        <f t="shared" si="12"/>
        <v>381.54372548110337</v>
      </c>
      <c r="M97" s="117">
        <f t="shared" si="12"/>
        <v>375.49012256588026</v>
      </c>
      <c r="N97" s="117">
        <f t="shared" si="12"/>
        <v>366.56066518486676</v>
      </c>
      <c r="O97" s="117">
        <f t="shared" si="12"/>
        <v>363.1908784368685</v>
      </c>
      <c r="P97" s="117">
        <f t="shared" si="12"/>
        <v>317.41436885868575</v>
      </c>
      <c r="Q97" s="117">
        <f t="shared" si="12"/>
        <v>350.56140410458158</v>
      </c>
      <c r="R97" s="117">
        <f t="shared" ref="R97:V97" si="13">R98+R100+R102+R111</f>
        <v>394.00341030676384</v>
      </c>
      <c r="S97" s="117">
        <f t="shared" si="13"/>
        <v>399.07928787675036</v>
      </c>
      <c r="T97" s="117">
        <f t="shared" si="13"/>
        <v>396.50884472750039</v>
      </c>
      <c r="U97" s="117">
        <f t="shared" si="13"/>
        <v>415.91070475288325</v>
      </c>
      <c r="V97" s="117">
        <f t="shared" si="13"/>
        <v>446.87896854009114</v>
      </c>
      <c r="W97" s="117">
        <f t="shared" ref="W97:Y97" si="14">W98+W100+W102+W111</f>
        <v>536.89592758864273</v>
      </c>
      <c r="X97" s="117">
        <f t="shared" si="14"/>
        <v>571.42890517936621</v>
      </c>
      <c r="Y97" s="117">
        <f t="shared" si="14"/>
        <v>647.78427694084689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258.71962383492769</v>
      </c>
      <c r="C98" s="122">
        <f t="shared" si="15"/>
        <v>309.13679012944624</v>
      </c>
      <c r="D98" s="122">
        <f t="shared" si="15"/>
        <v>309.48701665715203</v>
      </c>
      <c r="E98" s="122">
        <f t="shared" si="15"/>
        <v>329.07538873037436</v>
      </c>
      <c r="F98" s="122">
        <f t="shared" si="15"/>
        <v>302.52018129070416</v>
      </c>
      <c r="G98" s="122">
        <f t="shared" si="15"/>
        <v>280.56412211664031</v>
      </c>
      <c r="H98" s="122">
        <f t="shared" si="15"/>
        <v>261.47793102578561</v>
      </c>
      <c r="I98" s="122">
        <f t="shared" si="15"/>
        <v>270.90314040848779</v>
      </c>
      <c r="J98" s="122">
        <f t="shared" si="15"/>
        <v>266.0747282673629</v>
      </c>
      <c r="K98" s="122">
        <f t="shared" si="15"/>
        <v>274.43154634045817</v>
      </c>
      <c r="L98" s="122">
        <f t="shared" si="15"/>
        <v>305.1042060603753</v>
      </c>
      <c r="M98" s="122">
        <f t="shared" si="15"/>
        <v>299.60002882242753</v>
      </c>
      <c r="N98" s="122">
        <f t="shared" si="15"/>
        <v>290.27636124194919</v>
      </c>
      <c r="O98" s="122">
        <f t="shared" si="15"/>
        <v>289.04889175641807</v>
      </c>
      <c r="P98" s="122">
        <f t="shared" si="15"/>
        <v>244.26210673423941</v>
      </c>
      <c r="Q98" s="122">
        <f t="shared" si="15"/>
        <v>276.94030877899837</v>
      </c>
      <c r="R98" s="122">
        <f t="shared" si="15"/>
        <v>317.40512333161303</v>
      </c>
      <c r="S98" s="122">
        <f t="shared" si="15"/>
        <v>321.443563363561</v>
      </c>
      <c r="T98" s="122">
        <f t="shared" si="15"/>
        <v>318.53166254598915</v>
      </c>
      <c r="U98" s="122">
        <f t="shared" si="15"/>
        <v>333.16640733945593</v>
      </c>
      <c r="V98" s="122">
        <f t="shared" si="15"/>
        <v>364.12513820833681</v>
      </c>
      <c r="W98" s="122">
        <f t="shared" si="15"/>
        <v>435.36732296761215</v>
      </c>
      <c r="X98" s="122">
        <f t="shared" si="15"/>
        <v>457.51694643327755</v>
      </c>
      <c r="Y98" s="122">
        <f t="shared" si="15"/>
        <v>524.63894145911411</v>
      </c>
      <c r="DA98" s="130" t="s">
        <v>1723</v>
      </c>
    </row>
    <row r="99" spans="1:105" ht="12" customHeight="1" x14ac:dyDescent="0.25">
      <c r="A99" s="97" t="s">
        <v>53</v>
      </c>
      <c r="B99" s="98">
        <v>258.71962383492769</v>
      </c>
      <c r="C99" s="98">
        <v>309.13679012944624</v>
      </c>
      <c r="D99" s="98">
        <v>309.48701665715203</v>
      </c>
      <c r="E99" s="98">
        <v>329.07538873037436</v>
      </c>
      <c r="F99" s="98">
        <v>302.52018129070416</v>
      </c>
      <c r="G99" s="98">
        <v>280.56412211664031</v>
      </c>
      <c r="H99" s="98">
        <v>261.47793102578561</v>
      </c>
      <c r="I99" s="98">
        <v>270.90314040848779</v>
      </c>
      <c r="J99" s="98">
        <v>266.0747282673629</v>
      </c>
      <c r="K99" s="98">
        <v>274.43154634045817</v>
      </c>
      <c r="L99" s="98">
        <v>305.1042060603753</v>
      </c>
      <c r="M99" s="98">
        <v>299.60002882242753</v>
      </c>
      <c r="N99" s="98">
        <v>290.27636124194919</v>
      </c>
      <c r="O99" s="98">
        <v>289.04889175641807</v>
      </c>
      <c r="P99" s="98">
        <v>244.26210673423941</v>
      </c>
      <c r="Q99" s="98">
        <v>276.94030877899837</v>
      </c>
      <c r="R99" s="98">
        <v>317.40512333161303</v>
      </c>
      <c r="S99" s="98">
        <v>321.443563363561</v>
      </c>
      <c r="T99" s="98">
        <v>318.53166254598915</v>
      </c>
      <c r="U99" s="98">
        <v>333.16640733945593</v>
      </c>
      <c r="V99" s="98">
        <v>364.12513820833681</v>
      </c>
      <c r="W99" s="98">
        <v>435.36732296761215</v>
      </c>
      <c r="X99" s="98">
        <v>457.51694643327755</v>
      </c>
      <c r="Y99" s="98">
        <v>524.63894145911411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4.6240300419683182E-2</v>
      </c>
      <c r="C100" s="122">
        <f t="shared" si="16"/>
        <v>5.7413780637551363E-2</v>
      </c>
      <c r="D100" s="122">
        <f t="shared" si="16"/>
        <v>6.6674372582368219E-2</v>
      </c>
      <c r="E100" s="122">
        <f t="shared" si="16"/>
        <v>0.12597386972337338</v>
      </c>
      <c r="F100" s="122">
        <f t="shared" si="16"/>
        <v>8.0221302388499116E-2</v>
      </c>
      <c r="G100" s="122">
        <f t="shared" si="16"/>
        <v>8.4298226816888366E-2</v>
      </c>
      <c r="H100" s="122">
        <f t="shared" si="16"/>
        <v>9.738605129885497E-2</v>
      </c>
      <c r="I100" s="122">
        <f t="shared" si="16"/>
        <v>9.3514038034204924E-2</v>
      </c>
      <c r="J100" s="122">
        <f t="shared" si="16"/>
        <v>8.3859989620524891E-2</v>
      </c>
      <c r="K100" s="122">
        <f t="shared" si="16"/>
        <v>8.6571707798095421E-2</v>
      </c>
      <c r="L100" s="122">
        <f t="shared" si="16"/>
        <v>0.10012666761100388</v>
      </c>
      <c r="M100" s="122">
        <f t="shared" si="16"/>
        <v>9.5482402247872938E-2</v>
      </c>
      <c r="N100" s="122">
        <f t="shared" si="16"/>
        <v>0.11359917901142996</v>
      </c>
      <c r="O100" s="122">
        <f t="shared" si="16"/>
        <v>0.14347557973037786</v>
      </c>
      <c r="P100" s="122">
        <f t="shared" si="16"/>
        <v>9.1492035153740006E-2</v>
      </c>
      <c r="Q100" s="122">
        <f t="shared" si="16"/>
        <v>0.15720720428027551</v>
      </c>
      <c r="R100" s="122">
        <f t="shared" si="16"/>
        <v>9.624730366295399E-2</v>
      </c>
      <c r="S100" s="122">
        <f t="shared" si="16"/>
        <v>0.10021807754735004</v>
      </c>
      <c r="T100" s="122">
        <f t="shared" si="16"/>
        <v>9.7729877075355173E-2</v>
      </c>
      <c r="U100" s="122">
        <f t="shared" si="16"/>
        <v>0.10988475570059142</v>
      </c>
      <c r="V100" s="122">
        <f t="shared" si="16"/>
        <v>0.11162454745022737</v>
      </c>
      <c r="W100" s="122">
        <f t="shared" si="16"/>
        <v>0.12936979362101675</v>
      </c>
      <c r="X100" s="122">
        <f t="shared" si="16"/>
        <v>0.13736289607247748</v>
      </c>
      <c r="Y100" s="122">
        <f t="shared" si="16"/>
        <v>0.15366885505800301</v>
      </c>
      <c r="DA100" s="130" t="s">
        <v>1725</v>
      </c>
    </row>
    <row r="101" spans="1:105" ht="12" customHeight="1" x14ac:dyDescent="0.25">
      <c r="A101" s="97" t="s">
        <v>53</v>
      </c>
      <c r="B101" s="98">
        <v>4.6240300419683182E-2</v>
      </c>
      <c r="C101" s="98">
        <v>5.7413780637551363E-2</v>
      </c>
      <c r="D101" s="98">
        <v>6.6674372582368219E-2</v>
      </c>
      <c r="E101" s="98">
        <v>0.12597386972337338</v>
      </c>
      <c r="F101" s="98">
        <v>8.0221302388499116E-2</v>
      </c>
      <c r="G101" s="98">
        <v>8.4298226816888366E-2</v>
      </c>
      <c r="H101" s="98">
        <v>9.738605129885497E-2</v>
      </c>
      <c r="I101" s="98">
        <v>9.3514038034204924E-2</v>
      </c>
      <c r="J101" s="98">
        <v>8.3859989620524891E-2</v>
      </c>
      <c r="K101" s="98">
        <v>8.6571707798095421E-2</v>
      </c>
      <c r="L101" s="98">
        <v>0.10012666761100388</v>
      </c>
      <c r="M101" s="98">
        <v>9.5482402247872938E-2</v>
      </c>
      <c r="N101" s="98">
        <v>0.11359917901142996</v>
      </c>
      <c r="O101" s="98">
        <v>0.14347557973037786</v>
      </c>
      <c r="P101" s="98">
        <v>9.1492035153740006E-2</v>
      </c>
      <c r="Q101" s="98">
        <v>0.15720720428027551</v>
      </c>
      <c r="R101" s="98">
        <v>9.624730366295399E-2</v>
      </c>
      <c r="S101" s="98">
        <v>0.10021807754735004</v>
      </c>
      <c r="T101" s="98">
        <v>9.7729877075355173E-2</v>
      </c>
      <c r="U101" s="98">
        <v>0.10988475570059142</v>
      </c>
      <c r="V101" s="98">
        <v>0.11162454745022737</v>
      </c>
      <c r="W101" s="98">
        <v>0.12936979362101675</v>
      </c>
      <c r="X101" s="98">
        <v>0.13736289607247748</v>
      </c>
      <c r="Y101" s="98">
        <v>0.15366885505800301</v>
      </c>
      <c r="DA101" s="63" t="s">
        <v>1726</v>
      </c>
    </row>
    <row r="102" spans="1:105" ht="12" customHeight="1" x14ac:dyDescent="0.25">
      <c r="A102" s="121" t="s">
        <v>55</v>
      </c>
      <c r="B102" s="122">
        <v>54.549579355100477</v>
      </c>
      <c r="C102" s="122">
        <v>60.406455597841621</v>
      </c>
      <c r="D102" s="122">
        <v>66.734083248748519</v>
      </c>
      <c r="E102" s="122">
        <v>68.589634495750786</v>
      </c>
      <c r="F102" s="122">
        <v>66.455243535635802</v>
      </c>
      <c r="G102" s="122">
        <v>58.620350611787643</v>
      </c>
      <c r="H102" s="122">
        <v>58.031752051111781</v>
      </c>
      <c r="I102" s="122">
        <v>58.72395736538806</v>
      </c>
      <c r="J102" s="122">
        <v>58.554661680280503</v>
      </c>
      <c r="K102" s="122">
        <v>63.070833472957474</v>
      </c>
      <c r="L102" s="122">
        <v>64.415029727649141</v>
      </c>
      <c r="M102" s="122">
        <v>63.921249962315443</v>
      </c>
      <c r="N102" s="122">
        <v>64.269934017073453</v>
      </c>
      <c r="O102" s="122">
        <v>62.692766706235659</v>
      </c>
      <c r="P102" s="122">
        <v>61.381322452663127</v>
      </c>
      <c r="Q102" s="122">
        <v>61.999883686779185</v>
      </c>
      <c r="R102" s="122">
        <v>64.291049670519868</v>
      </c>
      <c r="S102" s="122">
        <v>64.942373520443709</v>
      </c>
      <c r="T102" s="122">
        <v>64.984136054918864</v>
      </c>
      <c r="U102" s="122">
        <v>69.038979005481551</v>
      </c>
      <c r="V102" s="122">
        <v>68.97706460798392</v>
      </c>
      <c r="W102" s="122">
        <v>86.776241600826808</v>
      </c>
      <c r="X102" s="122">
        <v>96.552304437709893</v>
      </c>
      <c r="Y102" s="122">
        <v>103.44398186609999</v>
      </c>
      <c r="DA102" s="130" t="s">
        <v>1727</v>
      </c>
    </row>
    <row r="103" spans="1:105" ht="12" customHeight="1" x14ac:dyDescent="0.25">
      <c r="A103" s="97" t="s">
        <v>124</v>
      </c>
      <c r="B103" s="98">
        <v>2.286379735157186</v>
      </c>
      <c r="C103" s="98">
        <v>1.7774350590169072</v>
      </c>
      <c r="D103" s="98">
        <v>1.7245747660605113</v>
      </c>
      <c r="E103" s="98">
        <v>1.4934101188489539</v>
      </c>
      <c r="F103" s="98">
        <v>1.4669142081417481</v>
      </c>
      <c r="G103" s="98">
        <v>1.7192911687632659</v>
      </c>
      <c r="H103" s="98">
        <v>1.6029985952156571</v>
      </c>
      <c r="I103" s="98">
        <v>1.7002132549629927</v>
      </c>
      <c r="J103" s="98">
        <v>1.6802739767169526</v>
      </c>
      <c r="K103" s="98">
        <v>1.1120042034635798</v>
      </c>
      <c r="L103" s="98">
        <v>1.0329164376861732</v>
      </c>
      <c r="M103" s="98">
        <v>0.96556564654501864</v>
      </c>
      <c r="N103" s="98">
        <v>0.8953697976752879</v>
      </c>
      <c r="O103" s="98">
        <v>0.79560731312758071</v>
      </c>
      <c r="P103" s="98">
        <v>0.83294348960280373</v>
      </c>
      <c r="Q103" s="98">
        <v>0.81977854557395002</v>
      </c>
      <c r="R103" s="98">
        <v>0.65082425884649209</v>
      </c>
      <c r="S103" s="98">
        <v>0.66228993756032062</v>
      </c>
      <c r="T103" s="98">
        <v>0.62300046911282447</v>
      </c>
      <c r="U103" s="98">
        <v>0.66645640721740007</v>
      </c>
      <c r="V103" s="98">
        <v>0.64101532103736414</v>
      </c>
      <c r="W103" s="98">
        <v>0.93367553620353272</v>
      </c>
      <c r="X103" s="98">
        <v>0.89253645228350087</v>
      </c>
      <c r="Y103" s="98">
        <v>0.89209503155829739</v>
      </c>
      <c r="DA103" s="63" t="s">
        <v>1728</v>
      </c>
    </row>
    <row r="104" spans="1:105" ht="12" customHeight="1" x14ac:dyDescent="0.25">
      <c r="A104" s="97" t="s">
        <v>123</v>
      </c>
      <c r="B104" s="98">
        <v>5.366093148205681E-3</v>
      </c>
      <c r="C104" s="98">
        <v>4.0207362214680058E-3</v>
      </c>
      <c r="D104" s="98">
        <v>3.5376312483005263E-3</v>
      </c>
      <c r="E104" s="98">
        <v>3.0642650919198355E-3</v>
      </c>
      <c r="F104" s="98">
        <v>3.2458958546077912E-3</v>
      </c>
      <c r="G104" s="98">
        <v>5.4722575082845008E-3</v>
      </c>
      <c r="H104" s="98">
        <v>5.5659692245462831E-3</v>
      </c>
      <c r="I104" s="98">
        <v>6.6381653923534038E-3</v>
      </c>
      <c r="J104" s="98">
        <v>8.095717930839217E-3</v>
      </c>
      <c r="K104" s="98">
        <v>5.9597331546243594E-3</v>
      </c>
      <c r="L104" s="98">
        <v>5.8182666546146141E-3</v>
      </c>
      <c r="M104" s="98">
        <v>5.9621068416439811E-3</v>
      </c>
      <c r="N104" s="98">
        <v>5.0815423404348796E-3</v>
      </c>
      <c r="O104" s="98">
        <v>3.6444327086504677E-3</v>
      </c>
      <c r="P104" s="98">
        <v>3.6940248474176315E-3</v>
      </c>
      <c r="Q104" s="98">
        <v>3.6630026483820089E-3</v>
      </c>
      <c r="R104" s="98">
        <v>3.1600590497292756E-3</v>
      </c>
      <c r="S104" s="98">
        <v>2.9209643016641727E-3</v>
      </c>
      <c r="T104" s="98">
        <v>2.194730208764806E-3</v>
      </c>
      <c r="U104" s="98">
        <v>2.1960751791892247E-3</v>
      </c>
      <c r="V104" s="98">
        <v>2.2755682091959392E-3</v>
      </c>
      <c r="W104" s="98">
        <v>3.7647157207850298E-3</v>
      </c>
      <c r="X104" s="98">
        <v>3.4676113181536109E-3</v>
      </c>
      <c r="Y104" s="98">
        <v>3.5467879038044198E-3</v>
      </c>
      <c r="DA104" s="63" t="s">
        <v>1729</v>
      </c>
    </row>
    <row r="105" spans="1:105" ht="12" customHeight="1" x14ac:dyDescent="0.25">
      <c r="A105" s="100" t="s">
        <v>50</v>
      </c>
      <c r="B105" s="101">
        <v>2.6643839896207831E-3</v>
      </c>
      <c r="C105" s="101">
        <v>1.9888816554833409E-3</v>
      </c>
      <c r="D105" s="101">
        <v>1.7523612670103514E-3</v>
      </c>
      <c r="E105" s="101">
        <v>1.5002592895466225E-3</v>
      </c>
      <c r="F105" s="101">
        <v>1.5759183085413484E-3</v>
      </c>
      <c r="G105" s="101">
        <v>2.6426967521721335E-3</v>
      </c>
      <c r="H105" s="101">
        <v>2.2856737679584158E-3</v>
      </c>
      <c r="I105" s="101">
        <v>2.8523929920481416E-3</v>
      </c>
      <c r="J105" s="101">
        <v>3.7412266691928282E-3</v>
      </c>
      <c r="K105" s="101">
        <v>2.7886627495396867E-3</v>
      </c>
      <c r="L105" s="101">
        <v>2.4383833037497039E-3</v>
      </c>
      <c r="M105" s="101">
        <v>2.7455291899861328E-3</v>
      </c>
      <c r="N105" s="101">
        <v>2.2487840133886524E-3</v>
      </c>
      <c r="O105" s="101">
        <v>1.3817158157640869E-3</v>
      </c>
      <c r="P105" s="101">
        <v>1.4178695026600128E-3</v>
      </c>
      <c r="Q105" s="101">
        <v>1.1336091118484114E-3</v>
      </c>
      <c r="R105" s="101">
        <v>9.1847673105796513E-4</v>
      </c>
      <c r="S105" s="101">
        <v>9.3933716950957385E-4</v>
      </c>
      <c r="T105" s="101">
        <v>7.9523750677395295E-4</v>
      </c>
      <c r="U105" s="101">
        <v>7.8037983290213202E-4</v>
      </c>
      <c r="V105" s="101">
        <v>7.8991146981643784E-4</v>
      </c>
      <c r="W105" s="101">
        <v>1.2563155412194434E-3</v>
      </c>
      <c r="X105" s="101">
        <v>1.3215046158454858E-3</v>
      </c>
      <c r="Y105" s="101">
        <v>1.3534405403743716E-3</v>
      </c>
      <c r="DA105" s="131" t="s">
        <v>1730</v>
      </c>
    </row>
    <row r="106" spans="1:105" ht="12" customHeight="1" x14ac:dyDescent="0.25">
      <c r="A106" s="103" t="s">
        <v>52</v>
      </c>
      <c r="B106" s="104">
        <v>2.7017091585848979E-3</v>
      </c>
      <c r="C106" s="104">
        <v>2.031854565984665E-3</v>
      </c>
      <c r="D106" s="104">
        <v>1.7852699812901749E-3</v>
      </c>
      <c r="E106" s="104">
        <v>1.5640058023732133E-3</v>
      </c>
      <c r="F106" s="104">
        <v>1.6699775460664425E-3</v>
      </c>
      <c r="G106" s="104">
        <v>2.8295607561123672E-3</v>
      </c>
      <c r="H106" s="104">
        <v>3.2802954565878673E-3</v>
      </c>
      <c r="I106" s="104">
        <v>3.7857724003052622E-3</v>
      </c>
      <c r="J106" s="104">
        <v>4.354491261646388E-3</v>
      </c>
      <c r="K106" s="104">
        <v>3.1710704050846726E-3</v>
      </c>
      <c r="L106" s="104">
        <v>3.3798833508649102E-3</v>
      </c>
      <c r="M106" s="104">
        <v>3.2165776516578483E-3</v>
      </c>
      <c r="N106" s="104">
        <v>2.8327583270462277E-3</v>
      </c>
      <c r="O106" s="104">
        <v>2.2627168928863808E-3</v>
      </c>
      <c r="P106" s="104">
        <v>2.2761553447576189E-3</v>
      </c>
      <c r="Q106" s="104">
        <v>2.5293935365335975E-3</v>
      </c>
      <c r="R106" s="104">
        <v>2.2415823186713105E-3</v>
      </c>
      <c r="S106" s="104">
        <v>1.9816271321545986E-3</v>
      </c>
      <c r="T106" s="104">
        <v>1.399492701990853E-3</v>
      </c>
      <c r="U106" s="104">
        <v>1.4156953462870928E-3</v>
      </c>
      <c r="V106" s="104">
        <v>1.4856567393795013E-3</v>
      </c>
      <c r="W106" s="104">
        <v>2.5084001795655864E-3</v>
      </c>
      <c r="X106" s="104">
        <v>2.1461067023081253E-3</v>
      </c>
      <c r="Y106" s="104">
        <v>2.1933473634300482E-3</v>
      </c>
      <c r="DA106" s="132" t="s">
        <v>1731</v>
      </c>
    </row>
    <row r="107" spans="1:105" ht="12" customHeight="1" x14ac:dyDescent="0.25">
      <c r="A107" s="106" t="s">
        <v>122</v>
      </c>
      <c r="B107" s="101">
        <v>41.45975192828832</v>
      </c>
      <c r="C107" s="101">
        <v>46.285139107469732</v>
      </c>
      <c r="D107" s="101">
        <v>51.364701519954394</v>
      </c>
      <c r="E107" s="101">
        <v>52.142214799561359</v>
      </c>
      <c r="F107" s="101">
        <v>49.288536355416412</v>
      </c>
      <c r="G107" s="101">
        <v>41.281843083474662</v>
      </c>
      <c r="H107" s="101">
        <v>39.268309721340572</v>
      </c>
      <c r="I107" s="101">
        <v>39.093326826322915</v>
      </c>
      <c r="J107" s="101">
        <v>37.640063431202094</v>
      </c>
      <c r="K107" s="101">
        <v>33.893400949264553</v>
      </c>
      <c r="L107" s="101">
        <v>34.006508145754722</v>
      </c>
      <c r="M107" s="101">
        <v>32.815703768474243</v>
      </c>
      <c r="N107" s="101">
        <v>33.161961869266037</v>
      </c>
      <c r="O107" s="101">
        <v>32.470691121576621</v>
      </c>
      <c r="P107" s="101">
        <v>32.30556759621723</v>
      </c>
      <c r="Q107" s="101">
        <v>33.437566308720655</v>
      </c>
      <c r="R107" s="101">
        <v>35.45119592506299</v>
      </c>
      <c r="S107" s="101">
        <v>36.504248387779342</v>
      </c>
      <c r="T107" s="101">
        <v>36.608980521172484</v>
      </c>
      <c r="U107" s="101">
        <v>38.757989652925374</v>
      </c>
      <c r="V107" s="101">
        <v>39.143891273987613</v>
      </c>
      <c r="W107" s="101">
        <v>51.05628090679437</v>
      </c>
      <c r="X107" s="101">
        <v>56.323828289370809</v>
      </c>
      <c r="Y107" s="101">
        <v>62.561777329363288</v>
      </c>
      <c r="DA107" s="131" t="s">
        <v>1732</v>
      </c>
    </row>
    <row r="108" spans="1:105" ht="12" customHeight="1" x14ac:dyDescent="0.25">
      <c r="A108" s="107" t="s">
        <v>121</v>
      </c>
      <c r="B108" s="104">
        <v>10.798081598506759</v>
      </c>
      <c r="C108" s="104">
        <v>12.339860695133517</v>
      </c>
      <c r="D108" s="104">
        <v>13.641269331485312</v>
      </c>
      <c r="E108" s="104">
        <v>14.950945312248557</v>
      </c>
      <c r="F108" s="104">
        <v>15.696547076223037</v>
      </c>
      <c r="G108" s="104">
        <v>15.61374410204143</v>
      </c>
      <c r="H108" s="104">
        <v>17.154877765331005</v>
      </c>
      <c r="I108" s="104">
        <v>17.923779118709799</v>
      </c>
      <c r="J108" s="104">
        <v>19.226228554430623</v>
      </c>
      <c r="K108" s="104">
        <v>28.059468587074718</v>
      </c>
      <c r="L108" s="104">
        <v>29.369786877553636</v>
      </c>
      <c r="M108" s="104">
        <v>30.134018440454543</v>
      </c>
      <c r="N108" s="104">
        <v>30.207520807791695</v>
      </c>
      <c r="O108" s="104">
        <v>29.422823838822804</v>
      </c>
      <c r="P108" s="104">
        <v>28.239117341995673</v>
      </c>
      <c r="Q108" s="104">
        <v>27.738875829836196</v>
      </c>
      <c r="R108" s="104">
        <v>28.185869427560654</v>
      </c>
      <c r="S108" s="104">
        <v>27.772914230802385</v>
      </c>
      <c r="T108" s="104">
        <v>27.749960334424792</v>
      </c>
      <c r="U108" s="104">
        <v>29.612336870159588</v>
      </c>
      <c r="V108" s="104">
        <v>29.189882444749742</v>
      </c>
      <c r="W108" s="104">
        <v>34.782520442108122</v>
      </c>
      <c r="X108" s="104">
        <v>39.332472084737425</v>
      </c>
      <c r="Y108" s="104">
        <v>39.986562717274602</v>
      </c>
      <c r="DA108" s="132" t="s">
        <v>1733</v>
      </c>
    </row>
    <row r="109" spans="1:105" ht="12" customHeight="1" x14ac:dyDescent="0.25">
      <c r="A109" s="108" t="s">
        <v>53</v>
      </c>
      <c r="B109" s="98">
        <v>5.0322986317000558</v>
      </c>
      <c r="C109" s="98">
        <v>5.7074552830124432</v>
      </c>
      <c r="D109" s="98">
        <v>6.3080006311268404</v>
      </c>
      <c r="E109" s="98">
        <v>6.8420038569803516</v>
      </c>
      <c r="F109" s="98">
        <v>7.1566408861953876</v>
      </c>
      <c r="G109" s="98">
        <v>7.0956287841871957</v>
      </c>
      <c r="H109" s="98">
        <v>6.6112392071708923</v>
      </c>
      <c r="I109" s="98">
        <v>7.2373071141946363</v>
      </c>
      <c r="J109" s="98">
        <v>8.3490542411132456</v>
      </c>
      <c r="K109" s="98">
        <v>12.423198125872489</v>
      </c>
      <c r="L109" s="98">
        <v>11.627498170905447</v>
      </c>
      <c r="M109" s="98">
        <v>13.10229603232624</v>
      </c>
      <c r="N109" s="98">
        <v>12.694359611709114</v>
      </c>
      <c r="O109" s="98">
        <v>10.758838864434882</v>
      </c>
      <c r="P109" s="98">
        <v>10.382205668474967</v>
      </c>
      <c r="Q109" s="98">
        <v>8.3328130811044741</v>
      </c>
      <c r="R109" s="98">
        <v>7.8332181304727246</v>
      </c>
      <c r="S109" s="98">
        <v>8.5023780010935841</v>
      </c>
      <c r="T109" s="98">
        <v>9.6555161897939428</v>
      </c>
      <c r="U109" s="98">
        <v>10.457652576329187</v>
      </c>
      <c r="V109" s="98">
        <v>10.227522162298071</v>
      </c>
      <c r="W109" s="98">
        <v>11.786676140300013</v>
      </c>
      <c r="X109" s="98">
        <v>15.40342522957633</v>
      </c>
      <c r="Y109" s="98">
        <v>15.452829859414598</v>
      </c>
      <c r="DA109" s="63" t="s">
        <v>1734</v>
      </c>
    </row>
    <row r="110" spans="1:105" ht="12" customHeight="1" x14ac:dyDescent="0.25">
      <c r="A110" s="108" t="s">
        <v>52</v>
      </c>
      <c r="B110" s="98">
        <v>5.765782966806702</v>
      </c>
      <c r="C110" s="98">
        <v>6.6324054121210745</v>
      </c>
      <c r="D110" s="98">
        <v>7.3332687003584711</v>
      </c>
      <c r="E110" s="98">
        <v>8.1089414552682051</v>
      </c>
      <c r="F110" s="98">
        <v>8.5399061900276489</v>
      </c>
      <c r="G110" s="98">
        <v>8.5181153178542353</v>
      </c>
      <c r="H110" s="98">
        <v>10.543638558160112</v>
      </c>
      <c r="I110" s="98">
        <v>10.686472004515164</v>
      </c>
      <c r="J110" s="98">
        <v>10.877174313317377</v>
      </c>
      <c r="K110" s="98">
        <v>15.636270461202232</v>
      </c>
      <c r="L110" s="98">
        <v>17.742288706648189</v>
      </c>
      <c r="M110" s="98">
        <v>17.031722408128303</v>
      </c>
      <c r="N110" s="98">
        <v>17.513161196082581</v>
      </c>
      <c r="O110" s="98">
        <v>18.663984974387922</v>
      </c>
      <c r="P110" s="98">
        <v>17.856911673520706</v>
      </c>
      <c r="Q110" s="98">
        <v>19.406062748731724</v>
      </c>
      <c r="R110" s="98">
        <v>20.352651297087927</v>
      </c>
      <c r="S110" s="98">
        <v>19.270536229708803</v>
      </c>
      <c r="T110" s="98">
        <v>18.094444144630849</v>
      </c>
      <c r="U110" s="98">
        <v>19.154684293830403</v>
      </c>
      <c r="V110" s="98">
        <v>18.962360282451673</v>
      </c>
      <c r="W110" s="98">
        <v>22.995844301808113</v>
      </c>
      <c r="X110" s="98">
        <v>23.929046855161097</v>
      </c>
      <c r="Y110" s="98">
        <v>24.533732857860002</v>
      </c>
      <c r="DA110" s="63" t="s">
        <v>1735</v>
      </c>
    </row>
    <row r="111" spans="1:105" ht="12" customHeight="1" x14ac:dyDescent="0.25">
      <c r="A111" s="121" t="s">
        <v>54</v>
      </c>
      <c r="B111" s="122">
        <v>7.7224286857892945</v>
      </c>
      <c r="C111" s="122">
        <v>9.5659395039152955</v>
      </c>
      <c r="D111" s="122">
        <v>10.653154955506517</v>
      </c>
      <c r="E111" s="122">
        <v>10.872763999461469</v>
      </c>
      <c r="F111" s="122">
        <v>11.206208995666353</v>
      </c>
      <c r="G111" s="122">
        <v>8.6361012529583192</v>
      </c>
      <c r="H111" s="122">
        <v>9.7020879491387308</v>
      </c>
      <c r="I111" s="122">
        <v>8.4962281409547629</v>
      </c>
      <c r="J111" s="122">
        <v>9.1732681047014442</v>
      </c>
      <c r="K111" s="122">
        <v>11.743151434530638</v>
      </c>
      <c r="L111" s="122">
        <v>11.924363025467949</v>
      </c>
      <c r="M111" s="122">
        <v>11.873361378889383</v>
      </c>
      <c r="N111" s="122">
        <v>11.900770746832663</v>
      </c>
      <c r="O111" s="122">
        <v>11.305744394484394</v>
      </c>
      <c r="P111" s="122">
        <v>11.679447636629456</v>
      </c>
      <c r="Q111" s="122">
        <v>11.464004434523778</v>
      </c>
      <c r="R111" s="122">
        <v>12.210990000967943</v>
      </c>
      <c r="S111" s="122">
        <v>12.593132915198296</v>
      </c>
      <c r="T111" s="122">
        <v>12.895316249517029</v>
      </c>
      <c r="U111" s="122">
        <v>13.595433652245188</v>
      </c>
      <c r="V111" s="122">
        <v>13.665141176320162</v>
      </c>
      <c r="W111" s="122">
        <v>14.622993226582729</v>
      </c>
      <c r="X111" s="122">
        <v>17.222291412306266</v>
      </c>
      <c r="Y111" s="122">
        <v>19.547684760574857</v>
      </c>
      <c r="DA111" s="130" t="s">
        <v>1736</v>
      </c>
    </row>
    <row r="112" spans="1:105" ht="12" customHeight="1" x14ac:dyDescent="0.25">
      <c r="A112" s="97" t="s">
        <v>50</v>
      </c>
      <c r="B112" s="98">
        <v>6.2282411904176695E-2</v>
      </c>
      <c r="C112" s="98">
        <v>7.449555144848069E-2</v>
      </c>
      <c r="D112" s="98">
        <v>7.7730720866049555E-2</v>
      </c>
      <c r="E112" s="98">
        <v>7.2193329979870213E-2</v>
      </c>
      <c r="F112" s="98">
        <v>7.4670968166506979E-2</v>
      </c>
      <c r="G112" s="98">
        <v>5.8566442165323716E-2</v>
      </c>
      <c r="H112" s="98">
        <v>6.2146802219621294E-2</v>
      </c>
      <c r="I112" s="98">
        <v>5.1329512896336638E-2</v>
      </c>
      <c r="J112" s="98">
        <v>5.0566856596122624E-2</v>
      </c>
      <c r="K112" s="98">
        <v>5.9898443262699358E-2</v>
      </c>
      <c r="L112" s="98">
        <v>5.6666291283907072E-2</v>
      </c>
      <c r="M112" s="98">
        <v>4.2784318648685107E-2</v>
      </c>
      <c r="N112" s="98">
        <v>2.8713959854845462E-2</v>
      </c>
      <c r="O112" s="98">
        <v>2.4444671823008687E-2</v>
      </c>
      <c r="P112" s="98">
        <v>2.7531107360744305E-2</v>
      </c>
      <c r="Q112" s="98">
        <v>3.6461641004878427E-2</v>
      </c>
      <c r="R112" s="98">
        <v>4.4471994297118574E-2</v>
      </c>
      <c r="S112" s="98">
        <v>4.4392555864303164E-2</v>
      </c>
      <c r="T112" s="98">
        <v>4.0238112567812623E-2</v>
      </c>
      <c r="U112" s="98">
        <v>4.1160731474228156E-2</v>
      </c>
      <c r="V112" s="98">
        <v>4.0175043815933668E-2</v>
      </c>
      <c r="W112" s="98">
        <v>6.2406617442854792E-2</v>
      </c>
      <c r="X112" s="98">
        <v>2.5405428431879238E-2</v>
      </c>
      <c r="Y112" s="98">
        <v>2.3439328921893997E-2</v>
      </c>
      <c r="DA112" s="63" t="s">
        <v>1737</v>
      </c>
    </row>
    <row r="113" spans="1:105" ht="12" customHeight="1" x14ac:dyDescent="0.25">
      <c r="A113" s="109" t="s">
        <v>120</v>
      </c>
      <c r="B113" s="33">
        <v>7.6601462738851183</v>
      </c>
      <c r="C113" s="33">
        <v>9.491443952466815</v>
      </c>
      <c r="D113" s="33">
        <v>10.575424234640467</v>
      </c>
      <c r="E113" s="33">
        <v>10.800570669481599</v>
      </c>
      <c r="F113" s="33">
        <v>11.131538027499847</v>
      </c>
      <c r="G113" s="33">
        <v>8.5775348107929954</v>
      </c>
      <c r="H113" s="33">
        <v>9.6399411469191101</v>
      </c>
      <c r="I113" s="33">
        <v>8.4448986280584268</v>
      </c>
      <c r="J113" s="33">
        <v>9.1227012481053222</v>
      </c>
      <c r="K113" s="33">
        <v>11.683252991267938</v>
      </c>
      <c r="L113" s="33">
        <v>11.867696734184042</v>
      </c>
      <c r="M113" s="33">
        <v>11.830577060240698</v>
      </c>
      <c r="N113" s="33">
        <v>11.872056786977817</v>
      </c>
      <c r="O113" s="33">
        <v>11.281299722661386</v>
      </c>
      <c r="P113" s="33">
        <v>11.651916529268712</v>
      </c>
      <c r="Q113" s="33">
        <v>11.427542793518899</v>
      </c>
      <c r="R113" s="33">
        <v>12.166518006670824</v>
      </c>
      <c r="S113" s="33">
        <v>12.548740359333994</v>
      </c>
      <c r="T113" s="33">
        <v>12.855078136949215</v>
      </c>
      <c r="U113" s="33">
        <v>13.554272920770959</v>
      </c>
      <c r="V113" s="33">
        <v>13.624966132504229</v>
      </c>
      <c r="W113" s="33">
        <v>14.560586609139873</v>
      </c>
      <c r="X113" s="33">
        <v>17.196885983874388</v>
      </c>
      <c r="Y113" s="33">
        <v>19.524245431652961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229.4568325275421</v>
      </c>
      <c r="C115" s="117">
        <f t="shared" si="17"/>
        <v>273.38517094297532</v>
      </c>
      <c r="D115" s="117">
        <f t="shared" si="17"/>
        <v>281.04299015330423</v>
      </c>
      <c r="E115" s="117">
        <f t="shared" si="17"/>
        <v>298.79939038595671</v>
      </c>
      <c r="F115" s="117">
        <f t="shared" si="17"/>
        <v>279.18167507613782</v>
      </c>
      <c r="G115" s="117">
        <f t="shared" si="17"/>
        <v>256.48421051735284</v>
      </c>
      <c r="H115" s="117">
        <f t="shared" si="17"/>
        <v>244.60281451876227</v>
      </c>
      <c r="I115" s="117">
        <f t="shared" si="17"/>
        <v>252.69982342474344</v>
      </c>
      <c r="J115" s="117">
        <f t="shared" si="17"/>
        <v>251.0282109077269</v>
      </c>
      <c r="K115" s="117">
        <f t="shared" si="17"/>
        <v>265.74791310876066</v>
      </c>
      <c r="L115" s="117">
        <f t="shared" si="17"/>
        <v>292.81249718238274</v>
      </c>
      <c r="M115" s="117">
        <f t="shared" si="17"/>
        <v>290.30865414463233</v>
      </c>
      <c r="N115" s="117">
        <f t="shared" si="17"/>
        <v>285.74823700974673</v>
      </c>
      <c r="O115" s="117">
        <f t="shared" si="17"/>
        <v>285.70806545961216</v>
      </c>
      <c r="P115" s="117">
        <f t="shared" si="17"/>
        <v>250.31439364591708</v>
      </c>
      <c r="Q115" s="117">
        <f t="shared" si="17"/>
        <v>278.24823125393078</v>
      </c>
      <c r="R115" s="117">
        <f t="shared" ref="R115:V115" si="18">R116+R118+R120+R129</f>
        <v>314.97097598118154</v>
      </c>
      <c r="S115" s="117">
        <f t="shared" si="18"/>
        <v>322.30617798464834</v>
      </c>
      <c r="T115" s="117">
        <f t="shared" si="18"/>
        <v>323.93188501555636</v>
      </c>
      <c r="U115" s="117">
        <f t="shared" si="18"/>
        <v>343.7691635489773</v>
      </c>
      <c r="V115" s="117">
        <f t="shared" si="18"/>
        <v>373.31703633129018</v>
      </c>
      <c r="W115" s="117">
        <f t="shared" ref="W115:Y115" si="19">W116+W118+W120+W129</f>
        <v>457.77308337706074</v>
      </c>
      <c r="X115" s="117">
        <f t="shared" si="19"/>
        <v>496.84670179038199</v>
      </c>
      <c r="Y115" s="117">
        <f t="shared" si="19"/>
        <v>573.12182912449487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184.74818749846838</v>
      </c>
      <c r="C116" s="122">
        <f t="shared" si="20"/>
        <v>222.69690477733496</v>
      </c>
      <c r="D116" s="122">
        <f t="shared" si="20"/>
        <v>224.68057513478664</v>
      </c>
      <c r="E116" s="122">
        <f t="shared" si="20"/>
        <v>240.36553874866505</v>
      </c>
      <c r="F116" s="122">
        <f t="shared" si="20"/>
        <v>221.74437185265955</v>
      </c>
      <c r="G116" s="122">
        <f t="shared" si="20"/>
        <v>206.28193186955599</v>
      </c>
      <c r="H116" s="122">
        <f t="shared" si="20"/>
        <v>193.11504002520661</v>
      </c>
      <c r="I116" s="122">
        <f t="shared" si="20"/>
        <v>201.48218804833652</v>
      </c>
      <c r="J116" s="122">
        <f t="shared" si="20"/>
        <v>199.30795124684937</v>
      </c>
      <c r="K116" s="122">
        <f t="shared" si="20"/>
        <v>207.31167172233765</v>
      </c>
      <c r="L116" s="122">
        <f t="shared" si="20"/>
        <v>232.50030986750713</v>
      </c>
      <c r="M116" s="122">
        <f t="shared" si="20"/>
        <v>230.46801028759495</v>
      </c>
      <c r="N116" s="122">
        <f t="shared" si="20"/>
        <v>225.28798197093371</v>
      </c>
      <c r="O116" s="122">
        <f t="shared" si="20"/>
        <v>226.19848652282221</v>
      </c>
      <c r="P116" s="122">
        <f t="shared" si="20"/>
        <v>191.60869646613142</v>
      </c>
      <c r="Q116" s="122">
        <f t="shared" si="20"/>
        <v>218.16509717802091</v>
      </c>
      <c r="R116" s="122">
        <f t="shared" si="20"/>
        <v>252.05202341559951</v>
      </c>
      <c r="S116" s="122">
        <f t="shared" si="20"/>
        <v>258.28141757658676</v>
      </c>
      <c r="T116" s="122">
        <f t="shared" si="20"/>
        <v>259.29089597390242</v>
      </c>
      <c r="U116" s="122">
        <f t="shared" si="20"/>
        <v>274.57648138012519</v>
      </c>
      <c r="V116" s="122">
        <f t="shared" si="20"/>
        <v>303.61798580506894</v>
      </c>
      <c r="W116" s="122">
        <f t="shared" si="20"/>
        <v>371.65267091396015</v>
      </c>
      <c r="X116" s="122">
        <f t="shared" si="20"/>
        <v>399.66113736196388</v>
      </c>
      <c r="Y116" s="122">
        <f t="shared" si="20"/>
        <v>467.17801778046595</v>
      </c>
      <c r="DA116" s="130" t="s">
        <v>1891</v>
      </c>
    </row>
    <row r="117" spans="1:105" ht="12" customHeight="1" x14ac:dyDescent="0.25">
      <c r="A117" s="97" t="s">
        <v>53</v>
      </c>
      <c r="B117" s="98">
        <v>184.74818749846838</v>
      </c>
      <c r="C117" s="98">
        <v>222.69690477733496</v>
      </c>
      <c r="D117" s="98">
        <v>224.68057513478664</v>
      </c>
      <c r="E117" s="98">
        <v>240.36553874866505</v>
      </c>
      <c r="F117" s="98">
        <v>221.74437185265955</v>
      </c>
      <c r="G117" s="98">
        <v>206.28193186955599</v>
      </c>
      <c r="H117" s="98">
        <v>193.11504002520661</v>
      </c>
      <c r="I117" s="98">
        <v>201.48218804833652</v>
      </c>
      <c r="J117" s="98">
        <v>199.30795124684937</v>
      </c>
      <c r="K117" s="98">
        <v>207.31167172233765</v>
      </c>
      <c r="L117" s="98">
        <v>232.50030986750713</v>
      </c>
      <c r="M117" s="98">
        <v>230.46801028759495</v>
      </c>
      <c r="N117" s="98">
        <v>225.28798197093371</v>
      </c>
      <c r="O117" s="98">
        <v>226.19848652282221</v>
      </c>
      <c r="P117" s="98">
        <v>191.60869646613142</v>
      </c>
      <c r="Q117" s="98">
        <v>218.16509717802091</v>
      </c>
      <c r="R117" s="98">
        <v>252.05202341559951</v>
      </c>
      <c r="S117" s="98">
        <v>258.28141757658676</v>
      </c>
      <c r="T117" s="98">
        <v>259.29089597390242</v>
      </c>
      <c r="U117" s="98">
        <v>274.57648138012519</v>
      </c>
      <c r="V117" s="98">
        <v>303.61798580506894</v>
      </c>
      <c r="W117" s="98">
        <v>371.65267091396015</v>
      </c>
      <c r="X117" s="98">
        <v>399.66113736196388</v>
      </c>
      <c r="Y117" s="98">
        <v>467.17801778046595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8.4214961048124037E-2</v>
      </c>
      <c r="C118" s="122">
        <f t="shared" si="21"/>
        <v>0.11336209904415279</v>
      </c>
      <c r="D118" s="122">
        <f t="shared" si="21"/>
        <v>0.14005073864128162</v>
      </c>
      <c r="E118" s="122">
        <f t="shared" si="21"/>
        <v>0.28221947465413572</v>
      </c>
      <c r="F118" s="122">
        <f t="shared" si="21"/>
        <v>0.1884081029603078</v>
      </c>
      <c r="G118" s="122">
        <f t="shared" si="21"/>
        <v>0.20647109549946568</v>
      </c>
      <c r="H118" s="122">
        <f t="shared" si="21"/>
        <v>0.24870170369502456</v>
      </c>
      <c r="I118" s="122">
        <f t="shared" si="21"/>
        <v>0.24726935014996906</v>
      </c>
      <c r="J118" s="122">
        <f t="shared" si="21"/>
        <v>0.22938724351033341</v>
      </c>
      <c r="K118" s="122">
        <f t="shared" si="21"/>
        <v>0.24841372906112788</v>
      </c>
      <c r="L118" s="122">
        <f t="shared" si="21"/>
        <v>0.3013211806218048</v>
      </c>
      <c r="M118" s="122">
        <f t="shared" si="21"/>
        <v>0.30091393232115959</v>
      </c>
      <c r="N118" s="122">
        <f t="shared" si="21"/>
        <v>0.37080622238325023</v>
      </c>
      <c r="O118" s="122">
        <f t="shared" si="21"/>
        <v>0.48573174839241395</v>
      </c>
      <c r="P118" s="122">
        <f t="shared" si="21"/>
        <v>0.31874216833052782</v>
      </c>
      <c r="Q118" s="122">
        <f t="shared" si="21"/>
        <v>0.56597967040897212</v>
      </c>
      <c r="R118" s="122">
        <f t="shared" si="21"/>
        <v>0.36022710871077812</v>
      </c>
      <c r="S118" s="122">
        <f t="shared" si="21"/>
        <v>0.39014083809113648</v>
      </c>
      <c r="T118" s="122">
        <f t="shared" si="21"/>
        <v>0.39114218489650437</v>
      </c>
      <c r="U118" s="122">
        <f t="shared" si="21"/>
        <v>0.44764575501718412</v>
      </c>
      <c r="V118" s="122">
        <f t="shared" si="21"/>
        <v>0.45929155548052064</v>
      </c>
      <c r="W118" s="122">
        <f t="shared" si="21"/>
        <v>0.53562839084811031</v>
      </c>
      <c r="X118" s="122">
        <f t="shared" si="21"/>
        <v>0.571273184877225</v>
      </c>
      <c r="Y118" s="122">
        <f t="shared" si="21"/>
        <v>0.64285434647170148</v>
      </c>
      <c r="DA118" s="130" t="s">
        <v>1893</v>
      </c>
    </row>
    <row r="119" spans="1:105" ht="12" customHeight="1" x14ac:dyDescent="0.25">
      <c r="A119" s="97" t="s">
        <v>53</v>
      </c>
      <c r="B119" s="98">
        <v>8.4214961048124037E-2</v>
      </c>
      <c r="C119" s="98">
        <v>0.11336209904415279</v>
      </c>
      <c r="D119" s="98">
        <v>0.14005073864128162</v>
      </c>
      <c r="E119" s="98">
        <v>0.28221947465413572</v>
      </c>
      <c r="F119" s="98">
        <v>0.1884081029603078</v>
      </c>
      <c r="G119" s="98">
        <v>0.20647109549946568</v>
      </c>
      <c r="H119" s="98">
        <v>0.24870170369502456</v>
      </c>
      <c r="I119" s="98">
        <v>0.24726935014996906</v>
      </c>
      <c r="J119" s="98">
        <v>0.22938724351033341</v>
      </c>
      <c r="K119" s="98">
        <v>0.24841372906112788</v>
      </c>
      <c r="L119" s="98">
        <v>0.3013211806218048</v>
      </c>
      <c r="M119" s="98">
        <v>0.30091393232115959</v>
      </c>
      <c r="N119" s="98">
        <v>0.37080622238325023</v>
      </c>
      <c r="O119" s="98">
        <v>0.48573174839241395</v>
      </c>
      <c r="P119" s="98">
        <v>0.31874216833052782</v>
      </c>
      <c r="Q119" s="98">
        <v>0.56597967040897212</v>
      </c>
      <c r="R119" s="98">
        <v>0.36022710871077812</v>
      </c>
      <c r="S119" s="98">
        <v>0.39014083809113648</v>
      </c>
      <c r="T119" s="98">
        <v>0.39114218489650437</v>
      </c>
      <c r="U119" s="98">
        <v>0.44764575501718412</v>
      </c>
      <c r="V119" s="98">
        <v>0.45929155548052064</v>
      </c>
      <c r="W119" s="98">
        <v>0.53562839084811031</v>
      </c>
      <c r="X119" s="98">
        <v>0.571273184877225</v>
      </c>
      <c r="Y119" s="98">
        <v>0.64285434647170148</v>
      </c>
      <c r="DA119" s="63" t="s">
        <v>1894</v>
      </c>
    </row>
    <row r="120" spans="1:105" ht="12" customHeight="1" x14ac:dyDescent="0.25">
      <c r="A120" s="121" t="s">
        <v>55</v>
      </c>
      <c r="B120" s="122">
        <v>38.827568321865073</v>
      </c>
      <c r="C120" s="122">
        <v>43.367359586189224</v>
      </c>
      <c r="D120" s="122">
        <v>48.16710454337926</v>
      </c>
      <c r="E120" s="122">
        <v>49.904203990125794</v>
      </c>
      <c r="F120" s="122">
        <v>48.725518464358089</v>
      </c>
      <c r="G120" s="122">
        <v>43.407302701974103</v>
      </c>
      <c r="H120" s="122">
        <v>43.807750083376078</v>
      </c>
      <c r="I120" s="122">
        <v>44.445989209866624</v>
      </c>
      <c r="J120" s="122">
        <v>44.434409201966545</v>
      </c>
      <c r="K120" s="122">
        <v>49.130729431848806</v>
      </c>
      <c r="L120" s="122">
        <v>50.791523385547777</v>
      </c>
      <c r="M120" s="122">
        <v>50.335777251574669</v>
      </c>
      <c r="N120" s="122">
        <v>50.840512656104693</v>
      </c>
      <c r="O120" s="122">
        <v>50.210053236396334</v>
      </c>
      <c r="P120" s="122">
        <v>49.249925273985156</v>
      </c>
      <c r="Q120" s="122">
        <v>50.490422593090194</v>
      </c>
      <c r="R120" s="122">
        <v>52.848645747964895</v>
      </c>
      <c r="S120" s="122">
        <v>53.492142799377817</v>
      </c>
      <c r="T120" s="122">
        <v>53.717628582275054</v>
      </c>
      <c r="U120" s="122">
        <v>57.486414743184895</v>
      </c>
      <c r="V120" s="122">
        <v>57.775695888356069</v>
      </c>
      <c r="W120" s="122">
        <v>73.103887135359997</v>
      </c>
      <c r="X120" s="122">
        <v>81.668279610791615</v>
      </c>
      <c r="Y120" s="122">
        <v>88.093765983158676</v>
      </c>
      <c r="DA120" s="130" t="s">
        <v>1895</v>
      </c>
    </row>
    <row r="121" spans="1:105" ht="12" customHeight="1" x14ac:dyDescent="0.25">
      <c r="A121" s="97" t="s">
        <v>124</v>
      </c>
      <c r="B121" s="98">
        <v>1.3808540524035882</v>
      </c>
      <c r="C121" s="98">
        <v>1.0747464448851272</v>
      </c>
      <c r="D121" s="98">
        <v>1.0464036157059691</v>
      </c>
      <c r="E121" s="98">
        <v>0.91227654675403991</v>
      </c>
      <c r="F121" s="98">
        <v>0.90470908787640336</v>
      </c>
      <c r="G121" s="98">
        <v>1.0725062163360919</v>
      </c>
      <c r="H121" s="98">
        <v>1.0117908818058214</v>
      </c>
      <c r="I121" s="98">
        <v>1.0791286924950707</v>
      </c>
      <c r="J121" s="98">
        <v>1.0673126251472629</v>
      </c>
      <c r="K121" s="98">
        <v>0.70875870150949616</v>
      </c>
      <c r="L121" s="98">
        <v>0.66076978682353638</v>
      </c>
      <c r="M121" s="98">
        <v>0.61970613160143651</v>
      </c>
      <c r="N121" s="98">
        <v>0.58081067024018196</v>
      </c>
      <c r="O121" s="98">
        <v>0.52605588257601354</v>
      </c>
      <c r="P121" s="98">
        <v>0.55956526504598014</v>
      </c>
      <c r="Q121" s="98">
        <v>0.56210911835444088</v>
      </c>
      <c r="R121" s="98">
        <v>0.45308587832986308</v>
      </c>
      <c r="S121" s="98">
        <v>0.47663650704728178</v>
      </c>
      <c r="T121" s="98">
        <v>0.46071851654999579</v>
      </c>
      <c r="U121" s="98">
        <v>0.50512530075098971</v>
      </c>
      <c r="V121" s="98">
        <v>0.49738476028198148</v>
      </c>
      <c r="W121" s="98">
        <v>0.74067992846305164</v>
      </c>
      <c r="X121" s="98">
        <v>0.71605233144181468</v>
      </c>
      <c r="Y121" s="98">
        <v>0.72059079081560373</v>
      </c>
      <c r="DA121" s="63" t="s">
        <v>1896</v>
      </c>
    </row>
    <row r="122" spans="1:105" ht="12" customHeight="1" x14ac:dyDescent="0.25">
      <c r="A122" s="97" t="s">
        <v>123</v>
      </c>
      <c r="B122" s="98">
        <v>4.3108580557055078E-3</v>
      </c>
      <c r="C122" s="98">
        <v>3.2330353022793383E-3</v>
      </c>
      <c r="D122" s="98">
        <v>2.8436047450296612E-3</v>
      </c>
      <c r="E122" s="98">
        <v>2.4773613035556875E-3</v>
      </c>
      <c r="F122" s="98">
        <v>2.642087618708423E-3</v>
      </c>
      <c r="G122" s="98">
        <v>4.4882935048919936E-3</v>
      </c>
      <c r="H122" s="98">
        <v>4.7258461413224942E-3</v>
      </c>
      <c r="I122" s="98">
        <v>5.5988593398303239E-3</v>
      </c>
      <c r="J122" s="98">
        <v>6.7351032567685033E-3</v>
      </c>
      <c r="K122" s="98">
        <v>4.9460803470879923E-3</v>
      </c>
      <c r="L122" s="98">
        <v>4.9348654618037542E-3</v>
      </c>
      <c r="M122" s="98">
        <v>4.9789656427500486E-3</v>
      </c>
      <c r="N122" s="98">
        <v>4.2908331081699651E-3</v>
      </c>
      <c r="O122" s="98">
        <v>3.177398326363995E-3</v>
      </c>
      <c r="P122" s="98">
        <v>3.2236554829008714E-3</v>
      </c>
      <c r="Q122" s="98">
        <v>3.3154854920899035E-3</v>
      </c>
      <c r="R122" s="98">
        <v>2.8784924864742557E-3</v>
      </c>
      <c r="S122" s="98">
        <v>2.638437677268683E-3</v>
      </c>
      <c r="T122" s="98">
        <v>1.9633782514680521E-3</v>
      </c>
      <c r="U122" s="98">
        <v>1.9946061905182656E-3</v>
      </c>
      <c r="V122" s="98">
        <v>2.0926168559705508E-3</v>
      </c>
      <c r="W122" s="98">
        <v>3.5104482891326963E-3</v>
      </c>
      <c r="X122" s="98">
        <v>3.2138145483870582E-3</v>
      </c>
      <c r="Y122" s="98">
        <v>3.2936573111140783E-3</v>
      </c>
      <c r="DA122" s="63" t="s">
        <v>1897</v>
      </c>
    </row>
    <row r="123" spans="1:105" ht="12" customHeight="1" x14ac:dyDescent="0.25">
      <c r="A123" s="100" t="s">
        <v>50</v>
      </c>
      <c r="B123" s="101">
        <v>1.6091488971206099E-3</v>
      </c>
      <c r="C123" s="101">
        <v>1.2011807362946731E-3</v>
      </c>
      <c r="D123" s="101">
        <v>1.0583347637394863E-3</v>
      </c>
      <c r="E123" s="101">
        <v>9.1335550118247402E-4</v>
      </c>
      <c r="F123" s="101">
        <v>9.7211007264198042E-4</v>
      </c>
      <c r="G123" s="101">
        <v>1.6587327487796266E-3</v>
      </c>
      <c r="H123" s="101">
        <v>1.4455506847346269E-3</v>
      </c>
      <c r="I123" s="101">
        <v>1.8130869395250617E-3</v>
      </c>
      <c r="J123" s="101">
        <v>2.3806119951221153E-3</v>
      </c>
      <c r="K123" s="101">
        <v>1.7750099420033199E-3</v>
      </c>
      <c r="L123" s="101">
        <v>1.5549821109388439E-3</v>
      </c>
      <c r="M123" s="101">
        <v>1.7623879910922005E-3</v>
      </c>
      <c r="N123" s="101">
        <v>1.4580747811237375E-3</v>
      </c>
      <c r="O123" s="101">
        <v>9.1468143347761413E-4</v>
      </c>
      <c r="P123" s="101">
        <v>9.4750013814325247E-4</v>
      </c>
      <c r="Q123" s="101">
        <v>7.8609195555630611E-4</v>
      </c>
      <c r="R123" s="101">
        <v>6.3691016780294523E-4</v>
      </c>
      <c r="S123" s="101">
        <v>6.5681054511408426E-4</v>
      </c>
      <c r="T123" s="101">
        <v>5.6388554947719885E-4</v>
      </c>
      <c r="U123" s="101">
        <v>5.7891084423117257E-4</v>
      </c>
      <c r="V123" s="101">
        <v>6.0696011659104956E-4</v>
      </c>
      <c r="W123" s="101">
        <v>1.0020481095671099E-3</v>
      </c>
      <c r="X123" s="101">
        <v>1.0677078460789328E-3</v>
      </c>
      <c r="Y123" s="101">
        <v>1.10030994768403E-3</v>
      </c>
      <c r="DA123" s="131" t="s">
        <v>1898</v>
      </c>
    </row>
    <row r="124" spans="1:105" ht="12" customHeight="1" x14ac:dyDescent="0.25">
      <c r="A124" s="103" t="s">
        <v>52</v>
      </c>
      <c r="B124" s="104">
        <v>2.7017091585848979E-3</v>
      </c>
      <c r="C124" s="104">
        <v>2.031854565984665E-3</v>
      </c>
      <c r="D124" s="104">
        <v>1.7852699812901749E-3</v>
      </c>
      <c r="E124" s="104">
        <v>1.5640058023732133E-3</v>
      </c>
      <c r="F124" s="104">
        <v>1.6699775460664425E-3</v>
      </c>
      <c r="G124" s="104">
        <v>2.8295607561123672E-3</v>
      </c>
      <c r="H124" s="104">
        <v>3.2802954565878673E-3</v>
      </c>
      <c r="I124" s="104">
        <v>3.7857724003052622E-3</v>
      </c>
      <c r="J124" s="104">
        <v>4.354491261646388E-3</v>
      </c>
      <c r="K124" s="104">
        <v>3.1710704050846726E-3</v>
      </c>
      <c r="L124" s="104">
        <v>3.3798833508649102E-3</v>
      </c>
      <c r="M124" s="104">
        <v>3.2165776516578483E-3</v>
      </c>
      <c r="N124" s="104">
        <v>2.8327583270462277E-3</v>
      </c>
      <c r="O124" s="104">
        <v>2.2627168928863808E-3</v>
      </c>
      <c r="P124" s="104">
        <v>2.2761553447576189E-3</v>
      </c>
      <c r="Q124" s="104">
        <v>2.5293935365335975E-3</v>
      </c>
      <c r="R124" s="104">
        <v>2.2415823186713105E-3</v>
      </c>
      <c r="S124" s="104">
        <v>1.9816271321545986E-3</v>
      </c>
      <c r="T124" s="104">
        <v>1.399492701990853E-3</v>
      </c>
      <c r="U124" s="104">
        <v>1.4156953462870928E-3</v>
      </c>
      <c r="V124" s="104">
        <v>1.4856567393795013E-3</v>
      </c>
      <c r="W124" s="104">
        <v>2.5084001795655864E-3</v>
      </c>
      <c r="X124" s="104">
        <v>2.1461067023081253E-3</v>
      </c>
      <c r="Y124" s="104">
        <v>2.1933473634300482E-3</v>
      </c>
      <c r="DA124" s="132" t="s">
        <v>1899</v>
      </c>
    </row>
    <row r="125" spans="1:105" ht="12" customHeight="1" x14ac:dyDescent="0.25">
      <c r="A125" s="106" t="s">
        <v>122</v>
      </c>
      <c r="B125" s="101">
        <v>28.247943675125182</v>
      </c>
      <c r="C125" s="101">
        <v>31.741088127646027</v>
      </c>
      <c r="D125" s="101">
        <v>35.432264019511692</v>
      </c>
      <c r="E125" s="101">
        <v>36.132996133578658</v>
      </c>
      <c r="F125" s="101">
        <v>34.288583104562079</v>
      </c>
      <c r="G125" s="101">
        <v>28.8404526106644</v>
      </c>
      <c r="H125" s="101">
        <v>27.592674174722163</v>
      </c>
      <c r="I125" s="101">
        <v>27.567123804843483</v>
      </c>
      <c r="J125" s="101">
        <v>26.581834644972005</v>
      </c>
      <c r="K125" s="101">
        <v>23.971528319320338</v>
      </c>
      <c r="L125" s="101">
        <v>24.124639446625853</v>
      </c>
      <c r="M125" s="101">
        <v>23.351212323242741</v>
      </c>
      <c r="N125" s="101">
        <v>23.6811598237888</v>
      </c>
      <c r="O125" s="101">
        <v>23.304559285095273</v>
      </c>
      <c r="P125" s="101">
        <v>23.351278270504636</v>
      </c>
      <c r="Q125" s="101">
        <v>24.455258297344898</v>
      </c>
      <c r="R125" s="101">
        <v>26.255285168101803</v>
      </c>
      <c r="S125" s="101">
        <v>27.356585813181134</v>
      </c>
      <c r="T125" s="101">
        <v>27.821384935048339</v>
      </c>
      <c r="U125" s="101">
        <v>29.785962253546881</v>
      </c>
      <c r="V125" s="101">
        <v>30.383696749674112</v>
      </c>
      <c r="W125" s="101">
        <v>40.12939894778394</v>
      </c>
      <c r="X125" s="101">
        <v>44.795314713088189</v>
      </c>
      <c r="Y125" s="101">
        <v>50.424874418849178</v>
      </c>
      <c r="DA125" s="131" t="s">
        <v>1900</v>
      </c>
    </row>
    <row r="126" spans="1:105" ht="12" customHeight="1" x14ac:dyDescent="0.25">
      <c r="A126" s="107" t="s">
        <v>121</v>
      </c>
      <c r="B126" s="104">
        <v>9.1944597362805975</v>
      </c>
      <c r="C126" s="104">
        <v>10.548291978355788</v>
      </c>
      <c r="D126" s="104">
        <v>11.685593303416569</v>
      </c>
      <c r="E126" s="104">
        <v>12.856453948489534</v>
      </c>
      <c r="F126" s="104">
        <v>13.529584184300905</v>
      </c>
      <c r="G126" s="104">
        <v>13.489855581468717</v>
      </c>
      <c r="H126" s="104">
        <v>15.198559180706773</v>
      </c>
      <c r="I126" s="104">
        <v>15.794137853188243</v>
      </c>
      <c r="J126" s="104">
        <v>16.778526828590508</v>
      </c>
      <c r="K126" s="104">
        <v>24.44549633067188</v>
      </c>
      <c r="L126" s="104">
        <v>26.001179286636582</v>
      </c>
      <c r="M126" s="104">
        <v>26.359879831087738</v>
      </c>
      <c r="N126" s="104">
        <v>26.574251328967538</v>
      </c>
      <c r="O126" s="104">
        <v>26.376260670398686</v>
      </c>
      <c r="P126" s="104">
        <v>25.335858082951638</v>
      </c>
      <c r="Q126" s="104">
        <v>25.469739691898766</v>
      </c>
      <c r="R126" s="104">
        <v>26.137396209046752</v>
      </c>
      <c r="S126" s="104">
        <v>25.656282041472135</v>
      </c>
      <c r="T126" s="104">
        <v>25.433561752425248</v>
      </c>
      <c r="U126" s="104">
        <v>27.193332582696506</v>
      </c>
      <c r="V126" s="104">
        <v>26.892521761544</v>
      </c>
      <c r="W126" s="104">
        <v>32.23029781082387</v>
      </c>
      <c r="X126" s="104">
        <v>36.153698751713222</v>
      </c>
      <c r="Y126" s="104">
        <v>36.945007116182779</v>
      </c>
      <c r="DA126" s="132" t="s">
        <v>1901</v>
      </c>
    </row>
    <row r="127" spans="1:105" ht="12" customHeight="1" x14ac:dyDescent="0.25">
      <c r="A127" s="108" t="s">
        <v>53</v>
      </c>
      <c r="B127" s="98">
        <v>3.4286767694738955</v>
      </c>
      <c r="C127" s="98">
        <v>3.9158865662347129</v>
      </c>
      <c r="D127" s="98">
        <v>4.352324603058098</v>
      </c>
      <c r="E127" s="98">
        <v>4.7475124932213291</v>
      </c>
      <c r="F127" s="98">
        <v>4.989677994273257</v>
      </c>
      <c r="G127" s="98">
        <v>4.9717402636144827</v>
      </c>
      <c r="H127" s="98">
        <v>4.6549206225466619</v>
      </c>
      <c r="I127" s="98">
        <v>5.1076658486730802</v>
      </c>
      <c r="J127" s="98">
        <v>5.9013525152731319</v>
      </c>
      <c r="K127" s="98">
        <v>8.8092258694696497</v>
      </c>
      <c r="L127" s="98">
        <v>8.2588905799883925</v>
      </c>
      <c r="M127" s="98">
        <v>9.3281574229594337</v>
      </c>
      <c r="N127" s="98">
        <v>9.0610901328849565</v>
      </c>
      <c r="O127" s="98">
        <v>7.7122756960107619</v>
      </c>
      <c r="P127" s="98">
        <v>7.4789464094309341</v>
      </c>
      <c r="Q127" s="98">
        <v>6.0636769431670405</v>
      </c>
      <c r="R127" s="98">
        <v>5.7847449119588239</v>
      </c>
      <c r="S127" s="98">
        <v>6.3857458117633321</v>
      </c>
      <c r="T127" s="98">
        <v>7.3391176077943987</v>
      </c>
      <c r="U127" s="98">
        <v>8.0386482888661046</v>
      </c>
      <c r="V127" s="98">
        <v>7.9301614790923258</v>
      </c>
      <c r="W127" s="98">
        <v>9.2344535090157542</v>
      </c>
      <c r="X127" s="98">
        <v>12.224651896552128</v>
      </c>
      <c r="Y127" s="98">
        <v>12.411274258322775</v>
      </c>
      <c r="DA127" s="63" t="s">
        <v>1902</v>
      </c>
    </row>
    <row r="128" spans="1:105" ht="12" customHeight="1" x14ac:dyDescent="0.25">
      <c r="A128" s="108" t="s">
        <v>52</v>
      </c>
      <c r="B128" s="98">
        <v>5.765782966806702</v>
      </c>
      <c r="C128" s="98">
        <v>6.6324054121210745</v>
      </c>
      <c r="D128" s="98">
        <v>7.3332687003584711</v>
      </c>
      <c r="E128" s="98">
        <v>8.1089414552682051</v>
      </c>
      <c r="F128" s="98">
        <v>8.5399061900276489</v>
      </c>
      <c r="G128" s="98">
        <v>8.5181153178542353</v>
      </c>
      <c r="H128" s="98">
        <v>10.543638558160112</v>
      </c>
      <c r="I128" s="98">
        <v>10.686472004515164</v>
      </c>
      <c r="J128" s="98">
        <v>10.877174313317377</v>
      </c>
      <c r="K128" s="98">
        <v>15.636270461202232</v>
      </c>
      <c r="L128" s="98">
        <v>17.742288706648189</v>
      </c>
      <c r="M128" s="98">
        <v>17.031722408128303</v>
      </c>
      <c r="N128" s="98">
        <v>17.513161196082581</v>
      </c>
      <c r="O128" s="98">
        <v>18.663984974387922</v>
      </c>
      <c r="P128" s="98">
        <v>17.856911673520706</v>
      </c>
      <c r="Q128" s="98">
        <v>19.406062748731724</v>
      </c>
      <c r="R128" s="98">
        <v>20.352651297087927</v>
      </c>
      <c r="S128" s="98">
        <v>19.270536229708803</v>
      </c>
      <c r="T128" s="98">
        <v>18.094444144630849</v>
      </c>
      <c r="U128" s="98">
        <v>19.154684293830403</v>
      </c>
      <c r="V128" s="98">
        <v>18.962360282451673</v>
      </c>
      <c r="W128" s="98">
        <v>22.995844301808113</v>
      </c>
      <c r="X128" s="98">
        <v>23.929046855161097</v>
      </c>
      <c r="Y128" s="98">
        <v>24.533732857860002</v>
      </c>
      <c r="DA128" s="63" t="s">
        <v>1903</v>
      </c>
    </row>
    <row r="129" spans="1:105" ht="12" customHeight="1" x14ac:dyDescent="0.25">
      <c r="A129" s="121" t="s">
        <v>54</v>
      </c>
      <c r="B129" s="122">
        <v>5.7968617461605225</v>
      </c>
      <c r="C129" s="122">
        <v>7.2075444804069901</v>
      </c>
      <c r="D129" s="122">
        <v>8.0552597364970211</v>
      </c>
      <c r="E129" s="122">
        <v>8.2474281725117287</v>
      </c>
      <c r="F129" s="122">
        <v>8.5233766561598561</v>
      </c>
      <c r="G129" s="122">
        <v>6.5885048503232557</v>
      </c>
      <c r="H129" s="122">
        <v>7.4313227064845622</v>
      </c>
      <c r="I129" s="122">
        <v>6.5243768163903262</v>
      </c>
      <c r="J129" s="122">
        <v>7.0564632154006652</v>
      </c>
      <c r="K129" s="122">
        <v>9.0570982255130748</v>
      </c>
      <c r="L129" s="122">
        <v>9.219342748706028</v>
      </c>
      <c r="M129" s="122">
        <v>9.2039526731415258</v>
      </c>
      <c r="N129" s="122">
        <v>9.2489361603251119</v>
      </c>
      <c r="O129" s="122">
        <v>8.8137939520012107</v>
      </c>
      <c r="P129" s="122">
        <v>9.137029737469982</v>
      </c>
      <c r="Q129" s="122">
        <v>9.0267318124106755</v>
      </c>
      <c r="R129" s="122">
        <v>9.7100797089063438</v>
      </c>
      <c r="S129" s="122">
        <v>10.142476770592607</v>
      </c>
      <c r="T129" s="122">
        <v>10.532218274482396</v>
      </c>
      <c r="U129" s="122">
        <v>11.258621670650092</v>
      </c>
      <c r="V129" s="122">
        <v>11.464063082384643</v>
      </c>
      <c r="W129" s="122">
        <v>12.480896936892444</v>
      </c>
      <c r="X129" s="122">
        <v>14.946011632749247</v>
      </c>
      <c r="Y129" s="122">
        <v>17.207191014398518</v>
      </c>
      <c r="DA129" s="130" t="s">
        <v>1904</v>
      </c>
    </row>
    <row r="130" spans="1:105" ht="12" customHeight="1" x14ac:dyDescent="0.25">
      <c r="A130" s="97" t="s">
        <v>50</v>
      </c>
      <c r="B130" s="98">
        <v>3.7460111264477076E-2</v>
      </c>
      <c r="C130" s="98">
        <v>4.4892911523625366E-2</v>
      </c>
      <c r="D130" s="98">
        <v>4.6915141945885586E-2</v>
      </c>
      <c r="E130" s="98">
        <v>4.3639267016532132E-2</v>
      </c>
      <c r="F130" s="98">
        <v>4.5208326466812734E-2</v>
      </c>
      <c r="G130" s="98">
        <v>3.5521208305974362E-2</v>
      </c>
      <c r="H130" s="98">
        <v>3.7772539707644458E-2</v>
      </c>
      <c r="I130" s="98">
        <v>3.1230553544119154E-2</v>
      </c>
      <c r="J130" s="98">
        <v>3.0773541400472587E-2</v>
      </c>
      <c r="K130" s="98">
        <v>3.6467822224000246E-2</v>
      </c>
      <c r="L130" s="98">
        <v>3.4511201829847279E-2</v>
      </c>
      <c r="M130" s="98">
        <v>2.6063591903830341E-2</v>
      </c>
      <c r="N130" s="98">
        <v>1.7497174238480954E-2</v>
      </c>
      <c r="O130" s="98">
        <v>1.4901600874017852E-2</v>
      </c>
      <c r="P130" s="98">
        <v>1.6789198613728712E-2</v>
      </c>
      <c r="Q130" s="98">
        <v>2.2251832486136505E-2</v>
      </c>
      <c r="R130" s="98">
        <v>2.7172298220719177E-2</v>
      </c>
      <c r="S130" s="98">
        <v>2.7160618795017764E-2</v>
      </c>
      <c r="T130" s="98">
        <v>2.4641925679748992E-2</v>
      </c>
      <c r="U130" s="98">
        <v>2.524962460873267E-2</v>
      </c>
      <c r="V130" s="98">
        <v>2.4693184009877429E-2</v>
      </c>
      <c r="W130" s="98">
        <v>3.8519700771728317E-2</v>
      </c>
      <c r="X130" s="98">
        <v>1.5706696814049806E-2</v>
      </c>
      <c r="Y130" s="98">
        <v>1.4514727434378297E-2</v>
      </c>
      <c r="DA130" s="63" t="s">
        <v>1905</v>
      </c>
    </row>
    <row r="131" spans="1:105" ht="12" customHeight="1" x14ac:dyDescent="0.25">
      <c r="A131" s="109" t="s">
        <v>120</v>
      </c>
      <c r="B131" s="33">
        <v>5.7594016348960455</v>
      </c>
      <c r="C131" s="33">
        <v>7.1626515688833647</v>
      </c>
      <c r="D131" s="33">
        <v>8.0083445945511347</v>
      </c>
      <c r="E131" s="33">
        <v>8.2037889054951965</v>
      </c>
      <c r="F131" s="33">
        <v>8.4781683296930428</v>
      </c>
      <c r="G131" s="33">
        <v>6.5529836420172813</v>
      </c>
      <c r="H131" s="33">
        <v>7.3935501667769179</v>
      </c>
      <c r="I131" s="33">
        <v>6.4931462628462073</v>
      </c>
      <c r="J131" s="33">
        <v>7.0256896740001924</v>
      </c>
      <c r="K131" s="33">
        <v>9.0206304032890738</v>
      </c>
      <c r="L131" s="33">
        <v>9.1848315468761808</v>
      </c>
      <c r="M131" s="33">
        <v>9.1778890812376961</v>
      </c>
      <c r="N131" s="33">
        <v>9.2314389860866317</v>
      </c>
      <c r="O131" s="33">
        <v>8.7988923511271935</v>
      </c>
      <c r="P131" s="33">
        <v>9.1202405388562529</v>
      </c>
      <c r="Q131" s="33">
        <v>9.0044799799245396</v>
      </c>
      <c r="R131" s="33">
        <v>9.6829074106856243</v>
      </c>
      <c r="S131" s="33">
        <v>10.11531615179759</v>
      </c>
      <c r="T131" s="33">
        <v>10.507576348802647</v>
      </c>
      <c r="U131" s="33">
        <v>11.233372046041358</v>
      </c>
      <c r="V131" s="33">
        <v>11.439369898374766</v>
      </c>
      <c r="W131" s="33">
        <v>12.442377236120716</v>
      </c>
      <c r="X131" s="33">
        <v>14.930304935935197</v>
      </c>
      <c r="Y131" s="33">
        <v>17.19267628696414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0.71473446722067524</v>
      </c>
      <c r="C133" s="154">
        <f t="shared" si="22"/>
        <v>0.72101596410510305</v>
      </c>
      <c r="D133" s="154">
        <f t="shared" si="22"/>
        <v>0.72632014067282347</v>
      </c>
      <c r="E133" s="154">
        <f t="shared" si="22"/>
        <v>0.73116194493269415</v>
      </c>
      <c r="F133" s="154">
        <f t="shared" si="22"/>
        <v>0.73418269887945842</v>
      </c>
      <c r="G133" s="154">
        <f t="shared" si="22"/>
        <v>0.73722511814626224</v>
      </c>
      <c r="H133" s="154">
        <f t="shared" si="22"/>
        <v>0.7427756236408567</v>
      </c>
      <c r="I133" s="154">
        <f t="shared" si="22"/>
        <v>0.74715328621709276</v>
      </c>
      <c r="J133" s="154">
        <f t="shared" si="22"/>
        <v>0.75183691866281288</v>
      </c>
      <c r="K133" s="154">
        <f t="shared" si="22"/>
        <v>0.76073143825097367</v>
      </c>
      <c r="L133" s="154">
        <f t="shared" si="22"/>
        <v>0.76744152144859423</v>
      </c>
      <c r="M133" s="154">
        <f t="shared" si="22"/>
        <v>0.77314591436076263</v>
      </c>
      <c r="N133" s="154">
        <f t="shared" si="22"/>
        <v>0.77953873437466603</v>
      </c>
      <c r="O133" s="154">
        <f t="shared" si="22"/>
        <v>0.78666090593812987</v>
      </c>
      <c r="P133" s="154">
        <f t="shared" si="22"/>
        <v>0.78860448109505132</v>
      </c>
      <c r="Q133" s="154">
        <f t="shared" si="22"/>
        <v>0.79372180735253473</v>
      </c>
      <c r="R133" s="154">
        <f t="shared" ref="R133:V133" si="23">IF(R115=0,"",R115/R97)</f>
        <v>0.79941180137489398</v>
      </c>
      <c r="S133" s="154">
        <f t="shared" si="23"/>
        <v>0.80762441894550985</v>
      </c>
      <c r="T133" s="154">
        <f t="shared" si="23"/>
        <v>0.81696004849066517</v>
      </c>
      <c r="U133" s="154">
        <f t="shared" si="23"/>
        <v>0.826545601304565</v>
      </c>
      <c r="V133" s="154">
        <f t="shared" si="23"/>
        <v>0.83538734783352986</v>
      </c>
      <c r="W133" s="154">
        <f t="shared" ref="W133:Y133" si="24">IF(W115=0,"",W115/W97)</f>
        <v>0.85262908480802613</v>
      </c>
      <c r="X133" s="154">
        <f t="shared" si="24"/>
        <v>0.86948122030058395</v>
      </c>
      <c r="Y133" s="154">
        <f t="shared" si="24"/>
        <v>0.88474180298270821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0.7140864877584403</v>
      </c>
      <c r="C134" s="155">
        <f t="shared" si="25"/>
        <v>0.72038305335344943</v>
      </c>
      <c r="D134" s="155">
        <f t="shared" si="25"/>
        <v>0.72597738529266487</v>
      </c>
      <c r="E134" s="155">
        <f t="shared" si="25"/>
        <v>0.73042696895697323</v>
      </c>
      <c r="F134" s="155">
        <f t="shared" si="25"/>
        <v>0.7329903443353295</v>
      </c>
      <c r="G134" s="155">
        <f t="shared" si="25"/>
        <v>0.73523988139794072</v>
      </c>
      <c r="H134" s="155">
        <f t="shared" si="25"/>
        <v>0.7385519660019132</v>
      </c>
      <c r="I134" s="155">
        <f t="shared" si="25"/>
        <v>0.74374253375035371</v>
      </c>
      <c r="J134" s="155">
        <f t="shared" si="25"/>
        <v>0.74906757415374114</v>
      </c>
      <c r="K134" s="155">
        <f t="shared" si="25"/>
        <v>0.7554221607786592</v>
      </c>
      <c r="L134" s="155">
        <f t="shared" si="25"/>
        <v>0.76203574139354535</v>
      </c>
      <c r="M134" s="155">
        <f t="shared" si="25"/>
        <v>0.76925229678196383</v>
      </c>
      <c r="N134" s="155">
        <f t="shared" si="25"/>
        <v>0.77611549561610083</v>
      </c>
      <c r="O134" s="155">
        <f t="shared" si="25"/>
        <v>0.78256133468742028</v>
      </c>
      <c r="P134" s="155">
        <f t="shared" si="25"/>
        <v>0.78443889241733411</v>
      </c>
      <c r="Q134" s="155">
        <f t="shared" si="25"/>
        <v>0.78776938662301854</v>
      </c>
      <c r="R134" s="155">
        <f t="shared" ref="R134:V134" si="26">IF(R116=0,"",R116/R98)</f>
        <v>0.7941019375174514</v>
      </c>
      <c r="S134" s="155">
        <f t="shared" si="26"/>
        <v>0.80350471129037293</v>
      </c>
      <c r="T134" s="155">
        <f t="shared" si="26"/>
        <v>0.81401922151605999</v>
      </c>
      <c r="U134" s="155">
        <f t="shared" si="26"/>
        <v>0.82414215638602861</v>
      </c>
      <c r="V134" s="155">
        <f t="shared" si="26"/>
        <v>0.83382868675040978</v>
      </c>
      <c r="W134" s="155">
        <f t="shared" ref="W134:Y134" si="27">IF(W116=0,"",W116/W98)</f>
        <v>0.85365311383649278</v>
      </c>
      <c r="X134" s="155">
        <f t="shared" si="27"/>
        <v>0.87354389925368348</v>
      </c>
      <c r="Y134" s="155">
        <f t="shared" si="27"/>
        <v>0.89047529808054449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0.7140864877584403</v>
      </c>
      <c r="C135" s="156">
        <f t="shared" si="28"/>
        <v>0.72038305335344943</v>
      </c>
      <c r="D135" s="156">
        <f t="shared" si="28"/>
        <v>0.72597738529266487</v>
      </c>
      <c r="E135" s="156">
        <f t="shared" si="28"/>
        <v>0.73042696895697323</v>
      </c>
      <c r="F135" s="156">
        <f t="shared" si="28"/>
        <v>0.7329903443353295</v>
      </c>
      <c r="G135" s="156">
        <f t="shared" si="28"/>
        <v>0.73523988139794072</v>
      </c>
      <c r="H135" s="156">
        <f t="shared" si="28"/>
        <v>0.7385519660019132</v>
      </c>
      <c r="I135" s="156">
        <f t="shared" si="28"/>
        <v>0.74374253375035371</v>
      </c>
      <c r="J135" s="156">
        <f t="shared" si="28"/>
        <v>0.74906757415374114</v>
      </c>
      <c r="K135" s="156">
        <f t="shared" si="28"/>
        <v>0.7554221607786592</v>
      </c>
      <c r="L135" s="156">
        <f t="shared" si="28"/>
        <v>0.76203574139354535</v>
      </c>
      <c r="M135" s="156">
        <f t="shared" si="28"/>
        <v>0.76925229678196383</v>
      </c>
      <c r="N135" s="156">
        <f t="shared" si="28"/>
        <v>0.77611549561610083</v>
      </c>
      <c r="O135" s="156">
        <f t="shared" si="28"/>
        <v>0.78256133468742028</v>
      </c>
      <c r="P135" s="156">
        <f t="shared" si="28"/>
        <v>0.78443889241733411</v>
      </c>
      <c r="Q135" s="156">
        <f t="shared" si="28"/>
        <v>0.78776938662301854</v>
      </c>
      <c r="R135" s="156">
        <f t="shared" ref="R135:V135" si="29">IF(R117=0,"",R117/R99)</f>
        <v>0.7941019375174514</v>
      </c>
      <c r="S135" s="156">
        <f t="shared" si="29"/>
        <v>0.80350471129037293</v>
      </c>
      <c r="T135" s="156">
        <f t="shared" si="29"/>
        <v>0.81401922151605999</v>
      </c>
      <c r="U135" s="156">
        <f t="shared" si="29"/>
        <v>0.82414215638602861</v>
      </c>
      <c r="V135" s="156">
        <f t="shared" si="29"/>
        <v>0.83382868675040978</v>
      </c>
      <c r="W135" s="156">
        <f t="shared" ref="W135:Y135" si="30">IF(W117=0,"",W117/W99)</f>
        <v>0.85365311383649278</v>
      </c>
      <c r="X135" s="156">
        <f t="shared" si="30"/>
        <v>0.87354389925368348</v>
      </c>
      <c r="Y135" s="156">
        <f t="shared" si="30"/>
        <v>0.89047529808054449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1.8212459755619608</v>
      </c>
      <c r="C136" s="155">
        <f t="shared" si="31"/>
        <v>1.9744754270720946</v>
      </c>
      <c r="D136" s="155">
        <f t="shared" si="31"/>
        <v>2.1005182833669065</v>
      </c>
      <c r="E136" s="155">
        <f t="shared" si="31"/>
        <v>2.2403017012485433</v>
      </c>
      <c r="F136" s="155">
        <f t="shared" si="31"/>
        <v>2.348604389989545</v>
      </c>
      <c r="G136" s="155">
        <f t="shared" si="31"/>
        <v>2.4492934584254047</v>
      </c>
      <c r="H136" s="155">
        <f t="shared" si="31"/>
        <v>2.5537713089097052</v>
      </c>
      <c r="I136" s="155">
        <f t="shared" si="31"/>
        <v>2.6441949823568156</v>
      </c>
      <c r="J136" s="155">
        <f t="shared" si="31"/>
        <v>2.7353597889569787</v>
      </c>
      <c r="K136" s="155">
        <f t="shared" si="31"/>
        <v>2.8694562620906616</v>
      </c>
      <c r="L136" s="155">
        <f t="shared" si="31"/>
        <v>3.0093998712955243</v>
      </c>
      <c r="M136" s="155">
        <f t="shared" si="31"/>
        <v>3.151511956517234</v>
      </c>
      <c r="N136" s="155">
        <f t="shared" si="31"/>
        <v>3.2641628716871356</v>
      </c>
      <c r="O136" s="155">
        <f t="shared" si="31"/>
        <v>3.3854663581440874</v>
      </c>
      <c r="P136" s="155">
        <f t="shared" si="31"/>
        <v>3.4838242235504397</v>
      </c>
      <c r="Q136" s="155">
        <f t="shared" si="31"/>
        <v>3.6002145894021504</v>
      </c>
      <c r="R136" s="155">
        <f t="shared" ref="R136:V136" si="32">IF(R118=0,"",R118/R100)</f>
        <v>3.7427241595489091</v>
      </c>
      <c r="S136" s="155">
        <f t="shared" si="32"/>
        <v>3.8929187990740153</v>
      </c>
      <c r="T136" s="155">
        <f t="shared" si="32"/>
        <v>4.0022784904856881</v>
      </c>
      <c r="U136" s="155">
        <f t="shared" si="32"/>
        <v>4.0737748576964332</v>
      </c>
      <c r="V136" s="155">
        <f t="shared" si="32"/>
        <v>4.114610683508622</v>
      </c>
      <c r="W136" s="155">
        <f t="shared" ref="W136:Y136" si="33">IF(W118=0,"",W118/W100)</f>
        <v>4.1402894435868909</v>
      </c>
      <c r="X136" s="155">
        <f t="shared" si="33"/>
        <v>4.1588609530757221</v>
      </c>
      <c r="Y136" s="155">
        <f t="shared" si="33"/>
        <v>4.1833743488819071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1.8212459755619608</v>
      </c>
      <c r="C137" s="156">
        <f t="shared" si="34"/>
        <v>1.9744754270720946</v>
      </c>
      <c r="D137" s="156">
        <f t="shared" si="34"/>
        <v>2.1005182833669065</v>
      </c>
      <c r="E137" s="156">
        <f t="shared" si="34"/>
        <v>2.2403017012485433</v>
      </c>
      <c r="F137" s="156">
        <f t="shared" si="34"/>
        <v>2.348604389989545</v>
      </c>
      <c r="G137" s="156">
        <f t="shared" si="34"/>
        <v>2.4492934584254047</v>
      </c>
      <c r="H137" s="156">
        <f t="shared" si="34"/>
        <v>2.5537713089097052</v>
      </c>
      <c r="I137" s="156">
        <f t="shared" si="34"/>
        <v>2.6441949823568156</v>
      </c>
      <c r="J137" s="156">
        <f t="shared" si="34"/>
        <v>2.7353597889569787</v>
      </c>
      <c r="K137" s="156">
        <f t="shared" si="34"/>
        <v>2.8694562620906616</v>
      </c>
      <c r="L137" s="156">
        <f t="shared" si="34"/>
        <v>3.0093998712955243</v>
      </c>
      <c r="M137" s="156">
        <f t="shared" si="34"/>
        <v>3.151511956517234</v>
      </c>
      <c r="N137" s="156">
        <f t="shared" si="34"/>
        <v>3.2641628716871356</v>
      </c>
      <c r="O137" s="156">
        <f t="shared" si="34"/>
        <v>3.3854663581440874</v>
      </c>
      <c r="P137" s="156">
        <f t="shared" si="34"/>
        <v>3.4838242235504397</v>
      </c>
      <c r="Q137" s="156">
        <f t="shared" si="34"/>
        <v>3.6002145894021504</v>
      </c>
      <c r="R137" s="156">
        <f t="shared" ref="R137:V137" si="35">IF(R119=0,"",R119/R101)</f>
        <v>3.7427241595489091</v>
      </c>
      <c r="S137" s="156">
        <f t="shared" si="35"/>
        <v>3.8929187990740153</v>
      </c>
      <c r="T137" s="156">
        <f t="shared" si="35"/>
        <v>4.0022784904856881</v>
      </c>
      <c r="U137" s="156">
        <f t="shared" si="35"/>
        <v>4.0737748576964332</v>
      </c>
      <c r="V137" s="156">
        <f t="shared" si="35"/>
        <v>4.114610683508622</v>
      </c>
      <c r="W137" s="156">
        <f t="shared" ref="W137:Y137" si="36">IF(W119=0,"",W119/W101)</f>
        <v>4.1402894435868909</v>
      </c>
      <c r="X137" s="156">
        <f t="shared" si="36"/>
        <v>4.1588609530757221</v>
      </c>
      <c r="Y137" s="156">
        <f t="shared" si="36"/>
        <v>4.1833743488819071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0.71178492631647816</v>
      </c>
      <c r="C138" s="155">
        <f t="shared" si="37"/>
        <v>0.71792590968934089</v>
      </c>
      <c r="D138" s="155">
        <f t="shared" si="37"/>
        <v>0.72177667240648802</v>
      </c>
      <c r="E138" s="155">
        <f t="shared" si="37"/>
        <v>0.72757646774189211</v>
      </c>
      <c r="F138" s="155">
        <f t="shared" si="37"/>
        <v>0.73320803403917456</v>
      </c>
      <c r="G138" s="155">
        <f t="shared" si="37"/>
        <v>0.74048179939144831</v>
      </c>
      <c r="H138" s="155">
        <f t="shared" si="37"/>
        <v>0.75489277050936121</v>
      </c>
      <c r="I138" s="155">
        <f t="shared" si="37"/>
        <v>0.75686297729081731</v>
      </c>
      <c r="J138" s="155">
        <f t="shared" si="37"/>
        <v>0.75885348709871814</v>
      </c>
      <c r="K138" s="155">
        <f t="shared" si="37"/>
        <v>0.77897701245559581</v>
      </c>
      <c r="L138" s="155">
        <f t="shared" si="37"/>
        <v>0.78850422952993393</v>
      </c>
      <c r="M138" s="155">
        <f t="shared" si="37"/>
        <v>0.78746547167412961</v>
      </c>
      <c r="N138" s="155">
        <f t="shared" si="37"/>
        <v>0.7910465979722151</v>
      </c>
      <c r="O138" s="155">
        <f t="shared" si="37"/>
        <v>0.80089069081397313</v>
      </c>
      <c r="P138" s="155">
        <f t="shared" si="37"/>
        <v>0.80236012040904425</v>
      </c>
      <c r="Q138" s="155">
        <f t="shared" si="37"/>
        <v>0.81436318248862682</v>
      </c>
      <c r="R138" s="155">
        <f t="shared" ref="R138:V138" si="38">IF(R120=0,"",R120/R102)</f>
        <v>0.8220218213702335</v>
      </c>
      <c r="S138" s="155">
        <f t="shared" si="38"/>
        <v>0.8236862913939943</v>
      </c>
      <c r="T138" s="155">
        <f t="shared" si="38"/>
        <v>0.82662680222258633</v>
      </c>
      <c r="U138" s="155">
        <f t="shared" si="38"/>
        <v>0.83266606156821343</v>
      </c>
      <c r="V138" s="155">
        <f t="shared" si="38"/>
        <v>0.83760734407460824</v>
      </c>
      <c r="W138" s="155">
        <f t="shared" ref="W138:Y138" si="39">IF(W120=0,"",W120/W102)</f>
        <v>0.8424412694852581</v>
      </c>
      <c r="X138" s="155">
        <f t="shared" si="39"/>
        <v>0.845844955088352</v>
      </c>
      <c r="Y138" s="155">
        <f t="shared" si="39"/>
        <v>0.85160842026739703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0.60394781810321463</v>
      </c>
      <c r="C139" s="156">
        <f t="shared" si="40"/>
        <v>0.60466144145911327</v>
      </c>
      <c r="D139" s="156">
        <f t="shared" si="40"/>
        <v>0.60676036568498259</v>
      </c>
      <c r="E139" s="156">
        <f t="shared" si="40"/>
        <v>0.61086806312600672</v>
      </c>
      <c r="F139" s="156">
        <f t="shared" si="40"/>
        <v>0.61674301254636232</v>
      </c>
      <c r="G139" s="156">
        <f t="shared" si="40"/>
        <v>0.62380720370219522</v>
      </c>
      <c r="H139" s="156">
        <f t="shared" si="40"/>
        <v>0.63118638084002909</v>
      </c>
      <c r="I139" s="156">
        <f t="shared" si="40"/>
        <v>0.63470196420657787</v>
      </c>
      <c r="J139" s="156">
        <f t="shared" si="40"/>
        <v>0.63520154447232446</v>
      </c>
      <c r="K139" s="156">
        <f t="shared" si="40"/>
        <v>0.63737052369218794</v>
      </c>
      <c r="L139" s="156">
        <f t="shared" si="40"/>
        <v>0.63971272284495806</v>
      </c>
      <c r="M139" s="156">
        <f t="shared" si="40"/>
        <v>0.6418063171767403</v>
      </c>
      <c r="N139" s="156">
        <f t="shared" si="40"/>
        <v>0.64868244578740752</v>
      </c>
      <c r="O139" s="156">
        <f t="shared" si="40"/>
        <v>0.6612004111777906</v>
      </c>
      <c r="P139" s="156">
        <f t="shared" si="40"/>
        <v>0.67179259101096245</v>
      </c>
      <c r="Q139" s="156">
        <f t="shared" si="40"/>
        <v>0.68568410504192012</v>
      </c>
      <c r="R139" s="156">
        <f t="shared" ref="R139:V139" si="41">IF(R121=0,"",R121/R103)</f>
        <v>0.69617238781618784</v>
      </c>
      <c r="S139" s="156">
        <f t="shared" si="41"/>
        <v>0.71967952405115665</v>
      </c>
      <c r="T139" s="156">
        <f t="shared" si="41"/>
        <v>0.73951552108151042</v>
      </c>
      <c r="U139" s="156">
        <f t="shared" si="41"/>
        <v>0.75792699309471312</v>
      </c>
      <c r="V139" s="156">
        <f t="shared" si="41"/>
        <v>0.77593271792171314</v>
      </c>
      <c r="W139" s="156">
        <f t="shared" ref="W139:Y139" si="42">IF(W121=0,"",W121/W103)</f>
        <v>0.79329477933498105</v>
      </c>
      <c r="X139" s="156">
        <f t="shared" si="42"/>
        <v>0.80226676413029163</v>
      </c>
      <c r="Y139" s="156">
        <f t="shared" si="42"/>
        <v>0.80775115354794347</v>
      </c>
      <c r="DA139" s="63" t="s">
        <v>2064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0.803351327799253</v>
      </c>
      <c r="C140" s="156">
        <f t="shared" si="43"/>
        <v>0.80409037653778959</v>
      </c>
      <c r="D140" s="156">
        <f t="shared" si="43"/>
        <v>0.80381604114214156</v>
      </c>
      <c r="E140" s="156">
        <f t="shared" si="43"/>
        <v>0.80846833718409172</v>
      </c>
      <c r="F140" s="156">
        <f t="shared" si="43"/>
        <v>0.81397793923603023</v>
      </c>
      <c r="G140" s="156">
        <f t="shared" si="43"/>
        <v>0.8201904786273535</v>
      </c>
      <c r="H140" s="156">
        <f t="shared" si="43"/>
        <v>0.84906077462326024</v>
      </c>
      <c r="I140" s="156">
        <f t="shared" si="43"/>
        <v>0.84343474573256771</v>
      </c>
      <c r="J140" s="156">
        <f t="shared" si="43"/>
        <v>0.83193403158382151</v>
      </c>
      <c r="K140" s="156">
        <f t="shared" si="43"/>
        <v>0.82991641047723097</v>
      </c>
      <c r="L140" s="156">
        <f t="shared" si="43"/>
        <v>0.84816763389312655</v>
      </c>
      <c r="M140" s="156">
        <f t="shared" si="43"/>
        <v>0.8351017140405953</v>
      </c>
      <c r="N140" s="156">
        <f t="shared" si="43"/>
        <v>0.84439581936116559</v>
      </c>
      <c r="O140" s="156">
        <f t="shared" si="43"/>
        <v>0.87184990926628592</v>
      </c>
      <c r="P140" s="156">
        <f t="shared" si="43"/>
        <v>0.87266751471756354</v>
      </c>
      <c r="Q140" s="156">
        <f t="shared" si="43"/>
        <v>0.90512779005343935</v>
      </c>
      <c r="R140" s="156">
        <f t="shared" ref="R140:V140" si="44">IF(R122=0,"",R122/R104)</f>
        <v>0.91089832220725686</v>
      </c>
      <c r="S140" s="156">
        <f t="shared" si="44"/>
        <v>0.90327624879409696</v>
      </c>
      <c r="T140" s="156">
        <f t="shared" si="44"/>
        <v>0.89458751860577945</v>
      </c>
      <c r="U140" s="156">
        <f t="shared" si="44"/>
        <v>0.90825952108554864</v>
      </c>
      <c r="V140" s="156">
        <f t="shared" si="44"/>
        <v>0.91960190317035884</v>
      </c>
      <c r="W140" s="156">
        <f t="shared" ref="W140:Y140" si="45">IF(W122=0,"",W122/W104)</f>
        <v>0.93246038997087599</v>
      </c>
      <c r="X140" s="156">
        <f t="shared" si="45"/>
        <v>0.92680933747162553</v>
      </c>
      <c r="Y140" s="156">
        <f t="shared" si="45"/>
        <v>0.92863103192079122</v>
      </c>
      <c r="DA140" s="63" t="s">
        <v>2065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0.60394781810321463</v>
      </c>
      <c r="C141" s="157">
        <f t="shared" si="46"/>
        <v>0.60394781810321463</v>
      </c>
      <c r="D141" s="157">
        <f t="shared" si="46"/>
        <v>0.60394781810321463</v>
      </c>
      <c r="E141" s="157">
        <f t="shared" si="46"/>
        <v>0.60879843074225493</v>
      </c>
      <c r="F141" s="157">
        <f t="shared" si="46"/>
        <v>0.61685308646598191</v>
      </c>
      <c r="G141" s="157">
        <f t="shared" si="46"/>
        <v>0.62766669971355993</v>
      </c>
      <c r="H141" s="157">
        <f t="shared" si="46"/>
        <v>0.63243963552410443</v>
      </c>
      <c r="I141" s="157">
        <f t="shared" si="46"/>
        <v>0.63563714557550743</v>
      </c>
      <c r="J141" s="157">
        <f t="shared" si="46"/>
        <v>0.63631856757712402</v>
      </c>
      <c r="K141" s="157">
        <f t="shared" si="46"/>
        <v>0.63650936001361713</v>
      </c>
      <c r="L141" s="157">
        <f t="shared" si="46"/>
        <v>0.6377102847397369</v>
      </c>
      <c r="M141" s="157">
        <f t="shared" si="46"/>
        <v>0.64191194816657626</v>
      </c>
      <c r="N141" s="157">
        <f t="shared" si="46"/>
        <v>0.64838364753695965</v>
      </c>
      <c r="O141" s="157">
        <f t="shared" si="46"/>
        <v>0.661989551716752</v>
      </c>
      <c r="P141" s="157">
        <f t="shared" si="46"/>
        <v>0.6682562368156465</v>
      </c>
      <c r="Q141" s="157">
        <f t="shared" si="46"/>
        <v>0.69344181106178682</v>
      </c>
      <c r="R141" s="157">
        <f t="shared" ref="R141:V141" si="47">IF(R123=0,"",R123/R105)</f>
        <v>0.69344181106178704</v>
      </c>
      <c r="S141" s="157">
        <f t="shared" si="47"/>
        <v>0.69922767503920213</v>
      </c>
      <c r="T141" s="157">
        <f t="shared" si="47"/>
        <v>0.70907816177423311</v>
      </c>
      <c r="U141" s="157">
        <f t="shared" si="47"/>
        <v>0.74183214355793603</v>
      </c>
      <c r="V141" s="157">
        <f t="shared" si="47"/>
        <v>0.76839005354878176</v>
      </c>
      <c r="W141" s="157">
        <f t="shared" ref="W141:Y141" si="48">IF(W123=0,"",W123/W105)</f>
        <v>0.79760862354251494</v>
      </c>
      <c r="X141" s="157">
        <f t="shared" si="48"/>
        <v>0.80794863164047581</v>
      </c>
      <c r="Y141" s="157">
        <f t="shared" si="48"/>
        <v>0.81297250589204029</v>
      </c>
      <c r="DA141" s="131" t="s">
        <v>2066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0.68133412192105725</v>
      </c>
      <c r="C143" s="157">
        <f t="shared" si="52"/>
        <v>0.68577277155732885</v>
      </c>
      <c r="D143" s="157">
        <f t="shared" si="52"/>
        <v>0.68981738374838608</v>
      </c>
      <c r="E143" s="157">
        <f t="shared" si="52"/>
        <v>0.69297010632319023</v>
      </c>
      <c r="F143" s="157">
        <f t="shared" si="52"/>
        <v>0.69567054816376261</v>
      </c>
      <c r="G143" s="157">
        <f t="shared" si="52"/>
        <v>0.69862318289295045</v>
      </c>
      <c r="H143" s="157">
        <f t="shared" si="52"/>
        <v>0.70267027968679729</v>
      </c>
      <c r="I143" s="157">
        <f t="shared" si="52"/>
        <v>0.70516187909291894</v>
      </c>
      <c r="J143" s="157">
        <f t="shared" si="52"/>
        <v>0.70621120746934596</v>
      </c>
      <c r="K143" s="157">
        <f t="shared" si="52"/>
        <v>0.70726240648448391</v>
      </c>
      <c r="L143" s="157">
        <f t="shared" si="52"/>
        <v>0.70941242609284205</v>
      </c>
      <c r="M143" s="157">
        <f t="shared" si="52"/>
        <v>0.71158651626042668</v>
      </c>
      <c r="N143" s="157">
        <f t="shared" si="52"/>
        <v>0.71410611703694504</v>
      </c>
      <c r="O143" s="157">
        <f t="shared" si="52"/>
        <v>0.71771060239643325</v>
      </c>
      <c r="P143" s="157">
        <f t="shared" si="52"/>
        <v>0.72282519726534433</v>
      </c>
      <c r="Q143" s="157">
        <f t="shared" si="52"/>
        <v>0.7313707604062939</v>
      </c>
      <c r="R143" s="157">
        <f t="shared" ref="R143:V143" si="53">IF(R125=0,"",R125/R107)</f>
        <v>0.74060365195014655</v>
      </c>
      <c r="S143" s="157">
        <f t="shared" si="53"/>
        <v>0.74940827496504203</v>
      </c>
      <c r="T143" s="157">
        <f t="shared" si="53"/>
        <v>0.75996065825865011</v>
      </c>
      <c r="U143" s="157">
        <f t="shared" si="53"/>
        <v>0.76851153840221686</v>
      </c>
      <c r="V143" s="157">
        <f t="shared" si="53"/>
        <v>0.77620532248578633</v>
      </c>
      <c r="W143" s="157">
        <f t="shared" ref="W143:Y143" si="54">IF(W125=0,"",W125/W107)</f>
        <v>0.78598358977697647</v>
      </c>
      <c r="X143" s="157">
        <f t="shared" si="54"/>
        <v>0.79531729418225228</v>
      </c>
      <c r="Y143" s="157">
        <f t="shared" si="54"/>
        <v>0.80600130896828481</v>
      </c>
      <c r="DA143" s="131" t="s">
        <v>2068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0.85149011446182055</v>
      </c>
      <c r="C144" s="158">
        <f t="shared" si="55"/>
        <v>0.8548145103871172</v>
      </c>
      <c r="D144" s="158">
        <f t="shared" si="55"/>
        <v>0.85663533352025667</v>
      </c>
      <c r="E144" s="158">
        <f t="shared" si="55"/>
        <v>0.85990910139687882</v>
      </c>
      <c r="F144" s="158">
        <f t="shared" si="55"/>
        <v>0.8619465235634769</v>
      </c>
      <c r="G144" s="158">
        <f t="shared" si="55"/>
        <v>0.8639731440010584</v>
      </c>
      <c r="H144" s="158">
        <f t="shared" si="55"/>
        <v>0.88596138011674819</v>
      </c>
      <c r="I144" s="158">
        <f t="shared" si="55"/>
        <v>0.88118346854104435</v>
      </c>
      <c r="J144" s="158">
        <f t="shared" si="55"/>
        <v>0.8726894503042798</v>
      </c>
      <c r="K144" s="158">
        <f t="shared" si="55"/>
        <v>0.87120311116413751</v>
      </c>
      <c r="L144" s="158">
        <f t="shared" si="55"/>
        <v>0.88530364197189426</v>
      </c>
      <c r="M144" s="158">
        <f t="shared" si="55"/>
        <v>0.8747548848546508</v>
      </c>
      <c r="N144" s="158">
        <f t="shared" si="55"/>
        <v>0.87972301659767471</v>
      </c>
      <c r="O144" s="158">
        <f t="shared" si="55"/>
        <v>0.89645578598733133</v>
      </c>
      <c r="P144" s="158">
        <f t="shared" si="55"/>
        <v>0.89719015563115823</v>
      </c>
      <c r="Q144" s="158">
        <f t="shared" si="55"/>
        <v>0.91819653572634241</v>
      </c>
      <c r="R144" s="158">
        <f t="shared" ref="R144:V144" si="56">IF(R126=0,"",R126/R108)</f>
        <v>0.92732268827901165</v>
      </c>
      <c r="S144" s="158">
        <f t="shared" si="56"/>
        <v>0.9237878973830288</v>
      </c>
      <c r="T144" s="158">
        <f t="shared" si="56"/>
        <v>0.91652605790841546</v>
      </c>
      <c r="U144" s="158">
        <f t="shared" si="56"/>
        <v>0.91831092905400802</v>
      </c>
      <c r="V144" s="158">
        <f t="shared" si="56"/>
        <v>0.92129599399537976</v>
      </c>
      <c r="W144" s="158">
        <f t="shared" ref="W144:Y144" si="57">IF(W126=0,"",W126/W108)</f>
        <v>0.92662341317294239</v>
      </c>
      <c r="X144" s="158">
        <f t="shared" si="57"/>
        <v>0.91918195921741475</v>
      </c>
      <c r="Y144" s="158">
        <f t="shared" si="57"/>
        <v>0.92393555748721956</v>
      </c>
      <c r="DA144" s="132" t="s">
        <v>2069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0.68133412192105725</v>
      </c>
      <c r="C145" s="156">
        <f t="shared" si="58"/>
        <v>0.68610026221140619</v>
      </c>
      <c r="D145" s="156">
        <f t="shared" si="58"/>
        <v>0.68996895491442156</v>
      </c>
      <c r="E145" s="156">
        <f t="shared" si="58"/>
        <v>0.69387749443868263</v>
      </c>
      <c r="F145" s="156">
        <f t="shared" si="58"/>
        <v>0.69720949725142189</v>
      </c>
      <c r="G145" s="156">
        <f t="shared" si="58"/>
        <v>0.70067648898067258</v>
      </c>
      <c r="H145" s="156">
        <f t="shared" si="58"/>
        <v>0.70409199798695743</v>
      </c>
      <c r="I145" s="156">
        <f t="shared" si="58"/>
        <v>0.70574120568344267</v>
      </c>
      <c r="J145" s="156">
        <f t="shared" si="58"/>
        <v>0.70682886286845559</v>
      </c>
      <c r="K145" s="156">
        <f t="shared" si="58"/>
        <v>0.70909485465933297</v>
      </c>
      <c r="L145" s="156">
        <f t="shared" si="58"/>
        <v>0.71028956174372482</v>
      </c>
      <c r="M145" s="156">
        <f t="shared" si="58"/>
        <v>0.71194830279706867</v>
      </c>
      <c r="N145" s="156">
        <f t="shared" si="58"/>
        <v>0.71378867544662306</v>
      </c>
      <c r="O145" s="156">
        <f t="shared" si="58"/>
        <v>0.71683160173584926</v>
      </c>
      <c r="P145" s="156">
        <f t="shared" si="58"/>
        <v>0.7203619970793268</v>
      </c>
      <c r="Q145" s="156">
        <f t="shared" si="58"/>
        <v>0.72768666285303607</v>
      </c>
      <c r="R145" s="156">
        <f t="shared" ref="R145:V145" si="59">IF(R127=0,"",R127/R109)</f>
        <v>0.73848893463786669</v>
      </c>
      <c r="S145" s="156">
        <f t="shared" si="59"/>
        <v>0.75105409462411477</v>
      </c>
      <c r="T145" s="156">
        <f t="shared" si="59"/>
        <v>0.7600958315985199</v>
      </c>
      <c r="U145" s="156">
        <f t="shared" si="59"/>
        <v>0.76868572848380157</v>
      </c>
      <c r="V145" s="156">
        <f t="shared" si="59"/>
        <v>0.77537465607509959</v>
      </c>
      <c r="W145" s="156">
        <f t="shared" ref="W145:Y145" si="60">IF(W127=0,"",W127/W109)</f>
        <v>0.78346544853659683</v>
      </c>
      <c r="X145" s="156">
        <f t="shared" si="60"/>
        <v>0.79363204705141843</v>
      </c>
      <c r="Y145" s="156">
        <f t="shared" si="60"/>
        <v>0.80317161136419535</v>
      </c>
      <c r="DA145" s="63" t="s">
        <v>2070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0.75065267444007955</v>
      </c>
      <c r="C147" s="155">
        <f t="shared" si="64"/>
        <v>0.75345913252503582</v>
      </c>
      <c r="D147" s="155">
        <f t="shared" si="64"/>
        <v>0.75613841816253047</v>
      </c>
      <c r="E147" s="155">
        <f t="shared" si="64"/>
        <v>0.75854016264127744</v>
      </c>
      <c r="F147" s="155">
        <f t="shared" si="64"/>
        <v>0.76059411880110417</v>
      </c>
      <c r="G147" s="155">
        <f t="shared" si="64"/>
        <v>0.76290268691168317</v>
      </c>
      <c r="H147" s="155">
        <f t="shared" si="64"/>
        <v>0.76595087010567164</v>
      </c>
      <c r="I147" s="155">
        <f t="shared" si="64"/>
        <v>0.76791450372437264</v>
      </c>
      <c r="J147" s="155">
        <f t="shared" si="64"/>
        <v>0.76924201220981614</v>
      </c>
      <c r="K147" s="155">
        <f t="shared" si="64"/>
        <v>0.77126640800021984</v>
      </c>
      <c r="L147" s="155">
        <f t="shared" si="64"/>
        <v>0.77315180098219394</v>
      </c>
      <c r="M147" s="155">
        <f t="shared" si="64"/>
        <v>0.77517666475695612</v>
      </c>
      <c r="N147" s="155">
        <f t="shared" si="64"/>
        <v>0.77717118975564459</v>
      </c>
      <c r="O147" s="155">
        <f t="shared" si="64"/>
        <v>0.77958546067086898</v>
      </c>
      <c r="P147" s="155">
        <f t="shared" si="64"/>
        <v>0.78231694012772812</v>
      </c>
      <c r="Q147" s="155">
        <f t="shared" si="64"/>
        <v>0.78739779489501316</v>
      </c>
      <c r="R147" s="155">
        <f t="shared" ref="R147:V147" si="65">IF(R129=0,"",R129/R111)</f>
        <v>0.7951918483379844</v>
      </c>
      <c r="S147" s="155">
        <f t="shared" si="65"/>
        <v>0.80539742087149246</v>
      </c>
      <c r="T147" s="155">
        <f t="shared" si="65"/>
        <v>0.81674757490936778</v>
      </c>
      <c r="U147" s="155">
        <f t="shared" si="65"/>
        <v>0.82811787829885164</v>
      </c>
      <c r="V147" s="155">
        <f t="shared" si="65"/>
        <v>0.83892752621175337</v>
      </c>
      <c r="W147" s="155">
        <f t="shared" ref="W147:Y147" si="66">IF(W129=0,"",W129/W111)</f>
        <v>0.85351177720603555</v>
      </c>
      <c r="X147" s="155">
        <f t="shared" si="66"/>
        <v>0.86782944701943132</v>
      </c>
      <c r="Y147" s="155">
        <f t="shared" si="66"/>
        <v>0.88026747029925456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0.60145569381787189</v>
      </c>
      <c r="C148" s="156">
        <f t="shared" si="67"/>
        <v>0.60262540045323665</v>
      </c>
      <c r="D148" s="156">
        <f t="shared" si="67"/>
        <v>0.60355984639242821</v>
      </c>
      <c r="E148" s="156">
        <f t="shared" si="67"/>
        <v>0.60447782404136419</v>
      </c>
      <c r="F148" s="156">
        <f t="shared" si="67"/>
        <v>0.60543377937733156</v>
      </c>
      <c r="G148" s="156">
        <f t="shared" si="67"/>
        <v>0.60651128859259817</v>
      </c>
      <c r="H148" s="156">
        <f t="shared" si="67"/>
        <v>0.60779538702827618</v>
      </c>
      <c r="I148" s="156">
        <f t="shared" si="67"/>
        <v>0.60843268875727174</v>
      </c>
      <c r="J148" s="156">
        <f t="shared" si="67"/>
        <v>0.60857137405753337</v>
      </c>
      <c r="K148" s="156">
        <f t="shared" si="67"/>
        <v>0.6088275460526017</v>
      </c>
      <c r="L148" s="156">
        <f t="shared" si="67"/>
        <v>0.60902524318983053</v>
      </c>
      <c r="M148" s="156">
        <f t="shared" si="67"/>
        <v>0.60918562517838193</v>
      </c>
      <c r="N148" s="156">
        <f t="shared" si="67"/>
        <v>0.60936124195104069</v>
      </c>
      <c r="O148" s="156">
        <f t="shared" si="67"/>
        <v>0.60960527438914669</v>
      </c>
      <c r="P148" s="156">
        <f t="shared" si="67"/>
        <v>0.60982649167493619</v>
      </c>
      <c r="Q148" s="156">
        <f t="shared" si="67"/>
        <v>0.61028060923421679</v>
      </c>
      <c r="R148" s="156">
        <f t="shared" ref="R148:V148" si="68">IF(R130=0,"",R130/R112)</f>
        <v>0.61099796962511577</v>
      </c>
      <c r="S148" s="156">
        <f t="shared" si="68"/>
        <v>0.61182822809393811</v>
      </c>
      <c r="T148" s="156">
        <f t="shared" si="68"/>
        <v>0.6124026229664814</v>
      </c>
      <c r="U148" s="156">
        <f t="shared" si="68"/>
        <v>0.61343964755685021</v>
      </c>
      <c r="V148" s="156">
        <f t="shared" si="68"/>
        <v>0.61463987750733851</v>
      </c>
      <c r="W148" s="156">
        <f t="shared" ref="W148:Y148" si="69">IF(W130=0,"",W130/W112)</f>
        <v>0.61723743971543532</v>
      </c>
      <c r="X148" s="156">
        <f t="shared" si="69"/>
        <v>0.61824176105374118</v>
      </c>
      <c r="Y148" s="156">
        <f t="shared" si="69"/>
        <v>0.61924671490148808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0.75186575151063773</v>
      </c>
      <c r="C149" s="159">
        <f t="shared" si="70"/>
        <v>0.75464298211673053</v>
      </c>
      <c r="D149" s="159">
        <f t="shared" si="70"/>
        <v>0.75725989018192752</v>
      </c>
      <c r="E149" s="159">
        <f t="shared" si="70"/>
        <v>0.75956994834319791</v>
      </c>
      <c r="F149" s="159">
        <f t="shared" si="70"/>
        <v>0.76163494287565636</v>
      </c>
      <c r="G149" s="159">
        <f t="shared" si="70"/>
        <v>0.76397050977534375</v>
      </c>
      <c r="H149" s="159">
        <f t="shared" si="70"/>
        <v>0.76697046736015284</v>
      </c>
      <c r="I149" s="159">
        <f t="shared" si="70"/>
        <v>0.76888386099420258</v>
      </c>
      <c r="J149" s="159">
        <f t="shared" si="70"/>
        <v>0.77013260468869849</v>
      </c>
      <c r="K149" s="159">
        <f t="shared" si="70"/>
        <v>0.77209920987169345</v>
      </c>
      <c r="L149" s="159">
        <f t="shared" si="70"/>
        <v>0.77393547818086195</v>
      </c>
      <c r="M149" s="159">
        <f t="shared" si="70"/>
        <v>0.77577695783598311</v>
      </c>
      <c r="N149" s="159">
        <f t="shared" si="70"/>
        <v>0.77757705776916286</v>
      </c>
      <c r="O149" s="159">
        <f t="shared" si="70"/>
        <v>0.77995377903597052</v>
      </c>
      <c r="P149" s="159">
        <f t="shared" si="70"/>
        <v>0.78272449995216797</v>
      </c>
      <c r="Q149" s="159">
        <f t="shared" si="70"/>
        <v>0.78796291929279905</v>
      </c>
      <c r="R149" s="159">
        <f t="shared" ref="R149:V149" si="71">IF(R131=0,"",R131/R113)</f>
        <v>0.79586512799936249</v>
      </c>
      <c r="S149" s="159">
        <f t="shared" si="71"/>
        <v>0.80608219328353725</v>
      </c>
      <c r="T149" s="159">
        <f t="shared" si="71"/>
        <v>0.81738720191834791</v>
      </c>
      <c r="U149" s="159">
        <f t="shared" si="71"/>
        <v>0.82876979914038873</v>
      </c>
      <c r="V149" s="159">
        <f t="shared" si="71"/>
        <v>0.83958886848786929</v>
      </c>
      <c r="W149" s="159">
        <f t="shared" ref="W149:Y149" si="72">IF(W131=0,"",W131/W113)</f>
        <v>0.85452444809541339</v>
      </c>
      <c r="X149" s="159">
        <f t="shared" si="72"/>
        <v>0.86819816971138986</v>
      </c>
      <c r="Y149" s="159">
        <f t="shared" si="72"/>
        <v>0.88058083203006399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6.2119009036488881</v>
      </c>
      <c r="C151" s="117">
        <f t="shared" si="73"/>
        <v>4.8978157717849609</v>
      </c>
      <c r="D151" s="117">
        <f t="shared" si="73"/>
        <v>4.7660877506534289</v>
      </c>
      <c r="E151" s="117">
        <f t="shared" si="73"/>
        <v>4.1400855270496475</v>
      </c>
      <c r="F151" s="117">
        <f t="shared" si="73"/>
        <v>4.0768322355641526</v>
      </c>
      <c r="G151" s="117">
        <f t="shared" si="73"/>
        <v>4.703851772252821</v>
      </c>
      <c r="H151" s="117">
        <f t="shared" si="73"/>
        <v>4.4051374580245524</v>
      </c>
      <c r="I151" s="117">
        <f t="shared" si="73"/>
        <v>4.6348853471145581</v>
      </c>
      <c r="J151" s="117">
        <f t="shared" si="73"/>
        <v>4.5825416944710025</v>
      </c>
      <c r="K151" s="117">
        <f t="shared" si="73"/>
        <v>3.1033826695179294</v>
      </c>
      <c r="L151" s="117">
        <f t="shared" si="73"/>
        <v>2.884978689499754</v>
      </c>
      <c r="M151" s="117">
        <f t="shared" si="73"/>
        <v>2.671183662623835</v>
      </c>
      <c r="N151" s="117">
        <f t="shared" si="73"/>
        <v>2.4472508925936181</v>
      </c>
      <c r="O151" s="117">
        <f t="shared" si="73"/>
        <v>2.1701217081905675</v>
      </c>
      <c r="P151" s="117">
        <f t="shared" si="73"/>
        <v>2.2770085398970545</v>
      </c>
      <c r="Q151" s="117">
        <f t="shared" si="73"/>
        <v>2.2650707955203648</v>
      </c>
      <c r="R151" s="117">
        <f t="shared" ref="R151:V151" si="74">R152+R154+R156+R165</f>
        <v>1.8393093653857748</v>
      </c>
      <c r="S151" s="117">
        <f t="shared" si="74"/>
        <v>1.8694454516891879</v>
      </c>
      <c r="T151" s="117">
        <f t="shared" si="74"/>
        <v>1.7542915571237012</v>
      </c>
      <c r="U151" s="117">
        <f t="shared" si="74"/>
        <v>1.8714947189824163</v>
      </c>
      <c r="V151" s="117">
        <f t="shared" si="74"/>
        <v>1.8017037781939671</v>
      </c>
      <c r="W151" s="117">
        <f t="shared" ref="W151:Y151" si="75">W152+W154+W156+W165</f>
        <v>2.6348393794634388</v>
      </c>
      <c r="X151" s="117">
        <f t="shared" si="75"/>
        <v>2.4285750952157135</v>
      </c>
      <c r="Y151" s="117">
        <f t="shared" si="75"/>
        <v>2.4222991083924432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6.0473588182856712</v>
      </c>
      <c r="C156" s="122">
        <v>4.7010081496833216</v>
      </c>
      <c r="D156" s="122">
        <v>4.5607332289344615</v>
      </c>
      <c r="E156" s="122">
        <v>3.9493600766210637</v>
      </c>
      <c r="F156" s="122">
        <v>3.879561185157328</v>
      </c>
      <c r="G156" s="122">
        <v>4.5491267988363635</v>
      </c>
      <c r="H156" s="122">
        <v>4.24095363592716</v>
      </c>
      <c r="I156" s="122">
        <v>4.4992794058155026</v>
      </c>
      <c r="J156" s="122">
        <v>4.4489505925819186</v>
      </c>
      <c r="K156" s="122">
        <v>2.9451387212967473</v>
      </c>
      <c r="L156" s="122">
        <v>2.7352736692125053</v>
      </c>
      <c r="M156" s="122">
        <v>2.5581530204879783</v>
      </c>
      <c r="N156" s="122">
        <v>2.3713923205007297</v>
      </c>
      <c r="O156" s="122">
        <v>2.1055420434857779</v>
      </c>
      <c r="P156" s="122">
        <v>2.2042749112690392</v>
      </c>
      <c r="Q156" s="122">
        <v>2.1687438508294941</v>
      </c>
      <c r="R156" s="122">
        <v>1.7218201022344508</v>
      </c>
      <c r="S156" s="122">
        <v>1.7521660546139166</v>
      </c>
      <c r="T156" s="122">
        <v>1.647987662483684</v>
      </c>
      <c r="U156" s="122">
        <v>1.762753384394012</v>
      </c>
      <c r="V156" s="122">
        <v>1.6955665030479314</v>
      </c>
      <c r="W156" s="122">
        <v>2.46996915911439</v>
      </c>
      <c r="X156" s="122">
        <v>2.3614572356800418</v>
      </c>
      <c r="Y156" s="122">
        <v>2.360375429742096</v>
      </c>
      <c r="DA156" s="130" t="s">
        <v>2231</v>
      </c>
    </row>
    <row r="157" spans="1:105" ht="12" customHeight="1" x14ac:dyDescent="0.25">
      <c r="A157" s="97" t="s">
        <v>124</v>
      </c>
      <c r="B157" s="98">
        <v>6.0403198600235042</v>
      </c>
      <c r="C157" s="98">
        <v>4.6957537813130443</v>
      </c>
      <c r="D157" s="98">
        <v>4.5561037168720961</v>
      </c>
      <c r="E157" s="98">
        <v>3.9453965854115816</v>
      </c>
      <c r="F157" s="98">
        <v>3.875397812594807</v>
      </c>
      <c r="G157" s="98">
        <v>4.5421451354535449</v>
      </c>
      <c r="H157" s="98">
        <v>4.2349151811412646</v>
      </c>
      <c r="I157" s="98">
        <v>4.4917437520596861</v>
      </c>
      <c r="J157" s="98">
        <v>4.4390667550883967</v>
      </c>
      <c r="K157" s="98">
        <v>2.9377714346076909</v>
      </c>
      <c r="L157" s="98">
        <v>2.7288317755631213</v>
      </c>
      <c r="M157" s="98">
        <v>2.5508996870904062</v>
      </c>
      <c r="N157" s="98">
        <v>2.3654513236802512</v>
      </c>
      <c r="O157" s="98">
        <v>2.1018917288182126</v>
      </c>
      <c r="P157" s="98">
        <v>2.2005290832317512</v>
      </c>
      <c r="Q157" s="98">
        <v>2.1657490020182877</v>
      </c>
      <c r="R157" s="98">
        <v>1.7193936053781893</v>
      </c>
      <c r="S157" s="98">
        <v>1.7496844471744346</v>
      </c>
      <c r="T157" s="98">
        <v>1.6458867477354731</v>
      </c>
      <c r="U157" s="98">
        <v>1.7606917217005589</v>
      </c>
      <c r="V157" s="98">
        <v>1.6934796590012382</v>
      </c>
      <c r="W157" s="98">
        <v>2.4666501357704562</v>
      </c>
      <c r="X157" s="98">
        <v>2.3579659912233746</v>
      </c>
      <c r="Y157" s="98">
        <v>2.3567998146989448</v>
      </c>
      <c r="DA157" s="63" t="s">
        <v>2232</v>
      </c>
    </row>
    <row r="158" spans="1:105" ht="12" customHeight="1" x14ac:dyDescent="0.25">
      <c r="A158" s="97" t="s">
        <v>123</v>
      </c>
      <c r="B158" s="98">
        <v>7.0389582621666509E-3</v>
      </c>
      <c r="C158" s="98">
        <v>5.2543683702770986E-3</v>
      </c>
      <c r="D158" s="98">
        <v>4.6295120623656514E-3</v>
      </c>
      <c r="E158" s="98">
        <v>3.9634912094819678E-3</v>
      </c>
      <c r="F158" s="98">
        <v>4.1633725625207793E-3</v>
      </c>
      <c r="G158" s="98">
        <v>6.9816633828183976E-3</v>
      </c>
      <c r="H158" s="98">
        <v>6.0384547858953154E-3</v>
      </c>
      <c r="I158" s="98">
        <v>7.5356537558166183E-3</v>
      </c>
      <c r="J158" s="98">
        <v>9.8838374935217924E-3</v>
      </c>
      <c r="K158" s="98">
        <v>7.3672866890566128E-3</v>
      </c>
      <c r="L158" s="98">
        <v>6.4418936493838745E-3</v>
      </c>
      <c r="M158" s="98">
        <v>7.2533333975720177E-3</v>
      </c>
      <c r="N158" s="98">
        <v>5.9409968204782908E-3</v>
      </c>
      <c r="O158" s="98">
        <v>3.6503146675653212E-3</v>
      </c>
      <c r="P158" s="98">
        <v>3.7458280372880104E-3</v>
      </c>
      <c r="Q158" s="98">
        <v>2.9948488112062524E-3</v>
      </c>
      <c r="R158" s="98">
        <v>2.4264968562614916E-3</v>
      </c>
      <c r="S158" s="98">
        <v>2.481607439481994E-3</v>
      </c>
      <c r="T158" s="98">
        <v>2.1009147482109088E-3</v>
      </c>
      <c r="U158" s="98">
        <v>2.0616626934530221E-3</v>
      </c>
      <c r="V158" s="98">
        <v>2.086844046693129E-3</v>
      </c>
      <c r="W158" s="98">
        <v>3.3190233439338445E-3</v>
      </c>
      <c r="X158" s="98">
        <v>3.4912444566674067E-3</v>
      </c>
      <c r="Y158" s="98">
        <v>3.5756150431512741E-3</v>
      </c>
      <c r="DA158" s="63" t="s">
        <v>2233</v>
      </c>
    </row>
    <row r="159" spans="1:105" ht="12" customHeight="1" x14ac:dyDescent="0.25">
      <c r="A159" s="100" t="s">
        <v>50</v>
      </c>
      <c r="B159" s="101">
        <v>7.0389582621666509E-3</v>
      </c>
      <c r="C159" s="101">
        <v>5.2543683702770986E-3</v>
      </c>
      <c r="D159" s="101">
        <v>4.6295120623656514E-3</v>
      </c>
      <c r="E159" s="101">
        <v>3.9634912094819678E-3</v>
      </c>
      <c r="F159" s="101">
        <v>4.1633725625207793E-3</v>
      </c>
      <c r="G159" s="101">
        <v>6.9816633828183976E-3</v>
      </c>
      <c r="H159" s="101">
        <v>6.0384547858953154E-3</v>
      </c>
      <c r="I159" s="101">
        <v>7.5356537558166183E-3</v>
      </c>
      <c r="J159" s="101">
        <v>9.8838374935217924E-3</v>
      </c>
      <c r="K159" s="101">
        <v>7.3672866890566128E-3</v>
      </c>
      <c r="L159" s="101">
        <v>6.4418936493838745E-3</v>
      </c>
      <c r="M159" s="101">
        <v>7.2533333975720177E-3</v>
      </c>
      <c r="N159" s="101">
        <v>5.9409968204782908E-3</v>
      </c>
      <c r="O159" s="101">
        <v>3.6503146675653212E-3</v>
      </c>
      <c r="P159" s="101">
        <v>3.7458280372880104E-3</v>
      </c>
      <c r="Q159" s="101">
        <v>2.9948488112062524E-3</v>
      </c>
      <c r="R159" s="101">
        <v>2.4264968562614916E-3</v>
      </c>
      <c r="S159" s="101">
        <v>2.481607439481994E-3</v>
      </c>
      <c r="T159" s="101">
        <v>2.1009147482109088E-3</v>
      </c>
      <c r="U159" s="101">
        <v>2.0616626934530221E-3</v>
      </c>
      <c r="V159" s="101">
        <v>2.086844046693129E-3</v>
      </c>
      <c r="W159" s="101">
        <v>3.3190233439338445E-3</v>
      </c>
      <c r="X159" s="101">
        <v>3.4912444566674067E-3</v>
      </c>
      <c r="Y159" s="101">
        <v>3.5756150431512741E-3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0.16454208536321682</v>
      </c>
      <c r="C165" s="122">
        <v>0.19680762210163888</v>
      </c>
      <c r="D165" s="122">
        <v>0.20535452171896706</v>
      </c>
      <c r="E165" s="122">
        <v>0.19072545042858374</v>
      </c>
      <c r="F165" s="122">
        <v>0.19727105040682436</v>
      </c>
      <c r="G165" s="122">
        <v>0.15472497341645752</v>
      </c>
      <c r="H165" s="122">
        <v>0.16418382209739271</v>
      </c>
      <c r="I165" s="122">
        <v>0.1356059412990552</v>
      </c>
      <c r="J165" s="122">
        <v>0.13359110188908374</v>
      </c>
      <c r="K165" s="122">
        <v>0.15824394822118218</v>
      </c>
      <c r="L165" s="122">
        <v>0.14970502028724864</v>
      </c>
      <c r="M165" s="122">
        <v>0.11303064213585666</v>
      </c>
      <c r="N165" s="122">
        <v>7.5858572092888474E-2</v>
      </c>
      <c r="O165" s="122">
        <v>6.457966470478943E-2</v>
      </c>
      <c r="P165" s="122">
        <v>7.2733628628015454E-2</v>
      </c>
      <c r="Q165" s="122">
        <v>9.6326944690870969E-2</v>
      </c>
      <c r="R165" s="122">
        <v>0.1174892631513241</v>
      </c>
      <c r="S165" s="122">
        <v>0.11727939707527131</v>
      </c>
      <c r="T165" s="122">
        <v>0.1063038946400172</v>
      </c>
      <c r="U165" s="122">
        <v>0.10874133458840433</v>
      </c>
      <c r="V165" s="122">
        <v>0.10613727514603576</v>
      </c>
      <c r="W165" s="122">
        <v>0.16487022034904877</v>
      </c>
      <c r="X165" s="122">
        <v>6.7117859535671565E-2</v>
      </c>
      <c r="Y165" s="122">
        <v>6.1923678650347244E-2</v>
      </c>
      <c r="DA165" s="130" t="s">
        <v>2240</v>
      </c>
    </row>
    <row r="166" spans="1:105" ht="12" customHeight="1" x14ac:dyDescent="0.25">
      <c r="A166" s="97" t="s">
        <v>50</v>
      </c>
      <c r="B166" s="98">
        <v>0.16454208536321682</v>
      </c>
      <c r="C166" s="98">
        <v>0.19680762210163888</v>
      </c>
      <c r="D166" s="98">
        <v>0.20535452171896706</v>
      </c>
      <c r="E166" s="98">
        <v>0.19072545042858374</v>
      </c>
      <c r="F166" s="98">
        <v>0.19727105040682436</v>
      </c>
      <c r="G166" s="98">
        <v>0.15472497341645752</v>
      </c>
      <c r="H166" s="98">
        <v>0.16418382209739271</v>
      </c>
      <c r="I166" s="98">
        <v>0.1356059412990552</v>
      </c>
      <c r="J166" s="98">
        <v>0.13359110188908374</v>
      </c>
      <c r="K166" s="98">
        <v>0.15824394822118218</v>
      </c>
      <c r="L166" s="98">
        <v>0.14970502028724864</v>
      </c>
      <c r="M166" s="98">
        <v>0.11303064213585666</v>
      </c>
      <c r="N166" s="98">
        <v>7.5858572092888474E-2</v>
      </c>
      <c r="O166" s="98">
        <v>6.457966470478943E-2</v>
      </c>
      <c r="P166" s="98">
        <v>7.2733628628015454E-2</v>
      </c>
      <c r="Q166" s="98">
        <v>9.6326944690870969E-2</v>
      </c>
      <c r="R166" s="98">
        <v>0.1174892631513241</v>
      </c>
      <c r="S166" s="98">
        <v>0.11727939707527131</v>
      </c>
      <c r="T166" s="98">
        <v>0.1063038946400172</v>
      </c>
      <c r="U166" s="98">
        <v>0.10874133458840433</v>
      </c>
      <c r="V166" s="98">
        <v>0.10613727514603576</v>
      </c>
      <c r="W166" s="98">
        <v>0.16487022034904877</v>
      </c>
      <c r="X166" s="98">
        <v>6.7117859535671565E-2</v>
      </c>
      <c r="Y166" s="98">
        <v>6.1923678650347244E-2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15253.230274695286</v>
      </c>
      <c r="C169" s="117">
        <f t="shared" si="78"/>
        <v>16700.337992220033</v>
      </c>
      <c r="D169" s="117">
        <f t="shared" si="78"/>
        <v>15986.340957986547</v>
      </c>
      <c r="E169" s="117">
        <f t="shared" si="78"/>
        <v>16465.418590403136</v>
      </c>
      <c r="F169" s="117">
        <f t="shared" si="78"/>
        <v>15792.924879017777</v>
      </c>
      <c r="G169" s="117">
        <f t="shared" si="78"/>
        <v>15165.930124259821</v>
      </c>
      <c r="H169" s="117">
        <f t="shared" si="78"/>
        <v>14835.929376982991</v>
      </c>
      <c r="I169" s="117">
        <f t="shared" si="78"/>
        <v>15159.718534277128</v>
      </c>
      <c r="J169" s="117">
        <f t="shared" si="78"/>
        <v>14980.923078930633</v>
      </c>
      <c r="K169" s="117">
        <f t="shared" si="78"/>
        <v>15437.262212789519</v>
      </c>
      <c r="L169" s="117">
        <f t="shared" si="78"/>
        <v>16764.024735432224</v>
      </c>
      <c r="M169" s="117">
        <f t="shared" si="78"/>
        <v>16315.288520664973</v>
      </c>
      <c r="N169" s="117">
        <f t="shared" si="78"/>
        <v>16322.961634861318</v>
      </c>
      <c r="O169" s="117">
        <f t="shared" si="78"/>
        <v>16601.657513631733</v>
      </c>
      <c r="P169" s="117">
        <f t="shared" si="78"/>
        <v>14608.519728475268</v>
      </c>
      <c r="Q169" s="117">
        <f t="shared" si="78"/>
        <v>15736.80746088516</v>
      </c>
      <c r="R169" s="117">
        <f t="shared" ref="R169:V169" si="79">R170+R172+R174+R183</f>
        <v>16850.879497913666</v>
      </c>
      <c r="S169" s="117">
        <f t="shared" si="79"/>
        <v>16425.863951042633</v>
      </c>
      <c r="T169" s="117">
        <f t="shared" si="79"/>
        <v>15602.344934601091</v>
      </c>
      <c r="U169" s="117">
        <f t="shared" si="79"/>
        <v>15740.761278371958</v>
      </c>
      <c r="V169" s="117">
        <f t="shared" si="79"/>
        <v>16354.15227026964</v>
      </c>
      <c r="W169" s="117">
        <f t="shared" ref="W169:Y169" si="80">W170+W172+W174+W183</f>
        <v>17122.649958883027</v>
      </c>
      <c r="X169" s="117">
        <f t="shared" si="80"/>
        <v>15832.14773939463</v>
      </c>
      <c r="Y169" s="117">
        <f t="shared" si="80"/>
        <v>15818.226970098936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12292.35034541447</v>
      </c>
      <c r="C170" s="122">
        <f t="shared" si="81"/>
        <v>13615.885192541764</v>
      </c>
      <c r="D170" s="122">
        <f t="shared" si="81"/>
        <v>12786.357287521325</v>
      </c>
      <c r="E170" s="122">
        <f t="shared" si="81"/>
        <v>13258.733802877017</v>
      </c>
      <c r="F170" s="122">
        <f t="shared" si="81"/>
        <v>12564.180269798588</v>
      </c>
      <c r="G170" s="122">
        <f t="shared" si="81"/>
        <v>12230.400351648019</v>
      </c>
      <c r="H170" s="122">
        <f t="shared" si="81"/>
        <v>11780.018972953059</v>
      </c>
      <c r="I170" s="122">
        <f t="shared" si="81"/>
        <v>12142.55138572276</v>
      </c>
      <c r="J170" s="122">
        <f t="shared" si="81"/>
        <v>11938.322819371035</v>
      </c>
      <c r="K170" s="122">
        <f t="shared" si="81"/>
        <v>12127.347313555245</v>
      </c>
      <c r="L170" s="122">
        <f t="shared" si="81"/>
        <v>13405.473909526681</v>
      </c>
      <c r="M170" s="122">
        <f t="shared" si="81"/>
        <v>13017.814896528551</v>
      </c>
      <c r="N170" s="122">
        <f t="shared" si="81"/>
        <v>12926.018414086766</v>
      </c>
      <c r="O170" s="122">
        <f t="shared" si="81"/>
        <v>13212.585972114368</v>
      </c>
      <c r="P170" s="122">
        <f t="shared" si="81"/>
        <v>11241.796702450778</v>
      </c>
      <c r="Q170" s="122">
        <f t="shared" si="81"/>
        <v>12431.934224319315</v>
      </c>
      <c r="R170" s="122">
        <f t="shared" si="81"/>
        <v>13574.896423148088</v>
      </c>
      <c r="S170" s="122">
        <f t="shared" si="81"/>
        <v>13230.424129099003</v>
      </c>
      <c r="T170" s="122">
        <f t="shared" si="81"/>
        <v>12533.997507798313</v>
      </c>
      <c r="U170" s="122">
        <f t="shared" si="81"/>
        <v>12609.179864748003</v>
      </c>
      <c r="V170" s="122">
        <f t="shared" si="81"/>
        <v>13325.661700183316</v>
      </c>
      <c r="W170" s="122">
        <f t="shared" si="81"/>
        <v>13884.706312061977</v>
      </c>
      <c r="X170" s="122">
        <f t="shared" si="81"/>
        <v>12676.07540247669</v>
      </c>
      <c r="Y170" s="122">
        <f t="shared" si="81"/>
        <v>12811.144309559299</v>
      </c>
      <c r="DA170" s="130" t="s">
        <v>2395</v>
      </c>
    </row>
    <row r="171" spans="1:105" ht="12" customHeight="1" x14ac:dyDescent="0.25">
      <c r="A171" s="97" t="s">
        <v>53</v>
      </c>
      <c r="B171" s="98">
        <v>12292.35034541447</v>
      </c>
      <c r="C171" s="98">
        <v>13615.885192541764</v>
      </c>
      <c r="D171" s="98">
        <v>12786.357287521325</v>
      </c>
      <c r="E171" s="98">
        <v>13258.733802877017</v>
      </c>
      <c r="F171" s="98">
        <v>12564.180269798588</v>
      </c>
      <c r="G171" s="98">
        <v>12230.400351648019</v>
      </c>
      <c r="H171" s="98">
        <v>11780.018972953059</v>
      </c>
      <c r="I171" s="98">
        <v>12142.55138572276</v>
      </c>
      <c r="J171" s="98">
        <v>11938.322819371035</v>
      </c>
      <c r="K171" s="98">
        <v>12127.347313555245</v>
      </c>
      <c r="L171" s="98">
        <v>13405.473909526681</v>
      </c>
      <c r="M171" s="98">
        <v>13017.814896528551</v>
      </c>
      <c r="N171" s="98">
        <v>12926.018414086766</v>
      </c>
      <c r="O171" s="98">
        <v>13212.585972114368</v>
      </c>
      <c r="P171" s="98">
        <v>11241.796702450778</v>
      </c>
      <c r="Q171" s="98">
        <v>12431.934224319315</v>
      </c>
      <c r="R171" s="98">
        <v>13574.896423148088</v>
      </c>
      <c r="S171" s="98">
        <v>13230.424129099003</v>
      </c>
      <c r="T171" s="98">
        <v>12533.997507798313</v>
      </c>
      <c r="U171" s="98">
        <v>12609.179864748003</v>
      </c>
      <c r="V171" s="98">
        <v>13325.661700183316</v>
      </c>
      <c r="W171" s="98">
        <v>13884.706312061977</v>
      </c>
      <c r="X171" s="98">
        <v>12676.07540247669</v>
      </c>
      <c r="Y171" s="98">
        <v>12811.144309559299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2.1969805166330256</v>
      </c>
      <c r="C172" s="122">
        <f t="shared" si="82"/>
        <v>2.5287816610353469</v>
      </c>
      <c r="D172" s="122">
        <f t="shared" si="82"/>
        <v>2.7546304170294014</v>
      </c>
      <c r="E172" s="122">
        <f t="shared" si="82"/>
        <v>5.0755968449194091</v>
      </c>
      <c r="F172" s="122">
        <f t="shared" si="82"/>
        <v>3.331727821882335</v>
      </c>
      <c r="G172" s="122">
        <f t="shared" si="82"/>
        <v>3.6747430680960438</v>
      </c>
      <c r="H172" s="122">
        <f t="shared" si="82"/>
        <v>4.387404808891346</v>
      </c>
      <c r="I172" s="122">
        <f t="shared" si="82"/>
        <v>4.1915313731859163</v>
      </c>
      <c r="J172" s="122">
        <f t="shared" si="82"/>
        <v>3.7626558307068376</v>
      </c>
      <c r="K172" s="122">
        <f t="shared" si="82"/>
        <v>3.8256723106192783</v>
      </c>
      <c r="L172" s="122">
        <f t="shared" si="82"/>
        <v>4.3993016275939301</v>
      </c>
      <c r="M172" s="122">
        <f t="shared" si="82"/>
        <v>4.1487720919926856</v>
      </c>
      <c r="N172" s="122">
        <f t="shared" si="82"/>
        <v>5.0585761563373204</v>
      </c>
      <c r="O172" s="122">
        <f t="shared" si="82"/>
        <v>6.5583487297507519</v>
      </c>
      <c r="P172" s="122">
        <f t="shared" si="82"/>
        <v>4.2107835424955429</v>
      </c>
      <c r="Q172" s="122">
        <f t="shared" si="82"/>
        <v>7.0570789489555352</v>
      </c>
      <c r="R172" s="122">
        <f t="shared" si="82"/>
        <v>4.1163392843752256</v>
      </c>
      <c r="S172" s="122">
        <f t="shared" si="82"/>
        <v>4.124915918302948</v>
      </c>
      <c r="T172" s="122">
        <f t="shared" si="82"/>
        <v>3.8456021166281436</v>
      </c>
      <c r="U172" s="122">
        <f t="shared" si="82"/>
        <v>4.1587525587804448</v>
      </c>
      <c r="V172" s="122">
        <f t="shared" si="82"/>
        <v>4.0850542867675435</v>
      </c>
      <c r="W172" s="122">
        <f t="shared" si="82"/>
        <v>4.1258530333327617</v>
      </c>
      <c r="X172" s="122">
        <f t="shared" si="82"/>
        <v>3.805809690092488</v>
      </c>
      <c r="Y172" s="122">
        <f t="shared" si="82"/>
        <v>3.7524356704395521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2.1969805166330256</v>
      </c>
      <c r="C173" s="98">
        <f>RES_hhdet_fech!C165</f>
        <v>2.5287816610353469</v>
      </c>
      <c r="D173" s="98">
        <f>RES_hhdet_fech!D165</f>
        <v>2.7546304170294014</v>
      </c>
      <c r="E173" s="98">
        <f>RES_hhdet_fech!E165</f>
        <v>5.0755968449194091</v>
      </c>
      <c r="F173" s="98">
        <f>RES_hhdet_fech!F165</f>
        <v>3.331727821882335</v>
      </c>
      <c r="G173" s="98">
        <f>RES_hhdet_fech!G165</f>
        <v>3.6747430680960438</v>
      </c>
      <c r="H173" s="98">
        <f>RES_hhdet_fech!H165</f>
        <v>4.387404808891346</v>
      </c>
      <c r="I173" s="98">
        <f>RES_hhdet_fech!I165</f>
        <v>4.1915313731859163</v>
      </c>
      <c r="J173" s="98">
        <f>RES_hhdet_fech!J165</f>
        <v>3.7626558307068376</v>
      </c>
      <c r="K173" s="98">
        <f>RES_hhdet_fech!K165</f>
        <v>3.8256723106192783</v>
      </c>
      <c r="L173" s="98">
        <f>RES_hhdet_fech!L165</f>
        <v>4.3993016275939301</v>
      </c>
      <c r="M173" s="98">
        <f>RES_hhdet_fech!M165</f>
        <v>4.1487720919926856</v>
      </c>
      <c r="N173" s="98">
        <f>RES_hhdet_fech!N165</f>
        <v>5.0585761563373204</v>
      </c>
      <c r="O173" s="98">
        <f>RES_hhdet_fech!O165</f>
        <v>6.5583487297507519</v>
      </c>
      <c r="P173" s="98">
        <f>RES_hhdet_fech!P165</f>
        <v>4.2107835424955429</v>
      </c>
      <c r="Q173" s="98">
        <f>RES_hhdet_fech!Q165</f>
        <v>7.0570789489555352</v>
      </c>
      <c r="R173" s="98">
        <f>RES_hhdet_fech!R165</f>
        <v>4.1163392843752256</v>
      </c>
      <c r="S173" s="98">
        <f>RES_hhdet_fech!S165</f>
        <v>4.124915918302948</v>
      </c>
      <c r="T173" s="98">
        <f>RES_hhdet_fech!T165</f>
        <v>3.8456021166281436</v>
      </c>
      <c r="U173" s="98">
        <f>RES_hhdet_fech!U165</f>
        <v>4.1587525587804448</v>
      </c>
      <c r="V173" s="98">
        <f>RES_hhdet_fech!V165</f>
        <v>4.0850542867675435</v>
      </c>
      <c r="W173" s="98">
        <f>RES_hhdet_fech!W165</f>
        <v>4.1258530333327617</v>
      </c>
      <c r="X173" s="98">
        <f>RES_hhdet_fech!X165</f>
        <v>3.805809690092488</v>
      </c>
      <c r="Y173" s="98">
        <f>RES_hhdet_fech!Y165</f>
        <v>3.7524356704395521</v>
      </c>
      <c r="DA173" s="63" t="s">
        <v>2398</v>
      </c>
    </row>
    <row r="174" spans="1:105" ht="12" customHeight="1" x14ac:dyDescent="0.25">
      <c r="A174" s="121" t="s">
        <v>55</v>
      </c>
      <c r="B174" s="122">
        <v>2591.7730193350676</v>
      </c>
      <c r="C174" s="122">
        <v>2660.5935966540223</v>
      </c>
      <c r="D174" s="122">
        <v>2757.0973441478995</v>
      </c>
      <c r="E174" s="122">
        <v>2763.5360666880824</v>
      </c>
      <c r="F174" s="122">
        <v>2759.9998654395627</v>
      </c>
      <c r="G174" s="122">
        <v>2555.3885911259758</v>
      </c>
      <c r="H174" s="122">
        <v>2614.4276785194152</v>
      </c>
      <c r="I174" s="122">
        <v>2632.1535763927077</v>
      </c>
      <c r="J174" s="122">
        <v>2627.2485864039472</v>
      </c>
      <c r="K174" s="122">
        <v>2787.1500674089884</v>
      </c>
      <c r="L174" s="122">
        <v>2830.2264709668093</v>
      </c>
      <c r="M174" s="122">
        <v>2777.4196258750976</v>
      </c>
      <c r="N174" s="122">
        <v>2861.9428293177075</v>
      </c>
      <c r="O174" s="122">
        <v>2865.7213141432348</v>
      </c>
      <c r="P174" s="122">
        <v>2824.9832017177578</v>
      </c>
      <c r="Q174" s="122">
        <v>2783.1935311539546</v>
      </c>
      <c r="R174" s="122">
        <v>2749.6227252165854</v>
      </c>
      <c r="S174" s="122">
        <v>2672.9891139678662</v>
      </c>
      <c r="T174" s="122">
        <v>2557.08017485132</v>
      </c>
      <c r="U174" s="122">
        <v>2612.8831862442821</v>
      </c>
      <c r="V174" s="122">
        <v>2524.3108250103146</v>
      </c>
      <c r="W174" s="122">
        <v>2767.4622460851233</v>
      </c>
      <c r="X174" s="122">
        <v>2675.1015473342359</v>
      </c>
      <c r="Y174" s="122">
        <v>2525.9958324029967</v>
      </c>
      <c r="DA174" s="130" t="s">
        <v>2399</v>
      </c>
    </row>
    <row r="175" spans="1:105" ht="12" customHeight="1" x14ac:dyDescent="0.25">
      <c r="A175" s="97" t="s">
        <v>124</v>
      </c>
      <c r="B175" s="98">
        <v>3320.5040359488107</v>
      </c>
      <c r="C175" s="98">
        <v>2961.1187131308739</v>
      </c>
      <c r="D175" s="98">
        <v>3206.0109541693964</v>
      </c>
      <c r="E175" s="98">
        <v>2948.2871638454139</v>
      </c>
      <c r="F175" s="98">
        <v>2931.3079451354865</v>
      </c>
      <c r="G175" s="98">
        <v>3346.5031452245662</v>
      </c>
      <c r="H175" s="98">
        <v>3109.7370579412996</v>
      </c>
      <c r="I175" s="98">
        <v>3309.3690636350802</v>
      </c>
      <c r="J175" s="98">
        <v>3627.5452662368962</v>
      </c>
      <c r="K175" s="98">
        <v>2911.4382904730824</v>
      </c>
      <c r="L175" s="98">
        <v>3202.5641616342828</v>
      </c>
      <c r="M175" s="98">
        <v>3470.1880313098168</v>
      </c>
      <c r="N175" s="98">
        <v>3496.6926618413695</v>
      </c>
      <c r="O175" s="98">
        <v>3289.3398690628383</v>
      </c>
      <c r="P175" s="98">
        <v>3489.6011470031008</v>
      </c>
      <c r="Q175" s="98">
        <v>3524.5931552772786</v>
      </c>
      <c r="R175" s="98">
        <v>3010.7741170981317</v>
      </c>
      <c r="S175" s="98">
        <v>3054.096738234151</v>
      </c>
      <c r="T175" s="98">
        <v>2817.0666624347386</v>
      </c>
      <c r="U175" s="98">
        <v>2792.1066339835597</v>
      </c>
      <c r="V175" s="98">
        <v>2615.7923451454544</v>
      </c>
      <c r="W175" s="98">
        <v>3238.4868732618806</v>
      </c>
      <c r="X175" s="98">
        <v>2772.4890331349129</v>
      </c>
      <c r="Y175" s="98">
        <v>2660.2731325699997</v>
      </c>
      <c r="DA175" s="63" t="s">
        <v>2400</v>
      </c>
    </row>
    <row r="176" spans="1:105" ht="12" customHeight="1" x14ac:dyDescent="0.25">
      <c r="A176" s="97" t="s">
        <v>123</v>
      </c>
      <c r="B176" s="98">
        <v>2496.3065325452831</v>
      </c>
      <c r="C176" s="98">
        <v>2226.7220121749001</v>
      </c>
      <c r="D176" s="98">
        <v>2420.1559657491248</v>
      </c>
      <c r="E176" s="98">
        <v>2227.3376886892306</v>
      </c>
      <c r="F176" s="98">
        <v>2220.5746346522715</v>
      </c>
      <c r="G176" s="98">
        <v>2545.69419285395</v>
      </c>
      <c r="H176" s="98">
        <v>2311.8650743383309</v>
      </c>
      <c r="I176" s="98">
        <v>2490.3826939700029</v>
      </c>
      <c r="J176" s="98">
        <v>2769.2117510488265</v>
      </c>
      <c r="K176" s="98">
        <v>2235.8611802671385</v>
      </c>
      <c r="L176" s="98">
        <v>2416.658614041713</v>
      </c>
      <c r="M176" s="98">
        <v>2666.8962526276732</v>
      </c>
      <c r="N176" s="98">
        <v>2686.2880645117111</v>
      </c>
      <c r="O176" s="98">
        <v>2493.220729506173</v>
      </c>
      <c r="P176" s="98">
        <v>2685.094310966691</v>
      </c>
      <c r="Q176" s="98">
        <v>2662.5450500426728</v>
      </c>
      <c r="R176" s="98">
        <v>2296.9679217719672</v>
      </c>
      <c r="S176" s="98">
        <v>2426.4867734538807</v>
      </c>
      <c r="T176" s="98">
        <v>2320.4283934486084</v>
      </c>
      <c r="U176" s="98">
        <v>2321.8503939973348</v>
      </c>
      <c r="V176" s="98">
        <v>2205.4048560790648</v>
      </c>
      <c r="W176" s="98">
        <v>2736.4777395456185</v>
      </c>
      <c r="X176" s="98">
        <v>2372.2540958897935</v>
      </c>
      <c r="Y176" s="98">
        <v>2291.6190734025226</v>
      </c>
      <c r="DA176" s="63" t="s">
        <v>2401</v>
      </c>
    </row>
    <row r="177" spans="1:105" ht="12" customHeight="1" x14ac:dyDescent="0.25">
      <c r="A177" s="100" t="s">
        <v>50</v>
      </c>
      <c r="B177" s="101">
        <v>1239.4714319715881</v>
      </c>
      <c r="C177" s="101">
        <v>1101.4616025367263</v>
      </c>
      <c r="D177" s="101">
        <v>1198.8212667841406</v>
      </c>
      <c r="E177" s="101">
        <v>1090.5009710892014</v>
      </c>
      <c r="F177" s="101">
        <v>1078.1135251962285</v>
      </c>
      <c r="G177" s="101">
        <v>1229.3825291104765</v>
      </c>
      <c r="H177" s="101">
        <v>949.37092576272778</v>
      </c>
      <c r="I177" s="101">
        <v>1070.1074354038672</v>
      </c>
      <c r="J177" s="101">
        <v>1279.7195930209584</v>
      </c>
      <c r="K177" s="101">
        <v>1046.1983153918243</v>
      </c>
      <c r="L177" s="101">
        <v>1012.7999222360377</v>
      </c>
      <c r="M177" s="101">
        <v>1228.0963261361046</v>
      </c>
      <c r="N177" s="101">
        <v>1188.7890034413649</v>
      </c>
      <c r="O177" s="101">
        <v>945.2561727844901</v>
      </c>
      <c r="P177" s="101">
        <v>1030.613894745997</v>
      </c>
      <c r="Q177" s="101">
        <v>823.99212317481408</v>
      </c>
      <c r="R177" s="101">
        <v>667.6177738877584</v>
      </c>
      <c r="S177" s="101">
        <v>780.32080581402454</v>
      </c>
      <c r="T177" s="101">
        <v>840.78292761646117</v>
      </c>
      <c r="U177" s="101">
        <v>825.07431424107233</v>
      </c>
      <c r="V177" s="101">
        <v>765.55586616376434</v>
      </c>
      <c r="W177" s="101">
        <v>913.18435902388296</v>
      </c>
      <c r="X177" s="101">
        <v>904.06462836958826</v>
      </c>
      <c r="Y177" s="101">
        <v>874.47297136410782</v>
      </c>
      <c r="DA177" s="131" t="s">
        <v>2402</v>
      </c>
    </row>
    <row r="178" spans="1:105" ht="12" customHeight="1" x14ac:dyDescent="0.25">
      <c r="A178" s="103" t="s">
        <v>52</v>
      </c>
      <c r="B178" s="104">
        <v>1256.8351005736945</v>
      </c>
      <c r="C178" s="104">
        <v>1125.260409638174</v>
      </c>
      <c r="D178" s="104">
        <v>1221.3346989649845</v>
      </c>
      <c r="E178" s="104">
        <v>1136.8367176000293</v>
      </c>
      <c r="F178" s="104">
        <v>1142.4611094560428</v>
      </c>
      <c r="G178" s="104">
        <v>1316.3116637434732</v>
      </c>
      <c r="H178" s="104">
        <v>1362.4941485756033</v>
      </c>
      <c r="I178" s="104">
        <v>1420.2752585661356</v>
      </c>
      <c r="J178" s="104">
        <v>1489.4921580278674</v>
      </c>
      <c r="K178" s="104">
        <v>1189.6628648753142</v>
      </c>
      <c r="L178" s="104">
        <v>1403.8586918056753</v>
      </c>
      <c r="M178" s="104">
        <v>1438.7999264915684</v>
      </c>
      <c r="N178" s="104">
        <v>1497.4990610703469</v>
      </c>
      <c r="O178" s="104">
        <v>1547.964556721683</v>
      </c>
      <c r="P178" s="104">
        <v>1654.4804162206942</v>
      </c>
      <c r="Q178" s="104">
        <v>1838.5529268678586</v>
      </c>
      <c r="R178" s="104">
        <v>1629.3501478842088</v>
      </c>
      <c r="S178" s="104">
        <v>1646.1659676398558</v>
      </c>
      <c r="T178" s="104">
        <v>1479.6454658321475</v>
      </c>
      <c r="U178" s="104">
        <v>1496.7760797562626</v>
      </c>
      <c r="V178" s="104">
        <v>1439.8489899153001</v>
      </c>
      <c r="W178" s="104">
        <v>1823.2933805217356</v>
      </c>
      <c r="X178" s="104">
        <v>1468.1894675202059</v>
      </c>
      <c r="Y178" s="104">
        <v>1417.1461020384147</v>
      </c>
      <c r="DA178" s="132" t="s">
        <v>2403</v>
      </c>
    </row>
    <row r="179" spans="1:105" ht="12" customHeight="1" x14ac:dyDescent="0.25">
      <c r="A179" s="106" t="s">
        <v>122</v>
      </c>
      <c r="B179" s="101">
        <v>2699.6076083421599</v>
      </c>
      <c r="C179" s="101">
        <v>2790.0678879189823</v>
      </c>
      <c r="D179" s="101">
        <v>2886.2987451058602</v>
      </c>
      <c r="E179" s="101">
        <v>2907.7629255281636</v>
      </c>
      <c r="F179" s="101">
        <v>2915.2651837393914</v>
      </c>
      <c r="G179" s="101">
        <v>2701.5453592293902</v>
      </c>
      <c r="H179" s="101">
        <v>2808.5706681130514</v>
      </c>
      <c r="I179" s="101">
        <v>2821.2129302671665</v>
      </c>
      <c r="J179" s="101">
        <v>2813.5456314425301</v>
      </c>
      <c r="K179" s="101">
        <v>3077.6577791654054</v>
      </c>
      <c r="L179" s="101">
        <v>3149.4779194515427</v>
      </c>
      <c r="M179" s="101">
        <v>3072.8392498176768</v>
      </c>
      <c r="N179" s="101">
        <v>3170.1720126220771</v>
      </c>
      <c r="O179" s="101">
        <v>3199.6385289766158</v>
      </c>
      <c r="P179" s="101">
        <v>3135.1542581630888</v>
      </c>
      <c r="Q179" s="101">
        <v>3097.7727021979622</v>
      </c>
      <c r="R179" s="101">
        <v>3054.4621402000453</v>
      </c>
      <c r="S179" s="101">
        <v>2937.6779807903135</v>
      </c>
      <c r="T179" s="101">
        <v>2781.7065652317156</v>
      </c>
      <c r="U179" s="101">
        <v>2831.6450649465851</v>
      </c>
      <c r="V179" s="101">
        <v>2725.0949113858583</v>
      </c>
      <c r="W179" s="101">
        <v>2962.4941224843019</v>
      </c>
      <c r="X179" s="101">
        <v>2844.7119139671277</v>
      </c>
      <c r="Y179" s="101">
        <v>2668.2367342062325</v>
      </c>
      <c r="DA179" s="131" t="s">
        <v>2404</v>
      </c>
    </row>
    <row r="180" spans="1:105" ht="12" customHeight="1" x14ac:dyDescent="0.25">
      <c r="A180" s="107" t="s">
        <v>121</v>
      </c>
      <c r="B180" s="104">
        <v>2160.1363869312236</v>
      </c>
      <c r="C180" s="104">
        <v>2238.3969161868363</v>
      </c>
      <c r="D180" s="104">
        <v>2324.2738814359582</v>
      </c>
      <c r="E180" s="104">
        <v>2343.57891448703</v>
      </c>
      <c r="F180" s="104">
        <v>2353.6421977085643</v>
      </c>
      <c r="G180" s="104">
        <v>2185.8302005024598</v>
      </c>
      <c r="H180" s="104">
        <v>2228.7026040371275</v>
      </c>
      <c r="I180" s="104">
        <v>2258.2882060818902</v>
      </c>
      <c r="J180" s="104">
        <v>2277.1354470540778</v>
      </c>
      <c r="K180" s="104">
        <v>2498.2133699851406</v>
      </c>
      <c r="L180" s="104">
        <v>2523.7778750411831</v>
      </c>
      <c r="M180" s="104">
        <v>2499.7406130079339</v>
      </c>
      <c r="N180" s="104">
        <v>2573.4422370773718</v>
      </c>
      <c r="O180" s="104">
        <v>2561.8009720939799</v>
      </c>
      <c r="P180" s="104">
        <v>2525.0329424093125</v>
      </c>
      <c r="Q180" s="104">
        <v>2466.007689198861</v>
      </c>
      <c r="R180" s="104">
        <v>2438.6738490569001</v>
      </c>
      <c r="S180" s="104">
        <v>2383.6332625195137</v>
      </c>
      <c r="T180" s="104">
        <v>2306.5963298910092</v>
      </c>
      <c r="U180" s="104">
        <v>2369.8509365406198</v>
      </c>
      <c r="V180" s="104">
        <v>2295.742514403843</v>
      </c>
      <c r="W180" s="104">
        <v>2514.6439442872793</v>
      </c>
      <c r="X180" s="104">
        <v>2462.885503550795</v>
      </c>
      <c r="Y180" s="104">
        <v>2329.1315630354175</v>
      </c>
      <c r="DA180" s="132" t="s">
        <v>2405</v>
      </c>
    </row>
    <row r="181" spans="1:105" ht="12" customHeight="1" x14ac:dyDescent="0.25">
      <c r="A181" s="108" t="s">
        <v>53</v>
      </c>
      <c r="B181" s="98">
        <v>1006.7020965782242</v>
      </c>
      <c r="C181" s="98">
        <v>1035.3074982286976</v>
      </c>
      <c r="D181" s="98">
        <v>1074.79155749601</v>
      </c>
      <c r="E181" s="98">
        <v>1072.4924502881836</v>
      </c>
      <c r="F181" s="98">
        <v>1073.1132077519935</v>
      </c>
      <c r="G181" s="98">
        <v>993.34532362440063</v>
      </c>
      <c r="H181" s="98">
        <v>858.90941564804655</v>
      </c>
      <c r="I181" s="98">
        <v>911.8571028761254</v>
      </c>
      <c r="J181" s="98">
        <v>988.85370617499075</v>
      </c>
      <c r="K181" s="98">
        <v>1106.0722536393753</v>
      </c>
      <c r="L181" s="98">
        <v>999.16362172313154</v>
      </c>
      <c r="M181" s="98">
        <v>1086.8892769936388</v>
      </c>
      <c r="N181" s="98">
        <v>1081.4591970419149</v>
      </c>
      <c r="O181" s="98">
        <v>936.75590121789332</v>
      </c>
      <c r="P181" s="98">
        <v>928.33678228256326</v>
      </c>
      <c r="Q181" s="98">
        <v>740.79357998199828</v>
      </c>
      <c r="R181" s="98">
        <v>677.73904430506173</v>
      </c>
      <c r="S181" s="98">
        <v>729.72360212179728</v>
      </c>
      <c r="T181" s="98">
        <v>802.57333481495152</v>
      </c>
      <c r="U181" s="98">
        <v>836.91732471827004</v>
      </c>
      <c r="V181" s="98">
        <v>804.37999328833905</v>
      </c>
      <c r="W181" s="98">
        <v>852.1318582651968</v>
      </c>
      <c r="X181" s="98">
        <v>964.51788286333385</v>
      </c>
      <c r="Y181" s="98">
        <v>900.09421460549606</v>
      </c>
      <c r="DA181" s="63" t="s">
        <v>2406</v>
      </c>
    </row>
    <row r="182" spans="1:105" ht="12" customHeight="1" x14ac:dyDescent="0.25">
      <c r="A182" s="108" t="s">
        <v>52</v>
      </c>
      <c r="B182" s="98">
        <v>1153.4342903529989</v>
      </c>
      <c r="C182" s="98">
        <v>1203.0894179581385</v>
      </c>
      <c r="D182" s="98">
        <v>1249.4823239399479</v>
      </c>
      <c r="E182" s="98">
        <v>1271.0864641988467</v>
      </c>
      <c r="F182" s="98">
        <v>1280.5289899565703</v>
      </c>
      <c r="G182" s="98">
        <v>1192.4848768780591</v>
      </c>
      <c r="H182" s="98">
        <v>1369.7931883890806</v>
      </c>
      <c r="I182" s="98">
        <v>1346.4311032057651</v>
      </c>
      <c r="J182" s="98">
        <v>1288.2817408790872</v>
      </c>
      <c r="K182" s="98">
        <v>1392.1411163457653</v>
      </c>
      <c r="L182" s="98">
        <v>1524.6142533180516</v>
      </c>
      <c r="M182" s="98">
        <v>1412.8513360142952</v>
      </c>
      <c r="N182" s="98">
        <v>1491.9830400354572</v>
      </c>
      <c r="O182" s="98">
        <v>1625.0450708760868</v>
      </c>
      <c r="P182" s="98">
        <v>1596.6961601267496</v>
      </c>
      <c r="Q182" s="98">
        <v>1725.2141092168627</v>
      </c>
      <c r="R182" s="98">
        <v>1760.9348047518383</v>
      </c>
      <c r="S182" s="98">
        <v>1653.9096603977164</v>
      </c>
      <c r="T182" s="98">
        <v>1504.0229950760577</v>
      </c>
      <c r="U182" s="98">
        <v>1532.9336118223503</v>
      </c>
      <c r="V182" s="98">
        <v>1491.3625211155043</v>
      </c>
      <c r="W182" s="98">
        <v>1662.5120860220827</v>
      </c>
      <c r="X182" s="98">
        <v>1498.3676206874611</v>
      </c>
      <c r="Y182" s="98">
        <v>1429.0373484299214</v>
      </c>
      <c r="DA182" s="63" t="s">
        <v>2407</v>
      </c>
    </row>
    <row r="183" spans="1:105" ht="12" customHeight="1" x14ac:dyDescent="0.25">
      <c r="A183" s="121" t="s">
        <v>54</v>
      </c>
      <c r="B183" s="122">
        <v>366.90992942911561</v>
      </c>
      <c r="C183" s="122">
        <v>421.33042136321245</v>
      </c>
      <c r="D183" s="122">
        <v>440.13169590029338</v>
      </c>
      <c r="E183" s="122">
        <v>438.07312399311587</v>
      </c>
      <c r="F183" s="122">
        <v>465.41301595774581</v>
      </c>
      <c r="G183" s="122">
        <v>376.46643841773238</v>
      </c>
      <c r="H183" s="122">
        <v>437.09532070162635</v>
      </c>
      <c r="I183" s="122">
        <v>380.82204078847445</v>
      </c>
      <c r="J183" s="122">
        <v>411.5890173249453</v>
      </c>
      <c r="K183" s="122">
        <v>518.93915951466636</v>
      </c>
      <c r="L183" s="122">
        <v>523.92505331114023</v>
      </c>
      <c r="M183" s="122">
        <v>515.90522616933254</v>
      </c>
      <c r="N183" s="122">
        <v>529.94181530050651</v>
      </c>
      <c r="O183" s="122">
        <v>516.79187864437938</v>
      </c>
      <c r="P183" s="122">
        <v>537.52904076423761</v>
      </c>
      <c r="Q183" s="122">
        <v>514.62262646293573</v>
      </c>
      <c r="R183" s="122">
        <v>522.24401026461658</v>
      </c>
      <c r="S183" s="122">
        <v>518.32579205746094</v>
      </c>
      <c r="T183" s="122">
        <v>507.42164983483116</v>
      </c>
      <c r="U183" s="122">
        <v>514.53947482089313</v>
      </c>
      <c r="V183" s="122">
        <v>500.09469078924036</v>
      </c>
      <c r="W183" s="122">
        <v>466.35554770259364</v>
      </c>
      <c r="X183" s="122">
        <v>477.16497989361056</v>
      </c>
      <c r="Y183" s="122">
        <v>477.33439246620208</v>
      </c>
      <c r="DA183" s="130" t="s">
        <v>2408</v>
      </c>
    </row>
    <row r="184" spans="1:105" ht="12" customHeight="1" x14ac:dyDescent="0.25">
      <c r="A184" s="97" t="s">
        <v>50</v>
      </c>
      <c r="B184" s="98">
        <v>459.90123837814281</v>
      </c>
      <c r="C184" s="98">
        <v>529.8980203950033</v>
      </c>
      <c r="D184" s="98">
        <v>558.37448034104773</v>
      </c>
      <c r="E184" s="98">
        <v>534.10205322257673</v>
      </c>
      <c r="F184" s="98">
        <v>580.10912476718511</v>
      </c>
      <c r="G184" s="98">
        <v>484.44361478144725</v>
      </c>
      <c r="H184" s="98">
        <v>553.4206047581896</v>
      </c>
      <c r="I184" s="98">
        <v>482.58871057752231</v>
      </c>
      <c r="J184" s="98">
        <v>515.87065106395266</v>
      </c>
      <c r="K184" s="98">
        <v>669.18241608568064</v>
      </c>
      <c r="L184" s="98">
        <v>719.46393846270655</v>
      </c>
      <c r="M184" s="98">
        <v>665.21607738530463</v>
      </c>
      <c r="N184" s="98">
        <v>566.00568324042831</v>
      </c>
      <c r="O184" s="98">
        <v>566.31779542149604</v>
      </c>
      <c r="P184" s="98">
        <v>634.03322496129942</v>
      </c>
      <c r="Q184" s="98">
        <v>699.75063512662723</v>
      </c>
      <c r="R184" s="98">
        <v>738.87041953641278</v>
      </c>
      <c r="S184" s="98">
        <v>710.15876850322672</v>
      </c>
      <c r="T184" s="98">
        <v>660.04125410953566</v>
      </c>
      <c r="U184" s="98">
        <v>663.01843081062805</v>
      </c>
      <c r="V184" s="98">
        <v>661.8070248998705</v>
      </c>
      <c r="W184" s="98">
        <v>910.65114286123105</v>
      </c>
      <c r="X184" s="98">
        <v>470.48588003623496</v>
      </c>
      <c r="Y184" s="98">
        <v>668.13577294516472</v>
      </c>
      <c r="DA184" s="63" t="s">
        <v>2409</v>
      </c>
    </row>
    <row r="185" spans="1:105" ht="12" customHeight="1" x14ac:dyDescent="0.25">
      <c r="A185" s="109" t="s">
        <v>120</v>
      </c>
      <c r="B185" s="33">
        <v>366.30771354617497</v>
      </c>
      <c r="C185" s="33">
        <v>420.65397870231408</v>
      </c>
      <c r="D185" s="33">
        <v>439.44770364646376</v>
      </c>
      <c r="E185" s="33">
        <v>437.54728449684933</v>
      </c>
      <c r="F185" s="33">
        <v>464.79656503724271</v>
      </c>
      <c r="G185" s="33">
        <v>375.89437929620192</v>
      </c>
      <c r="H185" s="33">
        <v>436.50382545950134</v>
      </c>
      <c r="I185" s="33">
        <v>380.33454947051092</v>
      </c>
      <c r="J185" s="33">
        <v>411.12835050148567</v>
      </c>
      <c r="K185" s="33">
        <v>518.34251033221733</v>
      </c>
      <c r="L185" s="33">
        <v>523.24602420420274</v>
      </c>
      <c r="M185" s="33">
        <v>515.48679418909342</v>
      </c>
      <c r="N185" s="33">
        <v>529.86016084208427</v>
      </c>
      <c r="O185" s="33">
        <v>516.69396780368982</v>
      </c>
      <c r="P185" s="33">
        <v>537.33579667632239</v>
      </c>
      <c r="Q185" s="33">
        <v>514.188581609567</v>
      </c>
      <c r="R185" s="33">
        <v>521.68493314744569</v>
      </c>
      <c r="S185" s="33">
        <v>517.83095087890467</v>
      </c>
      <c r="T185" s="33">
        <v>507.05465757970813</v>
      </c>
      <c r="U185" s="33">
        <v>514.18979576923618</v>
      </c>
      <c r="V185" s="33">
        <v>499.73463305115081</v>
      </c>
      <c r="W185" s="33">
        <v>465.38239343586952</v>
      </c>
      <c r="X185" s="33">
        <v>477.17498739650449</v>
      </c>
      <c r="Y185" s="33">
        <v>477.17080065423289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10902.009413778611</v>
      </c>
      <c r="C187" s="117">
        <f t="shared" si="83"/>
        <v>12041.210298341608</v>
      </c>
      <c r="D187" s="117">
        <f t="shared" si="83"/>
        <v>11611.201413448507</v>
      </c>
      <c r="E187" s="117">
        <f t="shared" si="83"/>
        <v>12038.887480690091</v>
      </c>
      <c r="F187" s="117">
        <f t="shared" si="83"/>
        <v>11594.892210877819</v>
      </c>
      <c r="G187" s="117">
        <f t="shared" si="83"/>
        <v>11180.704627655405</v>
      </c>
      <c r="H187" s="117">
        <f t="shared" si="83"/>
        <v>11019.76669528025</v>
      </c>
      <c r="I187" s="117">
        <f t="shared" si="83"/>
        <v>11326.633521011323</v>
      </c>
      <c r="J187" s="117">
        <f t="shared" si="83"/>
        <v>11263.211046387825</v>
      </c>
      <c r="K187" s="117">
        <f t="shared" si="83"/>
        <v>11743.610685792777</v>
      </c>
      <c r="L187" s="117">
        <f t="shared" si="83"/>
        <v>12865.408648561974</v>
      </c>
      <c r="M187" s="117">
        <f t="shared" si="83"/>
        <v>12614.098661369175</v>
      </c>
      <c r="N187" s="117">
        <f t="shared" si="83"/>
        <v>12724.380854086023</v>
      </c>
      <c r="O187" s="117">
        <f t="shared" si="83"/>
        <v>13059.874939748097</v>
      </c>
      <c r="P187" s="117">
        <f t="shared" si="83"/>
        <v>11520.344120041062</v>
      </c>
      <c r="Q187" s="117">
        <f t="shared" si="83"/>
        <v>12490.64725981262</v>
      </c>
      <c r="R187" s="117">
        <f t="shared" ref="R187:V187" si="84">R188+R190+R192+R201</f>
        <v>13470.791934178435</v>
      </c>
      <c r="S187" s="117">
        <f t="shared" si="84"/>
        <v>13265.928829138804</v>
      </c>
      <c r="T187" s="117">
        <f t="shared" si="84"/>
        <v>12746.492474339793</v>
      </c>
      <c r="U187" s="117">
        <f t="shared" si="84"/>
        <v>13010.456995823564</v>
      </c>
      <c r="V187" s="117">
        <f t="shared" si="84"/>
        <v>13662.051891126259</v>
      </c>
      <c r="W187" s="117">
        <f t="shared" ref="W187:Y187" si="85">W188+W190+W192+W201</f>
        <v>14599.269363930624</v>
      </c>
      <c r="X187" s="117">
        <f t="shared" si="85"/>
        <v>13765.755136427972</v>
      </c>
      <c r="Y187" s="117">
        <f t="shared" si="85"/>
        <v>13995.046649515034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8777.8012844532714</v>
      </c>
      <c r="C188" s="122">
        <f t="shared" si="86"/>
        <v>9808.6529491132551</v>
      </c>
      <c r="D188" s="122">
        <f t="shared" si="86"/>
        <v>9282.6062310125417</v>
      </c>
      <c r="E188" s="122">
        <f t="shared" si="86"/>
        <v>9684.5367438428202</v>
      </c>
      <c r="F188" s="122">
        <f t="shared" si="86"/>
        <v>9209.4228222508227</v>
      </c>
      <c r="G188" s="122">
        <f t="shared" si="86"/>
        <v>8992.2781039950223</v>
      </c>
      <c r="H188" s="122">
        <f t="shared" si="86"/>
        <v>8700.1561720143218</v>
      </c>
      <c r="I188" s="122">
        <f t="shared" si="86"/>
        <v>9030.9319338113128</v>
      </c>
      <c r="J188" s="122">
        <f t="shared" si="86"/>
        <v>8942.6105137705108</v>
      </c>
      <c r="K188" s="122">
        <f t="shared" si="86"/>
        <v>9161.2669121191684</v>
      </c>
      <c r="L188" s="122">
        <f t="shared" si="86"/>
        <v>10215.450249377995</v>
      </c>
      <c r="M188" s="122">
        <f t="shared" si="86"/>
        <v>10013.984008237052</v>
      </c>
      <c r="N188" s="122">
        <f t="shared" si="86"/>
        <v>10032.083187791797</v>
      </c>
      <c r="O188" s="122">
        <f t="shared" si="86"/>
        <v>10339.658913010106</v>
      </c>
      <c r="P188" s="122">
        <f t="shared" si="86"/>
        <v>8818.5025540513288</v>
      </c>
      <c r="Q188" s="122">
        <f t="shared" si="86"/>
        <v>9793.497198429739</v>
      </c>
      <c r="R188" s="122">
        <f t="shared" si="86"/>
        <v>10779.851551220618</v>
      </c>
      <c r="S188" s="122">
        <f t="shared" si="86"/>
        <v>10630.708120100879</v>
      </c>
      <c r="T188" s="122">
        <f t="shared" si="86"/>
        <v>10202.914893782219</v>
      </c>
      <c r="U188" s="122">
        <f t="shared" si="86"/>
        <v>10391.756683992709</v>
      </c>
      <c r="V188" s="122">
        <f t="shared" si="86"/>
        <v>11111.31899554409</v>
      </c>
      <c r="W188" s="122">
        <f t="shared" si="86"/>
        <v>11852.722777996914</v>
      </c>
      <c r="X188" s="122">
        <f t="shared" si="86"/>
        <v>11073.108334313192</v>
      </c>
      <c r="Y188" s="122">
        <f t="shared" si="86"/>
        <v>11408.007547807687</v>
      </c>
      <c r="DA188" s="130" t="s">
        <v>2563</v>
      </c>
    </row>
    <row r="189" spans="1:105" ht="12" customHeight="1" x14ac:dyDescent="0.25">
      <c r="A189" s="97" t="s">
        <v>53</v>
      </c>
      <c r="B189" s="98">
        <v>8777.8012844532714</v>
      </c>
      <c r="C189" s="98">
        <v>9808.6529491132551</v>
      </c>
      <c r="D189" s="98">
        <v>9282.6062310125417</v>
      </c>
      <c r="E189" s="98">
        <v>9684.5367438428202</v>
      </c>
      <c r="F189" s="98">
        <v>9209.4228222508227</v>
      </c>
      <c r="G189" s="98">
        <v>8992.2781039950223</v>
      </c>
      <c r="H189" s="98">
        <v>8700.1561720143218</v>
      </c>
      <c r="I189" s="98">
        <v>9030.9319338113128</v>
      </c>
      <c r="J189" s="98">
        <v>8942.6105137705108</v>
      </c>
      <c r="K189" s="98">
        <v>9161.2669121191684</v>
      </c>
      <c r="L189" s="98">
        <v>10215.450249377995</v>
      </c>
      <c r="M189" s="98">
        <v>10013.984008237052</v>
      </c>
      <c r="N189" s="98">
        <v>10032.083187791797</v>
      </c>
      <c r="O189" s="98">
        <v>10339.658913010106</v>
      </c>
      <c r="P189" s="98">
        <v>8818.5025540513288</v>
      </c>
      <c r="Q189" s="98">
        <v>9793.497198429739</v>
      </c>
      <c r="R189" s="98">
        <v>10779.851551220618</v>
      </c>
      <c r="S189" s="98">
        <v>10630.708120100879</v>
      </c>
      <c r="T189" s="98">
        <v>10202.914893782219</v>
      </c>
      <c r="U189" s="98">
        <v>10391.756683992709</v>
      </c>
      <c r="V189" s="98">
        <v>11111.31899554409</v>
      </c>
      <c r="W189" s="98">
        <v>11852.722777996914</v>
      </c>
      <c r="X189" s="98">
        <v>11073.108334313192</v>
      </c>
      <c r="Y189" s="98">
        <v>11408.007547807687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4.0012419243059352</v>
      </c>
      <c r="C190" s="122">
        <f t="shared" si="87"/>
        <v>4.993017250144848</v>
      </c>
      <c r="D190" s="122">
        <f t="shared" si="87"/>
        <v>5.7861515548888631</v>
      </c>
      <c r="E190" s="122">
        <f t="shared" si="87"/>
        <v>11.37086824652469</v>
      </c>
      <c r="F190" s="122">
        <f t="shared" si="87"/>
        <v>7.8249105887231574</v>
      </c>
      <c r="G190" s="122">
        <f t="shared" si="87"/>
        <v>9.0005241580817419</v>
      </c>
      <c r="H190" s="122">
        <f t="shared" si="87"/>
        <v>11.204428521519187</v>
      </c>
      <c r="I190" s="122">
        <f t="shared" si="87"/>
        <v>11.083226225369371</v>
      </c>
      <c r="J190" s="122">
        <f t="shared" si="87"/>
        <v>10.292217459000002</v>
      </c>
      <c r="K190" s="122">
        <f t="shared" si="87"/>
        <v>10.977599368413337</v>
      </c>
      <c r="L190" s="122">
        <f t="shared" si="87"/>
        <v>13.23925775187136</v>
      </c>
      <c r="M190" s="122">
        <f t="shared" si="87"/>
        <v>13.074904852779968</v>
      </c>
      <c r="N190" s="122">
        <f t="shared" si="87"/>
        <v>16.512016473118095</v>
      </c>
      <c r="O190" s="122">
        <f t="shared" si="87"/>
        <v>22.203068989548179</v>
      </c>
      <c r="P190" s="122">
        <f t="shared" si="87"/>
        <v>14.669629705473506</v>
      </c>
      <c r="Q190" s="122">
        <f t="shared" si="87"/>
        <v>25.406998590592512</v>
      </c>
      <c r="R190" s="122">
        <f t="shared" si="87"/>
        <v>15.406322488531421</v>
      </c>
      <c r="S190" s="122">
        <f t="shared" si="87"/>
        <v>16.0579627229612</v>
      </c>
      <c r="T190" s="122">
        <f t="shared" si="87"/>
        <v>15.391170634347052</v>
      </c>
      <c r="U190" s="122">
        <f t="shared" si="87"/>
        <v>16.941821613340487</v>
      </c>
      <c r="V190" s="122">
        <f t="shared" si="87"/>
        <v>16.808408011046428</v>
      </c>
      <c r="W190" s="122">
        <f t="shared" si="87"/>
        <v>17.082225759698584</v>
      </c>
      <c r="X190" s="122">
        <f t="shared" si="87"/>
        <v>15.827833314962866</v>
      </c>
      <c r="Y190" s="122">
        <f t="shared" si="87"/>
        <v>15.697843129546301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4.0012419243059352</v>
      </c>
      <c r="C191" s="98">
        <f>RES_hhdet_tesh!C165</f>
        <v>4.993017250144848</v>
      </c>
      <c r="D191" s="98">
        <f>RES_hhdet_tesh!D165</f>
        <v>5.7861515548888631</v>
      </c>
      <c r="E191" s="98">
        <f>RES_hhdet_tesh!E165</f>
        <v>11.37086824652469</v>
      </c>
      <c r="F191" s="98">
        <f>RES_hhdet_tesh!F165</f>
        <v>7.8249105887231574</v>
      </c>
      <c r="G191" s="98">
        <f>RES_hhdet_tesh!G165</f>
        <v>9.0005241580817419</v>
      </c>
      <c r="H191" s="98">
        <f>RES_hhdet_tesh!H165</f>
        <v>11.204428521519187</v>
      </c>
      <c r="I191" s="98">
        <f>RES_hhdet_tesh!I165</f>
        <v>11.083226225369371</v>
      </c>
      <c r="J191" s="98">
        <f>RES_hhdet_tesh!J165</f>
        <v>10.292217459000002</v>
      </c>
      <c r="K191" s="98">
        <f>RES_hhdet_tesh!K165</f>
        <v>10.977599368413337</v>
      </c>
      <c r="L191" s="98">
        <f>RES_hhdet_tesh!L165</f>
        <v>13.23925775187136</v>
      </c>
      <c r="M191" s="98">
        <f>RES_hhdet_tesh!M165</f>
        <v>13.074904852779968</v>
      </c>
      <c r="N191" s="98">
        <f>RES_hhdet_tesh!N165</f>
        <v>16.512016473118095</v>
      </c>
      <c r="O191" s="98">
        <f>RES_hhdet_tesh!O165</f>
        <v>22.203068989548179</v>
      </c>
      <c r="P191" s="98">
        <f>RES_hhdet_tesh!P165</f>
        <v>14.669629705473506</v>
      </c>
      <c r="Q191" s="98">
        <f>RES_hhdet_tesh!Q165</f>
        <v>25.406998590592512</v>
      </c>
      <c r="R191" s="98">
        <f>RES_hhdet_tesh!R165</f>
        <v>15.406322488531421</v>
      </c>
      <c r="S191" s="98">
        <f>RES_hhdet_tesh!S165</f>
        <v>16.0579627229612</v>
      </c>
      <c r="T191" s="98">
        <f>RES_hhdet_tesh!T165</f>
        <v>15.391170634347052</v>
      </c>
      <c r="U191" s="98">
        <f>RES_hhdet_tesh!U165</f>
        <v>16.941821613340487</v>
      </c>
      <c r="V191" s="98">
        <f>RES_hhdet_tesh!V165</f>
        <v>16.808408011046428</v>
      </c>
      <c r="W191" s="98">
        <f>RES_hhdet_tesh!W165</f>
        <v>17.082225759698584</v>
      </c>
      <c r="X191" s="98">
        <f>RES_hhdet_tesh!X165</f>
        <v>15.827833314962866</v>
      </c>
      <c r="Y191" s="98">
        <f>RES_hhdet_tesh!Y165</f>
        <v>15.697843129546301</v>
      </c>
      <c r="DA191" s="63" t="s">
        <v>2566</v>
      </c>
    </row>
    <row r="192" spans="1:105" ht="12" customHeight="1" x14ac:dyDescent="0.25">
      <c r="A192" s="121" t="s">
        <v>55</v>
      </c>
      <c r="B192" s="122">
        <v>1844.7849675964471</v>
      </c>
      <c r="C192" s="122">
        <v>1910.1090781914747</v>
      </c>
      <c r="D192" s="122">
        <v>1990.0085465598368</v>
      </c>
      <c r="E192" s="122">
        <v>2010.6838098782373</v>
      </c>
      <c r="F192" s="122">
        <v>2023.6540752873279</v>
      </c>
      <c r="G192" s="122">
        <v>1892.2187421013409</v>
      </c>
      <c r="H192" s="122">
        <v>1973.612553533879</v>
      </c>
      <c r="I192" s="122">
        <v>1992.1795925152574</v>
      </c>
      <c r="J192" s="122">
        <v>1993.6967512678132</v>
      </c>
      <c r="K192" s="122">
        <v>2171.1258327756664</v>
      </c>
      <c r="L192" s="122">
        <v>2231.6455428849081</v>
      </c>
      <c r="M192" s="122">
        <v>2187.1220557267179</v>
      </c>
      <c r="N192" s="122">
        <v>2263.9301387227483</v>
      </c>
      <c r="O192" s="122">
        <v>2295.129522964502</v>
      </c>
      <c r="P192" s="122">
        <v>2266.6538618837872</v>
      </c>
      <c r="Q192" s="122">
        <v>2266.5303415122939</v>
      </c>
      <c r="R192" s="122">
        <v>2260.2498806635226</v>
      </c>
      <c r="S192" s="122">
        <v>2201.7044902207103</v>
      </c>
      <c r="T192" s="122">
        <v>2113.7510079641183</v>
      </c>
      <c r="U192" s="122">
        <v>2175.6591520278312</v>
      </c>
      <c r="V192" s="122">
        <v>2114.3812857556732</v>
      </c>
      <c r="W192" s="122">
        <v>2331.4244078444744</v>
      </c>
      <c r="X192" s="122">
        <v>2262.7211481617073</v>
      </c>
      <c r="Y192" s="122">
        <v>2151.159320434745</v>
      </c>
      <c r="DA192" s="130" t="s">
        <v>2567</v>
      </c>
    </row>
    <row r="193" spans="1:105" ht="12" customHeight="1" x14ac:dyDescent="0.25">
      <c r="A193" s="97" t="s">
        <v>124</v>
      </c>
      <c r="B193" s="98">
        <v>2005.4111675142024</v>
      </c>
      <c r="C193" s="98">
        <v>1790.4743094132687</v>
      </c>
      <c r="D193" s="98">
        <v>1945.2803789418831</v>
      </c>
      <c r="E193" s="98">
        <v>1801.0144693175155</v>
      </c>
      <c r="F193" s="98">
        <v>1807.863692783947</v>
      </c>
      <c r="G193" s="98">
        <v>2087.5727692031383</v>
      </c>
      <c r="H193" s="98">
        <v>1962.8236789660891</v>
      </c>
      <c r="I193" s="98">
        <v>2100.4630449736692</v>
      </c>
      <c r="J193" s="98">
        <v>2304.2223557569459</v>
      </c>
      <c r="K193" s="98">
        <v>1855.664947896317</v>
      </c>
      <c r="L193" s="98">
        <v>2048.7210399247479</v>
      </c>
      <c r="M193" s="98">
        <v>2227.1886002857559</v>
      </c>
      <c r="N193" s="98">
        <v>2268.2431480501396</v>
      </c>
      <c r="O193" s="98">
        <v>2174.9128739278485</v>
      </c>
      <c r="P193" s="98">
        <v>2344.2881961400394</v>
      </c>
      <c r="Q193" s="98">
        <v>2416.7575033131784</v>
      </c>
      <c r="R193" s="98">
        <v>2096.0178062753812</v>
      </c>
      <c r="S193" s="98">
        <v>2197.9708869785436</v>
      </c>
      <c r="T193" s="98">
        <v>2083.2645207917772</v>
      </c>
      <c r="U193" s="98">
        <v>2116.2129854949603</v>
      </c>
      <c r="V193" s="98">
        <v>2029.6788638875244</v>
      </c>
      <c r="W193" s="98">
        <v>2569.0747295035167</v>
      </c>
      <c r="X193" s="98">
        <v>2224.2758051998676</v>
      </c>
      <c r="Y193" s="98">
        <v>2148.8386915860183</v>
      </c>
      <c r="DA193" s="63" t="s">
        <v>2568</v>
      </c>
    </row>
    <row r="194" spans="1:105" ht="12" customHeight="1" x14ac:dyDescent="0.25">
      <c r="A194" s="97" t="s">
        <v>123</v>
      </c>
      <c r="B194" s="98">
        <v>2005.4111675142021</v>
      </c>
      <c r="C194" s="98">
        <v>1790.4857412147003</v>
      </c>
      <c r="D194" s="98">
        <v>1945.3601873349976</v>
      </c>
      <c r="E194" s="98">
        <v>1800.7319975220403</v>
      </c>
      <c r="F194" s="98">
        <v>1807.4987650340565</v>
      </c>
      <c r="G194" s="98">
        <v>2087.9541384757554</v>
      </c>
      <c r="H194" s="98">
        <v>1962.9139508421645</v>
      </c>
      <c r="I194" s="98">
        <v>2100.4752942653763</v>
      </c>
      <c r="J194" s="98">
        <v>2303.8014963593441</v>
      </c>
      <c r="K194" s="98">
        <v>1855.5778850526888</v>
      </c>
      <c r="L194" s="98">
        <v>2049.7316185992022</v>
      </c>
      <c r="M194" s="98">
        <v>2227.1296317378101</v>
      </c>
      <c r="N194" s="98">
        <v>2268.2904112734864</v>
      </c>
      <c r="O194" s="98">
        <v>2173.71426680078</v>
      </c>
      <c r="P194" s="98">
        <v>2343.1945791335711</v>
      </c>
      <c r="Q194" s="98">
        <v>2409.9435170628485</v>
      </c>
      <c r="R194" s="98">
        <v>2092.304226105975</v>
      </c>
      <c r="S194" s="98">
        <v>2191.7878704739132</v>
      </c>
      <c r="T194" s="98">
        <v>2075.8262785975862</v>
      </c>
      <c r="U194" s="98">
        <v>2108.8427268843116</v>
      </c>
      <c r="V194" s="98">
        <v>2028.0945029114589</v>
      </c>
      <c r="W194" s="98">
        <v>2551.6571001633288</v>
      </c>
      <c r="X194" s="98">
        <v>2198.6272469259698</v>
      </c>
      <c r="Y194" s="98">
        <v>2128.068584903152</v>
      </c>
      <c r="DA194" s="63" t="s">
        <v>2569</v>
      </c>
    </row>
    <row r="195" spans="1:105" ht="12" customHeight="1" x14ac:dyDescent="0.25">
      <c r="A195" s="100" t="s">
        <v>50</v>
      </c>
      <c r="B195" s="101">
        <v>748.57606694050776</v>
      </c>
      <c r="C195" s="101">
        <v>665.22533157652606</v>
      </c>
      <c r="D195" s="101">
        <v>724.02548837001336</v>
      </c>
      <c r="E195" s="101">
        <v>663.89527992201079</v>
      </c>
      <c r="F195" s="101">
        <v>665.03765557801376</v>
      </c>
      <c r="G195" s="101">
        <v>771.64247473228227</v>
      </c>
      <c r="H195" s="101">
        <v>600.41980226656108</v>
      </c>
      <c r="I195" s="101">
        <v>680.20003569924074</v>
      </c>
      <c r="J195" s="101">
        <v>814.3093383314764</v>
      </c>
      <c r="K195" s="101">
        <v>665.91502017737446</v>
      </c>
      <c r="L195" s="101">
        <v>645.87292679352686</v>
      </c>
      <c r="M195" s="101">
        <v>788.32970524624204</v>
      </c>
      <c r="N195" s="101">
        <v>770.79135020313947</v>
      </c>
      <c r="O195" s="101">
        <v>625.74971007909721</v>
      </c>
      <c r="P195" s="101">
        <v>688.71416291287665</v>
      </c>
      <c r="Q195" s="101">
        <v>571.39059019499007</v>
      </c>
      <c r="R195" s="101">
        <v>462.95407822176583</v>
      </c>
      <c r="S195" s="101">
        <v>545.62190283405721</v>
      </c>
      <c r="T195" s="101">
        <v>596.18081276543842</v>
      </c>
      <c r="U195" s="101">
        <v>612.06664712804877</v>
      </c>
      <c r="V195" s="101">
        <v>588.24551299615894</v>
      </c>
      <c r="W195" s="101">
        <v>728.36371964159298</v>
      </c>
      <c r="X195" s="101">
        <v>730.43777940576399</v>
      </c>
      <c r="Y195" s="101">
        <v>710.92248286473716</v>
      </c>
      <c r="DA195" s="131" t="s">
        <v>2570</v>
      </c>
    </row>
    <row r="196" spans="1:105" ht="12" customHeight="1" x14ac:dyDescent="0.25">
      <c r="A196" s="103" t="s">
        <v>52</v>
      </c>
      <c r="B196" s="104">
        <v>1256.8351005736945</v>
      </c>
      <c r="C196" s="104">
        <v>1125.260409638174</v>
      </c>
      <c r="D196" s="104">
        <v>1221.3346989649845</v>
      </c>
      <c r="E196" s="104">
        <v>1136.8367176000293</v>
      </c>
      <c r="F196" s="104">
        <v>1142.4611094560428</v>
      </c>
      <c r="G196" s="104">
        <v>1316.3116637434732</v>
      </c>
      <c r="H196" s="104">
        <v>1362.4941485756033</v>
      </c>
      <c r="I196" s="104">
        <v>1420.2752585661356</v>
      </c>
      <c r="J196" s="104">
        <v>1489.4921580278674</v>
      </c>
      <c r="K196" s="104">
        <v>1189.6628648753142</v>
      </c>
      <c r="L196" s="104">
        <v>1403.8586918056753</v>
      </c>
      <c r="M196" s="104">
        <v>1438.7999264915684</v>
      </c>
      <c r="N196" s="104">
        <v>1497.4990610703469</v>
      </c>
      <c r="O196" s="104">
        <v>1547.964556721683</v>
      </c>
      <c r="P196" s="104">
        <v>1654.4804162206942</v>
      </c>
      <c r="Q196" s="104">
        <v>1838.5529268678586</v>
      </c>
      <c r="R196" s="104">
        <v>1629.3501478842088</v>
      </c>
      <c r="S196" s="104">
        <v>1646.1659676398558</v>
      </c>
      <c r="T196" s="104">
        <v>1479.6454658321475</v>
      </c>
      <c r="U196" s="104">
        <v>1496.7760797562626</v>
      </c>
      <c r="V196" s="104">
        <v>1439.8489899153001</v>
      </c>
      <c r="W196" s="104">
        <v>1823.2933805217356</v>
      </c>
      <c r="X196" s="104">
        <v>1468.1894675202059</v>
      </c>
      <c r="Y196" s="104">
        <v>1417.1461020384147</v>
      </c>
      <c r="DA196" s="132" t="s">
        <v>2571</v>
      </c>
    </row>
    <row r="197" spans="1:105" ht="12" customHeight="1" x14ac:dyDescent="0.25">
      <c r="A197" s="106" t="s">
        <v>122</v>
      </c>
      <c r="B197" s="101">
        <v>1839.3347793612108</v>
      </c>
      <c r="C197" s="101">
        <v>1913.352588331303</v>
      </c>
      <c r="D197" s="101">
        <v>1991.0190490651742</v>
      </c>
      <c r="E197" s="101">
        <v>2014.9927836658826</v>
      </c>
      <c r="F197" s="101">
        <v>2028.0641284147148</v>
      </c>
      <c r="G197" s="101">
        <v>1887.3622175945159</v>
      </c>
      <c r="H197" s="101">
        <v>1973.4991368831329</v>
      </c>
      <c r="I197" s="101">
        <v>1989.4118112284355</v>
      </c>
      <c r="J197" s="101">
        <v>1986.9574576511327</v>
      </c>
      <c r="K197" s="101">
        <v>2176.7116472282169</v>
      </c>
      <c r="L197" s="101">
        <v>2234.2787717639553</v>
      </c>
      <c r="M197" s="101">
        <v>2186.5909768060633</v>
      </c>
      <c r="N197" s="101">
        <v>2263.839226272748</v>
      </c>
      <c r="O197" s="101">
        <v>2296.4144960826447</v>
      </c>
      <c r="P197" s="101">
        <v>2266.1684951140187</v>
      </c>
      <c r="Q197" s="101">
        <v>2265.6203767723832</v>
      </c>
      <c r="R197" s="101">
        <v>2262.1458157756147</v>
      </c>
      <c r="S197" s="101">
        <v>2201.5201879868569</v>
      </c>
      <c r="T197" s="101">
        <v>2113.9875523959031</v>
      </c>
      <c r="U197" s="101">
        <v>2176.1519050711449</v>
      </c>
      <c r="V197" s="101">
        <v>2115.2331744966355</v>
      </c>
      <c r="W197" s="101">
        <v>2328.471765083405</v>
      </c>
      <c r="X197" s="101">
        <v>2262.4485821443523</v>
      </c>
      <c r="Y197" s="101">
        <v>2150.6023004074855</v>
      </c>
      <c r="DA197" s="131" t="s">
        <v>2572</v>
      </c>
    </row>
    <row r="198" spans="1:105" ht="12" customHeight="1" x14ac:dyDescent="0.25">
      <c r="A198" s="107" t="s">
        <v>121</v>
      </c>
      <c r="B198" s="104">
        <v>1839.3347793612108</v>
      </c>
      <c r="C198" s="104">
        <v>1913.4141639622828</v>
      </c>
      <c r="D198" s="104">
        <v>1991.0551316163137</v>
      </c>
      <c r="E198" s="104">
        <v>2015.2648384092147</v>
      </c>
      <c r="F198" s="104">
        <v>2028.7137100271982</v>
      </c>
      <c r="G198" s="104">
        <v>1888.498590580574</v>
      </c>
      <c r="H198" s="104">
        <v>1974.5444349425236</v>
      </c>
      <c r="I198" s="104">
        <v>1989.9662344005731</v>
      </c>
      <c r="J198" s="104">
        <v>1987.2320815580138</v>
      </c>
      <c r="K198" s="104">
        <v>2176.4512602828991</v>
      </c>
      <c r="L198" s="104">
        <v>2234.3097443020479</v>
      </c>
      <c r="M198" s="104">
        <v>2186.6603120982495</v>
      </c>
      <c r="N198" s="104">
        <v>2263.9163678415739</v>
      </c>
      <c r="O198" s="104">
        <v>2296.5413039816181</v>
      </c>
      <c r="P198" s="104">
        <v>2265.4346985740131</v>
      </c>
      <c r="Q198" s="104">
        <v>2264.2797172969167</v>
      </c>
      <c r="R198" s="104">
        <v>2261.437589543169</v>
      </c>
      <c r="S198" s="104">
        <v>2201.9715597151508</v>
      </c>
      <c r="T198" s="104">
        <v>2114.0556414210259</v>
      </c>
      <c r="U198" s="104">
        <v>2176.2600152541277</v>
      </c>
      <c r="V198" s="104">
        <v>2115.0583817651409</v>
      </c>
      <c r="W198" s="104">
        <v>2330.1279545701491</v>
      </c>
      <c r="X198" s="104">
        <v>2263.8399224819887</v>
      </c>
      <c r="Y198" s="104">
        <v>2151.9674691542077</v>
      </c>
      <c r="DA198" s="132" t="s">
        <v>2573</v>
      </c>
    </row>
    <row r="199" spans="1:105" ht="12" customHeight="1" x14ac:dyDescent="0.25">
      <c r="A199" s="108" t="s">
        <v>53</v>
      </c>
      <c r="B199" s="98">
        <v>685.90048900821193</v>
      </c>
      <c r="C199" s="98">
        <v>710.32474600414423</v>
      </c>
      <c r="D199" s="98">
        <v>741.57280767636553</v>
      </c>
      <c r="E199" s="98">
        <v>744.17837421036825</v>
      </c>
      <c r="F199" s="98">
        <v>748.18472007062803</v>
      </c>
      <c r="G199" s="98">
        <v>696.01371370251502</v>
      </c>
      <c r="H199" s="98">
        <v>604.75124655344314</v>
      </c>
      <c r="I199" s="98">
        <v>643.53513119480772</v>
      </c>
      <c r="J199" s="98">
        <v>698.95034067892664</v>
      </c>
      <c r="K199" s="98">
        <v>784.31014393713372</v>
      </c>
      <c r="L199" s="98">
        <v>709.69549098399591</v>
      </c>
      <c r="M199" s="98">
        <v>773.80897608395424</v>
      </c>
      <c r="N199" s="98">
        <v>771.93332780611684</v>
      </c>
      <c r="O199" s="98">
        <v>671.49623310553147</v>
      </c>
      <c r="P199" s="98">
        <v>668.73853844726329</v>
      </c>
      <c r="Q199" s="98">
        <v>539.06560808005418</v>
      </c>
      <c r="R199" s="98">
        <v>500.50278479133095</v>
      </c>
      <c r="S199" s="98">
        <v>548.06189931743415</v>
      </c>
      <c r="T199" s="98">
        <v>610.03264634496782</v>
      </c>
      <c r="U199" s="98">
        <v>643.32640343177775</v>
      </c>
      <c r="V199" s="98">
        <v>623.69586064963687</v>
      </c>
      <c r="W199" s="98">
        <v>667.61586854806626</v>
      </c>
      <c r="X199" s="98">
        <v>765.47230179452788</v>
      </c>
      <c r="Y199" s="98">
        <v>722.9301207242861</v>
      </c>
      <c r="DA199" s="63" t="s">
        <v>2574</v>
      </c>
    </row>
    <row r="200" spans="1:105" ht="12" customHeight="1" x14ac:dyDescent="0.25">
      <c r="A200" s="108" t="s">
        <v>52</v>
      </c>
      <c r="B200" s="98">
        <v>1153.4342903529989</v>
      </c>
      <c r="C200" s="98">
        <v>1203.0894179581385</v>
      </c>
      <c r="D200" s="98">
        <v>1249.4823239399479</v>
      </c>
      <c r="E200" s="98">
        <v>1271.0864641988467</v>
      </c>
      <c r="F200" s="98">
        <v>1280.5289899565703</v>
      </c>
      <c r="G200" s="98">
        <v>1192.4848768780591</v>
      </c>
      <c r="H200" s="98">
        <v>1369.7931883890806</v>
      </c>
      <c r="I200" s="98">
        <v>1346.4311032057651</v>
      </c>
      <c r="J200" s="98">
        <v>1288.2817408790872</v>
      </c>
      <c r="K200" s="98">
        <v>1392.1411163457653</v>
      </c>
      <c r="L200" s="98">
        <v>1524.6142533180516</v>
      </c>
      <c r="M200" s="98">
        <v>1412.8513360142952</v>
      </c>
      <c r="N200" s="98">
        <v>1491.9830400354572</v>
      </c>
      <c r="O200" s="98">
        <v>1625.0450708760868</v>
      </c>
      <c r="P200" s="98">
        <v>1596.6961601267496</v>
      </c>
      <c r="Q200" s="98">
        <v>1725.2141092168627</v>
      </c>
      <c r="R200" s="98">
        <v>1760.9348047518383</v>
      </c>
      <c r="S200" s="98">
        <v>1653.9096603977164</v>
      </c>
      <c r="T200" s="98">
        <v>1504.0229950760577</v>
      </c>
      <c r="U200" s="98">
        <v>1532.9336118223503</v>
      </c>
      <c r="V200" s="98">
        <v>1491.3625211155043</v>
      </c>
      <c r="W200" s="98">
        <v>1662.5120860220827</v>
      </c>
      <c r="X200" s="98">
        <v>1498.3676206874611</v>
      </c>
      <c r="Y200" s="98">
        <v>1429.0373484299214</v>
      </c>
      <c r="DA200" s="63" t="s">
        <v>2575</v>
      </c>
    </row>
    <row r="201" spans="1:105" ht="12" customHeight="1" x14ac:dyDescent="0.25">
      <c r="A201" s="121" t="s">
        <v>54</v>
      </c>
      <c r="B201" s="122">
        <v>275.42191980458648</v>
      </c>
      <c r="C201" s="122">
        <v>317.45525378673386</v>
      </c>
      <c r="D201" s="122">
        <v>332.80048432123976</v>
      </c>
      <c r="E201" s="122">
        <v>332.29605872251057</v>
      </c>
      <c r="F201" s="122">
        <v>353.99040275094586</v>
      </c>
      <c r="G201" s="122">
        <v>287.2072574009598</v>
      </c>
      <c r="H201" s="122">
        <v>334.7935412105283</v>
      </c>
      <c r="I201" s="122">
        <v>292.43876845938422</v>
      </c>
      <c r="J201" s="122">
        <v>316.61156389050183</v>
      </c>
      <c r="K201" s="122">
        <v>400.24034152952981</v>
      </c>
      <c r="L201" s="122">
        <v>405.07359854720005</v>
      </c>
      <c r="M201" s="122">
        <v>399.91769255262625</v>
      </c>
      <c r="N201" s="122">
        <v>411.85551109836064</v>
      </c>
      <c r="O201" s="122">
        <v>402.88343478394228</v>
      </c>
      <c r="P201" s="122">
        <v>420.51807440047128</v>
      </c>
      <c r="Q201" s="122">
        <v>405.21272127999566</v>
      </c>
      <c r="R201" s="122">
        <v>415.28417980576165</v>
      </c>
      <c r="S201" s="122">
        <v>417.45825609425265</v>
      </c>
      <c r="T201" s="122">
        <v>414.43540195910873</v>
      </c>
      <c r="U201" s="122">
        <v>426.09933818968341</v>
      </c>
      <c r="V201" s="122">
        <v>419.54320181544909</v>
      </c>
      <c r="W201" s="122">
        <v>398.03995232953474</v>
      </c>
      <c r="X201" s="122">
        <v>414.09782063811019</v>
      </c>
      <c r="Y201" s="122">
        <v>420.18193814305522</v>
      </c>
      <c r="DA201" s="130" t="s">
        <v>2576</v>
      </c>
    </row>
    <row r="202" spans="1:105" ht="12" customHeight="1" x14ac:dyDescent="0.25">
      <c r="A202" s="97" t="s">
        <v>50</v>
      </c>
      <c r="B202" s="98">
        <v>276.6102184164244</v>
      </c>
      <c r="C202" s="98">
        <v>319.3300067399162</v>
      </c>
      <c r="D202" s="98">
        <v>337.01241558409475</v>
      </c>
      <c r="E202" s="98">
        <v>322.85284694800811</v>
      </c>
      <c r="F202" s="98">
        <v>351.21765985907291</v>
      </c>
      <c r="G202" s="98">
        <v>293.82052105155179</v>
      </c>
      <c r="H202" s="98">
        <v>336.36649065842653</v>
      </c>
      <c r="I202" s="98">
        <v>293.62274674058671</v>
      </c>
      <c r="J202" s="98">
        <v>313.944110953944</v>
      </c>
      <c r="K202" s="98">
        <v>407.41668824699605</v>
      </c>
      <c r="L202" s="98">
        <v>438.17170008856317</v>
      </c>
      <c r="M202" s="98">
        <v>405.24007198067767</v>
      </c>
      <c r="N202" s="98">
        <v>344.90192609073478</v>
      </c>
      <c r="O202" s="98">
        <v>345.2303150693777</v>
      </c>
      <c r="P202" s="98">
        <v>386.65025718349489</v>
      </c>
      <c r="Q202" s="98">
        <v>427.04424391710819</v>
      </c>
      <c r="R202" s="98">
        <v>451.44832615280575</v>
      </c>
      <c r="S202" s="98">
        <v>434.49518099870232</v>
      </c>
      <c r="T202" s="98">
        <v>404.21099528276562</v>
      </c>
      <c r="U202" s="98">
        <v>406.72179252016753</v>
      </c>
      <c r="V202" s="98">
        <v>406.7729887179525</v>
      </c>
      <c r="W202" s="98">
        <v>562.08797989360141</v>
      </c>
      <c r="X202" s="98">
        <v>290.87401902452109</v>
      </c>
      <c r="Y202" s="98">
        <v>413.74088250445976</v>
      </c>
      <c r="DA202" s="63" t="s">
        <v>2577</v>
      </c>
    </row>
    <row r="203" spans="1:105" ht="12" customHeight="1" x14ac:dyDescent="0.25">
      <c r="A203" s="109" t="s">
        <v>120</v>
      </c>
      <c r="B203" s="33">
        <v>275.41422432953823</v>
      </c>
      <c r="C203" s="33">
        <v>317.44357292718195</v>
      </c>
      <c r="D203" s="33">
        <v>332.77611980402139</v>
      </c>
      <c r="E203" s="33">
        <v>332.34776828297834</v>
      </c>
      <c r="F203" s="33">
        <v>354.00530526094167</v>
      </c>
      <c r="G203" s="33">
        <v>287.1722205726058</v>
      </c>
      <c r="H203" s="33">
        <v>334.78554301716832</v>
      </c>
      <c r="I203" s="33">
        <v>292.43309686637696</v>
      </c>
      <c r="J203" s="33">
        <v>316.62334743307736</v>
      </c>
      <c r="K203" s="33">
        <v>400.21184267041514</v>
      </c>
      <c r="L203" s="33">
        <v>404.95866194871462</v>
      </c>
      <c r="M203" s="33">
        <v>399.90277700063837</v>
      </c>
      <c r="N203" s="33">
        <v>412.00710489668336</v>
      </c>
      <c r="O203" s="33">
        <v>402.99741279357789</v>
      </c>
      <c r="P203" s="33">
        <v>420.58589275987435</v>
      </c>
      <c r="Q203" s="33">
        <v>405.16153583209814</v>
      </c>
      <c r="R203" s="33">
        <v>415.19084609473072</v>
      </c>
      <c r="S203" s="33">
        <v>417.41430863456713</v>
      </c>
      <c r="T203" s="33">
        <v>414.45998777874365</v>
      </c>
      <c r="U203" s="33">
        <v>426.1449737597074</v>
      </c>
      <c r="V203" s="33">
        <v>419.57163510761637</v>
      </c>
      <c r="W203" s="33">
        <v>397.68063290410896</v>
      </c>
      <c r="X203" s="33">
        <v>414.28245068970074</v>
      </c>
      <c r="Y203" s="33">
        <v>420.18746066055616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25.377589187180632</v>
      </c>
      <c r="C205" s="117">
        <f t="shared" si="88"/>
        <v>18.548889682539834</v>
      </c>
      <c r="D205" s="117">
        <f t="shared" si="88"/>
        <v>16.931160259232495</v>
      </c>
      <c r="E205" s="117">
        <f t="shared" si="88"/>
        <v>14.342876092754389</v>
      </c>
      <c r="F205" s="117">
        <f t="shared" si="88"/>
        <v>14.558711251287027</v>
      </c>
      <c r="G205" s="117">
        <f t="shared" si="88"/>
        <v>17.631223587950196</v>
      </c>
      <c r="H205" s="117">
        <f t="shared" si="88"/>
        <v>17.064387320546945</v>
      </c>
      <c r="I205" s="117">
        <f t="shared" si="88"/>
        <v>17.863032617180377</v>
      </c>
      <c r="J205" s="117">
        <f t="shared" si="88"/>
        <v>17.679354384289542</v>
      </c>
      <c r="K205" s="117">
        <f t="shared" si="88"/>
        <v>11.791998045110057</v>
      </c>
      <c r="L205" s="117">
        <f t="shared" si="88"/>
        <v>10.899256463098109</v>
      </c>
      <c r="M205" s="117">
        <f t="shared" si="88"/>
        <v>9.9797641135165307</v>
      </c>
      <c r="N205" s="117">
        <f t="shared" si="88"/>
        <v>9.3702651608657064</v>
      </c>
      <c r="O205" s="117">
        <f t="shared" si="88"/>
        <v>8.5294473785823328</v>
      </c>
      <c r="P205" s="117">
        <f t="shared" si="88"/>
        <v>9.0108253754379941</v>
      </c>
      <c r="Q205" s="117">
        <f t="shared" si="88"/>
        <v>8.7428816081781608</v>
      </c>
      <c r="R205" s="117">
        <f t="shared" ref="R205:V205" si="89">R206+R208+R210+R219</f>
        <v>6.7639074959944656</v>
      </c>
      <c r="S205" s="117">
        <f t="shared" si="89"/>
        <v>6.6161008341208518</v>
      </c>
      <c r="T205" s="117">
        <f t="shared" si="89"/>
        <v>5.9355238468378504</v>
      </c>
      <c r="U205" s="117">
        <f t="shared" si="89"/>
        <v>6.0902416545146218</v>
      </c>
      <c r="V205" s="117">
        <f t="shared" si="89"/>
        <v>5.6694613069406223</v>
      </c>
      <c r="W205" s="117">
        <f t="shared" ref="W205:Y205" si="90">W206+W208+W210+W219</f>
        <v>7.2252902754647064</v>
      </c>
      <c r="X205" s="117">
        <f t="shared" si="90"/>
        <v>5.7856139451157054</v>
      </c>
      <c r="Y205" s="117">
        <f t="shared" si="90"/>
        <v>5.0859894479641623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24.70538248087324</v>
      </c>
      <c r="C210" s="122">
        <v>17.803544606051609</v>
      </c>
      <c r="D210" s="122">
        <v>16.201654110986443</v>
      </c>
      <c r="E210" s="122">
        <v>13.682128510280801</v>
      </c>
      <c r="F210" s="122">
        <v>13.854239716732058</v>
      </c>
      <c r="G210" s="122">
        <v>17.051275338509782</v>
      </c>
      <c r="H210" s="122">
        <v>16.428380758042518</v>
      </c>
      <c r="I210" s="122">
        <v>17.340401921683995</v>
      </c>
      <c r="J210" s="122">
        <v>17.163962579838653</v>
      </c>
      <c r="K210" s="122">
        <v>11.19071469504078</v>
      </c>
      <c r="L210" s="122">
        <v>10.333680912795879</v>
      </c>
      <c r="M210" s="122">
        <v>9.5574722427257637</v>
      </c>
      <c r="N210" s="122">
        <v>9.0798107013796638</v>
      </c>
      <c r="O210" s="122">
        <v>8.2756234341708144</v>
      </c>
      <c r="P210" s="122">
        <v>8.7229959646099449</v>
      </c>
      <c r="Q210" s="122">
        <v>8.3710720052397534</v>
      </c>
      <c r="R210" s="122">
        <v>6.3318504844425068</v>
      </c>
      <c r="S210" s="122">
        <v>6.2010406802587648</v>
      </c>
      <c r="T210" s="122">
        <v>5.5758519900787125</v>
      </c>
      <c r="U210" s="122">
        <v>5.7363742357286895</v>
      </c>
      <c r="V210" s="122">
        <v>5.335476785207673</v>
      </c>
      <c r="W210" s="122">
        <v>6.7731810466872426</v>
      </c>
      <c r="X210" s="122">
        <v>5.6257185295442929</v>
      </c>
      <c r="Y210" s="122">
        <v>4.955971162813654</v>
      </c>
      <c r="DA210" s="130" t="s">
        <v>2735</v>
      </c>
    </row>
    <row r="211" spans="1:105" ht="12" customHeight="1" x14ac:dyDescent="0.25">
      <c r="A211" s="97" t="s">
        <v>124</v>
      </c>
      <c r="B211" s="98">
        <v>754.28569680613191</v>
      </c>
      <c r="C211" s="98">
        <v>672.64772687480934</v>
      </c>
      <c r="D211" s="98">
        <v>728.27744834912016</v>
      </c>
      <c r="E211" s="98">
        <v>669.73291213912432</v>
      </c>
      <c r="F211" s="98">
        <v>665.87591281697712</v>
      </c>
      <c r="G211" s="98">
        <v>760.19165446921249</v>
      </c>
      <c r="H211" s="98">
        <v>706.4078700819457</v>
      </c>
      <c r="I211" s="98">
        <v>751.75627649534499</v>
      </c>
      <c r="J211" s="98">
        <v>824.03318267837324</v>
      </c>
      <c r="K211" s="98">
        <v>661.36232206386558</v>
      </c>
      <c r="L211" s="98">
        <v>727.49447495684387</v>
      </c>
      <c r="M211" s="98">
        <v>788.28791319233812</v>
      </c>
      <c r="N211" s="98">
        <v>794.30870506388567</v>
      </c>
      <c r="O211" s="98">
        <v>747.20644465631449</v>
      </c>
      <c r="P211" s="98">
        <v>792.69779655322452</v>
      </c>
      <c r="Q211" s="98">
        <v>800.64658115278655</v>
      </c>
      <c r="R211" s="98">
        <v>683.92744844001163</v>
      </c>
      <c r="S211" s="98">
        <v>693.76861505726981</v>
      </c>
      <c r="T211" s="98">
        <v>639.92486303867543</v>
      </c>
      <c r="U211" s="98">
        <v>634.2549429757056</v>
      </c>
      <c r="V211" s="98">
        <v>594.20338912324144</v>
      </c>
      <c r="W211" s="98">
        <v>735.65467813016892</v>
      </c>
      <c r="X211" s="98">
        <v>629.79860876692692</v>
      </c>
      <c r="Y211" s="98">
        <v>604.30764479460117</v>
      </c>
      <c r="DA211" s="63" t="s">
        <v>2736</v>
      </c>
    </row>
    <row r="212" spans="1:105" ht="12" customHeight="1" x14ac:dyDescent="0.25">
      <c r="A212" s="97" t="s">
        <v>123</v>
      </c>
      <c r="B212" s="98">
        <v>281.55833048666602</v>
      </c>
      <c r="C212" s="98">
        <v>250.20801763224279</v>
      </c>
      <c r="D212" s="98">
        <v>272.32423896268534</v>
      </c>
      <c r="E212" s="98">
        <v>247.71820059262299</v>
      </c>
      <c r="F212" s="98">
        <v>244.90426838357524</v>
      </c>
      <c r="G212" s="98">
        <v>279.26653531273593</v>
      </c>
      <c r="H212" s="98">
        <v>215.65909949626126</v>
      </c>
      <c r="I212" s="98">
        <v>243.08560502634253</v>
      </c>
      <c r="J212" s="98">
        <v>290.70110275064098</v>
      </c>
      <c r="K212" s="98">
        <v>237.65440932440686</v>
      </c>
      <c r="L212" s="98">
        <v>230.06763033513838</v>
      </c>
      <c r="M212" s="98">
        <v>278.97436144507759</v>
      </c>
      <c r="N212" s="98">
        <v>270.04531002174048</v>
      </c>
      <c r="O212" s="98">
        <v>214.72439220972478</v>
      </c>
      <c r="P212" s="98">
        <v>234.11425233050065</v>
      </c>
      <c r="Q212" s="98">
        <v>187.17805070039077</v>
      </c>
      <c r="R212" s="98">
        <v>151.65605351634323</v>
      </c>
      <c r="S212" s="98">
        <v>177.25767424871384</v>
      </c>
      <c r="T212" s="98">
        <v>190.99224983735533</v>
      </c>
      <c r="U212" s="98">
        <v>187.42388122300201</v>
      </c>
      <c r="V212" s="98">
        <v>173.90367055776073</v>
      </c>
      <c r="W212" s="98">
        <v>207.43895899586528</v>
      </c>
      <c r="X212" s="98">
        <v>205.36732098043569</v>
      </c>
      <c r="Y212" s="98">
        <v>198.64528017507078</v>
      </c>
      <c r="DA212" s="63" t="s">
        <v>2737</v>
      </c>
    </row>
    <row r="213" spans="1:105" ht="12" customHeight="1" x14ac:dyDescent="0.25">
      <c r="A213" s="100" t="s">
        <v>50</v>
      </c>
      <c r="B213" s="101">
        <v>281.55833048666602</v>
      </c>
      <c r="C213" s="101">
        <v>250.20801763224279</v>
      </c>
      <c r="D213" s="101">
        <v>272.32423896268534</v>
      </c>
      <c r="E213" s="101">
        <v>247.71820059262299</v>
      </c>
      <c r="F213" s="101">
        <v>244.90426838357524</v>
      </c>
      <c r="G213" s="101">
        <v>279.26653531273593</v>
      </c>
      <c r="H213" s="101">
        <v>215.65909949626126</v>
      </c>
      <c r="I213" s="101">
        <v>243.08560502634253</v>
      </c>
      <c r="J213" s="101">
        <v>290.70110275064098</v>
      </c>
      <c r="K213" s="101">
        <v>237.65440932440686</v>
      </c>
      <c r="L213" s="101">
        <v>230.06763033513838</v>
      </c>
      <c r="M213" s="101">
        <v>278.97436144507759</v>
      </c>
      <c r="N213" s="101">
        <v>270.04531002174048</v>
      </c>
      <c r="O213" s="101">
        <v>214.72439220972478</v>
      </c>
      <c r="P213" s="101">
        <v>234.11425233050065</v>
      </c>
      <c r="Q213" s="101">
        <v>187.17805070039077</v>
      </c>
      <c r="R213" s="101">
        <v>151.65605351634323</v>
      </c>
      <c r="S213" s="101">
        <v>177.25767424871384</v>
      </c>
      <c r="T213" s="101">
        <v>190.99224983735533</v>
      </c>
      <c r="U213" s="101">
        <v>187.42388122300201</v>
      </c>
      <c r="V213" s="101">
        <v>173.90367055776073</v>
      </c>
      <c r="W213" s="101">
        <v>207.43895899586528</v>
      </c>
      <c r="X213" s="101">
        <v>205.36732098043569</v>
      </c>
      <c r="Y213" s="101">
        <v>198.64528017507078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0.67220670630739077</v>
      </c>
      <c r="C219" s="122">
        <v>0.74534507648822335</v>
      </c>
      <c r="D219" s="122">
        <v>0.72950614824605176</v>
      </c>
      <c r="E219" s="122">
        <v>0.66074758247358834</v>
      </c>
      <c r="F219" s="122">
        <v>0.70447153455496925</v>
      </c>
      <c r="G219" s="122">
        <v>0.57994824944041412</v>
      </c>
      <c r="H219" s="122">
        <v>0.63600656250442666</v>
      </c>
      <c r="I219" s="122">
        <v>0.52263069549638186</v>
      </c>
      <c r="J219" s="122">
        <v>0.51539180445088884</v>
      </c>
      <c r="K219" s="122">
        <v>0.60128335006927724</v>
      </c>
      <c r="L219" s="122">
        <v>0.5655755503022295</v>
      </c>
      <c r="M219" s="122">
        <v>0.42229187079076685</v>
      </c>
      <c r="N219" s="122">
        <v>0.29045445948604165</v>
      </c>
      <c r="O219" s="122">
        <v>0.25382394441151857</v>
      </c>
      <c r="P219" s="122">
        <v>0.28782941082804886</v>
      </c>
      <c r="Q219" s="122">
        <v>0.37180960293840792</v>
      </c>
      <c r="R219" s="122">
        <v>0.43205701155195864</v>
      </c>
      <c r="S219" s="122">
        <v>0.415060153862087</v>
      </c>
      <c r="T219" s="122">
        <v>0.35967185675913765</v>
      </c>
      <c r="U219" s="122">
        <v>0.35386741878593247</v>
      </c>
      <c r="V219" s="122">
        <v>0.33398452173294951</v>
      </c>
      <c r="W219" s="122">
        <v>0.45210922877746335</v>
      </c>
      <c r="X219" s="122">
        <v>0.15989541557141224</v>
      </c>
      <c r="Y219" s="122">
        <v>0.1300182851505079</v>
      </c>
      <c r="DA219" s="130" t="s">
        <v>2744</v>
      </c>
    </row>
    <row r="220" spans="1:105" ht="12" customHeight="1" x14ac:dyDescent="0.25">
      <c r="A220" s="97" t="s">
        <v>50</v>
      </c>
      <c r="B220" s="98">
        <v>104.47116530997893</v>
      </c>
      <c r="C220" s="98">
        <v>120.37163431292898</v>
      </c>
      <c r="D220" s="98">
        <v>126.84034695427243</v>
      </c>
      <c r="E220" s="98">
        <v>121.32662241004056</v>
      </c>
      <c r="F220" s="98">
        <v>131.77758878211381</v>
      </c>
      <c r="G220" s="98">
        <v>110.04621153375358</v>
      </c>
      <c r="H220" s="98">
        <v>125.71502457687039</v>
      </c>
      <c r="I220" s="98">
        <v>109.62485149478998</v>
      </c>
      <c r="J220" s="98">
        <v>117.18517709568749</v>
      </c>
      <c r="K220" s="98">
        <v>152.01147763802322</v>
      </c>
      <c r="L220" s="98">
        <v>163.43342826118845</v>
      </c>
      <c r="M220" s="98">
        <v>151.11048413884581</v>
      </c>
      <c r="N220" s="98">
        <v>128.57385100489572</v>
      </c>
      <c r="O220" s="98">
        <v>128.64475040794707</v>
      </c>
      <c r="P220" s="98">
        <v>144.02698738220883</v>
      </c>
      <c r="Q220" s="98">
        <v>158.95535427536464</v>
      </c>
      <c r="R220" s="98">
        <v>167.84180450189157</v>
      </c>
      <c r="S220" s="98">
        <v>161.31966585319299</v>
      </c>
      <c r="T220" s="98">
        <v>149.93497128352215</v>
      </c>
      <c r="U220" s="98">
        <v>150.61126674294229</v>
      </c>
      <c r="V220" s="98">
        <v>150.33608377625461</v>
      </c>
      <c r="W220" s="98">
        <v>206.86351361235734</v>
      </c>
      <c r="X220" s="98">
        <v>106.87557250903116</v>
      </c>
      <c r="Y220" s="98">
        <v>151.77372218222365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163.04386140740789</v>
      </c>
      <c r="C223" s="118">
        <f t="shared" si="93"/>
        <v>177.03411151467992</v>
      </c>
      <c r="D223" s="118">
        <f t="shared" si="93"/>
        <v>168.68561558755383</v>
      </c>
      <c r="E223" s="118">
        <f t="shared" si="93"/>
        <v>171.77602185051097</v>
      </c>
      <c r="F223" s="118">
        <f t="shared" si="93"/>
        <v>163.82561502761453</v>
      </c>
      <c r="G223" s="118">
        <f t="shared" si="93"/>
        <v>156.57887115005022</v>
      </c>
      <c r="H223" s="118">
        <f t="shared" si="93"/>
        <v>152.28810482174569</v>
      </c>
      <c r="I223" s="118">
        <f t="shared" si="93"/>
        <v>155.02924715046936</v>
      </c>
      <c r="J223" s="118">
        <f t="shared" si="93"/>
        <v>152.86835409243895</v>
      </c>
      <c r="K223" s="118">
        <f t="shared" si="93"/>
        <v>157.21852569189716</v>
      </c>
      <c r="L223" s="118">
        <f t="shared" si="93"/>
        <v>169.74081215399272</v>
      </c>
      <c r="M223" s="118">
        <f t="shared" si="93"/>
        <v>164.80062071634154</v>
      </c>
      <c r="N223" s="118">
        <f t="shared" si="93"/>
        <v>164.74867115802894</v>
      </c>
      <c r="O223" s="118">
        <f t="shared" si="93"/>
        <v>166.61156207463057</v>
      </c>
      <c r="P223" s="118">
        <f t="shared" si="93"/>
        <v>146.47839474811511</v>
      </c>
      <c r="Q223" s="118">
        <f t="shared" si="93"/>
        <v>158.64427821351197</v>
      </c>
      <c r="R223" s="118">
        <f t="shared" ref="R223:V223" si="94">R224+R226+R228+R237</f>
        <v>169.65279244964751</v>
      </c>
      <c r="S223" s="118">
        <f t="shared" si="94"/>
        <v>164.85471333639666</v>
      </c>
      <c r="T223" s="118">
        <f t="shared" si="94"/>
        <v>155.92736846243076</v>
      </c>
      <c r="U223" s="118">
        <f t="shared" si="94"/>
        <v>157.42594639604954</v>
      </c>
      <c r="V223" s="118">
        <f t="shared" si="94"/>
        <v>163.64368973813706</v>
      </c>
      <c r="W223" s="118">
        <f t="shared" ref="W223:Y223" si="95">W224+W226+W228+W237</f>
        <v>168.66193356611851</v>
      </c>
      <c r="X223" s="118">
        <f t="shared" si="95"/>
        <v>155.28772772089766</v>
      </c>
      <c r="Y223" s="118">
        <f t="shared" si="95"/>
        <v>155.36531855845354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131.39461150166744</v>
      </c>
      <c r="C224" s="123">
        <f t="shared" si="96"/>
        <v>144.33696723206765</v>
      </c>
      <c r="D224" s="123">
        <f t="shared" si="96"/>
        <v>134.91983911993296</v>
      </c>
      <c r="E224" s="123">
        <f t="shared" si="96"/>
        <v>138.32217716958439</v>
      </c>
      <c r="F224" s="123">
        <f t="shared" si="96"/>
        <v>130.33270124346905</v>
      </c>
      <c r="G224" s="123">
        <f t="shared" si="96"/>
        <v>126.27133747048616</v>
      </c>
      <c r="H224" s="123">
        <f t="shared" si="96"/>
        <v>120.91974277920461</v>
      </c>
      <c r="I224" s="123">
        <f t="shared" si="96"/>
        <v>124.17450862020574</v>
      </c>
      <c r="J224" s="123">
        <f t="shared" si="96"/>
        <v>121.82104870347727</v>
      </c>
      <c r="K224" s="123">
        <f t="shared" si="96"/>
        <v>123.50918439482891</v>
      </c>
      <c r="L224" s="123">
        <f t="shared" si="96"/>
        <v>135.73447096524765</v>
      </c>
      <c r="M224" s="123">
        <f t="shared" si="96"/>
        <v>131.49286159426762</v>
      </c>
      <c r="N224" s="123">
        <f t="shared" si="96"/>
        <v>130.46311108989508</v>
      </c>
      <c r="O224" s="123">
        <f t="shared" si="96"/>
        <v>132.59938569698639</v>
      </c>
      <c r="P224" s="123">
        <f t="shared" si="96"/>
        <v>112.72054702776599</v>
      </c>
      <c r="Q224" s="123">
        <f t="shared" si="96"/>
        <v>125.32753143972566</v>
      </c>
      <c r="R224" s="123">
        <f t="shared" si="96"/>
        <v>136.67055690991947</v>
      </c>
      <c r="S224" s="123">
        <f t="shared" si="96"/>
        <v>132.78435664768281</v>
      </c>
      <c r="T224" s="123">
        <f t="shared" si="96"/>
        <v>125.26278940106158</v>
      </c>
      <c r="U224" s="123">
        <f t="shared" si="96"/>
        <v>126.10648483776974</v>
      </c>
      <c r="V224" s="123">
        <f t="shared" si="96"/>
        <v>133.33986456665301</v>
      </c>
      <c r="W224" s="123">
        <f t="shared" si="96"/>
        <v>136.76746410243317</v>
      </c>
      <c r="X224" s="123">
        <f t="shared" si="96"/>
        <v>124.33176964180069</v>
      </c>
      <c r="Y224" s="123">
        <f t="shared" si="96"/>
        <v>125.83000108137595</v>
      </c>
      <c r="DA224" s="130" t="s">
        <v>2899</v>
      </c>
    </row>
    <row r="225" spans="1:105" ht="12" customHeight="1" x14ac:dyDescent="0.25">
      <c r="A225" s="97" t="s">
        <v>53</v>
      </c>
      <c r="B225" s="99">
        <v>131.39461150166744</v>
      </c>
      <c r="C225" s="99">
        <v>144.33696723206765</v>
      </c>
      <c r="D225" s="99">
        <v>134.91983911993296</v>
      </c>
      <c r="E225" s="99">
        <v>138.32217716958439</v>
      </c>
      <c r="F225" s="99">
        <v>130.33270124346905</v>
      </c>
      <c r="G225" s="99">
        <v>126.27133747048616</v>
      </c>
      <c r="H225" s="99">
        <v>120.91974277920461</v>
      </c>
      <c r="I225" s="99">
        <v>124.17450862020574</v>
      </c>
      <c r="J225" s="99">
        <v>121.82104870347727</v>
      </c>
      <c r="K225" s="99">
        <v>123.50918439482891</v>
      </c>
      <c r="L225" s="99">
        <v>135.73447096524765</v>
      </c>
      <c r="M225" s="99">
        <v>131.49286159426762</v>
      </c>
      <c r="N225" s="99">
        <v>130.46311108989508</v>
      </c>
      <c r="O225" s="99">
        <v>132.59938569698639</v>
      </c>
      <c r="P225" s="99">
        <v>112.72054702776599</v>
      </c>
      <c r="Q225" s="99">
        <v>125.32753143972566</v>
      </c>
      <c r="R225" s="99">
        <v>136.67055690991947</v>
      </c>
      <c r="S225" s="99">
        <v>132.78435664768281</v>
      </c>
      <c r="T225" s="99">
        <v>125.26278940106158</v>
      </c>
      <c r="U225" s="99">
        <v>126.10648483776974</v>
      </c>
      <c r="V225" s="99">
        <v>133.33986456665301</v>
      </c>
      <c r="W225" s="99">
        <v>136.76746410243317</v>
      </c>
      <c r="X225" s="99">
        <v>124.33176964180069</v>
      </c>
      <c r="Y225" s="99">
        <v>125.83000108137595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2.3483824764839609E-2</v>
      </c>
      <c r="C226" s="123">
        <f t="shared" si="97"/>
        <v>2.6806679887830059E-2</v>
      </c>
      <c r="D226" s="123">
        <f t="shared" si="97"/>
        <v>2.9066471735714104E-2</v>
      </c>
      <c r="E226" s="123">
        <f t="shared" si="97"/>
        <v>5.29513312856454E-2</v>
      </c>
      <c r="F226" s="123">
        <f t="shared" si="97"/>
        <v>3.4561195200115136E-2</v>
      </c>
      <c r="G226" s="123">
        <f t="shared" si="97"/>
        <v>3.7939454860638336E-2</v>
      </c>
      <c r="H226" s="123">
        <f t="shared" si="97"/>
        <v>4.5035908870560436E-2</v>
      </c>
      <c r="I226" s="123">
        <f t="shared" si="97"/>
        <v>4.2864249209068249E-2</v>
      </c>
      <c r="J226" s="123">
        <f t="shared" si="97"/>
        <v>3.8394897352181795E-2</v>
      </c>
      <c r="K226" s="123">
        <f t="shared" si="97"/>
        <v>3.8961996768932985E-2</v>
      </c>
      <c r="L226" s="123">
        <f t="shared" si="97"/>
        <v>4.4544257298778228E-2</v>
      </c>
      <c r="M226" s="123">
        <f t="shared" si="97"/>
        <v>4.1906719277751546E-2</v>
      </c>
      <c r="N226" s="123">
        <f t="shared" si="97"/>
        <v>5.1056525056602811E-2</v>
      </c>
      <c r="O226" s="123">
        <f t="shared" si="97"/>
        <v>6.5818532010838163E-2</v>
      </c>
      <c r="P226" s="123">
        <f t="shared" si="97"/>
        <v>4.2221171302816496E-2</v>
      </c>
      <c r="Q226" s="123">
        <f t="shared" si="97"/>
        <v>7.114309550622458E-2</v>
      </c>
      <c r="R226" s="123">
        <f t="shared" si="97"/>
        <v>4.1442848983099329E-2</v>
      </c>
      <c r="S226" s="123">
        <f t="shared" si="97"/>
        <v>4.1398847164164414E-2</v>
      </c>
      <c r="T226" s="123">
        <f t="shared" si="97"/>
        <v>3.8432339543370775E-2</v>
      </c>
      <c r="U226" s="123">
        <f t="shared" si="97"/>
        <v>4.1592369378764781E-2</v>
      </c>
      <c r="V226" s="123">
        <f t="shared" si="97"/>
        <v>4.0876062862793244E-2</v>
      </c>
      <c r="W226" s="123">
        <f t="shared" si="97"/>
        <v>4.064057560497681E-2</v>
      </c>
      <c r="X226" s="123">
        <f t="shared" si="97"/>
        <v>3.7328829205028252E-2</v>
      </c>
      <c r="Y226" s="123">
        <f t="shared" si="97"/>
        <v>3.685611316679057E-2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2.3483824764839609E-2</v>
      </c>
      <c r="C227" s="99">
        <f>RES_hhdet_fecs!C165</f>
        <v>2.6806679887830059E-2</v>
      </c>
      <c r="D227" s="99">
        <f>RES_hhdet_fecs!D165</f>
        <v>2.9066471735714104E-2</v>
      </c>
      <c r="E227" s="99">
        <f>RES_hhdet_fecs!E165</f>
        <v>5.29513312856454E-2</v>
      </c>
      <c r="F227" s="99">
        <f>RES_hhdet_fecs!F165</f>
        <v>3.4561195200115136E-2</v>
      </c>
      <c r="G227" s="99">
        <f>RES_hhdet_fecs!G165</f>
        <v>3.7939454860638336E-2</v>
      </c>
      <c r="H227" s="99">
        <f>RES_hhdet_fecs!H165</f>
        <v>4.5035908870560436E-2</v>
      </c>
      <c r="I227" s="99">
        <f>RES_hhdet_fecs!I165</f>
        <v>4.2864249209068249E-2</v>
      </c>
      <c r="J227" s="99">
        <f>RES_hhdet_fecs!J165</f>
        <v>3.8394897352181795E-2</v>
      </c>
      <c r="K227" s="99">
        <f>RES_hhdet_fecs!K165</f>
        <v>3.8961996768932985E-2</v>
      </c>
      <c r="L227" s="99">
        <f>RES_hhdet_fecs!L165</f>
        <v>4.4544257298778228E-2</v>
      </c>
      <c r="M227" s="99">
        <f>RES_hhdet_fecs!M165</f>
        <v>4.1906719277751546E-2</v>
      </c>
      <c r="N227" s="99">
        <f>RES_hhdet_fecs!N165</f>
        <v>5.1056525056602811E-2</v>
      </c>
      <c r="O227" s="99">
        <f>RES_hhdet_fecs!O165</f>
        <v>6.5818532010838163E-2</v>
      </c>
      <c r="P227" s="99">
        <f>RES_hhdet_fecs!P165</f>
        <v>4.2221171302816496E-2</v>
      </c>
      <c r="Q227" s="99">
        <f>RES_hhdet_fecs!Q165</f>
        <v>7.114309550622458E-2</v>
      </c>
      <c r="R227" s="99">
        <f>RES_hhdet_fecs!R165</f>
        <v>4.1442848983099329E-2</v>
      </c>
      <c r="S227" s="99">
        <f>RES_hhdet_fecs!S165</f>
        <v>4.1398847164164414E-2</v>
      </c>
      <c r="T227" s="99">
        <f>RES_hhdet_fecs!T165</f>
        <v>3.8432339543370775E-2</v>
      </c>
      <c r="U227" s="99">
        <f>RES_hhdet_fecs!U165</f>
        <v>4.1592369378764781E-2</v>
      </c>
      <c r="V227" s="99">
        <f>RES_hhdet_fecs!V165</f>
        <v>4.0876062862793244E-2</v>
      </c>
      <c r="W227" s="99">
        <f>RES_hhdet_fecs!W165</f>
        <v>4.064057560497681E-2</v>
      </c>
      <c r="X227" s="99">
        <f>RES_hhdet_fecs!X165</f>
        <v>3.7328829205028252E-2</v>
      </c>
      <c r="Y227" s="99">
        <f>RES_hhdet_fecs!Y165</f>
        <v>3.685611316679057E-2</v>
      </c>
      <c r="DA227" s="63" t="s">
        <v>2902</v>
      </c>
    </row>
    <row r="228" spans="1:105" ht="12" customHeight="1" x14ac:dyDescent="0.25">
      <c r="A228" s="121" t="s">
        <v>55</v>
      </c>
      <c r="B228" s="123">
        <v>27.703815739605204</v>
      </c>
      <c r="C228" s="123">
        <v>28.203969506767908</v>
      </c>
      <c r="D228" s="123">
        <v>29.092502402812169</v>
      </c>
      <c r="E228" s="123">
        <v>28.830681052516415</v>
      </c>
      <c r="F228" s="123">
        <v>28.630458189065429</v>
      </c>
      <c r="G228" s="123">
        <v>26.38281052793328</v>
      </c>
      <c r="H228" s="123">
        <v>26.836622515400801</v>
      </c>
      <c r="I228" s="123">
        <v>26.917438236727445</v>
      </c>
      <c r="J228" s="123">
        <v>26.808973324221014</v>
      </c>
      <c r="K228" s="123">
        <v>28.385319782744791</v>
      </c>
      <c r="L228" s="123">
        <v>28.65689757342443</v>
      </c>
      <c r="M228" s="123">
        <v>28.054697148273878</v>
      </c>
      <c r="N228" s="123">
        <v>28.885767706109537</v>
      </c>
      <c r="O228" s="123">
        <v>28.75991775085831</v>
      </c>
      <c r="P228" s="123">
        <v>28.325868210412935</v>
      </c>
      <c r="Q228" s="123">
        <v>28.057643202149162</v>
      </c>
      <c r="R228" s="123">
        <v>27.682897713069472</v>
      </c>
      <c r="S228" s="123">
        <v>26.826890533603308</v>
      </c>
      <c r="T228" s="123">
        <v>25.555054979446449</v>
      </c>
      <c r="U228" s="123">
        <v>26.131875145201064</v>
      </c>
      <c r="V228" s="123">
        <v>25.258878028276911</v>
      </c>
      <c r="W228" s="123">
        <v>27.260122388579095</v>
      </c>
      <c r="X228" s="123">
        <v>26.238413609199608</v>
      </c>
      <c r="Y228" s="123">
        <v>24.810122393645418</v>
      </c>
      <c r="DA228" s="130" t="s">
        <v>2903</v>
      </c>
    </row>
    <row r="229" spans="1:105" ht="12" customHeight="1" x14ac:dyDescent="0.25">
      <c r="A229" s="97" t="s">
        <v>124</v>
      </c>
      <c r="B229" s="99">
        <v>35.493321092655684</v>
      </c>
      <c r="C229" s="99">
        <v>31.389725208724968</v>
      </c>
      <c r="D229" s="99">
        <v>33.829375515372426</v>
      </c>
      <c r="E229" s="99">
        <v>30.758102959706846</v>
      </c>
      <c r="F229" s="99">
        <v>30.407497700769216</v>
      </c>
      <c r="G229" s="99">
        <v>34.550580181110305</v>
      </c>
      <c r="H229" s="99">
        <v>31.920882811868527</v>
      </c>
      <c r="I229" s="99">
        <v>33.842910296676187</v>
      </c>
      <c r="J229" s="99">
        <v>37.016201960569475</v>
      </c>
      <c r="K229" s="99">
        <v>29.651114903774321</v>
      </c>
      <c r="L229" s="99">
        <v>32.426929114588795</v>
      </c>
      <c r="M229" s="99">
        <v>35.052346198960642</v>
      </c>
      <c r="N229" s="99">
        <v>35.292337406225307</v>
      </c>
      <c r="O229" s="99">
        <v>33.011285368880749</v>
      </c>
      <c r="P229" s="99">
        <v>34.989936271766652</v>
      </c>
      <c r="Q229" s="99">
        <v>35.531764527529987</v>
      </c>
      <c r="R229" s="99">
        <v>30.312141064450749</v>
      </c>
      <c r="S229" s="99">
        <v>30.651796689893832</v>
      </c>
      <c r="T229" s="99">
        <v>28.153318831104421</v>
      </c>
      <c r="U229" s="99">
        <v>27.924318368101964</v>
      </c>
      <c r="V229" s="99">
        <v>26.174264729486897</v>
      </c>
      <c r="W229" s="99">
        <v>31.89982036568324</v>
      </c>
      <c r="X229" s="99">
        <v>27.193627117017506</v>
      </c>
      <c r="Y229" s="99">
        <v>26.128982943253845</v>
      </c>
      <c r="DA229" s="63" t="s">
        <v>2904</v>
      </c>
    </row>
    <row r="230" spans="1:105" ht="12" customHeight="1" x14ac:dyDescent="0.25">
      <c r="A230" s="97" t="s">
        <v>123</v>
      </c>
      <c r="B230" s="99">
        <v>26.683361425280186</v>
      </c>
      <c r="C230" s="99">
        <v>23.604657175154603</v>
      </c>
      <c r="D230" s="99">
        <v>25.537144489360362</v>
      </c>
      <c r="E230" s="99">
        <v>23.236773810521164</v>
      </c>
      <c r="F230" s="99">
        <v>23.034808816190235</v>
      </c>
      <c r="G230" s="99">
        <v>26.282721847220934</v>
      </c>
      <c r="H230" s="99">
        <v>23.730872655728756</v>
      </c>
      <c r="I230" s="99">
        <v>25.467633405578734</v>
      </c>
      <c r="J230" s="99">
        <v>28.257594027142726</v>
      </c>
      <c r="K230" s="99">
        <v>22.770799223849227</v>
      </c>
      <c r="L230" s="99">
        <v>24.469398149919069</v>
      </c>
      <c r="M230" s="99">
        <v>26.938301290991358</v>
      </c>
      <c r="N230" s="99">
        <v>27.112873195191948</v>
      </c>
      <c r="O230" s="99">
        <v>25.021561853012948</v>
      </c>
      <c r="P230" s="99">
        <v>26.923214105742101</v>
      </c>
      <c r="Q230" s="99">
        <v>26.841374193900187</v>
      </c>
      <c r="R230" s="99">
        <v>23.125619178757137</v>
      </c>
      <c r="S230" s="99">
        <v>24.352921870323076</v>
      </c>
      <c r="T230" s="99">
        <v>23.189994492016922</v>
      </c>
      <c r="U230" s="99">
        <v>23.221208250410367</v>
      </c>
      <c r="V230" s="99">
        <v>22.067826081775436</v>
      </c>
      <c r="W230" s="99">
        <v>26.954918065878228</v>
      </c>
      <c r="X230" s="99">
        <v>23.267970599509088</v>
      </c>
      <c r="Y230" s="99">
        <v>22.508093228579089</v>
      </c>
      <c r="DA230" s="63" t="s">
        <v>2905</v>
      </c>
    </row>
    <row r="231" spans="1:105" ht="12" customHeight="1" x14ac:dyDescent="0.25">
      <c r="A231" s="100" t="s">
        <v>50</v>
      </c>
      <c r="B231" s="102">
        <v>13.248879400193422</v>
      </c>
      <c r="C231" s="102">
        <v>11.676187407911454</v>
      </c>
      <c r="D231" s="102">
        <v>12.649792963780476</v>
      </c>
      <c r="E231" s="102">
        <v>11.376687304324143</v>
      </c>
      <c r="F231" s="102">
        <v>11.18365424314274</v>
      </c>
      <c r="G231" s="102">
        <v>12.692616083717249</v>
      </c>
      <c r="H231" s="102">
        <v>9.745119121527738</v>
      </c>
      <c r="I231" s="102">
        <v>10.943339726636401</v>
      </c>
      <c r="J231" s="102">
        <v>13.058516277951817</v>
      </c>
      <c r="K231" s="102">
        <v>10.654852813925684</v>
      </c>
      <c r="L231" s="102">
        <v>10.254905016126086</v>
      </c>
      <c r="M231" s="102">
        <v>12.404992813356614</v>
      </c>
      <c r="N231" s="102">
        <v>11.998521652220152</v>
      </c>
      <c r="O231" s="102">
        <v>9.4864387714897873</v>
      </c>
      <c r="P231" s="102">
        <v>10.333878566302412</v>
      </c>
      <c r="Q231" s="102">
        <v>8.3067442973808117</v>
      </c>
      <c r="R231" s="102">
        <v>6.7215019633306898</v>
      </c>
      <c r="S231" s="102">
        <v>7.8315249131679092</v>
      </c>
      <c r="T231" s="102">
        <v>8.4026516463324867</v>
      </c>
      <c r="U231" s="102">
        <v>8.2517041246880858</v>
      </c>
      <c r="V231" s="102">
        <v>7.6603412130054913</v>
      </c>
      <c r="W231" s="102">
        <v>8.9950702762221209</v>
      </c>
      <c r="X231" s="102">
        <v>8.8674097894515498</v>
      </c>
      <c r="Y231" s="102">
        <v>8.5890012846295782</v>
      </c>
      <c r="DA231" s="131" t="s">
        <v>2906</v>
      </c>
    </row>
    <row r="232" spans="1:105" ht="12" customHeight="1" x14ac:dyDescent="0.25">
      <c r="A232" s="103" t="s">
        <v>52</v>
      </c>
      <c r="B232" s="105">
        <v>13.43448202508676</v>
      </c>
      <c r="C232" s="105">
        <v>11.928469767243152</v>
      </c>
      <c r="D232" s="105">
        <v>12.887351525579886</v>
      </c>
      <c r="E232" s="105">
        <v>11.860086506197021</v>
      </c>
      <c r="F232" s="105">
        <v>11.851154573047491</v>
      </c>
      <c r="G232" s="105">
        <v>13.590105763503683</v>
      </c>
      <c r="H232" s="105">
        <v>13.98575353420102</v>
      </c>
      <c r="I232" s="105">
        <v>14.524293678942332</v>
      </c>
      <c r="J232" s="105">
        <v>15.199077749190902</v>
      </c>
      <c r="K232" s="105">
        <v>12.115946409923545</v>
      </c>
      <c r="L232" s="105">
        <v>14.214493133792983</v>
      </c>
      <c r="M232" s="105">
        <v>14.533308477634742</v>
      </c>
      <c r="N232" s="105">
        <v>15.114351542971802</v>
      </c>
      <c r="O232" s="105">
        <v>15.53512308152316</v>
      </c>
      <c r="P232" s="105">
        <v>16.589335539439691</v>
      </c>
      <c r="Q232" s="105">
        <v>18.534629896519377</v>
      </c>
      <c r="R232" s="105">
        <v>16.404117215426446</v>
      </c>
      <c r="S232" s="105">
        <v>16.521396957155162</v>
      </c>
      <c r="T232" s="105">
        <v>14.787342845684439</v>
      </c>
      <c r="U232" s="105">
        <v>14.969504125722283</v>
      </c>
      <c r="V232" s="105">
        <v>14.407484868769941</v>
      </c>
      <c r="W232" s="105">
        <v>17.959847789656106</v>
      </c>
      <c r="X232" s="105">
        <v>14.400560810057545</v>
      </c>
      <c r="Y232" s="105">
        <v>13.91909194394951</v>
      </c>
      <c r="DA232" s="132" t="s">
        <v>2907</v>
      </c>
    </row>
    <row r="233" spans="1:105" ht="12" customHeight="1" x14ac:dyDescent="0.25">
      <c r="A233" s="106" t="s">
        <v>122</v>
      </c>
      <c r="B233" s="102">
        <v>28.856474387535329</v>
      </c>
      <c r="C233" s="102">
        <v>29.576478621778822</v>
      </c>
      <c r="D233" s="102">
        <v>30.455817367296259</v>
      </c>
      <c r="E233" s="102">
        <v>30.335332508506987</v>
      </c>
      <c r="F233" s="102">
        <v>30.241080442877465</v>
      </c>
      <c r="G233" s="102">
        <v>27.891788979836125</v>
      </c>
      <c r="H233" s="102">
        <v>28.829464837467395</v>
      </c>
      <c r="I233" s="102">
        <v>28.850833585172754</v>
      </c>
      <c r="J233" s="102">
        <v>28.709985865122867</v>
      </c>
      <c r="K233" s="102">
        <v>31.343952830166305</v>
      </c>
      <c r="L233" s="102">
        <v>31.889414883697896</v>
      </c>
      <c r="M233" s="102">
        <v>31.038728802746938</v>
      </c>
      <c r="N233" s="102">
        <v>31.996744102272022</v>
      </c>
      <c r="O233" s="102">
        <v>32.111057160963462</v>
      </c>
      <c r="P233" s="102">
        <v>31.435927223228543</v>
      </c>
      <c r="Q233" s="102">
        <v>31.228946254266088</v>
      </c>
      <c r="R233" s="102">
        <v>30.751987252702346</v>
      </c>
      <c r="S233" s="102">
        <v>29.483384426004047</v>
      </c>
      <c r="T233" s="102">
        <v>27.799935610277423</v>
      </c>
      <c r="U233" s="102">
        <v>28.319748729016052</v>
      </c>
      <c r="V233" s="102">
        <v>27.267973222708108</v>
      </c>
      <c r="W233" s="102">
        <v>29.181230012662038</v>
      </c>
      <c r="X233" s="102">
        <v>27.902016606460247</v>
      </c>
      <c r="Y233" s="102">
        <v>26.207200780652734</v>
      </c>
      <c r="DA233" s="131" t="s">
        <v>2908</v>
      </c>
    </row>
    <row r="234" spans="1:105" ht="12" customHeight="1" x14ac:dyDescent="0.25">
      <c r="A234" s="107" t="s">
        <v>121</v>
      </c>
      <c r="B234" s="105">
        <v>23.089992830974232</v>
      </c>
      <c r="C234" s="105">
        <v>23.728418518172642</v>
      </c>
      <c r="D234" s="105">
        <v>24.525410255823701</v>
      </c>
      <c r="E234" s="105">
        <v>24.449464227891482</v>
      </c>
      <c r="F234" s="105">
        <v>24.415165876387867</v>
      </c>
      <c r="G234" s="105">
        <v>22.567348162371079</v>
      </c>
      <c r="H234" s="105">
        <v>22.877225090237282</v>
      </c>
      <c r="I234" s="105">
        <v>23.094143842186682</v>
      </c>
      <c r="J234" s="105">
        <v>23.23634838805642</v>
      </c>
      <c r="K234" s="105">
        <v>25.442686499646943</v>
      </c>
      <c r="L234" s="105">
        <v>25.554013010988513</v>
      </c>
      <c r="M234" s="105">
        <v>25.249863288152572</v>
      </c>
      <c r="N234" s="105">
        <v>25.973913211617031</v>
      </c>
      <c r="O234" s="105">
        <v>25.70982212676148</v>
      </c>
      <c r="P234" s="105">
        <v>25.318292268126299</v>
      </c>
      <c r="Q234" s="105">
        <v>24.86006204843779</v>
      </c>
      <c r="R234" s="105">
        <v>24.552298793523363</v>
      </c>
      <c r="S234" s="105">
        <v>23.922831661272319</v>
      </c>
      <c r="T234" s="105">
        <v>23.05175903574532</v>
      </c>
      <c r="U234" s="105">
        <v>23.701269583135314</v>
      </c>
      <c r="V234" s="105">
        <v>22.971767018991994</v>
      </c>
      <c r="W234" s="105">
        <v>24.769805543667754</v>
      </c>
      <c r="X234" s="105">
        <v>24.15691792285951</v>
      </c>
      <c r="Y234" s="105">
        <v>22.876537802851054</v>
      </c>
      <c r="DA234" s="132" t="s">
        <v>2909</v>
      </c>
    </row>
    <row r="235" spans="1:105" ht="12" customHeight="1" x14ac:dyDescent="0.25">
      <c r="A235" s="108" t="s">
        <v>53</v>
      </c>
      <c r="B235" s="99">
        <v>10.760776186887135</v>
      </c>
      <c r="C235" s="99">
        <v>10.974912195117724</v>
      </c>
      <c r="D235" s="99">
        <v>11.341048960546809</v>
      </c>
      <c r="E235" s="99">
        <v>11.188812817828305</v>
      </c>
      <c r="F235" s="99">
        <v>11.131784175570681</v>
      </c>
      <c r="G235" s="99">
        <v>10.255677572092267</v>
      </c>
      <c r="H235" s="99">
        <v>8.8165482457421653</v>
      </c>
      <c r="I235" s="99">
        <v>9.3250095539741888</v>
      </c>
      <c r="J235" s="99">
        <v>10.090462230179842</v>
      </c>
      <c r="K235" s="99">
        <v>11.264630128639489</v>
      </c>
      <c r="L235" s="99">
        <v>10.116833356106138</v>
      </c>
      <c r="M235" s="99">
        <v>10.978661350157161</v>
      </c>
      <c r="N235" s="99">
        <v>10.915235213428732</v>
      </c>
      <c r="O235" s="99">
        <v>9.4011314145221849</v>
      </c>
      <c r="P235" s="99">
        <v>9.3083545890910777</v>
      </c>
      <c r="Q235" s="99">
        <v>7.4680117357702782</v>
      </c>
      <c r="R235" s="99">
        <v>6.8234017953036208</v>
      </c>
      <c r="S235" s="99">
        <v>7.3237167677232407</v>
      </c>
      <c r="T235" s="99">
        <v>8.0207910170146697</v>
      </c>
      <c r="U235" s="99">
        <v>8.3701480232759451</v>
      </c>
      <c r="V235" s="99">
        <v>8.0488250248553825</v>
      </c>
      <c r="W235" s="99">
        <v>8.3936894822600951</v>
      </c>
      <c r="X235" s="99">
        <v>9.46035830649374</v>
      </c>
      <c r="Y235" s="99">
        <v>8.8406510191786207</v>
      </c>
      <c r="DA235" s="63" t="s">
        <v>2910</v>
      </c>
    </row>
    <row r="236" spans="1:105" ht="12" customHeight="1" x14ac:dyDescent="0.25">
      <c r="A236" s="108" t="s">
        <v>52</v>
      </c>
      <c r="B236" s="99">
        <v>12.329216644087092</v>
      </c>
      <c r="C236" s="99">
        <v>12.753506323054914</v>
      </c>
      <c r="D236" s="99">
        <v>13.184361295276888</v>
      </c>
      <c r="E236" s="99">
        <v>13.260651410063179</v>
      </c>
      <c r="F236" s="99">
        <v>13.283381700817182</v>
      </c>
      <c r="G236" s="99">
        <v>12.31167059027881</v>
      </c>
      <c r="H236" s="99">
        <v>14.060676844495113</v>
      </c>
      <c r="I236" s="99">
        <v>13.769134288212495</v>
      </c>
      <c r="J236" s="99">
        <v>13.145886157876578</v>
      </c>
      <c r="K236" s="99">
        <v>14.178056371007456</v>
      </c>
      <c r="L236" s="99">
        <v>15.437179654882376</v>
      </c>
      <c r="M236" s="99">
        <v>14.271201937995412</v>
      </c>
      <c r="N236" s="99">
        <v>15.058677998188301</v>
      </c>
      <c r="O236" s="99">
        <v>16.308690712239297</v>
      </c>
      <c r="P236" s="99">
        <v>16.009937679035225</v>
      </c>
      <c r="Q236" s="99">
        <v>17.392050312667511</v>
      </c>
      <c r="R236" s="99">
        <v>17.728896998219742</v>
      </c>
      <c r="S236" s="99">
        <v>16.599114893549078</v>
      </c>
      <c r="T236" s="99">
        <v>15.030968018730649</v>
      </c>
      <c r="U236" s="99">
        <v>15.331121559859376</v>
      </c>
      <c r="V236" s="99">
        <v>14.922941994136615</v>
      </c>
      <c r="W236" s="99">
        <v>16.376116061407661</v>
      </c>
      <c r="X236" s="99">
        <v>14.696559616365771</v>
      </c>
      <c r="Y236" s="99">
        <v>14.035886783672431</v>
      </c>
      <c r="DA236" s="63" t="s">
        <v>2911</v>
      </c>
    </row>
    <row r="237" spans="1:105" ht="12" customHeight="1" x14ac:dyDescent="0.25">
      <c r="A237" s="121" t="s">
        <v>54</v>
      </c>
      <c r="B237" s="123">
        <v>3.9219503413704024</v>
      </c>
      <c r="C237" s="123">
        <v>4.466368095956514</v>
      </c>
      <c r="D237" s="123">
        <v>4.6442075930730011</v>
      </c>
      <c r="E237" s="123">
        <v>4.5702122971245194</v>
      </c>
      <c r="F237" s="123">
        <v>4.8278943998799511</v>
      </c>
      <c r="G237" s="123">
        <v>3.8867836967701539</v>
      </c>
      <c r="H237" s="123">
        <v>4.4867036182697335</v>
      </c>
      <c r="I237" s="123">
        <v>3.8944360443271058</v>
      </c>
      <c r="J237" s="123">
        <v>4.1999371673884864</v>
      </c>
      <c r="K237" s="123">
        <v>5.2850595175545259</v>
      </c>
      <c r="L237" s="123">
        <v>5.3048993580218529</v>
      </c>
      <c r="M237" s="123">
        <v>5.2111552545222954</v>
      </c>
      <c r="N237" s="123">
        <v>5.3487358369677276</v>
      </c>
      <c r="O237" s="123">
        <v>5.1864400947750431</v>
      </c>
      <c r="P237" s="123">
        <v>5.389758338633369</v>
      </c>
      <c r="Q237" s="123">
        <v>5.1879604761309093</v>
      </c>
      <c r="R237" s="123">
        <v>5.2578949776754564</v>
      </c>
      <c r="S237" s="123">
        <v>5.2020673079463569</v>
      </c>
      <c r="T237" s="123">
        <v>5.071091742379374</v>
      </c>
      <c r="U237" s="123">
        <v>5.1459940436999823</v>
      </c>
      <c r="V237" s="123">
        <v>5.0040710803443407</v>
      </c>
      <c r="W237" s="123">
        <v>4.5937064995012431</v>
      </c>
      <c r="X237" s="123">
        <v>4.6802156406923396</v>
      </c>
      <c r="Y237" s="123">
        <v>4.6883389702653577</v>
      </c>
      <c r="DA237" s="130" t="s">
        <v>2912</v>
      </c>
    </row>
    <row r="238" spans="1:105" ht="12" customHeight="1" x14ac:dyDescent="0.25">
      <c r="A238" s="97" t="s">
        <v>50</v>
      </c>
      <c r="B238" s="99">
        <v>4.9159471417420226</v>
      </c>
      <c r="C238" s="99">
        <v>5.617253092585262</v>
      </c>
      <c r="D238" s="99">
        <v>5.8918887813195466</v>
      </c>
      <c r="E238" s="99">
        <v>5.5720372647093344</v>
      </c>
      <c r="F238" s="99">
        <v>6.017677844740434</v>
      </c>
      <c r="G238" s="99">
        <v>5.0015814207788889</v>
      </c>
      <c r="H238" s="99">
        <v>5.6807614087650755</v>
      </c>
      <c r="I238" s="99">
        <v>4.9351420552424203</v>
      </c>
      <c r="J238" s="99">
        <v>5.264047945326646</v>
      </c>
      <c r="K238" s="99">
        <v>6.8151898585209878</v>
      </c>
      <c r="L238" s="99">
        <v>7.2847896109371479</v>
      </c>
      <c r="M238" s="99">
        <v>6.7193431685092815</v>
      </c>
      <c r="N238" s="99">
        <v>5.7127307082925132</v>
      </c>
      <c r="O238" s="99">
        <v>5.6834742222793677</v>
      </c>
      <c r="P238" s="99">
        <v>6.3573976511989159</v>
      </c>
      <c r="Q238" s="99">
        <v>7.0542538386541453</v>
      </c>
      <c r="R238" s="99">
        <v>7.4388657249798129</v>
      </c>
      <c r="S238" s="99">
        <v>7.127358448472763</v>
      </c>
      <c r="T238" s="99">
        <v>6.5963479375271108</v>
      </c>
      <c r="U238" s="99">
        <v>6.6309565403168538</v>
      </c>
      <c r="V238" s="99">
        <v>6.6222046645679393</v>
      </c>
      <c r="W238" s="99">
        <v>8.9701175301717271</v>
      </c>
      <c r="X238" s="99">
        <v>4.6147044885008999</v>
      </c>
      <c r="Y238" s="99">
        <v>6.562374367250265</v>
      </c>
      <c r="DA238" s="63" t="s">
        <v>2913</v>
      </c>
    </row>
    <row r="239" spans="1:105" ht="12" customHeight="1" x14ac:dyDescent="0.25">
      <c r="A239" s="109" t="s">
        <v>120</v>
      </c>
      <c r="B239" s="110">
        <v>3.9155131735582569</v>
      </c>
      <c r="C239" s="110">
        <v>4.4591973772849185</v>
      </c>
      <c r="D239" s="110">
        <v>4.6369902032589341</v>
      </c>
      <c r="E239" s="110">
        <v>4.5647264592574395</v>
      </c>
      <c r="F239" s="110">
        <v>4.821499735689537</v>
      </c>
      <c r="G239" s="110">
        <v>3.8808775393009824</v>
      </c>
      <c r="H239" s="110">
        <v>4.4806320276638871</v>
      </c>
      <c r="I239" s="110">
        <v>3.8894507662795355</v>
      </c>
      <c r="J239" s="110">
        <v>4.1952364304101151</v>
      </c>
      <c r="K239" s="110">
        <v>5.2789830317420225</v>
      </c>
      <c r="L239" s="110">
        <v>5.2980239832889486</v>
      </c>
      <c r="M239" s="110">
        <v>5.2069286758759157</v>
      </c>
      <c r="N239" s="110">
        <v>5.3479116934195092</v>
      </c>
      <c r="O239" s="110">
        <v>5.1854574773407336</v>
      </c>
      <c r="P239" s="110">
        <v>5.3878206964684878</v>
      </c>
      <c r="Q239" s="110">
        <v>5.1835848279795211</v>
      </c>
      <c r="R239" s="110">
        <v>5.2522662510481908</v>
      </c>
      <c r="S239" s="110">
        <v>5.1971009390003413</v>
      </c>
      <c r="T239" s="110">
        <v>5.0674240798051073</v>
      </c>
      <c r="U239" s="110">
        <v>5.142496845904498</v>
      </c>
      <c r="V239" s="110">
        <v>5.0004682536244953</v>
      </c>
      <c r="W239" s="110">
        <v>4.5841207122149319</v>
      </c>
      <c r="X239" s="110">
        <v>4.6803137980876679</v>
      </c>
      <c r="Y239" s="110">
        <v>4.686732185002497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116.53306741662531</v>
      </c>
      <c r="C241" s="118">
        <f t="shared" si="98"/>
        <v>127.64442059324723</v>
      </c>
      <c r="D241" s="118">
        <f t="shared" si="98"/>
        <v>122.51976004303393</v>
      </c>
      <c r="E241" s="118">
        <f t="shared" si="98"/>
        <v>125.59609022902055</v>
      </c>
      <c r="F241" s="118">
        <f t="shared" si="98"/>
        <v>120.27793218656123</v>
      </c>
      <c r="G241" s="118">
        <f t="shared" si="98"/>
        <v>115.43387678280415</v>
      </c>
      <c r="H241" s="118">
        <f t="shared" si="98"/>
        <v>113.11589203205632</v>
      </c>
      <c r="I241" s="118">
        <f t="shared" si="98"/>
        <v>115.83061146823503</v>
      </c>
      <c r="J241" s="118">
        <f t="shared" si="98"/>
        <v>114.93207230191508</v>
      </c>
      <c r="K241" s="118">
        <f t="shared" si="98"/>
        <v>119.60107516929457</v>
      </c>
      <c r="L241" s="118">
        <f t="shared" si="98"/>
        <v>130.26614713138022</v>
      </c>
      <c r="M241" s="118">
        <f t="shared" si="98"/>
        <v>127.41492659095712</v>
      </c>
      <c r="N241" s="118">
        <f t="shared" si="98"/>
        <v>128.42797060443795</v>
      </c>
      <c r="O241" s="118">
        <f t="shared" si="98"/>
        <v>131.06680236139584</v>
      </c>
      <c r="P241" s="118">
        <f t="shared" si="98"/>
        <v>115.51351848197342</v>
      </c>
      <c r="Q241" s="118">
        <f t="shared" si="98"/>
        <v>125.91942322976703</v>
      </c>
      <c r="R241" s="118">
        <f t="shared" ref="R241:V241" si="99">R242+R244+R246+R255</f>
        <v>135.62244442045372</v>
      </c>
      <c r="S241" s="118">
        <f t="shared" si="99"/>
        <v>133.14069206873592</v>
      </c>
      <c r="T241" s="118">
        <f t="shared" si="99"/>
        <v>127.38643050008928</v>
      </c>
      <c r="U241" s="118">
        <f t="shared" si="99"/>
        <v>130.11972352486299</v>
      </c>
      <c r="V241" s="118">
        <f t="shared" si="99"/>
        <v>136.70586796003539</v>
      </c>
      <c r="W241" s="118">
        <f t="shared" ref="W241:Y241" si="100">W242+W244+W246+W255</f>
        <v>143.80607005843171</v>
      </c>
      <c r="X241" s="118">
        <f t="shared" si="100"/>
        <v>135.01976299647089</v>
      </c>
      <c r="Y241" s="118">
        <f t="shared" si="100"/>
        <v>137.45819206238897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93.827116637610501</v>
      </c>
      <c r="C242" s="123">
        <f t="shared" si="101"/>
        <v>103.97790516641366</v>
      </c>
      <c r="D242" s="123">
        <f t="shared" si="101"/>
        <v>97.948752028395916</v>
      </c>
      <c r="E242" s="123">
        <f t="shared" si="101"/>
        <v>101.03424860950894</v>
      </c>
      <c r="F242" s="123">
        <f t="shared" si="101"/>
        <v>95.532611562604032</v>
      </c>
      <c r="G242" s="123">
        <f t="shared" si="101"/>
        <v>92.839723185759595</v>
      </c>
      <c r="H242" s="123">
        <f t="shared" si="101"/>
        <v>89.305513758027217</v>
      </c>
      <c r="I242" s="123">
        <f t="shared" si="101"/>
        <v>92.35386366839694</v>
      </c>
      <c r="J242" s="123">
        <f t="shared" si="101"/>
        <v>91.252197433178452</v>
      </c>
      <c r="K242" s="123">
        <f t="shared" si="101"/>
        <v>93.301574951551487</v>
      </c>
      <c r="L242" s="123">
        <f t="shared" si="101"/>
        <v>103.43451821466316</v>
      </c>
      <c r="M242" s="123">
        <f t="shared" si="101"/>
        <v>101.15118579182325</v>
      </c>
      <c r="N242" s="123">
        <f t="shared" si="101"/>
        <v>101.25444212315234</v>
      </c>
      <c r="O242" s="123">
        <f t="shared" si="101"/>
        <v>103.7671522497657</v>
      </c>
      <c r="P242" s="123">
        <f t="shared" si="101"/>
        <v>88.422381063136797</v>
      </c>
      <c r="Q242" s="123">
        <f t="shared" si="101"/>
        <v>98.729192569249761</v>
      </c>
      <c r="R242" s="123">
        <f t="shared" si="101"/>
        <v>108.53035404375615</v>
      </c>
      <c r="S242" s="123">
        <f t="shared" si="101"/>
        <v>106.6928561520743</v>
      </c>
      <c r="T242" s="123">
        <f t="shared" si="101"/>
        <v>101.96631831318233</v>
      </c>
      <c r="U242" s="123">
        <f t="shared" si="101"/>
        <v>103.92967034846156</v>
      </c>
      <c r="V242" s="123">
        <f t="shared" si="101"/>
        <v>111.18260416308981</v>
      </c>
      <c r="W242" s="123">
        <f t="shared" si="101"/>
        <v>116.75197160256285</v>
      </c>
      <c r="X242" s="123">
        <f t="shared" si="101"/>
        <v>108.60925885400931</v>
      </c>
      <c r="Y242" s="123">
        <f t="shared" si="101"/>
        <v>112.04850772041348</v>
      </c>
      <c r="DA242" s="130" t="s">
        <v>3067</v>
      </c>
    </row>
    <row r="243" spans="1:105" ht="12" customHeight="1" x14ac:dyDescent="0.25">
      <c r="A243" s="97" t="s">
        <v>53</v>
      </c>
      <c r="B243" s="99">
        <v>93.827116637610501</v>
      </c>
      <c r="C243" s="99">
        <v>103.97790516641366</v>
      </c>
      <c r="D243" s="99">
        <v>97.948752028395916</v>
      </c>
      <c r="E243" s="99">
        <v>101.03424860950894</v>
      </c>
      <c r="F243" s="99">
        <v>95.532611562604032</v>
      </c>
      <c r="G243" s="99">
        <v>92.839723185759595</v>
      </c>
      <c r="H243" s="99">
        <v>89.305513758027217</v>
      </c>
      <c r="I243" s="99">
        <v>92.35386366839694</v>
      </c>
      <c r="J243" s="99">
        <v>91.252197433178452</v>
      </c>
      <c r="K243" s="99">
        <v>93.301574951551487</v>
      </c>
      <c r="L243" s="99">
        <v>103.43451821466316</v>
      </c>
      <c r="M243" s="99">
        <v>101.15118579182325</v>
      </c>
      <c r="N243" s="99">
        <v>101.25444212315234</v>
      </c>
      <c r="O243" s="99">
        <v>103.7671522497657</v>
      </c>
      <c r="P243" s="99">
        <v>88.422381063136797</v>
      </c>
      <c r="Q243" s="99">
        <v>98.729192569249761</v>
      </c>
      <c r="R243" s="99">
        <v>108.53035404375615</v>
      </c>
      <c r="S243" s="99">
        <v>106.6928561520743</v>
      </c>
      <c r="T243" s="99">
        <v>101.96631831318233</v>
      </c>
      <c r="U243" s="99">
        <v>103.92967034846156</v>
      </c>
      <c r="V243" s="99">
        <v>111.18260416308981</v>
      </c>
      <c r="W243" s="99">
        <v>116.75197160256285</v>
      </c>
      <c r="X243" s="99">
        <v>108.60925885400931</v>
      </c>
      <c r="Y243" s="99">
        <v>112.04850772041348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4.2769821343766445E-2</v>
      </c>
      <c r="C244" s="123">
        <f t="shared" si="102"/>
        <v>5.2929130719908193E-2</v>
      </c>
      <c r="D244" s="123">
        <f t="shared" si="102"/>
        <v>6.1054655313834888E-2</v>
      </c>
      <c r="E244" s="123">
        <f t="shared" si="102"/>
        <v>0.11862695756260661</v>
      </c>
      <c r="F244" s="123">
        <f t="shared" si="102"/>
        <v>8.1170574770276005E-2</v>
      </c>
      <c r="G244" s="123">
        <f t="shared" si="102"/>
        <v>9.2924858606387398E-2</v>
      </c>
      <c r="H244" s="123">
        <f t="shared" si="102"/>
        <v>0.11501141194430932</v>
      </c>
      <c r="I244" s="123">
        <f t="shared" si="102"/>
        <v>0.11334143268111034</v>
      </c>
      <c r="J244" s="123">
        <f t="shared" si="102"/>
        <v>0.10502385831828885</v>
      </c>
      <c r="K244" s="123">
        <f t="shared" si="102"/>
        <v>0.11179974561217088</v>
      </c>
      <c r="L244" s="123">
        <f t="shared" si="102"/>
        <v>0.13405148218189789</v>
      </c>
      <c r="M244" s="123">
        <f t="shared" si="102"/>
        <v>0.13206952686224527</v>
      </c>
      <c r="N244" s="123">
        <f t="shared" si="102"/>
        <v>0.16665681344712677</v>
      </c>
      <c r="O244" s="123">
        <f t="shared" si="102"/>
        <v>0.2228264258651223</v>
      </c>
      <c r="P244" s="123">
        <f t="shared" si="102"/>
        <v>0.14709113933142481</v>
      </c>
      <c r="Q244" s="123">
        <f t="shared" si="102"/>
        <v>0.25613041037674028</v>
      </c>
      <c r="R244" s="123">
        <f t="shared" si="102"/>
        <v>0.15510915212958276</v>
      </c>
      <c r="S244" s="123">
        <f t="shared" si="102"/>
        <v>0.16116235038536764</v>
      </c>
      <c r="T244" s="123">
        <f t="shared" si="102"/>
        <v>0.1538169258934754</v>
      </c>
      <c r="U244" s="123">
        <f t="shared" si="102"/>
        <v>0.16943794864723502</v>
      </c>
      <c r="V244" s="123">
        <f t="shared" si="102"/>
        <v>0.16818908495501911</v>
      </c>
      <c r="W244" s="123">
        <f t="shared" si="102"/>
        <v>0.16826374615858039</v>
      </c>
      <c r="X244" s="123">
        <f t="shared" si="102"/>
        <v>0.15524541020482466</v>
      </c>
      <c r="Y244" s="123">
        <f t="shared" si="102"/>
        <v>0.15418291842144036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4.2769821343766445E-2</v>
      </c>
      <c r="C245" s="99">
        <f>RES_hhdet_tess!C165</f>
        <v>5.2929130719908193E-2</v>
      </c>
      <c r="D245" s="99">
        <f>RES_hhdet_tess!D165</f>
        <v>6.1054655313834888E-2</v>
      </c>
      <c r="E245" s="99">
        <f>RES_hhdet_tess!E165</f>
        <v>0.11862695756260661</v>
      </c>
      <c r="F245" s="99">
        <f>RES_hhdet_tess!F165</f>
        <v>8.1170574770276005E-2</v>
      </c>
      <c r="G245" s="99">
        <f>RES_hhdet_tess!G165</f>
        <v>9.2924858606387398E-2</v>
      </c>
      <c r="H245" s="99">
        <f>RES_hhdet_tess!H165</f>
        <v>0.11501141194430932</v>
      </c>
      <c r="I245" s="99">
        <f>RES_hhdet_tess!I165</f>
        <v>0.11334143268111034</v>
      </c>
      <c r="J245" s="99">
        <f>RES_hhdet_tess!J165</f>
        <v>0.10502385831828885</v>
      </c>
      <c r="K245" s="99">
        <f>RES_hhdet_tess!K165</f>
        <v>0.11179974561217088</v>
      </c>
      <c r="L245" s="99">
        <f>RES_hhdet_tess!L165</f>
        <v>0.13405148218189789</v>
      </c>
      <c r="M245" s="99">
        <f>RES_hhdet_tess!M165</f>
        <v>0.13206952686224527</v>
      </c>
      <c r="N245" s="99">
        <f>RES_hhdet_tess!N165</f>
        <v>0.16665681344712677</v>
      </c>
      <c r="O245" s="99">
        <f>RES_hhdet_tess!O165</f>
        <v>0.2228264258651223</v>
      </c>
      <c r="P245" s="99">
        <f>RES_hhdet_tess!P165</f>
        <v>0.14709113933142481</v>
      </c>
      <c r="Q245" s="99">
        <f>RES_hhdet_tess!Q165</f>
        <v>0.25613041037674028</v>
      </c>
      <c r="R245" s="99">
        <f>RES_hhdet_tess!R165</f>
        <v>0.15510915212958276</v>
      </c>
      <c r="S245" s="99">
        <f>RES_hhdet_tess!S165</f>
        <v>0.16116235038536764</v>
      </c>
      <c r="T245" s="99">
        <f>RES_hhdet_tess!T165</f>
        <v>0.1538169258934754</v>
      </c>
      <c r="U245" s="99">
        <f>RES_hhdet_tess!U165</f>
        <v>0.16943794864723502</v>
      </c>
      <c r="V245" s="99">
        <f>RES_hhdet_tess!V165</f>
        <v>0.16818908495501911</v>
      </c>
      <c r="W245" s="99">
        <f>RES_hhdet_tess!W165</f>
        <v>0.16826374615858039</v>
      </c>
      <c r="X245" s="99">
        <f>RES_hhdet_tess!X165</f>
        <v>0.15524541020482466</v>
      </c>
      <c r="Y245" s="99">
        <f>RES_hhdet_tess!Y165</f>
        <v>0.15418291842144036</v>
      </c>
      <c r="DA245" s="63" t="s">
        <v>3070</v>
      </c>
    </row>
    <row r="246" spans="1:105" ht="12" customHeight="1" x14ac:dyDescent="0.25">
      <c r="A246" s="121" t="s">
        <v>55</v>
      </c>
      <c r="B246" s="123">
        <v>19.719158444900177</v>
      </c>
      <c r="C246" s="123">
        <v>20.248360464996786</v>
      </c>
      <c r="D246" s="123">
        <v>20.998289576279525</v>
      </c>
      <c r="E246" s="123">
        <v>20.976525082782992</v>
      </c>
      <c r="F246" s="123">
        <v>20.99208196244545</v>
      </c>
      <c r="G246" s="123">
        <v>19.535991012727685</v>
      </c>
      <c r="H246" s="123">
        <v>20.258772321764816</v>
      </c>
      <c r="I246" s="123">
        <v>20.37281244489122</v>
      </c>
      <c r="J246" s="123">
        <v>20.344082892621628</v>
      </c>
      <c r="K246" s="123">
        <v>22.111511601959258</v>
      </c>
      <c r="L246" s="123">
        <v>22.596084941851267</v>
      </c>
      <c r="M246" s="123">
        <v>22.092105322540345</v>
      </c>
      <c r="N246" s="123">
        <v>22.849988273733622</v>
      </c>
      <c r="O246" s="123">
        <v>23.03355039523796</v>
      </c>
      <c r="P246" s="123">
        <v>22.727547027997637</v>
      </c>
      <c r="Q246" s="123">
        <v>22.84911161123258</v>
      </c>
      <c r="R246" s="123">
        <v>22.75594599890324</v>
      </c>
      <c r="S246" s="123">
        <v>22.09694197325636</v>
      </c>
      <c r="T246" s="123">
        <v>21.124493378282196</v>
      </c>
      <c r="U246" s="123">
        <v>21.759125558546856</v>
      </c>
      <c r="V246" s="123">
        <v>21.157021739569505</v>
      </c>
      <c r="W246" s="123">
        <v>22.965052111358073</v>
      </c>
      <c r="X246" s="123">
        <v>22.193629780863045</v>
      </c>
      <c r="Y246" s="123">
        <v>21.12850913829315</v>
      </c>
      <c r="DA246" s="130" t="s">
        <v>3071</v>
      </c>
    </row>
    <row r="247" spans="1:105" ht="12" customHeight="1" x14ac:dyDescent="0.25">
      <c r="A247" s="97" t="s">
        <v>124</v>
      </c>
      <c r="B247" s="99">
        <v>21.436113831146205</v>
      </c>
      <c r="C247" s="99">
        <v>18.980156491713103</v>
      </c>
      <c r="D247" s="99">
        <v>20.526324258601971</v>
      </c>
      <c r="E247" s="99">
        <v>18.789142780426417</v>
      </c>
      <c r="F247" s="99">
        <v>18.753611735968992</v>
      </c>
      <c r="G247" s="99">
        <v>21.552900809066909</v>
      </c>
      <c r="H247" s="99">
        <v>20.148026495241989</v>
      </c>
      <c r="I247" s="99">
        <v>21.480161639767399</v>
      </c>
      <c r="J247" s="99">
        <v>23.512748655853215</v>
      </c>
      <c r="K247" s="99">
        <v>18.898746634275877</v>
      </c>
      <c r="L247" s="99">
        <v>20.743919117394046</v>
      </c>
      <c r="M247" s="99">
        <v>22.496817222359034</v>
      </c>
      <c r="N247" s="99">
        <v>22.893519746224641</v>
      </c>
      <c r="O247" s="99">
        <v>21.827075459411333</v>
      </c>
      <c r="P247" s="99">
        <v>23.505979947318572</v>
      </c>
      <c r="Q247" s="99">
        <v>24.363566160619644</v>
      </c>
      <c r="R247" s="99">
        <v>21.1024756246598</v>
      </c>
      <c r="S247" s="99">
        <v>22.05947045309561</v>
      </c>
      <c r="T247" s="99">
        <v>20.819816245558087</v>
      </c>
      <c r="U247" s="99">
        <v>21.164594654954989</v>
      </c>
      <c r="V247" s="99">
        <v>20.309468371153201</v>
      </c>
      <c r="W247" s="99">
        <v>25.305960957820226</v>
      </c>
      <c r="X247" s="99">
        <v>21.816543232135388</v>
      </c>
      <c r="Y247" s="99">
        <v>21.10571611344783</v>
      </c>
      <c r="DA247" s="63" t="s">
        <v>3072</v>
      </c>
    </row>
    <row r="248" spans="1:105" ht="12" customHeight="1" x14ac:dyDescent="0.25">
      <c r="A248" s="97" t="s">
        <v>123</v>
      </c>
      <c r="B248" s="99">
        <v>21.436113831146205</v>
      </c>
      <c r="C248" s="99">
        <v>18.980277676015508</v>
      </c>
      <c r="D248" s="99">
        <v>20.527166385512498</v>
      </c>
      <c r="E248" s="99">
        <v>18.786195884114896</v>
      </c>
      <c r="F248" s="99">
        <v>18.749826210898469</v>
      </c>
      <c r="G248" s="99">
        <v>21.556838211501738</v>
      </c>
      <c r="H248" s="99">
        <v>20.148953119559003</v>
      </c>
      <c r="I248" s="99">
        <v>21.480286905844547</v>
      </c>
      <c r="J248" s="99">
        <v>23.508454121859764</v>
      </c>
      <c r="K248" s="99">
        <v>18.897859955554672</v>
      </c>
      <c r="L248" s="99">
        <v>20.754151531605704</v>
      </c>
      <c r="M248" s="99">
        <v>22.496221581448861</v>
      </c>
      <c r="N248" s="99">
        <v>22.893996776889491</v>
      </c>
      <c r="O248" s="99">
        <v>21.815046431250096</v>
      </c>
      <c r="P248" s="99">
        <v>23.49501434186681</v>
      </c>
      <c r="Q248" s="99">
        <v>24.294873706122296</v>
      </c>
      <c r="R248" s="99">
        <v>21.065087709933842</v>
      </c>
      <c r="S248" s="99">
        <v>21.997415914201152</v>
      </c>
      <c r="T248" s="99">
        <v>20.745479629095115</v>
      </c>
      <c r="U248" s="99">
        <v>21.090883484545511</v>
      </c>
      <c r="V248" s="99">
        <v>20.29361486363317</v>
      </c>
      <c r="W248" s="99">
        <v>25.134393411341826</v>
      </c>
      <c r="X248" s="99">
        <v>21.564972415640284</v>
      </c>
      <c r="Y248" s="99">
        <v>20.901713841424773</v>
      </c>
      <c r="DA248" s="63" t="s">
        <v>3073</v>
      </c>
    </row>
    <row r="249" spans="1:105" ht="12" customHeight="1" x14ac:dyDescent="0.25">
      <c r="A249" s="100" t="s">
        <v>50</v>
      </c>
      <c r="B249" s="102">
        <v>8.0016318060594447</v>
      </c>
      <c r="C249" s="102">
        <v>7.0518079087723526</v>
      </c>
      <c r="D249" s="102">
        <v>7.6398148599326143</v>
      </c>
      <c r="E249" s="102">
        <v>6.9261093779178715</v>
      </c>
      <c r="F249" s="102">
        <v>6.8986716378509749</v>
      </c>
      <c r="G249" s="102">
        <v>7.966732447998055</v>
      </c>
      <c r="H249" s="102">
        <v>6.1631995853579822</v>
      </c>
      <c r="I249" s="102">
        <v>6.9559932269022147</v>
      </c>
      <c r="J249" s="102">
        <v>8.3093763726688579</v>
      </c>
      <c r="K249" s="102">
        <v>6.7819135456311255</v>
      </c>
      <c r="L249" s="102">
        <v>6.5396583978127207</v>
      </c>
      <c r="M249" s="102">
        <v>7.962913103814123</v>
      </c>
      <c r="N249" s="102">
        <v>7.77964523391769</v>
      </c>
      <c r="O249" s="102">
        <v>6.2799233497269391</v>
      </c>
      <c r="P249" s="102">
        <v>6.9056788024271167</v>
      </c>
      <c r="Q249" s="102">
        <v>5.7602438096029207</v>
      </c>
      <c r="R249" s="102">
        <v>4.6609704945073904</v>
      </c>
      <c r="S249" s="102">
        <v>5.4760189570459881</v>
      </c>
      <c r="T249" s="102">
        <v>5.9581367834106738</v>
      </c>
      <c r="U249" s="102">
        <v>6.1213793588232246</v>
      </c>
      <c r="V249" s="102">
        <v>5.8861299948632295</v>
      </c>
      <c r="W249" s="102">
        <v>7.1745456216857146</v>
      </c>
      <c r="X249" s="102">
        <v>7.164411605582738</v>
      </c>
      <c r="Y249" s="102">
        <v>6.9826218974752621</v>
      </c>
      <c r="DA249" s="131" t="s">
        <v>3074</v>
      </c>
    </row>
    <row r="250" spans="1:105" ht="12" customHeight="1" x14ac:dyDescent="0.25">
      <c r="A250" s="103" t="s">
        <v>52</v>
      </c>
      <c r="B250" s="105">
        <v>13.43448202508676</v>
      </c>
      <c r="C250" s="105">
        <v>11.928469767243152</v>
      </c>
      <c r="D250" s="105">
        <v>12.887351525579886</v>
      </c>
      <c r="E250" s="105">
        <v>11.860086506197021</v>
      </c>
      <c r="F250" s="105">
        <v>11.851154573047491</v>
      </c>
      <c r="G250" s="105">
        <v>13.590105763503683</v>
      </c>
      <c r="H250" s="105">
        <v>13.98575353420102</v>
      </c>
      <c r="I250" s="105">
        <v>14.524293678942332</v>
      </c>
      <c r="J250" s="105">
        <v>15.199077749190902</v>
      </c>
      <c r="K250" s="105">
        <v>12.115946409923545</v>
      </c>
      <c r="L250" s="105">
        <v>14.214493133792983</v>
      </c>
      <c r="M250" s="105">
        <v>14.533308477634742</v>
      </c>
      <c r="N250" s="105">
        <v>15.114351542971802</v>
      </c>
      <c r="O250" s="105">
        <v>15.53512308152316</v>
      </c>
      <c r="P250" s="105">
        <v>16.589335539439691</v>
      </c>
      <c r="Q250" s="105">
        <v>18.534629896519377</v>
      </c>
      <c r="R250" s="105">
        <v>16.404117215426446</v>
      </c>
      <c r="S250" s="105">
        <v>16.521396957155162</v>
      </c>
      <c r="T250" s="105">
        <v>14.787342845684439</v>
      </c>
      <c r="U250" s="105">
        <v>14.969504125722283</v>
      </c>
      <c r="V250" s="105">
        <v>14.407484868769941</v>
      </c>
      <c r="W250" s="105">
        <v>17.959847789656106</v>
      </c>
      <c r="X250" s="105">
        <v>14.400560810057545</v>
      </c>
      <c r="Y250" s="105">
        <v>13.91909194394951</v>
      </c>
      <c r="DA250" s="132" t="s">
        <v>3075</v>
      </c>
    </row>
    <row r="251" spans="1:105" ht="12" customHeight="1" x14ac:dyDescent="0.25">
      <c r="A251" s="106" t="s">
        <v>122</v>
      </c>
      <c r="B251" s="102">
        <v>19.660900638568862</v>
      </c>
      <c r="C251" s="102">
        <v>20.282743717363346</v>
      </c>
      <c r="D251" s="102">
        <v>21.008952256226962</v>
      </c>
      <c r="E251" s="102">
        <v>21.02147859376942</v>
      </c>
      <c r="F251" s="102">
        <v>21.037829008761008</v>
      </c>
      <c r="G251" s="102">
        <v>19.485850393671633</v>
      </c>
      <c r="H251" s="102">
        <v>20.257608120563901</v>
      </c>
      <c r="I251" s="102">
        <v>20.344508024317516</v>
      </c>
      <c r="J251" s="102">
        <v>20.275313784236275</v>
      </c>
      <c r="K251" s="102">
        <v>22.16839950739957</v>
      </c>
      <c r="L251" s="102">
        <v>22.622747179325309</v>
      </c>
      <c r="M251" s="102">
        <v>22.086740897898856</v>
      </c>
      <c r="N251" s="102">
        <v>22.849070688698241</v>
      </c>
      <c r="O251" s="102">
        <v>23.046446178581391</v>
      </c>
      <c r="P251" s="102">
        <v>22.722680296349175</v>
      </c>
      <c r="Q251" s="102">
        <v>22.839938168669867</v>
      </c>
      <c r="R251" s="102">
        <v>22.775034064075719</v>
      </c>
      <c r="S251" s="102">
        <v>22.095092262822881</v>
      </c>
      <c r="T251" s="102">
        <v>21.126857365934516</v>
      </c>
      <c r="U251" s="102">
        <v>21.764053662900348</v>
      </c>
      <c r="V251" s="102">
        <v>21.165545948865933</v>
      </c>
      <c r="W251" s="102">
        <v>22.935967919459749</v>
      </c>
      <c r="X251" s="102">
        <v>22.190956349678235</v>
      </c>
      <c r="Y251" s="102">
        <v>21.123038133600765</v>
      </c>
      <c r="DA251" s="131" t="s">
        <v>3076</v>
      </c>
    </row>
    <row r="252" spans="1:105" ht="12" customHeight="1" x14ac:dyDescent="0.25">
      <c r="A252" s="107" t="s">
        <v>121</v>
      </c>
      <c r="B252" s="105">
        <v>19.660900638568862</v>
      </c>
      <c r="C252" s="105">
        <v>20.283396457872346</v>
      </c>
      <c r="D252" s="105">
        <v>21.00933299421866</v>
      </c>
      <c r="E252" s="105">
        <v>21.024316813841299</v>
      </c>
      <c r="F252" s="105">
        <v>21.044567349378148</v>
      </c>
      <c r="G252" s="105">
        <v>19.497582743610248</v>
      </c>
      <c r="H252" s="105">
        <v>20.268337914188116</v>
      </c>
      <c r="I252" s="105">
        <v>20.350177773843864</v>
      </c>
      <c r="J252" s="105">
        <v>20.278116101851698</v>
      </c>
      <c r="K252" s="105">
        <v>22.165747634866218</v>
      </c>
      <c r="L252" s="105">
        <v>22.623060785625306</v>
      </c>
      <c r="M252" s="105">
        <v>22.087441253223577</v>
      </c>
      <c r="N252" s="105">
        <v>22.849849283369931</v>
      </c>
      <c r="O252" s="105">
        <v>23.047718802240446</v>
      </c>
      <c r="P252" s="105">
        <v>22.715322580355391</v>
      </c>
      <c r="Q252" s="105">
        <v>22.826422850817494</v>
      </c>
      <c r="R252" s="105">
        <v>22.767903720639616</v>
      </c>
      <c r="S252" s="105">
        <v>22.099622359814905</v>
      </c>
      <c r="T252" s="105">
        <v>21.127537836886358</v>
      </c>
      <c r="U252" s="105">
        <v>21.765134890648493</v>
      </c>
      <c r="V252" s="105">
        <v>21.163796929592511</v>
      </c>
      <c r="W252" s="105">
        <v>22.952281756503485</v>
      </c>
      <c r="X252" s="105">
        <v>22.204603144988283</v>
      </c>
      <c r="Y252" s="105">
        <v>21.136446708254642</v>
      </c>
      <c r="DA252" s="132" t="s">
        <v>3077</v>
      </c>
    </row>
    <row r="253" spans="1:105" ht="12" customHeight="1" x14ac:dyDescent="0.25">
      <c r="A253" s="108" t="s">
        <v>53</v>
      </c>
      <c r="B253" s="99">
        <v>7.3316839944817707</v>
      </c>
      <c r="C253" s="99">
        <v>7.5298901348174292</v>
      </c>
      <c r="D253" s="99">
        <v>7.8249716989417699</v>
      </c>
      <c r="E253" s="99">
        <v>7.7636654037781216</v>
      </c>
      <c r="F253" s="99">
        <v>7.7611856485609687</v>
      </c>
      <c r="G253" s="99">
        <v>7.1859121533314392</v>
      </c>
      <c r="H253" s="99">
        <v>6.2076610696930059</v>
      </c>
      <c r="I253" s="99">
        <v>6.5810434856313655</v>
      </c>
      <c r="J253" s="99">
        <v>7.1322299439751182</v>
      </c>
      <c r="K253" s="99">
        <v>7.9876912638587614</v>
      </c>
      <c r="L253" s="99">
        <v>7.1858811307429251</v>
      </c>
      <c r="M253" s="99">
        <v>7.8162393152281648</v>
      </c>
      <c r="N253" s="99">
        <v>7.7911712851816306</v>
      </c>
      <c r="O253" s="99">
        <v>6.7390280900011481</v>
      </c>
      <c r="P253" s="99">
        <v>6.705384901320163</v>
      </c>
      <c r="Q253" s="99">
        <v>5.4343725381499848</v>
      </c>
      <c r="R253" s="99">
        <v>5.0390067224198782</v>
      </c>
      <c r="S253" s="99">
        <v>5.5005074662658267</v>
      </c>
      <c r="T253" s="99">
        <v>6.0965698181557029</v>
      </c>
      <c r="U253" s="99">
        <v>6.4340133307891216</v>
      </c>
      <c r="V253" s="99">
        <v>6.2408549354558973</v>
      </c>
      <c r="W253" s="99">
        <v>6.5761656950958214</v>
      </c>
      <c r="X253" s="99">
        <v>7.5080435286225162</v>
      </c>
      <c r="Y253" s="99">
        <v>7.1005599245822086</v>
      </c>
      <c r="DA253" s="63" t="s">
        <v>3078</v>
      </c>
    </row>
    <row r="254" spans="1:105" ht="12" customHeight="1" x14ac:dyDescent="0.25">
      <c r="A254" s="108" t="s">
        <v>52</v>
      </c>
      <c r="B254" s="99">
        <v>12.329216644087092</v>
      </c>
      <c r="C254" s="99">
        <v>12.753506323054914</v>
      </c>
      <c r="D254" s="99">
        <v>13.184361295276888</v>
      </c>
      <c r="E254" s="99">
        <v>13.260651410063179</v>
      </c>
      <c r="F254" s="99">
        <v>13.283381700817182</v>
      </c>
      <c r="G254" s="99">
        <v>12.31167059027881</v>
      </c>
      <c r="H254" s="99">
        <v>14.060676844495113</v>
      </c>
      <c r="I254" s="99">
        <v>13.769134288212495</v>
      </c>
      <c r="J254" s="99">
        <v>13.145886157876578</v>
      </c>
      <c r="K254" s="99">
        <v>14.178056371007456</v>
      </c>
      <c r="L254" s="99">
        <v>15.437179654882376</v>
      </c>
      <c r="M254" s="99">
        <v>14.271201937995412</v>
      </c>
      <c r="N254" s="99">
        <v>15.058677998188301</v>
      </c>
      <c r="O254" s="99">
        <v>16.308690712239297</v>
      </c>
      <c r="P254" s="99">
        <v>16.009937679035225</v>
      </c>
      <c r="Q254" s="99">
        <v>17.392050312667511</v>
      </c>
      <c r="R254" s="99">
        <v>17.728896998219742</v>
      </c>
      <c r="S254" s="99">
        <v>16.599114893549078</v>
      </c>
      <c r="T254" s="99">
        <v>15.030968018730649</v>
      </c>
      <c r="U254" s="99">
        <v>15.331121559859376</v>
      </c>
      <c r="V254" s="99">
        <v>14.922941994136615</v>
      </c>
      <c r="W254" s="99">
        <v>16.376116061407661</v>
      </c>
      <c r="X254" s="99">
        <v>14.696559616365771</v>
      </c>
      <c r="Y254" s="99">
        <v>14.035886783672431</v>
      </c>
      <c r="DA254" s="63" t="s">
        <v>3079</v>
      </c>
    </row>
    <row r="255" spans="1:105" ht="12" customHeight="1" x14ac:dyDescent="0.25">
      <c r="A255" s="121" t="s">
        <v>54</v>
      </c>
      <c r="B255" s="123">
        <v>2.9440225127708755</v>
      </c>
      <c r="C255" s="123">
        <v>3.3652258311168906</v>
      </c>
      <c r="D255" s="123">
        <v>3.5116637830446322</v>
      </c>
      <c r="E255" s="123">
        <v>3.4666895791659984</v>
      </c>
      <c r="F255" s="123">
        <v>3.6720680867414766</v>
      </c>
      <c r="G255" s="123">
        <v>2.9652377257104758</v>
      </c>
      <c r="H255" s="123">
        <v>3.4365945403199678</v>
      </c>
      <c r="I255" s="123">
        <v>2.9905939222657589</v>
      </c>
      <c r="J255" s="123">
        <v>3.2307681177967149</v>
      </c>
      <c r="K255" s="123">
        <v>4.076188870171654</v>
      </c>
      <c r="L255" s="123">
        <v>4.1014924926838798</v>
      </c>
      <c r="M255" s="123">
        <v>4.039565949731279</v>
      </c>
      <c r="N255" s="123">
        <v>4.1568833941048622</v>
      </c>
      <c r="O255" s="123">
        <v>4.0432732905270674</v>
      </c>
      <c r="P255" s="123">
        <v>4.2164992515075657</v>
      </c>
      <c r="Q255" s="123">
        <v>4.0849886389079604</v>
      </c>
      <c r="R255" s="123">
        <v>4.1810352256647505</v>
      </c>
      <c r="S255" s="123">
        <v>4.1897315930199044</v>
      </c>
      <c r="T255" s="123">
        <v>4.1418018827312739</v>
      </c>
      <c r="U255" s="123">
        <v>4.2614896692073572</v>
      </c>
      <c r="V255" s="123">
        <v>4.1980529724210536</v>
      </c>
      <c r="W255" s="123">
        <v>3.920782598352222</v>
      </c>
      <c r="X255" s="123">
        <v>4.0616289513937271</v>
      </c>
      <c r="Y255" s="123">
        <v>4.126992285260898</v>
      </c>
      <c r="DA255" s="130" t="s">
        <v>3080</v>
      </c>
    </row>
    <row r="256" spans="1:105" ht="12" customHeight="1" x14ac:dyDescent="0.25">
      <c r="A256" s="97" t="s">
        <v>50</v>
      </c>
      <c r="B256" s="99">
        <v>2.9567243989084329</v>
      </c>
      <c r="C256" s="99">
        <v>3.3850993943663754</v>
      </c>
      <c r="D256" s="99">
        <v>3.5561074878144976</v>
      </c>
      <c r="E256" s="99">
        <v>3.3681729612488938</v>
      </c>
      <c r="F256" s="99">
        <v>3.6433054406164365</v>
      </c>
      <c r="G256" s="99">
        <v>3.0335155925174018</v>
      </c>
      <c r="H256" s="99">
        <v>3.4527405790556647</v>
      </c>
      <c r="I256" s="99">
        <v>3.0027017500702335</v>
      </c>
      <c r="J256" s="99">
        <v>3.2035488911921721</v>
      </c>
      <c r="K256" s="99">
        <v>4.1492753174459116</v>
      </c>
      <c r="L256" s="99">
        <v>4.4366207643877482</v>
      </c>
      <c r="M256" s="99">
        <v>4.0933272688964157</v>
      </c>
      <c r="N256" s="99">
        <v>3.4811166793369748</v>
      </c>
      <c r="O256" s="99">
        <v>3.4646758627562559</v>
      </c>
      <c r="P256" s="99">
        <v>3.8769095058131149</v>
      </c>
      <c r="Q256" s="99">
        <v>4.3050743303466641</v>
      </c>
      <c r="R256" s="99">
        <v>4.5451318542765309</v>
      </c>
      <c r="S256" s="99">
        <v>4.3607190905194502</v>
      </c>
      <c r="T256" s="99">
        <v>4.0396207789411438</v>
      </c>
      <c r="U256" s="99">
        <v>4.0676916430567616</v>
      </c>
      <c r="V256" s="99">
        <v>4.0702710638585637</v>
      </c>
      <c r="W256" s="99">
        <v>5.5366923782697404</v>
      </c>
      <c r="X256" s="99">
        <v>2.8530030297134004</v>
      </c>
      <c r="Y256" s="99">
        <v>4.0637287688734576</v>
      </c>
      <c r="DA256" s="63" t="s">
        <v>3081</v>
      </c>
    </row>
    <row r="257" spans="1:105" ht="12" customHeight="1" x14ac:dyDescent="0.25">
      <c r="A257" s="109" t="s">
        <v>120</v>
      </c>
      <c r="B257" s="110">
        <v>2.9439402547871807</v>
      </c>
      <c r="C257" s="110">
        <v>3.3651020066413944</v>
      </c>
      <c r="D257" s="110">
        <v>3.5114066920945346</v>
      </c>
      <c r="E257" s="110">
        <v>3.4672290408590021</v>
      </c>
      <c r="F257" s="110">
        <v>3.6722226757668928</v>
      </c>
      <c r="G257" s="110">
        <v>2.9648759920754535</v>
      </c>
      <c r="H257" s="110">
        <v>3.4365124403262404</v>
      </c>
      <c r="I257" s="110">
        <v>2.9905359223238688</v>
      </c>
      <c r="J257" s="110">
        <v>3.2308883594366598</v>
      </c>
      <c r="K257" s="110">
        <v>4.0758986277340927</v>
      </c>
      <c r="L257" s="110">
        <v>4.1003287249204083</v>
      </c>
      <c r="M257" s="110">
        <v>4.0394152878399607</v>
      </c>
      <c r="N257" s="110">
        <v>4.1584134397784442</v>
      </c>
      <c r="O257" s="110">
        <v>4.0444171554822352</v>
      </c>
      <c r="P257" s="110">
        <v>4.2171792604752403</v>
      </c>
      <c r="Q257" s="110">
        <v>4.0844726334566053</v>
      </c>
      <c r="R257" s="110">
        <v>4.1800955521772005</v>
      </c>
      <c r="S257" s="110">
        <v>4.1892905236253259</v>
      </c>
      <c r="T257" s="110">
        <v>4.1420475895255562</v>
      </c>
      <c r="U257" s="110">
        <v>4.2619460780603537</v>
      </c>
      <c r="V257" s="110">
        <v>4.1983374829701026</v>
      </c>
      <c r="W257" s="110">
        <v>3.9172432216082185</v>
      </c>
      <c r="X257" s="110">
        <v>4.0634398731746773</v>
      </c>
      <c r="Y257" s="110">
        <v>4.1270465269715775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0.27126451641873417</v>
      </c>
      <c r="C259" s="118">
        <f t="shared" si="103"/>
        <v>0.1966299248591272</v>
      </c>
      <c r="D259" s="118">
        <f t="shared" si="103"/>
        <v>0.17865521562727102</v>
      </c>
      <c r="E259" s="118">
        <f t="shared" si="103"/>
        <v>0.14963252732269755</v>
      </c>
      <c r="F259" s="118">
        <f t="shared" si="103"/>
        <v>0.15102267901750993</v>
      </c>
      <c r="G259" s="118">
        <f t="shared" si="103"/>
        <v>0.18203150507592858</v>
      </c>
      <c r="H259" s="118">
        <f t="shared" si="103"/>
        <v>0.1751628185169205</v>
      </c>
      <c r="I259" s="118">
        <f t="shared" si="103"/>
        <v>0.18267440072876012</v>
      </c>
      <c r="J259" s="118">
        <f t="shared" si="103"/>
        <v>0.18040369020679897</v>
      </c>
      <c r="K259" s="118">
        <f t="shared" si="103"/>
        <v>0.1200938691109356</v>
      </c>
      <c r="L259" s="118">
        <f t="shared" si="103"/>
        <v>0.1103582625961347</v>
      </c>
      <c r="M259" s="118">
        <f t="shared" si="103"/>
        <v>0.10080553086309509</v>
      </c>
      <c r="N259" s="118">
        <f t="shared" si="103"/>
        <v>9.4574671446510147E-2</v>
      </c>
      <c r="O259" s="118">
        <f t="shared" si="103"/>
        <v>8.5600160719620136E-2</v>
      </c>
      <c r="P259" s="118">
        <f t="shared" si="103"/>
        <v>9.0350785766265984E-2</v>
      </c>
      <c r="Q259" s="118">
        <f t="shared" si="103"/>
        <v>8.8137835179283378E-2</v>
      </c>
      <c r="R259" s="118">
        <f t="shared" ref="R259:V259" si="104">R260+R262+R264+R273</f>
        <v>6.8098273132191092E-2</v>
      </c>
      <c r="S259" s="118">
        <f t="shared" si="104"/>
        <v>6.640109827187847E-2</v>
      </c>
      <c r="T259" s="118">
        <f t="shared" si="104"/>
        <v>5.9318686887311317E-2</v>
      </c>
      <c r="U259" s="118">
        <f t="shared" si="104"/>
        <v>6.0909509984117503E-2</v>
      </c>
      <c r="V259" s="118">
        <f t="shared" si="104"/>
        <v>5.6730031111546425E-2</v>
      </c>
      <c r="W259" s="118">
        <f t="shared" ref="W259:Y259" si="105">W260+W262+W264+W273</f>
        <v>7.1170725989416067E-2</v>
      </c>
      <c r="X259" s="118">
        <f t="shared" si="105"/>
        <v>5.6747502473831098E-2</v>
      </c>
      <c r="Y259" s="118">
        <f t="shared" si="105"/>
        <v>4.9954168204917521E-2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0.26407920713758243</v>
      </c>
      <c r="C264" s="123">
        <v>0.18872879714246635</v>
      </c>
      <c r="D264" s="123">
        <v>0.17095756961714303</v>
      </c>
      <c r="E264" s="123">
        <v>0.14273925640210225</v>
      </c>
      <c r="F264" s="123">
        <v>0.14371494575707711</v>
      </c>
      <c r="G264" s="123">
        <v>0.17604389722868091</v>
      </c>
      <c r="H264" s="123">
        <v>0.16863432733872316</v>
      </c>
      <c r="I264" s="123">
        <v>0.17732977357903226</v>
      </c>
      <c r="J264" s="123">
        <v>0.17514452850868259</v>
      </c>
      <c r="K264" s="123">
        <v>0.11397018730013772</v>
      </c>
      <c r="L264" s="123">
        <v>0.10463163938018138</v>
      </c>
      <c r="M264" s="123">
        <v>9.6539963487952712E-2</v>
      </c>
      <c r="N264" s="123">
        <v>9.1643096447886721E-2</v>
      </c>
      <c r="O264" s="123">
        <v>8.3052824477102022E-2</v>
      </c>
      <c r="P264" s="123">
        <v>8.7464744549016052E-2</v>
      </c>
      <c r="Q264" s="123">
        <v>8.4389586607415898E-2</v>
      </c>
      <c r="R264" s="123">
        <v>6.3748370890215247E-2</v>
      </c>
      <c r="S264" s="123">
        <v>6.22354347252769E-2</v>
      </c>
      <c r="T264" s="123">
        <v>5.5724183216899897E-2</v>
      </c>
      <c r="U264" s="123">
        <v>5.7370423639059587E-2</v>
      </c>
      <c r="V264" s="123">
        <v>5.3388099438868797E-2</v>
      </c>
      <c r="W264" s="123">
        <v>6.6717348919172678E-2</v>
      </c>
      <c r="X264" s="123">
        <v>5.5179187412237145E-2</v>
      </c>
      <c r="Y264" s="123">
        <v>4.8677139348964386E-2</v>
      </c>
      <c r="DA264" s="130" t="s">
        <v>3239</v>
      </c>
    </row>
    <row r="265" spans="1:105" ht="12" customHeight="1" x14ac:dyDescent="0.25">
      <c r="A265" s="97" t="s">
        <v>124</v>
      </c>
      <c r="B265" s="99">
        <v>8.0626628194076666</v>
      </c>
      <c r="C265" s="99">
        <v>7.1304899784139648</v>
      </c>
      <c r="D265" s="99">
        <v>7.684680942072001</v>
      </c>
      <c r="E265" s="99">
        <v>6.9870106683270086</v>
      </c>
      <c r="F265" s="99">
        <v>6.9073671777067354</v>
      </c>
      <c r="G265" s="99">
        <v>7.8485097939410169</v>
      </c>
      <c r="H265" s="99">
        <v>7.2511477395440549</v>
      </c>
      <c r="I265" s="99">
        <v>7.6877555029929638</v>
      </c>
      <c r="J265" s="99">
        <v>8.4086004373629599</v>
      </c>
      <c r="K265" s="99">
        <v>6.7355472615413765</v>
      </c>
      <c r="L265" s="99">
        <v>7.3661012176699927</v>
      </c>
      <c r="M265" s="99">
        <v>7.9624909625559006</v>
      </c>
      <c r="N265" s="99">
        <v>8.0170073651981433</v>
      </c>
      <c r="O265" s="99">
        <v>7.4988435843949519</v>
      </c>
      <c r="P265" s="99">
        <v>7.9483139234945135</v>
      </c>
      <c r="Q265" s="99">
        <v>8.0713956300737113</v>
      </c>
      <c r="R265" s="99">
        <v>6.885705964200632</v>
      </c>
      <c r="S265" s="99">
        <v>6.962862136076283</v>
      </c>
      <c r="T265" s="99">
        <v>6.3953079056736826</v>
      </c>
      <c r="U265" s="99">
        <v>6.3432881604980444</v>
      </c>
      <c r="V265" s="99">
        <v>5.9457459759502438</v>
      </c>
      <c r="W265" s="99">
        <v>7.2463631942686062</v>
      </c>
      <c r="X265" s="99">
        <v>6.1773043359016979</v>
      </c>
      <c r="Y265" s="99">
        <v>5.9354597653895436</v>
      </c>
      <c r="DA265" s="63" t="s">
        <v>3240</v>
      </c>
    </row>
    <row r="266" spans="1:105" ht="12" customHeight="1" x14ac:dyDescent="0.25">
      <c r="A266" s="97" t="s">
        <v>123</v>
      </c>
      <c r="B266" s="99">
        <v>3.0096154445479382</v>
      </c>
      <c r="C266" s="99">
        <v>2.6523627315811664</v>
      </c>
      <c r="D266" s="99">
        <v>2.8735269696523726</v>
      </c>
      <c r="E266" s="99">
        <v>2.5843282880502727</v>
      </c>
      <c r="F266" s="99">
        <v>2.5404788978723047</v>
      </c>
      <c r="G266" s="99">
        <v>2.8832546695772114</v>
      </c>
      <c r="H266" s="99">
        <v>2.2137012596462409</v>
      </c>
      <c r="I266" s="99">
        <v>2.4858890523027255</v>
      </c>
      <c r="J266" s="99">
        <v>2.9663725576995357</v>
      </c>
      <c r="K266" s="99">
        <v>2.4203563652113589</v>
      </c>
      <c r="L266" s="99">
        <v>2.3295042234632022</v>
      </c>
      <c r="M266" s="99">
        <v>2.8179181674820888</v>
      </c>
      <c r="N266" s="99">
        <v>2.7255841785183299</v>
      </c>
      <c r="O266" s="99">
        <v>2.1549394313316204</v>
      </c>
      <c r="P266" s="99">
        <v>2.3474438551212558</v>
      </c>
      <c r="Q266" s="99">
        <v>1.8869600345930253</v>
      </c>
      <c r="R266" s="99">
        <v>1.5268563859901998</v>
      </c>
      <c r="S266" s="99">
        <v>1.7790091992752226</v>
      </c>
      <c r="T266" s="99">
        <v>1.9087463479808879</v>
      </c>
      <c r="U266" s="99">
        <v>1.874457108964146</v>
      </c>
      <c r="V266" s="99">
        <v>1.7401231099463277</v>
      </c>
      <c r="W266" s="99">
        <v>2.0433201639466172</v>
      </c>
      <c r="X266" s="99">
        <v>2.0143208077718144</v>
      </c>
      <c r="Y266" s="99">
        <v>1.9510775318164555</v>
      </c>
      <c r="DA266" s="63" t="s">
        <v>3241</v>
      </c>
    </row>
    <row r="267" spans="1:105" ht="12" customHeight="1" x14ac:dyDescent="0.25">
      <c r="A267" s="100" t="s">
        <v>50</v>
      </c>
      <c r="B267" s="102">
        <v>3.0096154445479382</v>
      </c>
      <c r="C267" s="102">
        <v>2.6523627315811664</v>
      </c>
      <c r="D267" s="102">
        <v>2.8735269696523726</v>
      </c>
      <c r="E267" s="102">
        <v>2.5843282880502727</v>
      </c>
      <c r="F267" s="102">
        <v>2.5404788978723047</v>
      </c>
      <c r="G267" s="102">
        <v>2.8832546695772114</v>
      </c>
      <c r="H267" s="102">
        <v>2.2137012596462409</v>
      </c>
      <c r="I267" s="102">
        <v>2.4858890523027255</v>
      </c>
      <c r="J267" s="102">
        <v>2.9663725576995357</v>
      </c>
      <c r="K267" s="102">
        <v>2.4203563652113589</v>
      </c>
      <c r="L267" s="102">
        <v>2.3295042234632022</v>
      </c>
      <c r="M267" s="102">
        <v>2.8179181674820888</v>
      </c>
      <c r="N267" s="102">
        <v>2.7255841785183299</v>
      </c>
      <c r="O267" s="102">
        <v>2.1549394313316204</v>
      </c>
      <c r="P267" s="102">
        <v>2.3474438551212558</v>
      </c>
      <c r="Q267" s="102">
        <v>1.8869600345930253</v>
      </c>
      <c r="R267" s="102">
        <v>1.5268563859901998</v>
      </c>
      <c r="S267" s="102">
        <v>1.7790091992752226</v>
      </c>
      <c r="T267" s="102">
        <v>1.9087463479808879</v>
      </c>
      <c r="U267" s="102">
        <v>1.874457108964146</v>
      </c>
      <c r="V267" s="102">
        <v>1.7401231099463277</v>
      </c>
      <c r="W267" s="102">
        <v>2.0433201639466172</v>
      </c>
      <c r="X267" s="102">
        <v>2.0143208077718144</v>
      </c>
      <c r="Y267" s="102">
        <v>1.9510775318164555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7.1853092811517147E-3</v>
      </c>
      <c r="C273" s="123">
        <v>7.9011277166608392E-3</v>
      </c>
      <c r="D273" s="123">
        <v>7.6976460101279738E-3</v>
      </c>
      <c r="E273" s="123">
        <v>6.8932709205953135E-3</v>
      </c>
      <c r="F273" s="123">
        <v>7.3077332604328232E-3</v>
      </c>
      <c r="G273" s="123">
        <v>5.9876078472476599E-3</v>
      </c>
      <c r="H273" s="123">
        <v>6.528491178197344E-3</v>
      </c>
      <c r="I273" s="123">
        <v>5.3446271497278666E-3</v>
      </c>
      <c r="J273" s="123">
        <v>5.2591616981163686E-3</v>
      </c>
      <c r="K273" s="123">
        <v>6.1236818107978834E-3</v>
      </c>
      <c r="L273" s="123">
        <v>5.7266232159533144E-3</v>
      </c>
      <c r="M273" s="123">
        <v>4.2655673751423786E-3</v>
      </c>
      <c r="N273" s="123">
        <v>2.9315749986234328E-3</v>
      </c>
      <c r="O273" s="123">
        <v>2.5473362425181161E-3</v>
      </c>
      <c r="P273" s="123">
        <v>2.886041217249927E-3</v>
      </c>
      <c r="Q273" s="123">
        <v>3.7482485718674731E-3</v>
      </c>
      <c r="R273" s="123">
        <v>4.3499022419758414E-3</v>
      </c>
      <c r="S273" s="123">
        <v>4.1656635466015644E-3</v>
      </c>
      <c r="T273" s="123">
        <v>3.5945036704114219E-3</v>
      </c>
      <c r="U273" s="123">
        <v>3.5390863450579188E-3</v>
      </c>
      <c r="V273" s="123">
        <v>3.3419316726776304E-3</v>
      </c>
      <c r="W273" s="123">
        <v>4.4533770702433898E-3</v>
      </c>
      <c r="X273" s="123">
        <v>1.5683150615939526E-3</v>
      </c>
      <c r="Y273" s="123">
        <v>1.2770288559531373E-3</v>
      </c>
      <c r="DA273" s="130" t="s">
        <v>3248</v>
      </c>
    </row>
    <row r="274" spans="1:105" ht="12" customHeight="1" x14ac:dyDescent="0.25">
      <c r="A274" s="97" t="s">
        <v>50</v>
      </c>
      <c r="B274" s="99">
        <v>1.1167065527181179</v>
      </c>
      <c r="C274" s="99">
        <v>1.2760152125116684</v>
      </c>
      <c r="D274" s="99">
        <v>1.3384014555645487</v>
      </c>
      <c r="E274" s="99">
        <v>1.2657439850513728</v>
      </c>
      <c r="F274" s="99">
        <v>1.3669756992112374</v>
      </c>
      <c r="G274" s="99">
        <v>1.1361592355441326</v>
      </c>
      <c r="H274" s="99">
        <v>1.290441761615075</v>
      </c>
      <c r="I274" s="99">
        <v>1.1210668692688683</v>
      </c>
      <c r="J274" s="99">
        <v>1.195781131260401</v>
      </c>
      <c r="K274" s="99">
        <v>1.5481385282616278</v>
      </c>
      <c r="L274" s="99">
        <v>1.6548128080204829</v>
      </c>
      <c r="M274" s="99">
        <v>1.5263659941585683</v>
      </c>
      <c r="N274" s="99">
        <v>1.2977039076957275</v>
      </c>
      <c r="O274" s="99">
        <v>1.2910580043329816</v>
      </c>
      <c r="P274" s="99">
        <v>1.4441464504463462</v>
      </c>
      <c r="Q274" s="99">
        <v>1.6024443019886758</v>
      </c>
      <c r="R274" s="99">
        <v>1.6898127380864147</v>
      </c>
      <c r="S274" s="99">
        <v>1.6190507451550729</v>
      </c>
      <c r="T274" s="99">
        <v>1.4984263974886587</v>
      </c>
      <c r="U274" s="99">
        <v>1.5062880876983769</v>
      </c>
      <c r="V274" s="99">
        <v>1.5043000116032534</v>
      </c>
      <c r="W274" s="99">
        <v>2.0376518981538103</v>
      </c>
      <c r="X274" s="99">
        <v>1.0482762716078649</v>
      </c>
      <c r="Y274" s="99">
        <v>1.4907089612645705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23.588748311033797</v>
      </c>
      <c r="D279" s="117">
        <f t="shared" si="108"/>
        <v>20.864554574590329</v>
      </c>
      <c r="E279" s="117">
        <f t="shared" si="108"/>
        <v>17.01307104606035</v>
      </c>
      <c r="F279" s="117">
        <f t="shared" si="108"/>
        <v>4.9792078688943633</v>
      </c>
      <c r="G279" s="117">
        <f t="shared" si="108"/>
        <v>3.1066809786634115</v>
      </c>
      <c r="H279" s="117">
        <f t="shared" si="108"/>
        <v>5.3568456282769477</v>
      </c>
      <c r="I279" s="117">
        <f t="shared" si="108"/>
        <v>9.3877896733188688</v>
      </c>
      <c r="J279" s="117">
        <f t="shared" si="108"/>
        <v>8.7748704196616885</v>
      </c>
      <c r="K279" s="117">
        <f t="shared" si="108"/>
        <v>10.219770606676644</v>
      </c>
      <c r="L279" s="117">
        <f t="shared" si="108"/>
        <v>11.055389179119407</v>
      </c>
      <c r="M279" s="117">
        <f t="shared" si="108"/>
        <v>9.6994788458992787</v>
      </c>
      <c r="N279" s="117">
        <f t="shared" si="108"/>
        <v>6.6783302460026484</v>
      </c>
      <c r="O279" s="117">
        <f t="shared" si="108"/>
        <v>8.1712106291646407</v>
      </c>
      <c r="P279" s="117">
        <f t="shared" si="108"/>
        <v>7.4890845353027551</v>
      </c>
      <c r="Q279" s="117">
        <f t="shared" si="108"/>
        <v>10.898334325141715</v>
      </c>
      <c r="R279" s="117">
        <f t="shared" ref="R279:V279" si="109">R280+R282+R284+R293</f>
        <v>15.973881448195689</v>
      </c>
      <c r="S279" s="117">
        <f t="shared" si="109"/>
        <v>12.394014833848544</v>
      </c>
      <c r="T279" s="117">
        <f t="shared" si="109"/>
        <v>12.011948012375544</v>
      </c>
      <c r="U279" s="117">
        <f t="shared" si="109"/>
        <v>8.3050514889551952</v>
      </c>
      <c r="V279" s="117">
        <f t="shared" si="109"/>
        <v>8.5667600642611195</v>
      </c>
      <c r="W279" s="117">
        <f t="shared" ref="W279:Y279" si="110">W280+W282+W284+W293</f>
        <v>34.724719085535696</v>
      </c>
      <c r="X279" s="117">
        <f t="shared" si="110"/>
        <v>20.607003785404817</v>
      </c>
      <c r="Y279" s="117">
        <f t="shared" si="110"/>
        <v>23.154445913536225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19.665475508548543</v>
      </c>
      <c r="D280" s="122">
        <f t="shared" si="111"/>
        <v>16.796789668400816</v>
      </c>
      <c r="E280" s="122">
        <f t="shared" si="111"/>
        <v>14.080807427048732</v>
      </c>
      <c r="F280" s="122">
        <f t="shared" si="111"/>
        <v>4.0334738343286602</v>
      </c>
      <c r="G280" s="122">
        <f t="shared" si="111"/>
        <v>2.5214400412520557</v>
      </c>
      <c r="H280" s="122">
        <f t="shared" si="111"/>
        <v>4.2836092474195304</v>
      </c>
      <c r="I280" s="122">
        <f t="shared" si="111"/>
        <v>7.4516957749191111</v>
      </c>
      <c r="J280" s="122">
        <f t="shared" si="111"/>
        <v>6.8745980999179084</v>
      </c>
      <c r="K280" s="122">
        <f t="shared" si="111"/>
        <v>7.9405660793993826</v>
      </c>
      <c r="L280" s="122">
        <f t="shared" si="111"/>
        <v>8.7532959599143485</v>
      </c>
      <c r="M280" s="122">
        <f t="shared" si="111"/>
        <v>7.5245800425384166</v>
      </c>
      <c r="N280" s="122">
        <f t="shared" si="111"/>
        <v>5.0525941750214809</v>
      </c>
      <c r="O280" s="122">
        <f t="shared" si="111"/>
        <v>6.3776499354916982</v>
      </c>
      <c r="P280" s="122">
        <f t="shared" si="111"/>
        <v>5.4421855159383608</v>
      </c>
      <c r="Q280" s="122">
        <f t="shared" si="111"/>
        <v>7.7786380315981125</v>
      </c>
      <c r="R280" s="122">
        <f t="shared" si="111"/>
        <v>12.155137029259924</v>
      </c>
      <c r="S280" s="122">
        <f t="shared" si="111"/>
        <v>9.4388981778872285</v>
      </c>
      <c r="T280" s="122">
        <f t="shared" si="111"/>
        <v>9.0191593460248818</v>
      </c>
      <c r="U280" s="122">
        <f t="shared" si="111"/>
        <v>5.8926584112455069</v>
      </c>
      <c r="V280" s="122">
        <f t="shared" si="111"/>
        <v>6.144243392406123</v>
      </c>
      <c r="W280" s="122">
        <f t="shared" si="111"/>
        <v>26.310519004362298</v>
      </c>
      <c r="X280" s="122">
        <f t="shared" si="111"/>
        <v>14.61034990859422</v>
      </c>
      <c r="Y280" s="122">
        <f t="shared" si="111"/>
        <v>15.67059917453577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19.665475508548543</v>
      </c>
      <c r="D281" s="98">
        <v>16.796789668400816</v>
      </c>
      <c r="E281" s="98">
        <v>14.080807427048732</v>
      </c>
      <c r="F281" s="98">
        <v>4.0334738343286602</v>
      </c>
      <c r="G281" s="98">
        <v>2.5214400412520557</v>
      </c>
      <c r="H281" s="98">
        <v>4.2836092474195304</v>
      </c>
      <c r="I281" s="98">
        <v>7.4516957749191111</v>
      </c>
      <c r="J281" s="98">
        <v>6.8745980999179084</v>
      </c>
      <c r="K281" s="98">
        <v>7.9405660793993826</v>
      </c>
      <c r="L281" s="98">
        <v>8.7532959599143485</v>
      </c>
      <c r="M281" s="98">
        <v>7.5245800425384166</v>
      </c>
      <c r="N281" s="98">
        <v>5.0525941750214809</v>
      </c>
      <c r="O281" s="98">
        <v>6.3776499354916982</v>
      </c>
      <c r="P281" s="98">
        <v>5.4421855159383608</v>
      </c>
      <c r="Q281" s="98">
        <v>7.7786380315981125</v>
      </c>
      <c r="R281" s="98">
        <v>12.155137029259924</v>
      </c>
      <c r="S281" s="98">
        <v>9.4388981778872285</v>
      </c>
      <c r="T281" s="98">
        <v>9.0191593460248818</v>
      </c>
      <c r="U281" s="98">
        <v>5.8926584112455069</v>
      </c>
      <c r="V281" s="98">
        <v>6.144243392406123</v>
      </c>
      <c r="W281" s="98">
        <v>26.310519004362298</v>
      </c>
      <c r="X281" s="98">
        <v>14.61034990859422</v>
      </c>
      <c r="Y281" s="98">
        <v>15.67059917453577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4.8899554878237949E-3</v>
      </c>
      <c r="D282" s="122">
        <f t="shared" si="112"/>
        <v>5.1154495056938594E-3</v>
      </c>
      <c r="E282" s="122">
        <f t="shared" si="112"/>
        <v>7.8436676818100428E-3</v>
      </c>
      <c r="F282" s="122">
        <f t="shared" si="112"/>
        <v>1.5525400150563017E-3</v>
      </c>
      <c r="G282" s="122">
        <f t="shared" si="112"/>
        <v>1.1388201742327569E-3</v>
      </c>
      <c r="H282" s="122">
        <f t="shared" si="112"/>
        <v>2.6295776745970038E-3</v>
      </c>
      <c r="I282" s="122">
        <f t="shared" si="112"/>
        <v>4.6712886907706854E-3</v>
      </c>
      <c r="J282" s="122">
        <f t="shared" si="112"/>
        <v>4.0542022723185156E-3</v>
      </c>
      <c r="K282" s="122">
        <f t="shared" si="112"/>
        <v>3.868011508537533E-3</v>
      </c>
      <c r="L282" s="122">
        <f t="shared" si="112"/>
        <v>5.6942411829117422E-3</v>
      </c>
      <c r="M282" s="122">
        <f t="shared" si="112"/>
        <v>4.7287245063189348E-3</v>
      </c>
      <c r="N282" s="122">
        <f t="shared" si="112"/>
        <v>2.2366683604968423E-3</v>
      </c>
      <c r="O282" s="122">
        <f t="shared" si="112"/>
        <v>5.1361589494371114E-3</v>
      </c>
      <c r="P282" s="122">
        <f t="shared" si="112"/>
        <v>1.5082117988161759E-3</v>
      </c>
      <c r="Q282" s="122">
        <f t="shared" si="112"/>
        <v>3.6121641265365843E-3</v>
      </c>
      <c r="R282" s="122">
        <f t="shared" si="112"/>
        <v>5.7689254273291992E-3</v>
      </c>
      <c r="S282" s="122">
        <f t="shared" si="112"/>
        <v>7.1203472605350327E-3</v>
      </c>
      <c r="T282" s="122">
        <f t="shared" si="112"/>
        <v>5.7204011208071889E-3</v>
      </c>
      <c r="U282" s="122">
        <f t="shared" si="112"/>
        <v>5.4859563633328961E-3</v>
      </c>
      <c r="V282" s="122">
        <f t="shared" si="112"/>
        <v>6.0836724846036541E-3</v>
      </c>
      <c r="W282" s="122">
        <f t="shared" si="112"/>
        <v>1.7362468723367025E-2</v>
      </c>
      <c r="X282" s="122">
        <f t="shared" si="112"/>
        <v>4.5882422813381995E-3</v>
      </c>
      <c r="Y282" s="122">
        <f t="shared" si="112"/>
        <v>1.7858330048559313E-3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4.8899554878237949E-3</v>
      </c>
      <c r="D283" s="98">
        <v>5.1154495056938594E-3</v>
      </c>
      <c r="E283" s="98">
        <v>7.8436676818100428E-3</v>
      </c>
      <c r="F283" s="98">
        <v>1.5525400150563017E-3</v>
      </c>
      <c r="G283" s="98">
        <v>1.1388201742327569E-3</v>
      </c>
      <c r="H283" s="98">
        <v>2.6295776745970038E-3</v>
      </c>
      <c r="I283" s="98">
        <v>4.6712886907706854E-3</v>
      </c>
      <c r="J283" s="98">
        <v>4.0542022723185156E-3</v>
      </c>
      <c r="K283" s="98">
        <v>3.868011508537533E-3</v>
      </c>
      <c r="L283" s="98">
        <v>5.6942411829117422E-3</v>
      </c>
      <c r="M283" s="98">
        <v>4.7287245063189348E-3</v>
      </c>
      <c r="N283" s="98">
        <v>2.2366683604968423E-3</v>
      </c>
      <c r="O283" s="98">
        <v>5.1361589494371114E-3</v>
      </c>
      <c r="P283" s="98">
        <v>1.5082117988161759E-3</v>
      </c>
      <c r="Q283" s="98">
        <v>3.6121641265365843E-3</v>
      </c>
      <c r="R283" s="98">
        <v>5.7689254273291992E-3</v>
      </c>
      <c r="S283" s="98">
        <v>7.1203472605350327E-3</v>
      </c>
      <c r="T283" s="98">
        <v>5.7204011208071889E-3</v>
      </c>
      <c r="U283" s="98">
        <v>5.4859563633328961E-3</v>
      </c>
      <c r="V283" s="98">
        <v>6.0836724846036541E-3</v>
      </c>
      <c r="W283" s="98">
        <v>1.7362468723367025E-2</v>
      </c>
      <c r="X283" s="98">
        <v>4.5882422813381995E-3</v>
      </c>
      <c r="Y283" s="98">
        <v>1.7858330048559313E-3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3.3759749109958728</v>
      </c>
      <c r="D284" s="122">
        <v>3.4987850827828861</v>
      </c>
      <c r="E284" s="122">
        <v>2.5158493342365422</v>
      </c>
      <c r="F284" s="122">
        <v>0.8035771366525164</v>
      </c>
      <c r="G284" s="122">
        <v>0.50596556202182696</v>
      </c>
      <c r="H284" s="122">
        <v>0.91266304494992667</v>
      </c>
      <c r="I284" s="122">
        <v>1.6851909184614704</v>
      </c>
      <c r="J284" s="122">
        <v>1.6306775252319836</v>
      </c>
      <c r="K284" s="122">
        <v>1.8867168235296521</v>
      </c>
      <c r="L284" s="122">
        <v>1.9360805431661519</v>
      </c>
      <c r="M284" s="122">
        <v>1.8231047323285037</v>
      </c>
      <c r="N284" s="122">
        <v>1.3658695593137724</v>
      </c>
      <c r="O284" s="122">
        <v>1.5074569560992095</v>
      </c>
      <c r="P284" s="122">
        <v>1.710765841677917</v>
      </c>
      <c r="Q284" s="122">
        <v>2.6129690647398931</v>
      </c>
      <c r="R284" s="122">
        <v>3.1792803635697267</v>
      </c>
      <c r="S284" s="122">
        <v>2.4493680048376674</v>
      </c>
      <c r="T284" s="122">
        <v>2.4793826409059396</v>
      </c>
      <c r="U284" s="122">
        <v>1.9977744760179648</v>
      </c>
      <c r="V284" s="122">
        <v>2.0049467472455365</v>
      </c>
      <c r="W284" s="122">
        <v>7.1452445865368386</v>
      </c>
      <c r="X284" s="122">
        <v>5.0315174814998551</v>
      </c>
      <c r="Y284" s="122">
        <v>6.2201849730024934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1.445757078416164E-2</v>
      </c>
      <c r="D285" s="98">
        <v>3.7618980760638049E-2</v>
      </c>
      <c r="E285" s="98">
        <v>5.147575553458679E-2</v>
      </c>
      <c r="F285" s="98">
        <v>3.1655816872973218E-2</v>
      </c>
      <c r="G285" s="98">
        <v>3.1017586007748656E-2</v>
      </c>
      <c r="H285" s="98">
        <v>3.575751271669933E-2</v>
      </c>
      <c r="I285" s="98">
        <v>3.882318052526712E-2</v>
      </c>
      <c r="J285" s="98">
        <v>8.1449728438179568E-3</v>
      </c>
      <c r="K285" s="98">
        <v>2.6720143852949556E-2</v>
      </c>
      <c r="L285" s="98">
        <v>2.2620614861115728E-2</v>
      </c>
      <c r="M285" s="98">
        <v>8.4277362681602196E-3</v>
      </c>
      <c r="N285" s="98">
        <v>2.3146651354555188E-2</v>
      </c>
      <c r="O285" s="98">
        <v>2.8672703798039101E-2</v>
      </c>
      <c r="P285" s="98">
        <v>2.2713537899201486E-2</v>
      </c>
      <c r="Q285" s="98">
        <v>2.4439877614377936E-2</v>
      </c>
      <c r="R285" s="98">
        <v>1.1232519783163284E-2</v>
      </c>
      <c r="S285" s="98">
        <v>2.4410589290462029E-2</v>
      </c>
      <c r="T285" s="98">
        <v>2.1584326209114522E-2</v>
      </c>
      <c r="U285" s="98">
        <v>2.2998601625744179E-2</v>
      </c>
      <c r="V285" s="98">
        <v>2.1910522072359197E-2</v>
      </c>
      <c r="W285" s="98">
        <v>8.7886440248573103E-2</v>
      </c>
      <c r="X285" s="98">
        <v>3.9359775566745483E-2</v>
      </c>
      <c r="Y285" s="98">
        <v>3.2930922254649719E-2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1.8707873284271422E-4</v>
      </c>
      <c r="F286" s="98">
        <v>1.87024933982339E-4</v>
      </c>
      <c r="G286" s="98">
        <v>2.1526116303816946E-4</v>
      </c>
      <c r="H286" s="98">
        <v>1.9542281218299759E-4</v>
      </c>
      <c r="I286" s="98">
        <v>2.0993624768204849E-4</v>
      </c>
      <c r="J286" s="98">
        <v>2.3223606115323003E-4</v>
      </c>
      <c r="K286" s="98">
        <v>0</v>
      </c>
      <c r="L286" s="98">
        <v>0</v>
      </c>
      <c r="M286" s="98">
        <v>2.1940131515000395E-4</v>
      </c>
      <c r="N286" s="98">
        <v>2.1930210884608757E-4</v>
      </c>
      <c r="O286" s="98">
        <v>2.0289502786392485E-4</v>
      </c>
      <c r="P286" s="98">
        <v>2.1558262786702226E-4</v>
      </c>
      <c r="Q286" s="98">
        <v>4.3048475128628261E-4</v>
      </c>
      <c r="R286" s="98">
        <v>0</v>
      </c>
      <c r="S286" s="98">
        <v>0</v>
      </c>
      <c r="T286" s="98">
        <v>0</v>
      </c>
      <c r="U286" s="98">
        <v>1.8334383041718969E-4</v>
      </c>
      <c r="V286" s="98">
        <v>1.7450812588689014E-4</v>
      </c>
      <c r="W286" s="98">
        <v>1.104454425346635E-3</v>
      </c>
      <c r="X286" s="98">
        <v>3.8410757170322254E-4</v>
      </c>
      <c r="Y286" s="98">
        <v>1.8402275887976658E-4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8.9934494008316997E-5</v>
      </c>
      <c r="F287" s="101">
        <v>8.9607376604712365E-5</v>
      </c>
      <c r="G287" s="101">
        <v>1.0332103458204031E-4</v>
      </c>
      <c r="H287" s="101">
        <v>7.9867187932765649E-5</v>
      </c>
      <c r="I287" s="101">
        <v>8.9831608216031061E-5</v>
      </c>
      <c r="J287" s="101">
        <v>1.0667564549924367E-4</v>
      </c>
      <c r="K287" s="101">
        <v>0</v>
      </c>
      <c r="L287" s="101">
        <v>0</v>
      </c>
      <c r="M287" s="101">
        <v>9.946022593507661E-5</v>
      </c>
      <c r="N287" s="101">
        <v>9.4828589246296973E-5</v>
      </c>
      <c r="O287" s="101">
        <v>7.4450797213749585E-5</v>
      </c>
      <c r="P287" s="101">
        <v>7.8714490298100994E-5</v>
      </c>
      <c r="Q287" s="101">
        <v>1.2640893938997214E-4</v>
      </c>
      <c r="R287" s="101">
        <v>0</v>
      </c>
      <c r="S287" s="101">
        <v>0</v>
      </c>
      <c r="T287" s="101">
        <v>0</v>
      </c>
      <c r="U287" s="101">
        <v>6.1954612386475334E-5</v>
      </c>
      <c r="V287" s="101">
        <v>5.8515373397346163E-5</v>
      </c>
      <c r="W287" s="101">
        <v>3.632418140110157E-4</v>
      </c>
      <c r="X287" s="101">
        <v>1.4518921417287176E-4</v>
      </c>
      <c r="Y287" s="101">
        <v>6.9824032083365696E-5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9.7144238834397223E-5</v>
      </c>
      <c r="F288" s="104">
        <v>9.7417557377626644E-5</v>
      </c>
      <c r="G288" s="104">
        <v>1.1194012845612916E-4</v>
      </c>
      <c r="H288" s="104">
        <v>1.1555562425023194E-4</v>
      </c>
      <c r="I288" s="104">
        <v>1.2010463946601742E-4</v>
      </c>
      <c r="J288" s="104">
        <v>1.2556041565398634E-4</v>
      </c>
      <c r="K288" s="104">
        <v>0</v>
      </c>
      <c r="L288" s="104">
        <v>0</v>
      </c>
      <c r="M288" s="104">
        <v>1.1994108921492735E-4</v>
      </c>
      <c r="N288" s="104">
        <v>1.244735195997906E-4</v>
      </c>
      <c r="O288" s="104">
        <v>1.2844423065017525E-4</v>
      </c>
      <c r="P288" s="104">
        <v>1.3686813756892127E-4</v>
      </c>
      <c r="Q288" s="104">
        <v>3.0407581189631044E-4</v>
      </c>
      <c r="R288" s="104">
        <v>0</v>
      </c>
      <c r="S288" s="104">
        <v>0</v>
      </c>
      <c r="T288" s="104">
        <v>0</v>
      </c>
      <c r="U288" s="104">
        <v>1.2138921803071436E-4</v>
      </c>
      <c r="V288" s="104">
        <v>1.1599275248954397E-4</v>
      </c>
      <c r="W288" s="104">
        <v>7.4121261133561938E-4</v>
      </c>
      <c r="X288" s="104">
        <v>2.3891835753035078E-4</v>
      </c>
      <c r="Y288" s="104">
        <v>1.1419872679640089E-4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2.6061350671706931</v>
      </c>
      <c r="D289" s="101">
        <v>2.75421368170359</v>
      </c>
      <c r="E289" s="101">
        <v>1.7457083560230104</v>
      </c>
      <c r="F289" s="101">
        <v>0.48467447834173188</v>
      </c>
      <c r="G289" s="101">
        <v>0.24327599376286263</v>
      </c>
      <c r="H289" s="101">
        <v>0.52083961652423261</v>
      </c>
      <c r="I289" s="101">
        <v>1.1777703216836206</v>
      </c>
      <c r="J289" s="101">
        <v>0.96732983941558681</v>
      </c>
      <c r="K289" s="101">
        <v>0.25412680256209241</v>
      </c>
      <c r="L289" s="101">
        <v>1.1985976246280925</v>
      </c>
      <c r="M289" s="101">
        <v>1.000931565246528</v>
      </c>
      <c r="N289" s="101">
        <v>0.80675230633725825</v>
      </c>
      <c r="O289" s="101">
        <v>0.82190803007079549</v>
      </c>
      <c r="P289" s="101">
        <v>1.0609867870460647</v>
      </c>
      <c r="Q289" s="101">
        <v>1.5165037101631271</v>
      </c>
      <c r="R289" s="101">
        <v>1.7021196222223178</v>
      </c>
      <c r="S289" s="101">
        <v>1.2776404554032219</v>
      </c>
      <c r="T289" s="101">
        <v>1.4945330539228521</v>
      </c>
      <c r="U289" s="101">
        <v>1.1103151149083725</v>
      </c>
      <c r="V289" s="101">
        <v>1.2266828587215115</v>
      </c>
      <c r="W289" s="101">
        <v>4.6875785093848377</v>
      </c>
      <c r="X289" s="101">
        <v>2.8488687305830891</v>
      </c>
      <c r="Y289" s="101">
        <v>4.1341383859894067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0.75538227304101835</v>
      </c>
      <c r="D290" s="104">
        <v>0.70695242031865768</v>
      </c>
      <c r="E290" s="104">
        <v>0.71847814394610243</v>
      </c>
      <c r="F290" s="104">
        <v>0.28705981650382889</v>
      </c>
      <c r="G290" s="104">
        <v>0.23145672108817747</v>
      </c>
      <c r="H290" s="104">
        <v>0.35587049289681166</v>
      </c>
      <c r="I290" s="104">
        <v>0.46838748000490049</v>
      </c>
      <c r="J290" s="104">
        <v>0.65497047691142551</v>
      </c>
      <c r="K290" s="104">
        <v>1.60586987711461</v>
      </c>
      <c r="L290" s="104">
        <v>0.7148623036769437</v>
      </c>
      <c r="M290" s="104">
        <v>0.81352602949866548</v>
      </c>
      <c r="N290" s="104">
        <v>0.53575129951311284</v>
      </c>
      <c r="O290" s="104">
        <v>0.65667332720251104</v>
      </c>
      <c r="P290" s="104">
        <v>0.62684993410478362</v>
      </c>
      <c r="Q290" s="104">
        <v>1.0715949922111014</v>
      </c>
      <c r="R290" s="104">
        <v>1.4659282215642455</v>
      </c>
      <c r="S290" s="104">
        <v>1.1473169601439834</v>
      </c>
      <c r="T290" s="104">
        <v>0.96326526077397312</v>
      </c>
      <c r="U290" s="104">
        <v>0.86427741565343075</v>
      </c>
      <c r="V290" s="104">
        <v>0.75617885832577891</v>
      </c>
      <c r="W290" s="104">
        <v>2.3686751824780807</v>
      </c>
      <c r="X290" s="104">
        <v>2.1429048677783173</v>
      </c>
      <c r="Y290" s="104">
        <v>2.0529316419995576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0.34505494935005687</v>
      </c>
      <c r="D291" s="98">
        <v>0.32360401092454938</v>
      </c>
      <c r="E291" s="98">
        <v>0.32617962450862792</v>
      </c>
      <c r="F291" s="98">
        <v>0.13006782126928182</v>
      </c>
      <c r="G291" s="98">
        <v>0.10471917060586974</v>
      </c>
      <c r="H291" s="98">
        <v>0.13672480379081048</v>
      </c>
      <c r="I291" s="98">
        <v>0.18861199407594015</v>
      </c>
      <c r="J291" s="98">
        <v>0.28359383217342371</v>
      </c>
      <c r="K291" s="98">
        <v>0.70924237925286127</v>
      </c>
      <c r="L291" s="98">
        <v>0.28206499857226658</v>
      </c>
      <c r="M291" s="98">
        <v>0.352010637323389</v>
      </c>
      <c r="N291" s="98">
        <v>0.22322286553293472</v>
      </c>
      <c r="O291" s="98">
        <v>0.23652749039040719</v>
      </c>
      <c r="P291" s="98">
        <v>0.22529874201606429</v>
      </c>
      <c r="Q291" s="98">
        <v>0.31264359232137517</v>
      </c>
      <c r="R291" s="98">
        <v>0.39647980561688256</v>
      </c>
      <c r="S291" s="98">
        <v>0.34377641338345455</v>
      </c>
      <c r="T291" s="98">
        <v>0.32887810328200123</v>
      </c>
      <c r="U291" s="98">
        <v>0.29978664179094122</v>
      </c>
      <c r="V291" s="98">
        <v>0.26003356456885629</v>
      </c>
      <c r="W291" s="98">
        <v>0.78835545388590234</v>
      </c>
      <c r="X291" s="98">
        <v>0.82427994184595788</v>
      </c>
      <c r="Y291" s="98">
        <v>0.77817653436081724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0.41032732369096148</v>
      </c>
      <c r="D292" s="98">
        <v>0.38334840939410825</v>
      </c>
      <c r="E292" s="98">
        <v>0.39229851943747451</v>
      </c>
      <c r="F292" s="98">
        <v>0.15699199523454707</v>
      </c>
      <c r="G292" s="98">
        <v>0.12673755048230773</v>
      </c>
      <c r="H292" s="98">
        <v>0.21914568910600118</v>
      </c>
      <c r="I292" s="98">
        <v>0.27977548592896034</v>
      </c>
      <c r="J292" s="98">
        <v>0.37137664473800186</v>
      </c>
      <c r="K292" s="98">
        <v>0.89662749786174878</v>
      </c>
      <c r="L292" s="98">
        <v>0.43279730510467718</v>
      </c>
      <c r="M292" s="98">
        <v>0.46151539217527643</v>
      </c>
      <c r="N292" s="98">
        <v>0.31252843398017816</v>
      </c>
      <c r="O292" s="98">
        <v>0.42014583681210388</v>
      </c>
      <c r="P292" s="98">
        <v>0.40155119208871931</v>
      </c>
      <c r="Q292" s="98">
        <v>0.75895139988972626</v>
      </c>
      <c r="R292" s="98">
        <v>1.069448415947363</v>
      </c>
      <c r="S292" s="98">
        <v>0.803540546760529</v>
      </c>
      <c r="T292" s="98">
        <v>0.63438715749197194</v>
      </c>
      <c r="U292" s="98">
        <v>0.56449077386248947</v>
      </c>
      <c r="V292" s="98">
        <v>0.49614529375692268</v>
      </c>
      <c r="W292" s="98">
        <v>1.5803197285921784</v>
      </c>
      <c r="X292" s="98">
        <v>1.3186249259323595</v>
      </c>
      <c r="Y292" s="98">
        <v>1.2747551076387404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0.5424079360015579</v>
      </c>
      <c r="D293" s="122">
        <v>0.56386437390093336</v>
      </c>
      <c r="E293" s="122">
        <v>0.40857061709326625</v>
      </c>
      <c r="F293" s="122">
        <v>0.14060435789813003</v>
      </c>
      <c r="G293" s="122">
        <v>7.8136555215296374E-2</v>
      </c>
      <c r="H293" s="122">
        <v>0.15794375823289375</v>
      </c>
      <c r="I293" s="122">
        <v>0.24623169124751532</v>
      </c>
      <c r="J293" s="122">
        <v>0.26554059223947829</v>
      </c>
      <c r="K293" s="122">
        <v>0.38861969223907139</v>
      </c>
      <c r="L293" s="122">
        <v>0.3603184348559943</v>
      </c>
      <c r="M293" s="122">
        <v>0.3470653465260396</v>
      </c>
      <c r="N293" s="122">
        <v>0.25762984330689859</v>
      </c>
      <c r="O293" s="122">
        <v>0.28096757862429472</v>
      </c>
      <c r="P293" s="122">
        <v>0.33462496588766105</v>
      </c>
      <c r="Q293" s="122">
        <v>0.50311506467717104</v>
      </c>
      <c r="R293" s="122">
        <v>0.63369512993871036</v>
      </c>
      <c r="S293" s="122">
        <v>0.4986283038631123</v>
      </c>
      <c r="T293" s="122">
        <v>0.50768562432391584</v>
      </c>
      <c r="U293" s="122">
        <v>0.40913264532839205</v>
      </c>
      <c r="V293" s="122">
        <v>0.41148625212485579</v>
      </c>
      <c r="W293" s="122">
        <v>1.2515930259131955</v>
      </c>
      <c r="X293" s="122">
        <v>0.96054815302940311</v>
      </c>
      <c r="Y293" s="122">
        <v>1.2618759329931069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3.6594325976273693E-3</v>
      </c>
      <c r="D294" s="98">
        <v>2.955043093391748E-3</v>
      </c>
      <c r="E294" s="98">
        <v>2.1908334221341151E-3</v>
      </c>
      <c r="F294" s="98">
        <v>9.9267519721302666E-4</v>
      </c>
      <c r="G294" s="98">
        <v>5.8109664538852541E-4</v>
      </c>
      <c r="H294" s="98">
        <v>9.9748793998595564E-4</v>
      </c>
      <c r="I294" s="98">
        <v>1.0776460768041505E-3</v>
      </c>
      <c r="J294" s="98">
        <v>8.4169850515251378E-4</v>
      </c>
      <c r="K294" s="98">
        <v>1.3217666676412852E-3</v>
      </c>
      <c r="L294" s="98">
        <v>8.0318090602698067E-4</v>
      </c>
      <c r="M294" s="98">
        <v>3.4274095634371094E-4</v>
      </c>
      <c r="N294" s="98">
        <v>2.430519302165839E-4</v>
      </c>
      <c r="O294" s="98">
        <v>7.297808246192716E-4</v>
      </c>
      <c r="P294" s="98">
        <v>1.3618700642175083E-3</v>
      </c>
      <c r="Q294" s="98">
        <v>3.0651592477364945E-3</v>
      </c>
      <c r="R294" s="98">
        <v>3.0411231824869793E-3</v>
      </c>
      <c r="S294" s="98">
        <v>1.5184034343021459E-3</v>
      </c>
      <c r="T294" s="98">
        <v>6.7510209507969023E-4</v>
      </c>
      <c r="U294" s="98">
        <v>9.5855555196474999E-4</v>
      </c>
      <c r="V294" s="98">
        <v>9.5601183973613338E-4</v>
      </c>
      <c r="W294" s="98">
        <v>6.2859634885724667E-3</v>
      </c>
      <c r="X294" s="98">
        <v>0</v>
      </c>
      <c r="Y294" s="98">
        <v>0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0.53874850340393055</v>
      </c>
      <c r="D295" s="33">
        <v>0.56090933080754157</v>
      </c>
      <c r="E295" s="33">
        <v>0.40637978367113214</v>
      </c>
      <c r="F295" s="33">
        <v>0.13961168270091701</v>
      </c>
      <c r="G295" s="33">
        <v>7.7555458569907851E-2</v>
      </c>
      <c r="H295" s="33">
        <v>0.15694627029290778</v>
      </c>
      <c r="I295" s="33">
        <v>0.24515404517071115</v>
      </c>
      <c r="J295" s="33">
        <v>0.26469889373432576</v>
      </c>
      <c r="K295" s="33">
        <v>0.38729792557143011</v>
      </c>
      <c r="L295" s="33">
        <v>0.35951525394996731</v>
      </c>
      <c r="M295" s="33">
        <v>0.34672260556969586</v>
      </c>
      <c r="N295" s="33">
        <v>0.25738679137668202</v>
      </c>
      <c r="O295" s="33">
        <v>0.28023779779967545</v>
      </c>
      <c r="P295" s="33">
        <v>0.33326309582344354</v>
      </c>
      <c r="Q295" s="33">
        <v>0.5000499054294345</v>
      </c>
      <c r="R295" s="33">
        <v>0.63065400675622341</v>
      </c>
      <c r="S295" s="33">
        <v>0.49710990042881015</v>
      </c>
      <c r="T295" s="33">
        <v>0.50701052222883614</v>
      </c>
      <c r="U295" s="33">
        <v>0.40817408977642733</v>
      </c>
      <c r="V295" s="33">
        <v>0.41053024028511964</v>
      </c>
      <c r="W295" s="33">
        <v>1.245307062424623</v>
      </c>
      <c r="X295" s="33">
        <v>0.96054815302940311</v>
      </c>
      <c r="Y295" s="33">
        <v>1.2618759329931069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17.805594080571581</v>
      </c>
      <c r="D297" s="117">
        <f t="shared" si="113"/>
        <v>15.803099068337975</v>
      </c>
      <c r="E297" s="117">
        <f t="shared" si="113"/>
        <v>12.997211831081779</v>
      </c>
      <c r="F297" s="117">
        <f t="shared" si="113"/>
        <v>3.82787939579516</v>
      </c>
      <c r="G297" s="117">
        <f t="shared" si="113"/>
        <v>2.4074361922662098</v>
      </c>
      <c r="H297" s="117">
        <f t="shared" si="113"/>
        <v>4.1705926742714299</v>
      </c>
      <c r="I297" s="117">
        <f t="shared" si="113"/>
        <v>7.3086470175415368</v>
      </c>
      <c r="J297" s="117">
        <f t="shared" si="113"/>
        <v>6.8919155843239004</v>
      </c>
      <c r="K297" s="117">
        <f t="shared" si="113"/>
        <v>8.1938831809961847</v>
      </c>
      <c r="L297" s="117">
        <f t="shared" si="113"/>
        <v>8.7631585924220197</v>
      </c>
      <c r="M297" s="117">
        <f t="shared" si="113"/>
        <v>7.7333119788992093</v>
      </c>
      <c r="N297" s="117">
        <f t="shared" si="113"/>
        <v>5.3298796962061274</v>
      </c>
      <c r="O297" s="117">
        <f t="shared" si="113"/>
        <v>6.5746052044482282</v>
      </c>
      <c r="P297" s="117">
        <f t="shared" si="113"/>
        <v>6.0299443815993552</v>
      </c>
      <c r="Q297" s="117">
        <f t="shared" si="113"/>
        <v>8.9038116052580509</v>
      </c>
      <c r="R297" s="117">
        <f t="shared" ref="R297:V297" si="114">R298+R300+R302+R311</f>
        <v>13.321750370670244</v>
      </c>
      <c r="S297" s="117">
        <f t="shared" si="114"/>
        <v>10.589712610581589</v>
      </c>
      <c r="T297" s="117">
        <f t="shared" si="114"/>
        <v>10.486104422702962</v>
      </c>
      <c r="U297" s="117">
        <f t="shared" si="114"/>
        <v>7.4280905019565333</v>
      </c>
      <c r="V297" s="117">
        <f t="shared" si="114"/>
        <v>7.8115394731176746</v>
      </c>
      <c r="W297" s="117">
        <f t="shared" ref="W297:Y297" si="115">W298+W300+W302+W311</f>
        <v>32.250645773003811</v>
      </c>
      <c r="X297" s="117">
        <f t="shared" si="115"/>
        <v>19.228607239030605</v>
      </c>
      <c r="Y297" s="117">
        <f t="shared" si="115"/>
        <v>21.640878246191601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14.888382926944146</v>
      </c>
      <c r="D298" s="122">
        <f t="shared" si="116"/>
        <v>12.788081820482281</v>
      </c>
      <c r="E298" s="122">
        <f t="shared" si="116"/>
        <v>10.780090549925315</v>
      </c>
      <c r="F298" s="122">
        <f t="shared" si="116"/>
        <v>3.1050980074127974</v>
      </c>
      <c r="G298" s="122">
        <f t="shared" si="116"/>
        <v>1.9517608612585491</v>
      </c>
      <c r="H298" s="122">
        <f t="shared" si="116"/>
        <v>3.3338897980663078</v>
      </c>
      <c r="I298" s="122">
        <f t="shared" si="116"/>
        <v>5.8309661262769295</v>
      </c>
      <c r="J298" s="122">
        <f t="shared" si="116"/>
        <v>5.4081986473300283</v>
      </c>
      <c r="K298" s="122">
        <f t="shared" si="116"/>
        <v>6.2798433260067927</v>
      </c>
      <c r="L298" s="122">
        <f t="shared" si="116"/>
        <v>6.9587690312134267</v>
      </c>
      <c r="M298" s="122">
        <f t="shared" si="116"/>
        <v>6.0071012802705779</v>
      </c>
      <c r="N298" s="122">
        <f t="shared" si="116"/>
        <v>4.0451432287776745</v>
      </c>
      <c r="O298" s="122">
        <f t="shared" si="116"/>
        <v>5.116035763414307</v>
      </c>
      <c r="P298" s="122">
        <f t="shared" si="116"/>
        <v>4.3790448488941536</v>
      </c>
      <c r="Q298" s="122">
        <f t="shared" si="116"/>
        <v>6.3188539714273455</v>
      </c>
      <c r="R298" s="122">
        <f t="shared" si="116"/>
        <v>10.092844761110873</v>
      </c>
      <c r="S298" s="122">
        <f t="shared" si="116"/>
        <v>8.0663620470571207</v>
      </c>
      <c r="T298" s="122">
        <f t="shared" si="116"/>
        <v>7.9527007440424793</v>
      </c>
      <c r="U298" s="122">
        <f t="shared" si="116"/>
        <v>5.3537223131743898</v>
      </c>
      <c r="V298" s="122">
        <f t="shared" si="116"/>
        <v>5.7242012052654321</v>
      </c>
      <c r="W298" s="122">
        <f t="shared" si="116"/>
        <v>25.005221180614285</v>
      </c>
      <c r="X298" s="122">
        <f t="shared" si="116"/>
        <v>13.994547802460627</v>
      </c>
      <c r="Y298" s="122">
        <f t="shared" si="116"/>
        <v>15.120418106219738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14.888382926944146</v>
      </c>
      <c r="D299" s="98">
        <v>12.788081820482281</v>
      </c>
      <c r="E299" s="98">
        <v>10.780090549925315</v>
      </c>
      <c r="F299" s="98">
        <v>3.1050980074127974</v>
      </c>
      <c r="G299" s="98">
        <v>1.9517608612585491</v>
      </c>
      <c r="H299" s="98">
        <v>3.3338897980663078</v>
      </c>
      <c r="I299" s="98">
        <v>5.8309661262769295</v>
      </c>
      <c r="J299" s="98">
        <v>5.4081986473300283</v>
      </c>
      <c r="K299" s="98">
        <v>6.2798433260067927</v>
      </c>
      <c r="L299" s="98">
        <v>6.9587690312134267</v>
      </c>
      <c r="M299" s="98">
        <v>6.0071012802705779</v>
      </c>
      <c r="N299" s="98">
        <v>4.0451432287776745</v>
      </c>
      <c r="O299" s="98">
        <v>5.116035763414307</v>
      </c>
      <c r="P299" s="98">
        <v>4.3790448488941536</v>
      </c>
      <c r="Q299" s="98">
        <v>6.3188539714273455</v>
      </c>
      <c r="R299" s="98">
        <v>10.092844761110873</v>
      </c>
      <c r="S299" s="98">
        <v>8.0663620470571207</v>
      </c>
      <c r="T299" s="98">
        <v>7.9527007440424793</v>
      </c>
      <c r="U299" s="98">
        <v>5.3537223131743898</v>
      </c>
      <c r="V299" s="98">
        <v>5.7242012052654321</v>
      </c>
      <c r="W299" s="98">
        <v>25.005221180614285</v>
      </c>
      <c r="X299" s="98">
        <v>13.994547802460627</v>
      </c>
      <c r="Y299" s="98">
        <v>15.120418106219738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1.1531796207835364E-2</v>
      </c>
      <c r="D300" s="122">
        <f t="shared" si="117"/>
        <v>1.2581837320528613E-2</v>
      </c>
      <c r="E300" s="122">
        <f t="shared" si="117"/>
        <v>2.0098685317519151E-2</v>
      </c>
      <c r="F300" s="122">
        <f t="shared" si="117"/>
        <v>4.1391772240018552E-3</v>
      </c>
      <c r="G300" s="122">
        <f t="shared" si="117"/>
        <v>3.1558453043815582E-3</v>
      </c>
      <c r="H300" s="122">
        <f t="shared" si="117"/>
        <v>7.5667957043568154E-3</v>
      </c>
      <c r="I300" s="122">
        <f t="shared" si="117"/>
        <v>1.3945880367467252E-2</v>
      </c>
      <c r="J300" s="122">
        <f t="shared" si="117"/>
        <v>1.2549148741735959E-2</v>
      </c>
      <c r="K300" s="122">
        <f t="shared" si="117"/>
        <v>1.240745928037934E-2</v>
      </c>
      <c r="L300" s="122">
        <f t="shared" si="117"/>
        <v>1.8919713145378055E-2</v>
      </c>
      <c r="M300" s="122">
        <f t="shared" si="117"/>
        <v>1.6334271193456675E-2</v>
      </c>
      <c r="N300" s="122">
        <f t="shared" si="117"/>
        <v>8.0674826603636864E-3</v>
      </c>
      <c r="O300" s="122">
        <f t="shared" si="117"/>
        <v>1.9416188794889024E-2</v>
      </c>
      <c r="P300" s="122">
        <f t="shared" si="117"/>
        <v>5.9687713879154961E-3</v>
      </c>
      <c r="Q300" s="122">
        <f t="shared" si="117"/>
        <v>1.4786503581966048E-2</v>
      </c>
      <c r="R300" s="122">
        <f t="shared" si="117"/>
        <v>2.3785290221600888E-2</v>
      </c>
      <c r="S300" s="122">
        <f t="shared" si="117"/>
        <v>2.9380521290749043E-2</v>
      </c>
      <c r="T300" s="122">
        <f t="shared" si="117"/>
        <v>2.3624769902701296E-2</v>
      </c>
      <c r="U300" s="122">
        <f t="shared" si="117"/>
        <v>2.2678711221987384E-2</v>
      </c>
      <c r="V300" s="122">
        <f t="shared" si="117"/>
        <v>2.5219924378757638E-2</v>
      </c>
      <c r="W300" s="122">
        <f t="shared" si="117"/>
        <v>7.2634612841326912E-2</v>
      </c>
      <c r="X300" s="122">
        <f t="shared" si="117"/>
        <v>1.9403188970599571E-2</v>
      </c>
      <c r="Y300" s="122">
        <f t="shared" si="117"/>
        <v>7.6436211520096052E-3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1.1531796207835364E-2</v>
      </c>
      <c r="D301" s="98">
        <v>1.2581837320528613E-2</v>
      </c>
      <c r="E301" s="98">
        <v>2.0098685317519151E-2</v>
      </c>
      <c r="F301" s="98">
        <v>4.1391772240018552E-3</v>
      </c>
      <c r="G301" s="98">
        <v>3.1558453043815582E-3</v>
      </c>
      <c r="H301" s="98">
        <v>7.5667957043568154E-3</v>
      </c>
      <c r="I301" s="98">
        <v>1.3945880367467252E-2</v>
      </c>
      <c r="J301" s="98">
        <v>1.2549148741735959E-2</v>
      </c>
      <c r="K301" s="98">
        <v>1.240745928037934E-2</v>
      </c>
      <c r="L301" s="98">
        <v>1.8919713145378055E-2</v>
      </c>
      <c r="M301" s="98">
        <v>1.6334271193456675E-2</v>
      </c>
      <c r="N301" s="98">
        <v>8.0674826603636864E-3</v>
      </c>
      <c r="O301" s="98">
        <v>1.9416188794889024E-2</v>
      </c>
      <c r="P301" s="98">
        <v>5.9687713879154961E-3</v>
      </c>
      <c r="Q301" s="98">
        <v>1.4786503581966048E-2</v>
      </c>
      <c r="R301" s="98">
        <v>2.3785290221600888E-2</v>
      </c>
      <c r="S301" s="98">
        <v>2.9380521290749043E-2</v>
      </c>
      <c r="T301" s="98">
        <v>2.3624769902701296E-2</v>
      </c>
      <c r="U301" s="98">
        <v>2.2678711221987384E-2</v>
      </c>
      <c r="V301" s="98">
        <v>2.5219924378757638E-2</v>
      </c>
      <c r="W301" s="98">
        <v>7.2634612841326912E-2</v>
      </c>
      <c r="X301" s="98">
        <v>1.9403188970599571E-2</v>
      </c>
      <c r="Y301" s="98">
        <v>7.6436211520096052E-3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2.491433745735872</v>
      </c>
      <c r="D302" s="122">
        <v>2.5709484147601689</v>
      </c>
      <c r="E302" s="122">
        <v>1.8838318708238426</v>
      </c>
      <c r="F302" s="122">
        <v>0.6107103917647867</v>
      </c>
      <c r="G302" s="122">
        <v>0.39243495527680805</v>
      </c>
      <c r="H302" s="122">
        <v>0.70742443168072655</v>
      </c>
      <c r="I302" s="122">
        <v>1.2735376871143362</v>
      </c>
      <c r="J302" s="122">
        <v>1.2655711748109066</v>
      </c>
      <c r="K302" s="122">
        <v>1.6000655781020388</v>
      </c>
      <c r="L302" s="122">
        <v>1.5050954751616736</v>
      </c>
      <c r="M302" s="122">
        <v>1.4387787904925342</v>
      </c>
      <c r="N302" s="122">
        <v>1.0744494631893158</v>
      </c>
      <c r="O302" s="122">
        <v>1.2172153401751811</v>
      </c>
      <c r="P302" s="122">
        <v>1.3783674426217449</v>
      </c>
      <c r="Q302" s="122">
        <v>2.1650529846170685</v>
      </c>
      <c r="R302" s="122">
        <v>2.686928167426899</v>
      </c>
      <c r="S302" s="122">
        <v>2.0783853571795374</v>
      </c>
      <c r="T302" s="122">
        <v>2.0780454810682261</v>
      </c>
      <c r="U302" s="122">
        <v>1.6973909649053593</v>
      </c>
      <c r="V302" s="122">
        <v>1.7003602368638071</v>
      </c>
      <c r="W302" s="122">
        <v>6.0610114798206371</v>
      </c>
      <c r="X302" s="122">
        <v>4.3531054864316117</v>
      </c>
      <c r="Y302" s="122">
        <v>5.3728186730569583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9.0652184305258388E-3</v>
      </c>
      <c r="D303" s="98">
        <v>2.3654391879267506E-2</v>
      </c>
      <c r="E303" s="98">
        <v>3.2470948347620078E-2</v>
      </c>
      <c r="F303" s="98">
        <v>2.0033268387913854E-2</v>
      </c>
      <c r="G303" s="98">
        <v>1.969982850517955E-2</v>
      </c>
      <c r="H303" s="98">
        <v>2.2798714370247566E-2</v>
      </c>
      <c r="I303" s="98">
        <v>2.4859125638396082E-2</v>
      </c>
      <c r="J303" s="98">
        <v>5.2411706465700543E-3</v>
      </c>
      <c r="K303" s="98">
        <v>1.7294986384805644E-2</v>
      </c>
      <c r="L303" s="98">
        <v>1.4741779682876863E-2</v>
      </c>
      <c r="M303" s="98">
        <v>5.568483899719999E-3</v>
      </c>
      <c r="N303" s="98">
        <v>1.5638537069410992E-2</v>
      </c>
      <c r="O303" s="98">
        <v>1.9996479490640331E-2</v>
      </c>
      <c r="P303" s="98">
        <v>1.6440303820836756E-2</v>
      </c>
      <c r="Q303" s="98">
        <v>1.8270905098250707E-2</v>
      </c>
      <c r="R303" s="98">
        <v>8.5705302806483082E-3</v>
      </c>
      <c r="S303" s="98">
        <v>1.8976116809245554E-2</v>
      </c>
      <c r="T303" s="98">
        <v>1.7056968237572287E-2</v>
      </c>
      <c r="U303" s="98">
        <v>1.8426793996042523E-2</v>
      </c>
      <c r="V303" s="98">
        <v>1.7744153121565312E-2</v>
      </c>
      <c r="W303" s="98">
        <v>7.1640826603585533E-2</v>
      </c>
      <c r="X303" s="98">
        <v>3.2223217484146652E-2</v>
      </c>
      <c r="Y303" s="98">
        <v>2.7018911816715039E-2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1.5387499060842946E-4</v>
      </c>
      <c r="F304" s="98">
        <v>1.5412525922788917E-4</v>
      </c>
      <c r="G304" s="98">
        <v>1.7756118167849936E-4</v>
      </c>
      <c r="H304" s="98">
        <v>1.6647832739405638E-4</v>
      </c>
      <c r="I304" s="98">
        <v>1.7762530636470462E-4</v>
      </c>
      <c r="J304" s="98">
        <v>1.9420463001977275E-4</v>
      </c>
      <c r="K304" s="98">
        <v>0</v>
      </c>
      <c r="L304" s="98">
        <v>0</v>
      </c>
      <c r="M304" s="98">
        <v>1.8565774777653797E-4</v>
      </c>
      <c r="N304" s="98">
        <v>1.8854241602252598E-4</v>
      </c>
      <c r="O304" s="98">
        <v>1.8036656940248992E-4</v>
      </c>
      <c r="P304" s="98">
        <v>1.938425350118041E-4</v>
      </c>
      <c r="Q304" s="98">
        <v>3.9857733811532757E-4</v>
      </c>
      <c r="R304" s="98">
        <v>0</v>
      </c>
      <c r="S304" s="98">
        <v>0</v>
      </c>
      <c r="T304" s="98">
        <v>0</v>
      </c>
      <c r="U304" s="98">
        <v>1.7102810034746936E-4</v>
      </c>
      <c r="V304" s="98">
        <v>1.6338120549395387E-4</v>
      </c>
      <c r="W304" s="98">
        <v>1.0373099812954585E-3</v>
      </c>
      <c r="X304" s="98">
        <v>3.5778244039868812E-4</v>
      </c>
      <c r="Y304" s="98">
        <v>1.7148741585768472E-4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5.6730751774032221E-5</v>
      </c>
      <c r="F305" s="101">
        <v>5.6707701850262544E-5</v>
      </c>
      <c r="G305" s="101">
        <v>6.5621053222370197E-5</v>
      </c>
      <c r="H305" s="101">
        <v>5.0922703143824434E-5</v>
      </c>
      <c r="I305" s="101">
        <v>5.7520666898687192E-5</v>
      </c>
      <c r="J305" s="101">
        <v>6.8644214365786422E-5</v>
      </c>
      <c r="K305" s="101">
        <v>0</v>
      </c>
      <c r="L305" s="101">
        <v>0</v>
      </c>
      <c r="M305" s="101">
        <v>6.5716658561610619E-5</v>
      </c>
      <c r="N305" s="101">
        <v>6.4068896422735368E-5</v>
      </c>
      <c r="O305" s="101">
        <v>5.192233875231468E-5</v>
      </c>
      <c r="P305" s="101">
        <v>5.6974397442882831E-5</v>
      </c>
      <c r="Q305" s="101">
        <v>9.4501526219017141E-5</v>
      </c>
      <c r="R305" s="101">
        <v>0</v>
      </c>
      <c r="S305" s="101">
        <v>0</v>
      </c>
      <c r="T305" s="101">
        <v>0</v>
      </c>
      <c r="U305" s="101">
        <v>4.9638882316754992E-5</v>
      </c>
      <c r="V305" s="101">
        <v>4.7388453004409911E-5</v>
      </c>
      <c r="W305" s="101">
        <v>2.9609736995983913E-4</v>
      </c>
      <c r="X305" s="101">
        <v>1.1886408286833733E-4</v>
      </c>
      <c r="Y305" s="101">
        <v>5.7288689061283819E-5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9.7144238834397223E-5</v>
      </c>
      <c r="F306" s="104">
        <v>9.7417557377626644E-5</v>
      </c>
      <c r="G306" s="104">
        <v>1.1194012845612916E-4</v>
      </c>
      <c r="H306" s="104">
        <v>1.1555562425023194E-4</v>
      </c>
      <c r="I306" s="104">
        <v>1.2010463946601742E-4</v>
      </c>
      <c r="J306" s="104">
        <v>1.2556041565398634E-4</v>
      </c>
      <c r="K306" s="104">
        <v>0</v>
      </c>
      <c r="L306" s="104">
        <v>0</v>
      </c>
      <c r="M306" s="104">
        <v>1.1994108921492735E-4</v>
      </c>
      <c r="N306" s="104">
        <v>1.244735195997906E-4</v>
      </c>
      <c r="O306" s="104">
        <v>1.2844423065017525E-4</v>
      </c>
      <c r="P306" s="104">
        <v>1.3686813756892127E-4</v>
      </c>
      <c r="Q306" s="104">
        <v>3.0407581189631044E-4</v>
      </c>
      <c r="R306" s="104">
        <v>0</v>
      </c>
      <c r="S306" s="104">
        <v>0</v>
      </c>
      <c r="T306" s="104">
        <v>0</v>
      </c>
      <c r="U306" s="104">
        <v>1.2138921803071436E-4</v>
      </c>
      <c r="V306" s="104">
        <v>1.1599275248954397E-4</v>
      </c>
      <c r="W306" s="104">
        <v>7.4121261133561938E-4</v>
      </c>
      <c r="X306" s="104">
        <v>2.3891835753035078E-4</v>
      </c>
      <c r="Y306" s="104">
        <v>1.1419872679640089E-4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1.8297768734418089</v>
      </c>
      <c r="D307" s="101">
        <v>1.9364267836275237</v>
      </c>
      <c r="E307" s="101">
        <v>1.2292309391328007</v>
      </c>
      <c r="F307" s="101">
        <v>0.34180405805862141</v>
      </c>
      <c r="G307" s="101">
        <v>0.17184752716491153</v>
      </c>
      <c r="H307" s="101">
        <v>0.36856271932322093</v>
      </c>
      <c r="I307" s="101">
        <v>0.83500501433141161</v>
      </c>
      <c r="J307" s="101">
        <v>0.68727075041770658</v>
      </c>
      <c r="K307" s="101">
        <v>0.18099743466264301</v>
      </c>
      <c r="L307" s="101">
        <v>0.85609277734915412</v>
      </c>
      <c r="M307" s="101">
        <v>0.7187404451445536</v>
      </c>
      <c r="N307" s="101">
        <v>0.58439565450004005</v>
      </c>
      <c r="O307" s="101">
        <v>0.60328125917596542</v>
      </c>
      <c r="P307" s="101">
        <v>0.79200185547672941</v>
      </c>
      <c r="Q307" s="101">
        <v>1.1502878570062673</v>
      </c>
      <c r="R307" s="101">
        <v>1.3049445832532121</v>
      </c>
      <c r="S307" s="101">
        <v>0.98959661794497533</v>
      </c>
      <c r="T307" s="101">
        <v>1.1692935364030277</v>
      </c>
      <c r="U307" s="101">
        <v>0.87740246896473106</v>
      </c>
      <c r="V307" s="101">
        <v>0.97881676742621671</v>
      </c>
      <c r="W307" s="101">
        <v>3.7734037750771545</v>
      </c>
      <c r="X307" s="101">
        <v>2.3282525574487472</v>
      </c>
      <c r="Y307" s="101">
        <v>3.4259922854503078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0.65259165386353724</v>
      </c>
      <c r="D308" s="104">
        <v>0.61086723925337771</v>
      </c>
      <c r="E308" s="104">
        <v>0.62197610835281336</v>
      </c>
      <c r="F308" s="104">
        <v>0.24871894005902362</v>
      </c>
      <c r="G308" s="104">
        <v>0.20071003842503851</v>
      </c>
      <c r="H308" s="104">
        <v>0.31589651965986404</v>
      </c>
      <c r="I308" s="104">
        <v>0.4134959218381638</v>
      </c>
      <c r="J308" s="104">
        <v>0.57286504911661018</v>
      </c>
      <c r="K308" s="104">
        <v>1.4017731570545902</v>
      </c>
      <c r="L308" s="104">
        <v>0.63426091812964269</v>
      </c>
      <c r="M308" s="104">
        <v>0.71428420370048396</v>
      </c>
      <c r="N308" s="104">
        <v>0.47422672920384218</v>
      </c>
      <c r="O308" s="104">
        <v>0.59375723493917287</v>
      </c>
      <c r="P308" s="104">
        <v>0.56973144078916682</v>
      </c>
      <c r="Q308" s="104">
        <v>0.99609564517443516</v>
      </c>
      <c r="R308" s="104">
        <v>1.3734130538930387</v>
      </c>
      <c r="S308" s="104">
        <v>1.0698126224253166</v>
      </c>
      <c r="T308" s="104">
        <v>0.89169497642762607</v>
      </c>
      <c r="U308" s="104">
        <v>0.80139067384423823</v>
      </c>
      <c r="V308" s="104">
        <v>0.70363593511053113</v>
      </c>
      <c r="W308" s="104">
        <v>2.2149295681586021</v>
      </c>
      <c r="X308" s="104">
        <v>1.9922719290583195</v>
      </c>
      <c r="Y308" s="104">
        <v>1.9196359883740781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0.24226433017257579</v>
      </c>
      <c r="D309" s="98">
        <v>0.22751882985926947</v>
      </c>
      <c r="E309" s="98">
        <v>0.22967758891533885</v>
      </c>
      <c r="F309" s="98">
        <v>9.1726944824476547E-2</v>
      </c>
      <c r="G309" s="98">
        <v>7.3972487942730786E-2</v>
      </c>
      <c r="H309" s="98">
        <v>9.6750830553862854E-2</v>
      </c>
      <c r="I309" s="98">
        <v>0.13372043590920346</v>
      </c>
      <c r="J309" s="98">
        <v>0.20148840437860835</v>
      </c>
      <c r="K309" s="98">
        <v>0.50514565919284138</v>
      </c>
      <c r="L309" s="98">
        <v>0.20146361302496549</v>
      </c>
      <c r="M309" s="98">
        <v>0.25276881152520758</v>
      </c>
      <c r="N309" s="98">
        <v>0.16169829522366402</v>
      </c>
      <c r="O309" s="98">
        <v>0.17361139812706905</v>
      </c>
      <c r="P309" s="98">
        <v>0.16818024870044748</v>
      </c>
      <c r="Q309" s="98">
        <v>0.23714424528470893</v>
      </c>
      <c r="R309" s="98">
        <v>0.3039646379456758</v>
      </c>
      <c r="S309" s="98">
        <v>0.26627207566478761</v>
      </c>
      <c r="T309" s="98">
        <v>0.25730781893565413</v>
      </c>
      <c r="U309" s="98">
        <v>0.23689989998174871</v>
      </c>
      <c r="V309" s="98">
        <v>0.20749064135360845</v>
      </c>
      <c r="W309" s="98">
        <v>0.63460983956642369</v>
      </c>
      <c r="X309" s="98">
        <v>0.67364700312596004</v>
      </c>
      <c r="Y309" s="98">
        <v>0.64488088073533778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0.41032732369096148</v>
      </c>
      <c r="D310" s="98">
        <v>0.38334840939410825</v>
      </c>
      <c r="E310" s="98">
        <v>0.39229851943747451</v>
      </c>
      <c r="F310" s="98">
        <v>0.15699199523454707</v>
      </c>
      <c r="G310" s="98">
        <v>0.12673755048230773</v>
      </c>
      <c r="H310" s="98">
        <v>0.21914568910600118</v>
      </c>
      <c r="I310" s="98">
        <v>0.27977548592896034</v>
      </c>
      <c r="J310" s="98">
        <v>0.37137664473800186</v>
      </c>
      <c r="K310" s="98">
        <v>0.89662749786174878</v>
      </c>
      <c r="L310" s="98">
        <v>0.43279730510467718</v>
      </c>
      <c r="M310" s="98">
        <v>0.46151539217527643</v>
      </c>
      <c r="N310" s="98">
        <v>0.31252843398017816</v>
      </c>
      <c r="O310" s="98">
        <v>0.42014583681210388</v>
      </c>
      <c r="P310" s="98">
        <v>0.40155119208871931</v>
      </c>
      <c r="Q310" s="98">
        <v>0.75895139988972626</v>
      </c>
      <c r="R310" s="98">
        <v>1.069448415947363</v>
      </c>
      <c r="S310" s="98">
        <v>0.803540546760529</v>
      </c>
      <c r="T310" s="98">
        <v>0.63438715749197194</v>
      </c>
      <c r="U310" s="98">
        <v>0.56449077386248947</v>
      </c>
      <c r="V310" s="98">
        <v>0.49614529375692268</v>
      </c>
      <c r="W310" s="98">
        <v>1.5803197285921784</v>
      </c>
      <c r="X310" s="98">
        <v>1.3186249259323595</v>
      </c>
      <c r="Y310" s="98">
        <v>1.2747551076387404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0.41424561168372698</v>
      </c>
      <c r="D311" s="122">
        <v>0.43148699577499594</v>
      </c>
      <c r="E311" s="122">
        <v>0.31319072501510292</v>
      </c>
      <c r="F311" s="122">
        <v>0.10793181939357364</v>
      </c>
      <c r="G311" s="122">
        <v>6.0084530426470772E-2</v>
      </c>
      <c r="H311" s="122">
        <v>0.12171164882003908</v>
      </c>
      <c r="I311" s="122">
        <v>0.19019732378280341</v>
      </c>
      <c r="J311" s="122">
        <v>0.20559661344122945</v>
      </c>
      <c r="K311" s="122">
        <v>0.30156681760697396</v>
      </c>
      <c r="L311" s="122">
        <v>0.28037437290154116</v>
      </c>
      <c r="M311" s="122">
        <v>0.27109763694264039</v>
      </c>
      <c r="N311" s="122">
        <v>0.20221952157877321</v>
      </c>
      <c r="O311" s="122">
        <v>0.22193791206385158</v>
      </c>
      <c r="P311" s="122">
        <v>0.26656331869554067</v>
      </c>
      <c r="Q311" s="122">
        <v>0.4051181456316702</v>
      </c>
      <c r="R311" s="122">
        <v>0.51819215191087031</v>
      </c>
      <c r="S311" s="122">
        <v>0.41558468505418206</v>
      </c>
      <c r="T311" s="122">
        <v>0.43173342768955392</v>
      </c>
      <c r="U311" s="122">
        <v>0.3542985126547965</v>
      </c>
      <c r="V311" s="122">
        <v>0.36175810660967783</v>
      </c>
      <c r="W311" s="122">
        <v>1.1117784997275646</v>
      </c>
      <c r="X311" s="122">
        <v>0.86155076116776586</v>
      </c>
      <c r="Y311" s="122">
        <v>1.1399978457628959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2.2240524975007062E-3</v>
      </c>
      <c r="D312" s="98">
        <v>1.7966268070691198E-3</v>
      </c>
      <c r="E312" s="98">
        <v>1.3324967027948742E-3</v>
      </c>
      <c r="F312" s="98">
        <v>6.0398565753924855E-4</v>
      </c>
      <c r="G312" s="98">
        <v>3.5369624202250438E-4</v>
      </c>
      <c r="H312" s="98">
        <v>6.0736855578907606E-4</v>
      </c>
      <c r="I312" s="98">
        <v>6.5642230569692669E-4</v>
      </c>
      <c r="J312" s="98">
        <v>5.1289235667454302E-4</v>
      </c>
      <c r="K312" s="98">
        <v>8.0572517882036973E-4</v>
      </c>
      <c r="L312" s="98">
        <v>4.897877988952118E-4</v>
      </c>
      <c r="M312" s="98">
        <v>2.090662452178905E-4</v>
      </c>
      <c r="N312" s="98">
        <v>1.4828113761424549E-4</v>
      </c>
      <c r="O312" s="98">
        <v>4.4526695838698706E-4</v>
      </c>
      <c r="P312" s="98">
        <v>8.3114844622419288E-4</v>
      </c>
      <c r="Q312" s="98">
        <v>1.8726789716055467E-3</v>
      </c>
      <c r="R312" s="98">
        <v>1.8632433065635986E-3</v>
      </c>
      <c r="S312" s="98">
        <v>9.3399651977364967E-4</v>
      </c>
      <c r="T312" s="98">
        <v>4.1707067441042021E-4</v>
      </c>
      <c r="U312" s="98">
        <v>5.9452024702002018E-4</v>
      </c>
      <c r="V312" s="98">
        <v>5.94595082390817E-4</v>
      </c>
      <c r="W312" s="98">
        <v>3.9148002039021213E-3</v>
      </c>
      <c r="X312" s="98">
        <v>0</v>
      </c>
      <c r="Y312" s="98">
        <v>0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0.41202155918622629</v>
      </c>
      <c r="D313" s="33">
        <v>0.42969036896792684</v>
      </c>
      <c r="E313" s="33">
        <v>0.31185822831230803</v>
      </c>
      <c r="F313" s="33">
        <v>0.1073278337360344</v>
      </c>
      <c r="G313" s="33">
        <v>5.9730834184448266E-2</v>
      </c>
      <c r="H313" s="33">
        <v>0.12110428026425001</v>
      </c>
      <c r="I313" s="33">
        <v>0.18954090147710648</v>
      </c>
      <c r="J313" s="33">
        <v>0.20508372108455492</v>
      </c>
      <c r="K313" s="33">
        <v>0.30076109242815358</v>
      </c>
      <c r="L313" s="33">
        <v>0.27988458510264597</v>
      </c>
      <c r="M313" s="33">
        <v>0.2708885706974225</v>
      </c>
      <c r="N313" s="33">
        <v>0.20207124044115896</v>
      </c>
      <c r="O313" s="33">
        <v>0.2214926451054646</v>
      </c>
      <c r="P313" s="33">
        <v>0.2657321702493165</v>
      </c>
      <c r="Q313" s="33">
        <v>0.40324546666006467</v>
      </c>
      <c r="R313" s="33">
        <v>0.51632890860430669</v>
      </c>
      <c r="S313" s="33">
        <v>0.4146506885344084</v>
      </c>
      <c r="T313" s="33">
        <v>0.43131635701514348</v>
      </c>
      <c r="U313" s="33">
        <v>0.3537039924077765</v>
      </c>
      <c r="V313" s="33">
        <v>0.36116351152728704</v>
      </c>
      <c r="W313" s="33">
        <v>1.1078636995236624</v>
      </c>
      <c r="X313" s="33">
        <v>0.86155076116776586</v>
      </c>
      <c r="Y313" s="33">
        <v>1.1399978457628959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0.75483420509611754</v>
      </c>
      <c r="D315" s="154">
        <f t="shared" si="118"/>
        <v>0.75741368030849832</v>
      </c>
      <c r="E315" s="154">
        <f t="shared" si="118"/>
        <v>0.7639544792291626</v>
      </c>
      <c r="F315" s="154">
        <f t="shared" si="118"/>
        <v>0.76877276397885019</v>
      </c>
      <c r="G315" s="154">
        <f t="shared" si="118"/>
        <v>0.77492224299836598</v>
      </c>
      <c r="H315" s="154">
        <f t="shared" si="118"/>
        <v>0.77855382881603008</v>
      </c>
      <c r="I315" s="154">
        <f t="shared" si="118"/>
        <v>0.77852692400145218</v>
      </c>
      <c r="J315" s="154">
        <f t="shared" si="118"/>
        <v>0.7854150836098176</v>
      </c>
      <c r="K315" s="154">
        <f t="shared" si="118"/>
        <v>0.80176781811942699</v>
      </c>
      <c r="L315" s="154">
        <f t="shared" si="118"/>
        <v>0.79265943970323705</v>
      </c>
      <c r="M315" s="154">
        <f t="shared" si="118"/>
        <v>0.79729149387945508</v>
      </c>
      <c r="N315" s="154">
        <f t="shared" si="118"/>
        <v>0.79808567409441256</v>
      </c>
      <c r="O315" s="154">
        <f t="shared" si="118"/>
        <v>0.8046060128449245</v>
      </c>
      <c r="P315" s="154">
        <f t="shared" si="118"/>
        <v>0.80516441671539862</v>
      </c>
      <c r="Q315" s="154">
        <f t="shared" si="118"/>
        <v>0.81698829744262513</v>
      </c>
      <c r="R315" s="154">
        <f t="shared" ref="R315:V315" si="119">IF(R297=0,"",R297/R279)</f>
        <v>0.83397077998065317</v>
      </c>
      <c r="S315" s="154">
        <f t="shared" si="119"/>
        <v>0.85442148912559512</v>
      </c>
      <c r="T315" s="154">
        <f t="shared" si="119"/>
        <v>0.87297284436291656</v>
      </c>
      <c r="U315" s="154">
        <f t="shared" si="119"/>
        <v>0.89440631546174953</v>
      </c>
      <c r="V315" s="154">
        <f t="shared" si="119"/>
        <v>0.91184291546881524</v>
      </c>
      <c r="W315" s="154">
        <f t="shared" ref="W315:Y315" si="120">IF(W297=0,"",W297/W279)</f>
        <v>0.92875181203229829</v>
      </c>
      <c r="X315" s="154">
        <f t="shared" si="120"/>
        <v>0.93311028809775443</v>
      </c>
      <c r="Y315" s="154">
        <f t="shared" si="120"/>
        <v>0.93463166110747731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0.75708227449024545</v>
      </c>
      <c r="D316" s="155">
        <f t="shared" si="121"/>
        <v>0.76134083196505287</v>
      </c>
      <c r="E316" s="155">
        <f t="shared" si="121"/>
        <v>0.76558752797209217</v>
      </c>
      <c r="F316" s="155">
        <f t="shared" si="121"/>
        <v>0.76983219303060546</v>
      </c>
      <c r="G316" s="155">
        <f t="shared" si="121"/>
        <v>0.77406594221029956</v>
      </c>
      <c r="H316" s="155">
        <f t="shared" si="121"/>
        <v>0.77828989655736247</v>
      </c>
      <c r="I316" s="155">
        <f t="shared" si="121"/>
        <v>0.78250190324500002</v>
      </c>
      <c r="J316" s="155">
        <f t="shared" si="121"/>
        <v>0.78669306463087774</v>
      </c>
      <c r="K316" s="155">
        <f t="shared" si="121"/>
        <v>0.79085587390285839</v>
      </c>
      <c r="L316" s="155">
        <f t="shared" si="121"/>
        <v>0.79498843213814041</v>
      </c>
      <c r="M316" s="155">
        <f t="shared" si="121"/>
        <v>0.79833043788634916</v>
      </c>
      <c r="N316" s="155">
        <f t="shared" si="121"/>
        <v>0.80060719081212905</v>
      </c>
      <c r="O316" s="155">
        <f t="shared" si="121"/>
        <v>0.80218196595324354</v>
      </c>
      <c r="P316" s="155">
        <f t="shared" si="121"/>
        <v>0.80464821275742626</v>
      </c>
      <c r="Q316" s="155">
        <f t="shared" si="121"/>
        <v>0.81233423457411402</v>
      </c>
      <c r="R316" s="155">
        <f t="shared" ref="R316:V316" si="122">IF(R298=0,"",R298/R280)</f>
        <v>0.83033574502823893</v>
      </c>
      <c r="S316" s="155">
        <f t="shared" si="122"/>
        <v>0.85458725107920042</v>
      </c>
      <c r="T316" s="155">
        <f t="shared" si="122"/>
        <v>0.88175631884667438</v>
      </c>
      <c r="U316" s="155">
        <f t="shared" si="122"/>
        <v>0.90854109292291318</v>
      </c>
      <c r="V316" s="155">
        <f t="shared" si="122"/>
        <v>0.93163646680080492</v>
      </c>
      <c r="W316" s="155">
        <f t="shared" ref="W316:Y316" si="123">IF(W298=0,"",W298/W280)</f>
        <v>0.95038874666320361</v>
      </c>
      <c r="X316" s="155">
        <f t="shared" si="123"/>
        <v>0.95785165242542469</v>
      </c>
      <c r="Y316" s="155">
        <f t="shared" si="123"/>
        <v>0.96489087225139047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0.75708227449024545</v>
      </c>
      <c r="D317" s="156">
        <f t="shared" si="124"/>
        <v>0.76134083196505287</v>
      </c>
      <c r="E317" s="156">
        <f t="shared" si="124"/>
        <v>0.76558752797209217</v>
      </c>
      <c r="F317" s="156">
        <f t="shared" si="124"/>
        <v>0.76983219303060546</v>
      </c>
      <c r="G317" s="156">
        <f t="shared" si="124"/>
        <v>0.77406594221029956</v>
      </c>
      <c r="H317" s="156">
        <f t="shared" si="124"/>
        <v>0.77828989655736247</v>
      </c>
      <c r="I317" s="156">
        <f t="shared" si="124"/>
        <v>0.78250190324500002</v>
      </c>
      <c r="J317" s="156">
        <f t="shared" si="124"/>
        <v>0.78669306463087774</v>
      </c>
      <c r="K317" s="156">
        <f t="shared" si="124"/>
        <v>0.79085587390285839</v>
      </c>
      <c r="L317" s="156">
        <f t="shared" si="124"/>
        <v>0.79498843213814041</v>
      </c>
      <c r="M317" s="156">
        <f t="shared" si="124"/>
        <v>0.79833043788634916</v>
      </c>
      <c r="N317" s="156">
        <f t="shared" si="124"/>
        <v>0.80060719081212905</v>
      </c>
      <c r="O317" s="156">
        <f t="shared" si="124"/>
        <v>0.80218196595324354</v>
      </c>
      <c r="P317" s="156">
        <f t="shared" si="124"/>
        <v>0.80464821275742626</v>
      </c>
      <c r="Q317" s="156">
        <f t="shared" si="124"/>
        <v>0.81233423457411402</v>
      </c>
      <c r="R317" s="156">
        <f t="shared" ref="R317:V317" si="125">IF(R299=0,"",R299/R281)</f>
        <v>0.83033574502823893</v>
      </c>
      <c r="S317" s="156">
        <f t="shared" si="125"/>
        <v>0.85458725107920042</v>
      </c>
      <c r="T317" s="156">
        <f t="shared" si="125"/>
        <v>0.88175631884667438</v>
      </c>
      <c r="U317" s="156">
        <f t="shared" si="125"/>
        <v>0.90854109292291318</v>
      </c>
      <c r="V317" s="156">
        <f t="shared" si="125"/>
        <v>0.93163646680080492</v>
      </c>
      <c r="W317" s="156">
        <f t="shared" ref="W317:Y317" si="126">IF(W299=0,"",W299/W281)</f>
        <v>0.95038874666320361</v>
      </c>
      <c r="X317" s="156">
        <f t="shared" si="126"/>
        <v>0.95785165242542469</v>
      </c>
      <c r="Y317" s="156">
        <f t="shared" si="126"/>
        <v>0.96489087225139047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2.3582619998382492</v>
      </c>
      <c r="D318" s="155">
        <f t="shared" si="127"/>
        <v>2.4595760952237202</v>
      </c>
      <c r="E318" s="155">
        <f t="shared" si="127"/>
        <v>2.5624090837159335</v>
      </c>
      <c r="F318" s="155">
        <f t="shared" si="127"/>
        <v>2.6660679814115777</v>
      </c>
      <c r="G318" s="155">
        <f t="shared" si="127"/>
        <v>2.7711533179570744</v>
      </c>
      <c r="H318" s="155">
        <f t="shared" si="127"/>
        <v>2.8775707131436858</v>
      </c>
      <c r="I318" s="155">
        <f t="shared" si="127"/>
        <v>2.9854460493997883</v>
      </c>
      <c r="J318" s="155">
        <f t="shared" si="127"/>
        <v>3.0953435223051553</v>
      </c>
      <c r="K318" s="155">
        <f t="shared" si="127"/>
        <v>3.2077100218014891</v>
      </c>
      <c r="L318" s="155">
        <f t="shared" si="127"/>
        <v>3.3226048103047656</v>
      </c>
      <c r="M318" s="155">
        <f t="shared" si="127"/>
        <v>3.4542657690523937</v>
      </c>
      <c r="N318" s="155">
        <f t="shared" si="127"/>
        <v>3.6069194713210035</v>
      </c>
      <c r="O318" s="155">
        <f t="shared" si="127"/>
        <v>3.780293598004187</v>
      </c>
      <c r="P318" s="155">
        <f t="shared" si="127"/>
        <v>3.9575153785433175</v>
      </c>
      <c r="Q318" s="155">
        <f t="shared" si="127"/>
        <v>4.0935303779077294</v>
      </c>
      <c r="R318" s="155">
        <f t="shared" ref="R318:V318" si="128">IF(R300=0,"",R300/R282)</f>
        <v>4.1230018521166087</v>
      </c>
      <c r="S318" s="155">
        <f t="shared" si="128"/>
        <v>4.1262764603620399</v>
      </c>
      <c r="T318" s="155">
        <f t="shared" si="128"/>
        <v>4.129914913968074</v>
      </c>
      <c r="U318" s="155">
        <f t="shared" si="128"/>
        <v>4.1339576401970017</v>
      </c>
      <c r="V318" s="155">
        <f t="shared" si="128"/>
        <v>4.1455098778876316</v>
      </c>
      <c r="W318" s="155">
        <f t="shared" ref="W318:Y318" si="129">IF(W300=0,"",W300/W282)</f>
        <v>4.1834265621208973</v>
      </c>
      <c r="X318" s="155">
        <f t="shared" si="129"/>
        <v>4.2288937202637147</v>
      </c>
      <c r="Y318" s="155">
        <f t="shared" si="129"/>
        <v>4.280143289560403</v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2.3582619998382492</v>
      </c>
      <c r="D319" s="156">
        <f t="shared" si="130"/>
        <v>2.4595760952237202</v>
      </c>
      <c r="E319" s="156">
        <f t="shared" si="130"/>
        <v>2.5624090837159335</v>
      </c>
      <c r="F319" s="156">
        <f t="shared" si="130"/>
        <v>2.6660679814115777</v>
      </c>
      <c r="G319" s="156">
        <f t="shared" si="130"/>
        <v>2.7711533179570744</v>
      </c>
      <c r="H319" s="156">
        <f t="shared" si="130"/>
        <v>2.8775707131436858</v>
      </c>
      <c r="I319" s="156">
        <f t="shared" si="130"/>
        <v>2.9854460493997883</v>
      </c>
      <c r="J319" s="156">
        <f t="shared" si="130"/>
        <v>3.0953435223051553</v>
      </c>
      <c r="K319" s="156">
        <f t="shared" si="130"/>
        <v>3.2077100218014891</v>
      </c>
      <c r="L319" s="156">
        <f t="shared" si="130"/>
        <v>3.3226048103047656</v>
      </c>
      <c r="M319" s="156">
        <f t="shared" si="130"/>
        <v>3.4542657690523937</v>
      </c>
      <c r="N319" s="156">
        <f t="shared" si="130"/>
        <v>3.6069194713210035</v>
      </c>
      <c r="O319" s="156">
        <f t="shared" si="130"/>
        <v>3.780293598004187</v>
      </c>
      <c r="P319" s="156">
        <f t="shared" si="130"/>
        <v>3.9575153785433175</v>
      </c>
      <c r="Q319" s="156">
        <f t="shared" si="130"/>
        <v>4.0935303779077294</v>
      </c>
      <c r="R319" s="156">
        <f t="shared" ref="R319:V319" si="131">IF(R301=0,"",R301/R283)</f>
        <v>4.1230018521166087</v>
      </c>
      <c r="S319" s="156">
        <f t="shared" si="131"/>
        <v>4.1262764603620399</v>
      </c>
      <c r="T319" s="156">
        <f t="shared" si="131"/>
        <v>4.129914913968074</v>
      </c>
      <c r="U319" s="156">
        <f t="shared" si="131"/>
        <v>4.1339576401970017</v>
      </c>
      <c r="V319" s="156">
        <f t="shared" si="131"/>
        <v>4.1455098778876316</v>
      </c>
      <c r="W319" s="156">
        <f t="shared" ref="W319:Y319" si="132">IF(W301=0,"",W301/W283)</f>
        <v>4.1834265621208973</v>
      </c>
      <c r="X319" s="156">
        <f t="shared" si="132"/>
        <v>4.2288937202637147</v>
      </c>
      <c r="Y319" s="156">
        <f t="shared" si="132"/>
        <v>4.280143289560403</v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0.73798941384932515</v>
      </c>
      <c r="D320" s="155">
        <f t="shared" si="133"/>
        <v>0.73481175720438119</v>
      </c>
      <c r="E320" s="155">
        <f t="shared" si="133"/>
        <v>0.74878564673488635</v>
      </c>
      <c r="F320" s="155">
        <f t="shared" si="133"/>
        <v>0.75998975569270166</v>
      </c>
      <c r="G320" s="155">
        <f t="shared" si="133"/>
        <v>0.77561594055659999</v>
      </c>
      <c r="H320" s="155">
        <f t="shared" si="133"/>
        <v>0.77512115297660533</v>
      </c>
      <c r="I320" s="155">
        <f t="shared" si="133"/>
        <v>0.75572308939157984</v>
      </c>
      <c r="J320" s="155">
        <f t="shared" si="133"/>
        <v>0.77610143957240341</v>
      </c>
      <c r="K320" s="155">
        <f t="shared" si="133"/>
        <v>0.84806874998265569</v>
      </c>
      <c r="L320" s="155">
        <f t="shared" si="133"/>
        <v>0.7773930069563787</v>
      </c>
      <c r="M320" s="155">
        <f t="shared" si="133"/>
        <v>0.78919151762329032</v>
      </c>
      <c r="N320" s="155">
        <f t="shared" si="133"/>
        <v>0.78664134203937508</v>
      </c>
      <c r="O320" s="155">
        <f t="shared" si="133"/>
        <v>0.8074627505948323</v>
      </c>
      <c r="P320" s="155">
        <f t="shared" si="133"/>
        <v>0.80570198974153229</v>
      </c>
      <c r="Q320" s="155">
        <f t="shared" si="133"/>
        <v>0.82857964674472251</v>
      </c>
      <c r="R320" s="155">
        <f t="shared" ref="R320:V320" si="134">IF(R302=0,"",R302/R284)</f>
        <v>0.84513721979837919</v>
      </c>
      <c r="S320" s="155">
        <f t="shared" si="134"/>
        <v>0.84853944081680899</v>
      </c>
      <c r="T320" s="155">
        <f t="shared" si="134"/>
        <v>0.83813020498882362</v>
      </c>
      <c r="U320" s="155">
        <f t="shared" si="134"/>
        <v>0.8496409305862489</v>
      </c>
      <c r="V320" s="155">
        <f t="shared" si="134"/>
        <v>0.84808249356239485</v>
      </c>
      <c r="W320" s="155">
        <f t="shared" ref="W320:Y320" si="135">IF(W302=0,"",W302/W284)</f>
        <v>0.84825808359882782</v>
      </c>
      <c r="X320" s="155">
        <f t="shared" si="135"/>
        <v>0.8651675170437817</v>
      </c>
      <c r="Y320" s="155">
        <f t="shared" si="135"/>
        <v>0.8637715271132026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0.62702224086337122</v>
      </c>
      <c r="D321" s="156">
        <f t="shared" si="136"/>
        <v>0.62878874974778309</v>
      </c>
      <c r="E321" s="156">
        <f t="shared" si="136"/>
        <v>0.63080081118581544</v>
      </c>
      <c r="F321" s="156">
        <f t="shared" si="136"/>
        <v>0.63284635706297798</v>
      </c>
      <c r="G321" s="156">
        <f t="shared" si="136"/>
        <v>0.6351180423988585</v>
      </c>
      <c r="H321" s="156">
        <f t="shared" si="136"/>
        <v>0.63759228867169504</v>
      </c>
      <c r="I321" s="156">
        <f t="shared" si="136"/>
        <v>0.64031656608394372</v>
      </c>
      <c r="J321" s="156">
        <f t="shared" si="136"/>
        <v>0.64348534329959228</v>
      </c>
      <c r="K321" s="156">
        <f t="shared" si="136"/>
        <v>0.64726396983437284</v>
      </c>
      <c r="L321" s="156">
        <f t="shared" si="136"/>
        <v>0.65169668346273002</v>
      </c>
      <c r="M321" s="156">
        <f t="shared" si="136"/>
        <v>0.66073305126521276</v>
      </c>
      <c r="N321" s="156">
        <f t="shared" si="136"/>
        <v>0.6756284885387267</v>
      </c>
      <c r="O321" s="156">
        <f t="shared" si="136"/>
        <v>0.69740473837029182</v>
      </c>
      <c r="P321" s="156">
        <f t="shared" si="136"/>
        <v>0.72381079045438923</v>
      </c>
      <c r="Q321" s="156">
        <f t="shared" si="136"/>
        <v>0.74758578527013431</v>
      </c>
      <c r="R321" s="156">
        <f t="shared" ref="R321:V321" si="137">IF(R303=0,"",R303/R285)</f>
        <v>0.76301047726574223</v>
      </c>
      <c r="S321" s="156">
        <f t="shared" si="137"/>
        <v>0.77737233556504548</v>
      </c>
      <c r="T321" s="156">
        <f t="shared" si="137"/>
        <v>0.79024788971033788</v>
      </c>
      <c r="U321" s="156">
        <f t="shared" si="137"/>
        <v>0.80121366924395676</v>
      </c>
      <c r="V321" s="156">
        <f t="shared" si="137"/>
        <v>0.80984620370822258</v>
      </c>
      <c r="W321" s="156">
        <f t="shared" ref="W321:Y321" si="138">IF(W303=0,"",W303/W285)</f>
        <v>0.81515221689444495</v>
      </c>
      <c r="X321" s="156">
        <f t="shared" si="138"/>
        <v>0.81868397418839933</v>
      </c>
      <c r="Y321" s="156">
        <f t="shared" si="138"/>
        <v>0.82047236964036352</v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>
        <f t="shared" si="139"/>
        <v>0.82251460799555076</v>
      </c>
      <c r="F322" s="156">
        <f t="shared" si="139"/>
        <v>0.82408936576576164</v>
      </c>
      <c r="G322" s="156">
        <f t="shared" si="139"/>
        <v>0.82486398926969817</v>
      </c>
      <c r="H322" s="156">
        <f t="shared" si="139"/>
        <v>0.85188789135918763</v>
      </c>
      <c r="I322" s="156">
        <f t="shared" si="139"/>
        <v>0.8460916508030607</v>
      </c>
      <c r="J322" s="156">
        <f t="shared" si="139"/>
        <v>0.83623804613029484</v>
      </c>
      <c r="K322" s="156" t="str">
        <f t="shared" si="139"/>
        <v/>
      </c>
      <c r="L322" s="156" t="str">
        <f t="shared" si="139"/>
        <v/>
      </c>
      <c r="M322" s="156">
        <f t="shared" si="139"/>
        <v>0.84620161756826473</v>
      </c>
      <c r="N322" s="156">
        <f t="shared" si="139"/>
        <v>0.85973827162259708</v>
      </c>
      <c r="O322" s="156">
        <f t="shared" si="139"/>
        <v>0.88896495543230347</v>
      </c>
      <c r="P322" s="156">
        <f t="shared" si="139"/>
        <v>0.89915656437480629</v>
      </c>
      <c r="Q322" s="156">
        <f t="shared" si="139"/>
        <v>0.92588027084440017</v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>
        <f t="shared" si="140"/>
        <v>0.93282713663341432</v>
      </c>
      <c r="V322" s="156">
        <f t="shared" si="140"/>
        <v>0.93623838238828871</v>
      </c>
      <c r="W322" s="156">
        <f t="shared" ref="W322:Y322" si="141">IF(W304=0,"",W304/W286)</f>
        <v>0.93920578114384112</v>
      </c>
      <c r="X322" s="156">
        <f t="shared" si="141"/>
        <v>0.9314641698214835</v>
      </c>
      <c r="Y322" s="156">
        <f t="shared" si="141"/>
        <v>0.93188156128953603</v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>
        <f t="shared" si="142"/>
        <v>0.63080081118581544</v>
      </c>
      <c r="F323" s="157">
        <f t="shared" si="142"/>
        <v>0.63284635706297798</v>
      </c>
      <c r="G323" s="157">
        <f t="shared" si="142"/>
        <v>0.63511804239885838</v>
      </c>
      <c r="H323" s="157">
        <f t="shared" si="142"/>
        <v>0.63759228867169504</v>
      </c>
      <c r="I323" s="157">
        <f t="shared" si="142"/>
        <v>0.64031656608394372</v>
      </c>
      <c r="J323" s="157">
        <f t="shared" si="142"/>
        <v>0.64348534329959228</v>
      </c>
      <c r="K323" s="157" t="str">
        <f t="shared" si="142"/>
        <v/>
      </c>
      <c r="L323" s="157" t="str">
        <f t="shared" si="142"/>
        <v/>
      </c>
      <c r="M323" s="157">
        <f t="shared" si="142"/>
        <v>0.66073305126521276</v>
      </c>
      <c r="N323" s="157">
        <f t="shared" si="142"/>
        <v>0.67562848853872659</v>
      </c>
      <c r="O323" s="157">
        <f t="shared" si="142"/>
        <v>0.69740473837029182</v>
      </c>
      <c r="P323" s="157">
        <f t="shared" si="142"/>
        <v>0.72381079045438923</v>
      </c>
      <c r="Q323" s="157">
        <f t="shared" si="142"/>
        <v>0.74758578527013431</v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>
        <f t="shared" si="143"/>
        <v>0.80121366924395676</v>
      </c>
      <c r="V323" s="157">
        <f t="shared" si="143"/>
        <v>0.80984620370822258</v>
      </c>
      <c r="W323" s="157">
        <f t="shared" ref="W323:Y323" si="144">IF(W305=0,"",W305/W287)</f>
        <v>0.81515221689444506</v>
      </c>
      <c r="X323" s="157">
        <f t="shared" si="144"/>
        <v>0.81868397418839933</v>
      </c>
      <c r="Y323" s="157">
        <f t="shared" si="144"/>
        <v>0.82047236964036352</v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 t="str">
        <f t="shared" si="145"/>
        <v/>
      </c>
      <c r="L324" s="158" t="str">
        <f t="shared" si="145"/>
        <v/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>
        <f t="shared" si="146"/>
        <v>1</v>
      </c>
      <c r="V324" s="158">
        <f t="shared" si="146"/>
        <v>1</v>
      </c>
      <c r="W324" s="158">
        <f t="shared" ref="W324:Y324" si="147">IF(W306=0,"",W306/W288)</f>
        <v>1</v>
      </c>
      <c r="X324" s="158">
        <f t="shared" si="147"/>
        <v>1</v>
      </c>
      <c r="Y324" s="158">
        <f t="shared" si="147"/>
        <v>1</v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0.70210362328928544</v>
      </c>
      <c r="D325" s="157">
        <f t="shared" si="148"/>
        <v>0.70307790440927853</v>
      </c>
      <c r="E325" s="157">
        <f t="shared" si="148"/>
        <v>0.70414450093667191</v>
      </c>
      <c r="F325" s="157">
        <f t="shared" si="148"/>
        <v>0.70522396646110153</v>
      </c>
      <c r="G325" s="157">
        <f t="shared" si="148"/>
        <v>0.70638916938274965</v>
      </c>
      <c r="H325" s="157">
        <f t="shared" si="148"/>
        <v>0.70763188442304903</v>
      </c>
      <c r="I325" s="157">
        <f t="shared" si="148"/>
        <v>0.7089710098466171</v>
      </c>
      <c r="J325" s="157">
        <f t="shared" si="148"/>
        <v>0.71048232196881456</v>
      </c>
      <c r="K325" s="157">
        <f t="shared" si="148"/>
        <v>0.71223276269105362</v>
      </c>
      <c r="L325" s="157">
        <f t="shared" si="148"/>
        <v>0.71424534786207949</v>
      </c>
      <c r="M325" s="157">
        <f t="shared" si="148"/>
        <v>0.71807151467695884</v>
      </c>
      <c r="N325" s="157">
        <f t="shared" si="148"/>
        <v>0.72438051916239177</v>
      </c>
      <c r="O325" s="157">
        <f t="shared" si="148"/>
        <v>0.73400093088760976</v>
      </c>
      <c r="P325" s="157">
        <f t="shared" si="148"/>
        <v>0.74647664339135933</v>
      </c>
      <c r="Q325" s="157">
        <f t="shared" si="148"/>
        <v>0.75851305163146177</v>
      </c>
      <c r="R325" s="157">
        <f t="shared" ref="R325:V325" si="149">IF(R307=0,"",R307/R289)</f>
        <v>0.76665856278036038</v>
      </c>
      <c r="S325" s="157">
        <f t="shared" si="149"/>
        <v>0.77455015905289237</v>
      </c>
      <c r="T325" s="157">
        <f t="shared" si="149"/>
        <v>0.7823805123171178</v>
      </c>
      <c r="U325" s="157">
        <f t="shared" si="149"/>
        <v>0.79022833894964828</v>
      </c>
      <c r="V325" s="157">
        <f t="shared" si="149"/>
        <v>0.79793791888994936</v>
      </c>
      <c r="W325" s="157">
        <f t="shared" ref="W325:Y325" si="150">IF(W307=0,"",W307/W289)</f>
        <v>0.80497932301774877</v>
      </c>
      <c r="X325" s="157">
        <f t="shared" si="150"/>
        <v>0.81725512041132709</v>
      </c>
      <c r="Y325" s="157">
        <f t="shared" si="150"/>
        <v>0.82870769325501881</v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0.86392238361158968</v>
      </c>
      <c r="D326" s="158">
        <f t="shared" si="151"/>
        <v>0.86408536373357381</v>
      </c>
      <c r="E326" s="158">
        <f t="shared" si="151"/>
        <v>0.86568549592438504</v>
      </c>
      <c r="F326" s="158">
        <f t="shared" si="151"/>
        <v>0.86643593341705538</v>
      </c>
      <c r="G326" s="158">
        <f t="shared" si="151"/>
        <v>0.86716012169106349</v>
      </c>
      <c r="H326" s="158">
        <f t="shared" si="151"/>
        <v>0.88767269544727756</v>
      </c>
      <c r="I326" s="158">
        <f t="shared" si="151"/>
        <v>0.88280737528218645</v>
      </c>
      <c r="J326" s="158">
        <f t="shared" si="151"/>
        <v>0.87464255155134452</v>
      </c>
      <c r="K326" s="158">
        <f t="shared" si="151"/>
        <v>0.8729058169851619</v>
      </c>
      <c r="L326" s="158">
        <f t="shared" si="151"/>
        <v>0.8872490756153707</v>
      </c>
      <c r="M326" s="158">
        <f t="shared" si="151"/>
        <v>0.87801026371665181</v>
      </c>
      <c r="N326" s="158">
        <f t="shared" si="151"/>
        <v>0.88516206985371049</v>
      </c>
      <c r="O326" s="158">
        <f t="shared" si="151"/>
        <v>0.90418966378402099</v>
      </c>
      <c r="P326" s="158">
        <f t="shared" si="151"/>
        <v>0.9088801159448332</v>
      </c>
      <c r="Q326" s="158">
        <f t="shared" si="151"/>
        <v>0.9295448862812592</v>
      </c>
      <c r="R326" s="158">
        <f t="shared" ref="R326:V326" si="152">IF(R308=0,"",R308/R290)</f>
        <v>0.93688970148041295</v>
      </c>
      <c r="S326" s="158">
        <f t="shared" si="152"/>
        <v>0.93244731803760628</v>
      </c>
      <c r="T326" s="158">
        <f t="shared" si="152"/>
        <v>0.92570033690528697</v>
      </c>
      <c r="U326" s="158">
        <f t="shared" si="152"/>
        <v>0.92723778190866246</v>
      </c>
      <c r="V326" s="158">
        <f t="shared" si="152"/>
        <v>0.93051521787903368</v>
      </c>
      <c r="W326" s="158">
        <f t="shared" ref="W326:Y326" si="153">IF(W308=0,"",W308/W290)</f>
        <v>0.93509214962997511</v>
      </c>
      <c r="X326" s="158">
        <f t="shared" si="153"/>
        <v>0.92970619415496103</v>
      </c>
      <c r="Y326" s="158">
        <f t="shared" si="153"/>
        <v>0.93507058350191863</v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0.70210362328928544</v>
      </c>
      <c r="D327" s="156">
        <f t="shared" si="154"/>
        <v>0.70307790440927853</v>
      </c>
      <c r="E327" s="156">
        <f t="shared" si="154"/>
        <v>0.70414450093667191</v>
      </c>
      <c r="F327" s="156">
        <f t="shared" si="154"/>
        <v>0.70522396646110153</v>
      </c>
      <c r="G327" s="156">
        <f t="shared" si="154"/>
        <v>0.70638916938274965</v>
      </c>
      <c r="H327" s="156">
        <f t="shared" si="154"/>
        <v>0.70763188442304903</v>
      </c>
      <c r="I327" s="156">
        <f t="shared" si="154"/>
        <v>0.70897100984661721</v>
      </c>
      <c r="J327" s="156">
        <f t="shared" si="154"/>
        <v>0.71048232196881445</v>
      </c>
      <c r="K327" s="156">
        <f t="shared" si="154"/>
        <v>0.71223276269105362</v>
      </c>
      <c r="L327" s="156">
        <f t="shared" si="154"/>
        <v>0.71424534786207949</v>
      </c>
      <c r="M327" s="156">
        <f t="shared" si="154"/>
        <v>0.71807151467695896</v>
      </c>
      <c r="N327" s="156">
        <f t="shared" si="154"/>
        <v>0.72438051916239177</v>
      </c>
      <c r="O327" s="156">
        <f t="shared" si="154"/>
        <v>0.73400093088760976</v>
      </c>
      <c r="P327" s="156">
        <f t="shared" si="154"/>
        <v>0.74647664339135933</v>
      </c>
      <c r="Q327" s="156">
        <f t="shared" si="154"/>
        <v>0.75851305163146177</v>
      </c>
      <c r="R327" s="156">
        <f t="shared" ref="R327:V327" si="155">IF(R309=0,"",R309/R291)</f>
        <v>0.76665856278036026</v>
      </c>
      <c r="S327" s="156">
        <f t="shared" si="155"/>
        <v>0.77455015905289237</v>
      </c>
      <c r="T327" s="156">
        <f t="shared" si="155"/>
        <v>0.78238051231711792</v>
      </c>
      <c r="U327" s="156">
        <f t="shared" si="155"/>
        <v>0.79022833894964828</v>
      </c>
      <c r="V327" s="156">
        <f t="shared" si="155"/>
        <v>0.79793791888994936</v>
      </c>
      <c r="W327" s="156">
        <f t="shared" ref="W327:Y327" si="156">IF(W309=0,"",W309/W291)</f>
        <v>0.80497932301774877</v>
      </c>
      <c r="X327" s="156">
        <f t="shared" si="156"/>
        <v>0.8172551204113272</v>
      </c>
      <c r="Y327" s="156">
        <f t="shared" si="156"/>
        <v>0.82870769325501892</v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0.76371598604806767</v>
      </c>
      <c r="D329" s="155">
        <f t="shared" si="160"/>
        <v>0.76523188154250177</v>
      </c>
      <c r="E329" s="155">
        <f t="shared" si="160"/>
        <v>0.76655224803796762</v>
      </c>
      <c r="F329" s="155">
        <f t="shared" si="160"/>
        <v>0.76762783890220432</v>
      </c>
      <c r="G329" s="155">
        <f t="shared" si="160"/>
        <v>0.76896825385908929</v>
      </c>
      <c r="H329" s="155">
        <f t="shared" si="160"/>
        <v>0.77060119489224055</v>
      </c>
      <c r="I329" s="155">
        <f t="shared" si="160"/>
        <v>0.77243234946396311</v>
      </c>
      <c r="J329" s="155">
        <f t="shared" si="160"/>
        <v>0.77425681590636719</v>
      </c>
      <c r="K329" s="155">
        <f t="shared" si="160"/>
        <v>0.77599469000005239</v>
      </c>
      <c r="L329" s="155">
        <f t="shared" si="160"/>
        <v>0.77812941492598409</v>
      </c>
      <c r="M329" s="155">
        <f t="shared" si="160"/>
        <v>0.7811141033128195</v>
      </c>
      <c r="N329" s="155">
        <f t="shared" si="160"/>
        <v>0.78492273636902199</v>
      </c>
      <c r="O329" s="155">
        <f t="shared" si="160"/>
        <v>0.78990577187065181</v>
      </c>
      <c r="P329" s="155">
        <f t="shared" si="160"/>
        <v>0.79660320020781183</v>
      </c>
      <c r="Q329" s="155">
        <f t="shared" si="160"/>
        <v>0.80521966856949201</v>
      </c>
      <c r="R329" s="155">
        <f t="shared" ref="R329:V329" si="161">IF(R311=0,"",R311/R293)</f>
        <v>0.81773099938607507</v>
      </c>
      <c r="S329" s="155">
        <f t="shared" si="161"/>
        <v>0.83345586649303394</v>
      </c>
      <c r="T329" s="155">
        <f t="shared" si="161"/>
        <v>0.85039521901864501</v>
      </c>
      <c r="U329" s="155">
        <f t="shared" si="161"/>
        <v>0.86597468253949106</v>
      </c>
      <c r="V329" s="155">
        <f t="shared" si="161"/>
        <v>0.87914992236462586</v>
      </c>
      <c r="W329" s="155">
        <f t="shared" ref="W329:Y329" si="162">IF(W311=0,"",W311/W293)</f>
        <v>0.88829074364359084</v>
      </c>
      <c r="X329" s="155">
        <f t="shared" si="162"/>
        <v>0.89693656528366994</v>
      </c>
      <c r="Y329" s="155">
        <f t="shared" si="162"/>
        <v>0.90341515830235208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0.60775883642253548</v>
      </c>
      <c r="D330" s="156">
        <f t="shared" si="163"/>
        <v>0.60798666898863474</v>
      </c>
      <c r="E330" s="156">
        <f t="shared" si="163"/>
        <v>0.60821452207757287</v>
      </c>
      <c r="F330" s="156">
        <f t="shared" si="163"/>
        <v>0.60844237796507983</v>
      </c>
      <c r="G330" s="156">
        <f t="shared" si="163"/>
        <v>0.60867025275291431</v>
      </c>
      <c r="H330" s="156">
        <f t="shared" si="163"/>
        <v>0.60889814447042601</v>
      </c>
      <c r="I330" s="156">
        <f t="shared" si="163"/>
        <v>0.60912605708508849</v>
      </c>
      <c r="J330" s="156">
        <f t="shared" si="163"/>
        <v>0.60935400685024166</v>
      </c>
      <c r="K330" s="156">
        <f t="shared" si="163"/>
        <v>0.60958200758549907</v>
      </c>
      <c r="L330" s="156">
        <f t="shared" si="163"/>
        <v>0.60981006298817408</v>
      </c>
      <c r="M330" s="156">
        <f t="shared" si="163"/>
        <v>0.60998325805052778</v>
      </c>
      <c r="N330" s="156">
        <f t="shared" si="163"/>
        <v>0.61008006594357</v>
      </c>
      <c r="O330" s="156">
        <f t="shared" si="163"/>
        <v>0.61013792547821999</v>
      </c>
      <c r="P330" s="156">
        <f t="shared" si="163"/>
        <v>0.61029937294476555</v>
      </c>
      <c r="Q330" s="156">
        <f t="shared" si="163"/>
        <v>0.61095650184846029</v>
      </c>
      <c r="R330" s="156">
        <f t="shared" ref="R330:V330" si="164">IF(R312=0,"",R312/R294)</f>
        <v>0.61268261584848716</v>
      </c>
      <c r="S330" s="156">
        <f t="shared" si="164"/>
        <v>0.61511749688771744</v>
      </c>
      <c r="T330" s="156">
        <f t="shared" si="164"/>
        <v>0.61778903879892189</v>
      </c>
      <c r="U330" s="156">
        <f t="shared" si="164"/>
        <v>0.620225135414878</v>
      </c>
      <c r="V330" s="156">
        <f t="shared" si="164"/>
        <v>0.62195368056835976</v>
      </c>
      <c r="W330" s="156">
        <f t="shared" ref="W330:Y330" si="165">IF(W312=0,"",W312/W294)</f>
        <v>0.622784432492968</v>
      </c>
      <c r="X330" s="156" t="str">
        <f t="shared" si="165"/>
        <v/>
      </c>
      <c r="Y330" s="156" t="str">
        <f t="shared" si="165"/>
        <v/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0.76477532017812433</v>
      </c>
      <c r="D331" s="159">
        <f t="shared" si="166"/>
        <v>0.7660602977477684</v>
      </c>
      <c r="E331" s="159">
        <f t="shared" si="166"/>
        <v>0.76740586230707564</v>
      </c>
      <c r="F331" s="159">
        <f t="shared" si="166"/>
        <v>0.76875968872860978</v>
      </c>
      <c r="G331" s="159">
        <f t="shared" si="166"/>
        <v>0.77016931220395513</v>
      </c>
      <c r="H331" s="159">
        <f t="shared" si="166"/>
        <v>0.77162891503081843</v>
      </c>
      <c r="I331" s="159">
        <f t="shared" si="166"/>
        <v>0.77315020988179539</v>
      </c>
      <c r="J331" s="159">
        <f t="shared" si="166"/>
        <v>0.7747811794423074</v>
      </c>
      <c r="K331" s="159">
        <f t="shared" si="166"/>
        <v>0.77656262161591061</v>
      </c>
      <c r="L331" s="159">
        <f t="shared" si="166"/>
        <v>0.77850545151443473</v>
      </c>
      <c r="M331" s="159">
        <f t="shared" si="166"/>
        <v>0.78128326894731503</v>
      </c>
      <c r="N331" s="159">
        <f t="shared" si="166"/>
        <v>0.78508784137811671</v>
      </c>
      <c r="O331" s="159">
        <f t="shared" si="166"/>
        <v>0.79037391402781398</v>
      </c>
      <c r="P331" s="159">
        <f t="shared" si="166"/>
        <v>0.79736452544417447</v>
      </c>
      <c r="Q331" s="159">
        <f t="shared" si="166"/>
        <v>0.80641044480103286</v>
      </c>
      <c r="R331" s="159">
        <f t="shared" ref="R331:V331" si="167">IF(R313=0,"",R313/R295)</f>
        <v>0.81871977831402476</v>
      </c>
      <c r="S331" s="159">
        <f t="shared" si="167"/>
        <v>0.83412277280482261</v>
      </c>
      <c r="T331" s="159">
        <f t="shared" si="167"/>
        <v>0.85070494221512716</v>
      </c>
      <c r="U331" s="159">
        <f t="shared" si="167"/>
        <v>0.86655180048668401</v>
      </c>
      <c r="V331" s="159">
        <f t="shared" si="167"/>
        <v>0.87974886156121745</v>
      </c>
      <c r="W331" s="159">
        <f t="shared" ref="W331:Y331" si="168">IF(W313=0,"",W313/W295)</f>
        <v>0.88963094561323919</v>
      </c>
      <c r="X331" s="159">
        <f t="shared" si="168"/>
        <v>0.89693656528366994</v>
      </c>
      <c r="Y331" s="159">
        <f t="shared" si="168"/>
        <v>0.90341515830235208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4.7862782217849641E-2</v>
      </c>
      <c r="D333" s="117">
        <f t="shared" si="169"/>
        <v>0.1071913288584648</v>
      </c>
      <c r="E333" s="117">
        <f t="shared" si="169"/>
        <v>0.14201778961399678</v>
      </c>
      <c r="F333" s="117">
        <f t="shared" si="169"/>
        <v>8.648982897597321E-2</v>
      </c>
      <c r="G333" s="117">
        <f t="shared" si="169"/>
        <v>8.375259784407775E-2</v>
      </c>
      <c r="H333" s="117">
        <f t="shared" si="169"/>
        <v>9.7312961780555374E-2</v>
      </c>
      <c r="I333" s="117">
        <f t="shared" si="169"/>
        <v>0.10565015219853831</v>
      </c>
      <c r="J333" s="117">
        <f t="shared" si="169"/>
        <v>2.4023447898957301E-2</v>
      </c>
      <c r="K333" s="117">
        <f t="shared" si="169"/>
        <v>7.4083104580561762E-2</v>
      </c>
      <c r="L333" s="117">
        <f t="shared" si="169"/>
        <v>6.1882642062377931E-2</v>
      </c>
      <c r="M333" s="117">
        <f t="shared" si="169"/>
        <v>2.3433228748141265E-2</v>
      </c>
      <c r="N333" s="117">
        <f t="shared" si="169"/>
        <v>6.2043099009637628E-2</v>
      </c>
      <c r="O333" s="117">
        <f t="shared" si="169"/>
        <v>7.7874254959245895E-2</v>
      </c>
      <c r="P333" s="117">
        <f t="shared" si="169"/>
        <v>6.3812070810099555E-2</v>
      </c>
      <c r="Q333" s="117">
        <f t="shared" si="169"/>
        <v>7.2998709824777075E-2</v>
      </c>
      <c r="R333" s="117">
        <f t="shared" ref="R333:V333" si="170">R334+R336+R338+R347</f>
        <v>3.7709120560576841E-2</v>
      </c>
      <c r="S333" s="117">
        <f t="shared" si="170"/>
        <v>6.8501048752966934E-2</v>
      </c>
      <c r="T333" s="117">
        <f t="shared" si="170"/>
        <v>5.8806533661544216E-2</v>
      </c>
      <c r="U333" s="117">
        <f t="shared" si="170"/>
        <v>6.3455390080188787E-2</v>
      </c>
      <c r="V333" s="117">
        <f t="shared" si="170"/>
        <v>6.0565018295903973E-2</v>
      </c>
      <c r="W333" s="117">
        <f t="shared" ref="W333:Y333" si="171">W334+W336+W338+W347</f>
        <v>0.24975096154075052</v>
      </c>
      <c r="X333" s="117">
        <f t="shared" si="171"/>
        <v>0.10436701290973663</v>
      </c>
      <c r="Y333" s="117">
        <f t="shared" si="171"/>
        <v>8.7183707993128579E-2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3.8195034093609741E-2</v>
      </c>
      <c r="D338" s="122">
        <v>9.9384486797291463E-2</v>
      </c>
      <c r="E338" s="122">
        <v>0.13622989076839659</v>
      </c>
      <c r="F338" s="122">
        <v>8.3867309358571868E-2</v>
      </c>
      <c r="G338" s="122">
        <v>8.2217415584647846E-2</v>
      </c>
      <c r="H338" s="122">
        <v>9.4677727518554328E-2</v>
      </c>
      <c r="I338" s="122">
        <v>0.10280315049549486</v>
      </c>
      <c r="J338" s="122">
        <v>2.1799789195791223E-2</v>
      </c>
      <c r="K338" s="122">
        <v>7.0591167816906941E-2</v>
      </c>
      <c r="L338" s="122">
        <v>5.9760741879627703E-2</v>
      </c>
      <c r="M338" s="122">
        <v>2.2527751423612741E-2</v>
      </c>
      <c r="N338" s="122">
        <v>6.1400987212314795E-2</v>
      </c>
      <c r="O338" s="122">
        <v>7.5946268308284326E-2</v>
      </c>
      <c r="P338" s="122">
        <v>6.0214186054049192E-2</v>
      </c>
      <c r="Q338" s="122">
        <v>6.4900955110832062E-2</v>
      </c>
      <c r="R338" s="122">
        <v>2.9674866025561415E-2</v>
      </c>
      <c r="S338" s="122">
        <v>6.448962305726437E-2</v>
      </c>
      <c r="T338" s="122">
        <v>5.7023001149534361E-2</v>
      </c>
      <c r="U338" s="122">
        <v>6.0923010157275234E-2</v>
      </c>
      <c r="V338" s="122">
        <v>5.8039358532050805E-2</v>
      </c>
      <c r="W338" s="122">
        <v>0.23314425815042478</v>
      </c>
      <c r="X338" s="122">
        <v>0.10436701290973663</v>
      </c>
      <c r="Y338" s="122">
        <v>8.7183707993128579E-2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3.8195034093609741E-2</v>
      </c>
      <c r="D339" s="98">
        <v>9.9384486797291463E-2</v>
      </c>
      <c r="E339" s="98">
        <v>0.13599229545476324</v>
      </c>
      <c r="F339" s="98">
        <v>8.3630578246855269E-2</v>
      </c>
      <c r="G339" s="98">
        <v>8.1944454760359761E-2</v>
      </c>
      <c r="H339" s="98">
        <v>9.4466728726876642E-2</v>
      </c>
      <c r="I339" s="98">
        <v>0.10256582699283188</v>
      </c>
      <c r="J339" s="98">
        <v>2.151796592287562E-2</v>
      </c>
      <c r="K339" s="98">
        <v>7.0591167816906941E-2</v>
      </c>
      <c r="L339" s="98">
        <v>5.9760741879627703E-2</v>
      </c>
      <c r="M339" s="98">
        <v>2.2264990356953458E-2</v>
      </c>
      <c r="N339" s="98">
        <v>6.1150462331379808E-2</v>
      </c>
      <c r="O339" s="98">
        <v>7.5749578921088606E-2</v>
      </c>
      <c r="P339" s="98">
        <v>6.0006232540593757E-2</v>
      </c>
      <c r="Q339" s="98">
        <v>6.4566999024998725E-2</v>
      </c>
      <c r="R339" s="98">
        <v>2.9674866025561415E-2</v>
      </c>
      <c r="S339" s="98">
        <v>6.448962305726437E-2</v>
      </c>
      <c r="T339" s="98">
        <v>5.7023001149534361E-2</v>
      </c>
      <c r="U339" s="98">
        <v>6.0759334075886087E-2</v>
      </c>
      <c r="V339" s="98">
        <v>5.7884768475721257E-2</v>
      </c>
      <c r="W339" s="98">
        <v>0.23218462020865005</v>
      </c>
      <c r="X339" s="98">
        <v>0.10398344176433837</v>
      </c>
      <c r="Y339" s="98">
        <v>8.6999241921629278E-2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2.3759531363334768E-4</v>
      </c>
      <c r="F340" s="98">
        <v>2.3673111171659277E-4</v>
      </c>
      <c r="G340" s="98">
        <v>2.7296082428808255E-4</v>
      </c>
      <c r="H340" s="98">
        <v>2.1099879167768597E-4</v>
      </c>
      <c r="I340" s="98">
        <v>2.3732350266297258E-4</v>
      </c>
      <c r="J340" s="98">
        <v>2.8182327291560326E-4</v>
      </c>
      <c r="K340" s="98">
        <v>0</v>
      </c>
      <c r="L340" s="98">
        <v>0</v>
      </c>
      <c r="M340" s="98">
        <v>2.6276106665928164E-4</v>
      </c>
      <c r="N340" s="98">
        <v>2.50524880934986E-4</v>
      </c>
      <c r="O340" s="98">
        <v>1.9668938719572641E-4</v>
      </c>
      <c r="P340" s="98">
        <v>2.0795351345543635E-4</v>
      </c>
      <c r="Q340" s="98">
        <v>3.3395608583333718E-4</v>
      </c>
      <c r="R340" s="98">
        <v>0</v>
      </c>
      <c r="S340" s="98">
        <v>0</v>
      </c>
      <c r="T340" s="98">
        <v>0</v>
      </c>
      <c r="U340" s="98">
        <v>1.6367608138914753E-4</v>
      </c>
      <c r="V340" s="98">
        <v>1.5459005632954565E-4</v>
      </c>
      <c r="W340" s="98">
        <v>9.5963794177473345E-4</v>
      </c>
      <c r="X340" s="98">
        <v>3.8357114539825613E-4</v>
      </c>
      <c r="Y340" s="98">
        <v>1.8446607149930704E-4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2.3759531363334768E-4</v>
      </c>
      <c r="F341" s="101">
        <v>2.3673111171659277E-4</v>
      </c>
      <c r="G341" s="101">
        <v>2.7296082428808255E-4</v>
      </c>
      <c r="H341" s="101">
        <v>2.1099879167768597E-4</v>
      </c>
      <c r="I341" s="101">
        <v>2.3732350266297258E-4</v>
      </c>
      <c r="J341" s="101">
        <v>2.8182327291560326E-4</v>
      </c>
      <c r="K341" s="101">
        <v>0</v>
      </c>
      <c r="L341" s="101">
        <v>0</v>
      </c>
      <c r="M341" s="101">
        <v>2.6276106665928164E-4</v>
      </c>
      <c r="N341" s="101">
        <v>2.50524880934986E-4</v>
      </c>
      <c r="O341" s="101">
        <v>1.9668938719572641E-4</v>
      </c>
      <c r="P341" s="101">
        <v>2.0795351345543635E-4</v>
      </c>
      <c r="Q341" s="101">
        <v>3.3395608583333718E-4</v>
      </c>
      <c r="R341" s="101">
        <v>0</v>
      </c>
      <c r="S341" s="101">
        <v>0</v>
      </c>
      <c r="T341" s="101">
        <v>0</v>
      </c>
      <c r="U341" s="101">
        <v>1.6367608138914753E-4</v>
      </c>
      <c r="V341" s="101">
        <v>1.5459005632954565E-4</v>
      </c>
      <c r="W341" s="101">
        <v>9.5963794177473345E-4</v>
      </c>
      <c r="X341" s="101">
        <v>3.8357114539825613E-4</v>
      </c>
      <c r="Y341" s="101">
        <v>1.8446607149930704E-4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9.6677481242398982E-3</v>
      </c>
      <c r="D347" s="122">
        <v>7.8068420611733334E-3</v>
      </c>
      <c r="E347" s="122">
        <v>5.7878988456001928E-3</v>
      </c>
      <c r="F347" s="122">
        <v>2.6225196174013369E-3</v>
      </c>
      <c r="G347" s="122">
        <v>1.5351822594299003E-3</v>
      </c>
      <c r="H347" s="122">
        <v>2.6352342620010491E-3</v>
      </c>
      <c r="I347" s="122">
        <v>2.847001703043443E-3</v>
      </c>
      <c r="J347" s="122">
        <v>2.2236587031660756E-3</v>
      </c>
      <c r="K347" s="122">
        <v>3.4919367636548166E-3</v>
      </c>
      <c r="L347" s="122">
        <v>2.1219001827502246E-3</v>
      </c>
      <c r="M347" s="122">
        <v>9.0547732452852484E-4</v>
      </c>
      <c r="N347" s="122">
        <v>6.4211179732283081E-4</v>
      </c>
      <c r="O347" s="122">
        <v>1.927986650961575E-3</v>
      </c>
      <c r="P347" s="122">
        <v>3.5978847560503608E-3</v>
      </c>
      <c r="Q347" s="122">
        <v>8.0977547139450112E-3</v>
      </c>
      <c r="R347" s="122">
        <v>8.0342545350154237E-3</v>
      </c>
      <c r="S347" s="122">
        <v>4.0114256957025579E-3</v>
      </c>
      <c r="T347" s="122">
        <v>1.7835325120098575E-3</v>
      </c>
      <c r="U347" s="122">
        <v>2.5323799229135559E-3</v>
      </c>
      <c r="V347" s="122">
        <v>2.5256597638531708E-3</v>
      </c>
      <c r="W347" s="122">
        <v>1.6606703390325737E-2</v>
      </c>
      <c r="X347" s="122">
        <v>0</v>
      </c>
      <c r="Y347" s="122">
        <v>0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9.6677481242398982E-3</v>
      </c>
      <c r="D348" s="98">
        <v>7.8068420611733334E-3</v>
      </c>
      <c r="E348" s="98">
        <v>5.7878988456001928E-3</v>
      </c>
      <c r="F348" s="98">
        <v>2.6225196174013369E-3</v>
      </c>
      <c r="G348" s="98">
        <v>1.5351822594299003E-3</v>
      </c>
      <c r="H348" s="98">
        <v>2.6352342620010491E-3</v>
      </c>
      <c r="I348" s="98">
        <v>2.847001703043443E-3</v>
      </c>
      <c r="J348" s="98">
        <v>2.2236587031660756E-3</v>
      </c>
      <c r="K348" s="98">
        <v>3.4919367636548166E-3</v>
      </c>
      <c r="L348" s="98">
        <v>2.1219001827502246E-3</v>
      </c>
      <c r="M348" s="98">
        <v>9.0547732452852484E-4</v>
      </c>
      <c r="N348" s="98">
        <v>6.4211179732283081E-4</v>
      </c>
      <c r="O348" s="98">
        <v>1.927986650961575E-3</v>
      </c>
      <c r="P348" s="98">
        <v>3.5978847560503608E-3</v>
      </c>
      <c r="Q348" s="98">
        <v>8.0977547139450112E-3</v>
      </c>
      <c r="R348" s="98">
        <v>8.0342545350154237E-3</v>
      </c>
      <c r="S348" s="98">
        <v>4.0114256957025579E-3</v>
      </c>
      <c r="T348" s="98">
        <v>1.7835325120098575E-3</v>
      </c>
      <c r="U348" s="98">
        <v>2.5323799229135559E-3</v>
      </c>
      <c r="V348" s="98">
        <v>2.5256597638531708E-3</v>
      </c>
      <c r="W348" s="98">
        <v>1.6606703390325737E-2</v>
      </c>
      <c r="X348" s="98">
        <v>0</v>
      </c>
      <c r="Y348" s="98">
        <v>0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18077.038933666518</v>
      </c>
      <c r="D351" s="117">
        <f t="shared" si="174"/>
        <v>16092.23222378709</v>
      </c>
      <c r="E351" s="117">
        <f t="shared" si="174"/>
        <v>18051.456643160469</v>
      </c>
      <c r="F351" s="117">
        <f t="shared" si="174"/>
        <v>16330.566135149873</v>
      </c>
      <c r="G351" s="117">
        <f t="shared" si="174"/>
        <v>14850.267070224199</v>
      </c>
      <c r="H351" s="117">
        <f t="shared" si="174"/>
        <v>14735.126456211188</v>
      </c>
      <c r="I351" s="117">
        <f t="shared" si="174"/>
        <v>14434.161012784032</v>
      </c>
      <c r="J351" s="117">
        <f t="shared" si="174"/>
        <v>13513.207492143199</v>
      </c>
      <c r="K351" s="117">
        <f t="shared" si="174"/>
        <v>13563.3837904427</v>
      </c>
      <c r="L351" s="117">
        <f t="shared" si="174"/>
        <v>15969.963501820726</v>
      </c>
      <c r="M351" s="117">
        <f t="shared" si="174"/>
        <v>14308.084598910276</v>
      </c>
      <c r="N351" s="117">
        <f t="shared" si="174"/>
        <v>13604.655939921318</v>
      </c>
      <c r="O351" s="117">
        <f t="shared" si="174"/>
        <v>14832.398878911308</v>
      </c>
      <c r="P351" s="117">
        <f t="shared" si="174"/>
        <v>11813.109066264891</v>
      </c>
      <c r="Q351" s="117">
        <f t="shared" si="174"/>
        <v>10902.083967090841</v>
      </c>
      <c r="R351" s="117">
        <f t="shared" ref="R351:V351" si="175">R352+R354+R356+R365</f>
        <v>12802.442370788773</v>
      </c>
      <c r="S351" s="117">
        <f t="shared" si="175"/>
        <v>12449.679782143598</v>
      </c>
      <c r="T351" s="117">
        <f t="shared" si="175"/>
        <v>11531.073494339875</v>
      </c>
      <c r="U351" s="117">
        <f t="shared" si="175"/>
        <v>9988.391811432155</v>
      </c>
      <c r="V351" s="117">
        <f t="shared" si="175"/>
        <v>9935.3230501951348</v>
      </c>
      <c r="W351" s="117">
        <f t="shared" ref="W351:Y351" si="176">W352+W354+W356+W365</f>
        <v>12433.758711969831</v>
      </c>
      <c r="X351" s="117">
        <f t="shared" si="176"/>
        <v>9909.0157125716541</v>
      </c>
      <c r="Y351" s="117">
        <f t="shared" si="176"/>
        <v>8534.408961887184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15070.471808409302</v>
      </c>
      <c r="D352" s="122">
        <f t="shared" si="177"/>
        <v>12954.881878340837</v>
      </c>
      <c r="E352" s="122">
        <f t="shared" si="177"/>
        <v>14940.223554107906</v>
      </c>
      <c r="F352" s="122">
        <f t="shared" si="177"/>
        <v>13228.793201703982</v>
      </c>
      <c r="G352" s="122">
        <f t="shared" si="177"/>
        <v>12052.752848237322</v>
      </c>
      <c r="H352" s="122">
        <f t="shared" si="177"/>
        <v>11782.964888242464</v>
      </c>
      <c r="I352" s="122">
        <f t="shared" si="177"/>
        <v>11457.327057417935</v>
      </c>
      <c r="J352" s="122">
        <f t="shared" si="177"/>
        <v>10586.808249741165</v>
      </c>
      <c r="K352" s="122">
        <f t="shared" si="177"/>
        <v>10538.489501702023</v>
      </c>
      <c r="L352" s="122">
        <f t="shared" si="177"/>
        <v>12644.495343908069</v>
      </c>
      <c r="M352" s="122">
        <f t="shared" si="177"/>
        <v>11099.805415362987</v>
      </c>
      <c r="N352" s="122">
        <f t="shared" si="177"/>
        <v>10292.813146873326</v>
      </c>
      <c r="O352" s="122">
        <f t="shared" si="177"/>
        <v>11576.723700603785</v>
      </c>
      <c r="P352" s="122">
        <f t="shared" si="177"/>
        <v>8584.3778041995301</v>
      </c>
      <c r="Q352" s="122">
        <f t="shared" si="177"/>
        <v>7781.314321992606</v>
      </c>
      <c r="R352" s="122">
        <f t="shared" si="177"/>
        <v>9741.8678003096211</v>
      </c>
      <c r="S352" s="122">
        <f t="shared" si="177"/>
        <v>9481.2908800162786</v>
      </c>
      <c r="T352" s="122">
        <f t="shared" si="177"/>
        <v>8658.0951873107206</v>
      </c>
      <c r="U352" s="122">
        <f t="shared" si="177"/>
        <v>7087.0338493056097</v>
      </c>
      <c r="V352" s="122">
        <f t="shared" si="177"/>
        <v>7125.802817479379</v>
      </c>
      <c r="W352" s="122">
        <f t="shared" si="177"/>
        <v>9420.9155178797264</v>
      </c>
      <c r="X352" s="122">
        <f t="shared" si="177"/>
        <v>7025.4845545749931</v>
      </c>
      <c r="Y352" s="122">
        <f t="shared" si="177"/>
        <v>5775.9664184024023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15070.471808409302</v>
      </c>
      <c r="D353" s="98">
        <v>12954.881878340837</v>
      </c>
      <c r="E353" s="98">
        <v>14940.223554107906</v>
      </c>
      <c r="F353" s="98">
        <v>13228.793201703982</v>
      </c>
      <c r="G353" s="98">
        <v>12052.752848237322</v>
      </c>
      <c r="H353" s="98">
        <v>11782.964888242464</v>
      </c>
      <c r="I353" s="98">
        <v>11457.327057417935</v>
      </c>
      <c r="J353" s="98">
        <v>10586.808249741165</v>
      </c>
      <c r="K353" s="98">
        <v>10538.489501702023</v>
      </c>
      <c r="L353" s="98">
        <v>12644.495343908069</v>
      </c>
      <c r="M353" s="98">
        <v>11099.805415362987</v>
      </c>
      <c r="N353" s="98">
        <v>10292.813146873326</v>
      </c>
      <c r="O353" s="98">
        <v>11576.723700603785</v>
      </c>
      <c r="P353" s="98">
        <v>8584.3778041995301</v>
      </c>
      <c r="Q353" s="98">
        <v>7781.314321992606</v>
      </c>
      <c r="R353" s="98">
        <v>9741.8678003096211</v>
      </c>
      <c r="S353" s="98">
        <v>9481.2908800162786</v>
      </c>
      <c r="T353" s="98">
        <v>8658.0951873107206</v>
      </c>
      <c r="U353" s="98">
        <v>7087.0338493056097</v>
      </c>
      <c r="V353" s="98">
        <v>7125.802817479379</v>
      </c>
      <c r="W353" s="98">
        <v>9420.9155178797264</v>
      </c>
      <c r="X353" s="98">
        <v>7025.4845545749931</v>
      </c>
      <c r="Y353" s="98">
        <v>5775.9664184024023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3.7473762732861586</v>
      </c>
      <c r="D354" s="122">
        <f t="shared" si="178"/>
        <v>3.9453994131719332</v>
      </c>
      <c r="E354" s="122">
        <f t="shared" si="178"/>
        <v>8.3224026219734331</v>
      </c>
      <c r="F354" s="122">
        <f t="shared" si="178"/>
        <v>5.0919459602664379</v>
      </c>
      <c r="G354" s="122">
        <f t="shared" si="178"/>
        <v>5.4436821316592523</v>
      </c>
      <c r="H354" s="122">
        <f t="shared" si="178"/>
        <v>7.2332044360366963</v>
      </c>
      <c r="I354" s="122">
        <f t="shared" si="178"/>
        <v>7.1823225110606916</v>
      </c>
      <c r="J354" s="122">
        <f t="shared" si="178"/>
        <v>6.2434285523125448</v>
      </c>
      <c r="K354" s="122">
        <f t="shared" si="178"/>
        <v>5.1335129344164683</v>
      </c>
      <c r="L354" s="122">
        <f t="shared" si="178"/>
        <v>8.2255651418784712</v>
      </c>
      <c r="M354" s="122">
        <f t="shared" si="178"/>
        <v>6.9755284130503821</v>
      </c>
      <c r="N354" s="122">
        <f t="shared" si="178"/>
        <v>4.5563939451004165</v>
      </c>
      <c r="O354" s="122">
        <f t="shared" si="178"/>
        <v>9.3231666274314975</v>
      </c>
      <c r="P354" s="122">
        <f t="shared" si="178"/>
        <v>2.3790184755502675</v>
      </c>
      <c r="Q354" s="122">
        <f t="shared" si="178"/>
        <v>3.6134069148133907</v>
      </c>
      <c r="R354" s="122">
        <f t="shared" si="178"/>
        <v>4.6235685149085928</v>
      </c>
      <c r="S354" s="122">
        <f t="shared" si="178"/>
        <v>7.1523267092781504</v>
      </c>
      <c r="T354" s="122">
        <f t="shared" si="178"/>
        <v>5.4913962059420225</v>
      </c>
      <c r="U354" s="122">
        <f t="shared" si="178"/>
        <v>6.597897880616503</v>
      </c>
      <c r="V354" s="122">
        <f t="shared" si="178"/>
        <v>7.0555555440706526</v>
      </c>
      <c r="W354" s="122">
        <f t="shared" si="178"/>
        <v>6.2169184499002013</v>
      </c>
      <c r="X354" s="122">
        <f t="shared" si="178"/>
        <v>2.2062870144696625</v>
      </c>
      <c r="Y354" s="122">
        <f t="shared" si="178"/>
        <v>0.65823338023244948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3.7473762732861586</v>
      </c>
      <c r="D355" s="98">
        <f>RES_hhdet_in_fech!D165</f>
        <v>3.9453994131719332</v>
      </c>
      <c r="E355" s="98">
        <f>RES_hhdet_in_fech!E165</f>
        <v>8.3224026219734331</v>
      </c>
      <c r="F355" s="98">
        <f>RES_hhdet_in_fech!F165</f>
        <v>5.0919459602664379</v>
      </c>
      <c r="G355" s="98">
        <f>RES_hhdet_in_fech!G165</f>
        <v>5.4436821316592523</v>
      </c>
      <c r="H355" s="98">
        <f>RES_hhdet_in_fech!H165</f>
        <v>7.2332044360366963</v>
      </c>
      <c r="I355" s="98">
        <f>RES_hhdet_in_fech!I165</f>
        <v>7.1823225110606916</v>
      </c>
      <c r="J355" s="98">
        <f>RES_hhdet_in_fech!J165</f>
        <v>6.2434285523125448</v>
      </c>
      <c r="K355" s="98">
        <f>RES_hhdet_in_fech!K165</f>
        <v>5.1335129344164683</v>
      </c>
      <c r="L355" s="98">
        <f>RES_hhdet_in_fech!L165</f>
        <v>8.2255651418784712</v>
      </c>
      <c r="M355" s="98">
        <f>RES_hhdet_in_fech!M165</f>
        <v>6.9755284130503821</v>
      </c>
      <c r="N355" s="98">
        <f>RES_hhdet_in_fech!N165</f>
        <v>4.5563939451004165</v>
      </c>
      <c r="O355" s="98">
        <f>RES_hhdet_in_fech!O165</f>
        <v>9.3231666274314975</v>
      </c>
      <c r="P355" s="98">
        <f>RES_hhdet_in_fech!P165</f>
        <v>2.3790184755502675</v>
      </c>
      <c r="Q355" s="98">
        <f>RES_hhdet_in_fech!Q165</f>
        <v>3.6134069148133907</v>
      </c>
      <c r="R355" s="98">
        <f>RES_hhdet_in_fech!R165</f>
        <v>4.6235685149085928</v>
      </c>
      <c r="S355" s="98">
        <f>RES_hhdet_in_fech!S165</f>
        <v>7.1523267092781504</v>
      </c>
      <c r="T355" s="98">
        <f>RES_hhdet_in_fech!T165</f>
        <v>5.4913962059420225</v>
      </c>
      <c r="U355" s="98">
        <f>RES_hhdet_in_fech!U165</f>
        <v>6.597897880616503</v>
      </c>
      <c r="V355" s="98">
        <f>RES_hhdet_in_fech!V165</f>
        <v>7.0555555440706526</v>
      </c>
      <c r="W355" s="98">
        <f>RES_hhdet_in_fech!W165</f>
        <v>6.2169184499002013</v>
      </c>
      <c r="X355" s="98">
        <f>RES_hhdet_in_fech!X165</f>
        <v>2.2062870144696625</v>
      </c>
      <c r="Y355" s="98">
        <f>RES_hhdet_in_fech!Y165</f>
        <v>0.65823338023244948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2587.149987801924</v>
      </c>
      <c r="D356" s="122">
        <v>2698.5125348342044</v>
      </c>
      <c r="E356" s="122">
        <v>2669.403134492381</v>
      </c>
      <c r="F356" s="122">
        <v>2635.5335869342262</v>
      </c>
      <c r="G356" s="122">
        <v>2418.5694559448611</v>
      </c>
      <c r="H356" s="122">
        <v>2510.470958554316</v>
      </c>
      <c r="I356" s="122">
        <v>2591.0590139750002</v>
      </c>
      <c r="J356" s="122">
        <v>2511.2261147309282</v>
      </c>
      <c r="K356" s="122">
        <v>2503.9959668663532</v>
      </c>
      <c r="L356" s="122">
        <v>2796.7478222608797</v>
      </c>
      <c r="M356" s="122">
        <v>2689.3338453805809</v>
      </c>
      <c r="N356" s="122">
        <v>2782.4597959045673</v>
      </c>
      <c r="O356" s="122">
        <v>2736.3390665574852</v>
      </c>
      <c r="P356" s="122">
        <v>2698.5225469570291</v>
      </c>
      <c r="Q356" s="122">
        <v>2613.8680735356061</v>
      </c>
      <c r="R356" s="122">
        <v>2548.0690943639947</v>
      </c>
      <c r="S356" s="122">
        <v>2460.3687939421379</v>
      </c>
      <c r="T356" s="122">
        <v>2380.1254736884916</v>
      </c>
      <c r="U356" s="122">
        <v>2402.7008434424952</v>
      </c>
      <c r="V356" s="122">
        <v>2325.2423883591532</v>
      </c>
      <c r="W356" s="122">
        <v>2558.4727383443178</v>
      </c>
      <c r="X356" s="122">
        <v>2419.4388617317172</v>
      </c>
      <c r="Y356" s="122">
        <v>2292.6742698323137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2849.8567494881331</v>
      </c>
      <c r="D357" s="98">
        <v>3081.0475087762006</v>
      </c>
      <c r="E357" s="98">
        <v>2837.2655775698786</v>
      </c>
      <c r="F357" s="98">
        <v>2831.9780787129116</v>
      </c>
      <c r="G357" s="98">
        <v>3249.8605880190707</v>
      </c>
      <c r="H357" s="98">
        <v>3035.4735247825779</v>
      </c>
      <c r="I357" s="98">
        <v>3225.0970679204047</v>
      </c>
      <c r="J357" s="98">
        <v>3508.3716360593644</v>
      </c>
      <c r="K357" s="98">
        <v>2799.5970541423721</v>
      </c>
      <c r="L357" s="98">
        <v>3059.0436143578595</v>
      </c>
      <c r="M357" s="98">
        <v>3267.1524266234455</v>
      </c>
      <c r="N357" s="98">
        <v>3243.3199428129737</v>
      </c>
      <c r="O357" s="98">
        <v>3004.1760826233763</v>
      </c>
      <c r="P357" s="98">
        <v>3107.7464207966264</v>
      </c>
      <c r="Q357" s="98">
        <v>3089.5193114697322</v>
      </c>
      <c r="R357" s="98">
        <v>2612.6841015637797</v>
      </c>
      <c r="S357" s="98">
        <v>2678.2561646044664</v>
      </c>
      <c r="T357" s="98">
        <v>2485.4031070495239</v>
      </c>
      <c r="U357" s="98">
        <v>2476.6086750685636</v>
      </c>
      <c r="V357" s="98">
        <v>2337.7924009315361</v>
      </c>
      <c r="W357" s="98">
        <v>2937.1244255485781</v>
      </c>
      <c r="X357" s="98">
        <v>2515.1329112156591</v>
      </c>
      <c r="Y357" s="98">
        <v>2408.7209171168315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2175.7256629607664</v>
      </c>
      <c r="F358" s="98">
        <v>2175.0999822146023</v>
      </c>
      <c r="G358" s="98">
        <v>2503.4873261339108</v>
      </c>
      <c r="H358" s="98">
        <v>2272.7673056882618</v>
      </c>
      <c r="I358" s="98">
        <v>2441.5585605422239</v>
      </c>
      <c r="J358" s="98">
        <v>2700.9053912120653</v>
      </c>
      <c r="K358" s="98">
        <v>0</v>
      </c>
      <c r="L358" s="98">
        <v>0</v>
      </c>
      <c r="M358" s="98">
        <v>2551.6372951945459</v>
      </c>
      <c r="N358" s="98">
        <v>2550.4835258799985</v>
      </c>
      <c r="O358" s="98">
        <v>2359.6691740574461</v>
      </c>
      <c r="P358" s="98">
        <v>2507.2259620934688</v>
      </c>
      <c r="Q358" s="98">
        <v>2503.2688287297337</v>
      </c>
      <c r="R358" s="98">
        <v>0</v>
      </c>
      <c r="S358" s="98">
        <v>0</v>
      </c>
      <c r="T358" s="98">
        <v>0</v>
      </c>
      <c r="U358" s="98">
        <v>2132.2887477519162</v>
      </c>
      <c r="V358" s="98">
        <v>2029.5295040645324</v>
      </c>
      <c r="W358" s="98">
        <v>2568.9609933562733</v>
      </c>
      <c r="X358" s="98">
        <v>2233.5855294542393</v>
      </c>
      <c r="Y358" s="98">
        <v>2140.1846857716855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1045.9381653167268</v>
      </c>
      <c r="F359" s="101">
        <v>1042.133789912805</v>
      </c>
      <c r="G359" s="101">
        <v>1201.6236321891288</v>
      </c>
      <c r="H359" s="101">
        <v>928.85539565806448</v>
      </c>
      <c r="I359" s="101">
        <v>1044.7416035524413</v>
      </c>
      <c r="J359" s="101">
        <v>1240.6377571562039</v>
      </c>
      <c r="K359" s="101">
        <v>0</v>
      </c>
      <c r="L359" s="101">
        <v>0</v>
      </c>
      <c r="M359" s="101">
        <v>1156.722427624941</v>
      </c>
      <c r="N359" s="101">
        <v>1102.8564929344338</v>
      </c>
      <c r="O359" s="101">
        <v>865.86277159590759</v>
      </c>
      <c r="P359" s="101">
        <v>915.44952216691456</v>
      </c>
      <c r="Q359" s="101">
        <v>735.06798255268802</v>
      </c>
      <c r="R359" s="101">
        <v>0</v>
      </c>
      <c r="S359" s="101">
        <v>0</v>
      </c>
      <c r="T359" s="101">
        <v>0</v>
      </c>
      <c r="U359" s="101">
        <v>720.53214205470817</v>
      </c>
      <c r="V359" s="101">
        <v>680.53379261113594</v>
      </c>
      <c r="W359" s="101">
        <v>844.90045938962248</v>
      </c>
      <c r="X359" s="101">
        <v>844.2752804152492</v>
      </c>
      <c r="Y359" s="101">
        <v>812.05349312954297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1129.7874976440396</v>
      </c>
      <c r="F360" s="104">
        <v>1132.9661923017979</v>
      </c>
      <c r="G360" s="104">
        <v>1301.863693944782</v>
      </c>
      <c r="H360" s="104">
        <v>1343.9119100301975</v>
      </c>
      <c r="I360" s="104">
        <v>1396.8169569897825</v>
      </c>
      <c r="J360" s="104">
        <v>1460.2676340558612</v>
      </c>
      <c r="K360" s="104">
        <v>0</v>
      </c>
      <c r="L360" s="104">
        <v>0</v>
      </c>
      <c r="M360" s="104">
        <v>1394.9148675696051</v>
      </c>
      <c r="N360" s="104">
        <v>1447.6270329455647</v>
      </c>
      <c r="O360" s="104">
        <v>1493.806402461538</v>
      </c>
      <c r="P360" s="104">
        <v>1591.7764399265543</v>
      </c>
      <c r="Q360" s="104">
        <v>1768.2008461770454</v>
      </c>
      <c r="R360" s="104">
        <v>0</v>
      </c>
      <c r="S360" s="104">
        <v>0</v>
      </c>
      <c r="T360" s="104">
        <v>0</v>
      </c>
      <c r="U360" s="104">
        <v>1411.756605697208</v>
      </c>
      <c r="V360" s="104">
        <v>1348.9957114533963</v>
      </c>
      <c r="W360" s="104">
        <v>1724.0605339666504</v>
      </c>
      <c r="X360" s="104">
        <v>1389.3102490389897</v>
      </c>
      <c r="Y360" s="104">
        <v>1328.1311926421424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2720.0350741447692</v>
      </c>
      <c r="D361" s="101">
        <v>2820.91634682631</v>
      </c>
      <c r="E361" s="101">
        <v>2844.2964668741402</v>
      </c>
      <c r="F361" s="101">
        <v>2851.1705529157011</v>
      </c>
      <c r="G361" s="101">
        <v>2641.7365149039147</v>
      </c>
      <c r="H361" s="101">
        <v>2749.598157138822</v>
      </c>
      <c r="I361" s="101">
        <v>2758.8054060786521</v>
      </c>
      <c r="J361" s="101">
        <v>2741.2392866479713</v>
      </c>
      <c r="K361" s="101">
        <v>2985.3481957546815</v>
      </c>
      <c r="L361" s="101">
        <v>3046.2610083970098</v>
      </c>
      <c r="M361" s="101">
        <v>2955.276492464362</v>
      </c>
      <c r="N361" s="101">
        <v>3021.748574139232</v>
      </c>
      <c r="O361" s="101">
        <v>3013.4900345912206</v>
      </c>
      <c r="P361" s="101">
        <v>2912.9547529144793</v>
      </c>
      <c r="Q361" s="101">
        <v>2856.1843156594605</v>
      </c>
      <c r="R361" s="101">
        <v>2811.0836703274008</v>
      </c>
      <c r="S361" s="101">
        <v>2694.7694044866648</v>
      </c>
      <c r="T361" s="101">
        <v>2550.0908769252883</v>
      </c>
      <c r="U361" s="101">
        <v>2584.1434433428803</v>
      </c>
      <c r="V361" s="101">
        <v>2472.9280025881744</v>
      </c>
      <c r="W361" s="101">
        <v>2694.4367154720339</v>
      </c>
      <c r="X361" s="101">
        <v>2562.8359635428005</v>
      </c>
      <c r="Y361" s="101">
        <v>2390.9706812400814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2210.6431392720292</v>
      </c>
      <c r="D362" s="104">
        <v>2295.3256974611918</v>
      </c>
      <c r="E362" s="104">
        <v>2314.0129643016257</v>
      </c>
      <c r="F362" s="104">
        <v>2321.6312002361124</v>
      </c>
      <c r="G362" s="104">
        <v>2153.4733330044037</v>
      </c>
      <c r="H362" s="104">
        <v>2193.3088671912665</v>
      </c>
      <c r="I362" s="104">
        <v>2216.1702166220475</v>
      </c>
      <c r="J362" s="104">
        <v>2227.2826451695551</v>
      </c>
      <c r="K362" s="104">
        <v>2437.5184900604168</v>
      </c>
      <c r="L362" s="104">
        <v>2453.1863652295233</v>
      </c>
      <c r="M362" s="104">
        <v>2417.2988561751354</v>
      </c>
      <c r="N362" s="104">
        <v>2472.5347671974214</v>
      </c>
      <c r="O362" s="104">
        <v>2445.4405364601994</v>
      </c>
      <c r="P362" s="104">
        <v>2389.4673004387523</v>
      </c>
      <c r="Q362" s="104">
        <v>2326.423326379524</v>
      </c>
      <c r="R362" s="104">
        <v>2297.9842589017626</v>
      </c>
      <c r="S362" s="104">
        <v>2239.5596251216057</v>
      </c>
      <c r="T362" s="104">
        <v>2155.2087308197974</v>
      </c>
      <c r="U362" s="104">
        <v>2202.354588967879</v>
      </c>
      <c r="V362" s="104">
        <v>2119.6336761457724</v>
      </c>
      <c r="W362" s="104">
        <v>2316.0999135883703</v>
      </c>
      <c r="X362" s="104">
        <v>2250.4951790014293</v>
      </c>
      <c r="Y362" s="104">
        <v>2115.8804498807922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1009.811036975632</v>
      </c>
      <c r="D363" s="98">
        <v>1050.6741058214711</v>
      </c>
      <c r="E363" s="98">
        <v>1050.5314408848915</v>
      </c>
      <c r="F363" s="98">
        <v>1051.9393333530929</v>
      </c>
      <c r="G363" s="98">
        <v>974.30716331701205</v>
      </c>
      <c r="H363" s="98">
        <v>842.66532490043767</v>
      </c>
      <c r="I363" s="98">
        <v>892.41557815426518</v>
      </c>
      <c r="J363" s="98">
        <v>964.38487373594091</v>
      </c>
      <c r="K363" s="98">
        <v>1076.5451410481305</v>
      </c>
      <c r="L363" s="98">
        <v>967.95985051503692</v>
      </c>
      <c r="M363" s="98">
        <v>1045.9590475398604</v>
      </c>
      <c r="N363" s="98">
        <v>1030.1912405349326</v>
      </c>
      <c r="O363" s="98">
        <v>880.82443587590001</v>
      </c>
      <c r="P363" s="98">
        <v>858.80838074297856</v>
      </c>
      <c r="Q363" s="98">
        <v>678.74649593010884</v>
      </c>
      <c r="R363" s="98">
        <v>621.52043932124866</v>
      </c>
      <c r="S363" s="98">
        <v>671.05063572500444</v>
      </c>
      <c r="T363" s="98">
        <v>735.83153927850606</v>
      </c>
      <c r="U363" s="98">
        <v>763.91731902468155</v>
      </c>
      <c r="V363" s="98">
        <v>728.89620533521304</v>
      </c>
      <c r="W363" s="98">
        <v>770.85706479679197</v>
      </c>
      <c r="X363" s="98">
        <v>865.66513668669768</v>
      </c>
      <c r="Y363" s="98">
        <v>802.03767233395115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1200.8321022963971</v>
      </c>
      <c r="D364" s="98">
        <v>1244.6515916397207</v>
      </c>
      <c r="E364" s="98">
        <v>1263.4815234167347</v>
      </c>
      <c r="F364" s="98">
        <v>1269.6918668830197</v>
      </c>
      <c r="G364" s="98">
        <v>1179.1661696873912</v>
      </c>
      <c r="H364" s="98">
        <v>1350.6435422908285</v>
      </c>
      <c r="I364" s="98">
        <v>1323.7546384677821</v>
      </c>
      <c r="J364" s="98">
        <v>1262.8977714336145</v>
      </c>
      <c r="K364" s="98">
        <v>1360.9733490122865</v>
      </c>
      <c r="L364" s="98">
        <v>1485.2265147144867</v>
      </c>
      <c r="M364" s="98">
        <v>1371.3398086352747</v>
      </c>
      <c r="N364" s="98">
        <v>1442.3435266624888</v>
      </c>
      <c r="O364" s="98">
        <v>1564.6161005842996</v>
      </c>
      <c r="P364" s="98">
        <v>1530.6589196957739</v>
      </c>
      <c r="Q364" s="98">
        <v>1647.6768304494151</v>
      </c>
      <c r="R364" s="98">
        <v>1676.4638195805137</v>
      </c>
      <c r="S364" s="98">
        <v>1568.5089893966017</v>
      </c>
      <c r="T364" s="98">
        <v>1419.3771915412915</v>
      </c>
      <c r="U364" s="98">
        <v>1438.4372699431974</v>
      </c>
      <c r="V364" s="98">
        <v>1390.7374708105592</v>
      </c>
      <c r="W364" s="98">
        <v>1545.2428487915784</v>
      </c>
      <c r="X364" s="98">
        <v>1384.8300423147318</v>
      </c>
      <c r="Y364" s="98">
        <v>1313.8427775468408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415.66976118200569</v>
      </c>
      <c r="D365" s="122">
        <v>434.89241119887623</v>
      </c>
      <c r="E365" s="122">
        <v>433.50755193820697</v>
      </c>
      <c r="F365" s="122">
        <v>461.14740055139652</v>
      </c>
      <c r="G365" s="122">
        <v>373.50108391035627</v>
      </c>
      <c r="H365" s="122">
        <v>434.45740497837141</v>
      </c>
      <c r="I365" s="122">
        <v>378.59261888003743</v>
      </c>
      <c r="J365" s="122">
        <v>408.92969911879402</v>
      </c>
      <c r="K365" s="122">
        <v>515.7648089399064</v>
      </c>
      <c r="L365" s="122">
        <v>520.49477050990106</v>
      </c>
      <c r="M365" s="122">
        <v>511.96980975365813</v>
      </c>
      <c r="N365" s="122">
        <v>524.82660319832382</v>
      </c>
      <c r="O365" s="122">
        <v>510.01294512260773</v>
      </c>
      <c r="P365" s="122">
        <v>527.82969663278152</v>
      </c>
      <c r="Q365" s="122">
        <v>503.28816464781517</v>
      </c>
      <c r="R365" s="122">
        <v>507.88190760024816</v>
      </c>
      <c r="S365" s="122">
        <v>500.86778147590223</v>
      </c>
      <c r="T365" s="122">
        <v>487.36143713472069</v>
      </c>
      <c r="U365" s="122">
        <v>492.05922080343328</v>
      </c>
      <c r="V365" s="122">
        <v>477.22228881253221</v>
      </c>
      <c r="W365" s="122">
        <v>448.15353729588867</v>
      </c>
      <c r="X365" s="122">
        <v>461.88600925047371</v>
      </c>
      <c r="Y365" s="122">
        <v>465.1100402722351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525.42223593094207</v>
      </c>
      <c r="D366" s="98">
        <v>554.30888993783913</v>
      </c>
      <c r="E366" s="98">
        <v>530.82068123791157</v>
      </c>
      <c r="F366" s="98">
        <v>577.240627179375</v>
      </c>
      <c r="G366" s="98">
        <v>482.72528470489641</v>
      </c>
      <c r="H366" s="98">
        <v>552.41832104936498</v>
      </c>
      <c r="I366" s="98">
        <v>482.03937973970272</v>
      </c>
      <c r="J366" s="98">
        <v>515.20808499598604</v>
      </c>
      <c r="K366" s="98">
        <v>668.35418889861501</v>
      </c>
      <c r="L366" s="98">
        <v>718.53799516106039</v>
      </c>
      <c r="M366" s="98">
        <v>664.34622037955967</v>
      </c>
      <c r="N366" s="98">
        <v>565.33878968377417</v>
      </c>
      <c r="O366" s="98">
        <v>565.82339935480866</v>
      </c>
      <c r="P366" s="98">
        <v>633.54195387398477</v>
      </c>
      <c r="Q366" s="98">
        <v>698.97651080736136</v>
      </c>
      <c r="R366" s="98">
        <v>736.83880442340762</v>
      </c>
      <c r="S366" s="98">
        <v>706.36127763735828</v>
      </c>
      <c r="T366" s="98">
        <v>654.28644714806649</v>
      </c>
      <c r="U366" s="98">
        <v>655.76476878529661</v>
      </c>
      <c r="V366" s="98">
        <v>654.02457036066062</v>
      </c>
      <c r="W366" s="98">
        <v>902.540189778985</v>
      </c>
      <c r="X366" s="98">
        <v>0</v>
      </c>
      <c r="Y366" s="98">
        <v>0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415.08082773022278</v>
      </c>
      <c r="D367" s="33">
        <v>434.39938185334671</v>
      </c>
      <c r="E367" s="33">
        <v>433.07952754469591</v>
      </c>
      <c r="F367" s="33">
        <v>460.48890238561114</v>
      </c>
      <c r="G367" s="33">
        <v>372.86894715503445</v>
      </c>
      <c r="H367" s="33">
        <v>433.86858177003029</v>
      </c>
      <c r="I367" s="33">
        <v>378.23581126762679</v>
      </c>
      <c r="J367" s="33">
        <v>408.66164000135512</v>
      </c>
      <c r="K367" s="33">
        <v>515.36325794001505</v>
      </c>
      <c r="L367" s="33">
        <v>520.17447168924105</v>
      </c>
      <c r="M367" s="33">
        <v>511.85375765112502</v>
      </c>
      <c r="N367" s="33">
        <v>524.79109111339619</v>
      </c>
      <c r="O367" s="33">
        <v>509.88197565867108</v>
      </c>
      <c r="P367" s="33">
        <v>527.47003326437789</v>
      </c>
      <c r="Q367" s="33">
        <v>502.42595249626976</v>
      </c>
      <c r="R367" s="33">
        <v>507.12204235462059</v>
      </c>
      <c r="S367" s="33">
        <v>500.4231058588299</v>
      </c>
      <c r="T367" s="33">
        <v>487.19593270440089</v>
      </c>
      <c r="U367" s="33">
        <v>491.77091723814885</v>
      </c>
      <c r="V367" s="33">
        <v>476.92205519088418</v>
      </c>
      <c r="W367" s="33">
        <v>447.0175356029003</v>
      </c>
      <c r="X367" s="33">
        <v>461.88600925047371</v>
      </c>
      <c r="Y367" s="33">
        <v>465.1100402722351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13645.167313985732</v>
      </c>
      <c r="D369" s="117">
        <f t="shared" si="179"/>
        <v>12188.476832997589</v>
      </c>
      <c r="E369" s="117">
        <f t="shared" si="179"/>
        <v>13790.491159153462</v>
      </c>
      <c r="F369" s="117">
        <f t="shared" si="179"/>
        <v>12554.494465058573</v>
      </c>
      <c r="G369" s="117">
        <f t="shared" si="179"/>
        <v>11507.802267182908</v>
      </c>
      <c r="H369" s="117">
        <f t="shared" si="179"/>
        <v>11472.089120571602</v>
      </c>
      <c r="I369" s="117">
        <f t="shared" si="179"/>
        <v>11237.38297382444</v>
      </c>
      <c r="J369" s="117">
        <f t="shared" si="179"/>
        <v>10613.476992278465</v>
      </c>
      <c r="K369" s="117">
        <f t="shared" si="179"/>
        <v>10874.684627979645</v>
      </c>
      <c r="L369" s="117">
        <f t="shared" si="179"/>
        <v>12658.742321434367</v>
      </c>
      <c r="M369" s="117">
        <f t="shared" si="179"/>
        <v>11407.714144418798</v>
      </c>
      <c r="N369" s="117">
        <f t="shared" si="179"/>
        <v>10857.681006634657</v>
      </c>
      <c r="O369" s="117">
        <f t="shared" si="179"/>
        <v>11934.237322886358</v>
      </c>
      <c r="P369" s="117">
        <f t="shared" si="179"/>
        <v>9511.4950709345576</v>
      </c>
      <c r="Q369" s="117">
        <f t="shared" si="179"/>
        <v>8906.8750188500871</v>
      </c>
      <c r="R369" s="117">
        <f t="shared" ref="R369:V369" si="180">R370+R372+R374+R383</f>
        <v>10676.862849624074</v>
      </c>
      <c r="S369" s="117">
        <f t="shared" si="180"/>
        <v>10637.273938595947</v>
      </c>
      <c r="T369" s="117">
        <f t="shared" si="180"/>
        <v>10066.314026911714</v>
      </c>
      <c r="U369" s="117">
        <f t="shared" si="180"/>
        <v>8933.6807174513433</v>
      </c>
      <c r="V369" s="117">
        <f t="shared" si="180"/>
        <v>9059.4539362144569</v>
      </c>
      <c r="W369" s="117">
        <f t="shared" ref="W369:Y369" si="181">W370+W372+W374+W383</f>
        <v>11547.875934114358</v>
      </c>
      <c r="X369" s="117">
        <f t="shared" si="181"/>
        <v>9246.2045063229107</v>
      </c>
      <c r="Y369" s="117">
        <f t="shared" si="181"/>
        <v>7976.5288246191594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11409.587074351635</v>
      </c>
      <c r="D370" s="122">
        <f t="shared" si="182"/>
        <v>9863.0805472650009</v>
      </c>
      <c r="E370" s="122">
        <f t="shared" si="182"/>
        <v>11438.048818139898</v>
      </c>
      <c r="F370" s="122">
        <f t="shared" si="182"/>
        <v>10183.95088161614</v>
      </c>
      <c r="G370" s="122">
        <f t="shared" si="182"/>
        <v>9329.6254896986939</v>
      </c>
      <c r="H370" s="122">
        <f t="shared" si="182"/>
        <v>9170.5625240092613</v>
      </c>
      <c r="I370" s="122">
        <f t="shared" si="182"/>
        <v>8965.3802285299698</v>
      </c>
      <c r="J370" s="122">
        <f t="shared" si="182"/>
        <v>8328.5686266483353</v>
      </c>
      <c r="K370" s="122">
        <f t="shared" si="182"/>
        <v>8334.4263244846516</v>
      </c>
      <c r="L370" s="122">
        <f t="shared" si="182"/>
        <v>10052.227528631493</v>
      </c>
      <c r="M370" s="122">
        <f t="shared" si="182"/>
        <v>8861.3125177000038</v>
      </c>
      <c r="N370" s="122">
        <f t="shared" si="182"/>
        <v>8240.5002190724044</v>
      </c>
      <c r="O370" s="122">
        <f t="shared" si="182"/>
        <v>9286.6389774478521</v>
      </c>
      <c r="P370" s="122">
        <f t="shared" si="182"/>
        <v>6907.4042577836708</v>
      </c>
      <c r="Q370" s="122">
        <f t="shared" si="182"/>
        <v>6321.0280137364553</v>
      </c>
      <c r="R370" s="122">
        <f t="shared" si="182"/>
        <v>8089.0210579367003</v>
      </c>
      <c r="S370" s="122">
        <f t="shared" si="182"/>
        <v>8102.5903098354038</v>
      </c>
      <c r="T370" s="122">
        <f t="shared" si="182"/>
        <v>7634.3301405872089</v>
      </c>
      <c r="U370" s="122">
        <f t="shared" si="182"/>
        <v>6438.8614790297988</v>
      </c>
      <c r="V370" s="122">
        <f t="shared" si="182"/>
        <v>6638.65775999571</v>
      </c>
      <c r="W370" s="122">
        <f t="shared" si="182"/>
        <v>8953.5320914576387</v>
      </c>
      <c r="X370" s="122">
        <f t="shared" si="182"/>
        <v>6729.3719896889561</v>
      </c>
      <c r="Y370" s="122">
        <f t="shared" si="182"/>
        <v>5573.1772755470338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11409.587074351635</v>
      </c>
      <c r="D371" s="98">
        <v>9863.0805472650009</v>
      </c>
      <c r="E371" s="98">
        <v>11438.048818139898</v>
      </c>
      <c r="F371" s="98">
        <v>10183.95088161614</v>
      </c>
      <c r="G371" s="98">
        <v>9329.6254896986939</v>
      </c>
      <c r="H371" s="98">
        <v>9170.5625240092613</v>
      </c>
      <c r="I371" s="98">
        <v>8965.3802285299698</v>
      </c>
      <c r="J371" s="98">
        <v>8328.5686266483353</v>
      </c>
      <c r="K371" s="98">
        <v>8334.4263244846516</v>
      </c>
      <c r="L371" s="98">
        <v>10052.227528631493</v>
      </c>
      <c r="M371" s="98">
        <v>8861.3125177000038</v>
      </c>
      <c r="N371" s="98">
        <v>8240.5002190724044</v>
      </c>
      <c r="O371" s="98">
        <v>9286.6389774478521</v>
      </c>
      <c r="P371" s="98">
        <v>6907.4042577836708</v>
      </c>
      <c r="Q371" s="98">
        <v>6321.0280137364553</v>
      </c>
      <c r="R371" s="98">
        <v>8089.0210579367003</v>
      </c>
      <c r="S371" s="98">
        <v>8102.5903098354038</v>
      </c>
      <c r="T371" s="98">
        <v>7634.3301405872089</v>
      </c>
      <c r="U371" s="98">
        <v>6438.8614790297988</v>
      </c>
      <c r="V371" s="98">
        <v>6638.65775999571</v>
      </c>
      <c r="W371" s="98">
        <v>8953.5320914576387</v>
      </c>
      <c r="X371" s="98">
        <v>6729.3719896889561</v>
      </c>
      <c r="Y371" s="98">
        <v>5573.1772755470338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8.83729506438622</v>
      </c>
      <c r="D372" s="122">
        <f t="shared" si="183"/>
        <v>9.7040100827473807</v>
      </c>
      <c r="E372" s="122">
        <f t="shared" si="183"/>
        <v>21.325400076886027</v>
      </c>
      <c r="F372" s="122">
        <f t="shared" si="183"/>
        <v>13.575474087744382</v>
      </c>
      <c r="G372" s="122">
        <f t="shared" si="183"/>
        <v>15.085277801051181</v>
      </c>
      <c r="H372" s="122">
        <f t="shared" si="183"/>
        <v>20.814057247320189</v>
      </c>
      <c r="I372" s="122">
        <f t="shared" si="183"/>
        <v>21.44243636616131</v>
      </c>
      <c r="J372" s="122">
        <f t="shared" si="183"/>
        <v>19.325556126375691</v>
      </c>
      <c r="K372" s="122">
        <f t="shared" si="183"/>
        <v>16.466820886775274</v>
      </c>
      <c r="L372" s="122">
        <f t="shared" si="183"/>
        <v>27.330302307880608</v>
      </c>
      <c r="M372" s="122">
        <f t="shared" si="183"/>
        <v>24.095329018252301</v>
      </c>
      <c r="N372" s="122">
        <f t="shared" si="183"/>
        <v>16.434546039591812</v>
      </c>
      <c r="O372" s="122">
        <f t="shared" si="183"/>
        <v>35.244307114805579</v>
      </c>
      <c r="P372" s="122">
        <f t="shared" si="183"/>
        <v>9.415002202828866</v>
      </c>
      <c r="Q372" s="122">
        <f t="shared" si="183"/>
        <v>14.791590973530461</v>
      </c>
      <c r="R372" s="122">
        <f t="shared" si="183"/>
        <v>19.062981550356167</v>
      </c>
      <c r="S372" s="122">
        <f t="shared" si="183"/>
        <v>29.512477337313129</v>
      </c>
      <c r="T372" s="122">
        <f t="shared" si="183"/>
        <v>22.678999089427659</v>
      </c>
      <c r="U372" s="122">
        <f t="shared" si="183"/>
        <v>27.275430352814197</v>
      </c>
      <c r="V372" s="122">
        <f t="shared" si="183"/>
        <v>29.248875201929732</v>
      </c>
      <c r="W372" s="122">
        <f t="shared" si="183"/>
        <v>26.008021777851969</v>
      </c>
      <c r="X372" s="122">
        <f t="shared" si="183"/>
        <v>9.3301533005901369</v>
      </c>
      <c r="Y372" s="122">
        <f t="shared" si="183"/>
        <v>2.8173331853665804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8.83729506438622</v>
      </c>
      <c r="D373" s="98">
        <f>RES_hhdet_in_tesh!D165</f>
        <v>9.7040100827473807</v>
      </c>
      <c r="E373" s="98">
        <f>RES_hhdet_in_tesh!E165</f>
        <v>21.325400076886027</v>
      </c>
      <c r="F373" s="98">
        <f>RES_hhdet_in_tesh!F165</f>
        <v>13.575474087744382</v>
      </c>
      <c r="G373" s="98">
        <f>RES_hhdet_in_tesh!G165</f>
        <v>15.085277801051181</v>
      </c>
      <c r="H373" s="98">
        <f>RES_hhdet_in_tesh!H165</f>
        <v>20.814057247320189</v>
      </c>
      <c r="I373" s="98">
        <f>RES_hhdet_in_tesh!I165</f>
        <v>21.44243636616131</v>
      </c>
      <c r="J373" s="98">
        <f>RES_hhdet_in_tesh!J165</f>
        <v>19.325556126375691</v>
      </c>
      <c r="K373" s="98">
        <f>RES_hhdet_in_tesh!K165</f>
        <v>16.466820886775274</v>
      </c>
      <c r="L373" s="98">
        <f>RES_hhdet_in_tesh!L165</f>
        <v>27.330302307880608</v>
      </c>
      <c r="M373" s="98">
        <f>RES_hhdet_in_tesh!M165</f>
        <v>24.095329018252301</v>
      </c>
      <c r="N373" s="98">
        <f>RES_hhdet_in_tesh!N165</f>
        <v>16.434546039591812</v>
      </c>
      <c r="O373" s="98">
        <f>RES_hhdet_in_tesh!O165</f>
        <v>35.244307114805579</v>
      </c>
      <c r="P373" s="98">
        <f>RES_hhdet_in_tesh!P165</f>
        <v>9.415002202828866</v>
      </c>
      <c r="Q373" s="98">
        <f>RES_hhdet_in_tesh!Q165</f>
        <v>14.791590973530461</v>
      </c>
      <c r="R373" s="98">
        <f>RES_hhdet_in_tesh!R165</f>
        <v>19.062981550356167</v>
      </c>
      <c r="S373" s="98">
        <f>RES_hhdet_in_tesh!S165</f>
        <v>29.512477337313129</v>
      </c>
      <c r="T373" s="98">
        <f>RES_hhdet_in_tesh!T165</f>
        <v>22.678999089427659</v>
      </c>
      <c r="U373" s="98">
        <f>RES_hhdet_in_tesh!U165</f>
        <v>27.275430352814197</v>
      </c>
      <c r="V373" s="98">
        <f>RES_hhdet_in_tesh!V165</f>
        <v>29.248875201929732</v>
      </c>
      <c r="W373" s="98">
        <f>RES_hhdet_in_tesh!W165</f>
        <v>26.008021777851969</v>
      </c>
      <c r="X373" s="98">
        <f>RES_hhdet_in_tesh!X165</f>
        <v>9.3301533005901369</v>
      </c>
      <c r="Y373" s="98">
        <f>RES_hhdet_in_tesh!Y165</f>
        <v>2.8173331853665804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1909.2893030382311</v>
      </c>
      <c r="D374" s="122">
        <v>1982.8987375595705</v>
      </c>
      <c r="E374" s="122">
        <v>1998.8107524570103</v>
      </c>
      <c r="F374" s="122">
        <v>2002.9785268540522</v>
      </c>
      <c r="G374" s="122">
        <v>1875.8810233741381</v>
      </c>
      <c r="H374" s="122">
        <v>1945.9191439089047</v>
      </c>
      <c r="I374" s="122">
        <v>1958.1231228370873</v>
      </c>
      <c r="J374" s="122">
        <v>1948.9662027344868</v>
      </c>
      <c r="K374" s="122">
        <v>2123.5607295819591</v>
      </c>
      <c r="L374" s="122">
        <v>2174.1721992460893</v>
      </c>
      <c r="M374" s="122">
        <v>2122.3994588315791</v>
      </c>
      <c r="N374" s="122">
        <v>2188.7979080209743</v>
      </c>
      <c r="O374" s="122">
        <v>2209.4918692426027</v>
      </c>
      <c r="P374" s="122">
        <v>2174.2049854456659</v>
      </c>
      <c r="Q374" s="122">
        <v>2165.797885007441</v>
      </c>
      <c r="R374" s="122">
        <v>2153.4680302649599</v>
      </c>
      <c r="S374" s="122">
        <v>2087.7199606147888</v>
      </c>
      <c r="T374" s="122">
        <v>1994.8550511616565</v>
      </c>
      <c r="U374" s="122">
        <v>2041.4329805428467</v>
      </c>
      <c r="V374" s="122">
        <v>1971.997362856609</v>
      </c>
      <c r="W374" s="122">
        <v>2170.2451819677958</v>
      </c>
      <c r="X374" s="122">
        <v>2093.2199126436635</v>
      </c>
      <c r="Y374" s="122">
        <v>1980.3467552262043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1786.9235652036527</v>
      </c>
      <c r="D375" s="98">
        <v>1937.3280109569093</v>
      </c>
      <c r="E375" s="98">
        <v>1789.7494278806705</v>
      </c>
      <c r="F375" s="98">
        <v>1792.2070103956778</v>
      </c>
      <c r="G375" s="98">
        <v>2064.0450947318755</v>
      </c>
      <c r="H375" s="98">
        <v>1935.3945118684612</v>
      </c>
      <c r="I375" s="98">
        <v>2065.0830798181883</v>
      </c>
      <c r="J375" s="98">
        <v>2257.5857266522125</v>
      </c>
      <c r="K375" s="98">
        <v>1812.0783032008073</v>
      </c>
      <c r="L375" s="98">
        <v>1993.5685780448591</v>
      </c>
      <c r="M375" s="98">
        <v>2158.7155917914529</v>
      </c>
      <c r="N375" s="98">
        <v>2191.2793508102391</v>
      </c>
      <c r="O375" s="98">
        <v>2095.1266349202438</v>
      </c>
      <c r="P375" s="98">
        <v>2249.4203933686053</v>
      </c>
      <c r="Q375" s="98">
        <v>2309.6807205723449</v>
      </c>
      <c r="R375" s="98">
        <v>1993.5053432787963</v>
      </c>
      <c r="S375" s="98">
        <v>2082.0022499200545</v>
      </c>
      <c r="T375" s="98">
        <v>1964.0845604254027</v>
      </c>
      <c r="U375" s="98">
        <v>1984.2927238330976</v>
      </c>
      <c r="V375" s="98">
        <v>1893.2523009523356</v>
      </c>
      <c r="W375" s="98">
        <v>2394.2034867807465</v>
      </c>
      <c r="X375" s="98">
        <v>2059.0990073660746</v>
      </c>
      <c r="Y375" s="98">
        <v>1976.288958669157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1789.5661407760347</v>
      </c>
      <c r="F376" s="98">
        <v>1792.476764820351</v>
      </c>
      <c r="G376" s="98">
        <v>2065.0365429209473</v>
      </c>
      <c r="H376" s="98">
        <v>1936.1429475928758</v>
      </c>
      <c r="I376" s="98">
        <v>2065.7823130215147</v>
      </c>
      <c r="J376" s="98">
        <v>2258.5998471299572</v>
      </c>
      <c r="K376" s="98">
        <v>0</v>
      </c>
      <c r="L376" s="98">
        <v>0</v>
      </c>
      <c r="M376" s="98">
        <v>2159.1996066411366</v>
      </c>
      <c r="N376" s="98">
        <v>2192.7482983419773</v>
      </c>
      <c r="O376" s="98">
        <v>2097.6632021509577</v>
      </c>
      <c r="P376" s="98">
        <v>2254.388682187282</v>
      </c>
      <c r="Q376" s="98">
        <v>2317.7272211406298</v>
      </c>
      <c r="R376" s="98">
        <v>0</v>
      </c>
      <c r="S376" s="98">
        <v>0</v>
      </c>
      <c r="T376" s="98">
        <v>0</v>
      </c>
      <c r="U376" s="98">
        <v>1989.0568070410689</v>
      </c>
      <c r="V376" s="98">
        <v>1900.1234198946834</v>
      </c>
      <c r="W376" s="98">
        <v>2412.7830164932361</v>
      </c>
      <c r="X376" s="98">
        <v>2080.5048909183715</v>
      </c>
      <c r="Y376" s="98">
        <v>1994.3986464248733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659.77864313199473</v>
      </c>
      <c r="F377" s="101">
        <v>659.51057251855343</v>
      </c>
      <c r="G377" s="101">
        <v>763.17284897616548</v>
      </c>
      <c r="H377" s="101">
        <v>592.23103756267813</v>
      </c>
      <c r="I377" s="101">
        <v>668.96535603173197</v>
      </c>
      <c r="J377" s="101">
        <v>798.3322130740961</v>
      </c>
      <c r="K377" s="101">
        <v>0</v>
      </c>
      <c r="L377" s="101">
        <v>0</v>
      </c>
      <c r="M377" s="101">
        <v>764.28473907153148</v>
      </c>
      <c r="N377" s="101">
        <v>745.12126539641235</v>
      </c>
      <c r="O377" s="101">
        <v>603.85679968941974</v>
      </c>
      <c r="P377" s="101">
        <v>662.61224226072738</v>
      </c>
      <c r="Q377" s="101">
        <v>549.52637496358466</v>
      </c>
      <c r="R377" s="101">
        <v>0</v>
      </c>
      <c r="S377" s="101">
        <v>0</v>
      </c>
      <c r="T377" s="101">
        <v>0</v>
      </c>
      <c r="U377" s="101">
        <v>577.30020134386052</v>
      </c>
      <c r="V377" s="101">
        <v>551.12770844128727</v>
      </c>
      <c r="W377" s="101">
        <v>688.72248252658585</v>
      </c>
      <c r="X377" s="101">
        <v>691.19464187938161</v>
      </c>
      <c r="Y377" s="101">
        <v>666.26745378273074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1129.7874976440396</v>
      </c>
      <c r="F378" s="104">
        <v>1132.9661923017979</v>
      </c>
      <c r="G378" s="104">
        <v>1301.863693944782</v>
      </c>
      <c r="H378" s="104">
        <v>1343.9119100301975</v>
      </c>
      <c r="I378" s="104">
        <v>1396.8169569897825</v>
      </c>
      <c r="J378" s="104">
        <v>1460.2676340558612</v>
      </c>
      <c r="K378" s="104">
        <v>0</v>
      </c>
      <c r="L378" s="104">
        <v>0</v>
      </c>
      <c r="M378" s="104">
        <v>1394.9148675696051</v>
      </c>
      <c r="N378" s="104">
        <v>1447.6270329455647</v>
      </c>
      <c r="O378" s="104">
        <v>1493.806402461538</v>
      </c>
      <c r="P378" s="104">
        <v>1591.7764399265543</v>
      </c>
      <c r="Q378" s="104">
        <v>1768.2008461770454</v>
      </c>
      <c r="R378" s="104">
        <v>0</v>
      </c>
      <c r="S378" s="104">
        <v>0</v>
      </c>
      <c r="T378" s="104">
        <v>0</v>
      </c>
      <c r="U378" s="104">
        <v>1411.756605697208</v>
      </c>
      <c r="V378" s="104">
        <v>1348.9957114533963</v>
      </c>
      <c r="W378" s="104">
        <v>1724.0605339666504</v>
      </c>
      <c r="X378" s="104">
        <v>1389.3102490389897</v>
      </c>
      <c r="Y378" s="104">
        <v>1328.1311926421424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1909.7464810309825</v>
      </c>
      <c r="D379" s="101">
        <v>1983.3239536405197</v>
      </c>
      <c r="E379" s="101">
        <v>2002.7957161830307</v>
      </c>
      <c r="F379" s="101">
        <v>2010.7138063843029</v>
      </c>
      <c r="G379" s="101">
        <v>1866.0940624910561</v>
      </c>
      <c r="H379" s="101">
        <v>1945.7033253422876</v>
      </c>
      <c r="I379" s="101">
        <v>1955.9130547178888</v>
      </c>
      <c r="J379" s="101">
        <v>1947.6020534497873</v>
      </c>
      <c r="K379" s="101">
        <v>2126.2627930571093</v>
      </c>
      <c r="L379" s="101">
        <v>2175.7777536212111</v>
      </c>
      <c r="M379" s="101">
        <v>2122.0998672330943</v>
      </c>
      <c r="N379" s="101">
        <v>2188.8958009131934</v>
      </c>
      <c r="O379" s="101">
        <v>2211.9044906104909</v>
      </c>
      <c r="P379" s="101">
        <v>2174.4526863065071</v>
      </c>
      <c r="Q379" s="101">
        <v>2166.453081292776</v>
      </c>
      <c r="R379" s="101">
        <v>2155.1413665485452</v>
      </c>
      <c r="S379" s="101">
        <v>2087.2340708560146</v>
      </c>
      <c r="T379" s="101">
        <v>1995.141406744016</v>
      </c>
      <c r="U379" s="101">
        <v>2042.0633808404687</v>
      </c>
      <c r="V379" s="101">
        <v>1973.2430239498876</v>
      </c>
      <c r="W379" s="101">
        <v>2168.9658431348444</v>
      </c>
      <c r="X379" s="101">
        <v>2094.4908139796512</v>
      </c>
      <c r="Y379" s="101">
        <v>1981.4157978908488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1909.8240901944987</v>
      </c>
      <c r="D380" s="104">
        <v>1983.357340177773</v>
      </c>
      <c r="E380" s="104">
        <v>2003.2074605769092</v>
      </c>
      <c r="F380" s="104">
        <v>2011.544696026735</v>
      </c>
      <c r="G380" s="104">
        <v>1867.4061975065581</v>
      </c>
      <c r="H380" s="104">
        <v>1946.9403940880861</v>
      </c>
      <c r="I380" s="104">
        <v>1956.451412114664</v>
      </c>
      <c r="J380" s="104">
        <v>1948.0761757971277</v>
      </c>
      <c r="K380" s="104">
        <v>2127.7240689826262</v>
      </c>
      <c r="L380" s="104">
        <v>2176.5873348621258</v>
      </c>
      <c r="M380" s="104">
        <v>2122.4132061922915</v>
      </c>
      <c r="N380" s="104">
        <v>2188.593992317732</v>
      </c>
      <c r="O380" s="104">
        <v>2211.1420564657637</v>
      </c>
      <c r="P380" s="104">
        <v>2171.7393170691612</v>
      </c>
      <c r="Q380" s="104">
        <v>2162.5149063615236</v>
      </c>
      <c r="R380" s="104">
        <v>2152.9577863291602</v>
      </c>
      <c r="S380" s="104">
        <v>2088.2713660299482</v>
      </c>
      <c r="T380" s="104">
        <v>1995.0774482211027</v>
      </c>
      <c r="U380" s="104">
        <v>2042.1063840509401</v>
      </c>
      <c r="V380" s="104">
        <v>1972.3513919825205</v>
      </c>
      <c r="W380" s="104">
        <v>2165.766846955149</v>
      </c>
      <c r="X380" s="104">
        <v>2092.2993078335071</v>
      </c>
      <c r="Y380" s="104">
        <v>1978.4975668903339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708.9919878981018</v>
      </c>
      <c r="D381" s="98">
        <v>738.70574853805249</v>
      </c>
      <c r="E381" s="98">
        <v>739.72593716017468</v>
      </c>
      <c r="F381" s="98">
        <v>741.85282914371521</v>
      </c>
      <c r="G381" s="98">
        <v>688.24002781916727</v>
      </c>
      <c r="H381" s="98">
        <v>596.29685179725755</v>
      </c>
      <c r="I381" s="98">
        <v>632.69677364688209</v>
      </c>
      <c r="J381" s="98">
        <v>685.1784043635131</v>
      </c>
      <c r="K381" s="98">
        <v>766.75071997034001</v>
      </c>
      <c r="L381" s="98">
        <v>691.36082014763906</v>
      </c>
      <c r="M381" s="98">
        <v>751.07339755701685</v>
      </c>
      <c r="N381" s="98">
        <v>746.25046565524315</v>
      </c>
      <c r="O381" s="98">
        <v>646.52595588146437</v>
      </c>
      <c r="P381" s="98">
        <v>641.0803973733872</v>
      </c>
      <c r="Q381" s="98">
        <v>514.83807591210837</v>
      </c>
      <c r="R381" s="98">
        <v>476.49396674864659</v>
      </c>
      <c r="S381" s="98">
        <v>519.76237663334678</v>
      </c>
      <c r="T381" s="98">
        <v>575.70025667981099</v>
      </c>
      <c r="U381" s="98">
        <v>603.66911410774264</v>
      </c>
      <c r="V381" s="98">
        <v>581.61392117196112</v>
      </c>
      <c r="W381" s="98">
        <v>620.52399816357047</v>
      </c>
      <c r="X381" s="98">
        <v>707.46926551877516</v>
      </c>
      <c r="Y381" s="98">
        <v>664.65478934349335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1200.8321022963971</v>
      </c>
      <c r="D382" s="98">
        <v>1244.6515916397207</v>
      </c>
      <c r="E382" s="98">
        <v>1263.4815234167347</v>
      </c>
      <c r="F382" s="98">
        <v>1269.6918668830197</v>
      </c>
      <c r="G382" s="98">
        <v>1179.1661696873912</v>
      </c>
      <c r="H382" s="98">
        <v>1350.6435422908285</v>
      </c>
      <c r="I382" s="98">
        <v>1323.7546384677821</v>
      </c>
      <c r="J382" s="98">
        <v>1262.8977714336145</v>
      </c>
      <c r="K382" s="98">
        <v>1360.9733490122865</v>
      </c>
      <c r="L382" s="98">
        <v>1485.2265147144867</v>
      </c>
      <c r="M382" s="98">
        <v>1371.3398086352747</v>
      </c>
      <c r="N382" s="98">
        <v>1442.3435266624888</v>
      </c>
      <c r="O382" s="98">
        <v>1564.6161005842996</v>
      </c>
      <c r="P382" s="98">
        <v>1530.6589196957739</v>
      </c>
      <c r="Q382" s="98">
        <v>1647.6768304494151</v>
      </c>
      <c r="R382" s="98">
        <v>1676.4638195805137</v>
      </c>
      <c r="S382" s="98">
        <v>1568.5089893966017</v>
      </c>
      <c r="T382" s="98">
        <v>1419.3771915412915</v>
      </c>
      <c r="U382" s="98">
        <v>1438.4372699431974</v>
      </c>
      <c r="V382" s="98">
        <v>1390.7374708105592</v>
      </c>
      <c r="W382" s="98">
        <v>1545.2428487915784</v>
      </c>
      <c r="X382" s="98">
        <v>1384.8300423147318</v>
      </c>
      <c r="Y382" s="98">
        <v>1313.8427775468408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317.45364153148029</v>
      </c>
      <c r="D383" s="122">
        <v>332.7935380902714</v>
      </c>
      <c r="E383" s="122">
        <v>332.30618847966855</v>
      </c>
      <c r="F383" s="122">
        <v>353.98958250063771</v>
      </c>
      <c r="G383" s="122">
        <v>287.21047630902387</v>
      </c>
      <c r="H383" s="122">
        <v>334.79339540611505</v>
      </c>
      <c r="I383" s="122">
        <v>292.43718609122203</v>
      </c>
      <c r="J383" s="122">
        <v>316.61660676926618</v>
      </c>
      <c r="K383" s="122">
        <v>400.23075302625892</v>
      </c>
      <c r="L383" s="122">
        <v>405.01229124890369</v>
      </c>
      <c r="M383" s="122">
        <v>399.90683886896346</v>
      </c>
      <c r="N383" s="122">
        <v>411.94833350168727</v>
      </c>
      <c r="O383" s="122">
        <v>402.86216908109787</v>
      </c>
      <c r="P383" s="122">
        <v>420.47082550239219</v>
      </c>
      <c r="Q383" s="122">
        <v>405.25752913266166</v>
      </c>
      <c r="R383" s="122">
        <v>415.3107798720572</v>
      </c>
      <c r="S383" s="122">
        <v>417.45119080844165</v>
      </c>
      <c r="T383" s="122">
        <v>414.44983607342238</v>
      </c>
      <c r="U383" s="122">
        <v>426.11082752588243</v>
      </c>
      <c r="V383" s="122">
        <v>419.54993816020669</v>
      </c>
      <c r="W383" s="122">
        <v>398.09063891107076</v>
      </c>
      <c r="X383" s="122">
        <v>414.28245068970131</v>
      </c>
      <c r="Y383" s="122">
        <v>420.18746066055462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319.3300067399162</v>
      </c>
      <c r="D384" s="98">
        <v>337.01241558409458</v>
      </c>
      <c r="E384" s="98">
        <v>322.85284694800811</v>
      </c>
      <c r="F384" s="98">
        <v>351.21765985907302</v>
      </c>
      <c r="G384" s="98">
        <v>293.82052105155191</v>
      </c>
      <c r="H384" s="98">
        <v>336.36649065842641</v>
      </c>
      <c r="I384" s="98">
        <v>293.62274674058682</v>
      </c>
      <c r="J384" s="98">
        <v>313.94411095394395</v>
      </c>
      <c r="K384" s="98">
        <v>407.41668824699565</v>
      </c>
      <c r="L384" s="98">
        <v>438.17170008856255</v>
      </c>
      <c r="M384" s="98">
        <v>405.24007198067778</v>
      </c>
      <c r="N384" s="98">
        <v>344.901926090735</v>
      </c>
      <c r="O384" s="98">
        <v>345.23031506937724</v>
      </c>
      <c r="P384" s="98">
        <v>386.65025718349455</v>
      </c>
      <c r="Q384" s="98">
        <v>427.04424391710796</v>
      </c>
      <c r="R384" s="98">
        <v>451.44832615280529</v>
      </c>
      <c r="S384" s="98">
        <v>434.49518099870181</v>
      </c>
      <c r="T384" s="98">
        <v>404.21099528276562</v>
      </c>
      <c r="U384" s="98">
        <v>406.72179252016673</v>
      </c>
      <c r="V384" s="98">
        <v>406.77298871795301</v>
      </c>
      <c r="W384" s="98">
        <v>562.08797989360096</v>
      </c>
      <c r="X384" s="98">
        <v>0</v>
      </c>
      <c r="Y384" s="98">
        <v>0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317.44357292718195</v>
      </c>
      <c r="D385" s="33">
        <v>332.77611980402139</v>
      </c>
      <c r="E385" s="33">
        <v>332.34776828297834</v>
      </c>
      <c r="F385" s="33">
        <v>354.00530526094155</v>
      </c>
      <c r="G385" s="33">
        <v>287.17222057260574</v>
      </c>
      <c r="H385" s="33">
        <v>334.78554301716844</v>
      </c>
      <c r="I385" s="33">
        <v>292.43309686637679</v>
      </c>
      <c r="J385" s="33">
        <v>316.62334743307758</v>
      </c>
      <c r="K385" s="33">
        <v>400.21184267041485</v>
      </c>
      <c r="L385" s="33">
        <v>404.95866194871519</v>
      </c>
      <c r="M385" s="33">
        <v>399.90277700063768</v>
      </c>
      <c r="N385" s="33">
        <v>412.00710489668279</v>
      </c>
      <c r="O385" s="33">
        <v>402.99741279357841</v>
      </c>
      <c r="P385" s="33">
        <v>420.58589275987356</v>
      </c>
      <c r="Q385" s="33">
        <v>405.16153583209956</v>
      </c>
      <c r="R385" s="33">
        <v>415.19084609473043</v>
      </c>
      <c r="S385" s="33">
        <v>417.4143086345685</v>
      </c>
      <c r="T385" s="33">
        <v>414.45998777874235</v>
      </c>
      <c r="U385" s="33">
        <v>426.14497375970586</v>
      </c>
      <c r="V385" s="33">
        <v>419.57163510761649</v>
      </c>
      <c r="W385" s="33">
        <v>397.68063290410794</v>
      </c>
      <c r="X385" s="33">
        <v>414.28245068970131</v>
      </c>
      <c r="Y385" s="33">
        <v>420.18746066055462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3.153847009610546</v>
      </c>
      <c r="D387" s="117">
        <f t="shared" si="184"/>
        <v>7.1086497021330857</v>
      </c>
      <c r="E387" s="117">
        <f t="shared" si="184"/>
        <v>12.956645343855193</v>
      </c>
      <c r="F387" s="117">
        <f t="shared" si="184"/>
        <v>24.390814714036438</v>
      </c>
      <c r="G387" s="117">
        <f t="shared" si="184"/>
        <v>34.423591386797263</v>
      </c>
      <c r="H387" s="117">
        <f t="shared" si="184"/>
        <v>23.01631073333855</v>
      </c>
      <c r="I387" s="117">
        <f t="shared" si="184"/>
        <v>13.967497646554509</v>
      </c>
      <c r="J387" s="117">
        <f t="shared" si="184"/>
        <v>3.1810709611966765</v>
      </c>
      <c r="K387" s="117">
        <f t="shared" si="184"/>
        <v>8.4540801758030071</v>
      </c>
      <c r="L387" s="117">
        <f t="shared" si="184"/>
        <v>7.6863299046550653</v>
      </c>
      <c r="M387" s="117">
        <f t="shared" si="184"/>
        <v>2.9722512364461271</v>
      </c>
      <c r="N387" s="117">
        <f t="shared" si="184"/>
        <v>10.867594851924615</v>
      </c>
      <c r="O387" s="117">
        <f t="shared" si="184"/>
        <v>12.154558289253302</v>
      </c>
      <c r="P387" s="117">
        <f t="shared" si="184"/>
        <v>8.6548312505221148</v>
      </c>
      <c r="Q387" s="117">
        <f t="shared" si="184"/>
        <v>6.2789187876119961</v>
      </c>
      <c r="R387" s="117">
        <f t="shared" ref="R387:V387" si="185">R388+R390+R392+R401</f>
        <v>2.5986576087503854</v>
      </c>
      <c r="S387" s="117">
        <f t="shared" si="185"/>
        <v>5.9164837409714055</v>
      </c>
      <c r="T387" s="117">
        <f t="shared" si="185"/>
        <v>4.8540267157692298</v>
      </c>
      <c r="U387" s="117">
        <f t="shared" si="185"/>
        <v>6.5620879090164204</v>
      </c>
      <c r="V387" s="117">
        <f t="shared" si="185"/>
        <v>6.0395909748607872</v>
      </c>
      <c r="W387" s="117">
        <f t="shared" ref="W387:Y387" si="186">W388+W390+W392+W401</f>
        <v>7.6893768947275403</v>
      </c>
      <c r="X387" s="117">
        <f t="shared" si="186"/>
        <v>4.3151828706580924</v>
      </c>
      <c r="Y387" s="117">
        <f t="shared" si="186"/>
        <v>2.7630877568893157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2.5168050931477164</v>
      </c>
      <c r="D392" s="122">
        <v>6.5909202730480443</v>
      </c>
      <c r="E392" s="122">
        <v>12.428600562758561</v>
      </c>
      <c r="F392" s="122">
        <v>23.651243473934539</v>
      </c>
      <c r="G392" s="122">
        <v>33.792608131791141</v>
      </c>
      <c r="H392" s="122">
        <v>22.393029214416824</v>
      </c>
      <c r="I392" s="122">
        <v>13.591109266987687</v>
      </c>
      <c r="J392" s="122">
        <v>2.8866246286799822</v>
      </c>
      <c r="K392" s="122">
        <v>8.0555937255399908</v>
      </c>
      <c r="L392" s="122">
        <v>7.4227725598842014</v>
      </c>
      <c r="M392" s="122">
        <v>2.857401246018866</v>
      </c>
      <c r="N392" s="122">
        <v>10.755121249310701</v>
      </c>
      <c r="O392" s="122">
        <v>11.853639504960876</v>
      </c>
      <c r="P392" s="122">
        <v>8.1668501361791925</v>
      </c>
      <c r="Q392" s="122">
        <v>5.5823976527466073</v>
      </c>
      <c r="R392" s="122">
        <v>2.044991111953788</v>
      </c>
      <c r="S392" s="122">
        <v>5.5700140833705625</v>
      </c>
      <c r="T392" s="122">
        <v>4.7068098348769594</v>
      </c>
      <c r="U392" s="122">
        <v>6.3002078756230846</v>
      </c>
      <c r="V392" s="122">
        <v>5.7877302086209417</v>
      </c>
      <c r="W392" s="122">
        <v>7.1780867657150482</v>
      </c>
      <c r="X392" s="122">
        <v>4.3151828706580924</v>
      </c>
      <c r="Y392" s="122">
        <v>2.7630877568893157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647.37345921372446</v>
      </c>
      <c r="D393" s="98">
        <v>699.89075209360192</v>
      </c>
      <c r="E393" s="98">
        <v>644.51324860077375</v>
      </c>
      <c r="F393" s="98">
        <v>643.31214036042513</v>
      </c>
      <c r="G393" s="98">
        <v>738.23833117441222</v>
      </c>
      <c r="H393" s="98">
        <v>689.53816588961047</v>
      </c>
      <c r="I393" s="98">
        <v>732.61304994879924</v>
      </c>
      <c r="J393" s="98">
        <v>796.9617008472452</v>
      </c>
      <c r="K393" s="98">
        <v>635.95646681898143</v>
      </c>
      <c r="L393" s="98">
        <v>694.8923474375315</v>
      </c>
      <c r="M393" s="98">
        <v>742.16634523178197</v>
      </c>
      <c r="N393" s="98">
        <v>736.75255820939526</v>
      </c>
      <c r="O393" s="98">
        <v>682.42863892872617</v>
      </c>
      <c r="P393" s="98">
        <v>705.95567694816191</v>
      </c>
      <c r="Q393" s="98">
        <v>701.81520679346443</v>
      </c>
      <c r="R393" s="98">
        <v>593.49732051122828</v>
      </c>
      <c r="S393" s="98">
        <v>608.39267035155069</v>
      </c>
      <c r="T393" s="98">
        <v>564.5841697973699</v>
      </c>
      <c r="U393" s="98">
        <v>562.58642662857483</v>
      </c>
      <c r="V393" s="98">
        <v>531.05292179560786</v>
      </c>
      <c r="W393" s="98">
        <v>667.19718450761502</v>
      </c>
      <c r="X393" s="98">
        <v>571.33759211174925</v>
      </c>
      <c r="Y393" s="98">
        <v>547.16504353225957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237.59531363334767</v>
      </c>
      <c r="F394" s="98">
        <v>236.73111171659278</v>
      </c>
      <c r="G394" s="98">
        <v>272.96082428808256</v>
      </c>
      <c r="H394" s="98">
        <v>210.99879167768597</v>
      </c>
      <c r="I394" s="98">
        <v>237.32350266297257</v>
      </c>
      <c r="J394" s="98">
        <v>281.82327291560324</v>
      </c>
      <c r="K394" s="98">
        <v>0</v>
      </c>
      <c r="L394" s="98">
        <v>0</v>
      </c>
      <c r="M394" s="98">
        <v>262.76106665928165</v>
      </c>
      <c r="N394" s="98">
        <v>250.52488093498599</v>
      </c>
      <c r="O394" s="98">
        <v>196.6893871957264</v>
      </c>
      <c r="P394" s="98">
        <v>207.95351345543634</v>
      </c>
      <c r="Q394" s="98">
        <v>166.97804291666858</v>
      </c>
      <c r="R394" s="98">
        <v>0</v>
      </c>
      <c r="S394" s="98">
        <v>0</v>
      </c>
      <c r="T394" s="98">
        <v>0</v>
      </c>
      <c r="U394" s="98">
        <v>163.67608138914753</v>
      </c>
      <c r="V394" s="98">
        <v>154.59005632954566</v>
      </c>
      <c r="W394" s="98">
        <v>191.92758835494669</v>
      </c>
      <c r="X394" s="98">
        <v>191.78557269912807</v>
      </c>
      <c r="Y394" s="98">
        <v>184.46607149930705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237.59531363334767</v>
      </c>
      <c r="F395" s="101">
        <v>236.73111171659278</v>
      </c>
      <c r="G395" s="101">
        <v>272.96082428808256</v>
      </c>
      <c r="H395" s="101">
        <v>210.99879167768597</v>
      </c>
      <c r="I395" s="101">
        <v>237.32350266297257</v>
      </c>
      <c r="J395" s="101">
        <v>281.82327291560324</v>
      </c>
      <c r="K395" s="101">
        <v>0</v>
      </c>
      <c r="L395" s="101">
        <v>0</v>
      </c>
      <c r="M395" s="101">
        <v>262.76106665928165</v>
      </c>
      <c r="N395" s="101">
        <v>250.52488093498599</v>
      </c>
      <c r="O395" s="101">
        <v>196.6893871957264</v>
      </c>
      <c r="P395" s="101">
        <v>207.95351345543634</v>
      </c>
      <c r="Q395" s="101">
        <v>166.97804291666858</v>
      </c>
      <c r="R395" s="101">
        <v>0</v>
      </c>
      <c r="S395" s="101">
        <v>0</v>
      </c>
      <c r="T395" s="101">
        <v>0</v>
      </c>
      <c r="U395" s="101">
        <v>163.67608138914753</v>
      </c>
      <c r="V395" s="101">
        <v>154.59005632954566</v>
      </c>
      <c r="W395" s="101">
        <v>191.92758835494669</v>
      </c>
      <c r="X395" s="101">
        <v>191.78557269912807</v>
      </c>
      <c r="Y395" s="101">
        <v>184.46607149930705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0.63704191646282937</v>
      </c>
      <c r="D401" s="122">
        <v>0.51772942908504105</v>
      </c>
      <c r="E401" s="122">
        <v>0.52804478109663289</v>
      </c>
      <c r="F401" s="122">
        <v>0.73957124010189979</v>
      </c>
      <c r="G401" s="122">
        <v>0.63098325500612429</v>
      </c>
      <c r="H401" s="122">
        <v>0.62328151892172401</v>
      </c>
      <c r="I401" s="122">
        <v>0.37638837956682214</v>
      </c>
      <c r="J401" s="122">
        <v>0.29444633251669433</v>
      </c>
      <c r="K401" s="122">
        <v>0.39848645026301688</v>
      </c>
      <c r="L401" s="122">
        <v>0.26355734477086384</v>
      </c>
      <c r="M401" s="122">
        <v>0.11484999042726089</v>
      </c>
      <c r="N401" s="122">
        <v>0.11247360261391327</v>
      </c>
      <c r="O401" s="122">
        <v>0.30091878429242624</v>
      </c>
      <c r="P401" s="122">
        <v>0.48798111434292157</v>
      </c>
      <c r="Q401" s="122">
        <v>0.6965211348653888</v>
      </c>
      <c r="R401" s="122">
        <v>0.5536664967965973</v>
      </c>
      <c r="S401" s="122">
        <v>0.34646965760084281</v>
      </c>
      <c r="T401" s="122">
        <v>0.14721688089227053</v>
      </c>
      <c r="U401" s="122">
        <v>0.26188003339333565</v>
      </c>
      <c r="V401" s="122">
        <v>0.25186076623984549</v>
      </c>
      <c r="W401" s="122">
        <v>0.51129012901249182</v>
      </c>
      <c r="X401" s="122">
        <v>0</v>
      </c>
      <c r="Y401" s="122">
        <v>0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119.35491511407282</v>
      </c>
      <c r="D402" s="98">
        <v>125.91680743827958</v>
      </c>
      <c r="E402" s="98">
        <v>120.58122595000401</v>
      </c>
      <c r="F402" s="98">
        <v>131.12598087006683</v>
      </c>
      <c r="G402" s="98">
        <v>109.65587567356431</v>
      </c>
      <c r="H402" s="98">
        <v>125.48734580957377</v>
      </c>
      <c r="I402" s="98">
        <v>109.50006550167087</v>
      </c>
      <c r="J402" s="98">
        <v>117.03466858768819</v>
      </c>
      <c r="K402" s="98">
        <v>151.82333755020943</v>
      </c>
      <c r="L402" s="98">
        <v>163.22309098078651</v>
      </c>
      <c r="M402" s="98">
        <v>150.91288742142081</v>
      </c>
      <c r="N402" s="98">
        <v>128.42235946456617</v>
      </c>
      <c r="O402" s="98">
        <v>128.53244339743833</v>
      </c>
      <c r="P402" s="98">
        <v>143.91539024201444</v>
      </c>
      <c r="Q402" s="98">
        <v>158.77950419500021</v>
      </c>
      <c r="R402" s="98">
        <v>167.38030281282133</v>
      </c>
      <c r="S402" s="98">
        <v>160.4570278281023</v>
      </c>
      <c r="T402" s="98">
        <v>148.62770933415479</v>
      </c>
      <c r="U402" s="98">
        <v>148.96352487726799</v>
      </c>
      <c r="V402" s="98">
        <v>148.56822140312769</v>
      </c>
      <c r="W402" s="98">
        <v>205.02102951019427</v>
      </c>
      <c r="X402" s="98">
        <v>0</v>
      </c>
      <c r="Y402" s="98">
        <v>0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157.46955933674357</v>
      </c>
      <c r="D405" s="118">
        <f t="shared" si="189"/>
        <v>153.43584266811087</v>
      </c>
      <c r="E405" s="118">
        <f t="shared" si="189"/>
        <v>148.2722482678418</v>
      </c>
      <c r="F405" s="118">
        <f t="shared" si="189"/>
        <v>142.31398182711294</v>
      </c>
      <c r="G405" s="118">
        <f t="shared" si="189"/>
        <v>136.87526228060767</v>
      </c>
      <c r="H405" s="118">
        <f t="shared" si="189"/>
        <v>130.38139967672203</v>
      </c>
      <c r="I405" s="118">
        <f t="shared" si="189"/>
        <v>134.18953413424722</v>
      </c>
      <c r="J405" s="118">
        <f t="shared" si="189"/>
        <v>132.63447642907178</v>
      </c>
      <c r="K405" s="118">
        <f t="shared" si="189"/>
        <v>133.84554603859357</v>
      </c>
      <c r="L405" s="118">
        <f t="shared" si="189"/>
        <v>139.53582155834121</v>
      </c>
      <c r="M405" s="118">
        <f t="shared" si="189"/>
        <v>138.06839761362195</v>
      </c>
      <c r="N405" s="118">
        <f t="shared" si="189"/>
        <v>139.31867570601145</v>
      </c>
      <c r="O405" s="118">
        <f t="shared" si="189"/>
        <v>131.94031824965583</v>
      </c>
      <c r="P405" s="118">
        <f t="shared" si="189"/>
        <v>119.75917470142528</v>
      </c>
      <c r="Q405" s="118">
        <f t="shared" si="189"/>
        <v>136.02248205739104</v>
      </c>
      <c r="R405" s="118">
        <f t="shared" ref="R405:V405" si="190">R406+R408+R410+R419</f>
        <v>128.62487115468929</v>
      </c>
      <c r="S405" s="118">
        <f t="shared" si="190"/>
        <v>117.42011673056594</v>
      </c>
      <c r="T405" s="118">
        <f t="shared" si="190"/>
        <v>105.68383751261472</v>
      </c>
      <c r="U405" s="118">
        <f t="shared" si="190"/>
        <v>108.40394332604475</v>
      </c>
      <c r="V405" s="118">
        <f t="shared" si="190"/>
        <v>105.57301332500307</v>
      </c>
      <c r="W405" s="118">
        <f t="shared" ref="W405:Y405" si="191">W406+W408+W410+W419</f>
        <v>93.375499852127547</v>
      </c>
      <c r="X405" s="118">
        <f t="shared" si="191"/>
        <v>88.680862055155956</v>
      </c>
      <c r="Y405" s="118">
        <f t="shared" si="191"/>
        <v>91.578804932614673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131.27927440856001</v>
      </c>
      <c r="D406" s="123">
        <f t="shared" si="192"/>
        <v>123.52190734178185</v>
      </c>
      <c r="E406" s="123">
        <f t="shared" si="192"/>
        <v>122.71699618385492</v>
      </c>
      <c r="F406" s="123">
        <f t="shared" si="192"/>
        <v>115.28334166258578</v>
      </c>
      <c r="G406" s="123">
        <f t="shared" si="192"/>
        <v>111.09050763225891</v>
      </c>
      <c r="H406" s="123">
        <f t="shared" si="192"/>
        <v>104.25967222175733</v>
      </c>
      <c r="I406" s="123">
        <f t="shared" si="192"/>
        <v>106.51491132023041</v>
      </c>
      <c r="J406" s="123">
        <f t="shared" si="192"/>
        <v>103.91136005835833</v>
      </c>
      <c r="K406" s="123">
        <f t="shared" si="192"/>
        <v>103.99542647839905</v>
      </c>
      <c r="L406" s="123">
        <f t="shared" si="192"/>
        <v>110.47990471623049</v>
      </c>
      <c r="M406" s="123">
        <f t="shared" si="192"/>
        <v>107.10953915095602</v>
      </c>
      <c r="N406" s="123">
        <f t="shared" si="192"/>
        <v>105.40370173595947</v>
      </c>
      <c r="O406" s="123">
        <f t="shared" si="192"/>
        <v>102.97974196997255</v>
      </c>
      <c r="P406" s="123">
        <f t="shared" si="192"/>
        <v>87.026877970002857</v>
      </c>
      <c r="Q406" s="123">
        <f t="shared" si="192"/>
        <v>97.085446318443303</v>
      </c>
      <c r="R406" s="123">
        <f t="shared" si="192"/>
        <v>97.875581418738278</v>
      </c>
      <c r="S406" s="123">
        <f t="shared" si="192"/>
        <v>89.423527461705817</v>
      </c>
      <c r="T406" s="123">
        <f t="shared" si="192"/>
        <v>79.352605409517452</v>
      </c>
      <c r="U406" s="123">
        <f t="shared" si="192"/>
        <v>76.915526568608968</v>
      </c>
      <c r="V406" s="123">
        <f t="shared" si="192"/>
        <v>75.718974813437953</v>
      </c>
      <c r="W406" s="123">
        <f t="shared" si="192"/>
        <v>70.749538890426138</v>
      </c>
      <c r="X406" s="123">
        <f t="shared" si="192"/>
        <v>62.874663309339113</v>
      </c>
      <c r="Y406" s="123">
        <f t="shared" si="192"/>
        <v>61.979230698975137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131.27927440856001</v>
      </c>
      <c r="D407" s="99">
        <v>123.52190734178185</v>
      </c>
      <c r="E407" s="99">
        <v>122.71699618385492</v>
      </c>
      <c r="F407" s="99">
        <v>115.28334166258578</v>
      </c>
      <c r="G407" s="99">
        <v>111.09050763225891</v>
      </c>
      <c r="H407" s="99">
        <v>104.25967222175733</v>
      </c>
      <c r="I407" s="99">
        <v>106.51491132023041</v>
      </c>
      <c r="J407" s="99">
        <v>103.91136005835833</v>
      </c>
      <c r="K407" s="99">
        <v>103.99542647839905</v>
      </c>
      <c r="L407" s="99">
        <v>110.47990471623049</v>
      </c>
      <c r="M407" s="99">
        <v>107.10953915095602</v>
      </c>
      <c r="N407" s="99">
        <v>105.40370173595947</v>
      </c>
      <c r="O407" s="99">
        <v>102.97974196997255</v>
      </c>
      <c r="P407" s="99">
        <v>87.026877970002857</v>
      </c>
      <c r="Q407" s="99">
        <v>97.085446318443303</v>
      </c>
      <c r="R407" s="99">
        <v>97.875581418738278</v>
      </c>
      <c r="S407" s="99">
        <v>89.423527461705817</v>
      </c>
      <c r="T407" s="99">
        <v>79.352605409517452</v>
      </c>
      <c r="U407" s="99">
        <v>76.915526568608968</v>
      </c>
      <c r="V407" s="99">
        <v>75.718974813437953</v>
      </c>
      <c r="W407" s="99">
        <v>70.749538890426138</v>
      </c>
      <c r="X407" s="99">
        <v>62.874663309339113</v>
      </c>
      <c r="Y407" s="99">
        <v>61.979230698975137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3.2643492808125063E-2</v>
      </c>
      <c r="D408" s="123">
        <f t="shared" si="193"/>
        <v>3.7618502840610947E-2</v>
      </c>
      <c r="E408" s="123">
        <f t="shared" si="193"/>
        <v>6.8359100993532665E-2</v>
      </c>
      <c r="F408" s="123">
        <f t="shared" si="193"/>
        <v>4.4374156955541977E-2</v>
      </c>
      <c r="G408" s="123">
        <f t="shared" si="193"/>
        <v>5.0174546761997625E-2</v>
      </c>
      <c r="H408" s="123">
        <f t="shared" si="193"/>
        <v>6.4001847647585791E-2</v>
      </c>
      <c r="I408" s="123">
        <f t="shared" si="193"/>
        <v>6.6771633689518925E-2</v>
      </c>
      <c r="J408" s="123">
        <f t="shared" si="193"/>
        <v>6.1280334638520083E-2</v>
      </c>
      <c r="K408" s="123">
        <f t="shared" si="193"/>
        <v>5.06582909116906E-2</v>
      </c>
      <c r="L408" s="123">
        <f t="shared" si="193"/>
        <v>7.1869982027373477E-2</v>
      </c>
      <c r="M408" s="123">
        <f t="shared" si="193"/>
        <v>6.7311597428736797E-2</v>
      </c>
      <c r="N408" s="123">
        <f t="shared" si="193"/>
        <v>4.6659818023295795E-2</v>
      </c>
      <c r="O408" s="123">
        <f t="shared" si="193"/>
        <v>8.2933420410291114E-2</v>
      </c>
      <c r="P408" s="123">
        <f t="shared" si="193"/>
        <v>2.4118061353125771E-2</v>
      </c>
      <c r="Q408" s="123">
        <f t="shared" si="193"/>
        <v>4.5083543542676678E-2</v>
      </c>
      <c r="R408" s="123">
        <f t="shared" si="193"/>
        <v>4.645253517109605E-2</v>
      </c>
      <c r="S408" s="123">
        <f t="shared" si="193"/>
        <v>6.7457721949052626E-2</v>
      </c>
      <c r="T408" s="123">
        <f t="shared" si="193"/>
        <v>5.0329383871418068E-2</v>
      </c>
      <c r="U408" s="123">
        <f t="shared" si="193"/>
        <v>7.1606937475436297E-2</v>
      </c>
      <c r="V408" s="123">
        <f t="shared" si="193"/>
        <v>7.4972525372976231E-2</v>
      </c>
      <c r="W408" s="123">
        <f t="shared" si="193"/>
        <v>4.6688043514990937E-2</v>
      </c>
      <c r="X408" s="123">
        <f t="shared" si="193"/>
        <v>1.9745193676102085E-2</v>
      </c>
      <c r="Y408" s="123">
        <f t="shared" si="193"/>
        <v>7.0631987051055882E-3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3.2643492808125063E-2</v>
      </c>
      <c r="D409" s="99">
        <f>RES_hhdet_in_fecs!D165</f>
        <v>3.7618502840610947E-2</v>
      </c>
      <c r="E409" s="99">
        <f>RES_hhdet_in_fecs!E165</f>
        <v>6.8359100993532665E-2</v>
      </c>
      <c r="F409" s="99">
        <f>RES_hhdet_in_fecs!F165</f>
        <v>4.4374156955541977E-2</v>
      </c>
      <c r="G409" s="99">
        <f>RES_hhdet_in_fecs!G165</f>
        <v>5.0174546761997625E-2</v>
      </c>
      <c r="H409" s="99">
        <f>RES_hhdet_in_fecs!H165</f>
        <v>6.4001847647585791E-2</v>
      </c>
      <c r="I409" s="99">
        <f>RES_hhdet_in_fecs!I165</f>
        <v>6.6771633689518925E-2</v>
      </c>
      <c r="J409" s="99">
        <f>RES_hhdet_in_fecs!J165</f>
        <v>6.1280334638520083E-2</v>
      </c>
      <c r="K409" s="99">
        <f>RES_hhdet_in_fecs!K165</f>
        <v>5.06582909116906E-2</v>
      </c>
      <c r="L409" s="99">
        <f>RES_hhdet_in_fecs!L165</f>
        <v>7.1869982027373477E-2</v>
      </c>
      <c r="M409" s="99">
        <f>RES_hhdet_in_fecs!M165</f>
        <v>6.7311597428736797E-2</v>
      </c>
      <c r="N409" s="99">
        <f>RES_hhdet_in_fecs!N165</f>
        <v>4.6659818023295795E-2</v>
      </c>
      <c r="O409" s="99">
        <f>RES_hhdet_in_fecs!O165</f>
        <v>8.2933420410291114E-2</v>
      </c>
      <c r="P409" s="99">
        <f>RES_hhdet_in_fecs!P165</f>
        <v>2.4118061353125771E-2</v>
      </c>
      <c r="Q409" s="99">
        <f>RES_hhdet_in_fecs!Q165</f>
        <v>4.5083543542676678E-2</v>
      </c>
      <c r="R409" s="99">
        <f>RES_hhdet_in_fecs!R165</f>
        <v>4.645253517109605E-2</v>
      </c>
      <c r="S409" s="99">
        <f>RES_hhdet_in_fecs!S165</f>
        <v>6.7457721949052626E-2</v>
      </c>
      <c r="T409" s="99">
        <f>RES_hhdet_in_fecs!T165</f>
        <v>5.0329383871418068E-2</v>
      </c>
      <c r="U409" s="99">
        <f>RES_hhdet_in_fecs!U165</f>
        <v>7.1606937475436297E-2</v>
      </c>
      <c r="V409" s="99">
        <f>RES_hhdet_in_fecs!V165</f>
        <v>7.4972525372976231E-2</v>
      </c>
      <c r="W409" s="99">
        <f>RES_hhdet_in_fecs!W165</f>
        <v>4.6688043514990937E-2</v>
      </c>
      <c r="X409" s="99">
        <f>RES_hhdet_in_fecs!X165</f>
        <v>1.9745193676102085E-2</v>
      </c>
      <c r="Y409" s="99">
        <f>RES_hhdet_in_fecs!Y165</f>
        <v>7.0631987051055882E-3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22.536731265124246</v>
      </c>
      <c r="D410" s="123">
        <v>25.729714745273867</v>
      </c>
      <c r="E410" s="123">
        <v>21.926119986243542</v>
      </c>
      <c r="F410" s="123">
        <v>22.967561313651974</v>
      </c>
      <c r="G410" s="123">
        <v>22.292011790823747</v>
      </c>
      <c r="H410" s="123">
        <v>22.213499042358169</v>
      </c>
      <c r="I410" s="123">
        <v>24.088203096231425</v>
      </c>
      <c r="J410" s="123">
        <v>24.648120079263503</v>
      </c>
      <c r="K410" s="123">
        <v>24.709815237980823</v>
      </c>
      <c r="L410" s="123">
        <v>24.43628033502905</v>
      </c>
      <c r="M410" s="123">
        <v>25.951203469125183</v>
      </c>
      <c r="N410" s="123">
        <v>28.49381973954463</v>
      </c>
      <c r="O410" s="123">
        <v>24.340866924356909</v>
      </c>
      <c r="P410" s="123">
        <v>27.35713615475353</v>
      </c>
      <c r="Q410" s="123">
        <v>32.612555930236468</v>
      </c>
      <c r="R410" s="123">
        <v>25.600197951574287</v>
      </c>
      <c r="S410" s="123">
        <v>23.205158368754851</v>
      </c>
      <c r="T410" s="123">
        <v>21.814169681981529</v>
      </c>
      <c r="U410" s="123">
        <v>26.076494692956445</v>
      </c>
      <c r="V410" s="123">
        <v>24.708088947875876</v>
      </c>
      <c r="W410" s="123">
        <v>19.213712951575719</v>
      </c>
      <c r="X410" s="123">
        <v>21.652798842159719</v>
      </c>
      <c r="Y410" s="123">
        <v>24.601629786975952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24.825176742799588</v>
      </c>
      <c r="D411" s="99">
        <v>29.377100344771577</v>
      </c>
      <c r="E411" s="99">
        <v>23.304919621466528</v>
      </c>
      <c r="F411" s="99">
        <v>24.679492033117612</v>
      </c>
      <c r="G411" s="99">
        <v>29.954041786388188</v>
      </c>
      <c r="H411" s="99">
        <v>26.858899923180491</v>
      </c>
      <c r="I411" s="99">
        <v>29.982641367147473</v>
      </c>
      <c r="J411" s="99">
        <v>34.435276401838046</v>
      </c>
      <c r="K411" s="99">
        <v>27.626851985399245</v>
      </c>
      <c r="L411" s="99">
        <v>26.728061329855699</v>
      </c>
      <c r="M411" s="99">
        <v>31.526966253590043</v>
      </c>
      <c r="N411" s="99">
        <v>33.213264732236475</v>
      </c>
      <c r="O411" s="99">
        <v>26.723387879144344</v>
      </c>
      <c r="P411" s="99">
        <v>31.50577417411332</v>
      </c>
      <c r="Q411" s="99">
        <v>38.547133408521582</v>
      </c>
      <c r="R411" s="99">
        <v>26.249378532515234</v>
      </c>
      <c r="S411" s="99">
        <v>25.26017993918769</v>
      </c>
      <c r="T411" s="99">
        <v>22.779053333386692</v>
      </c>
      <c r="U411" s="99">
        <v>26.878615849414604</v>
      </c>
      <c r="V411" s="99">
        <v>24.84144572327606</v>
      </c>
      <c r="W411" s="99">
        <v>22.057325360469552</v>
      </c>
      <c r="X411" s="99">
        <v>22.509213954209461</v>
      </c>
      <c r="Y411" s="99">
        <v>25.846872816951727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17.871119325069184</v>
      </c>
      <c r="F412" s="99">
        <v>18.955077048723624</v>
      </c>
      <c r="G412" s="99">
        <v>23.074701805721997</v>
      </c>
      <c r="H412" s="99">
        <v>20.110216450176416</v>
      </c>
      <c r="I412" s="99">
        <v>22.698347725958431</v>
      </c>
      <c r="J412" s="99">
        <v>26.509855092223827</v>
      </c>
      <c r="K412" s="99">
        <v>0</v>
      </c>
      <c r="L412" s="99">
        <v>0</v>
      </c>
      <c r="M412" s="99">
        <v>24.622476209394172</v>
      </c>
      <c r="N412" s="99">
        <v>26.118263394881204</v>
      </c>
      <c r="O412" s="99">
        <v>20.990232553123857</v>
      </c>
      <c r="P412" s="99">
        <v>25.417805788975002</v>
      </c>
      <c r="Q412" s="99">
        <v>31.232637757015667</v>
      </c>
      <c r="R412" s="99">
        <v>0</v>
      </c>
      <c r="S412" s="99">
        <v>0</v>
      </c>
      <c r="T412" s="99">
        <v>0</v>
      </c>
      <c r="U412" s="99">
        <v>23.141714194821834</v>
      </c>
      <c r="V412" s="99">
        <v>21.565835785468849</v>
      </c>
      <c r="W412" s="99">
        <v>19.292478035972533</v>
      </c>
      <c r="X412" s="99">
        <v>19.989502082898383</v>
      </c>
      <c r="Y412" s="99">
        <v>22.965334416633652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8.5911960672388439</v>
      </c>
      <c r="F413" s="102">
        <v>9.0817555259060327</v>
      </c>
      <c r="G413" s="102">
        <v>11.075393394657672</v>
      </c>
      <c r="H413" s="102">
        <v>8.2188277747779495</v>
      </c>
      <c r="I413" s="102">
        <v>9.7126108644071643</v>
      </c>
      <c r="J413" s="102">
        <v>12.177074869472984</v>
      </c>
      <c r="K413" s="102">
        <v>0</v>
      </c>
      <c r="L413" s="102">
        <v>0</v>
      </c>
      <c r="M413" s="102">
        <v>11.161998027190718</v>
      </c>
      <c r="N413" s="102">
        <v>11.293817849412669</v>
      </c>
      <c r="O413" s="102">
        <v>7.7022072139202358</v>
      </c>
      <c r="P413" s="102">
        <v>9.2806625792195536</v>
      </c>
      <c r="Q413" s="102">
        <v>9.1712531080804247</v>
      </c>
      <c r="R413" s="102">
        <v>0</v>
      </c>
      <c r="S413" s="102">
        <v>0</v>
      </c>
      <c r="T413" s="102">
        <v>0</v>
      </c>
      <c r="U413" s="102">
        <v>7.8199300714749267</v>
      </c>
      <c r="V413" s="102">
        <v>7.2313706149735353</v>
      </c>
      <c r="W413" s="102">
        <v>6.3450646380043407</v>
      </c>
      <c r="X413" s="102">
        <v>7.5558523521254752</v>
      </c>
      <c r="Y413" s="102">
        <v>8.7137713665076451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9.2799232578303386</v>
      </c>
      <c r="F414" s="105">
        <v>9.8733215228175961</v>
      </c>
      <c r="G414" s="105">
        <v>11.999308411064323</v>
      </c>
      <c r="H414" s="105">
        <v>11.891388675398469</v>
      </c>
      <c r="I414" s="105">
        <v>12.985736861551265</v>
      </c>
      <c r="J414" s="105">
        <v>14.332780222750841</v>
      </c>
      <c r="K414" s="105">
        <v>0</v>
      </c>
      <c r="L414" s="105">
        <v>0</v>
      </c>
      <c r="M414" s="105">
        <v>13.460478182203456</v>
      </c>
      <c r="N414" s="105">
        <v>14.824445545468537</v>
      </c>
      <c r="O414" s="105">
        <v>13.288025339203617</v>
      </c>
      <c r="P414" s="105">
        <v>16.137143209755447</v>
      </c>
      <c r="Q414" s="105">
        <v>22.061384648935235</v>
      </c>
      <c r="R414" s="105">
        <v>0</v>
      </c>
      <c r="S414" s="105">
        <v>0</v>
      </c>
      <c r="T414" s="105">
        <v>0</v>
      </c>
      <c r="U414" s="105">
        <v>15.321784123346909</v>
      </c>
      <c r="V414" s="105">
        <v>14.334465170495312</v>
      </c>
      <c r="W414" s="105">
        <v>12.947413397968187</v>
      </c>
      <c r="X414" s="105">
        <v>12.433649730772903</v>
      </c>
      <c r="Y414" s="105">
        <v>14.251563050126009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23.694296730664167</v>
      </c>
      <c r="D415" s="102">
        <v>26.896807773613094</v>
      </c>
      <c r="E415" s="102">
        <v>23.362670404966881</v>
      </c>
      <c r="F415" s="102">
        <v>24.84674633418156</v>
      </c>
      <c r="G415" s="102">
        <v>24.348947843419001</v>
      </c>
      <c r="H415" s="102">
        <v>24.329377650178277</v>
      </c>
      <c r="I415" s="102">
        <v>25.647684813883966</v>
      </c>
      <c r="J415" s="102">
        <v>26.905739274909301</v>
      </c>
      <c r="K415" s="102">
        <v>29.459872665232133</v>
      </c>
      <c r="L415" s="102">
        <v>26.61637469862449</v>
      </c>
      <c r="M415" s="102">
        <v>28.517464165038259</v>
      </c>
      <c r="N415" s="102">
        <v>30.944259930180994</v>
      </c>
      <c r="O415" s="102">
        <v>26.806239331349193</v>
      </c>
      <c r="P415" s="102">
        <v>29.531011285408692</v>
      </c>
      <c r="Q415" s="102">
        <v>35.635873013098902</v>
      </c>
      <c r="R415" s="102">
        <v>28.242679359831858</v>
      </c>
      <c r="S415" s="102">
        <v>25.415925836953562</v>
      </c>
      <c r="T415" s="102">
        <v>23.371925433626053</v>
      </c>
      <c r="U415" s="102">
        <v>28.04568990354274</v>
      </c>
      <c r="V415" s="102">
        <v>26.277400306967063</v>
      </c>
      <c r="W415" s="102">
        <v>20.234780242672635</v>
      </c>
      <c r="X415" s="102">
        <v>22.936133027278043</v>
      </c>
      <c r="Y415" s="102">
        <v>25.656403225428267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19.256970252116165</v>
      </c>
      <c r="D416" s="105">
        <v>21.885418237199982</v>
      </c>
      <c r="E416" s="105">
        <v>19.006992705374511</v>
      </c>
      <c r="F416" s="105">
        <v>20.232034683017329</v>
      </c>
      <c r="G416" s="105">
        <v>19.848614565342096</v>
      </c>
      <c r="H416" s="105">
        <v>19.407141219831306</v>
      </c>
      <c r="I416" s="105">
        <v>20.60298819358583</v>
      </c>
      <c r="J416" s="105">
        <v>21.861165653926413</v>
      </c>
      <c r="K416" s="105">
        <v>24.053805327782147</v>
      </c>
      <c r="L416" s="105">
        <v>21.434449419311207</v>
      </c>
      <c r="M416" s="105">
        <v>23.326153638395542</v>
      </c>
      <c r="N416" s="105">
        <v>25.320028005427694</v>
      </c>
      <c r="O416" s="105">
        <v>21.753204270950022</v>
      </c>
      <c r="P416" s="105">
        <v>24.223989660248421</v>
      </c>
      <c r="Q416" s="105">
        <v>29.026182161647451</v>
      </c>
      <c r="R416" s="105">
        <v>23.087620366185835</v>
      </c>
      <c r="S416" s="105">
        <v>21.12257963325408</v>
      </c>
      <c r="T416" s="105">
        <v>19.752777521150243</v>
      </c>
      <c r="U416" s="105">
        <v>23.902138257439564</v>
      </c>
      <c r="V416" s="105">
        <v>22.523285172037539</v>
      </c>
      <c r="W416" s="105">
        <v>17.393532571175424</v>
      </c>
      <c r="X416" s="105">
        <v>20.140835206428793</v>
      </c>
      <c r="Y416" s="105">
        <v>22.704536874867365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8.7964903759644848</v>
      </c>
      <c r="D417" s="99">
        <v>10.017943101640279</v>
      </c>
      <c r="E417" s="99">
        <v>8.6289246178410774</v>
      </c>
      <c r="F417" s="99">
        <v>9.1672066927190734</v>
      </c>
      <c r="G417" s="99">
        <v>8.9802121329039188</v>
      </c>
      <c r="H417" s="99">
        <v>7.4561887776162923</v>
      </c>
      <c r="I417" s="99">
        <v>8.2964871031023684</v>
      </c>
      <c r="J417" s="99">
        <v>9.4656048816280212</v>
      </c>
      <c r="K417" s="99">
        <v>10.623512131265789</v>
      </c>
      <c r="L417" s="99">
        <v>8.4574440612657718</v>
      </c>
      <c r="M417" s="99">
        <v>10.093167164687964</v>
      </c>
      <c r="N417" s="99">
        <v>10.549688282384446</v>
      </c>
      <c r="O417" s="99">
        <v>7.8352974013378223</v>
      </c>
      <c r="P417" s="99">
        <v>8.7064448764093267</v>
      </c>
      <c r="Q417" s="99">
        <v>8.4685444858857224</v>
      </c>
      <c r="R417" s="99">
        <v>6.2443543280543663</v>
      </c>
      <c r="S417" s="99">
        <v>6.3290659163752023</v>
      </c>
      <c r="T417" s="99">
        <v>6.743994899688972</v>
      </c>
      <c r="U417" s="99">
        <v>8.2907890800352924</v>
      </c>
      <c r="V417" s="99">
        <v>7.7452709297547448</v>
      </c>
      <c r="W417" s="99">
        <v>5.7890108218563734</v>
      </c>
      <c r="X417" s="99">
        <v>7.7472811426744057</v>
      </c>
      <c r="Y417" s="99">
        <v>8.6062962146868554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10.46047987615168</v>
      </c>
      <c r="D418" s="99">
        <v>11.867475135559705</v>
      </c>
      <c r="E418" s="99">
        <v>10.378068087533437</v>
      </c>
      <c r="F418" s="99">
        <v>11.064827990298259</v>
      </c>
      <c r="G418" s="99">
        <v>10.868402432438174</v>
      </c>
      <c r="H418" s="99">
        <v>11.95095244221501</v>
      </c>
      <c r="I418" s="99">
        <v>12.30650109048346</v>
      </c>
      <c r="J418" s="99">
        <v>12.395560772298396</v>
      </c>
      <c r="K418" s="99">
        <v>13.430293196516361</v>
      </c>
      <c r="L418" s="99">
        <v>12.977005358045439</v>
      </c>
      <c r="M418" s="99">
        <v>13.232986473707575</v>
      </c>
      <c r="N418" s="99">
        <v>14.770339723043248</v>
      </c>
      <c r="O418" s="99">
        <v>13.917906869612201</v>
      </c>
      <c r="P418" s="99">
        <v>15.517544783839094</v>
      </c>
      <c r="Q418" s="99">
        <v>20.557637675761725</v>
      </c>
      <c r="R418" s="99">
        <v>16.843266038131464</v>
      </c>
      <c r="S418" s="99">
        <v>14.793513716878881</v>
      </c>
      <c r="T418" s="99">
        <v>13.008782621461274</v>
      </c>
      <c r="U418" s="99">
        <v>15.611349177404271</v>
      </c>
      <c r="V418" s="99">
        <v>14.778014242282795</v>
      </c>
      <c r="W418" s="99">
        <v>11.604521749319051</v>
      </c>
      <c r="X418" s="99">
        <v>12.39355406375439</v>
      </c>
      <c r="Y418" s="99">
        <v>14.098240660180506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3.620910170251193</v>
      </c>
      <c r="D419" s="123">
        <v>4.1466020782145154</v>
      </c>
      <c r="E419" s="123">
        <v>3.5607729967498321</v>
      </c>
      <c r="F419" s="123">
        <v>4.0187046939196343</v>
      </c>
      <c r="G419" s="123">
        <v>3.4425683107630096</v>
      </c>
      <c r="H419" s="123">
        <v>3.8442265649589533</v>
      </c>
      <c r="I419" s="123">
        <v>3.5196480840958846</v>
      </c>
      <c r="J419" s="123">
        <v>4.0137159568114429</v>
      </c>
      <c r="K419" s="123">
        <v>5.0896460313020073</v>
      </c>
      <c r="L419" s="123">
        <v>4.5477665250543042</v>
      </c>
      <c r="M419" s="123">
        <v>4.9403433961120182</v>
      </c>
      <c r="N419" s="123">
        <v>5.3744944124840313</v>
      </c>
      <c r="O419" s="123">
        <v>4.5367759349160837</v>
      </c>
      <c r="P419" s="123">
        <v>5.3510425153157684</v>
      </c>
      <c r="Q419" s="123">
        <v>6.2793962651686011</v>
      </c>
      <c r="R419" s="123">
        <v>5.1026392492056107</v>
      </c>
      <c r="S419" s="123">
        <v>4.7239731781562124</v>
      </c>
      <c r="T419" s="123">
        <v>4.4667330372443192</v>
      </c>
      <c r="U419" s="123">
        <v>5.3403151270039109</v>
      </c>
      <c r="V419" s="123">
        <v>5.0709770383162729</v>
      </c>
      <c r="W419" s="123">
        <v>3.3655599666106997</v>
      </c>
      <c r="X419" s="123">
        <v>4.1336547099810197</v>
      </c>
      <c r="Y419" s="123">
        <v>4.9908812479584839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4.5769668506760484</v>
      </c>
      <c r="D420" s="99">
        <v>5.2852115507205806</v>
      </c>
      <c r="E420" s="99">
        <v>4.3600900132363298</v>
      </c>
      <c r="F420" s="99">
        <v>5.0304080976996044</v>
      </c>
      <c r="G420" s="99">
        <v>4.4492903488547277</v>
      </c>
      <c r="H420" s="99">
        <v>4.8879847838103085</v>
      </c>
      <c r="I420" s="99">
        <v>4.4813577834099521</v>
      </c>
      <c r="J420" s="99">
        <v>5.0568567562659004</v>
      </c>
      <c r="K420" s="99">
        <v>6.5954213743734709</v>
      </c>
      <c r="L420" s="99">
        <v>6.2781476904597291</v>
      </c>
      <c r="M420" s="99">
        <v>6.4107265703096195</v>
      </c>
      <c r="N420" s="99">
        <v>5.7893600434880419</v>
      </c>
      <c r="O420" s="99">
        <v>5.0332329917394452</v>
      </c>
      <c r="P420" s="99">
        <v>6.4227343630770752</v>
      </c>
      <c r="Q420" s="99">
        <v>8.7209491494315419</v>
      </c>
      <c r="R420" s="99">
        <v>7.4029465265928662</v>
      </c>
      <c r="S420" s="99">
        <v>6.6621009636803237</v>
      </c>
      <c r="T420" s="99">
        <v>5.9966231765883613</v>
      </c>
      <c r="U420" s="99">
        <v>7.1170102427555335</v>
      </c>
      <c r="V420" s="99">
        <v>6.9496828973476923</v>
      </c>
      <c r="W420" s="99">
        <v>6.7779296115917136</v>
      </c>
      <c r="X420" s="99">
        <v>0</v>
      </c>
      <c r="Y420" s="99">
        <v>0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3.6157799555367571</v>
      </c>
      <c r="D421" s="110">
        <v>4.1419011534428973</v>
      </c>
      <c r="E421" s="110">
        <v>3.557257261682357</v>
      </c>
      <c r="F421" s="110">
        <v>4.0129661607161191</v>
      </c>
      <c r="G421" s="110">
        <v>3.4367418913610734</v>
      </c>
      <c r="H421" s="110">
        <v>3.839016457377332</v>
      </c>
      <c r="I421" s="110">
        <v>3.5163309638806859</v>
      </c>
      <c r="J421" s="110">
        <v>4.0110849100585373</v>
      </c>
      <c r="K421" s="110">
        <v>5.0856834646097138</v>
      </c>
      <c r="L421" s="110">
        <v>4.5449679488972663</v>
      </c>
      <c r="M421" s="110">
        <v>4.9392235307851351</v>
      </c>
      <c r="N421" s="110">
        <v>5.3741307504652696</v>
      </c>
      <c r="O421" s="110">
        <v>4.5356109074047639</v>
      </c>
      <c r="P421" s="110">
        <v>5.3473963127852802</v>
      </c>
      <c r="Q421" s="110">
        <v>6.2686386671472256</v>
      </c>
      <c r="R421" s="110">
        <v>5.0950049583036821</v>
      </c>
      <c r="S421" s="110">
        <v>4.7197791857180489</v>
      </c>
      <c r="T421" s="110">
        <v>4.4652161669086894</v>
      </c>
      <c r="U421" s="110">
        <v>5.3371861705170396</v>
      </c>
      <c r="V421" s="110">
        <v>5.0677867476756244</v>
      </c>
      <c r="W421" s="110">
        <v>3.3570287791899935</v>
      </c>
      <c r="X421" s="110">
        <v>4.1336547099810197</v>
      </c>
      <c r="Y421" s="110">
        <v>4.9908812479584839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118.86340964878674</v>
      </c>
      <c r="D423" s="118">
        <f t="shared" si="194"/>
        <v>116.21440628648955</v>
      </c>
      <c r="E423" s="118">
        <f t="shared" si="194"/>
        <v>113.27324820959623</v>
      </c>
      <c r="F423" s="118">
        <f t="shared" si="194"/>
        <v>109.40711316206544</v>
      </c>
      <c r="G423" s="118">
        <f t="shared" si="194"/>
        <v>106.0676852574781</v>
      </c>
      <c r="H423" s="118">
        <f t="shared" si="194"/>
        <v>101.50893792470504</v>
      </c>
      <c r="I423" s="118">
        <f t="shared" si="194"/>
        <v>104.47016524272337</v>
      </c>
      <c r="J423" s="118">
        <f t="shared" si="194"/>
        <v>104.17311839408379</v>
      </c>
      <c r="K423" s="118">
        <f t="shared" si="194"/>
        <v>107.31305141236648</v>
      </c>
      <c r="L423" s="118">
        <f t="shared" si="194"/>
        <v>110.60438613496565</v>
      </c>
      <c r="M423" s="118">
        <f t="shared" si="194"/>
        <v>110.08075899090726</v>
      </c>
      <c r="N423" s="118">
        <f t="shared" si="194"/>
        <v>111.18823921477298</v>
      </c>
      <c r="O423" s="118">
        <f t="shared" si="194"/>
        <v>106.15997340034603</v>
      </c>
      <c r="P423" s="118">
        <f t="shared" si="194"/>
        <v>96.425826044790611</v>
      </c>
      <c r="Q423" s="118">
        <f t="shared" si="194"/>
        <v>111.12877602998796</v>
      </c>
      <c r="R423" s="118">
        <f t="shared" ref="R423:V423" si="195">R424+R426+R428+R437</f>
        <v>107.26938412178723</v>
      </c>
      <c r="S423" s="118">
        <f t="shared" si="195"/>
        <v>100.32627099023136</v>
      </c>
      <c r="T423" s="118">
        <f t="shared" si="195"/>
        <v>92.259120236575583</v>
      </c>
      <c r="U423" s="118">
        <f t="shared" si="195"/>
        <v>96.957171531771991</v>
      </c>
      <c r="V423" s="118">
        <f t="shared" si="195"/>
        <v>96.2660042650989</v>
      </c>
      <c r="W423" s="118">
        <f t="shared" ref="W423:Y423" si="196">W424+W426+W428+W437</f>
        <v>86.722664687085057</v>
      </c>
      <c r="X423" s="118">
        <f t="shared" si="196"/>
        <v>82.749024741043797</v>
      </c>
      <c r="Y423" s="118">
        <f t="shared" si="196"/>
        <v>85.592450576407288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99.389211662661666</v>
      </c>
      <c r="D424" s="123">
        <f t="shared" si="197"/>
        <v>94.042271701502372</v>
      </c>
      <c r="E424" s="123">
        <f t="shared" si="197"/>
        <v>93.950601748558171</v>
      </c>
      <c r="F424" s="123">
        <f t="shared" si="197"/>
        <v>88.748827732004969</v>
      </c>
      <c r="G424" s="123">
        <f t="shared" si="197"/>
        <v>85.991378460984961</v>
      </c>
      <c r="H424" s="123">
        <f t="shared" si="197"/>
        <v>81.144249508576024</v>
      </c>
      <c r="I424" s="123">
        <f t="shared" si="197"/>
        <v>83.348120832052686</v>
      </c>
      <c r="J424" s="123">
        <f t="shared" si="197"/>
        <v>81.746346294272485</v>
      </c>
      <c r="K424" s="123">
        <f t="shared" si="197"/>
        <v>82.245393889474741</v>
      </c>
      <c r="L424" s="123">
        <f t="shared" si="197"/>
        <v>87.830246233127227</v>
      </c>
      <c r="M424" s="123">
        <f t="shared" si="197"/>
        <v>85.508805292187787</v>
      </c>
      <c r="N424" s="123">
        <f t="shared" si="197"/>
        <v>84.386961548026051</v>
      </c>
      <c r="O424" s="123">
        <f t="shared" si="197"/>
        <v>82.60849186683032</v>
      </c>
      <c r="P424" s="123">
        <f t="shared" si="197"/>
        <v>70.026021820421434</v>
      </c>
      <c r="Q424" s="123">
        <f t="shared" si="197"/>
        <v>78.865831723378889</v>
      </c>
      <c r="R424" s="123">
        <f t="shared" si="197"/>
        <v>81.269593817400107</v>
      </c>
      <c r="S424" s="123">
        <f t="shared" si="197"/>
        <v>76.420206515304557</v>
      </c>
      <c r="T424" s="123">
        <f t="shared" si="197"/>
        <v>69.969661236788824</v>
      </c>
      <c r="U424" s="123">
        <f t="shared" si="197"/>
        <v>69.880916571385356</v>
      </c>
      <c r="V424" s="123">
        <f t="shared" si="197"/>
        <v>70.542558164970472</v>
      </c>
      <c r="W424" s="123">
        <f t="shared" si="197"/>
        <v>67.239565593071674</v>
      </c>
      <c r="X424" s="123">
        <f t="shared" si="197"/>
        <v>60.224600146542691</v>
      </c>
      <c r="Y424" s="123">
        <f t="shared" si="197"/>
        <v>59.803193970604276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99.389211662661666</v>
      </c>
      <c r="D425" s="99">
        <v>94.042271701502372</v>
      </c>
      <c r="E425" s="99">
        <v>93.950601748558171</v>
      </c>
      <c r="F425" s="99">
        <v>88.748827732004969</v>
      </c>
      <c r="G425" s="99">
        <v>85.991378460984961</v>
      </c>
      <c r="H425" s="99">
        <v>81.144249508576024</v>
      </c>
      <c r="I425" s="99">
        <v>83.348120832052686</v>
      </c>
      <c r="J425" s="99">
        <v>81.746346294272485</v>
      </c>
      <c r="K425" s="99">
        <v>82.245393889474741</v>
      </c>
      <c r="L425" s="99">
        <v>87.830246233127227</v>
      </c>
      <c r="M425" s="99">
        <v>85.508805292187787</v>
      </c>
      <c r="N425" s="99">
        <v>84.386961548026051</v>
      </c>
      <c r="O425" s="99">
        <v>82.60849186683032</v>
      </c>
      <c r="P425" s="99">
        <v>70.026021820421434</v>
      </c>
      <c r="Q425" s="99">
        <v>78.865831723378889</v>
      </c>
      <c r="R425" s="99">
        <v>81.269593817400107</v>
      </c>
      <c r="S425" s="99">
        <v>76.420206515304557</v>
      </c>
      <c r="T425" s="99">
        <v>69.969661236788824</v>
      </c>
      <c r="U425" s="99">
        <v>69.880916571385356</v>
      </c>
      <c r="V425" s="99">
        <v>70.542558164970472</v>
      </c>
      <c r="W425" s="99">
        <v>67.239565593071674</v>
      </c>
      <c r="X425" s="99">
        <v>60.224600146542691</v>
      </c>
      <c r="Y425" s="99">
        <v>59.803193970604276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7.6981908631394508E-2</v>
      </c>
      <c r="D426" s="123">
        <f t="shared" si="198"/>
        <v>9.2525570324872297E-2</v>
      </c>
      <c r="E426" s="123">
        <f t="shared" si="198"/>
        <v>0.175163981340483</v>
      </c>
      <c r="F426" s="123">
        <f t="shared" si="198"/>
        <v>0.11830451906130235</v>
      </c>
      <c r="G426" s="123">
        <f t="shared" si="198"/>
        <v>0.13904136173650214</v>
      </c>
      <c r="H426" s="123">
        <f t="shared" si="198"/>
        <v>0.184169842377777</v>
      </c>
      <c r="I426" s="123">
        <f t="shared" si="198"/>
        <v>0.1993431100103441</v>
      </c>
      <c r="J426" s="123">
        <f t="shared" si="198"/>
        <v>0.18968368686803538</v>
      </c>
      <c r="K426" s="123">
        <f t="shared" si="198"/>
        <v>0.16249710744476523</v>
      </c>
      <c r="L426" s="123">
        <f t="shared" si="198"/>
        <v>0.23879554800066813</v>
      </c>
      <c r="M426" s="123">
        <f t="shared" si="198"/>
        <v>0.23251214685832064</v>
      </c>
      <c r="N426" s="123">
        <f t="shared" si="198"/>
        <v>0.16829820615652027</v>
      </c>
      <c r="O426" s="123">
        <f t="shared" si="198"/>
        <v>0.31351267823761331</v>
      </c>
      <c r="P426" s="123">
        <f t="shared" si="198"/>
        <v>9.5447598705646522E-2</v>
      </c>
      <c r="Q426" s="123">
        <f t="shared" si="198"/>
        <v>0.18455085503567281</v>
      </c>
      <c r="R426" s="123">
        <f t="shared" si="198"/>
        <v>0.19152388854594093</v>
      </c>
      <c r="S426" s="123">
        <f t="shared" si="198"/>
        <v>0.27834921014802366</v>
      </c>
      <c r="T426" s="123">
        <f t="shared" si="198"/>
        <v>0.20785607306139375</v>
      </c>
      <c r="U426" s="123">
        <f t="shared" si="198"/>
        <v>0.29602004626768891</v>
      </c>
      <c r="V426" s="123">
        <f t="shared" si="198"/>
        <v>0.31079934450385405</v>
      </c>
      <c r="W426" s="123">
        <f t="shared" si="198"/>
        <v>0.19531600137406932</v>
      </c>
      <c r="X426" s="123">
        <f t="shared" si="198"/>
        <v>8.3500325542258932E-2</v>
      </c>
      <c r="Y426" s="123">
        <f t="shared" si="198"/>
        <v>3.0231502540489414E-2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7.6981908631394508E-2</v>
      </c>
      <c r="D427" s="99">
        <f>RES_hhdet_in_tess!D165</f>
        <v>9.2525570324872297E-2</v>
      </c>
      <c r="E427" s="99">
        <f>RES_hhdet_in_tess!E165</f>
        <v>0.175163981340483</v>
      </c>
      <c r="F427" s="99">
        <f>RES_hhdet_in_tess!F165</f>
        <v>0.11830451906130235</v>
      </c>
      <c r="G427" s="99">
        <f>RES_hhdet_in_tess!G165</f>
        <v>0.13904136173650214</v>
      </c>
      <c r="H427" s="99">
        <f>RES_hhdet_in_tess!H165</f>
        <v>0.184169842377777</v>
      </c>
      <c r="I427" s="99">
        <f>RES_hhdet_in_tess!I165</f>
        <v>0.1993431100103441</v>
      </c>
      <c r="J427" s="99">
        <f>RES_hhdet_in_tess!J165</f>
        <v>0.18968368686803538</v>
      </c>
      <c r="K427" s="99">
        <f>RES_hhdet_in_tess!K165</f>
        <v>0.16249710744476523</v>
      </c>
      <c r="L427" s="99">
        <f>RES_hhdet_in_tess!L165</f>
        <v>0.23879554800066813</v>
      </c>
      <c r="M427" s="99">
        <f>RES_hhdet_in_tess!M165</f>
        <v>0.23251214685832064</v>
      </c>
      <c r="N427" s="99">
        <f>RES_hhdet_in_tess!N165</f>
        <v>0.16829820615652027</v>
      </c>
      <c r="O427" s="99">
        <f>RES_hhdet_in_tess!O165</f>
        <v>0.31351267823761331</v>
      </c>
      <c r="P427" s="99">
        <f>RES_hhdet_in_tess!P165</f>
        <v>9.5447598705646522E-2</v>
      </c>
      <c r="Q427" s="99">
        <f>RES_hhdet_in_tess!Q165</f>
        <v>0.18455085503567281</v>
      </c>
      <c r="R427" s="99">
        <f>RES_hhdet_in_tess!R165</f>
        <v>0.19152388854594093</v>
      </c>
      <c r="S427" s="99">
        <f>RES_hhdet_in_tess!S165</f>
        <v>0.27834921014802366</v>
      </c>
      <c r="T427" s="99">
        <f>RES_hhdet_in_tess!T165</f>
        <v>0.20785607306139375</v>
      </c>
      <c r="U427" s="99">
        <f>RES_hhdet_in_tess!U165</f>
        <v>0.29602004626768891</v>
      </c>
      <c r="V427" s="99">
        <f>RES_hhdet_in_tess!V165</f>
        <v>0.31079934450385405</v>
      </c>
      <c r="W427" s="99">
        <f>RES_hhdet_in_tess!W165</f>
        <v>0.19531600137406932</v>
      </c>
      <c r="X427" s="99">
        <f>RES_hhdet_in_tess!X165</f>
        <v>8.3500325542258932E-2</v>
      </c>
      <c r="Y427" s="99">
        <f>RES_hhdet_in_tess!Y165</f>
        <v>3.0231502540489414E-2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16.631869096428808</v>
      </c>
      <c r="D428" s="123">
        <v>18.906496904342166</v>
      </c>
      <c r="E428" s="123">
        <v>16.417963934286089</v>
      </c>
      <c r="F428" s="123">
        <v>17.455111311619511</v>
      </c>
      <c r="G428" s="123">
        <v>17.290039692038579</v>
      </c>
      <c r="H428" s="123">
        <v>17.218152989357382</v>
      </c>
      <c r="I428" s="123">
        <v>18.204011261775825</v>
      </c>
      <c r="J428" s="123">
        <v>19.129441476269868</v>
      </c>
      <c r="K428" s="123">
        <v>20.95562212117677</v>
      </c>
      <c r="L428" s="123">
        <v>18.996593448477263</v>
      </c>
      <c r="M428" s="123">
        <v>20.480469649949693</v>
      </c>
      <c r="N428" s="123">
        <v>22.414416599743422</v>
      </c>
      <c r="O428" s="123">
        <v>19.654343358604002</v>
      </c>
      <c r="P428" s="123">
        <v>22.041699033514931</v>
      </c>
      <c r="Q428" s="123">
        <v>27.022100072117837</v>
      </c>
      <c r="R428" s="123">
        <v>21.635680123081649</v>
      </c>
      <c r="S428" s="123">
        <v>19.69049210628874</v>
      </c>
      <c r="T428" s="123">
        <v>18.283114507220162</v>
      </c>
      <c r="U428" s="123">
        <v>22.155657217350896</v>
      </c>
      <c r="V428" s="123">
        <v>20.954497686076021</v>
      </c>
      <c r="W428" s="123">
        <v>16.298187327121592</v>
      </c>
      <c r="X428" s="123">
        <v>18.733298211319795</v>
      </c>
      <c r="Y428" s="123">
        <v>21.250187330569872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15.56593795109945</v>
      </c>
      <c r="D429" s="99">
        <v>18.471990197004089</v>
      </c>
      <c r="E429" s="99">
        <v>14.700762201841313</v>
      </c>
      <c r="F429" s="99">
        <v>15.618326627323269</v>
      </c>
      <c r="G429" s="99">
        <v>19.024352381304475</v>
      </c>
      <c r="H429" s="99">
        <v>17.125027473224666</v>
      </c>
      <c r="I429" s="99">
        <v>19.198381962338264</v>
      </c>
      <c r="J429" s="99">
        <v>22.158595657053105</v>
      </c>
      <c r="K429" s="99">
        <v>17.88186589009614</v>
      </c>
      <c r="L429" s="99">
        <v>17.418588924055399</v>
      </c>
      <c r="M429" s="99">
        <v>20.83090860986994</v>
      </c>
      <c r="N429" s="99">
        <v>22.439827850477528</v>
      </c>
      <c r="O429" s="99">
        <v>18.637017332222488</v>
      </c>
      <c r="P429" s="99">
        <v>22.804219308842445</v>
      </c>
      <c r="Q429" s="99">
        <v>28.817288999122241</v>
      </c>
      <c r="R429" s="99">
        <v>20.028550842023574</v>
      </c>
      <c r="S429" s="99">
        <v>19.636565076119638</v>
      </c>
      <c r="T429" s="99">
        <v>18.001098826308066</v>
      </c>
      <c r="U429" s="99">
        <v>21.535514428908243</v>
      </c>
      <c r="V429" s="99">
        <v>20.117750513618979</v>
      </c>
      <c r="W429" s="99">
        <v>17.980077666348819</v>
      </c>
      <c r="X429" s="99">
        <v>18.427932735889179</v>
      </c>
      <c r="Y429" s="99">
        <v>21.206644987917485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14.699256706100991</v>
      </c>
      <c r="F430" s="99">
        <v>15.620677423123796</v>
      </c>
      <c r="G430" s="99">
        <v>19.033490582676553</v>
      </c>
      <c r="H430" s="99">
        <v>17.131649886517636</v>
      </c>
      <c r="I430" s="99">
        <v>19.204882497958067</v>
      </c>
      <c r="J430" s="99">
        <v>22.168549425518503</v>
      </c>
      <c r="K430" s="99">
        <v>0</v>
      </c>
      <c r="L430" s="99">
        <v>0</v>
      </c>
      <c r="M430" s="99">
        <v>20.835579196925465</v>
      </c>
      <c r="N430" s="99">
        <v>22.454870628898913</v>
      </c>
      <c r="O430" s="99">
        <v>18.659581146101434</v>
      </c>
      <c r="P430" s="99">
        <v>22.854586927160828</v>
      </c>
      <c r="Q430" s="99">
        <v>28.917683105650699</v>
      </c>
      <c r="R430" s="99">
        <v>0</v>
      </c>
      <c r="S430" s="99">
        <v>0</v>
      </c>
      <c r="T430" s="99">
        <v>0</v>
      </c>
      <c r="U430" s="99">
        <v>21.587218989144496</v>
      </c>
      <c r="V430" s="99">
        <v>20.190763210638821</v>
      </c>
      <c r="W430" s="99">
        <v>18.119606903975974</v>
      </c>
      <c r="X430" s="99">
        <v>18.619504962791755</v>
      </c>
      <c r="Y430" s="99">
        <v>21.400971691708886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5.419333448270649</v>
      </c>
      <c r="F431" s="102">
        <v>5.7473559003062018</v>
      </c>
      <c r="G431" s="102">
        <v>7.0341821716122297</v>
      </c>
      <c r="H431" s="102">
        <v>5.2402612111191669</v>
      </c>
      <c r="I431" s="102">
        <v>6.2191456364067976</v>
      </c>
      <c r="J431" s="102">
        <v>7.8357692027676622</v>
      </c>
      <c r="K431" s="102">
        <v>0</v>
      </c>
      <c r="L431" s="102">
        <v>0</v>
      </c>
      <c r="M431" s="102">
        <v>7.3751010147220084</v>
      </c>
      <c r="N431" s="102">
        <v>7.6304250834303735</v>
      </c>
      <c r="O431" s="102">
        <v>5.3715558068978169</v>
      </c>
      <c r="P431" s="102">
        <v>6.7174437174053763</v>
      </c>
      <c r="Q431" s="102">
        <v>6.8562984567154643</v>
      </c>
      <c r="R431" s="102">
        <v>0</v>
      </c>
      <c r="S431" s="102">
        <v>0</v>
      </c>
      <c r="T431" s="102">
        <v>0</v>
      </c>
      <c r="U431" s="102">
        <v>6.265434865797582</v>
      </c>
      <c r="V431" s="102">
        <v>5.8562980401435123</v>
      </c>
      <c r="W431" s="102">
        <v>5.1721935060077886</v>
      </c>
      <c r="X431" s="102">
        <v>6.1858552320188505</v>
      </c>
      <c r="Y431" s="102">
        <v>7.149408641582875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9.2799232578303386</v>
      </c>
      <c r="F432" s="105">
        <v>9.8733215228175961</v>
      </c>
      <c r="G432" s="105">
        <v>11.999308411064323</v>
      </c>
      <c r="H432" s="105">
        <v>11.891388675398469</v>
      </c>
      <c r="I432" s="105">
        <v>12.985736861551265</v>
      </c>
      <c r="J432" s="105">
        <v>14.332780222750841</v>
      </c>
      <c r="K432" s="105">
        <v>0</v>
      </c>
      <c r="L432" s="105">
        <v>0</v>
      </c>
      <c r="M432" s="105">
        <v>13.460478182203456</v>
      </c>
      <c r="N432" s="105">
        <v>14.824445545468537</v>
      </c>
      <c r="O432" s="105">
        <v>13.288025339203617</v>
      </c>
      <c r="P432" s="105">
        <v>16.137143209755447</v>
      </c>
      <c r="Q432" s="105">
        <v>22.061384648935235</v>
      </c>
      <c r="R432" s="105">
        <v>0</v>
      </c>
      <c r="S432" s="105">
        <v>0</v>
      </c>
      <c r="T432" s="105">
        <v>0</v>
      </c>
      <c r="U432" s="105">
        <v>15.321784123346909</v>
      </c>
      <c r="V432" s="105">
        <v>14.334465170495312</v>
      </c>
      <c r="W432" s="105">
        <v>12.947413397968187</v>
      </c>
      <c r="X432" s="105">
        <v>12.433649730772903</v>
      </c>
      <c r="Y432" s="105">
        <v>14.251563050126009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16.63585158589078</v>
      </c>
      <c r="D433" s="102">
        <v>18.910551244771089</v>
      </c>
      <c r="E433" s="102">
        <v>16.450695892853361</v>
      </c>
      <c r="F433" s="102">
        <v>17.522521003444357</v>
      </c>
      <c r="G433" s="102">
        <v>17.199833042456643</v>
      </c>
      <c r="H433" s="102">
        <v>17.216243353435669</v>
      </c>
      <c r="I433" s="102">
        <v>18.183465002727065</v>
      </c>
      <c r="J433" s="102">
        <v>19.116052114325086</v>
      </c>
      <c r="K433" s="102">
        <v>20.982286496884939</v>
      </c>
      <c r="L433" s="102">
        <v>19.010621805446497</v>
      </c>
      <c r="M433" s="102">
        <v>20.477578687734916</v>
      </c>
      <c r="N433" s="102">
        <v>22.4154190733205</v>
      </c>
      <c r="O433" s="102">
        <v>19.675804622806364</v>
      </c>
      <c r="P433" s="102">
        <v>22.044210180284235</v>
      </c>
      <c r="Q433" s="102">
        <v>27.030274786716909</v>
      </c>
      <c r="R433" s="102">
        <v>21.652491967075239</v>
      </c>
      <c r="S433" s="102">
        <v>19.685909399488899</v>
      </c>
      <c r="T433" s="102">
        <v>18.285738994597832</v>
      </c>
      <c r="U433" s="102">
        <v>22.1624989471735</v>
      </c>
      <c r="V433" s="102">
        <v>20.967734114779418</v>
      </c>
      <c r="W433" s="102">
        <v>16.288579701159534</v>
      </c>
      <c r="X433" s="102">
        <v>18.744672158978336</v>
      </c>
      <c r="Y433" s="102">
        <v>21.261658734165284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16.636527641345673</v>
      </c>
      <c r="D434" s="105">
        <v>18.91086957795234</v>
      </c>
      <c r="E434" s="105">
        <v>16.454077906183301</v>
      </c>
      <c r="F434" s="105">
        <v>17.529761855506361</v>
      </c>
      <c r="G434" s="105">
        <v>17.21192702188106</v>
      </c>
      <c r="H434" s="105">
        <v>17.227189357533618</v>
      </c>
      <c r="I434" s="105">
        <v>18.188469930149378</v>
      </c>
      <c r="J434" s="105">
        <v>19.120705707436816</v>
      </c>
      <c r="K434" s="105">
        <v>20.996706591249716</v>
      </c>
      <c r="L434" s="105">
        <v>19.017695433608289</v>
      </c>
      <c r="M434" s="105">
        <v>20.480602307542807</v>
      </c>
      <c r="N434" s="105">
        <v>22.412328398038298</v>
      </c>
      <c r="O434" s="105">
        <v>19.66902245597543</v>
      </c>
      <c r="P434" s="105">
        <v>22.016702531053028</v>
      </c>
      <c r="Q434" s="105">
        <v>26.981139196627694</v>
      </c>
      <c r="R434" s="105">
        <v>21.630553752768947</v>
      </c>
      <c r="S434" s="105">
        <v>19.695692729063531</v>
      </c>
      <c r="T434" s="105">
        <v>18.285152806143962</v>
      </c>
      <c r="U434" s="105">
        <v>22.162965660702444</v>
      </c>
      <c r="V434" s="105">
        <v>20.958259609210121</v>
      </c>
      <c r="W434" s="105">
        <v>16.264555761639418</v>
      </c>
      <c r="X434" s="105">
        <v>18.725059246871165</v>
      </c>
      <c r="Y434" s="105">
        <v>21.230344543723049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6.176047765193994</v>
      </c>
      <c r="D435" s="99">
        <v>7.0433944423926356</v>
      </c>
      <c r="E435" s="99">
        <v>6.0760098186498679</v>
      </c>
      <c r="F435" s="99">
        <v>6.4649338652081028</v>
      </c>
      <c r="G435" s="99">
        <v>6.3435245894428904</v>
      </c>
      <c r="H435" s="99">
        <v>5.2762369153186075</v>
      </c>
      <c r="I435" s="99">
        <v>5.8819688396659213</v>
      </c>
      <c r="J435" s="99">
        <v>6.7251449351384203</v>
      </c>
      <c r="K435" s="99">
        <v>7.5664133947333561</v>
      </c>
      <c r="L435" s="99">
        <v>6.0406900755628499</v>
      </c>
      <c r="M435" s="99">
        <v>7.2476158338352334</v>
      </c>
      <c r="N435" s="99">
        <v>7.6419886749950487</v>
      </c>
      <c r="O435" s="99">
        <v>5.7511155863632322</v>
      </c>
      <c r="P435" s="99">
        <v>6.4991577472139337</v>
      </c>
      <c r="Q435" s="99">
        <v>6.4235015208659672</v>
      </c>
      <c r="R435" s="99">
        <v>4.7872877146374826</v>
      </c>
      <c r="S435" s="99">
        <v>4.9021790121846536</v>
      </c>
      <c r="T435" s="99">
        <v>5.2763701846826878</v>
      </c>
      <c r="U435" s="99">
        <v>6.5516164832981714</v>
      </c>
      <c r="V435" s="99">
        <v>6.1802453669273243</v>
      </c>
      <c r="W435" s="99">
        <v>4.6600340123203638</v>
      </c>
      <c r="X435" s="99">
        <v>6.3315051831167759</v>
      </c>
      <c r="Y435" s="99">
        <v>7.1321038835425448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10.46047987615168</v>
      </c>
      <c r="D436" s="99">
        <v>11.867475135559705</v>
      </c>
      <c r="E436" s="99">
        <v>10.378068087533437</v>
      </c>
      <c r="F436" s="99">
        <v>11.064827990298259</v>
      </c>
      <c r="G436" s="99">
        <v>10.868402432438174</v>
      </c>
      <c r="H436" s="99">
        <v>11.95095244221501</v>
      </c>
      <c r="I436" s="99">
        <v>12.30650109048346</v>
      </c>
      <c r="J436" s="99">
        <v>12.395560772298396</v>
      </c>
      <c r="K436" s="99">
        <v>13.430293196516361</v>
      </c>
      <c r="L436" s="99">
        <v>12.977005358045439</v>
      </c>
      <c r="M436" s="99">
        <v>13.232986473707575</v>
      </c>
      <c r="N436" s="99">
        <v>14.770339723043248</v>
      </c>
      <c r="O436" s="99">
        <v>13.917906869612201</v>
      </c>
      <c r="P436" s="99">
        <v>15.517544783839094</v>
      </c>
      <c r="Q436" s="99">
        <v>20.557637675761725</v>
      </c>
      <c r="R436" s="99">
        <v>16.843266038131464</v>
      </c>
      <c r="S436" s="99">
        <v>14.793513716878881</v>
      </c>
      <c r="T436" s="99">
        <v>13.008782621461274</v>
      </c>
      <c r="U436" s="99">
        <v>15.611349177404271</v>
      </c>
      <c r="V436" s="99">
        <v>14.778014242282795</v>
      </c>
      <c r="W436" s="99">
        <v>11.604521749319051</v>
      </c>
      <c r="X436" s="99">
        <v>12.39355406375439</v>
      </c>
      <c r="Y436" s="99">
        <v>14.098240660180506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2.7653469810648663</v>
      </c>
      <c r="D437" s="123">
        <v>3.1731121103201416</v>
      </c>
      <c r="E437" s="123">
        <v>2.7295185454114743</v>
      </c>
      <c r="F437" s="123">
        <v>3.0848695993796738</v>
      </c>
      <c r="G437" s="123">
        <v>2.6472257427180663</v>
      </c>
      <c r="H437" s="123">
        <v>2.9623655843938623</v>
      </c>
      <c r="I437" s="123">
        <v>2.7186900388845201</v>
      </c>
      <c r="J437" s="123">
        <v>3.1076469366734054</v>
      </c>
      <c r="K437" s="123">
        <v>3.9495382942701984</v>
      </c>
      <c r="L437" s="123">
        <v>3.538750905360482</v>
      </c>
      <c r="M437" s="123">
        <v>3.8589719019114486</v>
      </c>
      <c r="N437" s="123">
        <v>4.2185628608469852</v>
      </c>
      <c r="O437" s="123">
        <v>3.5836254966740868</v>
      </c>
      <c r="P437" s="123">
        <v>4.2626575921485994</v>
      </c>
      <c r="Q437" s="123">
        <v>5.0562933794555676</v>
      </c>
      <c r="R437" s="123">
        <v>4.1725862927595161</v>
      </c>
      <c r="S437" s="123">
        <v>3.937223158490037</v>
      </c>
      <c r="T437" s="123">
        <v>3.7984884195052002</v>
      </c>
      <c r="U437" s="123">
        <v>4.6245776967680525</v>
      </c>
      <c r="V437" s="123">
        <v>4.4581490695485515</v>
      </c>
      <c r="W437" s="123">
        <v>2.9895957655177177</v>
      </c>
      <c r="X437" s="123">
        <v>3.7076260576390405</v>
      </c>
      <c r="Y437" s="123">
        <v>4.5088377726926545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2.7816920475113918</v>
      </c>
      <c r="D438" s="99">
        <v>3.2133381656228623</v>
      </c>
      <c r="E438" s="99">
        <v>2.6518700636157333</v>
      </c>
      <c r="F438" s="99">
        <v>3.0607134650991408</v>
      </c>
      <c r="G438" s="99">
        <v>2.7081506812085103</v>
      </c>
      <c r="H438" s="99">
        <v>2.9762848650617735</v>
      </c>
      <c r="I438" s="99">
        <v>2.7297117969960762</v>
      </c>
      <c r="J438" s="99">
        <v>3.0814159264983423</v>
      </c>
      <c r="K438" s="99">
        <v>4.0204502022628921</v>
      </c>
      <c r="L438" s="99">
        <v>3.828477638568307</v>
      </c>
      <c r="M438" s="99">
        <v>3.9104358798285479</v>
      </c>
      <c r="N438" s="99">
        <v>3.5319731571022541</v>
      </c>
      <c r="O438" s="99">
        <v>3.0709663360284387</v>
      </c>
      <c r="P438" s="99">
        <v>3.9197907543767379</v>
      </c>
      <c r="Q438" s="99">
        <v>5.3281205851349993</v>
      </c>
      <c r="R438" s="99">
        <v>4.5356566428993901</v>
      </c>
      <c r="S438" s="99">
        <v>4.0979748687922903</v>
      </c>
      <c r="T438" s="99">
        <v>3.7046480683038618</v>
      </c>
      <c r="U438" s="99">
        <v>4.4141486415621243</v>
      </c>
      <c r="V438" s="99">
        <v>4.3223808567883788</v>
      </c>
      <c r="W438" s="99">
        <v>4.2211890466324293</v>
      </c>
      <c r="X438" s="99">
        <v>0</v>
      </c>
      <c r="Y438" s="99">
        <v>0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2.7652592731892671</v>
      </c>
      <c r="D439" s="110">
        <v>3.172946030848292</v>
      </c>
      <c r="E439" s="110">
        <v>2.729860076349456</v>
      </c>
      <c r="F439" s="110">
        <v>3.0850066165905674</v>
      </c>
      <c r="G439" s="110">
        <v>2.6468731386920776</v>
      </c>
      <c r="H439" s="110">
        <v>2.9622961037915272</v>
      </c>
      <c r="I439" s="110">
        <v>2.7186520227382083</v>
      </c>
      <c r="J439" s="110">
        <v>3.1077130974583951</v>
      </c>
      <c r="K439" s="110">
        <v>3.9493516839860066</v>
      </c>
      <c r="L439" s="110">
        <v>3.5382823251749009</v>
      </c>
      <c r="M439" s="110">
        <v>3.858932706193309</v>
      </c>
      <c r="N439" s="110">
        <v>4.2191647101665364</v>
      </c>
      <c r="O439" s="110">
        <v>3.5848285453927482</v>
      </c>
      <c r="P439" s="110">
        <v>4.2638241233059624</v>
      </c>
      <c r="Q439" s="110">
        <v>5.0550956958711488</v>
      </c>
      <c r="R439" s="110">
        <v>4.1713813299712479</v>
      </c>
      <c r="S439" s="110">
        <v>3.936875301417627</v>
      </c>
      <c r="T439" s="110">
        <v>3.7985814612481081</v>
      </c>
      <c r="U439" s="110">
        <v>4.6249482855941695</v>
      </c>
      <c r="V439" s="110">
        <v>4.4583796219026555</v>
      </c>
      <c r="W439" s="110">
        <v>2.9865166872816515</v>
      </c>
      <c r="X439" s="110">
        <v>3.7076260576390405</v>
      </c>
      <c r="Y439" s="110">
        <v>4.5088377726926545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2.7473243855991848E-2</v>
      </c>
      <c r="D441" s="118">
        <f t="shared" si="199"/>
        <v>6.7779388347809874E-2</v>
      </c>
      <c r="E441" s="118">
        <f t="shared" si="199"/>
        <v>0.10642415031201183</v>
      </c>
      <c r="F441" s="118">
        <f t="shared" si="199"/>
        <v>0.212555641564107</v>
      </c>
      <c r="G441" s="118">
        <f t="shared" si="199"/>
        <v>0.31728305473749352</v>
      </c>
      <c r="H441" s="118">
        <f t="shared" si="199"/>
        <v>0.20365612862060603</v>
      </c>
      <c r="I441" s="118">
        <f t="shared" si="199"/>
        <v>0.12985112197046458</v>
      </c>
      <c r="J441" s="118">
        <f t="shared" si="199"/>
        <v>3.1222763482863437E-2</v>
      </c>
      <c r="K441" s="118">
        <f t="shared" si="199"/>
        <v>8.3426156397766446E-2</v>
      </c>
      <c r="L441" s="118">
        <f t="shared" si="199"/>
        <v>6.7158472709860209E-2</v>
      </c>
      <c r="M441" s="118">
        <f t="shared" si="199"/>
        <v>2.8681264964877131E-2</v>
      </c>
      <c r="N441" s="118">
        <f t="shared" si="199"/>
        <v>0.11128976209069504</v>
      </c>
      <c r="O441" s="118">
        <f t="shared" si="199"/>
        <v>0.10811981945470592</v>
      </c>
      <c r="P441" s="118">
        <f t="shared" si="199"/>
        <v>8.7741122335235969E-2</v>
      </c>
      <c r="Q441" s="118">
        <f t="shared" si="199"/>
        <v>7.8340445799710084E-2</v>
      </c>
      <c r="R441" s="118">
        <f t="shared" ref="R441:V441" si="200">R442+R444+R446+R455</f>
        <v>2.610845574773539E-2</v>
      </c>
      <c r="S441" s="118">
        <f t="shared" si="200"/>
        <v>5.5801773511940184E-2</v>
      </c>
      <c r="T441" s="118">
        <f t="shared" si="200"/>
        <v>4.4487806877915807E-2</v>
      </c>
      <c r="U441" s="118">
        <f t="shared" si="200"/>
        <v>7.1218292115389492E-2</v>
      </c>
      <c r="V441" s="118">
        <f t="shared" si="200"/>
        <v>6.4176858190234998E-2</v>
      </c>
      <c r="W441" s="118">
        <f t="shared" ref="W441:Y441" si="201">W442+W444+W446+W455</f>
        <v>5.7745966262428332E-2</v>
      </c>
      <c r="X441" s="118">
        <f t="shared" si="201"/>
        <v>3.8618783943404206E-2</v>
      </c>
      <c r="Y441" s="118">
        <f t="shared" si="201"/>
        <v>2.9649419875457737E-2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2.1923955046439576E-2</v>
      </c>
      <c r="D446" s="123">
        <v>6.2842953792240891E-2</v>
      </c>
      <c r="E446" s="123">
        <v>0.10208686117091843</v>
      </c>
      <c r="F446" s="123">
        <v>0.20611059078309493</v>
      </c>
      <c r="G446" s="123">
        <v>0.31146726717520756</v>
      </c>
      <c r="H446" s="123">
        <v>0.19814112221254138</v>
      </c>
      <c r="I446" s="123">
        <v>0.12635196595697112</v>
      </c>
      <c r="J446" s="123">
        <v>2.8332721635099419E-2</v>
      </c>
      <c r="K446" s="123">
        <v>7.9493831149990382E-2</v>
      </c>
      <c r="L446" s="123">
        <v>6.4855669035565985E-2</v>
      </c>
      <c r="M446" s="123">
        <v>2.757299963176333E-2</v>
      </c>
      <c r="N446" s="123">
        <v>0.11013797453816504</v>
      </c>
      <c r="O446" s="123">
        <v>0.10544302249886808</v>
      </c>
      <c r="P446" s="123">
        <v>8.279405757897465E-2</v>
      </c>
      <c r="Q446" s="123">
        <v>6.9650131740874005E-2</v>
      </c>
      <c r="R446" s="123">
        <v>2.0545823263200889E-2</v>
      </c>
      <c r="S446" s="123">
        <v>5.2534018167948081E-2</v>
      </c>
      <c r="T446" s="123">
        <v>4.313854438930452E-2</v>
      </c>
      <c r="U446" s="123">
        <v>6.8376110027007497E-2</v>
      </c>
      <c r="V446" s="123">
        <v>6.1500578828612984E-2</v>
      </c>
      <c r="W446" s="123">
        <v>5.3906260790257669E-2</v>
      </c>
      <c r="X446" s="123">
        <v>3.8618783943404206E-2</v>
      </c>
      <c r="Y446" s="123">
        <v>2.9649419875457737E-2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5.6392871488943559</v>
      </c>
      <c r="D447" s="99">
        <v>6.6733021143183135</v>
      </c>
      <c r="E447" s="99">
        <v>5.2939455412123371</v>
      </c>
      <c r="F447" s="99">
        <v>5.6061934102429971</v>
      </c>
      <c r="G447" s="99">
        <v>6.8043601321959422</v>
      </c>
      <c r="H447" s="99">
        <v>6.101267706549681</v>
      </c>
      <c r="I447" s="99">
        <v>6.8108568129612204</v>
      </c>
      <c r="J447" s="99">
        <v>7.8223173874415304</v>
      </c>
      <c r="K447" s="99">
        <v>6.2757156970032941</v>
      </c>
      <c r="L447" s="99">
        <v>6.0715464116900213</v>
      </c>
      <c r="M447" s="99">
        <v>7.1616656541655157</v>
      </c>
      <c r="N447" s="99">
        <v>7.5447252165748395</v>
      </c>
      <c r="O447" s="99">
        <v>6.0704847906264288</v>
      </c>
      <c r="P447" s="99">
        <v>7.1568516613915847</v>
      </c>
      <c r="Q447" s="99">
        <v>8.7563668250797626</v>
      </c>
      <c r="R447" s="99">
        <v>5.9628088274461613</v>
      </c>
      <c r="S447" s="99">
        <v>5.738102474985876</v>
      </c>
      <c r="T447" s="99">
        <v>5.1744897552121216</v>
      </c>
      <c r="U447" s="99">
        <v>6.1057463763530206</v>
      </c>
      <c r="V447" s="99">
        <v>5.6429828104993911</v>
      </c>
      <c r="W447" s="99">
        <v>5.0105420288842639</v>
      </c>
      <c r="X447" s="99">
        <v>5.1131930418382225</v>
      </c>
      <c r="Y447" s="99">
        <v>5.8713756290987558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1.9515760986339759</v>
      </c>
      <c r="F448" s="99">
        <v>2.0630115852648143</v>
      </c>
      <c r="G448" s="99">
        <v>2.5158863635304374</v>
      </c>
      <c r="H448" s="99">
        <v>1.8669889173185592</v>
      </c>
      <c r="I448" s="99">
        <v>2.2063166839587312</v>
      </c>
      <c r="J448" s="99">
        <v>2.7661443273494828</v>
      </c>
      <c r="K448" s="99">
        <v>0</v>
      </c>
      <c r="L448" s="99">
        <v>0</v>
      </c>
      <c r="M448" s="99">
        <v>2.5355594718566441</v>
      </c>
      <c r="N448" s="99">
        <v>2.5655036626725818</v>
      </c>
      <c r="O448" s="99">
        <v>1.7496333907141211</v>
      </c>
      <c r="P448" s="99">
        <v>2.1081953114955141</v>
      </c>
      <c r="Q448" s="99">
        <v>2.0833418560315491</v>
      </c>
      <c r="R448" s="99">
        <v>0</v>
      </c>
      <c r="S448" s="99">
        <v>0</v>
      </c>
      <c r="T448" s="99">
        <v>0</v>
      </c>
      <c r="U448" s="99">
        <v>1.7763753150362445</v>
      </c>
      <c r="V448" s="99">
        <v>1.6426781488973885</v>
      </c>
      <c r="W448" s="99">
        <v>1.4413448831690665</v>
      </c>
      <c r="X448" s="99">
        <v>1.7163874203088236</v>
      </c>
      <c r="Y448" s="99">
        <v>1.9794203036158773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1.9515760986339759</v>
      </c>
      <c r="F449" s="102">
        <v>2.0630115852648143</v>
      </c>
      <c r="G449" s="102">
        <v>2.5158863635304374</v>
      </c>
      <c r="H449" s="102">
        <v>1.8669889173185592</v>
      </c>
      <c r="I449" s="102">
        <v>2.2063166839587312</v>
      </c>
      <c r="J449" s="102">
        <v>2.7661443273494828</v>
      </c>
      <c r="K449" s="102">
        <v>0</v>
      </c>
      <c r="L449" s="102">
        <v>0</v>
      </c>
      <c r="M449" s="102">
        <v>2.5355594718566441</v>
      </c>
      <c r="N449" s="102">
        <v>2.5655036626725818</v>
      </c>
      <c r="O449" s="102">
        <v>1.7496333907141211</v>
      </c>
      <c r="P449" s="102">
        <v>2.1081953114955141</v>
      </c>
      <c r="Q449" s="102">
        <v>2.0833418560315491</v>
      </c>
      <c r="R449" s="102">
        <v>0</v>
      </c>
      <c r="S449" s="102">
        <v>0</v>
      </c>
      <c r="T449" s="102">
        <v>0</v>
      </c>
      <c r="U449" s="102">
        <v>1.7763753150362445</v>
      </c>
      <c r="V449" s="102">
        <v>1.6426781488973885</v>
      </c>
      <c r="W449" s="102">
        <v>1.4413448831690665</v>
      </c>
      <c r="X449" s="102">
        <v>1.7163874203088236</v>
      </c>
      <c r="Y449" s="102">
        <v>1.9794203036158773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5.5492888095522728E-3</v>
      </c>
      <c r="D455" s="123">
        <v>4.9364345555689779E-3</v>
      </c>
      <c r="E455" s="123">
        <v>4.3372891410933959E-3</v>
      </c>
      <c r="F455" s="123">
        <v>6.4450507810120822E-3</v>
      </c>
      <c r="G455" s="123">
        <v>5.8157875622859706E-3</v>
      </c>
      <c r="H455" s="123">
        <v>5.5150064080646518E-3</v>
      </c>
      <c r="I455" s="123">
        <v>3.4991560134934587E-3</v>
      </c>
      <c r="J455" s="123">
        <v>2.8900418477640199E-3</v>
      </c>
      <c r="K455" s="123">
        <v>3.9323252477760579E-3</v>
      </c>
      <c r="L455" s="123">
        <v>2.3028036742942272E-3</v>
      </c>
      <c r="M455" s="123">
        <v>1.1082653331138002E-3</v>
      </c>
      <c r="N455" s="123">
        <v>1.1517875525299912E-3</v>
      </c>
      <c r="O455" s="123">
        <v>2.6767969558378311E-3</v>
      </c>
      <c r="P455" s="123">
        <v>4.9470647562613219E-3</v>
      </c>
      <c r="Q455" s="123">
        <v>8.6903140588360846E-3</v>
      </c>
      <c r="R455" s="123">
        <v>5.5626324845344998E-3</v>
      </c>
      <c r="S455" s="123">
        <v>3.2677553439921024E-3</v>
      </c>
      <c r="T455" s="123">
        <v>1.3492624886112874E-3</v>
      </c>
      <c r="U455" s="123">
        <v>2.8421820883819961E-3</v>
      </c>
      <c r="V455" s="123">
        <v>2.6762793616220116E-3</v>
      </c>
      <c r="W455" s="123">
        <v>3.8397054721706612E-3</v>
      </c>
      <c r="X455" s="123">
        <v>0</v>
      </c>
      <c r="Y455" s="123">
        <v>0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1.0397037897995713</v>
      </c>
      <c r="D456" s="99">
        <v>1.2005886558616874</v>
      </c>
      <c r="E456" s="99">
        <v>0.99043804740676478</v>
      </c>
      <c r="F456" s="99">
        <v>1.1427075034734422</v>
      </c>
      <c r="G456" s="99">
        <v>1.0107007956458403</v>
      </c>
      <c r="H456" s="99">
        <v>1.1103546234903499</v>
      </c>
      <c r="I456" s="99">
        <v>1.0179852340794047</v>
      </c>
      <c r="J456" s="99">
        <v>1.148715580753362</v>
      </c>
      <c r="K456" s="99">
        <v>1.4982159194026781</v>
      </c>
      <c r="L456" s="99">
        <v>1.4261440293648324</v>
      </c>
      <c r="M456" s="99">
        <v>1.4562606477115334</v>
      </c>
      <c r="N456" s="99">
        <v>1.3151110274787439</v>
      </c>
      <c r="O456" s="99">
        <v>1.1433492064035322</v>
      </c>
      <c r="P456" s="99">
        <v>1.4589883379165891</v>
      </c>
      <c r="Q456" s="99">
        <v>1.9810508087848691</v>
      </c>
      <c r="R456" s="99">
        <v>1.6816533329808361</v>
      </c>
      <c r="S456" s="99">
        <v>1.5133628549096223</v>
      </c>
      <c r="T456" s="99">
        <v>1.3621929207938122</v>
      </c>
      <c r="U456" s="99">
        <v>1.6167000467443471</v>
      </c>
      <c r="V456" s="99">
        <v>1.578689966961502</v>
      </c>
      <c r="W456" s="99">
        <v>1.5396744905691739</v>
      </c>
      <c r="X456" s="99">
        <v>0</v>
      </c>
      <c r="Y456" s="99">
        <v>0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2025-11-06T10:18:49Z</dcterms:created>
  <dcterms:modified xsi:type="dcterms:W3CDTF">2025-11-06T10:18:50Z</dcterms:modified>
</cp:coreProperties>
</file>